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juand\Downloads\"/>
    </mc:Choice>
  </mc:AlternateContent>
  <xr:revisionPtr revIDLastSave="0" documentId="13_ncr:1_{A6422F88-3AA7-4126-8066-A866EE1758A4}" xr6:coauthVersionLast="47" xr6:coauthVersionMax="47" xr10:uidLastSave="{00000000-0000-0000-0000-000000000000}"/>
  <workbookProtection workbookPassword="F811" lockStructure="1"/>
  <bookViews>
    <workbookView xWindow="-108" yWindow="-108" windowWidth="23256" windowHeight="12456" tabRatio="601" firstSheet="5" activeTab="5" xr2:uid="{00000000-000D-0000-FFFF-FFFF00000000}"/>
  </bookViews>
  <sheets>
    <sheet name="2_IPM Mpio y Dpt" sheetId="1" state="hidden" r:id="rId1"/>
    <sheet name="4_IPM Mpio dominios" sheetId="17" state="hidden" r:id="rId2"/>
    <sheet name="6_Privaciones IPM Dpt-Mpio" sheetId="2" state="hidden" r:id="rId3"/>
    <sheet name="8_Privaciones Mpio dominio" sheetId="18" state="hidden" r:id="rId4"/>
    <sheet name="TB_REF" sheetId="13" state="hidden" r:id="rId5"/>
    <sheet name="Visor" sheetId="1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12" l="1"/>
  <c r="F65" i="12"/>
  <c r="F64" i="12"/>
  <c r="F63" i="12"/>
  <c r="F62" i="12"/>
  <c r="F61" i="12"/>
  <c r="F60" i="12"/>
  <c r="F59" i="12"/>
  <c r="F58" i="12"/>
  <c r="F57" i="12"/>
  <c r="F56" i="12"/>
  <c r="F55" i="12"/>
  <c r="F54" i="12"/>
  <c r="F53" i="12"/>
  <c r="F52" i="12"/>
  <c r="E66" i="12"/>
  <c r="E65" i="12"/>
  <c r="E64" i="12"/>
  <c r="E63" i="12"/>
  <c r="E62" i="12"/>
  <c r="E61" i="12"/>
  <c r="E60" i="12"/>
  <c r="E59" i="12"/>
  <c r="E58" i="12"/>
  <c r="E57" i="12"/>
  <c r="E56" i="12"/>
  <c r="E55" i="12"/>
  <c r="E54" i="12"/>
  <c r="E53" i="12"/>
  <c r="E52" i="12"/>
  <c r="D66" i="12"/>
  <c r="D65" i="12"/>
  <c r="D64" i="12"/>
  <c r="D63" i="12"/>
  <c r="D62" i="12"/>
  <c r="D61" i="12"/>
  <c r="D60" i="12"/>
  <c r="D59" i="12"/>
  <c r="D58" i="12"/>
  <c r="D57" i="12"/>
  <c r="D56" i="12"/>
  <c r="D55" i="12"/>
  <c r="D54" i="12"/>
  <c r="D53" i="12"/>
  <c r="D52" i="12"/>
  <c r="D50" i="12"/>
  <c r="D22" i="12"/>
  <c r="D25" i="12"/>
  <c r="D24" i="12"/>
  <c r="D23" i="12"/>
  <c r="C34" i="13" l="1"/>
  <c r="D34" i="13" s="1"/>
  <c r="C33" i="13"/>
  <c r="D33" i="13" s="1"/>
  <c r="C32" i="13"/>
  <c r="D32" i="13" s="1"/>
  <c r="C31" i="13"/>
  <c r="D31" i="13" s="1"/>
  <c r="C30" i="13"/>
  <c r="D30" i="13" s="1"/>
  <c r="C29" i="13"/>
  <c r="D29" i="13" s="1"/>
  <c r="C28" i="13"/>
  <c r="D28" i="13" s="1"/>
  <c r="C27" i="13"/>
  <c r="D27" i="13" s="1"/>
  <c r="C26" i="13"/>
  <c r="D26" i="13" s="1"/>
  <c r="C25" i="13"/>
  <c r="D25" i="13" s="1"/>
  <c r="C24" i="13"/>
  <c r="D24" i="13" s="1"/>
  <c r="C23" i="13"/>
  <c r="D23" i="13" s="1"/>
  <c r="C22" i="13"/>
  <c r="D22" i="13" s="1"/>
  <c r="C21" i="13"/>
  <c r="D21" i="13" s="1"/>
  <c r="C20" i="13"/>
  <c r="D20" i="13" s="1"/>
  <c r="C19" i="13"/>
  <c r="D19" i="13" s="1"/>
  <c r="C18" i="13"/>
  <c r="D18" i="13" s="1"/>
  <c r="C17" i="13"/>
  <c r="D17" i="13" s="1"/>
  <c r="C16" i="13"/>
  <c r="D16" i="13" s="1"/>
  <c r="C15" i="13"/>
  <c r="D15" i="13" s="1"/>
  <c r="C14" i="13"/>
  <c r="D14" i="13" s="1"/>
  <c r="C13" i="13"/>
  <c r="D13" i="13" s="1"/>
  <c r="C12" i="13"/>
  <c r="D12" i="13" s="1"/>
  <c r="C11" i="13"/>
  <c r="D11" i="13" s="1"/>
  <c r="C10" i="13"/>
  <c r="D10" i="13" s="1"/>
  <c r="C9" i="13"/>
  <c r="D9" i="13" s="1"/>
  <c r="C8" i="13"/>
  <c r="D8" i="13" s="1"/>
  <c r="C7" i="13"/>
  <c r="D7" i="13" s="1"/>
  <c r="C6" i="13"/>
  <c r="D6" i="13" s="1"/>
  <c r="C5" i="13"/>
  <c r="D5" i="13" s="1"/>
  <c r="C4" i="13"/>
  <c r="D4" i="13" s="1"/>
  <c r="C3" i="13"/>
  <c r="D3" i="13" s="1"/>
  <c r="C2" i="13"/>
  <c r="D2" i="13" s="1"/>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2" i="13"/>
</calcChain>
</file>

<file path=xl/sharedStrings.xml><?xml version="1.0" encoding="utf-8"?>
<sst xmlns="http://schemas.openxmlformats.org/spreadsheetml/2006/main" count="12876" uniqueCount="2268">
  <si>
    <t>Municipio</t>
  </si>
  <si>
    <t>Inasistencia escolar</t>
  </si>
  <si>
    <t>ID</t>
  </si>
  <si>
    <t>MEDELLÍN</t>
  </si>
  <si>
    <t>ABEJORRAL</t>
  </si>
  <si>
    <t>ABRIAQUÍ</t>
  </si>
  <si>
    <t>ALEJANDRÍA</t>
  </si>
  <si>
    <t>AMAGÁ</t>
  </si>
  <si>
    <t>AMALFI</t>
  </si>
  <si>
    <t>ANDES</t>
  </si>
  <si>
    <t>ANGELÓPOLIS</t>
  </si>
  <si>
    <t>ANGOSTURA</t>
  </si>
  <si>
    <t>ANORÍ</t>
  </si>
  <si>
    <t>SANTA FÉ DE ANTIOQUIA</t>
  </si>
  <si>
    <t>ANZÁ</t>
  </si>
  <si>
    <t>APARTADÓ</t>
  </si>
  <si>
    <t>ARBOLETES</t>
  </si>
  <si>
    <t>ARGELIA</t>
  </si>
  <si>
    <t>ARMENIA</t>
  </si>
  <si>
    <t>BARBOSA</t>
  </si>
  <si>
    <t>BELMIRA</t>
  </si>
  <si>
    <t>BELLO</t>
  </si>
  <si>
    <t>BETANIA</t>
  </si>
  <si>
    <t>BETULIA</t>
  </si>
  <si>
    <t>CIUDAD BOLÍVAR</t>
  </si>
  <si>
    <t>BRICEÑO</t>
  </si>
  <si>
    <t>BURITICÁ</t>
  </si>
  <si>
    <t>CÁCERES</t>
  </si>
  <si>
    <t>CAICEDO</t>
  </si>
  <si>
    <t>CALDAS</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</si>
  <si>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</si>
  <si>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</si>
  <si>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</si>
  <si>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</si>
  <si>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</si>
  <si>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</si>
  <si>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</si>
  <si>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</si>
  <si>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</si>
  <si>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</si>
  <si>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</si>
  <si>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</si>
  <si>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</si>
  <si>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</si>
  <si>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</si>
  <si>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DONMATÍAS</t>
  </si>
  <si>
    <t>EBÉJICO</t>
  </si>
  <si>
    <t>EL BAGRE</t>
  </si>
  <si>
    <t>ENTRERRÍOS</t>
  </si>
  <si>
    <t>ENVIGADO</t>
  </si>
  <si>
    <t>FREDONIA</t>
  </si>
  <si>
    <t>FRONTINO</t>
  </si>
  <si>
    <t>GIRALDO</t>
  </si>
  <si>
    <t>GIRARDOTA</t>
  </si>
  <si>
    <t>GÓMEZ PLATA</t>
  </si>
  <si>
    <t>GRANADA</t>
  </si>
  <si>
    <t>GUADALUPE</t>
  </si>
  <si>
    <t>GUARNE</t>
  </si>
  <si>
    <t>GUATAPÉ</t>
  </si>
  <si>
    <t>HELICONIA</t>
  </si>
  <si>
    <t>HISPANIA</t>
  </si>
  <si>
    <t>ITAGÜÍ</t>
  </si>
  <si>
    <t>ITUANGO</t>
  </si>
  <si>
    <t>JARDÍN</t>
  </si>
  <si>
    <t>JERICÓ</t>
  </si>
  <si>
    <t>LA CEJA</t>
  </si>
  <si>
    <t>LA ESTRELLA</t>
  </si>
  <si>
    <t>LA PINTADA</t>
  </si>
  <si>
    <t>LA UNIÓN</t>
  </si>
  <si>
    <t>LIBORINA</t>
  </si>
  <si>
    <t>MACEO</t>
  </si>
  <si>
    <t>MARINILLA</t>
  </si>
  <si>
    <t>MONTEBELLO</t>
  </si>
  <si>
    <t>MURINDÓ</t>
  </si>
  <si>
    <t>MUTATÁ</t>
  </si>
  <si>
    <t>NARIÑO</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</si>
  <si>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</si>
  <si>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</si>
  <si>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</si>
  <si>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</si>
  <si>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</si>
  <si>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</si>
  <si>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</si>
  <si>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</si>
  <si>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</si>
  <si>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</si>
  <si>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</si>
  <si>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</si>
  <si>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</si>
  <si>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</si>
  <si>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</si>
  <si>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</si>
  <si>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</si>
  <si>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</si>
  <si>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</si>
  <si>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</si>
  <si>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</si>
  <si>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</si>
  <si>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</si>
  <si>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</si>
  <si>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</si>
  <si>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</si>
  <si>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</si>
  <si>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</si>
  <si>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</si>
  <si>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</si>
  <si>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</si>
  <si>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SEGOVIA</t>
  </si>
  <si>
    <t>SONSÓN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</si>
  <si>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</si>
  <si>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</si>
  <si>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</si>
  <si>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</si>
  <si>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</si>
  <si>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</si>
  <si>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</si>
  <si>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</si>
  <si>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</si>
  <si>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</si>
  <si>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</si>
  <si>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</si>
  <si>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</si>
  <si>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</si>
  <si>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</si>
  <si>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</si>
  <si>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</si>
  <si>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</si>
  <si>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</si>
  <si>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BARRANQUILLA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</si>
  <si>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</si>
  <si>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</si>
  <si>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</si>
  <si>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</si>
  <si>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</si>
  <si>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</si>
  <si>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</si>
  <si>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</si>
  <si>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</si>
  <si>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</si>
  <si>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</si>
  <si>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</si>
  <si>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</si>
  <si>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</si>
  <si>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</si>
  <si>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</si>
  <si>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</si>
  <si>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</si>
  <si>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</si>
  <si>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</si>
  <si>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</si>
  <si>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BOGOTÁ, D.C.</t>
  </si>
  <si>
    <t>CARTAGENA DE INDIAS</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</si>
  <si>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</si>
  <si>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</si>
  <si>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</si>
  <si>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</si>
  <si>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</si>
  <si>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</si>
  <si>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</si>
  <si>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</si>
  <si>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</si>
  <si>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</si>
  <si>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</si>
  <si>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</si>
  <si>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</si>
  <si>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</si>
  <si>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</si>
  <si>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</si>
  <si>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</si>
  <si>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</si>
  <si>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</si>
  <si>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</si>
  <si>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</si>
  <si>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</si>
  <si>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NOROSÍ</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</si>
  <si>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</si>
  <si>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</si>
  <si>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</si>
  <si>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</si>
  <si>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</si>
  <si>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</si>
  <si>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</si>
  <si>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</si>
  <si>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</si>
  <si>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</si>
  <si>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</si>
  <si>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</si>
  <si>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</si>
  <si>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</si>
  <si>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</si>
  <si>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</si>
  <si>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</si>
  <si>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</si>
  <si>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</si>
  <si>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</si>
  <si>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</si>
  <si>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</si>
  <si>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</si>
  <si>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</si>
  <si>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</si>
  <si>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</si>
  <si>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</si>
  <si>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</si>
  <si>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</si>
  <si>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</si>
  <si>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</si>
  <si>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</si>
  <si>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</si>
  <si>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</si>
  <si>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</si>
  <si>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</si>
  <si>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</si>
  <si>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</si>
  <si>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</si>
  <si>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</si>
  <si>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</si>
  <si>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</si>
  <si>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</si>
  <si>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</si>
  <si>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</si>
  <si>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</si>
  <si>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</si>
  <si>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</si>
  <si>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</si>
  <si>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</si>
  <si>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</si>
  <si>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</si>
  <si>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</si>
  <si>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</si>
  <si>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</si>
  <si>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</si>
  <si>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</si>
  <si>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</si>
  <si>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</si>
  <si>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</si>
  <si>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</si>
  <si>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</si>
  <si>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</si>
  <si>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</si>
  <si>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</si>
  <si>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</si>
  <si>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</si>
  <si>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</si>
  <si>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</si>
  <si>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</si>
  <si>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</si>
  <si>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</si>
  <si>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</si>
  <si>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</si>
  <si>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</si>
  <si>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</si>
  <si>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</si>
  <si>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</si>
  <si>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</si>
  <si>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</si>
  <si>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</si>
  <si>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</si>
  <si>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</si>
  <si>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</si>
  <si>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</si>
  <si>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</si>
  <si>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</si>
  <si>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</si>
  <si>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</si>
  <si>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</si>
  <si>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</si>
  <si>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</si>
  <si>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</si>
  <si>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</si>
  <si>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</si>
  <si>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</si>
  <si>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</si>
  <si>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</si>
  <si>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</si>
  <si>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</si>
  <si>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</si>
  <si>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</si>
  <si>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</si>
  <si>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</si>
  <si>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</si>
  <si>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</si>
  <si>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</si>
  <si>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</si>
  <si>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</si>
  <si>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</si>
  <si>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</si>
  <si>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</si>
  <si>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</si>
  <si>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</si>
  <si>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</si>
  <si>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</si>
  <si>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</si>
  <si>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</si>
  <si>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</si>
  <si>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</si>
  <si>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</si>
  <si>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</si>
  <si>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</si>
  <si>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</si>
  <si>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</si>
  <si>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</si>
  <si>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</si>
  <si>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</si>
  <si>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</si>
  <si>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</si>
  <si>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</si>
  <si>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</si>
  <si>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</si>
  <si>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</si>
  <si>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</si>
  <si>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</si>
  <si>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</si>
  <si>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</si>
  <si>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</si>
  <si>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</si>
  <si>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</si>
  <si>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</si>
  <si>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</si>
  <si>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</si>
  <si>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</si>
  <si>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</si>
  <si>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</si>
  <si>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</si>
  <si>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</si>
  <si>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</si>
  <si>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</si>
  <si>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</si>
  <si>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</si>
  <si>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</si>
  <si>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</si>
  <si>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</si>
  <si>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</si>
  <si>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</si>
  <si>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</si>
  <si>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</si>
  <si>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</si>
  <si>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</si>
  <si>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</si>
  <si>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</si>
  <si>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</si>
  <si>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</si>
  <si>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</si>
  <si>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</si>
  <si>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</si>
  <si>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FLORENCIA</t>
  </si>
  <si>
    <t>ALBANIA</t>
  </si>
  <si>
    <t>BELÉN DE LOS ANDAQUÍES</t>
  </si>
  <si>
    <t>CARTAGENA DEL CHAIRÁ</t>
  </si>
  <si>
    <t>CURILLO</t>
  </si>
  <si>
    <t>EL DONCELLO</t>
  </si>
  <si>
    <t>EL PAUJÍL</t>
  </si>
  <si>
    <t>LA MONTAÑITA</t>
  </si>
  <si>
    <t>MILÁN</t>
  </si>
  <si>
    <t>MORELIA</t>
  </si>
  <si>
    <t>PUERTO RICO</t>
  </si>
  <si>
    <t>SAN JOSÉ DEL FRAGUA</t>
  </si>
  <si>
    <t>SAN VICENTE DEL CAGUÁN</t>
  </si>
  <si>
    <t>SOLANO</t>
  </si>
  <si>
    <t>SOLITA</t>
  </si>
  <si>
    <t>POPAYÁN</t>
  </si>
  <si>
    <t>ALMAGUER</t>
  </si>
  <si>
    <t>BALBOA</t>
  </si>
  <si>
    <t>BOLÍVAR</t>
  </si>
  <si>
    <t>BUENOS AIRES</t>
  </si>
  <si>
    <t>CAJIBÍO</t>
  </si>
  <si>
    <t>CALDONO</t>
  </si>
  <si>
    <t>CALOTO</t>
  </si>
  <si>
    <t>CORINTO</t>
  </si>
  <si>
    <t>EL TAMBO</t>
  </si>
  <si>
    <t>GUACHENÉ</t>
  </si>
  <si>
    <t>GUAPI</t>
  </si>
  <si>
    <t>INZÁ</t>
  </si>
  <si>
    <t>JAMBALÓ</t>
  </si>
  <si>
    <t>LA SIERRA</t>
  </si>
  <si>
    <t>LA VEGA</t>
  </si>
  <si>
    <t>LÓPEZ DE MICAY</t>
  </si>
  <si>
    <t>MERCADERES</t>
  </si>
  <si>
    <t>MIRANDA</t>
  </si>
  <si>
    <t>PADILLA</t>
  </si>
  <si>
    <t>PATÍA</t>
  </si>
  <si>
    <t>PIAMONTE</t>
  </si>
  <si>
    <t>PIENDAMÓ - TUNÍA</t>
  </si>
  <si>
    <t>PUERTO TEJADA</t>
  </si>
  <si>
    <t>PURACÉ</t>
  </si>
  <si>
    <t>ROSAS</t>
  </si>
  <si>
    <t>SAN SEBASTIÁN</t>
  </si>
  <si>
    <t>SANTANDER DE QUILICHAO</t>
  </si>
  <si>
    <t>SILVIA</t>
  </si>
  <si>
    <t>SOTARÁ PAISPAMBA</t>
  </si>
  <si>
    <t>SUÁREZ</t>
  </si>
  <si>
    <t>SUCRE</t>
  </si>
  <si>
    <t>TIMBÍO</t>
  </si>
  <si>
    <t>TIMBIQUÍ</t>
  </si>
  <si>
    <t>TORIBÍO</t>
  </si>
  <si>
    <t>TOTORÓ</t>
  </si>
  <si>
    <t>VILLA RICA</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</si>
  <si>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</si>
  <si>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</si>
  <si>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</si>
  <si>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</si>
  <si>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</si>
  <si>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</si>
  <si>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</si>
  <si>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</si>
  <si>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</si>
  <si>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</si>
  <si>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</si>
  <si>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</si>
  <si>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</si>
  <si>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</si>
  <si>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</si>
  <si>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</si>
  <si>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</si>
  <si>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</si>
  <si>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</si>
  <si>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</si>
  <si>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</si>
  <si>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</si>
  <si>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</si>
  <si>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</si>
  <si>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</si>
  <si>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</si>
  <si>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</si>
  <si>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</si>
  <si>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</si>
  <si>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</si>
  <si>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</si>
  <si>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</si>
  <si>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</si>
  <si>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</si>
  <si>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</si>
  <si>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</si>
  <si>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</si>
  <si>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</si>
  <si>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</si>
  <si>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</si>
  <si>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</si>
  <si>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</si>
  <si>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</si>
  <si>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</si>
  <si>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</si>
  <si>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</si>
  <si>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</si>
  <si>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</si>
  <si>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JOSÉ DE URÉ</t>
  </si>
  <si>
    <t>SAN PELAYO</t>
  </si>
  <si>
    <t>TIERRALTA</t>
  </si>
  <si>
    <t>TUCHÍN</t>
  </si>
  <si>
    <t>VALENCIA</t>
  </si>
  <si>
    <t>AGUA DE DIOS</t>
  </si>
  <si>
    <t>ALBÁN</t>
  </si>
  <si>
    <t>ANAPOIMA</t>
  </si>
  <si>
    <t>ANOLAIMA</t>
  </si>
  <si>
    <t>ARBELÁEZ</t>
  </si>
  <si>
    <t>BELTRÁN</t>
  </si>
  <si>
    <t>BITUIMA</t>
  </si>
  <si>
    <t>BOJACÁ</t>
  </si>
  <si>
    <t>CABRERA</t>
  </si>
  <si>
    <t>CACHIPAY</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</si>
  <si>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</si>
  <si>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</si>
  <si>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</si>
  <si>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</si>
  <si>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</si>
  <si>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</si>
  <si>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</si>
  <si>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</si>
  <si>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</si>
  <si>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</si>
  <si>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</si>
  <si>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</si>
  <si>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</si>
  <si>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</si>
  <si>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</si>
  <si>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</si>
  <si>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</si>
  <si>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</si>
  <si>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</si>
  <si>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</si>
  <si>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</si>
  <si>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</si>
  <si>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</si>
  <si>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</si>
  <si>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</si>
  <si>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</si>
  <si>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</si>
  <si>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</si>
  <si>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</si>
  <si>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</si>
  <si>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</si>
  <si>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</si>
  <si>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</si>
  <si>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</si>
  <si>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</si>
  <si>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</si>
  <si>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</si>
  <si>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</si>
  <si>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</si>
  <si>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</si>
  <si>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</si>
  <si>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</si>
  <si>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</si>
  <si>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</si>
  <si>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</si>
  <si>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</si>
  <si>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</si>
  <si>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</si>
  <si>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</si>
  <si>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</si>
  <si>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</si>
  <si>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</si>
  <si>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</si>
  <si>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</si>
  <si>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</si>
  <si>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</si>
  <si>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</si>
  <si>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</si>
  <si>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</si>
  <si>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</si>
  <si>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</si>
  <si>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</si>
  <si>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</si>
  <si>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</si>
  <si>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</si>
  <si>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</si>
  <si>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</si>
  <si>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</si>
  <si>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</si>
  <si>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</si>
  <si>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</si>
  <si>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</si>
  <si>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</si>
  <si>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</si>
  <si>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</si>
  <si>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</si>
  <si>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</si>
  <si>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</si>
  <si>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</si>
  <si>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</si>
  <si>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</si>
  <si>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</si>
  <si>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</si>
  <si>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</si>
  <si>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</si>
  <si>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</si>
  <si>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</si>
  <si>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</si>
  <si>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</si>
  <si>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</si>
  <si>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</si>
  <si>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</si>
  <si>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</si>
  <si>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</si>
  <si>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</si>
  <si>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</si>
  <si>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</si>
  <si>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</si>
  <si>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</si>
  <si>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</si>
  <si>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QUIBDÓ</t>
  </si>
  <si>
    <t>ACANDÍ</t>
  </si>
  <si>
    <t>ALTO BAUDÓ</t>
  </si>
  <si>
    <t>ATRATO</t>
  </si>
  <si>
    <t>BAGADÓ</t>
  </si>
  <si>
    <t>BAHÍA SOLANO</t>
  </si>
  <si>
    <t>BAJO BAUDÓ</t>
  </si>
  <si>
    <t>BOJAYÁ</t>
  </si>
  <si>
    <t>EL CANTÓN DEL SAN PABLO</t>
  </si>
  <si>
    <t>CARMEN DEL DARIÉN</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</si>
  <si>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</si>
  <si>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</si>
  <si>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</si>
  <si>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</si>
  <si>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</si>
  <si>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</si>
  <si>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</si>
  <si>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</si>
  <si>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</si>
  <si>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</si>
  <si>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</si>
  <si>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</si>
  <si>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</si>
  <si>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</si>
  <si>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</si>
  <si>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</si>
  <si>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</si>
  <si>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UNGUÍA</t>
  </si>
  <si>
    <t>UNIÓN PANAMERICANA</t>
  </si>
  <si>
    <t>NEIVA</t>
  </si>
  <si>
    <t>ACEVEDO</t>
  </si>
  <si>
    <t>AGRADO</t>
  </si>
  <si>
    <t>AIPE</t>
  </si>
  <si>
    <t>ALGECIRAS</t>
  </si>
  <si>
    <t>ALTAMIRA</t>
  </si>
  <si>
    <t>BARAYA</t>
  </si>
  <si>
    <t>CAMPOALEGRE</t>
  </si>
  <si>
    <t>COLOMBIA</t>
  </si>
  <si>
    <t>ELÍAS</t>
  </si>
  <si>
    <t>GARZÓN</t>
  </si>
  <si>
    <t>GIGANTE</t>
  </si>
  <si>
    <t>HOBO</t>
  </si>
  <si>
    <t>ÍQUIRA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</si>
  <si>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</si>
  <si>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</si>
  <si>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</si>
  <si>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</si>
  <si>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</si>
  <si>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</si>
  <si>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</si>
  <si>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</si>
  <si>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</si>
  <si>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</si>
  <si>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</si>
  <si>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</si>
  <si>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</si>
  <si>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</si>
  <si>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</si>
  <si>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</si>
  <si>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</si>
  <si>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</si>
  <si>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</si>
  <si>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</si>
  <si>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RIOHACHA</t>
  </si>
  <si>
    <t>BARRANCAS</t>
  </si>
  <si>
    <t>DIBULLA</t>
  </si>
  <si>
    <t>DISTRACCIÓN</t>
  </si>
  <si>
    <t>EL MOLINO</t>
  </si>
  <si>
    <t>FONSECA</t>
  </si>
  <si>
    <t>HATONUEVO</t>
  </si>
  <si>
    <t>LA JAGUA DEL PILAR</t>
  </si>
  <si>
    <t>MAICAO</t>
  </si>
  <si>
    <t>MANAURE</t>
  </si>
  <si>
    <t>SAN JUAN DEL CESAR</t>
  </si>
  <si>
    <t>URIBIA</t>
  </si>
  <si>
    <t>URUMITA</t>
  </si>
  <si>
    <t>SANTA MARTA</t>
  </si>
  <si>
    <t>ALGARROBO</t>
  </si>
  <si>
    <t>ARACATACA</t>
  </si>
  <si>
    <t>ARIGUANÍ</t>
  </si>
  <si>
    <t>CERRO DE SAN ANTONIO</t>
  </si>
  <si>
    <t>CHIVOLO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</si>
  <si>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</si>
  <si>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</si>
  <si>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</si>
  <si>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</si>
  <si>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</si>
  <si>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</si>
  <si>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</si>
  <si>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</si>
  <si>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</si>
  <si>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</si>
  <si>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</si>
  <si>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</si>
  <si>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</si>
  <si>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</si>
  <si>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</si>
  <si>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</si>
  <si>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</si>
  <si>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</si>
  <si>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</si>
  <si>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</si>
  <si>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</si>
  <si>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</si>
  <si>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</si>
  <si>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</si>
  <si>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</si>
  <si>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</si>
  <si>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</si>
  <si>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</si>
  <si>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</si>
  <si>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</si>
  <si>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</si>
  <si>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</si>
  <si>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</si>
  <si>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</si>
  <si>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</si>
  <si>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</si>
  <si>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</si>
  <si>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</si>
  <si>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</si>
  <si>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</si>
  <si>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</si>
  <si>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</si>
  <si>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</si>
  <si>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</si>
  <si>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</si>
  <si>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</si>
  <si>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</si>
  <si>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PASTO</t>
  </si>
  <si>
    <t>ALDANA</t>
  </si>
  <si>
    <t>ANCUYA</t>
  </si>
  <si>
    <t>ARBOLEDA</t>
  </si>
  <si>
    <t>BARBACOAS</t>
  </si>
  <si>
    <t>BUESACO</t>
  </si>
  <si>
    <t>COLÓN</t>
  </si>
  <si>
    <t>CONSACÁ</t>
  </si>
  <si>
    <t>CONTADERO</t>
  </si>
  <si>
    <t>CUASPUD CARLOSAMA</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</si>
  <si>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</si>
  <si>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</si>
  <si>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</si>
  <si>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</si>
  <si>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</si>
  <si>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</si>
  <si>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</si>
  <si>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</si>
  <si>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</si>
  <si>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</si>
  <si>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</si>
  <si>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</si>
  <si>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</si>
  <si>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</si>
  <si>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</si>
  <si>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</si>
  <si>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</si>
  <si>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</si>
  <si>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</si>
  <si>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</si>
  <si>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</si>
  <si>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</si>
  <si>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</si>
  <si>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</si>
  <si>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</si>
  <si>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</si>
  <si>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</si>
  <si>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</si>
  <si>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</si>
  <si>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</si>
  <si>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</si>
  <si>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</si>
  <si>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</si>
  <si>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</si>
  <si>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</si>
  <si>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</si>
  <si>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</si>
  <si>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</si>
  <si>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</si>
  <si>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</si>
  <si>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SAN ANDRÉS DE TUMACO</t>
  </si>
  <si>
    <t>TÚQUERRES</t>
  </si>
  <si>
    <t>YACUANQUER</t>
  </si>
  <si>
    <t>SAN JOSÉ DE CÚCUTA</t>
  </si>
  <si>
    <t>ÁBREGO</t>
  </si>
  <si>
    <t>ARBOLEDAS</t>
  </si>
  <si>
    <t>BOCHALEMA</t>
  </si>
  <si>
    <t>BUCARASICA</t>
  </si>
  <si>
    <t>CÁCOTA</t>
  </si>
  <si>
    <t>CÁCHIRA</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</si>
  <si>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</si>
  <si>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</si>
  <si>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</si>
  <si>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</si>
  <si>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</si>
  <si>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</si>
  <si>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</si>
  <si>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</si>
  <si>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</si>
  <si>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</si>
  <si>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</si>
  <si>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</si>
  <si>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</si>
  <si>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</si>
  <si>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</si>
  <si>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</si>
  <si>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</si>
  <si>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</si>
  <si>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</si>
  <si>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</si>
  <si>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</si>
  <si>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</si>
  <si>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</si>
  <si>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</si>
  <si>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</si>
  <si>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</si>
  <si>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</si>
  <si>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</si>
  <si>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</si>
  <si>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</si>
  <si>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</si>
  <si>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CALARCÁ</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</si>
  <si>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</si>
  <si>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</si>
  <si>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</si>
  <si>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</si>
  <si>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</si>
  <si>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</si>
  <si>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</si>
  <si>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</si>
  <si>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</si>
  <si>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</si>
  <si>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</si>
  <si>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</si>
  <si>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</si>
  <si>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</si>
  <si>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</si>
  <si>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</si>
  <si>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</si>
  <si>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</si>
  <si>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</si>
  <si>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</si>
  <si>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</si>
  <si>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</si>
  <si>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</si>
  <si>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</si>
  <si>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</si>
  <si>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</si>
  <si>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</si>
  <si>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</si>
  <si>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</si>
  <si>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</si>
  <si>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</si>
  <si>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</si>
  <si>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</si>
  <si>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</si>
  <si>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</si>
  <si>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</si>
  <si>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</si>
  <si>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</si>
  <si>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</si>
  <si>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</si>
  <si>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CHUCURI</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</si>
  <si>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</si>
  <si>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</si>
  <si>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</si>
  <si>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</si>
  <si>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</si>
  <si>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</si>
  <si>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</si>
  <si>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</si>
  <si>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</si>
  <si>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</si>
  <si>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</si>
  <si>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</si>
  <si>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</si>
  <si>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</si>
  <si>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</si>
  <si>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</si>
  <si>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</si>
  <si>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</si>
  <si>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</si>
  <si>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</si>
  <si>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</si>
  <si>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</si>
  <si>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</si>
  <si>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</si>
  <si>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</si>
  <si>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</si>
  <si>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</si>
  <si>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</si>
  <si>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</si>
  <si>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</si>
  <si>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</si>
  <si>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</si>
  <si>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</si>
  <si>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</si>
  <si>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</si>
  <si>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</si>
  <si>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</si>
  <si>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</si>
  <si>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</si>
  <si>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</si>
  <si>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</si>
  <si>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</si>
  <si>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</si>
  <si>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</si>
  <si>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</si>
  <si>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</si>
  <si>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</si>
  <si>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</si>
  <si>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</si>
  <si>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</si>
  <si>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</si>
  <si>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</si>
  <si>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</si>
  <si>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</si>
  <si>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</si>
  <si>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</si>
  <si>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</si>
  <si>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</si>
  <si>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</si>
  <si>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</si>
  <si>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</si>
  <si>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</si>
  <si>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</si>
  <si>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</si>
  <si>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</si>
  <si>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</si>
  <si>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</si>
  <si>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</si>
  <si>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</si>
  <si>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</si>
  <si>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</si>
  <si>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</si>
  <si>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</si>
  <si>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</si>
  <si>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</si>
  <si>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</si>
  <si>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SAN JOSÉ DE TOLUVIEJO</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</si>
  <si>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</si>
  <si>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</si>
  <si>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</si>
  <si>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</si>
  <si>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</si>
  <si>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</si>
  <si>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</si>
  <si>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</si>
  <si>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</si>
  <si>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</si>
  <si>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</si>
  <si>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</si>
  <si>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</si>
  <si>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</si>
  <si>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</si>
  <si>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</si>
  <si>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</si>
  <si>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</si>
  <si>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</si>
  <si>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</si>
  <si>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</si>
  <si>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</si>
  <si>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</si>
  <si>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</si>
  <si>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</si>
  <si>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</si>
  <si>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</si>
  <si>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</si>
  <si>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</si>
  <si>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</si>
  <si>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</si>
  <si>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</si>
  <si>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</si>
  <si>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</si>
  <si>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</si>
  <si>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</si>
  <si>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</si>
  <si>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</si>
  <si>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</si>
  <si>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</si>
  <si>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</si>
  <si>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</si>
  <si>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</si>
  <si>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</si>
  <si>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</si>
  <si>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</si>
  <si>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</si>
  <si>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</si>
  <si>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</si>
  <si>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</si>
  <si>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</si>
  <si>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</si>
  <si>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</si>
  <si>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</si>
  <si>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</si>
  <si>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</si>
  <si>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</si>
  <si>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</si>
  <si>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</si>
  <si>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</si>
  <si>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</si>
  <si>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</si>
  <si>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</si>
  <si>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</si>
  <si>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</si>
  <si>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</si>
  <si>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</si>
  <si>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</si>
  <si>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</si>
  <si>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</si>
  <si>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</si>
  <si>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</si>
  <si>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</si>
  <si>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</si>
  <si>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</si>
  <si>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</si>
  <si>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</si>
  <si>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</si>
  <si>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</si>
  <si>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</si>
  <si>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</si>
  <si>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ARAUQUITA</t>
  </si>
  <si>
    <t>CRAVO NORTE</t>
  </si>
  <si>
    <t>FORTUL</t>
  </si>
  <si>
    <t>PUERTO RONDÓN</t>
  </si>
  <si>
    <t>SARAVENA</t>
  </si>
  <si>
    <t>TAME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</si>
  <si>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</si>
  <si>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</si>
  <si>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</si>
  <si>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</si>
  <si>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</si>
  <si>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</si>
  <si>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</si>
  <si>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</si>
  <si>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</si>
  <si>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</si>
  <si>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</si>
  <si>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</si>
  <si>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</si>
  <si>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</si>
  <si>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</si>
  <si>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</si>
  <si>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</si>
  <si>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MOCOA</t>
  </si>
  <si>
    <t>ORITO</t>
  </si>
  <si>
    <t>PUERTO ASÍS</t>
  </si>
  <si>
    <t>PUERTO CAICEDO</t>
  </si>
  <si>
    <t>PUERTO GUZMÁN</t>
  </si>
  <si>
    <t>PUERTO LEGUÍZAMO</t>
  </si>
  <si>
    <t>SIBUNDOY</t>
  </si>
  <si>
    <t>VALLE DEL GUAMUEZ</t>
  </si>
  <si>
    <t>VILLAGARZÓN</t>
  </si>
  <si>
    <t>LETICIA</t>
  </si>
  <si>
    <t>EL ENCANTO</t>
  </si>
  <si>
    <t>LA CHORRERA</t>
  </si>
  <si>
    <t>LA PEDRERA</t>
  </si>
  <si>
    <t>MIRITÍ - PARANÁ</t>
  </si>
  <si>
    <t>PUERTO ALEGRÍA</t>
  </si>
  <si>
    <t>PUERTO ARICA</t>
  </si>
  <si>
    <t>PUERTO NARIÑO</t>
  </si>
  <si>
    <t>TARAPACÁ</t>
  </si>
  <si>
    <t>INÍRIDA</t>
  </si>
  <si>
    <t>BARRANCOMINAS</t>
  </si>
  <si>
    <t>SAN FELIPE</t>
  </si>
  <si>
    <t>LA GUADALUPE</t>
  </si>
  <si>
    <t>CACAHUAL</t>
  </si>
  <si>
    <t>PANA PANA</t>
  </si>
  <si>
    <t>MORICHAL</t>
  </si>
  <si>
    <t>SAN JOSÉ DEL GUAVIARE</t>
  </si>
  <si>
    <t>EL RETORNO</t>
  </si>
  <si>
    <t>MITÚ</t>
  </si>
  <si>
    <t>CARURÚ</t>
  </si>
  <si>
    <t>PACOA</t>
  </si>
  <si>
    <t>TARAIRA</t>
  </si>
  <si>
    <t>PAPUNAHUA</t>
  </si>
  <si>
    <t>YAVARATÉ</t>
  </si>
  <si>
    <t>PUERTO CARREÑO</t>
  </si>
  <si>
    <t>LA PRIMAVERA</t>
  </si>
  <si>
    <t>SANTA ROSALÍA</t>
  </si>
  <si>
    <t>CUMARIBO</t>
  </si>
  <si>
    <t>MAPIRIPANA</t>
  </si>
  <si>
    <t>Departamento</t>
  </si>
  <si>
    <t>05</t>
  </si>
  <si>
    <t>ANTIOQUIA</t>
  </si>
  <si>
    <t>08</t>
  </si>
  <si>
    <t>ATLÁNTICO</t>
  </si>
  <si>
    <t>11</t>
  </si>
  <si>
    <t>13</t>
  </si>
  <si>
    <t>15</t>
  </si>
  <si>
    <t>17</t>
  </si>
  <si>
    <t>18</t>
  </si>
  <si>
    <t>CAQUETÁ</t>
  </si>
  <si>
    <t>19</t>
  </si>
  <si>
    <t>CAUCA</t>
  </si>
  <si>
    <t>20</t>
  </si>
  <si>
    <t>CESAR</t>
  </si>
  <si>
    <t>23</t>
  </si>
  <si>
    <t>25</t>
  </si>
  <si>
    <t>CUNDINAMARCA</t>
  </si>
  <si>
    <t>27</t>
  </si>
  <si>
    <t>CHOCÓ</t>
  </si>
  <si>
    <t>41</t>
  </si>
  <si>
    <t>HUILA</t>
  </si>
  <si>
    <t>44</t>
  </si>
  <si>
    <t>LA GUAJIRA</t>
  </si>
  <si>
    <t>47</t>
  </si>
  <si>
    <t>MAGDALENA</t>
  </si>
  <si>
    <t>50</t>
  </si>
  <si>
    <t>META</t>
  </si>
  <si>
    <t>52</t>
  </si>
  <si>
    <t>54</t>
  </si>
  <si>
    <t>NORTE DE SANTANDER</t>
  </si>
  <si>
    <t>63</t>
  </si>
  <si>
    <t>QUINDÍO</t>
  </si>
  <si>
    <t>66</t>
  </si>
  <si>
    <t>68</t>
  </si>
  <si>
    <t>SANTANDER</t>
  </si>
  <si>
    <t>70</t>
  </si>
  <si>
    <t>73</t>
  </si>
  <si>
    <t>TOLIMA</t>
  </si>
  <si>
    <t>76</t>
  </si>
  <si>
    <t>VALLE DEL CAUCA</t>
  </si>
  <si>
    <t>81</t>
  </si>
  <si>
    <t>85</t>
  </si>
  <si>
    <t>CASANARE</t>
  </si>
  <si>
    <t>86</t>
  </si>
  <si>
    <t>PUTUMAYO</t>
  </si>
  <si>
    <t>88</t>
  </si>
  <si>
    <t>ARCHIPIÉLAGO DE SAN ANDRÉS, PROVIDENCIA Y SANTA CATALINA</t>
  </si>
  <si>
    <t>91</t>
  </si>
  <si>
    <t>AMAZONAS</t>
  </si>
  <si>
    <t>94</t>
  </si>
  <si>
    <t>GUAINÍA</t>
  </si>
  <si>
    <t>95</t>
  </si>
  <si>
    <t>GUAVIARE</t>
  </si>
  <si>
    <t>97</t>
  </si>
  <si>
    <t>VAUPÉS</t>
  </si>
  <si>
    <t>99</t>
  </si>
  <si>
    <t>VICHADA</t>
  </si>
  <si>
    <t>IPM Municipal</t>
  </si>
  <si>
    <t>IPM</t>
  </si>
  <si>
    <t>Cabeceras</t>
  </si>
  <si>
    <t>Centros poblados y rural disperso</t>
  </si>
  <si>
    <t>IPM Centros poblados y rural disperso</t>
  </si>
  <si>
    <t>Privaciones Municipios</t>
  </si>
  <si>
    <t>Dominio</t>
  </si>
  <si>
    <t>Analfabetismo</t>
  </si>
  <si>
    <t>Bajo logro educativo</t>
  </si>
  <si>
    <t>Barreras a servicios para cuidado de la primera infancia</t>
  </si>
  <si>
    <t>Barreras de acceso a servicios de salud</t>
  </si>
  <si>
    <t>Hacinamiento crítico</t>
  </si>
  <si>
    <t>Inadecuada eliminación de excretas</t>
  </si>
  <si>
    <t>Material inadecuado de paredes exteriores</t>
  </si>
  <si>
    <t>Material inadecuado de pisos</t>
  </si>
  <si>
    <t>Rezago escolar</t>
  </si>
  <si>
    <t>Sin acceso a fuente de agua mejorada</t>
  </si>
  <si>
    <t>Sin aseguramiento en salud</t>
  </si>
  <si>
    <t>Trabajo infantil</t>
  </si>
  <si>
    <t>Trabajo informal</t>
  </si>
  <si>
    <t>Tasa de dependencia</t>
  </si>
  <si>
    <t>05001</t>
  </si>
  <si>
    <t>05002</t>
  </si>
  <si>
    <t>05004</t>
  </si>
  <si>
    <t>05021</t>
  </si>
  <si>
    <t>05030</t>
  </si>
  <si>
    <t>05031</t>
  </si>
  <si>
    <t>05034</t>
  </si>
  <si>
    <t>05036</t>
  </si>
  <si>
    <t>05038</t>
  </si>
  <si>
    <t>05040</t>
  </si>
  <si>
    <t>05042</t>
  </si>
  <si>
    <t>05044</t>
  </si>
  <si>
    <t>05045</t>
  </si>
  <si>
    <t>05051</t>
  </si>
  <si>
    <t>05055</t>
  </si>
  <si>
    <t>05059</t>
  </si>
  <si>
    <t>05079</t>
  </si>
  <si>
    <t>05086</t>
  </si>
  <si>
    <t>05088</t>
  </si>
  <si>
    <t>05091</t>
  </si>
  <si>
    <t>05093</t>
  </si>
  <si>
    <t>05101</t>
  </si>
  <si>
    <t>05107</t>
  </si>
  <si>
    <t>05113</t>
  </si>
  <si>
    <t>05120</t>
  </si>
  <si>
    <t>05125</t>
  </si>
  <si>
    <t>05129</t>
  </si>
  <si>
    <t>05134</t>
  </si>
  <si>
    <t>05138</t>
  </si>
  <si>
    <t>05142</t>
  </si>
  <si>
    <t>05145</t>
  </si>
  <si>
    <t>05147</t>
  </si>
  <si>
    <t>05148</t>
  </si>
  <si>
    <t>05150</t>
  </si>
  <si>
    <t>05154</t>
  </si>
  <si>
    <t>05172</t>
  </si>
  <si>
    <t>05190</t>
  </si>
  <si>
    <t>05197</t>
  </si>
  <si>
    <t>05206</t>
  </si>
  <si>
    <t>05209</t>
  </si>
  <si>
    <t>05212</t>
  </si>
  <si>
    <t>05234</t>
  </si>
  <si>
    <t>05237</t>
  </si>
  <si>
    <t>05240</t>
  </si>
  <si>
    <t>05250</t>
  </si>
  <si>
    <t>05264</t>
  </si>
  <si>
    <t>05266</t>
  </si>
  <si>
    <t>05282</t>
  </si>
  <si>
    <t>05284</t>
  </si>
  <si>
    <t>05306</t>
  </si>
  <si>
    <t>05308</t>
  </si>
  <si>
    <t>05310</t>
  </si>
  <si>
    <t>05313</t>
  </si>
  <si>
    <t>05315</t>
  </si>
  <si>
    <t>05318</t>
  </si>
  <si>
    <t>05321</t>
  </si>
  <si>
    <t>05347</t>
  </si>
  <si>
    <t>05353</t>
  </si>
  <si>
    <t>05360</t>
  </si>
  <si>
    <t>05361</t>
  </si>
  <si>
    <t>05364</t>
  </si>
  <si>
    <t>05368</t>
  </si>
  <si>
    <t>05376</t>
  </si>
  <si>
    <t>05380</t>
  </si>
  <si>
    <t>05390</t>
  </si>
  <si>
    <t>05400</t>
  </si>
  <si>
    <t>05411</t>
  </si>
  <si>
    <t>05425</t>
  </si>
  <si>
    <t>05440</t>
  </si>
  <si>
    <t>05467</t>
  </si>
  <si>
    <t>05475</t>
  </si>
  <si>
    <t>05480</t>
  </si>
  <si>
    <t>05483</t>
  </si>
  <si>
    <t>05490</t>
  </si>
  <si>
    <t>05495</t>
  </si>
  <si>
    <t>05501</t>
  </si>
  <si>
    <t>05541</t>
  </si>
  <si>
    <t>05543</t>
  </si>
  <si>
    <t>05576</t>
  </si>
  <si>
    <t>05579</t>
  </si>
  <si>
    <t>05585</t>
  </si>
  <si>
    <t>05591</t>
  </si>
  <si>
    <t>05604</t>
  </si>
  <si>
    <t>05607</t>
  </si>
  <si>
    <t>05615</t>
  </si>
  <si>
    <t>05628</t>
  </si>
  <si>
    <t>05631</t>
  </si>
  <si>
    <t>05642</t>
  </si>
  <si>
    <t>05647</t>
  </si>
  <si>
    <t>05649</t>
  </si>
  <si>
    <t>05652</t>
  </si>
  <si>
    <t>05656</t>
  </si>
  <si>
    <t>05658</t>
  </si>
  <si>
    <t>05659</t>
  </si>
  <si>
    <t>05660</t>
  </si>
  <si>
    <t>05664</t>
  </si>
  <si>
    <t>05665</t>
  </si>
  <si>
    <t>05667</t>
  </si>
  <si>
    <t>05670</t>
  </si>
  <si>
    <t>05674</t>
  </si>
  <si>
    <t>05679</t>
  </si>
  <si>
    <t>05686</t>
  </si>
  <si>
    <t>05690</t>
  </si>
  <si>
    <t>05697</t>
  </si>
  <si>
    <t>05736</t>
  </si>
  <si>
    <t>05756</t>
  </si>
  <si>
    <t>05761</t>
  </si>
  <si>
    <t>05789</t>
  </si>
  <si>
    <t>05790</t>
  </si>
  <si>
    <t>05792</t>
  </si>
  <si>
    <t>05809</t>
  </si>
  <si>
    <t>05819</t>
  </si>
  <si>
    <t>05837</t>
  </si>
  <si>
    <t>05842</t>
  </si>
  <si>
    <t>05847</t>
  </si>
  <si>
    <t>05854</t>
  </si>
  <si>
    <t>05856</t>
  </si>
  <si>
    <t>05858</t>
  </si>
  <si>
    <t>05861</t>
  </si>
  <si>
    <t>05873</t>
  </si>
  <si>
    <t>05885</t>
  </si>
  <si>
    <t>05887</t>
  </si>
  <si>
    <t>05890</t>
  </si>
  <si>
    <t>05893</t>
  </si>
  <si>
    <t>05895</t>
  </si>
  <si>
    <t>08001</t>
  </si>
  <si>
    <t>08078</t>
  </si>
  <si>
    <t>08137</t>
  </si>
  <si>
    <t>08141</t>
  </si>
  <si>
    <t>08296</t>
  </si>
  <si>
    <t>08372</t>
  </si>
  <si>
    <t>08421</t>
  </si>
  <si>
    <t>08433</t>
  </si>
  <si>
    <t>08436</t>
  </si>
  <si>
    <t>08520</t>
  </si>
  <si>
    <t>08549</t>
  </si>
  <si>
    <t>08558</t>
  </si>
  <si>
    <t>08560</t>
  </si>
  <si>
    <t>08573</t>
  </si>
  <si>
    <t>08606</t>
  </si>
  <si>
    <t>08634</t>
  </si>
  <si>
    <t>08638</t>
  </si>
  <si>
    <t>08675</t>
  </si>
  <si>
    <t>08685</t>
  </si>
  <si>
    <t>08758</t>
  </si>
  <si>
    <t>08770</t>
  </si>
  <si>
    <t>08832</t>
  </si>
  <si>
    <t>08849</t>
  </si>
  <si>
    <t>11001</t>
  </si>
  <si>
    <t>13001</t>
  </si>
  <si>
    <t>13006</t>
  </si>
  <si>
    <t>13030</t>
  </si>
  <si>
    <t>13042</t>
  </si>
  <si>
    <t>13052</t>
  </si>
  <si>
    <t>13062</t>
  </si>
  <si>
    <t>13074</t>
  </si>
  <si>
    <t>13140</t>
  </si>
  <si>
    <t>13160</t>
  </si>
  <si>
    <t>13188</t>
  </si>
  <si>
    <t>13212</t>
  </si>
  <si>
    <t>13222</t>
  </si>
  <si>
    <t>13244</t>
  </si>
  <si>
    <t>13248</t>
  </si>
  <si>
    <t>13268</t>
  </si>
  <si>
    <t>13300</t>
  </si>
  <si>
    <t>13430</t>
  </si>
  <si>
    <t>13433</t>
  </si>
  <si>
    <t>13440</t>
  </si>
  <si>
    <t>13442</t>
  </si>
  <si>
    <t>13458</t>
  </si>
  <si>
    <t>13468</t>
  </si>
  <si>
    <t>13473</t>
  </si>
  <si>
    <t>13490</t>
  </si>
  <si>
    <t>13549</t>
  </si>
  <si>
    <t>13580</t>
  </si>
  <si>
    <t>13600</t>
  </si>
  <si>
    <t>13620</t>
  </si>
  <si>
    <t>13647</t>
  </si>
  <si>
    <t>13650</t>
  </si>
  <si>
    <t>13654</t>
  </si>
  <si>
    <t>13655</t>
  </si>
  <si>
    <t>13657</t>
  </si>
  <si>
    <t>13667</t>
  </si>
  <si>
    <t>13670</t>
  </si>
  <si>
    <t>13673</t>
  </si>
  <si>
    <t>13683</t>
  </si>
  <si>
    <t>13688</t>
  </si>
  <si>
    <t>13744</t>
  </si>
  <si>
    <t>13760</t>
  </si>
  <si>
    <t>13780</t>
  </si>
  <si>
    <t>13810</t>
  </si>
  <si>
    <t>13836</t>
  </si>
  <si>
    <t>13838</t>
  </si>
  <si>
    <t>13873</t>
  </si>
  <si>
    <t>13894</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</si>
  <si>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</si>
  <si>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</si>
  <si>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</si>
  <si>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</si>
  <si>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</si>
  <si>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</si>
  <si>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</si>
  <si>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</si>
  <si>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</si>
  <si>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</si>
  <si>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</si>
  <si>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</si>
  <si>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</si>
  <si>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</si>
  <si>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</si>
  <si>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</si>
  <si>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</si>
  <si>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</si>
  <si>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</si>
  <si>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</si>
  <si>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</si>
  <si>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</si>
  <si>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</si>
  <si>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</si>
  <si>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</si>
  <si>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</si>
  <si>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</si>
  <si>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</si>
  <si>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</si>
  <si>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</si>
  <si>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</si>
  <si>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</si>
  <si>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</si>
  <si>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</si>
  <si>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</si>
  <si>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</si>
  <si>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</si>
  <si>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</si>
  <si>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</si>
  <si>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</si>
  <si>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</si>
  <si>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</si>
  <si>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</si>
  <si>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</si>
  <si>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</si>
  <si>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</si>
  <si>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</si>
  <si>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</si>
  <si>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</si>
  <si>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</si>
  <si>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</si>
  <si>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</si>
  <si>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</si>
  <si>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</si>
  <si>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</si>
  <si>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</si>
  <si>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</si>
  <si>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</si>
  <si>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</si>
  <si>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</si>
  <si>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</si>
  <si>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</si>
  <si>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</si>
  <si>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</si>
  <si>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</si>
  <si>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</si>
  <si>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</si>
  <si>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</si>
  <si>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</si>
  <si>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</si>
  <si>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</si>
  <si>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</si>
  <si>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</si>
  <si>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</si>
  <si>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</si>
  <si>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</si>
  <si>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</si>
  <si>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</si>
  <si>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</si>
  <si>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</si>
  <si>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</si>
  <si>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</si>
  <si>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</si>
  <si>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</si>
  <si>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</si>
  <si>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</si>
  <si>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</si>
  <si>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</si>
  <si>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</si>
  <si>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</si>
  <si>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</si>
  <si>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</si>
  <si>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</si>
  <si>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</si>
  <si>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</si>
  <si>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</si>
  <si>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</si>
  <si>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</si>
  <si>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</si>
  <si>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</si>
  <si>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</si>
  <si>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</si>
  <si>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</si>
  <si>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</si>
  <si>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</si>
  <si>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</si>
  <si>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</si>
  <si>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</si>
  <si>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</si>
  <si>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</si>
  <si>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</si>
  <si>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</si>
  <si>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</si>
  <si>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</si>
  <si>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</si>
  <si>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</si>
  <si>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</si>
  <si>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</si>
  <si>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</si>
  <si>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</si>
  <si>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</si>
  <si>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</si>
  <si>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</si>
  <si>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17001</t>
  </si>
  <si>
    <t>17013</t>
  </si>
  <si>
    <t>17042</t>
  </si>
  <si>
    <t>17050</t>
  </si>
  <si>
    <t>17088</t>
  </si>
  <si>
    <t>17174</t>
  </si>
  <si>
    <t>17272</t>
  </si>
  <si>
    <t>17380</t>
  </si>
  <si>
    <t>17388</t>
  </si>
  <si>
    <t>17433</t>
  </si>
  <si>
    <t>17442</t>
  </si>
  <si>
    <t>17444</t>
  </si>
  <si>
    <t>17446</t>
  </si>
  <si>
    <t>17486</t>
  </si>
  <si>
    <t>17495</t>
  </si>
  <si>
    <t>17513</t>
  </si>
  <si>
    <t>17524</t>
  </si>
  <si>
    <t>17541</t>
  </si>
  <si>
    <t>17614</t>
  </si>
  <si>
    <t>17616</t>
  </si>
  <si>
    <t>17653</t>
  </si>
  <si>
    <t>17662</t>
  </si>
  <si>
    <t>17665</t>
  </si>
  <si>
    <t>17777</t>
  </si>
  <si>
    <t>17867</t>
  </si>
  <si>
    <t>17873</t>
  </si>
  <si>
    <t>17877</t>
  </si>
  <si>
    <t>18001</t>
  </si>
  <si>
    <t>18029</t>
  </si>
  <si>
    <t>18094</t>
  </si>
  <si>
    <t>18150</t>
  </si>
  <si>
    <t>18205</t>
  </si>
  <si>
    <t>18247</t>
  </si>
  <si>
    <t>18256</t>
  </si>
  <si>
    <t>18410</t>
  </si>
  <si>
    <t>18460</t>
  </si>
  <si>
    <t>18479</t>
  </si>
  <si>
    <t>18592</t>
  </si>
  <si>
    <t>18610</t>
  </si>
  <si>
    <t>18753</t>
  </si>
  <si>
    <t>18756</t>
  </si>
  <si>
    <t>18785</t>
  </si>
  <si>
    <t>18860</t>
  </si>
  <si>
    <t>19001</t>
  </si>
  <si>
    <t>19022</t>
  </si>
  <si>
    <t>19050</t>
  </si>
  <si>
    <t>19075</t>
  </si>
  <si>
    <t>19100</t>
  </si>
  <si>
    <t>19110</t>
  </si>
  <si>
    <t>19130</t>
  </si>
  <si>
    <t>19137</t>
  </si>
  <si>
    <t>19142</t>
  </si>
  <si>
    <t>19212</t>
  </si>
  <si>
    <t>19256</t>
  </si>
  <si>
    <t>19290</t>
  </si>
  <si>
    <t>19300</t>
  </si>
  <si>
    <t>19318</t>
  </si>
  <si>
    <t>19355</t>
  </si>
  <si>
    <t>19364</t>
  </si>
  <si>
    <t>19392</t>
  </si>
  <si>
    <t>19397</t>
  </si>
  <si>
    <t>19418</t>
  </si>
  <si>
    <t>19450</t>
  </si>
  <si>
    <t>19455</t>
  </si>
  <si>
    <t>19473</t>
  </si>
  <si>
    <t>19513</t>
  </si>
  <si>
    <t>19517</t>
  </si>
  <si>
    <t>19532</t>
  </si>
  <si>
    <t>19533</t>
  </si>
  <si>
    <t>19548</t>
  </si>
  <si>
    <t>19573</t>
  </si>
  <si>
    <t>19585</t>
  </si>
  <si>
    <t>19622</t>
  </si>
  <si>
    <t>19693</t>
  </si>
  <si>
    <t>19698</t>
  </si>
  <si>
    <t>19701</t>
  </si>
  <si>
    <t>19743</t>
  </si>
  <si>
    <t>19760</t>
  </si>
  <si>
    <t>19780</t>
  </si>
  <si>
    <t>19785</t>
  </si>
  <si>
    <t>19807</t>
  </si>
  <si>
    <t>19809</t>
  </si>
  <si>
    <t>19821</t>
  </si>
  <si>
    <t>19824</t>
  </si>
  <si>
    <t>19845</t>
  </si>
  <si>
    <t>20001</t>
  </si>
  <si>
    <t>20011</t>
  </si>
  <si>
    <t>20013</t>
  </si>
  <si>
    <t>20032</t>
  </si>
  <si>
    <t>20045</t>
  </si>
  <si>
    <t>20060</t>
  </si>
  <si>
    <t>20175</t>
  </si>
  <si>
    <t>20178</t>
  </si>
  <si>
    <t>20228</t>
  </si>
  <si>
    <t>20238</t>
  </si>
  <si>
    <t>20250</t>
  </si>
  <si>
    <t>20295</t>
  </si>
  <si>
    <t>20310</t>
  </si>
  <si>
    <t>20383</t>
  </si>
  <si>
    <t>20400</t>
  </si>
  <si>
    <t>20443</t>
  </si>
  <si>
    <t>20517</t>
  </si>
  <si>
    <t>20550</t>
  </si>
  <si>
    <t>20570</t>
  </si>
  <si>
    <t>20614</t>
  </si>
  <si>
    <t>20621</t>
  </si>
  <si>
    <t>20710</t>
  </si>
  <si>
    <t>20750</t>
  </si>
  <si>
    <t>20770</t>
  </si>
  <si>
    <t>20787</t>
  </si>
  <si>
    <t>23001</t>
  </si>
  <si>
    <t>23068</t>
  </si>
  <si>
    <t>23079</t>
  </si>
  <si>
    <t>23090</t>
  </si>
  <si>
    <t>23162</t>
  </si>
  <si>
    <t>23168</t>
  </si>
  <si>
    <t>23182</t>
  </si>
  <si>
    <t>23189</t>
  </si>
  <si>
    <t>23300</t>
  </si>
  <si>
    <t>23350</t>
  </si>
  <si>
    <t>23417</t>
  </si>
  <si>
    <t>23419</t>
  </si>
  <si>
    <t>23464</t>
  </si>
  <si>
    <t>23466</t>
  </si>
  <si>
    <t>23500</t>
  </si>
  <si>
    <t>23555</t>
  </si>
  <si>
    <t>23570</t>
  </si>
  <si>
    <t>23574</t>
  </si>
  <si>
    <t>23580</t>
  </si>
  <si>
    <t>23586</t>
  </si>
  <si>
    <t>23660</t>
  </si>
  <si>
    <t>23670</t>
  </si>
  <si>
    <t>23672</t>
  </si>
  <si>
    <t>23675</t>
  </si>
  <si>
    <t>23678</t>
  </si>
  <si>
    <t>23682</t>
  </si>
  <si>
    <t>23686</t>
  </si>
  <si>
    <t>23807</t>
  </si>
  <si>
    <t>23815</t>
  </si>
  <si>
    <t>23855</t>
  </si>
  <si>
    <t>25001</t>
  </si>
  <si>
    <t>25019</t>
  </si>
  <si>
    <t>25035</t>
  </si>
  <si>
    <t>25040</t>
  </si>
  <si>
    <t>25053</t>
  </si>
  <si>
    <t>25086</t>
  </si>
  <si>
    <t>25095</t>
  </si>
  <si>
    <t>25099</t>
  </si>
  <si>
    <t>25120</t>
  </si>
  <si>
    <t>25123</t>
  </si>
  <si>
    <t>25126</t>
  </si>
  <si>
    <t>25148</t>
  </si>
  <si>
    <t>25151</t>
  </si>
  <si>
    <t>25154</t>
  </si>
  <si>
    <t>25168</t>
  </si>
  <si>
    <t>25175</t>
  </si>
  <si>
    <t>25178</t>
  </si>
  <si>
    <t>25181</t>
  </si>
  <si>
    <t>25183</t>
  </si>
  <si>
    <t>25200</t>
  </si>
  <si>
    <t>25214</t>
  </si>
  <si>
    <t>25224</t>
  </si>
  <si>
    <t>25245</t>
  </si>
  <si>
    <t>25258</t>
  </si>
  <si>
    <t>25260</t>
  </si>
  <si>
    <t>25269</t>
  </si>
  <si>
    <t>25279</t>
  </si>
  <si>
    <t>25281</t>
  </si>
  <si>
    <t>25286</t>
  </si>
  <si>
    <t>25288</t>
  </si>
  <si>
    <t>25290</t>
  </si>
  <si>
    <t>25293</t>
  </si>
  <si>
    <t>25295</t>
  </si>
  <si>
    <t>25297</t>
  </si>
  <si>
    <t>25299</t>
  </si>
  <si>
    <t>25307</t>
  </si>
  <si>
    <t>25312</t>
  </si>
  <si>
    <t>25317</t>
  </si>
  <si>
    <t>25320</t>
  </si>
  <si>
    <t>25322</t>
  </si>
  <si>
    <t>25324</t>
  </si>
  <si>
    <t>25326</t>
  </si>
  <si>
    <t>25328</t>
  </si>
  <si>
    <t>25335</t>
  </si>
  <si>
    <t>25339</t>
  </si>
  <si>
    <t>25368</t>
  </si>
  <si>
    <t>25372</t>
  </si>
  <si>
    <t>25377</t>
  </si>
  <si>
    <t>25386</t>
  </si>
  <si>
    <t>25394</t>
  </si>
  <si>
    <t>25398</t>
  </si>
  <si>
    <t>25402</t>
  </si>
  <si>
    <t>25407</t>
  </si>
  <si>
    <t>25426</t>
  </si>
  <si>
    <t>25430</t>
  </si>
  <si>
    <t>25436</t>
  </si>
  <si>
    <t>25438</t>
  </si>
  <si>
    <t>25473</t>
  </si>
  <si>
    <t>25483</t>
  </si>
  <si>
    <t>25486</t>
  </si>
  <si>
    <t>25488</t>
  </si>
  <si>
    <t>25489</t>
  </si>
  <si>
    <t>25491</t>
  </si>
  <si>
    <t>25506</t>
  </si>
  <si>
    <t>25513</t>
  </si>
  <si>
    <t>25518</t>
  </si>
  <si>
    <t>25524</t>
  </si>
  <si>
    <t>25530</t>
  </si>
  <si>
    <t>25535</t>
  </si>
  <si>
    <t>25572</t>
  </si>
  <si>
    <t>25580</t>
  </si>
  <si>
    <t>25592</t>
  </si>
  <si>
    <t>25594</t>
  </si>
  <si>
    <t>25596</t>
  </si>
  <si>
    <t>25599</t>
  </si>
  <si>
    <t>25612</t>
  </si>
  <si>
    <t>25645</t>
  </si>
  <si>
    <t>25649</t>
  </si>
  <si>
    <t>25653</t>
  </si>
  <si>
    <t>25658</t>
  </si>
  <si>
    <t>25662</t>
  </si>
  <si>
    <t>25718</t>
  </si>
  <si>
    <t>25736</t>
  </si>
  <si>
    <t>25740</t>
  </si>
  <si>
    <t>25743</t>
  </si>
  <si>
    <t>25745</t>
  </si>
  <si>
    <t>25754</t>
  </si>
  <si>
    <t>25758</t>
  </si>
  <si>
    <t>25769</t>
  </si>
  <si>
    <t>25772</t>
  </si>
  <si>
    <t>25777</t>
  </si>
  <si>
    <t>25779</t>
  </si>
  <si>
    <t>25781</t>
  </si>
  <si>
    <t>25785</t>
  </si>
  <si>
    <t>25793</t>
  </si>
  <si>
    <t>25797</t>
  </si>
  <si>
    <t>25799</t>
  </si>
  <si>
    <t>25805</t>
  </si>
  <si>
    <t>25807</t>
  </si>
  <si>
    <t>25815</t>
  </si>
  <si>
    <t>25817</t>
  </si>
  <si>
    <t>25823</t>
  </si>
  <si>
    <t>25839</t>
  </si>
  <si>
    <t>25841</t>
  </si>
  <si>
    <t>25843</t>
  </si>
  <si>
    <t>25845</t>
  </si>
  <si>
    <t>25851</t>
  </si>
  <si>
    <t>25862</t>
  </si>
  <si>
    <t>25867</t>
  </si>
  <si>
    <t>25871</t>
  </si>
  <si>
    <t>25873</t>
  </si>
  <si>
    <t>25875</t>
  </si>
  <si>
    <t>25878</t>
  </si>
  <si>
    <t>25885</t>
  </si>
  <si>
    <t>25898</t>
  </si>
  <si>
    <t>25899</t>
  </si>
  <si>
    <t>27001</t>
  </si>
  <si>
    <t>27006</t>
  </si>
  <si>
    <t>27025</t>
  </si>
  <si>
    <t>27050</t>
  </si>
  <si>
    <t>27073</t>
  </si>
  <si>
    <t>27075</t>
  </si>
  <si>
    <t>27077</t>
  </si>
  <si>
    <t>27099</t>
  </si>
  <si>
    <t>27135</t>
  </si>
  <si>
    <t>27150</t>
  </si>
  <si>
    <t>27160</t>
  </si>
  <si>
    <t>27205</t>
  </si>
  <si>
    <t>27245</t>
  </si>
  <si>
    <t>27250</t>
  </si>
  <si>
    <t>27361</t>
  </si>
  <si>
    <t>27372</t>
  </si>
  <si>
    <t>27413</t>
  </si>
  <si>
    <t>27425</t>
  </si>
  <si>
    <t>27430</t>
  </si>
  <si>
    <t>27450</t>
  </si>
  <si>
    <t>27491</t>
  </si>
  <si>
    <t>27495</t>
  </si>
  <si>
    <t>27580</t>
  </si>
  <si>
    <t>27600</t>
  </si>
  <si>
    <t>27615</t>
  </si>
  <si>
    <t>27660</t>
  </si>
  <si>
    <t>27745</t>
  </si>
  <si>
    <t>27787</t>
  </si>
  <si>
    <t>27800</t>
  </si>
  <si>
    <t>27810</t>
  </si>
  <si>
    <t>41001</t>
  </si>
  <si>
    <t>41006</t>
  </si>
  <si>
    <t>41013</t>
  </si>
  <si>
    <t>41016</t>
  </si>
  <si>
    <t>41020</t>
  </si>
  <si>
    <t>41026</t>
  </si>
  <si>
    <t>41078</t>
  </si>
  <si>
    <t>41132</t>
  </si>
  <si>
    <t>41206</t>
  </si>
  <si>
    <t>41244</t>
  </si>
  <si>
    <t>41298</t>
  </si>
  <si>
    <t>41306</t>
  </si>
  <si>
    <t>41319</t>
  </si>
  <si>
    <t>41349</t>
  </si>
  <si>
    <t>41357</t>
  </si>
  <si>
    <t>41359</t>
  </si>
  <si>
    <t>41378</t>
  </si>
  <si>
    <t>41396</t>
  </si>
  <si>
    <t>41483</t>
  </si>
  <si>
    <t>41503</t>
  </si>
  <si>
    <t>41518</t>
  </si>
  <si>
    <t>41524</t>
  </si>
  <si>
    <t>41530</t>
  </si>
  <si>
    <t>41548</t>
  </si>
  <si>
    <t>41551</t>
  </si>
  <si>
    <t>41615</t>
  </si>
  <si>
    <t>41660</t>
  </si>
  <si>
    <t>41668</t>
  </si>
  <si>
    <t>41676</t>
  </si>
  <si>
    <t>41770</t>
  </si>
  <si>
    <t>41791</t>
  </si>
  <si>
    <t>41797</t>
  </si>
  <si>
    <t>41799</t>
  </si>
  <si>
    <t>41801</t>
  </si>
  <si>
    <t>41807</t>
  </si>
  <si>
    <t>41872</t>
  </si>
  <si>
    <t>41885</t>
  </si>
  <si>
    <t>44001</t>
  </si>
  <si>
    <t>44035</t>
  </si>
  <si>
    <t>44078</t>
  </si>
  <si>
    <t>44090</t>
  </si>
  <si>
    <t>44098</t>
  </si>
  <si>
    <t>44110</t>
  </si>
  <si>
    <t>44279</t>
  </si>
  <si>
    <t>44378</t>
  </si>
  <si>
    <t>44420</t>
  </si>
  <si>
    <t>44430</t>
  </si>
  <si>
    <t>44560</t>
  </si>
  <si>
    <t>44650</t>
  </si>
  <si>
    <t>44847</t>
  </si>
  <si>
    <t>44855</t>
  </si>
  <si>
    <t>44874</t>
  </si>
  <si>
    <t>47001</t>
  </si>
  <si>
    <t>47030</t>
  </si>
  <si>
    <t>47053</t>
  </si>
  <si>
    <t>47058</t>
  </si>
  <si>
    <t>47161</t>
  </si>
  <si>
    <t>47170</t>
  </si>
  <si>
    <t>47189</t>
  </si>
  <si>
    <t>47205</t>
  </si>
  <si>
    <t>47245</t>
  </si>
  <si>
    <t>47258</t>
  </si>
  <si>
    <t>47268</t>
  </si>
  <si>
    <t>47288</t>
  </si>
  <si>
    <t>47318</t>
  </si>
  <si>
    <t>47460</t>
  </si>
  <si>
    <t>47541</t>
  </si>
  <si>
    <t>47545</t>
  </si>
  <si>
    <t>47551</t>
  </si>
  <si>
    <t>47555</t>
  </si>
  <si>
    <t>47570</t>
  </si>
  <si>
    <t>47605</t>
  </si>
  <si>
    <t>47660</t>
  </si>
  <si>
    <t>47675</t>
  </si>
  <si>
    <t>47692</t>
  </si>
  <si>
    <t>47703</t>
  </si>
  <si>
    <t>47707</t>
  </si>
  <si>
    <t>47720</t>
  </si>
  <si>
    <t>47745</t>
  </si>
  <si>
    <t>47798</t>
  </si>
  <si>
    <t>47960</t>
  </si>
  <si>
    <t>47980</t>
  </si>
  <si>
    <t>50001</t>
  </si>
  <si>
    <t>50006</t>
  </si>
  <si>
    <t>50110</t>
  </si>
  <si>
    <t>50124</t>
  </si>
  <si>
    <t>50150</t>
  </si>
  <si>
    <t>50223</t>
  </si>
  <si>
    <t>50226</t>
  </si>
  <si>
    <t>50245</t>
  </si>
  <si>
    <t>50251</t>
  </si>
  <si>
    <t>50270</t>
  </si>
  <si>
    <t>50287</t>
  </si>
  <si>
    <t>50313</t>
  </si>
  <si>
    <t>50318</t>
  </si>
  <si>
    <t>50325</t>
  </si>
  <si>
    <t>50330</t>
  </si>
  <si>
    <t>50350</t>
  </si>
  <si>
    <t>50370</t>
  </si>
  <si>
    <t>50400</t>
  </si>
  <si>
    <t>50450</t>
  </si>
  <si>
    <t>50568</t>
  </si>
  <si>
    <t>50573</t>
  </si>
  <si>
    <t>50577</t>
  </si>
  <si>
    <t>50590</t>
  </si>
  <si>
    <t>50606</t>
  </si>
  <si>
    <t>50680</t>
  </si>
  <si>
    <t>50683</t>
  </si>
  <si>
    <t>50686</t>
  </si>
  <si>
    <t>50689</t>
  </si>
  <si>
    <t>50711</t>
  </si>
  <si>
    <t>52001</t>
  </si>
  <si>
    <t>52019</t>
  </si>
  <si>
    <t>52022</t>
  </si>
  <si>
    <t>52036</t>
  </si>
  <si>
    <t>52051</t>
  </si>
  <si>
    <t>52079</t>
  </si>
  <si>
    <t>52083</t>
  </si>
  <si>
    <t>52110</t>
  </si>
  <si>
    <t>52203</t>
  </si>
  <si>
    <t>52207</t>
  </si>
  <si>
    <t>52210</t>
  </si>
  <si>
    <t>52215</t>
  </si>
  <si>
    <t>52224</t>
  </si>
  <si>
    <t>52227</t>
  </si>
  <si>
    <t>52233</t>
  </si>
  <si>
    <t>52240</t>
  </si>
  <si>
    <t>52250</t>
  </si>
  <si>
    <t>52254</t>
  </si>
  <si>
    <t>52256</t>
  </si>
  <si>
    <t>52258</t>
  </si>
  <si>
    <t>52260</t>
  </si>
  <si>
    <t>52287</t>
  </si>
  <si>
    <t>52317</t>
  </si>
  <si>
    <t>52320</t>
  </si>
  <si>
    <t>52323</t>
  </si>
  <si>
    <t>52352</t>
  </si>
  <si>
    <t>52354</t>
  </si>
  <si>
    <t>52356</t>
  </si>
  <si>
    <t>52378</t>
  </si>
  <si>
    <t>52381</t>
  </si>
  <si>
    <t>52385</t>
  </si>
  <si>
    <t>52390</t>
  </si>
  <si>
    <t>52399</t>
  </si>
  <si>
    <t>52405</t>
  </si>
  <si>
    <t>52411</t>
  </si>
  <si>
    <t>52418</t>
  </si>
  <si>
    <t>52427</t>
  </si>
  <si>
    <t>52435</t>
  </si>
  <si>
    <t>52473</t>
  </si>
  <si>
    <t>52480</t>
  </si>
  <si>
    <t>52490</t>
  </si>
  <si>
    <t>52506</t>
  </si>
  <si>
    <t>52520</t>
  </si>
  <si>
    <t>52540</t>
  </si>
  <si>
    <t>52560</t>
  </si>
  <si>
    <t>52565</t>
  </si>
  <si>
    <t>52573</t>
  </si>
  <si>
    <t>52585</t>
  </si>
  <si>
    <t>52612</t>
  </si>
  <si>
    <t>52621</t>
  </si>
  <si>
    <t>52678</t>
  </si>
  <si>
    <t>52683</t>
  </si>
  <si>
    <t>52685</t>
  </si>
  <si>
    <t>52687</t>
  </si>
  <si>
    <t>52693</t>
  </si>
  <si>
    <t>52694</t>
  </si>
  <si>
    <t>52696</t>
  </si>
  <si>
    <t>52699</t>
  </si>
  <si>
    <t>52720</t>
  </si>
  <si>
    <t>52786</t>
  </si>
  <si>
    <t>52788</t>
  </si>
  <si>
    <t>52835</t>
  </si>
  <si>
    <t>52838</t>
  </si>
  <si>
    <t>52885</t>
  </si>
  <si>
    <t>54001</t>
  </si>
  <si>
    <t>54003</t>
  </si>
  <si>
    <t>54051</t>
  </si>
  <si>
    <t>54099</t>
  </si>
  <si>
    <t>54109</t>
  </si>
  <si>
    <t>54125</t>
  </si>
  <si>
    <t>54128</t>
  </si>
  <si>
    <t>54172</t>
  </si>
  <si>
    <t>54174</t>
  </si>
  <si>
    <t>54206</t>
  </si>
  <si>
    <t>54223</t>
  </si>
  <si>
    <t>54239</t>
  </si>
  <si>
    <t>54245</t>
  </si>
  <si>
    <t>54250</t>
  </si>
  <si>
    <t>54261</t>
  </si>
  <si>
    <t>54313</t>
  </si>
  <si>
    <t>54344</t>
  </si>
  <si>
    <t>54347</t>
  </si>
  <si>
    <t>54377</t>
  </si>
  <si>
    <t>54385</t>
  </si>
  <si>
    <t>54398</t>
  </si>
  <si>
    <t>54405</t>
  </si>
  <si>
    <t>54418</t>
  </si>
  <si>
    <t>54480</t>
  </si>
  <si>
    <t>54498</t>
  </si>
  <si>
    <t>54518</t>
  </si>
  <si>
    <t>54520</t>
  </si>
  <si>
    <t>54553</t>
  </si>
  <si>
    <t>54599</t>
  </si>
  <si>
    <t>54660</t>
  </si>
  <si>
    <t>54670</t>
  </si>
  <si>
    <t>54673</t>
  </si>
  <si>
    <t>54680</t>
  </si>
  <si>
    <t>54720</t>
  </si>
  <si>
    <t>54743</t>
  </si>
  <si>
    <t>54800</t>
  </si>
  <si>
    <t>54810</t>
  </si>
  <si>
    <t>54820</t>
  </si>
  <si>
    <t>54871</t>
  </si>
  <si>
    <t>54874</t>
  </si>
  <si>
    <t>63001</t>
  </si>
  <si>
    <t>63111</t>
  </si>
  <si>
    <t>63130</t>
  </si>
  <si>
    <t>63190</t>
  </si>
  <si>
    <t>63212</t>
  </si>
  <si>
    <t>63272</t>
  </si>
  <si>
    <t>63302</t>
  </si>
  <si>
    <t>63401</t>
  </si>
  <si>
    <t>63470</t>
  </si>
  <si>
    <t>63548</t>
  </si>
  <si>
    <t>63594</t>
  </si>
  <si>
    <t>63690</t>
  </si>
  <si>
    <t>66001</t>
  </si>
  <si>
    <t>66045</t>
  </si>
  <si>
    <t>66075</t>
  </si>
  <si>
    <t>66088</t>
  </si>
  <si>
    <t>66170</t>
  </si>
  <si>
    <t>66318</t>
  </si>
  <si>
    <t>66383</t>
  </si>
  <si>
    <t>66400</t>
  </si>
  <si>
    <t>66440</t>
  </si>
  <si>
    <t>66456</t>
  </si>
  <si>
    <t>66572</t>
  </si>
  <si>
    <t>66594</t>
  </si>
  <si>
    <t>66682</t>
  </si>
  <si>
    <t>66687</t>
  </si>
  <si>
    <t>68001</t>
  </si>
  <si>
    <t>68013</t>
  </si>
  <si>
    <t>68020</t>
  </si>
  <si>
    <t>68051</t>
  </si>
  <si>
    <t>68077</t>
  </si>
  <si>
    <t>68079</t>
  </si>
  <si>
    <t>68081</t>
  </si>
  <si>
    <t>68092</t>
  </si>
  <si>
    <t>68101</t>
  </si>
  <si>
    <t>68121</t>
  </si>
  <si>
    <t>68132</t>
  </si>
  <si>
    <t>68147</t>
  </si>
  <si>
    <t>68152</t>
  </si>
  <si>
    <t>68160</t>
  </si>
  <si>
    <t>68162</t>
  </si>
  <si>
    <t>68167</t>
  </si>
  <si>
    <t>68169</t>
  </si>
  <si>
    <t>68176</t>
  </si>
  <si>
    <t>68179</t>
  </si>
  <si>
    <t>68190</t>
  </si>
  <si>
    <t>68207</t>
  </si>
  <si>
    <t>68209</t>
  </si>
  <si>
    <t>68211</t>
  </si>
  <si>
    <t>68217</t>
  </si>
  <si>
    <t>68229</t>
  </si>
  <si>
    <t>68235</t>
  </si>
  <si>
    <t>68245</t>
  </si>
  <si>
    <t>68250</t>
  </si>
  <si>
    <t>68255</t>
  </si>
  <si>
    <t>68264</t>
  </si>
  <si>
    <t>68266</t>
  </si>
  <si>
    <t>68271</t>
  </si>
  <si>
    <t>68276</t>
  </si>
  <si>
    <t>68296</t>
  </si>
  <si>
    <t>68298</t>
  </si>
  <si>
    <t>68307</t>
  </si>
  <si>
    <t>68318</t>
  </si>
  <si>
    <t>68320</t>
  </si>
  <si>
    <t>68322</t>
  </si>
  <si>
    <t>68324</t>
  </si>
  <si>
    <t>68327</t>
  </si>
  <si>
    <t>68344</t>
  </si>
  <si>
    <t>68368</t>
  </si>
  <si>
    <t>68370</t>
  </si>
  <si>
    <t>68377</t>
  </si>
  <si>
    <t>68385</t>
  </si>
  <si>
    <t>68397</t>
  </si>
  <si>
    <t>68406</t>
  </si>
  <si>
    <t>68418</t>
  </si>
  <si>
    <t>68425</t>
  </si>
  <si>
    <t>68432</t>
  </si>
  <si>
    <t>68444</t>
  </si>
  <si>
    <t>68464</t>
  </si>
  <si>
    <t>68468</t>
  </si>
  <si>
    <t>68498</t>
  </si>
  <si>
    <t>68500</t>
  </si>
  <si>
    <t>68502</t>
  </si>
  <si>
    <t>68522</t>
  </si>
  <si>
    <t>68524</t>
  </si>
  <si>
    <t>68533</t>
  </si>
  <si>
    <t>68547</t>
  </si>
  <si>
    <t>68549</t>
  </si>
  <si>
    <t>68572</t>
  </si>
  <si>
    <t>68573</t>
  </si>
  <si>
    <t>68575</t>
  </si>
  <si>
    <t>68615</t>
  </si>
  <si>
    <t>68655</t>
  </si>
  <si>
    <t>68669</t>
  </si>
  <si>
    <t>68673</t>
  </si>
  <si>
    <t>68679</t>
  </si>
  <si>
    <t>68682</t>
  </si>
  <si>
    <t>68684</t>
  </si>
  <si>
    <t>68686</t>
  </si>
  <si>
    <t>68689</t>
  </si>
  <si>
    <t>68705</t>
  </si>
  <si>
    <t>68720</t>
  </si>
  <si>
    <t>68745</t>
  </si>
  <si>
    <t>68755</t>
  </si>
  <si>
    <t>68770</t>
  </si>
  <si>
    <t>68773</t>
  </si>
  <si>
    <t>68780</t>
  </si>
  <si>
    <t>68820</t>
  </si>
  <si>
    <t>68855</t>
  </si>
  <si>
    <t>68861</t>
  </si>
  <si>
    <t>68867</t>
  </si>
  <si>
    <t>68872</t>
  </si>
  <si>
    <t>68895</t>
  </si>
  <si>
    <t>70001</t>
  </si>
  <si>
    <t>70110</t>
  </si>
  <si>
    <t>70124</t>
  </si>
  <si>
    <t>70204</t>
  </si>
  <si>
    <t>70215</t>
  </si>
  <si>
    <t>70221</t>
  </si>
  <si>
    <t>70230</t>
  </si>
  <si>
    <t>70233</t>
  </si>
  <si>
    <t>70235</t>
  </si>
  <si>
    <t>70265</t>
  </si>
  <si>
    <t>70400</t>
  </si>
  <si>
    <t>70418</t>
  </si>
  <si>
    <t>70429</t>
  </si>
  <si>
    <t>70473</t>
  </si>
  <si>
    <t>70508</t>
  </si>
  <si>
    <t>70523</t>
  </si>
  <si>
    <t>70670</t>
  </si>
  <si>
    <t>70678</t>
  </si>
  <si>
    <t>70702</t>
  </si>
  <si>
    <t>70708</t>
  </si>
  <si>
    <t>70713</t>
  </si>
  <si>
    <t>70717</t>
  </si>
  <si>
    <t>70742</t>
  </si>
  <si>
    <t>70771</t>
  </si>
  <si>
    <t>70820</t>
  </si>
  <si>
    <t>70823</t>
  </si>
  <si>
    <t>73001</t>
  </si>
  <si>
    <t>73024</t>
  </si>
  <si>
    <t>73026</t>
  </si>
  <si>
    <t>73030</t>
  </si>
  <si>
    <t>73043</t>
  </si>
  <si>
    <t>73055</t>
  </si>
  <si>
    <t>73067</t>
  </si>
  <si>
    <t>73124</t>
  </si>
  <si>
    <t>73148</t>
  </si>
  <si>
    <t>73152</t>
  </si>
  <si>
    <t>73168</t>
  </si>
  <si>
    <t>73200</t>
  </si>
  <si>
    <t>73217</t>
  </si>
  <si>
    <t>73226</t>
  </si>
  <si>
    <t>73236</t>
  </si>
  <si>
    <t>73268</t>
  </si>
  <si>
    <t>73270</t>
  </si>
  <si>
    <t>73275</t>
  </si>
  <si>
    <t>73283</t>
  </si>
  <si>
    <t>73319</t>
  </si>
  <si>
    <t>73347</t>
  </si>
  <si>
    <t>73349</t>
  </si>
  <si>
    <t>73352</t>
  </si>
  <si>
    <t>73408</t>
  </si>
  <si>
    <t>73411</t>
  </si>
  <si>
    <t>73443</t>
  </si>
  <si>
    <t>73449</t>
  </si>
  <si>
    <t>73461</t>
  </si>
  <si>
    <t>73483</t>
  </si>
  <si>
    <t>73504</t>
  </si>
  <si>
    <t>73520</t>
  </si>
  <si>
    <t>73547</t>
  </si>
  <si>
    <t>73555</t>
  </si>
  <si>
    <t>73563</t>
  </si>
  <si>
    <t>73585</t>
  </si>
  <si>
    <t>73616</t>
  </si>
  <si>
    <t>73622</t>
  </si>
  <si>
    <t>73624</t>
  </si>
  <si>
    <t>73671</t>
  </si>
  <si>
    <t>73675</t>
  </si>
  <si>
    <t>73678</t>
  </si>
  <si>
    <t>73686</t>
  </si>
  <si>
    <t>73770</t>
  </si>
  <si>
    <t>73854</t>
  </si>
  <si>
    <t>73861</t>
  </si>
  <si>
    <t>73870</t>
  </si>
  <si>
    <t>73873</t>
  </si>
  <si>
    <t>76001</t>
  </si>
  <si>
    <t>76020</t>
  </si>
  <si>
    <t>76036</t>
  </si>
  <si>
    <t>76041</t>
  </si>
  <si>
    <t>76054</t>
  </si>
  <si>
    <t>76100</t>
  </si>
  <si>
    <t>76109</t>
  </si>
  <si>
    <t>76111</t>
  </si>
  <si>
    <t>76113</t>
  </si>
  <si>
    <t>76122</t>
  </si>
  <si>
    <t>76126</t>
  </si>
  <si>
    <t>76130</t>
  </si>
  <si>
    <t>76147</t>
  </si>
  <si>
    <t>76233</t>
  </si>
  <si>
    <t>76243</t>
  </si>
  <si>
    <t>76246</t>
  </si>
  <si>
    <t>76248</t>
  </si>
  <si>
    <t>76250</t>
  </si>
  <si>
    <t>76275</t>
  </si>
  <si>
    <t>76306</t>
  </si>
  <si>
    <t>76318</t>
  </si>
  <si>
    <t>76364</t>
  </si>
  <si>
    <t>76377</t>
  </si>
  <si>
    <t>76400</t>
  </si>
  <si>
    <t>76403</t>
  </si>
  <si>
    <t>76497</t>
  </si>
  <si>
    <t>76520</t>
  </si>
  <si>
    <t>76563</t>
  </si>
  <si>
    <t>76606</t>
  </si>
  <si>
    <t>76616</t>
  </si>
  <si>
    <t>76622</t>
  </si>
  <si>
    <t>76670</t>
  </si>
  <si>
    <t>76736</t>
  </si>
  <si>
    <t>76823</t>
  </si>
  <si>
    <t>76828</t>
  </si>
  <si>
    <t>76834</t>
  </si>
  <si>
    <t>76845</t>
  </si>
  <si>
    <t>76863</t>
  </si>
  <si>
    <t>76869</t>
  </si>
  <si>
    <t>76890</t>
  </si>
  <si>
    <t>76892</t>
  </si>
  <si>
    <t>76895</t>
  </si>
  <si>
    <t>81001</t>
  </si>
  <si>
    <t>81065</t>
  </si>
  <si>
    <t>81220</t>
  </si>
  <si>
    <t>81300</t>
  </si>
  <si>
    <t>81591</t>
  </si>
  <si>
    <t>81736</t>
  </si>
  <si>
    <t>81794</t>
  </si>
  <si>
    <t>85001</t>
  </si>
  <si>
    <t>85010</t>
  </si>
  <si>
    <t>85015</t>
  </si>
  <si>
    <t>85125</t>
  </si>
  <si>
    <t>85136</t>
  </si>
  <si>
    <t>85139</t>
  </si>
  <si>
    <t>85162</t>
  </si>
  <si>
    <t>85225</t>
  </si>
  <si>
    <t>85230</t>
  </si>
  <si>
    <t>85250</t>
  </si>
  <si>
    <t>85263</t>
  </si>
  <si>
    <t>85279</t>
  </si>
  <si>
    <t>85300</t>
  </si>
  <si>
    <t>85315</t>
  </si>
  <si>
    <t>85325</t>
  </si>
  <si>
    <t>85400</t>
  </si>
  <si>
    <t>85410</t>
  </si>
  <si>
    <t>85430</t>
  </si>
  <si>
    <t>85440</t>
  </si>
  <si>
    <t>86001</t>
  </si>
  <si>
    <t>86219</t>
  </si>
  <si>
    <t>86320</t>
  </si>
  <si>
    <t>86568</t>
  </si>
  <si>
    <t>86569</t>
  </si>
  <si>
    <t>86571</t>
  </si>
  <si>
    <t>86573</t>
  </si>
  <si>
    <t>86749</t>
  </si>
  <si>
    <t>86755</t>
  </si>
  <si>
    <t>86757</t>
  </si>
  <si>
    <t>86760</t>
  </si>
  <si>
    <t>86865</t>
  </si>
  <si>
    <t>86885</t>
  </si>
  <si>
    <t>88001</t>
  </si>
  <si>
    <t>88564</t>
  </si>
  <si>
    <t>91001</t>
  </si>
  <si>
    <t>91263</t>
  </si>
  <si>
    <t>91405</t>
  </si>
  <si>
    <t>91407</t>
  </si>
  <si>
    <t>91430</t>
  </si>
  <si>
    <t>91460</t>
  </si>
  <si>
    <t>91530</t>
  </si>
  <si>
    <t>91536</t>
  </si>
  <si>
    <t>91540</t>
  </si>
  <si>
    <t>91669</t>
  </si>
  <si>
    <t>91798</t>
  </si>
  <si>
    <t>94001</t>
  </si>
  <si>
    <t>94343</t>
  </si>
  <si>
    <t>94663</t>
  </si>
  <si>
    <t>94883</t>
  </si>
  <si>
    <t>94884</t>
  </si>
  <si>
    <t>94885</t>
  </si>
  <si>
    <t>94886</t>
  </si>
  <si>
    <t>94887</t>
  </si>
  <si>
    <t>94888</t>
  </si>
  <si>
    <t>95001</t>
  </si>
  <si>
    <t>95015</t>
  </si>
  <si>
    <t>95025</t>
  </si>
  <si>
    <t>95200</t>
  </si>
  <si>
    <t>97001</t>
  </si>
  <si>
    <t>97161</t>
  </si>
  <si>
    <t>97511</t>
  </si>
  <si>
    <t>97666</t>
  </si>
  <si>
    <t>97777</t>
  </si>
  <si>
    <t>97889</t>
  </si>
  <si>
    <t>99001</t>
  </si>
  <si>
    <t>99524</t>
  </si>
  <si>
    <t>99624</t>
  </si>
  <si>
    <t>99773</t>
  </si>
  <si>
    <t>ID_Depto</t>
  </si>
  <si>
    <t>ID_Mpio</t>
  </si>
  <si>
    <t>ID1_Mpio</t>
  </si>
  <si>
    <t>ID1_Dpto</t>
  </si>
  <si>
    <t>Total</t>
  </si>
  <si>
    <t>Privaciones por variable</t>
  </si>
  <si>
    <t>--</t>
  </si>
  <si>
    <t>#Mpios</t>
  </si>
  <si>
    <r>
      <rPr>
        <b/>
        <sz val="10"/>
        <color theme="1"/>
        <rFont val="Segoe UI"/>
        <family val="2"/>
      </rPr>
      <t xml:space="preserve">Fuente: </t>
    </r>
    <r>
      <rPr>
        <sz val="10"/>
        <color theme="1"/>
        <rFont val="Segoe UI"/>
        <family val="2"/>
      </rPr>
      <t>Censo Nacional de Población y Vivienda (CNPV 2018)</t>
    </r>
  </si>
  <si>
    <t xml:space="preserve">                                      </t>
  </si>
  <si>
    <t>Fecha de publicación: 31 de enero de 2020</t>
  </si>
  <si>
    <r>
      <t xml:space="preserve">INSTRUCCIONES DE USO PARA ACTUALIZAR LA INFORMACIÓN                                                                                                                                                                                                                                                                                                                                                                                                                                                                                                                                                                                                                                                                                                                                                                                                                                                                                                                                        </t>
    </r>
    <r>
      <rPr>
        <sz val="10"/>
        <rFont val="Segoe UI"/>
        <family val="2"/>
      </rPr>
      <t xml:space="preserve">Para la información municipal debe:                                                                                
*En la casilla "Departamento" seleccionar el Departamento al que pertenece el municipio de interés.                                                                                                  *En la casilla "Municipio" se desplegan los municipios que pertenecen al departamento previamente seleccionado, allí podrá buscar el municipio que desea analizar. 
</t>
    </r>
    <r>
      <rPr>
        <b/>
        <sz val="10"/>
        <rFont val="Segoe UI"/>
        <family val="2"/>
      </rPr>
      <t>Notas:</t>
    </r>
    <r>
      <rPr>
        <sz val="10"/>
        <rFont val="Segoe UI"/>
        <family val="2"/>
      </rPr>
      <t xml:space="preserve"> El cálculo de las variables se realizó con base en los hogares particulares efectivamente censados.  Tenga en cuenta la omisión censal de cada municipio al momento de realizar análisis de la información.</t>
    </r>
  </si>
  <si>
    <t>Privaciones por hogar según variable                          Principales dominios                                               Municipio</t>
  </si>
  <si>
    <t>MEDIDA DE POBREZA MULTIDIMENSIONAL MUNICIPAL - CENSO NACIONAL DE POBLACIÓN Y VIVIENDA</t>
  </si>
  <si>
    <t>Medida de Pobreza Multidimensional Municipal                  
Principales dominios</t>
  </si>
  <si>
    <t>Para la información municipal debe:</t>
  </si>
  <si>
    <t>*En la casilla "Departamento" seleccionar el Departamento al que pertenece el municipio de interés</t>
  </si>
  <si>
    <t xml:space="preserve">*En la casilla "Municipio" se desplegan los municipios que pertenecen al departamento previamente </t>
  </si>
  <si>
    <t>seleccionado, allí podrá buscar el municipio que desea analizar.</t>
  </si>
  <si>
    <r>
      <t xml:space="preserve">Notas: </t>
    </r>
    <r>
      <rPr>
        <sz val="10"/>
        <rFont val="Segoe UI"/>
        <family val="2"/>
      </rPr>
      <t xml:space="preserve">El cálculo de las variables se realizó con base en los hogares efectivamente censados. </t>
    </r>
  </si>
  <si>
    <t>Tenga en cuenta la omisión censal de cada municipio al momento de realizar análisis de la información.</t>
  </si>
  <si>
    <t>disponible para los dominios Total y Centros poblados y rural disperso.</t>
  </si>
  <si>
    <t xml:space="preserve">Morichal Nuevo, Pana Pana, Puerto Colombia, San Felipe, Pacoa, Papunahua y Yavaraté tienen información </t>
  </si>
  <si>
    <t xml:space="preserve">Los corregimientos departamentales: El Encanto, La Chorrera, La Pedrera, La Victoria, Mirití-Paraná, Puerto  
</t>
  </si>
  <si>
    <t>Alegría, Puerto Arica, Puerto Santander, Tarapacá, Barrancominas, Cacahual, La Guadalupe, Mapiripana,</t>
  </si>
  <si>
    <t>11 - BOGOTÁ, D.C.</t>
  </si>
  <si>
    <t>11001 - BOGOTÁ, 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</si>
</sst>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theme="1"/>
      <name val="Segoe UI"/>
      <family val="2"/>
    </font>
    <font>
      <b/>
      <sz val="10"/>
      <color theme="1"/>
      <name val="Segoe UI"/>
      <family val="2"/>
    </font>
    <font>
      <sz val="10"/>
      <name val="Segoe UI"/>
      <family val="2"/>
    </font>
    <font>
      <b/>
      <sz val="11"/>
      <color theme="1"/>
      <name val="Calibri"/>
      <family val="2"/>
      <scheme val="minor"/>
    </font>
    <font>
      <sz val="10"/>
      <name val="Arial"/>
      <family val="2"/>
    </font>
    <font>
      <b/>
      <sz val="10"/>
      <name val="Segoe UI"/>
      <family val="2"/>
    </font>
    <font>
      <b/>
      <sz val="10"/>
      <color theme="0"/>
      <name val="Segoe UI"/>
      <family val="2"/>
    </font>
    <font>
      <b/>
      <sz val="10"/>
      <color rgb="FF000000"/>
      <name val="Segoe UI"/>
      <family val="2"/>
    </font>
    <font>
      <sz val="10"/>
      <color rgb="FF000000"/>
      <name val="Segoe UI"/>
      <family val="2"/>
    </font>
    <font>
      <sz val="11"/>
      <color theme="1"/>
      <name val="Calibri"/>
      <family val="2"/>
    </font>
  </fonts>
  <fills count="6">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4.9989318521683403E-2"/>
        <bgColor indexed="64"/>
      </patternFill>
    </fill>
    <fill>
      <patternFill patternType="solid">
        <fgColor theme="0" tint="-0.149998474074526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s>
  <cellStyleXfs count="2">
    <xf numFmtId="0" fontId="0" fillId="0" borderId="0"/>
    <xf numFmtId="9" fontId="5" fillId="0" borderId="0" applyFont="0" applyFill="0" applyBorder="0" applyAlignment="0" applyProtection="0"/>
  </cellStyleXfs>
  <cellXfs count="88">
    <xf numFmtId="0" fontId="0" fillId="0" borderId="0" xfId="0"/>
    <xf numFmtId="4" fontId="3" fillId="0" borderId="1" xfId="0" applyNumberFormat="1" applyFont="1" applyBorder="1"/>
    <xf numFmtId="0" fontId="2" fillId="2" borderId="1" xfId="0" applyFont="1" applyFill="1" applyBorder="1" applyAlignment="1">
      <alignment horizontal="center" vertical="center"/>
    </xf>
    <xf numFmtId="0" fontId="2" fillId="0" borderId="3"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xf>
    <xf numFmtId="0" fontId="1" fillId="0" borderId="0" xfId="0" applyFont="1"/>
    <xf numFmtId="0" fontId="1" fillId="2" borderId="0" xfId="0" applyFont="1" applyFill="1"/>
    <xf numFmtId="0" fontId="1" fillId="2" borderId="1" xfId="0" applyFont="1" applyFill="1" applyBorder="1"/>
    <xf numFmtId="0" fontId="2" fillId="2" borderId="5" xfId="0" applyFont="1" applyFill="1" applyBorder="1" applyAlignment="1">
      <alignment horizontal="center" vertical="center"/>
    </xf>
    <xf numFmtId="0" fontId="1" fillId="0" borderId="2" xfId="0" applyFont="1" applyBorder="1" applyAlignment="1">
      <alignment horizontal="center"/>
    </xf>
    <xf numFmtId="0" fontId="1" fillId="2" borderId="2"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2" borderId="0" xfId="0" applyFill="1"/>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xf>
    <xf numFmtId="0" fontId="1" fillId="2" borderId="2" xfId="0" applyFont="1" applyFill="1" applyBorder="1" applyAlignment="1">
      <alignment horizontal="center" vertical="center"/>
    </xf>
    <xf numFmtId="4" fontId="3" fillId="2" borderId="1" xfId="0" applyNumberFormat="1" applyFont="1" applyFill="1" applyBorder="1"/>
    <xf numFmtId="0" fontId="1" fillId="2" borderId="0" xfId="0" applyFont="1" applyFill="1" applyAlignment="1">
      <alignment horizontal="center" vertical="center"/>
    </xf>
    <xf numFmtId="164" fontId="0" fillId="0" borderId="1" xfId="0" applyNumberFormat="1" applyBorder="1"/>
    <xf numFmtId="0" fontId="2" fillId="2" borderId="0" xfId="0" applyFont="1" applyFill="1" applyAlignment="1">
      <alignment horizontal="center" vertical="center"/>
    </xf>
    <xf numFmtId="0" fontId="1" fillId="2" borderId="0" xfId="0" applyFont="1" applyFill="1" applyAlignment="1">
      <alignment horizontal="left" vertical="center"/>
    </xf>
    <xf numFmtId="0" fontId="2" fillId="5" borderId="6" xfId="0" applyFont="1" applyFill="1" applyBorder="1"/>
    <xf numFmtId="0" fontId="1" fillId="0" borderId="6" xfId="0" applyFont="1" applyBorder="1"/>
    <xf numFmtId="0" fontId="1" fillId="0" borderId="7" xfId="0" applyFont="1" applyBorder="1"/>
    <xf numFmtId="0" fontId="2" fillId="5" borderId="6" xfId="0" applyFont="1" applyFill="1" applyBorder="1" applyAlignment="1">
      <alignment horizontal="center" vertical="center"/>
    </xf>
    <xf numFmtId="0" fontId="1" fillId="0" borderId="0" xfId="0" applyFont="1" applyAlignment="1">
      <alignment horizontal="center" vertical="center"/>
    </xf>
    <xf numFmtId="0" fontId="1" fillId="0" borderId="13" xfId="0" applyFont="1" applyBorder="1" applyAlignment="1">
      <alignment horizontal="center" vertical="center"/>
    </xf>
    <xf numFmtId="0" fontId="2" fillId="5" borderId="9" xfId="0" applyFont="1" applyFill="1" applyBorder="1" applyAlignment="1">
      <alignment horizontal="center" vertical="center"/>
    </xf>
    <xf numFmtId="0" fontId="1" fillId="0" borderId="15" xfId="0" applyFont="1" applyBorder="1" applyAlignment="1">
      <alignment horizontal="center" vertical="center"/>
    </xf>
    <xf numFmtId="0" fontId="2" fillId="5" borderId="9" xfId="0" applyFont="1" applyFill="1" applyBorder="1" applyAlignment="1">
      <alignment horizontal="center"/>
    </xf>
    <xf numFmtId="0" fontId="2" fillId="5" borderId="16" xfId="0" applyFont="1" applyFill="1" applyBorder="1" applyAlignment="1">
      <alignment horizontal="center" vertical="center"/>
    </xf>
    <xf numFmtId="0" fontId="4" fillId="2" borderId="1" xfId="0" applyFont="1" applyFill="1" applyBorder="1" applyAlignment="1">
      <alignment horizontal="center" vertical="center"/>
    </xf>
    <xf numFmtId="0" fontId="2" fillId="5" borderId="9" xfId="0" applyFont="1" applyFill="1" applyBorder="1" applyAlignment="1">
      <alignment horizontal="center" vertical="center" wrapText="1"/>
    </xf>
    <xf numFmtId="0" fontId="8" fillId="0" borderId="2" xfId="0" applyFont="1" applyBorder="1" applyAlignment="1">
      <alignment horizontal="center" vertical="center"/>
    </xf>
    <xf numFmtId="0" fontId="9" fillId="0" borderId="2" xfId="0" applyFont="1" applyBorder="1" applyAlignment="1">
      <alignment horizontal="center"/>
    </xf>
    <xf numFmtId="0" fontId="9" fillId="0" borderId="0" xfId="0" applyFont="1" applyAlignment="1">
      <alignment horizontal="center"/>
    </xf>
    <xf numFmtId="164" fontId="0" fillId="0" borderId="1" xfId="0" quotePrefix="1" applyNumberFormat="1" applyBorder="1" applyAlignment="1">
      <alignment horizontal="right"/>
    </xf>
    <xf numFmtId="0" fontId="0" fillId="0" borderId="0" xfId="0" quotePrefix="1" applyAlignment="1">
      <alignment horizontal="right"/>
    </xf>
    <xf numFmtId="164" fontId="0" fillId="0" borderId="2" xfId="0" applyNumberFormat="1" applyBorder="1"/>
    <xf numFmtId="0" fontId="0" fillId="0" borderId="1" xfId="0" quotePrefix="1" applyBorder="1" applyAlignment="1">
      <alignment horizontal="right"/>
    </xf>
    <xf numFmtId="0" fontId="1" fillId="0" borderId="1" xfId="0" applyFont="1" applyBorder="1" applyAlignment="1">
      <alignment horizontal="left" vertical="center"/>
    </xf>
    <xf numFmtId="0" fontId="0" fillId="0" borderId="0" xfId="0" applyAlignment="1">
      <alignment horizontal="right"/>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xf numFmtId="0" fontId="1" fillId="0" borderId="0" xfId="0" applyFont="1" applyAlignment="1">
      <alignment horizontal="left" vertical="center"/>
    </xf>
    <xf numFmtId="0" fontId="2" fillId="0" borderId="0" xfId="0" applyFont="1"/>
    <xf numFmtId="164" fontId="10" fillId="0" borderId="1" xfId="0" applyNumberFormat="1" applyFont="1" applyBorder="1"/>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20" xfId="0" applyFont="1" applyBorder="1"/>
    <xf numFmtId="0" fontId="1" fillId="0" borderId="21" xfId="0" applyFont="1" applyBorder="1"/>
    <xf numFmtId="0" fontId="1" fillId="0" borderId="21" xfId="0" applyFont="1" applyBorder="1" applyAlignment="1">
      <alignment horizontal="left"/>
    </xf>
    <xf numFmtId="0" fontId="1" fillId="0" borderId="21" xfId="0" applyFont="1" applyBorder="1" applyAlignment="1">
      <alignment horizontal="left" vertical="center"/>
    </xf>
    <xf numFmtId="0" fontId="1" fillId="0" borderId="4" xfId="0" applyFont="1" applyBorder="1"/>
    <xf numFmtId="164" fontId="1" fillId="0" borderId="9" xfId="0" applyNumberFormat="1" applyFont="1" applyBorder="1" applyAlignment="1" applyProtection="1">
      <alignment horizontal="center"/>
      <protection hidden="1"/>
    </xf>
    <xf numFmtId="164" fontId="1" fillId="0" borderId="10" xfId="0" applyNumberFormat="1" applyFont="1" applyBorder="1" applyAlignment="1" applyProtection="1">
      <alignment horizontal="center"/>
      <protection hidden="1"/>
    </xf>
    <xf numFmtId="164" fontId="1" fillId="0" borderId="11" xfId="0" applyNumberFormat="1" applyFont="1" applyBorder="1" applyAlignment="1" applyProtection="1">
      <alignment horizontal="center"/>
      <protection hidden="1"/>
    </xf>
    <xf numFmtId="164" fontId="1" fillId="0" borderId="9" xfId="0" applyNumberFormat="1" applyFont="1" applyBorder="1" applyAlignment="1" applyProtection="1">
      <alignment horizontal="center" vertical="center"/>
      <protection hidden="1"/>
    </xf>
    <xf numFmtId="164" fontId="1" fillId="0" borderId="14" xfId="0" applyNumberFormat="1" applyFont="1" applyBorder="1" applyAlignment="1" applyProtection="1">
      <alignment horizontal="center" vertical="center"/>
      <protection hidden="1"/>
    </xf>
    <xf numFmtId="164" fontId="1" fillId="0" borderId="10" xfId="0" applyNumberFormat="1" applyFont="1" applyBorder="1" applyAlignment="1" applyProtection="1">
      <alignment horizontal="center" vertical="center"/>
      <protection hidden="1"/>
    </xf>
    <xf numFmtId="164" fontId="1" fillId="0" borderId="13" xfId="0" applyNumberFormat="1" applyFont="1" applyBorder="1" applyAlignment="1" applyProtection="1">
      <alignment horizontal="center" vertical="center"/>
      <protection hidden="1"/>
    </xf>
    <xf numFmtId="164" fontId="1" fillId="0" borderId="11" xfId="0" applyNumberFormat="1" applyFont="1" applyBorder="1" applyAlignment="1" applyProtection="1">
      <alignment horizontal="center" vertical="center"/>
      <protection hidden="1"/>
    </xf>
    <xf numFmtId="164" fontId="1" fillId="0" borderId="15" xfId="0" applyNumberFormat="1" applyFont="1" applyBorder="1" applyAlignment="1" applyProtection="1">
      <alignment horizontal="center" vertical="center"/>
      <protection hidden="1"/>
    </xf>
    <xf numFmtId="0" fontId="1" fillId="0" borderId="0" xfId="0" applyFont="1" applyAlignment="1">
      <alignment vertical="top" wrapText="1"/>
    </xf>
    <xf numFmtId="0" fontId="6" fillId="4" borderId="0" xfId="0" applyFont="1" applyFill="1" applyAlignment="1">
      <alignment vertical="center"/>
    </xf>
    <xf numFmtId="0" fontId="3" fillId="4" borderId="0" xfId="0" applyFont="1" applyFill="1" applyAlignment="1">
      <alignment vertical="center"/>
    </xf>
    <xf numFmtId="0" fontId="6" fillId="2" borderId="0" xfId="0" applyFont="1" applyFill="1" applyAlignment="1">
      <alignment horizontal="left" vertical="center" wrapText="1"/>
    </xf>
    <xf numFmtId="0" fontId="1" fillId="4" borderId="0" xfId="0" applyFont="1" applyFill="1" applyAlignment="1">
      <alignment vertical="top"/>
    </xf>
    <xf numFmtId="0" fontId="7" fillId="3" borderId="0" xfId="0" applyFont="1" applyFill="1" applyAlignment="1">
      <alignment horizontal="center" vertical="center"/>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0" borderId="0" xfId="0" applyFont="1" applyAlignment="1">
      <alignment horizontal="center" vertical="center"/>
    </xf>
    <xf numFmtId="0" fontId="7" fillId="3" borderId="0" xfId="0" applyFont="1" applyFill="1" applyAlignment="1">
      <alignment horizontal="left" vertical="center" wrapText="1"/>
    </xf>
    <xf numFmtId="0" fontId="7" fillId="3" borderId="8" xfId="0" applyFont="1" applyFill="1" applyBorder="1" applyAlignment="1">
      <alignment horizontal="left" vertical="center" wrapText="1"/>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2" xfId="0" applyFont="1" applyFill="1" applyBorder="1" applyAlignment="1">
      <alignment horizontal="center" vertical="center"/>
    </xf>
    <xf numFmtId="0" fontId="1" fillId="0" borderId="0" xfId="0" applyFont="1" applyAlignment="1">
      <alignment horizontal="left" vertical="center"/>
    </xf>
    <xf numFmtId="0" fontId="6" fillId="0" borderId="0" xfId="0" applyFont="1" applyAlignment="1">
      <alignment horizontal="left" vertical="center" wrapText="1"/>
    </xf>
    <xf numFmtId="0" fontId="2" fillId="2" borderId="1" xfId="0" applyFont="1" applyFill="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cellXfs>
  <cellStyles count="2">
    <cellStyle name="Normal" xfId="0" builtinId="0"/>
    <cellStyle name="Porcentaje 4 2" xfId="1" xr:uid="{00000000-0005-0000-0000-000001000000}"/>
  </cellStyles>
  <dxfs count="0"/>
  <tableStyles count="0" defaultTableStyle="TableStyleMedium2" defaultPivotStyle="PivotStyleLight16"/>
  <colors>
    <mruColors>
      <color rgb="FF990033"/>
      <color rgb="FFCD7371"/>
      <color rgb="FFD00045"/>
      <color rgb="FFE9C2C1"/>
      <color rgb="FFEE004F"/>
      <color rgb="FF9A38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8218781610493"/>
          <c:y val="8.9186176142697887E-2"/>
          <c:w val="0.63090138822987341"/>
          <c:h val="0.7021473151976404"/>
        </c:manualLayout>
      </c:layout>
      <c:barChart>
        <c:barDir val="col"/>
        <c:grouping val="clustered"/>
        <c:varyColors val="0"/>
        <c:ser>
          <c:idx val="0"/>
          <c:order val="0"/>
          <c:tx>
            <c:strRef>
              <c:f>Visor!$C$23</c:f>
              <c:strCache>
                <c:ptCount val="1"/>
                <c:pt idx="0">
                  <c:v>Total</c:v>
                </c:pt>
              </c:strCache>
            </c:strRef>
          </c:tx>
          <c:spPr>
            <a:solidFill>
              <a:schemeClr val="bg1">
                <a:lumMod val="6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Visor!$D$22</c:f>
              <c:strCache>
                <c:ptCount val="1"/>
                <c:pt idx="0">
                  <c:v>BOGOTÁ, D.C.</c:v>
                </c:pt>
              </c:strCache>
            </c:strRef>
          </c:cat>
          <c:val>
            <c:numRef>
              <c:f>Visor!$D$23</c:f>
              <c:numCache>
                <c:formatCode>0.0</c:formatCode>
                <c:ptCount val="1"/>
                <c:pt idx="0">
                  <c:v>9</c:v>
                </c:pt>
              </c:numCache>
            </c:numRef>
          </c:val>
          <c:extLst>
            <c:ext xmlns:c16="http://schemas.microsoft.com/office/drawing/2014/chart" uri="{C3380CC4-5D6E-409C-BE32-E72D297353CC}">
              <c16:uniqueId val="{00000000-0BC1-400B-A9EF-4F3E2BBD4E83}"/>
            </c:ext>
          </c:extLst>
        </c:ser>
        <c:ser>
          <c:idx val="1"/>
          <c:order val="1"/>
          <c:tx>
            <c:strRef>
              <c:f>Visor!$C$24</c:f>
              <c:strCache>
                <c:ptCount val="1"/>
                <c:pt idx="0">
                  <c:v>Cabeceras</c:v>
                </c:pt>
              </c:strCache>
            </c:strRef>
          </c:tx>
          <c:spPr>
            <a:solidFill>
              <a:srgbClr val="9900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Visor!$D$22</c:f>
              <c:strCache>
                <c:ptCount val="1"/>
                <c:pt idx="0">
                  <c:v>BOGOTÁ, D.C.</c:v>
                </c:pt>
              </c:strCache>
            </c:strRef>
          </c:cat>
          <c:val>
            <c:numRef>
              <c:f>Visor!$D$24</c:f>
              <c:numCache>
                <c:formatCode>0.0</c:formatCode>
                <c:ptCount val="1"/>
                <c:pt idx="0">
                  <c:v>8.9</c:v>
                </c:pt>
              </c:numCache>
            </c:numRef>
          </c:val>
          <c:extLst>
            <c:ext xmlns:c16="http://schemas.microsoft.com/office/drawing/2014/chart" uri="{C3380CC4-5D6E-409C-BE32-E72D297353CC}">
              <c16:uniqueId val="{00000001-0BC1-400B-A9EF-4F3E2BBD4E83}"/>
            </c:ext>
          </c:extLst>
        </c:ser>
        <c:ser>
          <c:idx val="2"/>
          <c:order val="2"/>
          <c:tx>
            <c:strRef>
              <c:f>Visor!$C$25</c:f>
              <c:strCache>
                <c:ptCount val="1"/>
                <c:pt idx="0">
                  <c:v>Centros poblados y rural disperso</c:v>
                </c:pt>
              </c:strCache>
            </c:strRef>
          </c:tx>
          <c:spPr>
            <a:solidFill>
              <a:srgbClr val="CD737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Visor!$D$22</c:f>
              <c:strCache>
                <c:ptCount val="1"/>
                <c:pt idx="0">
                  <c:v>BOGOTÁ, D.C.</c:v>
                </c:pt>
              </c:strCache>
            </c:strRef>
          </c:cat>
          <c:val>
            <c:numRef>
              <c:f>Visor!$D$25</c:f>
              <c:numCache>
                <c:formatCode>0.0</c:formatCode>
                <c:ptCount val="1"/>
                <c:pt idx="0">
                  <c:v>31.5</c:v>
                </c:pt>
              </c:numCache>
            </c:numRef>
          </c:val>
          <c:extLst>
            <c:ext xmlns:c16="http://schemas.microsoft.com/office/drawing/2014/chart" uri="{C3380CC4-5D6E-409C-BE32-E72D297353CC}">
              <c16:uniqueId val="{00000002-0BC1-400B-A9EF-4F3E2BBD4E83}"/>
            </c:ext>
          </c:extLst>
        </c:ser>
        <c:dLbls>
          <c:dLblPos val="outEnd"/>
          <c:showLegendKey val="0"/>
          <c:showVal val="1"/>
          <c:showCatName val="0"/>
          <c:showSerName val="0"/>
          <c:showPercent val="0"/>
          <c:showBubbleSize val="0"/>
        </c:dLbls>
        <c:gapWidth val="400"/>
        <c:overlap val="-3"/>
        <c:axId val="107525632"/>
        <c:axId val="63534144"/>
      </c:barChart>
      <c:catAx>
        <c:axId val="1075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crossAx val="63534144"/>
        <c:crosses val="autoZero"/>
        <c:auto val="1"/>
        <c:lblAlgn val="ctr"/>
        <c:lblOffset val="100"/>
        <c:noMultiLvlLbl val="0"/>
      </c:catAx>
      <c:valAx>
        <c:axId val="6353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r>
                  <a:rPr lang="en-US" b="1"/>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crossAx val="10752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Visor!$C$52</c:f>
              <c:strCache>
                <c:ptCount val="1"/>
                <c:pt idx="0">
                  <c:v>Analfabetismo</c:v>
                </c:pt>
              </c:strCache>
            </c:strRef>
          </c:tx>
          <c:spPr>
            <a:solidFill>
              <a:srgbClr val="CD7371"/>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Visor!$D$52:$F$52</c:f>
              <c:numCache>
                <c:formatCode>0.0</c:formatCode>
                <c:ptCount val="3"/>
                <c:pt idx="0">
                  <c:v>2.8</c:v>
                </c:pt>
                <c:pt idx="1">
                  <c:v>2.8</c:v>
                </c:pt>
                <c:pt idx="2">
                  <c:v>10</c:v>
                </c:pt>
              </c:numCache>
            </c:numRef>
          </c:val>
          <c:extLst>
            <c:ext xmlns:c16="http://schemas.microsoft.com/office/drawing/2014/chart" uri="{C3380CC4-5D6E-409C-BE32-E72D297353CC}">
              <c16:uniqueId val="{00000000-5DD5-405E-A863-B8E3DD11BB1F}"/>
            </c:ext>
          </c:extLst>
        </c:ser>
        <c:ser>
          <c:idx val="1"/>
          <c:order val="1"/>
          <c:tx>
            <c:strRef>
              <c:f>Visor!$C$53</c:f>
              <c:strCache>
                <c:ptCount val="1"/>
                <c:pt idx="0">
                  <c:v>Bajo logro educativo</c:v>
                </c:pt>
              </c:strCache>
            </c:strRef>
          </c:tx>
          <c:spPr>
            <a:solidFill>
              <a:srgbClr val="990033"/>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Visor!$D$53:$F$53</c:f>
              <c:numCache>
                <c:formatCode>0.0</c:formatCode>
                <c:ptCount val="3"/>
                <c:pt idx="0">
                  <c:v>26.2</c:v>
                </c:pt>
                <c:pt idx="1">
                  <c:v>26.1</c:v>
                </c:pt>
                <c:pt idx="2">
                  <c:v>62.5</c:v>
                </c:pt>
              </c:numCache>
            </c:numRef>
          </c:val>
          <c:extLst>
            <c:ext xmlns:c16="http://schemas.microsoft.com/office/drawing/2014/chart" uri="{C3380CC4-5D6E-409C-BE32-E72D297353CC}">
              <c16:uniqueId val="{00000001-5DD5-405E-A863-B8E3DD11BB1F}"/>
            </c:ext>
          </c:extLst>
        </c:ser>
        <c:dLbls>
          <c:dLblPos val="outEnd"/>
          <c:showLegendKey val="0"/>
          <c:showVal val="1"/>
          <c:showCatName val="0"/>
          <c:showSerName val="0"/>
          <c:showPercent val="0"/>
          <c:showBubbleSize val="0"/>
        </c:dLbls>
        <c:gapWidth val="400"/>
        <c:overlap val="-3"/>
        <c:axId val="80343040"/>
        <c:axId val="63536448"/>
      </c:barChart>
      <c:catAx>
        <c:axId val="803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63536448"/>
        <c:crosses val="autoZero"/>
        <c:auto val="1"/>
        <c:lblAlgn val="ctr"/>
        <c:lblOffset val="100"/>
        <c:noMultiLvlLbl val="0"/>
      </c:catAx>
      <c:valAx>
        <c:axId val="6353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sz="900" b="1"/>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title>
        <c:numFmt formatCode="0.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4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sz="800">
          <a:solidFill>
            <a:sysClr val="windowText" lastClr="000000"/>
          </a:solidFill>
          <a:latin typeface="Segoe UI" panose="020B0502040204020203" pitchFamily="34" charset="0"/>
          <a:cs typeface="Segoe UI" panose="020B0502040204020203"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29217449186972"/>
          <c:y val="8.7499999999999994E-2"/>
          <c:w val="0.86076453320093083"/>
          <c:h val="0.52920506387805621"/>
        </c:manualLayout>
      </c:layout>
      <c:barChart>
        <c:barDir val="col"/>
        <c:grouping val="clustered"/>
        <c:varyColors val="0"/>
        <c:ser>
          <c:idx val="0"/>
          <c:order val="0"/>
          <c:tx>
            <c:strRef>
              <c:f>Visor!$C$54</c:f>
              <c:strCache>
                <c:ptCount val="1"/>
                <c:pt idx="0">
                  <c:v>Barreras a servicios para cuidado de la primera infancia</c:v>
                </c:pt>
              </c:strCache>
            </c:strRef>
          </c:tx>
          <c:spPr>
            <a:solidFill>
              <a:srgbClr val="CD7371"/>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Visor!$D$54:$F$54</c:f>
              <c:numCache>
                <c:formatCode>0.0</c:formatCode>
                <c:ptCount val="3"/>
                <c:pt idx="0">
                  <c:v>1.8</c:v>
                </c:pt>
                <c:pt idx="1">
                  <c:v>1.7</c:v>
                </c:pt>
                <c:pt idx="2">
                  <c:v>3</c:v>
                </c:pt>
              </c:numCache>
            </c:numRef>
          </c:val>
          <c:extLst>
            <c:ext xmlns:c16="http://schemas.microsoft.com/office/drawing/2014/chart" uri="{C3380CC4-5D6E-409C-BE32-E72D297353CC}">
              <c16:uniqueId val="{00000000-4E3B-4A54-96DB-AF500139290F}"/>
            </c:ext>
          </c:extLst>
        </c:ser>
        <c:ser>
          <c:idx val="1"/>
          <c:order val="1"/>
          <c:tx>
            <c:strRef>
              <c:f>Visor!$C$59</c:f>
              <c:strCache>
                <c:ptCount val="1"/>
                <c:pt idx="0">
                  <c:v>Inasistencia escolar</c:v>
                </c:pt>
              </c:strCache>
            </c:strRef>
          </c:tx>
          <c:spPr>
            <a:solidFill>
              <a:srgbClr val="EE004F"/>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Visor!$D$59:$F$59</c:f>
              <c:numCache>
                <c:formatCode>0.0</c:formatCode>
                <c:ptCount val="3"/>
                <c:pt idx="0">
                  <c:v>1.9</c:v>
                </c:pt>
                <c:pt idx="1">
                  <c:v>1.9</c:v>
                </c:pt>
                <c:pt idx="2">
                  <c:v>3.2</c:v>
                </c:pt>
              </c:numCache>
            </c:numRef>
          </c:val>
          <c:extLst>
            <c:ext xmlns:c16="http://schemas.microsoft.com/office/drawing/2014/chart" uri="{C3380CC4-5D6E-409C-BE32-E72D297353CC}">
              <c16:uniqueId val="{00000001-4E3B-4A54-96DB-AF500139290F}"/>
            </c:ext>
          </c:extLst>
        </c:ser>
        <c:ser>
          <c:idx val="2"/>
          <c:order val="2"/>
          <c:tx>
            <c:strRef>
              <c:f>Visor!$C$62</c:f>
              <c:strCache>
                <c:ptCount val="1"/>
                <c:pt idx="0">
                  <c:v>Rezago escolar</c:v>
                </c:pt>
              </c:strCache>
            </c:strRef>
          </c:tx>
          <c:spPr>
            <a:solidFill>
              <a:srgbClr val="990033"/>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Visor!$D$62:$F$62</c:f>
              <c:numCache>
                <c:formatCode>0.0</c:formatCode>
                <c:ptCount val="3"/>
                <c:pt idx="0">
                  <c:v>11.5</c:v>
                </c:pt>
                <c:pt idx="1">
                  <c:v>11.5</c:v>
                </c:pt>
                <c:pt idx="2">
                  <c:v>16.8</c:v>
                </c:pt>
              </c:numCache>
            </c:numRef>
          </c:val>
          <c:extLst>
            <c:ext xmlns:c16="http://schemas.microsoft.com/office/drawing/2014/chart" uri="{C3380CC4-5D6E-409C-BE32-E72D297353CC}">
              <c16:uniqueId val="{00000002-4E3B-4A54-96DB-AF500139290F}"/>
            </c:ext>
          </c:extLst>
        </c:ser>
        <c:ser>
          <c:idx val="3"/>
          <c:order val="3"/>
          <c:tx>
            <c:strRef>
              <c:f>Visor!$C$65</c:f>
              <c:strCache>
                <c:ptCount val="1"/>
                <c:pt idx="0">
                  <c:v>Trabajo infantil</c:v>
                </c:pt>
              </c:strCache>
            </c:strRef>
          </c:tx>
          <c:spPr>
            <a:solidFill>
              <a:schemeClr val="bg1">
                <a:lumMod val="65000"/>
              </a:schemeClr>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Visor!$D$65:$F$65</c:f>
              <c:numCache>
                <c:formatCode>0.0</c:formatCode>
                <c:ptCount val="3"/>
                <c:pt idx="0">
                  <c:v>0.5</c:v>
                </c:pt>
                <c:pt idx="1">
                  <c:v>0.5</c:v>
                </c:pt>
                <c:pt idx="2">
                  <c:v>1.5</c:v>
                </c:pt>
              </c:numCache>
            </c:numRef>
          </c:val>
          <c:extLst>
            <c:ext xmlns:c16="http://schemas.microsoft.com/office/drawing/2014/chart" uri="{C3380CC4-5D6E-409C-BE32-E72D297353CC}">
              <c16:uniqueId val="{00000003-4E3B-4A54-96DB-AF500139290F}"/>
            </c:ext>
          </c:extLst>
        </c:ser>
        <c:dLbls>
          <c:dLblPos val="outEnd"/>
          <c:showLegendKey val="0"/>
          <c:showVal val="1"/>
          <c:showCatName val="0"/>
          <c:showSerName val="0"/>
          <c:showPercent val="0"/>
          <c:showBubbleSize val="0"/>
        </c:dLbls>
        <c:gapWidth val="219"/>
        <c:overlap val="-3"/>
        <c:axId val="80343552"/>
        <c:axId val="80365248"/>
      </c:barChart>
      <c:catAx>
        <c:axId val="803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65248"/>
        <c:crosses val="autoZero"/>
        <c:auto val="1"/>
        <c:lblAlgn val="ctr"/>
        <c:lblOffset val="100"/>
        <c:noMultiLvlLbl val="0"/>
      </c:catAx>
      <c:valAx>
        <c:axId val="8036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s-CO" sz="900" b="1"/>
                  <a:t> (%)</a:t>
                </a:r>
              </a:p>
            </c:rich>
          </c:tx>
          <c:layout>
            <c:manualLayout>
              <c:xMode val="edge"/>
              <c:yMode val="edge"/>
              <c:x val="1.784459937169804E-2"/>
              <c:y val="0.31069922253409177"/>
            </c:manualLayout>
          </c:layout>
          <c:overlay val="0"/>
          <c:spPr>
            <a:noFill/>
            <a:ln>
              <a:noFill/>
            </a:ln>
            <a:effectLst/>
          </c:spPr>
        </c:title>
        <c:numFmt formatCode="0.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43552"/>
        <c:crosses val="autoZero"/>
        <c:crossBetween val="between"/>
      </c:valAx>
      <c:spPr>
        <a:noFill/>
        <a:ln>
          <a:noFill/>
        </a:ln>
        <a:effectLst/>
      </c:spPr>
    </c:plotArea>
    <c:legend>
      <c:legendPos val="b"/>
      <c:layout>
        <c:manualLayout>
          <c:xMode val="edge"/>
          <c:yMode val="edge"/>
          <c:x val="1.3656212978488869E-2"/>
          <c:y val="0.78273810410922606"/>
          <c:w val="0.98386387929027119"/>
          <c:h val="0.19202530283083699"/>
        </c:manualLayout>
      </c:layout>
      <c:overlay val="0"/>
      <c:txPr>
        <a:bodyPr/>
        <a:lstStyle/>
        <a:p>
          <a:pPr>
            <a:defRPr sz="900"/>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latin typeface="Segoe UI" panose="020B0502040204020203" pitchFamily="34" charset="0"/>
          <a:cs typeface="Segoe UI" panose="020B0502040204020203" pitchFamily="34" charset="0"/>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3062767762559"/>
          <c:y val="5.8792641198232388E-2"/>
          <c:w val="0.86941580816294384"/>
          <c:h val="0.61449354339082096"/>
        </c:manualLayout>
      </c:layout>
      <c:barChart>
        <c:barDir val="col"/>
        <c:grouping val="clustered"/>
        <c:varyColors val="0"/>
        <c:ser>
          <c:idx val="0"/>
          <c:order val="0"/>
          <c:tx>
            <c:strRef>
              <c:f>Visor!$C$56</c:f>
              <c:strCache>
                <c:ptCount val="1"/>
                <c:pt idx="0">
                  <c:v>Tasa de dependencia</c:v>
                </c:pt>
              </c:strCache>
            </c:strRef>
          </c:tx>
          <c:spPr>
            <a:solidFill>
              <a:srgbClr val="CD7371"/>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Visor!$D$56:$F$56</c:f>
              <c:numCache>
                <c:formatCode>0.0</c:formatCode>
                <c:ptCount val="3"/>
                <c:pt idx="0">
                  <c:v>18.899999999999999</c:v>
                </c:pt>
                <c:pt idx="1">
                  <c:v>18.899999999999999</c:v>
                </c:pt>
                <c:pt idx="2">
                  <c:v>35</c:v>
                </c:pt>
              </c:numCache>
            </c:numRef>
          </c:val>
          <c:extLst>
            <c:ext xmlns:c16="http://schemas.microsoft.com/office/drawing/2014/chart" uri="{C3380CC4-5D6E-409C-BE32-E72D297353CC}">
              <c16:uniqueId val="{00000000-9525-4453-9E23-240C3233F9C7}"/>
            </c:ext>
          </c:extLst>
        </c:ser>
        <c:ser>
          <c:idx val="1"/>
          <c:order val="1"/>
          <c:tx>
            <c:strRef>
              <c:f>Visor!$C$66</c:f>
              <c:strCache>
                <c:ptCount val="1"/>
                <c:pt idx="0">
                  <c:v>Trabajo informal</c:v>
                </c:pt>
              </c:strCache>
            </c:strRef>
          </c:tx>
          <c:spPr>
            <a:solidFill>
              <a:srgbClr val="990033"/>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Visor!$D$66:$F$66</c:f>
              <c:numCache>
                <c:formatCode>0.0</c:formatCode>
                <c:ptCount val="3"/>
                <c:pt idx="0">
                  <c:v>69.099999999999994</c:v>
                </c:pt>
                <c:pt idx="1">
                  <c:v>69.099999999999994</c:v>
                </c:pt>
                <c:pt idx="2">
                  <c:v>84.4</c:v>
                </c:pt>
              </c:numCache>
            </c:numRef>
          </c:val>
          <c:extLst>
            <c:ext xmlns:c16="http://schemas.microsoft.com/office/drawing/2014/chart" uri="{C3380CC4-5D6E-409C-BE32-E72D297353CC}">
              <c16:uniqueId val="{00000001-9525-4453-9E23-240C3233F9C7}"/>
            </c:ext>
          </c:extLst>
        </c:ser>
        <c:dLbls>
          <c:dLblPos val="outEnd"/>
          <c:showLegendKey val="0"/>
          <c:showVal val="1"/>
          <c:showCatName val="0"/>
          <c:showSerName val="0"/>
          <c:showPercent val="0"/>
          <c:showBubbleSize val="0"/>
        </c:dLbls>
        <c:gapWidth val="400"/>
        <c:overlap val="-3"/>
        <c:axId val="107526656"/>
        <c:axId val="80367552"/>
      </c:barChart>
      <c:catAx>
        <c:axId val="1075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67552"/>
        <c:crosses val="autoZero"/>
        <c:auto val="1"/>
        <c:lblAlgn val="ctr"/>
        <c:lblOffset val="100"/>
        <c:noMultiLvlLbl val="0"/>
      </c:catAx>
      <c:valAx>
        <c:axId val="8036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sz="900" b="1"/>
                  <a:t>(%)</a:t>
                </a:r>
              </a:p>
            </c:rich>
          </c:tx>
          <c:layout>
            <c:manualLayout>
              <c:xMode val="edge"/>
              <c:yMode val="edge"/>
              <c:x val="2.4505706566880319E-2"/>
              <c:y val="0.3525065240653028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title>
        <c:numFmt formatCode="0.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107526656"/>
        <c:crosses val="autoZero"/>
        <c:crossBetween val="between"/>
      </c:valAx>
      <c:spPr>
        <a:noFill/>
        <a:ln>
          <a:noFill/>
        </a:ln>
        <a:effectLst/>
      </c:spPr>
    </c:plotArea>
    <c:legend>
      <c:legendPos val="b"/>
      <c:layout>
        <c:manualLayout>
          <c:xMode val="edge"/>
          <c:yMode val="edge"/>
          <c:x val="0.27431586189306495"/>
          <c:y val="0.87464469801480593"/>
          <c:w val="0.4558236838093761"/>
          <c:h val="7.496160952956627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sz="800">
          <a:solidFill>
            <a:sysClr val="windowText" lastClr="000000"/>
          </a:solidFill>
          <a:latin typeface="Segoe UI" panose="020B0502040204020203" pitchFamily="34" charset="0"/>
          <a:cs typeface="Segoe UI" panose="020B0502040204020203" pitchFamily="34" charset="0"/>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71358115985218E-2"/>
          <c:y val="4.6049181316756067E-2"/>
          <c:w val="0.87663447817040929"/>
          <c:h val="0.63244908137322164"/>
        </c:manualLayout>
      </c:layout>
      <c:barChart>
        <c:barDir val="col"/>
        <c:grouping val="clustered"/>
        <c:varyColors val="0"/>
        <c:ser>
          <c:idx val="0"/>
          <c:order val="0"/>
          <c:tx>
            <c:strRef>
              <c:f>Visor!$C$55</c:f>
              <c:strCache>
                <c:ptCount val="1"/>
                <c:pt idx="0">
                  <c:v>Barreras de acceso a servicios de salud</c:v>
                </c:pt>
              </c:strCache>
            </c:strRef>
          </c:tx>
          <c:spPr>
            <a:solidFill>
              <a:srgbClr val="CD7371"/>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Visor!$D$50:$I$51</c:f>
              <c:multiLvlStrCache>
                <c:ptCount val="3"/>
                <c:lvl>
                  <c:pt idx="0">
                    <c:v>Total</c:v>
                  </c:pt>
                  <c:pt idx="1">
                    <c:v>Cabeceras</c:v>
                  </c:pt>
                  <c:pt idx="2">
                    <c:v>Centros poblados y rural disperso</c:v>
                  </c:pt>
                </c:lvl>
                <c:lvl>
                  <c:pt idx="0">
                    <c:v>BOGOTÁ, D.C.</c:v>
                  </c:pt>
                </c:lvl>
              </c:multiLvlStrCache>
            </c:multiLvlStrRef>
          </c:cat>
          <c:val>
            <c:numRef>
              <c:f>Visor!$D$55:$F$55</c:f>
              <c:numCache>
                <c:formatCode>0.0</c:formatCode>
                <c:ptCount val="3"/>
                <c:pt idx="0">
                  <c:v>4.3</c:v>
                </c:pt>
                <c:pt idx="1">
                  <c:v>4.3</c:v>
                </c:pt>
                <c:pt idx="2">
                  <c:v>6</c:v>
                </c:pt>
              </c:numCache>
            </c:numRef>
          </c:val>
          <c:extLst>
            <c:ext xmlns:c16="http://schemas.microsoft.com/office/drawing/2014/chart" uri="{C3380CC4-5D6E-409C-BE32-E72D297353CC}">
              <c16:uniqueId val="{00000000-0CA7-4181-B7FD-FFC57D9387DA}"/>
            </c:ext>
          </c:extLst>
        </c:ser>
        <c:ser>
          <c:idx val="1"/>
          <c:order val="1"/>
          <c:tx>
            <c:strRef>
              <c:f>Visor!$C$64</c:f>
              <c:strCache>
                <c:ptCount val="1"/>
                <c:pt idx="0">
                  <c:v>Sin aseguramiento en salud</c:v>
                </c:pt>
              </c:strCache>
            </c:strRef>
          </c:tx>
          <c:spPr>
            <a:solidFill>
              <a:srgbClr val="990033"/>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Visor!$D$50:$I$51</c:f>
              <c:multiLvlStrCache>
                <c:ptCount val="3"/>
                <c:lvl>
                  <c:pt idx="0">
                    <c:v>Total</c:v>
                  </c:pt>
                  <c:pt idx="1">
                    <c:v>Cabeceras</c:v>
                  </c:pt>
                  <c:pt idx="2">
                    <c:v>Centros poblados y rural disperso</c:v>
                  </c:pt>
                </c:lvl>
                <c:lvl>
                  <c:pt idx="0">
                    <c:v>BOGOTÁ, D.C.</c:v>
                  </c:pt>
                </c:lvl>
              </c:multiLvlStrCache>
            </c:multiLvlStrRef>
          </c:cat>
          <c:val>
            <c:numRef>
              <c:f>Visor!$D$64:$F$64</c:f>
              <c:numCache>
                <c:formatCode>0.0</c:formatCode>
                <c:ptCount val="3"/>
                <c:pt idx="0">
                  <c:v>18.7</c:v>
                </c:pt>
                <c:pt idx="1">
                  <c:v>18.7</c:v>
                </c:pt>
                <c:pt idx="2">
                  <c:v>18.5</c:v>
                </c:pt>
              </c:numCache>
            </c:numRef>
          </c:val>
          <c:extLst>
            <c:ext xmlns:c16="http://schemas.microsoft.com/office/drawing/2014/chart" uri="{C3380CC4-5D6E-409C-BE32-E72D297353CC}">
              <c16:uniqueId val="{00000001-0CA7-4181-B7FD-FFC57D9387DA}"/>
            </c:ext>
          </c:extLst>
        </c:ser>
        <c:dLbls>
          <c:dLblPos val="outEnd"/>
          <c:showLegendKey val="0"/>
          <c:showVal val="1"/>
          <c:showCatName val="0"/>
          <c:showSerName val="0"/>
          <c:showPercent val="0"/>
          <c:showBubbleSize val="0"/>
        </c:dLbls>
        <c:gapWidth val="400"/>
        <c:overlap val="-3"/>
        <c:axId val="80344576"/>
        <c:axId val="80369856"/>
      </c:barChart>
      <c:catAx>
        <c:axId val="803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69856"/>
        <c:crosses val="autoZero"/>
        <c:auto val="1"/>
        <c:lblAlgn val="ctr"/>
        <c:lblOffset val="100"/>
        <c:noMultiLvlLbl val="0"/>
      </c:catAx>
      <c:valAx>
        <c:axId val="8036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s-CO" sz="900" b="1"/>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title>
        <c:numFmt formatCode="0.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4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latin typeface="Segoe UI" panose="020B0502040204020203" pitchFamily="34" charset="0"/>
          <a:cs typeface="Segoe UI" panose="020B0502040204020203" pitchFamily="34" charset="0"/>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0969525198807"/>
          <c:y val="4.5905052447426063E-2"/>
          <c:w val="0.85424910718588709"/>
          <c:h val="0.60614647950636791"/>
        </c:manualLayout>
      </c:layout>
      <c:barChart>
        <c:barDir val="col"/>
        <c:grouping val="clustered"/>
        <c:varyColors val="0"/>
        <c:ser>
          <c:idx val="0"/>
          <c:order val="0"/>
          <c:tx>
            <c:strRef>
              <c:f>Visor!$C$57</c:f>
              <c:strCache>
                <c:ptCount val="1"/>
                <c:pt idx="0">
                  <c:v>Hacinamiento crítico</c:v>
                </c:pt>
              </c:strCache>
            </c:strRef>
          </c:tx>
          <c:spPr>
            <a:solidFill>
              <a:srgbClr val="990033"/>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Visor!$D$57:$F$57</c:f>
              <c:numCache>
                <c:formatCode>0.0</c:formatCode>
                <c:ptCount val="3"/>
                <c:pt idx="0">
                  <c:v>5.6</c:v>
                </c:pt>
                <c:pt idx="1">
                  <c:v>5.6</c:v>
                </c:pt>
                <c:pt idx="2">
                  <c:v>5.5</c:v>
                </c:pt>
              </c:numCache>
            </c:numRef>
          </c:val>
          <c:extLst>
            <c:ext xmlns:c16="http://schemas.microsoft.com/office/drawing/2014/chart" uri="{C3380CC4-5D6E-409C-BE32-E72D297353CC}">
              <c16:uniqueId val="{00000000-FE89-41CA-9FD6-886BEACF2CF4}"/>
            </c:ext>
          </c:extLst>
        </c:ser>
        <c:ser>
          <c:idx val="1"/>
          <c:order val="1"/>
          <c:tx>
            <c:strRef>
              <c:f>Visor!$C$58</c:f>
              <c:strCache>
                <c:ptCount val="1"/>
                <c:pt idx="0">
                  <c:v>Inadecuada eliminación de excretas</c:v>
                </c:pt>
              </c:strCache>
            </c:strRef>
          </c:tx>
          <c:spPr>
            <a:solidFill>
              <a:srgbClr val="CD7371"/>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Visor!$D$58:$F$58</c:f>
              <c:numCache>
                <c:formatCode>0.0</c:formatCode>
                <c:ptCount val="3"/>
                <c:pt idx="0">
                  <c:v>0.7</c:v>
                </c:pt>
                <c:pt idx="1">
                  <c:v>0.7</c:v>
                </c:pt>
                <c:pt idx="2">
                  <c:v>11.8</c:v>
                </c:pt>
              </c:numCache>
            </c:numRef>
          </c:val>
          <c:extLst>
            <c:ext xmlns:c16="http://schemas.microsoft.com/office/drawing/2014/chart" uri="{C3380CC4-5D6E-409C-BE32-E72D297353CC}">
              <c16:uniqueId val="{00000001-FE89-41CA-9FD6-886BEACF2CF4}"/>
            </c:ext>
          </c:extLst>
        </c:ser>
        <c:ser>
          <c:idx val="2"/>
          <c:order val="2"/>
          <c:tx>
            <c:strRef>
              <c:f>Visor!$C$60</c:f>
              <c:strCache>
                <c:ptCount val="1"/>
                <c:pt idx="0">
                  <c:v>Material inadecuado de paredes exteriores</c:v>
                </c:pt>
              </c:strCache>
            </c:strRef>
          </c:tx>
          <c:spPr>
            <a:solidFill>
              <a:schemeClr val="bg1">
                <a:lumMod val="65000"/>
              </a:schemeClr>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Visor!$D$60:$F$60</c:f>
              <c:numCache>
                <c:formatCode>0.0</c:formatCode>
                <c:ptCount val="3"/>
                <c:pt idx="0">
                  <c:v>0.3</c:v>
                </c:pt>
                <c:pt idx="1">
                  <c:v>0.3</c:v>
                </c:pt>
                <c:pt idx="2">
                  <c:v>2.2999999999999998</c:v>
                </c:pt>
              </c:numCache>
            </c:numRef>
          </c:val>
          <c:extLst>
            <c:ext xmlns:c16="http://schemas.microsoft.com/office/drawing/2014/chart" uri="{C3380CC4-5D6E-409C-BE32-E72D297353CC}">
              <c16:uniqueId val="{00000002-FE89-41CA-9FD6-886BEACF2CF4}"/>
            </c:ext>
          </c:extLst>
        </c:ser>
        <c:ser>
          <c:idx val="3"/>
          <c:order val="3"/>
          <c:tx>
            <c:strRef>
              <c:f>Visor!$C$61</c:f>
              <c:strCache>
                <c:ptCount val="1"/>
                <c:pt idx="0">
                  <c:v>Material inadecuado de pisos</c:v>
                </c:pt>
              </c:strCache>
            </c:strRef>
          </c:tx>
          <c:spPr>
            <a:solidFill>
              <a:srgbClr val="EE004F"/>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Visor!$D$61:$F$61</c:f>
              <c:numCache>
                <c:formatCode>0.0</c:formatCode>
                <c:ptCount val="3"/>
                <c:pt idx="0">
                  <c:v>0.3</c:v>
                </c:pt>
                <c:pt idx="1">
                  <c:v>0.3</c:v>
                </c:pt>
                <c:pt idx="2">
                  <c:v>3.5</c:v>
                </c:pt>
              </c:numCache>
            </c:numRef>
          </c:val>
          <c:extLst>
            <c:ext xmlns:c16="http://schemas.microsoft.com/office/drawing/2014/chart" uri="{C3380CC4-5D6E-409C-BE32-E72D297353CC}">
              <c16:uniqueId val="{00000003-FE89-41CA-9FD6-886BEACF2CF4}"/>
            </c:ext>
          </c:extLst>
        </c:ser>
        <c:ser>
          <c:idx val="4"/>
          <c:order val="4"/>
          <c:tx>
            <c:strRef>
              <c:f>Visor!$C$63</c:f>
              <c:strCache>
                <c:ptCount val="1"/>
                <c:pt idx="0">
                  <c:v>Sin acceso a fuente de agua mejorada</c:v>
                </c:pt>
              </c:strCache>
            </c:strRef>
          </c:tx>
          <c:spPr>
            <a:solidFill>
              <a:schemeClr val="tx1">
                <a:lumMod val="65000"/>
                <a:lumOff val="35000"/>
              </a:schemeClr>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Visor!$D$50:$F$51</c:f>
              <c:multiLvlStrCache>
                <c:ptCount val="3"/>
                <c:lvl>
                  <c:pt idx="0">
                    <c:v>Total</c:v>
                  </c:pt>
                  <c:pt idx="1">
                    <c:v>Cabeceras</c:v>
                  </c:pt>
                  <c:pt idx="2">
                    <c:v>Centros poblados y rural disperso</c:v>
                  </c:pt>
                </c:lvl>
                <c:lvl>
                  <c:pt idx="0">
                    <c:v>BOGOTÁ, D.C.</c:v>
                  </c:pt>
                </c:lvl>
              </c:multiLvlStrCache>
            </c:multiLvlStrRef>
          </c:cat>
          <c:val>
            <c:numRef>
              <c:f>Visor!$D$63:$F$63</c:f>
              <c:numCache>
                <c:formatCode>0.0</c:formatCode>
                <c:ptCount val="3"/>
                <c:pt idx="0">
                  <c:v>0.5</c:v>
                </c:pt>
                <c:pt idx="1">
                  <c:v>0.5</c:v>
                </c:pt>
                <c:pt idx="2">
                  <c:v>16.8</c:v>
                </c:pt>
              </c:numCache>
            </c:numRef>
          </c:val>
          <c:extLst>
            <c:ext xmlns:c16="http://schemas.microsoft.com/office/drawing/2014/chart" uri="{C3380CC4-5D6E-409C-BE32-E72D297353CC}">
              <c16:uniqueId val="{00000004-FE89-41CA-9FD6-886BEACF2CF4}"/>
            </c:ext>
          </c:extLst>
        </c:ser>
        <c:dLbls>
          <c:dLblPos val="outEnd"/>
          <c:showLegendKey val="0"/>
          <c:showVal val="1"/>
          <c:showCatName val="0"/>
          <c:showSerName val="0"/>
          <c:showPercent val="0"/>
          <c:showBubbleSize val="0"/>
        </c:dLbls>
        <c:gapWidth val="219"/>
        <c:overlap val="-3"/>
        <c:axId val="80346112"/>
        <c:axId val="80831040"/>
      </c:barChart>
      <c:catAx>
        <c:axId val="8034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831040"/>
        <c:crosses val="autoZero"/>
        <c:auto val="1"/>
        <c:lblAlgn val="ctr"/>
        <c:lblOffset val="100"/>
        <c:noMultiLvlLbl val="0"/>
      </c:catAx>
      <c:valAx>
        <c:axId val="8083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sz="900" b="1"/>
                  <a:t> (%)</a:t>
                </a:r>
              </a:p>
            </c:rich>
          </c:tx>
          <c:layout>
            <c:manualLayout>
              <c:xMode val="edge"/>
              <c:yMode val="edge"/>
              <c:x val="3.1955856811195463E-2"/>
              <c:y val="0.3261716632087270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title>
        <c:numFmt formatCode="0.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crossAx val="80346112"/>
        <c:crosses val="autoZero"/>
        <c:crossBetween val="between"/>
      </c:valAx>
      <c:spPr>
        <a:noFill/>
        <a:ln>
          <a:noFill/>
        </a:ln>
        <a:effectLst/>
      </c:spPr>
    </c:plotArea>
    <c:legend>
      <c:legendPos val="b"/>
      <c:layout>
        <c:manualLayout>
          <c:xMode val="edge"/>
          <c:yMode val="edge"/>
          <c:x val="6.7629046369203846E-2"/>
          <c:y val="0.82191139831981597"/>
          <c:w val="0.87029746281714782"/>
          <c:h val="0.15031095169027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latin typeface="Segoe UI" panose="020B0502040204020203" pitchFamily="34" charset="0"/>
          <a:cs typeface="Segoe UI" panose="020B0502040204020203"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4763</xdr:colOff>
      <xdr:row>28</xdr:row>
      <xdr:rowOff>161925</xdr:rowOff>
    </xdr:from>
    <xdr:to>
      <xdr:col>4</xdr:col>
      <xdr:colOff>428625</xdr:colOff>
      <xdr:row>43</xdr:row>
      <xdr:rowOff>152400</xdr:rowOff>
    </xdr:to>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28</xdr:row>
      <xdr:rowOff>0</xdr:rowOff>
    </xdr:from>
    <xdr:to>
      <xdr:col>4</xdr:col>
      <xdr:colOff>447675</xdr:colOff>
      <xdr:row>29</xdr:row>
      <xdr:rowOff>9525</xdr:rowOff>
    </xdr:to>
    <xdr:sp macro="" textlink="">
      <xdr:nvSpPr>
        <xdr:cNvPr id="8" name="CuadroTexto 7">
          <a:extLst>
            <a:ext uri="{FF2B5EF4-FFF2-40B4-BE49-F238E27FC236}">
              <a16:creationId xmlns:a16="http://schemas.microsoft.com/office/drawing/2014/main" id="{00000000-0008-0000-0500-000008000000}"/>
            </a:ext>
          </a:extLst>
        </xdr:cNvPr>
        <xdr:cNvSpPr txBox="1"/>
      </xdr:nvSpPr>
      <xdr:spPr>
        <a:xfrm>
          <a:off x="1533525" y="5391150"/>
          <a:ext cx="5257800" cy="2000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latin typeface="Segoe UI" panose="020B0502040204020203" pitchFamily="34" charset="0"/>
              <a:cs typeface="Segoe UI" panose="020B0502040204020203" pitchFamily="34" charset="0"/>
            </a:rPr>
            <a:t>Medida de </a:t>
          </a:r>
          <a:r>
            <a:rPr lang="es-CO" sz="1100" b="1" baseline="0">
              <a:latin typeface="Segoe UI" panose="020B0502040204020203" pitchFamily="34" charset="0"/>
              <a:cs typeface="Segoe UI" panose="020B0502040204020203" pitchFamily="34" charset="0"/>
            </a:rPr>
            <a:t>Pobreza Multidimensional Municipal</a:t>
          </a:r>
          <a:r>
            <a:rPr lang="es-CO" sz="1100" b="1">
              <a:latin typeface="Segoe UI" panose="020B0502040204020203" pitchFamily="34" charset="0"/>
              <a:cs typeface="Segoe UI" panose="020B0502040204020203" pitchFamily="34" charset="0"/>
            </a:rPr>
            <a:t> </a:t>
          </a:r>
        </a:p>
      </xdr:txBody>
    </xdr:sp>
    <xdr:clientData/>
  </xdr:twoCellAnchor>
  <xdr:twoCellAnchor>
    <xdr:from>
      <xdr:col>2</xdr:col>
      <xdr:colOff>0</xdr:colOff>
      <xdr:row>69</xdr:row>
      <xdr:rowOff>0</xdr:rowOff>
    </xdr:from>
    <xdr:to>
      <xdr:col>4</xdr:col>
      <xdr:colOff>895350</xdr:colOff>
      <xdr:row>70</xdr:row>
      <xdr:rowOff>0</xdr:rowOff>
    </xdr:to>
    <xdr:sp macro="" textlink="">
      <xdr:nvSpPr>
        <xdr:cNvPr id="15" name="CuadroTexto 14">
          <a:extLst>
            <a:ext uri="{FF2B5EF4-FFF2-40B4-BE49-F238E27FC236}">
              <a16:creationId xmlns:a16="http://schemas.microsoft.com/office/drawing/2014/main" id="{00000000-0008-0000-0500-00000F000000}"/>
            </a:ext>
          </a:extLst>
        </xdr:cNvPr>
        <xdr:cNvSpPr txBox="1"/>
      </xdr:nvSpPr>
      <xdr:spPr>
        <a:xfrm>
          <a:off x="1524000" y="13144500"/>
          <a:ext cx="5715000"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00" b="1">
              <a:latin typeface="Segoe UI" panose="020B0502040204020203" pitchFamily="34" charset="0"/>
              <a:cs typeface="Segoe UI" panose="020B0502040204020203" pitchFamily="34" charset="0"/>
            </a:rPr>
            <a:t>Dimensión condiciones</a:t>
          </a:r>
          <a:r>
            <a:rPr lang="es-CO" sz="1000" b="1" baseline="0">
              <a:latin typeface="Segoe UI" panose="020B0502040204020203" pitchFamily="34" charset="0"/>
              <a:cs typeface="Segoe UI" panose="020B0502040204020203" pitchFamily="34" charset="0"/>
            </a:rPr>
            <a:t> educativas</a:t>
          </a:r>
          <a:endParaRPr lang="es-CO" sz="1000" b="1">
            <a:latin typeface="Segoe UI" panose="020B0502040204020203" pitchFamily="34" charset="0"/>
            <a:cs typeface="Segoe UI" panose="020B0502040204020203" pitchFamily="34" charset="0"/>
          </a:endParaRPr>
        </a:p>
      </xdr:txBody>
    </xdr:sp>
    <xdr:clientData/>
  </xdr:twoCellAnchor>
  <xdr:twoCellAnchor>
    <xdr:from>
      <xdr:col>6</xdr:col>
      <xdr:colOff>1</xdr:colOff>
      <xdr:row>88</xdr:row>
      <xdr:rowOff>180975</xdr:rowOff>
    </xdr:from>
    <xdr:to>
      <xdr:col>11</xdr:col>
      <xdr:colOff>457201</xdr:colOff>
      <xdr:row>90</xdr:row>
      <xdr:rowOff>0</xdr:rowOff>
    </xdr:to>
    <xdr:sp macro="" textlink="">
      <xdr:nvSpPr>
        <xdr:cNvPr id="16" name="CuadroTexto 15">
          <a:extLst>
            <a:ext uri="{FF2B5EF4-FFF2-40B4-BE49-F238E27FC236}">
              <a16:creationId xmlns:a16="http://schemas.microsoft.com/office/drawing/2014/main" id="{00000000-0008-0000-0500-000010000000}"/>
            </a:ext>
          </a:extLst>
        </xdr:cNvPr>
        <xdr:cNvSpPr txBox="1"/>
      </xdr:nvSpPr>
      <xdr:spPr>
        <a:xfrm>
          <a:off x="8763001" y="16954500"/>
          <a:ext cx="5886450" cy="2000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00" b="1">
              <a:latin typeface="Segoe UI" panose="020B0502040204020203" pitchFamily="34" charset="0"/>
              <a:cs typeface="Segoe UI" panose="020B0502040204020203" pitchFamily="34" charset="0"/>
            </a:rPr>
            <a:t>Dimensión</a:t>
          </a:r>
          <a:r>
            <a:rPr lang="es-CO" sz="1000" b="1" baseline="0">
              <a:latin typeface="Segoe UI" panose="020B0502040204020203" pitchFamily="34" charset="0"/>
              <a:cs typeface="Segoe UI" panose="020B0502040204020203" pitchFamily="34" charset="0"/>
            </a:rPr>
            <a:t> c</a:t>
          </a:r>
          <a:r>
            <a:rPr lang="es-CO" sz="1000" b="1">
              <a:latin typeface="Segoe UI" panose="020B0502040204020203" pitchFamily="34" charset="0"/>
              <a:cs typeface="Segoe UI" panose="020B0502040204020203" pitchFamily="34" charset="0"/>
            </a:rPr>
            <a:t>ondiciones de la vivienda y acceso a servicios públicos</a:t>
          </a:r>
        </a:p>
      </xdr:txBody>
    </xdr:sp>
    <xdr:clientData/>
  </xdr:twoCellAnchor>
  <xdr:twoCellAnchor>
    <xdr:from>
      <xdr:col>6</xdr:col>
      <xdr:colOff>1</xdr:colOff>
      <xdr:row>68</xdr:row>
      <xdr:rowOff>190499</xdr:rowOff>
    </xdr:from>
    <xdr:to>
      <xdr:col>11</xdr:col>
      <xdr:colOff>390525</xdr:colOff>
      <xdr:row>70</xdr:row>
      <xdr:rowOff>28574</xdr:rowOff>
    </xdr:to>
    <xdr:sp macro="" textlink="">
      <xdr:nvSpPr>
        <xdr:cNvPr id="17" name="CuadroTexto 16">
          <a:extLst>
            <a:ext uri="{FF2B5EF4-FFF2-40B4-BE49-F238E27FC236}">
              <a16:creationId xmlns:a16="http://schemas.microsoft.com/office/drawing/2014/main" id="{00000000-0008-0000-0500-000011000000}"/>
            </a:ext>
          </a:extLst>
        </xdr:cNvPr>
        <xdr:cNvSpPr txBox="1"/>
      </xdr:nvSpPr>
      <xdr:spPr>
        <a:xfrm>
          <a:off x="8763001" y="13144499"/>
          <a:ext cx="5819774" cy="2190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00" b="1">
              <a:latin typeface="Segoe UI" panose="020B0502040204020203" pitchFamily="34" charset="0"/>
              <a:cs typeface="Segoe UI" panose="020B0502040204020203" pitchFamily="34" charset="0"/>
            </a:rPr>
            <a:t>Dimensión salud</a:t>
          </a:r>
        </a:p>
      </xdr:txBody>
    </xdr:sp>
    <xdr:clientData/>
  </xdr:twoCellAnchor>
  <xdr:twoCellAnchor>
    <xdr:from>
      <xdr:col>2</xdr:col>
      <xdr:colOff>9525</xdr:colOff>
      <xdr:row>108</xdr:row>
      <xdr:rowOff>180974</xdr:rowOff>
    </xdr:from>
    <xdr:to>
      <xdr:col>4</xdr:col>
      <xdr:colOff>904875</xdr:colOff>
      <xdr:row>110</xdr:row>
      <xdr:rowOff>9525</xdr:rowOff>
    </xdr:to>
    <xdr:sp macro="" textlink="">
      <xdr:nvSpPr>
        <xdr:cNvPr id="18" name="CuadroTexto 17">
          <a:extLst>
            <a:ext uri="{FF2B5EF4-FFF2-40B4-BE49-F238E27FC236}">
              <a16:creationId xmlns:a16="http://schemas.microsoft.com/office/drawing/2014/main" id="{00000000-0008-0000-0500-000012000000}"/>
            </a:ext>
          </a:extLst>
        </xdr:cNvPr>
        <xdr:cNvSpPr txBox="1"/>
      </xdr:nvSpPr>
      <xdr:spPr>
        <a:xfrm>
          <a:off x="1533525" y="20764499"/>
          <a:ext cx="5715000" cy="20955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00" b="1">
              <a:latin typeface="Segoe UI" panose="020B0502040204020203" pitchFamily="34" charset="0"/>
              <a:cs typeface="Segoe UI" panose="020B0502040204020203" pitchFamily="34" charset="0"/>
            </a:rPr>
            <a:t>Dimensión trabajo</a:t>
          </a:r>
        </a:p>
      </xdr:txBody>
    </xdr:sp>
    <xdr:clientData/>
  </xdr:twoCellAnchor>
  <xdr:twoCellAnchor>
    <xdr:from>
      <xdr:col>2</xdr:col>
      <xdr:colOff>9524</xdr:colOff>
      <xdr:row>89</xdr:row>
      <xdr:rowOff>0</xdr:rowOff>
    </xdr:from>
    <xdr:to>
      <xdr:col>4</xdr:col>
      <xdr:colOff>895350</xdr:colOff>
      <xdr:row>90</xdr:row>
      <xdr:rowOff>28575</xdr:rowOff>
    </xdr:to>
    <xdr:sp macro="" textlink="">
      <xdr:nvSpPr>
        <xdr:cNvPr id="19" name="CuadroTexto 18">
          <a:extLst>
            <a:ext uri="{FF2B5EF4-FFF2-40B4-BE49-F238E27FC236}">
              <a16:creationId xmlns:a16="http://schemas.microsoft.com/office/drawing/2014/main" id="{00000000-0008-0000-0500-000013000000}"/>
            </a:ext>
          </a:extLst>
        </xdr:cNvPr>
        <xdr:cNvSpPr txBox="1"/>
      </xdr:nvSpPr>
      <xdr:spPr>
        <a:xfrm>
          <a:off x="1533524" y="16964025"/>
          <a:ext cx="5705476" cy="2190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00" b="1">
              <a:latin typeface="Segoe UI" panose="020B0502040204020203" pitchFamily="34" charset="0"/>
              <a:cs typeface="Segoe UI" panose="020B0502040204020203" pitchFamily="34" charset="0"/>
            </a:rPr>
            <a:t>Dimensión condiciones de la niñez y juventud</a:t>
          </a:r>
        </a:p>
      </xdr:txBody>
    </xdr:sp>
    <xdr:clientData/>
  </xdr:twoCellAnchor>
  <xdr:twoCellAnchor>
    <xdr:from>
      <xdr:col>2</xdr:col>
      <xdr:colOff>14287</xdr:colOff>
      <xdr:row>70</xdr:row>
      <xdr:rowOff>4761</xdr:rowOff>
    </xdr:from>
    <xdr:to>
      <xdr:col>4</xdr:col>
      <xdr:colOff>895351</xdr:colOff>
      <xdr:row>85</xdr:row>
      <xdr:rowOff>142875</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xdr:colOff>
      <xdr:row>89</xdr:row>
      <xdr:rowOff>180975</xdr:rowOff>
    </xdr:from>
    <xdr:to>
      <xdr:col>4</xdr:col>
      <xdr:colOff>885825</xdr:colOff>
      <xdr:row>105</xdr:row>
      <xdr:rowOff>152400</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14286</xdr:colOff>
      <xdr:row>110</xdr:row>
      <xdr:rowOff>14287</xdr:rowOff>
    </xdr:from>
    <xdr:to>
      <xdr:col>4</xdr:col>
      <xdr:colOff>895349</xdr:colOff>
      <xdr:row>125</xdr:row>
      <xdr:rowOff>180975</xdr:rowOff>
    </xdr:to>
    <xdr:graphicFrame macro="">
      <xdr:nvGraphicFramePr>
        <xdr:cNvPr id="10" name="Gráfico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14286</xdr:colOff>
      <xdr:row>70</xdr:row>
      <xdr:rowOff>14286</xdr:rowOff>
    </xdr:from>
    <xdr:to>
      <xdr:col>11</xdr:col>
      <xdr:colOff>380999</xdr:colOff>
      <xdr:row>85</xdr:row>
      <xdr:rowOff>180974</xdr:rowOff>
    </xdr:to>
    <xdr:graphicFrame macro="">
      <xdr:nvGraphicFramePr>
        <xdr:cNvPr id="22" name="Gráfico 21">
          <a:extLst>
            <a:ext uri="{FF2B5EF4-FFF2-40B4-BE49-F238E27FC236}">
              <a16:creationId xmlns:a16="http://schemas.microsoft.com/office/drawing/2014/main" id="{00000000-0008-0000-05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4761</xdr:colOff>
      <xdr:row>90</xdr:row>
      <xdr:rowOff>4762</xdr:rowOff>
    </xdr:from>
    <xdr:to>
      <xdr:col>11</xdr:col>
      <xdr:colOff>447674</xdr:colOff>
      <xdr:row>106</xdr:row>
      <xdr:rowOff>0</xdr:rowOff>
    </xdr:to>
    <xdr:graphicFrame macro="">
      <xdr:nvGraphicFramePr>
        <xdr:cNvPr id="23" name="Gráfico 22">
          <a:extLst>
            <a:ext uri="{FF2B5EF4-FFF2-40B4-BE49-F238E27FC236}">
              <a16:creationId xmlns:a16="http://schemas.microsoft.com/office/drawing/2014/main" id="{00000000-0008-0000-05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752475</xdr:colOff>
      <xdr:row>0</xdr:row>
      <xdr:rowOff>47625</xdr:rowOff>
    </xdr:from>
    <xdr:to>
      <xdr:col>4</xdr:col>
      <xdr:colOff>1304925</xdr:colOff>
      <xdr:row>4</xdr:row>
      <xdr:rowOff>152400</xdr:rowOff>
    </xdr:to>
    <xdr:grpSp>
      <xdr:nvGrpSpPr>
        <xdr:cNvPr id="20" name="4 Grupo">
          <a:extLst>
            <a:ext uri="{FF2B5EF4-FFF2-40B4-BE49-F238E27FC236}">
              <a16:creationId xmlns:a16="http://schemas.microsoft.com/office/drawing/2014/main" id="{00000000-0008-0000-0500-000014000000}"/>
            </a:ext>
          </a:extLst>
        </xdr:cNvPr>
        <xdr:cNvGrpSpPr>
          <a:grpSpLocks/>
        </xdr:cNvGrpSpPr>
      </xdr:nvGrpSpPr>
      <xdr:grpSpPr bwMode="auto">
        <a:xfrm>
          <a:off x="1544955" y="47625"/>
          <a:ext cx="6358890" cy="836295"/>
          <a:chOff x="0" y="57150"/>
          <a:chExt cx="3952875" cy="617218"/>
        </a:xfrm>
      </xdr:grpSpPr>
      <xdr:pic>
        <xdr:nvPicPr>
          <xdr:cNvPr id="21" name="Imagen 7">
            <a:extLst>
              <a:ext uri="{FF2B5EF4-FFF2-40B4-BE49-F238E27FC236}">
                <a16:creationId xmlns:a16="http://schemas.microsoft.com/office/drawing/2014/main" id="{00000000-0008-0000-0500-00001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4300" y="85725"/>
            <a:ext cx="113347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4" name="Imagen 2">
            <a:extLst>
              <a:ext uri="{FF2B5EF4-FFF2-40B4-BE49-F238E27FC236}">
                <a16:creationId xmlns:a16="http://schemas.microsoft.com/office/drawing/2014/main" id="{00000000-0008-0000-0500-000018000000}"/>
              </a:ext>
            </a:extLst>
          </xdr:cNvPr>
          <xdr:cNvPicPr>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38300" y="57150"/>
            <a:ext cx="2314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5" name="Imagen 3" descr="linea">
            <a:extLst>
              <a:ext uri="{FF2B5EF4-FFF2-40B4-BE49-F238E27FC236}">
                <a16:creationId xmlns:a16="http://schemas.microsoft.com/office/drawing/2014/main" id="{00000000-0008-0000-0500-000019000000}"/>
              </a:ext>
            </a:extLst>
          </xdr:cNvPr>
          <xdr:cNvPicPr>
            <a:picLocks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28649"/>
            <a:ext cx="3952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30"/>
  <sheetViews>
    <sheetView workbookViewId="0">
      <selection activeCell="C17" sqref="C17"/>
    </sheetView>
  </sheetViews>
  <sheetFormatPr baseColWidth="10" defaultRowHeight="15" x14ac:dyDescent="0.35"/>
  <cols>
    <col min="1" max="1" width="11.44140625" style="40"/>
    <col min="2" max="2" width="28.88671875" style="9" bestFit="1" customWidth="1"/>
    <col min="3" max="3" width="17.33203125" style="7" customWidth="1"/>
  </cols>
  <sheetData>
    <row r="1" spans="1:3" ht="39" customHeight="1" x14ac:dyDescent="0.3">
      <c r="A1" s="38" t="s">
        <v>2</v>
      </c>
      <c r="B1" s="2" t="s">
        <v>0</v>
      </c>
      <c r="C1" s="3" t="s">
        <v>1098</v>
      </c>
    </row>
    <row r="2" spans="1:3" x14ac:dyDescent="0.35">
      <c r="A2" s="39" t="s">
        <v>1119</v>
      </c>
      <c r="B2" s="5" t="s">
        <v>3</v>
      </c>
      <c r="C2" s="23">
        <v>12.8</v>
      </c>
    </row>
    <row r="3" spans="1:3" x14ac:dyDescent="0.35">
      <c r="A3" s="39" t="s">
        <v>1120</v>
      </c>
      <c r="B3" s="5" t="s">
        <v>4</v>
      </c>
      <c r="C3" s="23">
        <v>40.6</v>
      </c>
    </row>
    <row r="4" spans="1:3" x14ac:dyDescent="0.35">
      <c r="A4" s="39" t="s">
        <v>1121</v>
      </c>
      <c r="B4" s="5" t="s">
        <v>5</v>
      </c>
      <c r="C4" s="23">
        <v>34.799999999999997</v>
      </c>
    </row>
    <row r="5" spans="1:3" x14ac:dyDescent="0.35">
      <c r="A5" s="39" t="s">
        <v>1122</v>
      </c>
      <c r="B5" s="5" t="s">
        <v>6</v>
      </c>
      <c r="C5" s="23">
        <v>31.9</v>
      </c>
    </row>
    <row r="6" spans="1:3" x14ac:dyDescent="0.35">
      <c r="A6" s="39" t="s">
        <v>1123</v>
      </c>
      <c r="B6" s="5" t="s">
        <v>7</v>
      </c>
      <c r="C6" s="23">
        <v>22.9</v>
      </c>
    </row>
    <row r="7" spans="1:3" x14ac:dyDescent="0.35">
      <c r="A7" s="39" t="s">
        <v>1124</v>
      </c>
      <c r="B7" s="5" t="s">
        <v>8</v>
      </c>
      <c r="C7" s="23">
        <v>43.3</v>
      </c>
    </row>
    <row r="8" spans="1:3" x14ac:dyDescent="0.35">
      <c r="A8" s="39" t="s">
        <v>1125</v>
      </c>
      <c r="B8" s="5" t="s">
        <v>9</v>
      </c>
      <c r="C8" s="23">
        <v>40.1</v>
      </c>
    </row>
    <row r="9" spans="1:3" x14ac:dyDescent="0.35">
      <c r="A9" s="39" t="s">
        <v>1126</v>
      </c>
      <c r="B9" s="5" t="s">
        <v>10</v>
      </c>
      <c r="C9" s="23">
        <v>30.7</v>
      </c>
    </row>
    <row r="10" spans="1:3" x14ac:dyDescent="0.35">
      <c r="A10" s="39" t="s">
        <v>1127</v>
      </c>
      <c r="B10" s="5" t="s">
        <v>11</v>
      </c>
      <c r="C10" s="23">
        <v>53.8</v>
      </c>
    </row>
    <row r="11" spans="1:3" x14ac:dyDescent="0.35">
      <c r="A11" s="39" t="s">
        <v>1128</v>
      </c>
      <c r="B11" s="5" t="s">
        <v>12</v>
      </c>
      <c r="C11" s="23">
        <v>53.3</v>
      </c>
    </row>
    <row r="12" spans="1:3" x14ac:dyDescent="0.35">
      <c r="A12" s="39" t="s">
        <v>1129</v>
      </c>
      <c r="B12" s="5" t="s">
        <v>13</v>
      </c>
      <c r="C12" s="23">
        <v>29.7</v>
      </c>
    </row>
    <row r="13" spans="1:3" x14ac:dyDescent="0.35">
      <c r="A13" s="39" t="s">
        <v>1130</v>
      </c>
      <c r="B13" s="5" t="s">
        <v>14</v>
      </c>
      <c r="C13" s="23">
        <v>47.1</v>
      </c>
    </row>
    <row r="14" spans="1:3" x14ac:dyDescent="0.35">
      <c r="A14" s="39" t="s">
        <v>1131</v>
      </c>
      <c r="B14" s="5" t="s">
        <v>15</v>
      </c>
      <c r="C14" s="23">
        <v>28</v>
      </c>
    </row>
    <row r="15" spans="1:3" x14ac:dyDescent="0.35">
      <c r="A15" s="39" t="s">
        <v>1132</v>
      </c>
      <c r="B15" s="5" t="s">
        <v>16</v>
      </c>
      <c r="C15" s="23">
        <v>59.1</v>
      </c>
    </row>
    <row r="16" spans="1:3" x14ac:dyDescent="0.35">
      <c r="A16" s="39" t="s">
        <v>1133</v>
      </c>
      <c r="B16" s="5" t="s">
        <v>17</v>
      </c>
      <c r="C16" s="23">
        <v>48.7</v>
      </c>
    </row>
    <row r="17" spans="1:3" x14ac:dyDescent="0.35">
      <c r="A17" s="39" t="s">
        <v>1134</v>
      </c>
      <c r="B17" s="5" t="s">
        <v>18</v>
      </c>
      <c r="C17" s="23">
        <v>37.700000000000003</v>
      </c>
    </row>
    <row r="18" spans="1:3" x14ac:dyDescent="0.35">
      <c r="A18" s="39" t="s">
        <v>1135</v>
      </c>
      <c r="B18" s="5" t="s">
        <v>19</v>
      </c>
      <c r="C18" s="23">
        <v>22.2</v>
      </c>
    </row>
    <row r="19" spans="1:3" x14ac:dyDescent="0.35">
      <c r="A19" s="39" t="s">
        <v>1136</v>
      </c>
      <c r="B19" s="5" t="s">
        <v>20</v>
      </c>
      <c r="C19" s="23">
        <v>40.799999999999997</v>
      </c>
    </row>
    <row r="20" spans="1:3" x14ac:dyDescent="0.35">
      <c r="A20" s="39" t="s">
        <v>1137</v>
      </c>
      <c r="B20" s="5" t="s">
        <v>21</v>
      </c>
      <c r="C20" s="23">
        <v>14.2</v>
      </c>
    </row>
    <row r="21" spans="1:3" x14ac:dyDescent="0.35">
      <c r="A21" s="39" t="s">
        <v>1138</v>
      </c>
      <c r="B21" s="5" t="s">
        <v>22</v>
      </c>
      <c r="C21" s="23">
        <v>53.6</v>
      </c>
    </row>
    <row r="22" spans="1:3" x14ac:dyDescent="0.35">
      <c r="A22" s="39" t="s">
        <v>1139</v>
      </c>
      <c r="B22" s="5" t="s">
        <v>23</v>
      </c>
      <c r="C22" s="23">
        <v>53.1</v>
      </c>
    </row>
    <row r="23" spans="1:3" x14ac:dyDescent="0.35">
      <c r="A23" s="39" t="s">
        <v>1140</v>
      </c>
      <c r="B23" s="5" t="s">
        <v>24</v>
      </c>
      <c r="C23" s="23">
        <v>40.4</v>
      </c>
    </row>
    <row r="24" spans="1:3" x14ac:dyDescent="0.35">
      <c r="A24" s="39" t="s">
        <v>1141</v>
      </c>
      <c r="B24" s="5" t="s">
        <v>25</v>
      </c>
      <c r="C24" s="23">
        <v>55.4</v>
      </c>
    </row>
    <row r="25" spans="1:3" x14ac:dyDescent="0.35">
      <c r="A25" s="39" t="s">
        <v>1142</v>
      </c>
      <c r="B25" s="5" t="s">
        <v>26</v>
      </c>
      <c r="C25" s="23">
        <v>51.3</v>
      </c>
    </row>
    <row r="26" spans="1:3" x14ac:dyDescent="0.35">
      <c r="A26" s="39" t="s">
        <v>1143</v>
      </c>
      <c r="B26" s="5" t="s">
        <v>27</v>
      </c>
      <c r="C26" s="23">
        <v>66.400000000000006</v>
      </c>
    </row>
    <row r="27" spans="1:3" x14ac:dyDescent="0.35">
      <c r="A27" s="39" t="s">
        <v>1144</v>
      </c>
      <c r="B27" s="5" t="s">
        <v>28</v>
      </c>
      <c r="C27" s="23">
        <v>54.6</v>
      </c>
    </row>
    <row r="28" spans="1:3" x14ac:dyDescent="0.35">
      <c r="A28" s="39" t="s">
        <v>1145</v>
      </c>
      <c r="B28" s="5" t="s">
        <v>29</v>
      </c>
      <c r="C28" s="23">
        <v>16</v>
      </c>
    </row>
    <row r="29" spans="1:3" x14ac:dyDescent="0.35">
      <c r="A29" s="39" t="s">
        <v>1146</v>
      </c>
      <c r="B29" s="5" t="s">
        <v>30</v>
      </c>
      <c r="C29" s="23">
        <v>59.3</v>
      </c>
    </row>
    <row r="30" spans="1:3" x14ac:dyDescent="0.35">
      <c r="A30" s="39" t="s">
        <v>1147</v>
      </c>
      <c r="B30" s="5" t="s">
        <v>31</v>
      </c>
      <c r="C30" s="23">
        <v>45.3</v>
      </c>
    </row>
    <row r="31" spans="1:3" x14ac:dyDescent="0.35">
      <c r="A31" s="39" t="s">
        <v>1148</v>
      </c>
      <c r="B31" s="5" t="s">
        <v>32</v>
      </c>
      <c r="C31" s="23">
        <v>35.9</v>
      </c>
    </row>
    <row r="32" spans="1:3" x14ac:dyDescent="0.35">
      <c r="A32" s="39" t="s">
        <v>1149</v>
      </c>
      <c r="B32" s="5" t="s">
        <v>33</v>
      </c>
      <c r="C32" s="23">
        <v>30.5</v>
      </c>
    </row>
    <row r="33" spans="1:3" x14ac:dyDescent="0.35">
      <c r="A33" s="39" t="s">
        <v>1150</v>
      </c>
      <c r="B33" s="5" t="s">
        <v>34</v>
      </c>
      <c r="C33" s="23">
        <v>34.4</v>
      </c>
    </row>
    <row r="34" spans="1:3" x14ac:dyDescent="0.35">
      <c r="A34" s="39" t="s">
        <v>1151</v>
      </c>
      <c r="B34" s="5" t="s">
        <v>35</v>
      </c>
      <c r="C34" s="23">
        <v>18.5</v>
      </c>
    </row>
    <row r="35" spans="1:3" x14ac:dyDescent="0.35">
      <c r="A35" s="39" t="s">
        <v>1152</v>
      </c>
      <c r="B35" s="5" t="s">
        <v>36</v>
      </c>
      <c r="C35" s="23">
        <v>20.399999999999999</v>
      </c>
    </row>
    <row r="36" spans="1:3" x14ac:dyDescent="0.35">
      <c r="A36" s="39" t="s">
        <v>1153</v>
      </c>
      <c r="B36" s="5" t="s">
        <v>37</v>
      </c>
      <c r="C36" s="23">
        <v>36</v>
      </c>
    </row>
    <row r="37" spans="1:3" x14ac:dyDescent="0.35">
      <c r="A37" s="39" t="s">
        <v>1154</v>
      </c>
      <c r="B37" s="5" t="s">
        <v>38</v>
      </c>
      <c r="C37" s="23">
        <v>37.700000000000003</v>
      </c>
    </row>
    <row r="38" spans="1:3" x14ac:dyDescent="0.35">
      <c r="A38" s="39" t="s">
        <v>1155</v>
      </c>
      <c r="B38" s="5" t="s">
        <v>39</v>
      </c>
      <c r="C38" s="23">
        <v>28.8</v>
      </c>
    </row>
    <row r="39" spans="1:3" x14ac:dyDescent="0.35">
      <c r="A39" s="39" t="s">
        <v>1156</v>
      </c>
      <c r="B39" s="5" t="s">
        <v>40</v>
      </c>
      <c r="C39" s="23">
        <v>42.9</v>
      </c>
    </row>
    <row r="40" spans="1:3" x14ac:dyDescent="0.35">
      <c r="A40" s="39" t="s">
        <v>1157</v>
      </c>
      <c r="B40" s="5" t="s">
        <v>41</v>
      </c>
      <c r="C40" s="23">
        <v>33</v>
      </c>
    </row>
    <row r="41" spans="1:3" x14ac:dyDescent="0.35">
      <c r="A41" s="39" t="s">
        <v>1158</v>
      </c>
      <c r="B41" s="5" t="s">
        <v>42</v>
      </c>
      <c r="C41" s="23">
        <v>48.5</v>
      </c>
    </row>
    <row r="42" spans="1:3" x14ac:dyDescent="0.35">
      <c r="A42" s="39" t="s">
        <v>1159</v>
      </c>
      <c r="B42" s="5" t="s">
        <v>43</v>
      </c>
      <c r="C42" s="23">
        <v>11.6</v>
      </c>
    </row>
    <row r="43" spans="1:3" x14ac:dyDescent="0.35">
      <c r="A43" s="39" t="s">
        <v>1160</v>
      </c>
      <c r="B43" s="5" t="s">
        <v>44</v>
      </c>
      <c r="C43" s="23">
        <v>60.5</v>
      </c>
    </row>
    <row r="44" spans="1:3" x14ac:dyDescent="0.35">
      <c r="A44" s="39" t="s">
        <v>1161</v>
      </c>
      <c r="B44" s="5" t="s">
        <v>45</v>
      </c>
      <c r="C44" s="23">
        <v>19.7</v>
      </c>
    </row>
    <row r="45" spans="1:3" x14ac:dyDescent="0.35">
      <c r="A45" s="39" t="s">
        <v>1162</v>
      </c>
      <c r="B45" s="5" t="s">
        <v>46</v>
      </c>
      <c r="C45" s="23">
        <v>39.1</v>
      </c>
    </row>
    <row r="46" spans="1:3" x14ac:dyDescent="0.35">
      <c r="A46" s="39" t="s">
        <v>1163</v>
      </c>
      <c r="B46" s="5" t="s">
        <v>47</v>
      </c>
      <c r="C46" s="23">
        <v>53.7</v>
      </c>
    </row>
    <row r="47" spans="1:3" x14ac:dyDescent="0.35">
      <c r="A47" s="39" t="s">
        <v>1164</v>
      </c>
      <c r="B47" s="5" t="s">
        <v>48</v>
      </c>
      <c r="C47" s="23">
        <v>23.1</v>
      </c>
    </row>
    <row r="48" spans="1:3" x14ac:dyDescent="0.35">
      <c r="A48" s="39" t="s">
        <v>1165</v>
      </c>
      <c r="B48" s="5" t="s">
        <v>49</v>
      </c>
      <c r="C48" s="23">
        <v>4.9000000000000004</v>
      </c>
    </row>
    <row r="49" spans="1:3" x14ac:dyDescent="0.35">
      <c r="A49" s="39" t="s">
        <v>1166</v>
      </c>
      <c r="B49" s="5" t="s">
        <v>50</v>
      </c>
      <c r="C49" s="23">
        <v>31.6</v>
      </c>
    </row>
    <row r="50" spans="1:3" x14ac:dyDescent="0.35">
      <c r="A50" s="39" t="s">
        <v>1167</v>
      </c>
      <c r="B50" s="5" t="s">
        <v>51</v>
      </c>
      <c r="C50" s="23">
        <v>51.3</v>
      </c>
    </row>
    <row r="51" spans="1:3" x14ac:dyDescent="0.35">
      <c r="A51" s="39" t="s">
        <v>1168</v>
      </c>
      <c r="B51" s="5" t="s">
        <v>52</v>
      </c>
      <c r="C51" s="23">
        <v>33.4</v>
      </c>
    </row>
    <row r="52" spans="1:3" x14ac:dyDescent="0.35">
      <c r="A52" s="39" t="s">
        <v>1169</v>
      </c>
      <c r="B52" s="5" t="s">
        <v>53</v>
      </c>
      <c r="C52" s="23">
        <v>13.9</v>
      </c>
    </row>
    <row r="53" spans="1:3" x14ac:dyDescent="0.35">
      <c r="A53" s="39" t="s">
        <v>1170</v>
      </c>
      <c r="B53" s="5" t="s">
        <v>54</v>
      </c>
      <c r="C53" s="23">
        <v>34.1</v>
      </c>
    </row>
    <row r="54" spans="1:3" x14ac:dyDescent="0.35">
      <c r="A54" s="39" t="s">
        <v>1171</v>
      </c>
      <c r="B54" s="5" t="s">
        <v>55</v>
      </c>
      <c r="C54" s="23">
        <v>33.4</v>
      </c>
    </row>
    <row r="55" spans="1:3" x14ac:dyDescent="0.35">
      <c r="A55" s="39" t="s">
        <v>1172</v>
      </c>
      <c r="B55" s="5" t="s">
        <v>56</v>
      </c>
      <c r="C55" s="23">
        <v>41.1</v>
      </c>
    </row>
    <row r="56" spans="1:3" x14ac:dyDescent="0.35">
      <c r="A56" s="39" t="s">
        <v>1173</v>
      </c>
      <c r="B56" s="5" t="s">
        <v>57</v>
      </c>
      <c r="C56" s="23">
        <v>17</v>
      </c>
    </row>
    <row r="57" spans="1:3" x14ac:dyDescent="0.35">
      <c r="A57" s="39" t="s">
        <v>1174</v>
      </c>
      <c r="B57" s="5" t="s">
        <v>58</v>
      </c>
      <c r="C57" s="23">
        <v>11.4</v>
      </c>
    </row>
    <row r="58" spans="1:3" x14ac:dyDescent="0.35">
      <c r="A58" s="39" t="s">
        <v>1175</v>
      </c>
      <c r="B58" s="5" t="s">
        <v>59</v>
      </c>
      <c r="C58" s="23">
        <v>37.5</v>
      </c>
    </row>
    <row r="59" spans="1:3" x14ac:dyDescent="0.35">
      <c r="A59" s="39" t="s">
        <v>1176</v>
      </c>
      <c r="B59" s="5" t="s">
        <v>60</v>
      </c>
      <c r="C59" s="23">
        <v>36.9</v>
      </c>
    </row>
    <row r="60" spans="1:3" x14ac:dyDescent="0.35">
      <c r="A60" s="39" t="s">
        <v>1177</v>
      </c>
      <c r="B60" s="5" t="s">
        <v>61</v>
      </c>
      <c r="C60" s="23">
        <v>10.9</v>
      </c>
    </row>
    <row r="61" spans="1:3" x14ac:dyDescent="0.35">
      <c r="A61" s="39" t="s">
        <v>1178</v>
      </c>
      <c r="B61" s="5" t="s">
        <v>62</v>
      </c>
      <c r="C61" s="23">
        <v>57.6</v>
      </c>
    </row>
    <row r="62" spans="1:3" x14ac:dyDescent="0.35">
      <c r="A62" s="39" t="s">
        <v>1179</v>
      </c>
      <c r="B62" s="5" t="s">
        <v>63</v>
      </c>
      <c r="C62" s="23">
        <v>28.5</v>
      </c>
    </row>
    <row r="63" spans="1:3" x14ac:dyDescent="0.35">
      <c r="A63" s="39" t="s">
        <v>1180</v>
      </c>
      <c r="B63" s="5" t="s">
        <v>64</v>
      </c>
      <c r="C63" s="23">
        <v>25.8</v>
      </c>
    </row>
    <row r="64" spans="1:3" x14ac:dyDescent="0.35">
      <c r="A64" s="39" t="s">
        <v>1181</v>
      </c>
      <c r="B64" s="5" t="s">
        <v>65</v>
      </c>
      <c r="C64" s="23">
        <v>11.5</v>
      </c>
    </row>
    <row r="65" spans="1:3" x14ac:dyDescent="0.35">
      <c r="A65" s="39" t="s">
        <v>1182</v>
      </c>
      <c r="B65" s="5" t="s">
        <v>66</v>
      </c>
      <c r="C65" s="23">
        <v>9.1999999999999993</v>
      </c>
    </row>
    <row r="66" spans="1:3" x14ac:dyDescent="0.35">
      <c r="A66" s="39" t="s">
        <v>1183</v>
      </c>
      <c r="B66" s="5" t="s">
        <v>67</v>
      </c>
      <c r="C66" s="23">
        <v>31.2</v>
      </c>
    </row>
    <row r="67" spans="1:3" x14ac:dyDescent="0.35">
      <c r="A67" s="39" t="s">
        <v>1184</v>
      </c>
      <c r="B67" s="5" t="s">
        <v>68</v>
      </c>
      <c r="C67" s="23">
        <v>23</v>
      </c>
    </row>
    <row r="68" spans="1:3" x14ac:dyDescent="0.35">
      <c r="A68" s="39" t="s">
        <v>1185</v>
      </c>
      <c r="B68" s="5" t="s">
        <v>69</v>
      </c>
      <c r="C68" s="23">
        <v>43.3</v>
      </c>
    </row>
    <row r="69" spans="1:3" x14ac:dyDescent="0.35">
      <c r="A69" s="39" t="s">
        <v>1186</v>
      </c>
      <c r="B69" s="5" t="s">
        <v>70</v>
      </c>
      <c r="C69" s="23">
        <v>36</v>
      </c>
    </row>
    <row r="70" spans="1:3" x14ac:dyDescent="0.35">
      <c r="A70" s="39" t="s">
        <v>1187</v>
      </c>
      <c r="B70" s="5" t="s">
        <v>71</v>
      </c>
      <c r="C70" s="23">
        <v>15.4</v>
      </c>
    </row>
    <row r="71" spans="1:3" x14ac:dyDescent="0.35">
      <c r="A71" s="39" t="s">
        <v>1188</v>
      </c>
      <c r="B71" s="5" t="s">
        <v>72</v>
      </c>
      <c r="C71" s="23">
        <v>39.5</v>
      </c>
    </row>
    <row r="72" spans="1:3" x14ac:dyDescent="0.35">
      <c r="A72" s="39" t="s">
        <v>1189</v>
      </c>
      <c r="B72" s="5" t="s">
        <v>73</v>
      </c>
      <c r="C72" s="23">
        <v>81.5</v>
      </c>
    </row>
    <row r="73" spans="1:3" x14ac:dyDescent="0.35">
      <c r="A73" s="39" t="s">
        <v>1190</v>
      </c>
      <c r="B73" s="5" t="s">
        <v>74</v>
      </c>
      <c r="C73" s="23">
        <v>57.8</v>
      </c>
    </row>
    <row r="74" spans="1:3" x14ac:dyDescent="0.35">
      <c r="A74" s="39" t="s">
        <v>1191</v>
      </c>
      <c r="B74" s="5" t="s">
        <v>75</v>
      </c>
      <c r="C74" s="23">
        <v>51.8</v>
      </c>
    </row>
    <row r="75" spans="1:3" x14ac:dyDescent="0.35">
      <c r="A75" s="39" t="s">
        <v>1192</v>
      </c>
      <c r="B75" s="5" t="s">
        <v>76</v>
      </c>
      <c r="C75" s="23">
        <v>62.7</v>
      </c>
    </row>
    <row r="76" spans="1:3" x14ac:dyDescent="0.35">
      <c r="A76" s="39" t="s">
        <v>1193</v>
      </c>
      <c r="B76" s="5" t="s">
        <v>77</v>
      </c>
      <c r="C76" s="23">
        <v>61.5</v>
      </c>
    </row>
    <row r="77" spans="1:3" x14ac:dyDescent="0.35">
      <c r="A77" s="39" t="s">
        <v>1194</v>
      </c>
      <c r="B77" s="5" t="s">
        <v>78</v>
      </c>
      <c r="C77" s="23">
        <v>33.4</v>
      </c>
    </row>
    <row r="78" spans="1:3" x14ac:dyDescent="0.35">
      <c r="A78" s="39" t="s">
        <v>1195</v>
      </c>
      <c r="B78" s="5" t="s">
        <v>79</v>
      </c>
      <c r="C78" s="23">
        <v>20</v>
      </c>
    </row>
    <row r="79" spans="1:3" x14ac:dyDescent="0.35">
      <c r="A79" s="39" t="s">
        <v>1196</v>
      </c>
      <c r="B79" s="5" t="s">
        <v>80</v>
      </c>
      <c r="C79" s="23">
        <v>53.5</v>
      </c>
    </row>
    <row r="80" spans="1:3" x14ac:dyDescent="0.35">
      <c r="A80" s="39" t="s">
        <v>1197</v>
      </c>
      <c r="B80" s="5" t="s">
        <v>81</v>
      </c>
      <c r="C80" s="23">
        <v>45.7</v>
      </c>
    </row>
    <row r="81" spans="1:3" x14ac:dyDescent="0.35">
      <c r="A81" s="39" t="s">
        <v>1198</v>
      </c>
      <c r="B81" s="5" t="s">
        <v>82</v>
      </c>
      <c r="C81" s="23">
        <v>32.1</v>
      </c>
    </row>
    <row r="82" spans="1:3" x14ac:dyDescent="0.35">
      <c r="A82" s="39" t="s">
        <v>1199</v>
      </c>
      <c r="B82" s="5" t="s">
        <v>83</v>
      </c>
      <c r="C82" s="23">
        <v>33.1</v>
      </c>
    </row>
    <row r="83" spans="1:3" x14ac:dyDescent="0.35">
      <c r="A83" s="39" t="s">
        <v>1200</v>
      </c>
      <c r="B83" s="5" t="s">
        <v>84</v>
      </c>
      <c r="C83" s="23">
        <v>29.3</v>
      </c>
    </row>
    <row r="84" spans="1:3" x14ac:dyDescent="0.35">
      <c r="A84" s="39" t="s">
        <v>1201</v>
      </c>
      <c r="B84" s="5" t="s">
        <v>85</v>
      </c>
      <c r="C84" s="23">
        <v>42.1</v>
      </c>
    </row>
    <row r="85" spans="1:3" x14ac:dyDescent="0.35">
      <c r="A85" s="39" t="s">
        <v>1202</v>
      </c>
      <c r="B85" s="5" t="s">
        <v>86</v>
      </c>
      <c r="C85" s="23">
        <v>11.7</v>
      </c>
    </row>
    <row r="86" spans="1:3" x14ac:dyDescent="0.35">
      <c r="A86" s="39" t="s">
        <v>1203</v>
      </c>
      <c r="B86" s="5" t="s">
        <v>87</v>
      </c>
      <c r="C86" s="23">
        <v>9.5</v>
      </c>
    </row>
    <row r="87" spans="1:3" x14ac:dyDescent="0.35">
      <c r="A87" s="39" t="s">
        <v>1204</v>
      </c>
      <c r="B87" s="5" t="s">
        <v>88</v>
      </c>
      <c r="C87" s="23">
        <v>52.8</v>
      </c>
    </row>
    <row r="88" spans="1:3" x14ac:dyDescent="0.35">
      <c r="A88" s="39" t="s">
        <v>1205</v>
      </c>
      <c r="B88" s="5" t="s">
        <v>89</v>
      </c>
      <c r="C88" s="23">
        <v>4.5</v>
      </c>
    </row>
    <row r="89" spans="1:3" x14ac:dyDescent="0.35">
      <c r="A89" s="39" t="s">
        <v>1206</v>
      </c>
      <c r="B89" s="5" t="s">
        <v>90</v>
      </c>
      <c r="C89" s="23">
        <v>49.7</v>
      </c>
    </row>
    <row r="90" spans="1:3" x14ac:dyDescent="0.35">
      <c r="A90" s="39" t="s">
        <v>1207</v>
      </c>
      <c r="B90" s="5" t="s">
        <v>91</v>
      </c>
      <c r="C90" s="23">
        <v>48.5</v>
      </c>
    </row>
    <row r="91" spans="1:3" x14ac:dyDescent="0.35">
      <c r="A91" s="39" t="s">
        <v>1208</v>
      </c>
      <c r="B91" s="5" t="s">
        <v>92</v>
      </c>
      <c r="C91" s="23">
        <v>30.5</v>
      </c>
    </row>
    <row r="92" spans="1:3" x14ac:dyDescent="0.35">
      <c r="A92" s="39" t="s">
        <v>1209</v>
      </c>
      <c r="B92" s="5" t="s">
        <v>93</v>
      </c>
      <c r="C92" s="23">
        <v>46.4</v>
      </c>
    </row>
    <row r="93" spans="1:3" x14ac:dyDescent="0.35">
      <c r="A93" s="39" t="s">
        <v>1210</v>
      </c>
      <c r="B93" s="5" t="s">
        <v>94</v>
      </c>
      <c r="C93" s="23">
        <v>30.5</v>
      </c>
    </row>
    <row r="94" spans="1:3" x14ac:dyDescent="0.35">
      <c r="A94" s="39" t="s">
        <v>1211</v>
      </c>
      <c r="B94" s="5" t="s">
        <v>95</v>
      </c>
      <c r="C94" s="23">
        <v>34</v>
      </c>
    </row>
    <row r="95" spans="1:3" x14ac:dyDescent="0.35">
      <c r="A95" s="39" t="s">
        <v>1212</v>
      </c>
      <c r="B95" s="5" t="s">
        <v>96</v>
      </c>
      <c r="C95" s="23">
        <v>61.1</v>
      </c>
    </row>
    <row r="96" spans="1:3" x14ac:dyDescent="0.35">
      <c r="A96" s="39" t="s">
        <v>1213</v>
      </c>
      <c r="B96" s="5" t="s">
        <v>97</v>
      </c>
      <c r="C96" s="23">
        <v>32.4</v>
      </c>
    </row>
    <row r="97" spans="1:3" x14ac:dyDescent="0.35">
      <c r="A97" s="39" t="s">
        <v>1214</v>
      </c>
      <c r="B97" s="5" t="s">
        <v>98</v>
      </c>
      <c r="C97" s="23">
        <v>19.5</v>
      </c>
    </row>
    <row r="98" spans="1:3" x14ac:dyDescent="0.35">
      <c r="A98" s="39" t="s">
        <v>1215</v>
      </c>
      <c r="B98" s="5" t="s">
        <v>99</v>
      </c>
      <c r="C98" s="23">
        <v>62.3</v>
      </c>
    </row>
    <row r="99" spans="1:3" x14ac:dyDescent="0.35">
      <c r="A99" s="39" t="s">
        <v>1216</v>
      </c>
      <c r="B99" s="5" t="s">
        <v>100</v>
      </c>
      <c r="C99" s="23">
        <v>36.799999999999997</v>
      </c>
    </row>
    <row r="100" spans="1:3" x14ac:dyDescent="0.35">
      <c r="A100" s="39" t="s">
        <v>1217</v>
      </c>
      <c r="B100" s="5" t="s">
        <v>101</v>
      </c>
      <c r="C100" s="23">
        <v>40.799999999999997</v>
      </c>
    </row>
    <row r="101" spans="1:3" x14ac:dyDescent="0.35">
      <c r="A101" s="39" t="s">
        <v>1218</v>
      </c>
      <c r="B101" s="5" t="s">
        <v>102</v>
      </c>
      <c r="C101" s="23">
        <v>27.8</v>
      </c>
    </row>
    <row r="102" spans="1:3" x14ac:dyDescent="0.35">
      <c r="A102" s="39" t="s">
        <v>1219</v>
      </c>
      <c r="B102" s="5" t="s">
        <v>103</v>
      </c>
      <c r="C102" s="23">
        <v>28.1</v>
      </c>
    </row>
    <row r="103" spans="1:3" x14ac:dyDescent="0.35">
      <c r="A103" s="39" t="s">
        <v>1220</v>
      </c>
      <c r="B103" s="5" t="s">
        <v>104</v>
      </c>
      <c r="C103" s="23">
        <v>30.9</v>
      </c>
    </row>
    <row r="104" spans="1:3" x14ac:dyDescent="0.35">
      <c r="A104" s="39" t="s">
        <v>1221</v>
      </c>
      <c r="B104" s="5" t="s">
        <v>105</v>
      </c>
      <c r="C104" s="23">
        <v>41.5</v>
      </c>
    </row>
    <row r="105" spans="1:3" x14ac:dyDescent="0.35">
      <c r="A105" s="39" t="s">
        <v>1222</v>
      </c>
      <c r="B105" s="5" t="s">
        <v>106</v>
      </c>
      <c r="C105" s="23">
        <v>22</v>
      </c>
    </row>
    <row r="106" spans="1:3" x14ac:dyDescent="0.35">
      <c r="A106" s="39" t="s">
        <v>1223</v>
      </c>
      <c r="B106" s="5" t="s">
        <v>107</v>
      </c>
      <c r="C106" s="23">
        <v>42.8</v>
      </c>
    </row>
    <row r="107" spans="1:3" x14ac:dyDescent="0.35">
      <c r="A107" s="39" t="s">
        <v>1224</v>
      </c>
      <c r="B107" s="5" t="s">
        <v>108</v>
      </c>
      <c r="C107" s="23">
        <v>37.9</v>
      </c>
    </row>
    <row r="108" spans="1:3" x14ac:dyDescent="0.35">
      <c r="A108" s="39" t="s">
        <v>1225</v>
      </c>
      <c r="B108" s="5" t="s">
        <v>109</v>
      </c>
      <c r="C108" s="23">
        <v>28.7</v>
      </c>
    </row>
    <row r="109" spans="1:3" x14ac:dyDescent="0.35">
      <c r="A109" s="39" t="s">
        <v>1226</v>
      </c>
      <c r="B109" s="5" t="s">
        <v>110</v>
      </c>
      <c r="C109" s="23">
        <v>36.6</v>
      </c>
    </row>
    <row r="110" spans="1:3" x14ac:dyDescent="0.35">
      <c r="A110" s="39" t="s">
        <v>1227</v>
      </c>
      <c r="B110" s="5" t="s">
        <v>111</v>
      </c>
      <c r="C110" s="23">
        <v>53.5</v>
      </c>
    </row>
    <row r="111" spans="1:3" x14ac:dyDescent="0.35">
      <c r="A111" s="39" t="s">
        <v>1228</v>
      </c>
      <c r="B111" s="5" t="s">
        <v>112</v>
      </c>
      <c r="C111" s="23">
        <v>42.6</v>
      </c>
    </row>
    <row r="112" spans="1:3" x14ac:dyDescent="0.35">
      <c r="A112" s="39" t="s">
        <v>1229</v>
      </c>
      <c r="B112" s="5" t="s">
        <v>113</v>
      </c>
      <c r="C112" s="23">
        <v>30.3</v>
      </c>
    </row>
    <row r="113" spans="1:3" x14ac:dyDescent="0.35">
      <c r="A113" s="39" t="s">
        <v>1230</v>
      </c>
      <c r="B113" s="5" t="s">
        <v>114</v>
      </c>
      <c r="C113" s="23">
        <v>53.5</v>
      </c>
    </row>
    <row r="114" spans="1:3" x14ac:dyDescent="0.35">
      <c r="A114" s="39" t="s">
        <v>1231</v>
      </c>
      <c r="B114" s="5" t="s">
        <v>115</v>
      </c>
      <c r="C114" s="23">
        <v>49.9</v>
      </c>
    </row>
    <row r="115" spans="1:3" x14ac:dyDescent="0.35">
      <c r="A115" s="39" t="s">
        <v>1232</v>
      </c>
      <c r="B115" s="5" t="s">
        <v>116</v>
      </c>
      <c r="C115" s="23">
        <v>55.6</v>
      </c>
    </row>
    <row r="116" spans="1:3" x14ac:dyDescent="0.35">
      <c r="A116" s="39" t="s">
        <v>1233</v>
      </c>
      <c r="B116" s="5" t="s">
        <v>117</v>
      </c>
      <c r="C116" s="23">
        <v>46.1</v>
      </c>
    </row>
    <row r="117" spans="1:3" x14ac:dyDescent="0.35">
      <c r="A117" s="39" t="s">
        <v>1234</v>
      </c>
      <c r="B117" s="5" t="s">
        <v>118</v>
      </c>
      <c r="C117" s="23">
        <v>59.3</v>
      </c>
    </row>
    <row r="118" spans="1:3" x14ac:dyDescent="0.35">
      <c r="A118" s="39" t="s">
        <v>1235</v>
      </c>
      <c r="B118" s="5" t="s">
        <v>119</v>
      </c>
      <c r="C118" s="23">
        <v>25.9</v>
      </c>
    </row>
    <row r="119" spans="1:3" x14ac:dyDescent="0.35">
      <c r="A119" s="39" t="s">
        <v>1236</v>
      </c>
      <c r="B119" s="5" t="s">
        <v>120</v>
      </c>
      <c r="C119" s="23">
        <v>41</v>
      </c>
    </row>
    <row r="120" spans="1:3" x14ac:dyDescent="0.35">
      <c r="A120" s="39" t="s">
        <v>1237</v>
      </c>
      <c r="B120" s="5" t="s">
        <v>121</v>
      </c>
      <c r="C120" s="23">
        <v>25.8</v>
      </c>
    </row>
    <row r="121" spans="1:3" x14ac:dyDescent="0.35">
      <c r="A121" s="39" t="s">
        <v>1238</v>
      </c>
      <c r="B121" s="5" t="s">
        <v>122</v>
      </c>
      <c r="C121" s="23">
        <v>76.099999999999994</v>
      </c>
    </row>
    <row r="122" spans="1:3" x14ac:dyDescent="0.35">
      <c r="A122" s="39" t="s">
        <v>1239</v>
      </c>
      <c r="B122" s="5" t="s">
        <v>123</v>
      </c>
      <c r="C122" s="23">
        <v>44</v>
      </c>
    </row>
    <row r="123" spans="1:3" x14ac:dyDescent="0.35">
      <c r="A123" s="39" t="s">
        <v>1240</v>
      </c>
      <c r="B123" s="5" t="s">
        <v>124</v>
      </c>
      <c r="C123" s="23">
        <v>33.799999999999997</v>
      </c>
    </row>
    <row r="124" spans="1:3" x14ac:dyDescent="0.35">
      <c r="A124" s="39" t="s">
        <v>1241</v>
      </c>
      <c r="B124" s="5" t="s">
        <v>125</v>
      </c>
      <c r="C124" s="23">
        <v>45</v>
      </c>
    </row>
    <row r="125" spans="1:3" x14ac:dyDescent="0.35">
      <c r="A125" s="39" t="s">
        <v>1242</v>
      </c>
      <c r="B125" s="5" t="s">
        <v>126</v>
      </c>
      <c r="C125" s="23">
        <v>46.3</v>
      </c>
    </row>
    <row r="126" spans="1:3" x14ac:dyDescent="0.35">
      <c r="A126" s="39" t="s">
        <v>1243</v>
      </c>
      <c r="B126" s="5" t="s">
        <v>127</v>
      </c>
      <c r="C126" s="23">
        <v>58</v>
      </c>
    </row>
    <row r="127" spans="1:3" x14ac:dyDescent="0.35">
      <c r="A127" s="39" t="s">
        <v>1244</v>
      </c>
      <c r="B127" s="5" t="s">
        <v>128</v>
      </c>
      <c r="C127" s="23">
        <v>17.399999999999999</v>
      </c>
    </row>
    <row r="128" spans="1:3" x14ac:dyDescent="0.35">
      <c r="A128" s="39" t="s">
        <v>1245</v>
      </c>
      <c r="B128" s="5" t="s">
        <v>129</v>
      </c>
      <c r="C128" s="23">
        <v>33.5</v>
      </c>
    </row>
    <row r="129" spans="1:3" x14ac:dyDescent="0.35">
      <c r="A129" s="39" t="s">
        <v>1246</v>
      </c>
      <c r="B129" s="5" t="s">
        <v>130</v>
      </c>
      <c r="C129" s="23">
        <v>64.599999999999994</v>
      </c>
    </row>
    <row r="130" spans="1:3" x14ac:dyDescent="0.35">
      <c r="A130" s="39" t="s">
        <v>1247</v>
      </c>
      <c r="B130" s="5" t="s">
        <v>131</v>
      </c>
      <c r="C130" s="23">
        <v>52</v>
      </c>
    </row>
    <row r="131" spans="1:3" x14ac:dyDescent="0.35">
      <c r="A131" s="39" t="s">
        <v>1248</v>
      </c>
      <c r="B131" s="5" t="s">
        <v>132</v>
      </c>
      <c r="C131" s="23">
        <v>23.8</v>
      </c>
    </row>
    <row r="132" spans="1:3" x14ac:dyDescent="0.35">
      <c r="A132" s="39" t="s">
        <v>1249</v>
      </c>
      <c r="B132" s="5" t="s">
        <v>133</v>
      </c>
      <c r="C132" s="23">
        <v>36.700000000000003</v>
      </c>
    </row>
    <row r="133" spans="1:3" x14ac:dyDescent="0.35">
      <c r="A133" s="39" t="s">
        <v>1250</v>
      </c>
      <c r="B133" s="5" t="s">
        <v>134</v>
      </c>
      <c r="C133" s="23">
        <v>55.4</v>
      </c>
    </row>
    <row r="134" spans="1:3" x14ac:dyDescent="0.35">
      <c r="A134" s="39" t="s">
        <v>1251</v>
      </c>
      <c r="B134" s="5" t="s">
        <v>135</v>
      </c>
      <c r="C134" s="23">
        <v>30</v>
      </c>
    </row>
    <row r="135" spans="1:3" x14ac:dyDescent="0.35">
      <c r="A135" s="39" t="s">
        <v>1252</v>
      </c>
      <c r="B135" s="5" t="s">
        <v>136</v>
      </c>
      <c r="C135" s="23">
        <v>48.4</v>
      </c>
    </row>
    <row r="136" spans="1:3" x14ac:dyDescent="0.35">
      <c r="A136" s="39" t="s">
        <v>1253</v>
      </c>
      <c r="B136" s="5" t="s">
        <v>137</v>
      </c>
      <c r="C136" s="23">
        <v>36</v>
      </c>
    </row>
    <row r="137" spans="1:3" x14ac:dyDescent="0.35">
      <c r="A137" s="39" t="s">
        <v>1254</v>
      </c>
      <c r="B137" s="5" t="s">
        <v>138</v>
      </c>
      <c r="C137" s="23">
        <v>45.2</v>
      </c>
    </row>
    <row r="138" spans="1:3" x14ac:dyDescent="0.35">
      <c r="A138" s="39" t="s">
        <v>1255</v>
      </c>
      <c r="B138" s="5" t="s">
        <v>139</v>
      </c>
      <c r="C138" s="23">
        <v>30.5</v>
      </c>
    </row>
    <row r="139" spans="1:3" x14ac:dyDescent="0.35">
      <c r="A139" s="39" t="s">
        <v>1256</v>
      </c>
      <c r="B139" s="5" t="s">
        <v>140</v>
      </c>
      <c r="C139" s="23">
        <v>46.7</v>
      </c>
    </row>
    <row r="140" spans="1:3" x14ac:dyDescent="0.35">
      <c r="A140" s="39" t="s">
        <v>1257</v>
      </c>
      <c r="B140" s="5" t="s">
        <v>141</v>
      </c>
      <c r="C140" s="23">
        <v>14.4</v>
      </c>
    </row>
    <row r="141" spans="1:3" x14ac:dyDescent="0.35">
      <c r="A141" s="39" t="s">
        <v>1258</v>
      </c>
      <c r="B141" s="5" t="s">
        <v>142</v>
      </c>
      <c r="C141" s="23">
        <v>54.6</v>
      </c>
    </row>
    <row r="142" spans="1:3" x14ac:dyDescent="0.35">
      <c r="A142" s="39" t="s">
        <v>1259</v>
      </c>
      <c r="B142" s="5" t="s">
        <v>143</v>
      </c>
      <c r="C142" s="23">
        <v>31.9</v>
      </c>
    </row>
    <row r="143" spans="1:3" x14ac:dyDescent="0.35">
      <c r="A143" s="39" t="s">
        <v>1260</v>
      </c>
      <c r="B143" s="5" t="s">
        <v>88</v>
      </c>
      <c r="C143" s="23">
        <v>36.5</v>
      </c>
    </row>
    <row r="144" spans="1:3" x14ac:dyDescent="0.35">
      <c r="A144" s="39" t="s">
        <v>1261</v>
      </c>
      <c r="B144" s="5" t="s">
        <v>144</v>
      </c>
      <c r="C144" s="23">
        <v>47.2</v>
      </c>
    </row>
    <row r="145" spans="1:3" x14ac:dyDescent="0.35">
      <c r="A145" s="39" t="s">
        <v>1262</v>
      </c>
      <c r="B145" s="5" t="s">
        <v>145</v>
      </c>
      <c r="C145" s="23">
        <v>25.8</v>
      </c>
    </row>
    <row r="146" spans="1:3" x14ac:dyDescent="0.35">
      <c r="A146" s="39" t="s">
        <v>1263</v>
      </c>
      <c r="B146" s="5" t="s">
        <v>146</v>
      </c>
      <c r="C146" s="23">
        <v>18.600000000000001</v>
      </c>
    </row>
    <row r="147" spans="1:3" x14ac:dyDescent="0.35">
      <c r="A147" s="39" t="s">
        <v>1264</v>
      </c>
      <c r="B147" s="5" t="s">
        <v>147</v>
      </c>
      <c r="C147" s="23">
        <v>43.8</v>
      </c>
    </row>
    <row r="148" spans="1:3" x14ac:dyDescent="0.35">
      <c r="A148" s="39" t="s">
        <v>1265</v>
      </c>
      <c r="B148" s="5" t="s">
        <v>148</v>
      </c>
      <c r="C148" s="23">
        <v>32.799999999999997</v>
      </c>
    </row>
    <row r="149" spans="1:3" x14ac:dyDescent="0.35">
      <c r="A149" s="39" t="s">
        <v>1266</v>
      </c>
      <c r="B149" s="5" t="s">
        <v>149</v>
      </c>
      <c r="C149" s="23">
        <v>32.700000000000003</v>
      </c>
    </row>
    <row r="150" spans="1:3" x14ac:dyDescent="0.35">
      <c r="A150" s="39" t="s">
        <v>1267</v>
      </c>
      <c r="B150" s="5" t="s">
        <v>150</v>
      </c>
      <c r="C150" s="23">
        <v>9</v>
      </c>
    </row>
    <row r="151" spans="1:3" x14ac:dyDescent="0.35">
      <c r="A151" s="39" t="s">
        <v>1268</v>
      </c>
      <c r="B151" s="5" t="s">
        <v>151</v>
      </c>
      <c r="C151" s="23">
        <v>19.899999999999999</v>
      </c>
    </row>
    <row r="152" spans="1:3" x14ac:dyDescent="0.35">
      <c r="A152" s="39" t="s">
        <v>1269</v>
      </c>
      <c r="B152" s="5" t="s">
        <v>152</v>
      </c>
      <c r="C152" s="23">
        <v>62.4</v>
      </c>
    </row>
    <row r="153" spans="1:3" x14ac:dyDescent="0.35">
      <c r="A153" s="39" t="s">
        <v>1270</v>
      </c>
      <c r="B153" s="5" t="s">
        <v>153</v>
      </c>
      <c r="C153" s="23">
        <v>70.7</v>
      </c>
    </row>
    <row r="154" spans="1:3" x14ac:dyDescent="0.35">
      <c r="A154" s="39" t="s">
        <v>1271</v>
      </c>
      <c r="B154" s="5" t="s">
        <v>154</v>
      </c>
      <c r="C154" s="23">
        <v>62</v>
      </c>
    </row>
    <row r="155" spans="1:3" x14ac:dyDescent="0.35">
      <c r="A155" s="39" t="s">
        <v>1272</v>
      </c>
      <c r="B155" s="5" t="s">
        <v>155</v>
      </c>
      <c r="C155" s="23">
        <v>47.4</v>
      </c>
    </row>
    <row r="156" spans="1:3" x14ac:dyDescent="0.35">
      <c r="A156" s="39" t="s">
        <v>1273</v>
      </c>
      <c r="B156" s="5" t="s">
        <v>156</v>
      </c>
      <c r="C156" s="23">
        <v>68.400000000000006</v>
      </c>
    </row>
    <row r="157" spans="1:3" x14ac:dyDescent="0.35">
      <c r="A157" s="39" t="s">
        <v>1274</v>
      </c>
      <c r="B157" s="5" t="s">
        <v>157</v>
      </c>
      <c r="C157" s="23">
        <v>68.900000000000006</v>
      </c>
    </row>
    <row r="158" spans="1:3" x14ac:dyDescent="0.35">
      <c r="A158" s="39" t="s">
        <v>1275</v>
      </c>
      <c r="B158" s="5" t="s">
        <v>158</v>
      </c>
      <c r="C158" s="23">
        <v>62.5</v>
      </c>
    </row>
    <row r="159" spans="1:3" x14ac:dyDescent="0.35">
      <c r="A159" s="39" t="s">
        <v>1276</v>
      </c>
      <c r="B159" s="5" t="s">
        <v>159</v>
      </c>
      <c r="C159" s="23">
        <v>50.6</v>
      </c>
    </row>
    <row r="160" spans="1:3" x14ac:dyDescent="0.35">
      <c r="A160" s="39" t="s">
        <v>1277</v>
      </c>
      <c r="B160" s="5" t="s">
        <v>160</v>
      </c>
      <c r="C160" s="23">
        <v>61.3</v>
      </c>
    </row>
    <row r="161" spans="1:3" x14ac:dyDescent="0.35">
      <c r="A161" s="39" t="s">
        <v>1278</v>
      </c>
      <c r="B161" s="5" t="s">
        <v>161</v>
      </c>
      <c r="C161" s="23">
        <v>61.9</v>
      </c>
    </row>
    <row r="162" spans="1:3" x14ac:dyDescent="0.35">
      <c r="A162" s="39" t="s">
        <v>1279</v>
      </c>
      <c r="B162" s="5" t="s">
        <v>162</v>
      </c>
      <c r="C162" s="23">
        <v>63</v>
      </c>
    </row>
    <row r="163" spans="1:3" x14ac:dyDescent="0.35">
      <c r="A163" s="39" t="s">
        <v>1280</v>
      </c>
      <c r="B163" s="5" t="s">
        <v>163</v>
      </c>
      <c r="C163" s="23">
        <v>58.4</v>
      </c>
    </row>
    <row r="164" spans="1:3" x14ac:dyDescent="0.35">
      <c r="A164" s="39" t="s">
        <v>1281</v>
      </c>
      <c r="B164" s="5" t="s">
        <v>164</v>
      </c>
      <c r="C164" s="23">
        <v>59.5</v>
      </c>
    </row>
    <row r="165" spans="1:3" x14ac:dyDescent="0.35">
      <c r="A165" s="39" t="s">
        <v>1282</v>
      </c>
      <c r="B165" s="5" t="s">
        <v>165</v>
      </c>
      <c r="C165" s="23">
        <v>67.7</v>
      </c>
    </row>
    <row r="166" spans="1:3" x14ac:dyDescent="0.35">
      <c r="A166" s="39" t="s">
        <v>1283</v>
      </c>
      <c r="B166" s="5" t="s">
        <v>166</v>
      </c>
      <c r="C166" s="23">
        <v>73.8</v>
      </c>
    </row>
    <row r="167" spans="1:3" x14ac:dyDescent="0.35">
      <c r="A167" s="39" t="s">
        <v>1284</v>
      </c>
      <c r="B167" s="5" t="s">
        <v>167</v>
      </c>
      <c r="C167" s="23">
        <v>49.1</v>
      </c>
    </row>
    <row r="168" spans="1:3" x14ac:dyDescent="0.35">
      <c r="A168" s="39" t="s">
        <v>1285</v>
      </c>
      <c r="B168" s="5" t="s">
        <v>168</v>
      </c>
      <c r="C168" s="23">
        <v>54.3</v>
      </c>
    </row>
    <row r="169" spans="1:3" x14ac:dyDescent="0.35">
      <c r="A169" s="39" t="s">
        <v>1286</v>
      </c>
      <c r="B169" s="5" t="s">
        <v>169</v>
      </c>
      <c r="C169" s="23">
        <v>65.599999999999994</v>
      </c>
    </row>
    <row r="170" spans="1:3" x14ac:dyDescent="0.35">
      <c r="A170" s="39" t="s">
        <v>1287</v>
      </c>
      <c r="B170" s="5" t="s">
        <v>170</v>
      </c>
      <c r="C170" s="23">
        <v>63.2</v>
      </c>
    </row>
    <row r="171" spans="1:3" x14ac:dyDescent="0.35">
      <c r="A171" s="39" t="s">
        <v>1288</v>
      </c>
      <c r="B171" s="5" t="s">
        <v>171</v>
      </c>
      <c r="C171" s="23">
        <v>70.099999999999994</v>
      </c>
    </row>
    <row r="172" spans="1:3" x14ac:dyDescent="0.35">
      <c r="A172" s="39" t="s">
        <v>1289</v>
      </c>
      <c r="B172" s="5" t="s">
        <v>172</v>
      </c>
      <c r="C172" s="23">
        <v>49.1</v>
      </c>
    </row>
    <row r="173" spans="1:3" x14ac:dyDescent="0.35">
      <c r="A173" s="39" t="s">
        <v>1290</v>
      </c>
      <c r="B173" s="5" t="s">
        <v>173</v>
      </c>
      <c r="C173" s="23">
        <v>57.6</v>
      </c>
    </row>
    <row r="174" spans="1:3" x14ac:dyDescent="0.35">
      <c r="A174" s="39" t="s">
        <v>1291</v>
      </c>
      <c r="B174" s="5" t="s">
        <v>174</v>
      </c>
      <c r="C174" s="23">
        <v>66.2</v>
      </c>
    </row>
    <row r="175" spans="1:3" x14ac:dyDescent="0.35">
      <c r="A175" s="39" t="s">
        <v>1292</v>
      </c>
      <c r="B175" s="5" t="s">
        <v>175</v>
      </c>
      <c r="C175" s="23">
        <v>67.5</v>
      </c>
    </row>
    <row r="176" spans="1:3" x14ac:dyDescent="0.35">
      <c r="A176" s="39" t="s">
        <v>1293</v>
      </c>
      <c r="B176" s="5" t="s">
        <v>176</v>
      </c>
      <c r="C176" s="23">
        <v>48.9</v>
      </c>
    </row>
    <row r="177" spans="1:3" x14ac:dyDescent="0.35">
      <c r="A177" s="39" t="s">
        <v>1294</v>
      </c>
      <c r="B177" s="5" t="s">
        <v>177</v>
      </c>
      <c r="C177" s="23">
        <v>57.3</v>
      </c>
    </row>
    <row r="178" spans="1:3" x14ac:dyDescent="0.35">
      <c r="A178" s="39" t="s">
        <v>1295</v>
      </c>
      <c r="B178" s="5" t="s">
        <v>178</v>
      </c>
      <c r="C178" s="23">
        <v>49.9</v>
      </c>
    </row>
    <row r="179" spans="1:3" x14ac:dyDescent="0.35">
      <c r="A179" s="39" t="s">
        <v>1296</v>
      </c>
      <c r="B179" s="5" t="s">
        <v>179</v>
      </c>
      <c r="C179" s="23">
        <v>50.7</v>
      </c>
    </row>
    <row r="180" spans="1:3" x14ac:dyDescent="0.35">
      <c r="A180" s="39" t="s">
        <v>1297</v>
      </c>
      <c r="B180" s="5" t="s">
        <v>180</v>
      </c>
      <c r="C180" s="23">
        <v>64.3</v>
      </c>
    </row>
    <row r="181" spans="1:3" x14ac:dyDescent="0.35">
      <c r="A181" s="39" t="s">
        <v>1298</v>
      </c>
      <c r="B181" s="5" t="s">
        <v>181</v>
      </c>
      <c r="C181" s="23">
        <v>60.3</v>
      </c>
    </row>
    <row r="182" spans="1:3" x14ac:dyDescent="0.35">
      <c r="A182" s="39" t="s">
        <v>1299</v>
      </c>
      <c r="B182" s="5" t="s">
        <v>182</v>
      </c>
      <c r="C182" s="23">
        <v>66.7</v>
      </c>
    </row>
    <row r="183" spans="1:3" x14ac:dyDescent="0.35">
      <c r="A183" s="39" t="s">
        <v>1300</v>
      </c>
      <c r="B183" s="5" t="s">
        <v>183</v>
      </c>
      <c r="C183" s="23">
        <v>56.2</v>
      </c>
    </row>
    <row r="184" spans="1:3" x14ac:dyDescent="0.35">
      <c r="A184" s="39" t="s">
        <v>1301</v>
      </c>
      <c r="B184" s="5" t="s">
        <v>184</v>
      </c>
      <c r="C184" s="23">
        <v>60.6</v>
      </c>
    </row>
    <row r="185" spans="1:3" x14ac:dyDescent="0.35">
      <c r="A185" s="39" t="s">
        <v>1302</v>
      </c>
      <c r="B185" s="5" t="s">
        <v>185</v>
      </c>
      <c r="C185" s="23">
        <v>54</v>
      </c>
    </row>
    <row r="186" spans="1:3" x14ac:dyDescent="0.35">
      <c r="A186" s="39" t="s">
        <v>1303</v>
      </c>
      <c r="B186" s="5" t="s">
        <v>186</v>
      </c>
      <c r="C186" s="23">
        <v>54.8</v>
      </c>
    </row>
    <row r="187" spans="1:3" x14ac:dyDescent="0.35">
      <c r="A187" s="39" t="s">
        <v>1304</v>
      </c>
      <c r="B187" s="5" t="s">
        <v>187</v>
      </c>
      <c r="C187" s="23">
        <v>54.3</v>
      </c>
    </row>
    <row r="188" spans="1:3" x14ac:dyDescent="0.35">
      <c r="A188" s="39" t="s">
        <v>1305</v>
      </c>
      <c r="B188" s="5" t="s">
        <v>188</v>
      </c>
      <c r="C188" s="23">
        <v>43.6</v>
      </c>
    </row>
    <row r="189" spans="1:3" x14ac:dyDescent="0.35">
      <c r="A189" s="39" t="s">
        <v>1306</v>
      </c>
      <c r="B189" s="5" t="s">
        <v>189</v>
      </c>
      <c r="C189" s="23">
        <v>54.8</v>
      </c>
    </row>
    <row r="190" spans="1:3" x14ac:dyDescent="0.35">
      <c r="A190" s="39" t="s">
        <v>1307</v>
      </c>
      <c r="B190" s="5" t="s">
        <v>190</v>
      </c>
      <c r="C190" s="23">
        <v>39.4</v>
      </c>
    </row>
    <row r="191" spans="1:3" x14ac:dyDescent="0.35">
      <c r="A191" s="39" t="s">
        <v>1308</v>
      </c>
      <c r="B191" s="5" t="s">
        <v>191</v>
      </c>
      <c r="C191" s="23">
        <v>50.7</v>
      </c>
    </row>
    <row r="192" spans="1:3" x14ac:dyDescent="0.35">
      <c r="A192" s="39" t="s">
        <v>1309</v>
      </c>
      <c r="B192" s="5" t="s">
        <v>192</v>
      </c>
      <c r="C192" s="23">
        <v>73</v>
      </c>
    </row>
    <row r="193" spans="1:3" x14ac:dyDescent="0.35">
      <c r="A193" s="39" t="s">
        <v>1310</v>
      </c>
      <c r="B193" s="5" t="s">
        <v>193</v>
      </c>
      <c r="C193" s="23">
        <v>30.4</v>
      </c>
    </row>
    <row r="194" spans="1:3" x14ac:dyDescent="0.35">
      <c r="A194" s="39" t="s">
        <v>1311</v>
      </c>
      <c r="B194" s="5" t="s">
        <v>194</v>
      </c>
      <c r="C194" s="23">
        <v>42.8</v>
      </c>
    </row>
    <row r="195" spans="1:3" x14ac:dyDescent="0.35">
      <c r="A195" s="39" t="s">
        <v>1312</v>
      </c>
      <c r="B195" s="5" t="s">
        <v>195</v>
      </c>
      <c r="C195" s="23">
        <v>54.1</v>
      </c>
    </row>
    <row r="196" spans="1:3" x14ac:dyDescent="0.35">
      <c r="A196" s="39" t="s">
        <v>1313</v>
      </c>
      <c r="B196" s="5" t="s">
        <v>196</v>
      </c>
      <c r="C196" s="23">
        <v>62.4</v>
      </c>
    </row>
    <row r="197" spans="1:3" x14ac:dyDescent="0.35">
      <c r="A197" s="39" t="s">
        <v>1314</v>
      </c>
      <c r="B197" s="5" t="s">
        <v>197</v>
      </c>
      <c r="C197" s="23">
        <v>11.4</v>
      </c>
    </row>
    <row r="198" spans="1:3" x14ac:dyDescent="0.35">
      <c r="A198" s="39" t="s">
        <v>1315</v>
      </c>
      <c r="B198" s="5" t="s">
        <v>198</v>
      </c>
      <c r="C198" s="23">
        <v>37.5</v>
      </c>
    </row>
    <row r="199" spans="1:3" x14ac:dyDescent="0.35">
      <c r="A199" s="39" t="s">
        <v>1316</v>
      </c>
      <c r="B199" s="5" t="s">
        <v>199</v>
      </c>
      <c r="C199" s="23">
        <v>33.5</v>
      </c>
    </row>
    <row r="200" spans="1:3" x14ac:dyDescent="0.35">
      <c r="A200" s="39" t="s">
        <v>1317</v>
      </c>
      <c r="B200" s="5" t="s">
        <v>200</v>
      </c>
      <c r="C200" s="23">
        <v>24.8</v>
      </c>
    </row>
    <row r="201" spans="1:3" x14ac:dyDescent="0.35">
      <c r="A201" s="39" t="s">
        <v>1318</v>
      </c>
      <c r="B201" s="5" t="s">
        <v>201</v>
      </c>
      <c r="C201" s="23">
        <v>25.2</v>
      </c>
    </row>
    <row r="202" spans="1:3" x14ac:dyDescent="0.35">
      <c r="A202" s="39" t="s">
        <v>1319</v>
      </c>
      <c r="B202" s="5" t="s">
        <v>202</v>
      </c>
      <c r="C202" s="23">
        <v>40.5</v>
      </c>
    </row>
    <row r="203" spans="1:3" x14ac:dyDescent="0.35">
      <c r="A203" s="39" t="s">
        <v>1320</v>
      </c>
      <c r="B203" s="5" t="s">
        <v>203</v>
      </c>
      <c r="C203" s="23">
        <v>43.3</v>
      </c>
    </row>
    <row r="204" spans="1:3" x14ac:dyDescent="0.35">
      <c r="A204" s="39" t="s">
        <v>1321</v>
      </c>
      <c r="B204" s="5" t="s">
        <v>204</v>
      </c>
      <c r="C204" s="23">
        <v>48.1</v>
      </c>
    </row>
    <row r="205" spans="1:3" x14ac:dyDescent="0.35">
      <c r="A205" s="39" t="s">
        <v>1322</v>
      </c>
      <c r="B205" s="5" t="s">
        <v>205</v>
      </c>
      <c r="C205" s="23">
        <v>39.700000000000003</v>
      </c>
    </row>
    <row r="206" spans="1:3" x14ac:dyDescent="0.35">
      <c r="A206" s="39" t="s">
        <v>1323</v>
      </c>
      <c r="B206" s="5" t="s">
        <v>25</v>
      </c>
      <c r="C206" s="23">
        <v>48.5</v>
      </c>
    </row>
    <row r="207" spans="1:3" x14ac:dyDescent="0.35">
      <c r="A207" s="39" t="s">
        <v>1324</v>
      </c>
      <c r="B207" s="5" t="s">
        <v>206</v>
      </c>
      <c r="C207" s="23">
        <v>44.9</v>
      </c>
    </row>
    <row r="208" spans="1:3" x14ac:dyDescent="0.35">
      <c r="A208" s="39" t="s">
        <v>1325</v>
      </c>
      <c r="B208" s="5" t="s">
        <v>207</v>
      </c>
      <c r="C208" s="23">
        <v>31.3</v>
      </c>
    </row>
    <row r="209" spans="1:3" x14ac:dyDescent="0.35">
      <c r="A209" s="39" t="s">
        <v>1326</v>
      </c>
      <c r="B209" s="5" t="s">
        <v>29</v>
      </c>
      <c r="C209" s="23">
        <v>43.7</v>
      </c>
    </row>
    <row r="210" spans="1:3" x14ac:dyDescent="0.35">
      <c r="A210" s="39" t="s">
        <v>1327</v>
      </c>
      <c r="B210" s="5" t="s">
        <v>208</v>
      </c>
      <c r="C210" s="23">
        <v>52.3</v>
      </c>
    </row>
    <row r="211" spans="1:3" x14ac:dyDescent="0.35">
      <c r="A211" s="39" t="s">
        <v>1328</v>
      </c>
      <c r="B211" s="5" t="s">
        <v>209</v>
      </c>
      <c r="C211" s="23">
        <v>29.4</v>
      </c>
    </row>
    <row r="212" spans="1:3" x14ac:dyDescent="0.35">
      <c r="A212" s="39" t="s">
        <v>1329</v>
      </c>
      <c r="B212" s="5" t="s">
        <v>210</v>
      </c>
      <c r="C212" s="23">
        <v>41.1</v>
      </c>
    </row>
    <row r="213" spans="1:3" x14ac:dyDescent="0.35">
      <c r="A213" s="39" t="s">
        <v>1330</v>
      </c>
      <c r="B213" s="5" t="s">
        <v>211</v>
      </c>
      <c r="C213" s="23">
        <v>17.3</v>
      </c>
    </row>
    <row r="214" spans="1:3" x14ac:dyDescent="0.35">
      <c r="A214" s="39" t="s">
        <v>1331</v>
      </c>
      <c r="B214" s="5" t="s">
        <v>212</v>
      </c>
      <c r="C214" s="23">
        <v>60.1</v>
      </c>
    </row>
    <row r="215" spans="1:3" x14ac:dyDescent="0.35">
      <c r="A215" s="39" t="s">
        <v>1332</v>
      </c>
      <c r="B215" s="5" t="s">
        <v>213</v>
      </c>
      <c r="C215" s="23">
        <v>69.099999999999994</v>
      </c>
    </row>
    <row r="216" spans="1:3" x14ac:dyDescent="0.35">
      <c r="A216" s="39" t="s">
        <v>1333</v>
      </c>
      <c r="B216" s="5" t="s">
        <v>214</v>
      </c>
      <c r="C216" s="23">
        <v>46.4</v>
      </c>
    </row>
    <row r="217" spans="1:3" x14ac:dyDescent="0.35">
      <c r="A217" s="39" t="s">
        <v>1334</v>
      </c>
      <c r="B217" s="5" t="s">
        <v>215</v>
      </c>
      <c r="C217" s="23">
        <v>42.3</v>
      </c>
    </row>
    <row r="218" spans="1:3" x14ac:dyDescent="0.35">
      <c r="A218" s="39" t="s">
        <v>1335</v>
      </c>
      <c r="B218" s="5" t="s">
        <v>216</v>
      </c>
      <c r="C218" s="23">
        <v>40.5</v>
      </c>
    </row>
    <row r="219" spans="1:3" x14ac:dyDescent="0.35">
      <c r="A219" s="39" t="s">
        <v>1336</v>
      </c>
      <c r="B219" s="5" t="s">
        <v>217</v>
      </c>
      <c r="C219" s="23">
        <v>36.1</v>
      </c>
    </row>
    <row r="220" spans="1:3" x14ac:dyDescent="0.35">
      <c r="A220" s="39" t="s">
        <v>1337</v>
      </c>
      <c r="B220" s="5" t="s">
        <v>218</v>
      </c>
      <c r="C220" s="23">
        <v>38.799999999999997</v>
      </c>
    </row>
    <row r="221" spans="1:3" x14ac:dyDescent="0.35">
      <c r="A221" s="39" t="s">
        <v>1338</v>
      </c>
      <c r="B221" s="5" t="s">
        <v>219</v>
      </c>
      <c r="C221" s="23">
        <v>26.6</v>
      </c>
    </row>
    <row r="222" spans="1:3" x14ac:dyDescent="0.35">
      <c r="A222" s="39" t="s">
        <v>1339</v>
      </c>
      <c r="B222" s="5" t="s">
        <v>220</v>
      </c>
      <c r="C222" s="23">
        <v>55.6</v>
      </c>
    </row>
    <row r="223" spans="1:3" x14ac:dyDescent="0.35">
      <c r="A223" s="39" t="s">
        <v>1340</v>
      </c>
      <c r="B223" s="5" t="s">
        <v>221</v>
      </c>
      <c r="C223" s="23">
        <v>69.7</v>
      </c>
    </row>
    <row r="224" spans="1:3" x14ac:dyDescent="0.35">
      <c r="A224" s="39" t="s">
        <v>1341</v>
      </c>
      <c r="B224" s="5" t="s">
        <v>222</v>
      </c>
      <c r="C224" s="23">
        <v>25.9</v>
      </c>
    </row>
    <row r="225" spans="1:3" x14ac:dyDescent="0.35">
      <c r="A225" s="39" t="s">
        <v>1342</v>
      </c>
      <c r="B225" s="5" t="s">
        <v>223</v>
      </c>
      <c r="C225" s="23">
        <v>40.700000000000003</v>
      </c>
    </row>
    <row r="226" spans="1:3" x14ac:dyDescent="0.35">
      <c r="A226" s="39" t="s">
        <v>1343</v>
      </c>
      <c r="B226" s="5" t="s">
        <v>224</v>
      </c>
      <c r="C226" s="23">
        <v>51.3</v>
      </c>
    </row>
    <row r="227" spans="1:3" x14ac:dyDescent="0.35">
      <c r="A227" s="39" t="s">
        <v>1344</v>
      </c>
      <c r="B227" s="5" t="s">
        <v>225</v>
      </c>
      <c r="C227" s="23">
        <v>45.8</v>
      </c>
    </row>
    <row r="228" spans="1:3" x14ac:dyDescent="0.35">
      <c r="A228" s="39" t="s">
        <v>1345</v>
      </c>
      <c r="B228" s="5" t="s">
        <v>226</v>
      </c>
      <c r="C228" s="23">
        <v>10.5</v>
      </c>
    </row>
    <row r="229" spans="1:3" x14ac:dyDescent="0.35">
      <c r="A229" s="39" t="s">
        <v>1346</v>
      </c>
      <c r="B229" s="5" t="s">
        <v>227</v>
      </c>
      <c r="C229" s="23">
        <v>49.4</v>
      </c>
    </row>
    <row r="230" spans="1:3" x14ac:dyDescent="0.35">
      <c r="A230" s="39" t="s">
        <v>1347</v>
      </c>
      <c r="B230" s="5" t="s">
        <v>228</v>
      </c>
      <c r="C230" s="23">
        <v>31.3</v>
      </c>
    </row>
    <row r="231" spans="1:3" x14ac:dyDescent="0.35">
      <c r="A231" s="39" t="s">
        <v>1348</v>
      </c>
      <c r="B231" s="5" t="s">
        <v>229</v>
      </c>
      <c r="C231" s="23">
        <v>21.7</v>
      </c>
    </row>
    <row r="232" spans="1:3" x14ac:dyDescent="0.35">
      <c r="A232" s="39" t="s">
        <v>1349</v>
      </c>
      <c r="B232" s="5" t="s">
        <v>230</v>
      </c>
      <c r="C232" s="23">
        <v>43.9</v>
      </c>
    </row>
    <row r="233" spans="1:3" x14ac:dyDescent="0.35">
      <c r="A233" s="39" t="s">
        <v>1350</v>
      </c>
      <c r="B233" s="5" t="s">
        <v>231</v>
      </c>
      <c r="C233" s="23">
        <v>51.2</v>
      </c>
    </row>
    <row r="234" spans="1:3" x14ac:dyDescent="0.35">
      <c r="A234" s="39" t="s">
        <v>1351</v>
      </c>
      <c r="B234" s="5" t="s">
        <v>232</v>
      </c>
      <c r="C234" s="23">
        <v>43.7</v>
      </c>
    </row>
    <row r="235" spans="1:3" x14ac:dyDescent="0.35">
      <c r="A235" s="39" t="s">
        <v>1352</v>
      </c>
      <c r="B235" s="5" t="s">
        <v>233</v>
      </c>
      <c r="C235" s="23">
        <v>20.3</v>
      </c>
    </row>
    <row r="236" spans="1:3" x14ac:dyDescent="0.35">
      <c r="A236" s="39" t="s">
        <v>1353</v>
      </c>
      <c r="B236" s="5" t="s">
        <v>234</v>
      </c>
      <c r="C236" s="23">
        <v>30.4</v>
      </c>
    </row>
    <row r="237" spans="1:3" x14ac:dyDescent="0.35">
      <c r="A237" s="39" t="s">
        <v>1354</v>
      </c>
      <c r="B237" s="5" t="s">
        <v>235</v>
      </c>
      <c r="C237" s="23">
        <v>19.399999999999999</v>
      </c>
    </row>
    <row r="238" spans="1:3" x14ac:dyDescent="0.35">
      <c r="A238" s="39" t="s">
        <v>1355</v>
      </c>
      <c r="B238" s="5" t="s">
        <v>236</v>
      </c>
      <c r="C238" s="23">
        <v>36.1</v>
      </c>
    </row>
    <row r="239" spans="1:3" x14ac:dyDescent="0.35">
      <c r="A239" s="39" t="s">
        <v>1356</v>
      </c>
      <c r="B239" s="5" t="s">
        <v>237</v>
      </c>
      <c r="C239" s="23">
        <v>48.1</v>
      </c>
    </row>
    <row r="240" spans="1:3" x14ac:dyDescent="0.35">
      <c r="A240" s="39" t="s">
        <v>1357</v>
      </c>
      <c r="B240" s="5" t="s">
        <v>238</v>
      </c>
      <c r="C240" s="23">
        <v>24.8</v>
      </c>
    </row>
    <row r="241" spans="1:3" x14ac:dyDescent="0.35">
      <c r="A241" s="39" t="s">
        <v>1358</v>
      </c>
      <c r="B241" s="5" t="s">
        <v>239</v>
      </c>
      <c r="C241" s="23">
        <v>38.799999999999997</v>
      </c>
    </row>
    <row r="242" spans="1:3" x14ac:dyDescent="0.35">
      <c r="A242" s="39" t="s">
        <v>1359</v>
      </c>
      <c r="B242" s="5" t="s">
        <v>64</v>
      </c>
      <c r="C242" s="23">
        <v>64.7</v>
      </c>
    </row>
    <row r="243" spans="1:3" x14ac:dyDescent="0.35">
      <c r="A243" s="39" t="s">
        <v>1360</v>
      </c>
      <c r="B243" s="5" t="s">
        <v>240</v>
      </c>
      <c r="C243" s="23">
        <v>57.4</v>
      </c>
    </row>
    <row r="244" spans="1:3" x14ac:dyDescent="0.35">
      <c r="A244" s="39" t="s">
        <v>1361</v>
      </c>
      <c r="B244" s="5" t="s">
        <v>241</v>
      </c>
      <c r="C244" s="23">
        <v>31.6</v>
      </c>
    </row>
    <row r="245" spans="1:3" x14ac:dyDescent="0.35">
      <c r="A245" s="39" t="s">
        <v>1362</v>
      </c>
      <c r="B245" s="5" t="s">
        <v>242</v>
      </c>
      <c r="C245" s="23">
        <v>38.4</v>
      </c>
    </row>
    <row r="246" spans="1:3" x14ac:dyDescent="0.35">
      <c r="A246" s="39" t="s">
        <v>1363</v>
      </c>
      <c r="B246" s="5" t="s">
        <v>243</v>
      </c>
      <c r="C246" s="23">
        <v>41.9</v>
      </c>
    </row>
    <row r="247" spans="1:3" x14ac:dyDescent="0.35">
      <c r="A247" s="39" t="s">
        <v>1364</v>
      </c>
      <c r="B247" s="5" t="s">
        <v>244</v>
      </c>
      <c r="C247" s="23">
        <v>15.2</v>
      </c>
    </row>
    <row r="248" spans="1:3" x14ac:dyDescent="0.35">
      <c r="A248" s="39" t="s">
        <v>1365</v>
      </c>
      <c r="B248" s="5" t="s">
        <v>245</v>
      </c>
      <c r="C248" s="23">
        <v>28.9</v>
      </c>
    </row>
    <row r="249" spans="1:3" x14ac:dyDescent="0.35">
      <c r="A249" s="39" t="s">
        <v>1366</v>
      </c>
      <c r="B249" s="5" t="s">
        <v>246</v>
      </c>
      <c r="C249" s="23">
        <v>67</v>
      </c>
    </row>
    <row r="250" spans="1:3" x14ac:dyDescent="0.35">
      <c r="A250" s="39" t="s">
        <v>1367</v>
      </c>
      <c r="B250" s="5" t="s">
        <v>247</v>
      </c>
      <c r="C250" s="23">
        <v>21.1</v>
      </c>
    </row>
    <row r="251" spans="1:3" x14ac:dyDescent="0.35">
      <c r="A251" s="39" t="s">
        <v>1368</v>
      </c>
      <c r="B251" s="5" t="s">
        <v>248</v>
      </c>
      <c r="C251" s="23">
        <v>50.7</v>
      </c>
    </row>
    <row r="252" spans="1:3" x14ac:dyDescent="0.35">
      <c r="A252" s="39" t="s">
        <v>1369</v>
      </c>
      <c r="B252" s="5" t="s">
        <v>249</v>
      </c>
      <c r="C252" s="23">
        <v>28.8</v>
      </c>
    </row>
    <row r="253" spans="1:3" x14ac:dyDescent="0.35">
      <c r="A253" s="39" t="s">
        <v>1370</v>
      </c>
      <c r="B253" s="5" t="s">
        <v>250</v>
      </c>
      <c r="C253" s="23">
        <v>27.1</v>
      </c>
    </row>
    <row r="254" spans="1:3" x14ac:dyDescent="0.35">
      <c r="A254" s="39" t="s">
        <v>1371</v>
      </c>
      <c r="B254" s="5" t="s">
        <v>251</v>
      </c>
      <c r="C254" s="23">
        <v>49.8</v>
      </c>
    </row>
    <row r="255" spans="1:3" x14ac:dyDescent="0.35">
      <c r="A255" s="39" t="s">
        <v>1372</v>
      </c>
      <c r="B255" s="5" t="s">
        <v>252</v>
      </c>
      <c r="C255" s="23">
        <v>40.700000000000003</v>
      </c>
    </row>
    <row r="256" spans="1:3" x14ac:dyDescent="0.35">
      <c r="A256" s="39" t="s">
        <v>1373</v>
      </c>
      <c r="B256" s="5" t="s">
        <v>253</v>
      </c>
      <c r="C256" s="23">
        <v>10.5</v>
      </c>
    </row>
    <row r="257" spans="1:3" x14ac:dyDescent="0.35">
      <c r="A257" s="39" t="s">
        <v>1374</v>
      </c>
      <c r="B257" s="5" t="s">
        <v>254</v>
      </c>
      <c r="C257" s="23">
        <v>46.2</v>
      </c>
    </row>
    <row r="258" spans="1:3" x14ac:dyDescent="0.35">
      <c r="A258" s="39" t="s">
        <v>1375</v>
      </c>
      <c r="B258" s="5" t="s">
        <v>255</v>
      </c>
      <c r="C258" s="23">
        <v>22.8</v>
      </c>
    </row>
    <row r="259" spans="1:3" x14ac:dyDescent="0.35">
      <c r="A259" s="39" t="s">
        <v>1376</v>
      </c>
      <c r="B259" s="5" t="s">
        <v>256</v>
      </c>
      <c r="C259" s="23">
        <v>44.7</v>
      </c>
    </row>
    <row r="260" spans="1:3" x14ac:dyDescent="0.35">
      <c r="A260" s="39" t="s">
        <v>1377</v>
      </c>
      <c r="B260" s="5" t="s">
        <v>257</v>
      </c>
      <c r="C260" s="23">
        <v>37.5</v>
      </c>
    </row>
    <row r="261" spans="1:3" x14ac:dyDescent="0.35">
      <c r="A261" s="39" t="s">
        <v>1378</v>
      </c>
      <c r="B261" s="5" t="s">
        <v>258</v>
      </c>
      <c r="C261" s="23">
        <v>36.5</v>
      </c>
    </row>
    <row r="262" spans="1:3" x14ac:dyDescent="0.35">
      <c r="A262" s="39" t="s">
        <v>1379</v>
      </c>
      <c r="B262" s="5" t="s">
        <v>259</v>
      </c>
      <c r="C262" s="23">
        <v>16.2</v>
      </c>
    </row>
    <row r="263" spans="1:3" x14ac:dyDescent="0.35">
      <c r="A263" s="39" t="s">
        <v>1380</v>
      </c>
      <c r="B263" s="5" t="s">
        <v>260</v>
      </c>
      <c r="C263" s="23">
        <v>27.8</v>
      </c>
    </row>
    <row r="264" spans="1:3" x14ac:dyDescent="0.35">
      <c r="A264" s="39" t="s">
        <v>1381</v>
      </c>
      <c r="B264" s="5" t="s">
        <v>261</v>
      </c>
      <c r="C264" s="23">
        <v>42.7</v>
      </c>
    </row>
    <row r="265" spans="1:3" x14ac:dyDescent="0.35">
      <c r="A265" s="39" t="s">
        <v>1382</v>
      </c>
      <c r="B265" s="5" t="s">
        <v>262</v>
      </c>
      <c r="C265" s="23">
        <v>47.4</v>
      </c>
    </row>
    <row r="266" spans="1:3" x14ac:dyDescent="0.35">
      <c r="A266" s="39" t="s">
        <v>1383</v>
      </c>
      <c r="B266" s="5" t="s">
        <v>263</v>
      </c>
      <c r="C266" s="23">
        <v>68.2</v>
      </c>
    </row>
    <row r="267" spans="1:3" x14ac:dyDescent="0.35">
      <c r="A267" s="39" t="s">
        <v>1384</v>
      </c>
      <c r="B267" s="5" t="s">
        <v>264</v>
      </c>
      <c r="C267" s="23">
        <v>21.6</v>
      </c>
    </row>
    <row r="268" spans="1:3" x14ac:dyDescent="0.35">
      <c r="A268" s="39" t="s">
        <v>1385</v>
      </c>
      <c r="B268" s="5" t="s">
        <v>265</v>
      </c>
      <c r="C268" s="23">
        <v>39.299999999999997</v>
      </c>
    </row>
    <row r="269" spans="1:3" x14ac:dyDescent="0.35">
      <c r="A269" s="39" t="s">
        <v>1386</v>
      </c>
      <c r="B269" s="5" t="s">
        <v>266</v>
      </c>
      <c r="C269" s="23">
        <v>57.9</v>
      </c>
    </row>
    <row r="270" spans="1:3" x14ac:dyDescent="0.35">
      <c r="A270" s="39" t="s">
        <v>1387</v>
      </c>
      <c r="B270" s="5" t="s">
        <v>267</v>
      </c>
      <c r="C270" s="23">
        <v>33.6</v>
      </c>
    </row>
    <row r="271" spans="1:3" x14ac:dyDescent="0.35">
      <c r="A271" s="39" t="s">
        <v>1388</v>
      </c>
      <c r="B271" s="5" t="s">
        <v>268</v>
      </c>
      <c r="C271" s="23">
        <v>64.599999999999994</v>
      </c>
    </row>
    <row r="272" spans="1:3" x14ac:dyDescent="0.35">
      <c r="A272" s="39" t="s">
        <v>1389</v>
      </c>
      <c r="B272" s="5" t="s">
        <v>269</v>
      </c>
      <c r="C272" s="23">
        <v>31.4</v>
      </c>
    </row>
    <row r="273" spans="1:3" x14ac:dyDescent="0.35">
      <c r="A273" s="39" t="s">
        <v>1390</v>
      </c>
      <c r="B273" s="5" t="s">
        <v>270</v>
      </c>
      <c r="C273" s="23">
        <v>31.3</v>
      </c>
    </row>
    <row r="274" spans="1:3" x14ac:dyDescent="0.35">
      <c r="A274" s="39" t="s">
        <v>1391</v>
      </c>
      <c r="B274" s="5" t="s">
        <v>271</v>
      </c>
      <c r="C274" s="23">
        <v>46.9</v>
      </c>
    </row>
    <row r="275" spans="1:3" x14ac:dyDescent="0.35">
      <c r="A275" s="39" t="s">
        <v>1392</v>
      </c>
      <c r="B275" s="5" t="s">
        <v>272</v>
      </c>
      <c r="C275" s="23">
        <v>41.8</v>
      </c>
    </row>
    <row r="276" spans="1:3" x14ac:dyDescent="0.35">
      <c r="A276" s="39" t="s">
        <v>1393</v>
      </c>
      <c r="B276" s="5" t="s">
        <v>273</v>
      </c>
      <c r="C276" s="23">
        <v>23.8</v>
      </c>
    </row>
    <row r="277" spans="1:3" x14ac:dyDescent="0.35">
      <c r="A277" s="39" t="s">
        <v>1394</v>
      </c>
      <c r="B277" s="5" t="s">
        <v>274</v>
      </c>
      <c r="C277" s="23">
        <v>21.5</v>
      </c>
    </row>
    <row r="278" spans="1:3" x14ac:dyDescent="0.35">
      <c r="A278" s="39" t="s">
        <v>1395</v>
      </c>
      <c r="B278" s="5" t="s">
        <v>275</v>
      </c>
      <c r="C278" s="23">
        <v>35.9</v>
      </c>
    </row>
    <row r="279" spans="1:3" x14ac:dyDescent="0.35">
      <c r="A279" s="39" t="s">
        <v>1396</v>
      </c>
      <c r="B279" s="5" t="s">
        <v>276</v>
      </c>
      <c r="C279" s="23">
        <v>50.8</v>
      </c>
    </row>
    <row r="280" spans="1:3" x14ac:dyDescent="0.35">
      <c r="A280" s="39" t="s">
        <v>1397</v>
      </c>
      <c r="B280" s="5" t="s">
        <v>277</v>
      </c>
      <c r="C280" s="23">
        <v>31.4</v>
      </c>
    </row>
    <row r="281" spans="1:3" x14ac:dyDescent="0.35">
      <c r="A281" s="39" t="s">
        <v>1398</v>
      </c>
      <c r="B281" s="5" t="s">
        <v>278</v>
      </c>
      <c r="C281" s="23">
        <v>45.8</v>
      </c>
    </row>
    <row r="282" spans="1:3" x14ac:dyDescent="0.35">
      <c r="A282" s="39" t="s">
        <v>1399</v>
      </c>
      <c r="B282" s="5" t="s">
        <v>279</v>
      </c>
      <c r="C282" s="23">
        <v>35.6</v>
      </c>
    </row>
    <row r="283" spans="1:3" x14ac:dyDescent="0.35">
      <c r="A283" s="39" t="s">
        <v>1400</v>
      </c>
      <c r="B283" s="5" t="s">
        <v>280</v>
      </c>
      <c r="C283" s="23">
        <v>53.7</v>
      </c>
    </row>
    <row r="284" spans="1:3" x14ac:dyDescent="0.35">
      <c r="A284" s="39" t="s">
        <v>1401</v>
      </c>
      <c r="B284" s="5" t="s">
        <v>281</v>
      </c>
      <c r="C284" s="23">
        <v>40.5</v>
      </c>
    </row>
    <row r="285" spans="1:3" x14ac:dyDescent="0.35">
      <c r="A285" s="39" t="s">
        <v>1402</v>
      </c>
      <c r="B285" s="5" t="s">
        <v>282</v>
      </c>
      <c r="C285" s="23">
        <v>29</v>
      </c>
    </row>
    <row r="286" spans="1:3" x14ac:dyDescent="0.35">
      <c r="A286" s="39" t="s">
        <v>1403</v>
      </c>
      <c r="B286" s="5" t="s">
        <v>283</v>
      </c>
      <c r="C286" s="23">
        <v>19</v>
      </c>
    </row>
    <row r="287" spans="1:3" x14ac:dyDescent="0.35">
      <c r="A287" s="39" t="s">
        <v>1404</v>
      </c>
      <c r="B287" s="5" t="s">
        <v>284</v>
      </c>
      <c r="C287" s="23">
        <v>31.4</v>
      </c>
    </row>
    <row r="288" spans="1:3" x14ac:dyDescent="0.35">
      <c r="A288" s="39" t="s">
        <v>1405</v>
      </c>
      <c r="B288" s="5" t="s">
        <v>285</v>
      </c>
      <c r="C288" s="23">
        <v>51.6</v>
      </c>
    </row>
    <row r="289" spans="1:3" x14ac:dyDescent="0.35">
      <c r="A289" s="39" t="s">
        <v>1406</v>
      </c>
      <c r="B289" s="5" t="s">
        <v>286</v>
      </c>
      <c r="C289" s="23">
        <v>29.7</v>
      </c>
    </row>
    <row r="290" spans="1:3" x14ac:dyDescent="0.35">
      <c r="A290" s="39" t="s">
        <v>1407</v>
      </c>
      <c r="B290" s="5" t="s">
        <v>287</v>
      </c>
      <c r="C290" s="23">
        <v>45.1</v>
      </c>
    </row>
    <row r="291" spans="1:3" x14ac:dyDescent="0.35">
      <c r="A291" s="39" t="s">
        <v>1408</v>
      </c>
      <c r="B291" s="5" t="s">
        <v>288</v>
      </c>
      <c r="C291" s="23">
        <v>17.3</v>
      </c>
    </row>
    <row r="292" spans="1:3" x14ac:dyDescent="0.35">
      <c r="A292" s="39" t="s">
        <v>1409</v>
      </c>
      <c r="B292" s="5" t="s">
        <v>289</v>
      </c>
      <c r="C292" s="23">
        <v>52.9</v>
      </c>
    </row>
    <row r="293" spans="1:3" x14ac:dyDescent="0.35">
      <c r="A293" s="39" t="s">
        <v>1410</v>
      </c>
      <c r="B293" s="5" t="s">
        <v>290</v>
      </c>
      <c r="C293" s="23">
        <v>20.8</v>
      </c>
    </row>
    <row r="294" spans="1:3" x14ac:dyDescent="0.35">
      <c r="A294" s="39" t="s">
        <v>1411</v>
      </c>
      <c r="B294" s="5" t="s">
        <v>291</v>
      </c>
      <c r="C294" s="23">
        <v>10.4</v>
      </c>
    </row>
    <row r="295" spans="1:3" x14ac:dyDescent="0.35">
      <c r="A295" s="39" t="s">
        <v>1412</v>
      </c>
      <c r="B295" s="5" t="s">
        <v>292</v>
      </c>
      <c r="C295" s="23">
        <v>41</v>
      </c>
    </row>
    <row r="296" spans="1:3" x14ac:dyDescent="0.35">
      <c r="A296" s="39" t="s">
        <v>1413</v>
      </c>
      <c r="B296" s="5" t="s">
        <v>293</v>
      </c>
      <c r="C296" s="23">
        <v>55.3</v>
      </c>
    </row>
    <row r="297" spans="1:3" x14ac:dyDescent="0.35">
      <c r="A297" s="39" t="s">
        <v>1414</v>
      </c>
      <c r="B297" s="5" t="s">
        <v>294</v>
      </c>
      <c r="C297" s="23">
        <v>35.4</v>
      </c>
    </row>
    <row r="298" spans="1:3" x14ac:dyDescent="0.35">
      <c r="A298" s="39" t="s">
        <v>1415</v>
      </c>
      <c r="B298" s="5" t="s">
        <v>295</v>
      </c>
      <c r="C298" s="23">
        <v>38.5</v>
      </c>
    </row>
    <row r="299" spans="1:3" x14ac:dyDescent="0.35">
      <c r="A299" s="39" t="s">
        <v>1416</v>
      </c>
      <c r="B299" s="5" t="s">
        <v>296</v>
      </c>
      <c r="C299" s="23">
        <v>37.1</v>
      </c>
    </row>
    <row r="300" spans="1:3" x14ac:dyDescent="0.35">
      <c r="A300" s="39" t="s">
        <v>1417</v>
      </c>
      <c r="B300" s="5" t="s">
        <v>297</v>
      </c>
      <c r="C300" s="23">
        <v>31.1</v>
      </c>
    </row>
    <row r="301" spans="1:3" x14ac:dyDescent="0.35">
      <c r="A301" s="39" t="s">
        <v>1418</v>
      </c>
      <c r="B301" s="5" t="s">
        <v>298</v>
      </c>
      <c r="C301" s="23">
        <v>47.4</v>
      </c>
    </row>
    <row r="302" spans="1:3" x14ac:dyDescent="0.35">
      <c r="A302" s="39" t="s">
        <v>1419</v>
      </c>
      <c r="B302" s="5" t="s">
        <v>299</v>
      </c>
      <c r="C302" s="23">
        <v>31.4</v>
      </c>
    </row>
    <row r="303" spans="1:3" x14ac:dyDescent="0.35">
      <c r="A303" s="39" t="s">
        <v>1420</v>
      </c>
      <c r="B303" s="5" t="s">
        <v>300</v>
      </c>
      <c r="C303" s="23">
        <v>41.1</v>
      </c>
    </row>
    <row r="304" spans="1:3" x14ac:dyDescent="0.35">
      <c r="A304" s="39" t="s">
        <v>1421</v>
      </c>
      <c r="B304" s="5" t="s">
        <v>301</v>
      </c>
      <c r="C304" s="23">
        <v>47</v>
      </c>
    </row>
    <row r="305" spans="1:3" x14ac:dyDescent="0.35">
      <c r="A305" s="39" t="s">
        <v>1422</v>
      </c>
      <c r="B305" s="5" t="s">
        <v>302</v>
      </c>
      <c r="C305" s="23">
        <v>14.3</v>
      </c>
    </row>
    <row r="306" spans="1:3" x14ac:dyDescent="0.35">
      <c r="A306" s="39" t="s">
        <v>1423</v>
      </c>
      <c r="B306" s="5" t="s">
        <v>303</v>
      </c>
      <c r="C306" s="23">
        <v>35.200000000000003</v>
      </c>
    </row>
    <row r="307" spans="1:3" x14ac:dyDescent="0.35">
      <c r="A307" s="39" t="s">
        <v>1424</v>
      </c>
      <c r="B307" s="5" t="s">
        <v>304</v>
      </c>
      <c r="C307" s="23">
        <v>41.6</v>
      </c>
    </row>
    <row r="308" spans="1:3" x14ac:dyDescent="0.35">
      <c r="A308" s="39" t="s">
        <v>1425</v>
      </c>
      <c r="B308" s="5" t="s">
        <v>305</v>
      </c>
      <c r="C308" s="23">
        <v>30.2</v>
      </c>
    </row>
    <row r="309" spans="1:3" x14ac:dyDescent="0.35">
      <c r="A309" s="39" t="s">
        <v>1426</v>
      </c>
      <c r="B309" s="5" t="s">
        <v>306</v>
      </c>
      <c r="C309" s="23">
        <v>50</v>
      </c>
    </row>
    <row r="310" spans="1:3" x14ac:dyDescent="0.35">
      <c r="A310" s="39" t="s">
        <v>1427</v>
      </c>
      <c r="B310" s="5" t="s">
        <v>307</v>
      </c>
      <c r="C310" s="23">
        <v>28.7</v>
      </c>
    </row>
    <row r="311" spans="1:3" x14ac:dyDescent="0.35">
      <c r="A311" s="39" t="s">
        <v>1428</v>
      </c>
      <c r="B311" s="5" t="s">
        <v>308</v>
      </c>
      <c r="C311" s="23">
        <v>47.9</v>
      </c>
    </row>
    <row r="312" spans="1:3" x14ac:dyDescent="0.35">
      <c r="A312" s="39" t="s">
        <v>1429</v>
      </c>
      <c r="B312" s="5" t="s">
        <v>309</v>
      </c>
      <c r="C312" s="23">
        <v>42.1</v>
      </c>
    </row>
    <row r="313" spans="1:3" x14ac:dyDescent="0.35">
      <c r="A313" s="39" t="s">
        <v>1430</v>
      </c>
      <c r="B313" s="5" t="s">
        <v>310</v>
      </c>
      <c r="C313" s="23">
        <v>45.1</v>
      </c>
    </row>
    <row r="314" spans="1:3" x14ac:dyDescent="0.35">
      <c r="A314" s="39" t="s">
        <v>1431</v>
      </c>
      <c r="B314" s="5" t="s">
        <v>311</v>
      </c>
      <c r="C314" s="23">
        <v>32.799999999999997</v>
      </c>
    </row>
    <row r="315" spans="1:3" x14ac:dyDescent="0.35">
      <c r="A315" s="39" t="s">
        <v>1432</v>
      </c>
      <c r="B315" s="5" t="s">
        <v>312</v>
      </c>
      <c r="C315" s="23">
        <v>36.4</v>
      </c>
    </row>
    <row r="316" spans="1:3" x14ac:dyDescent="0.35">
      <c r="A316" s="39" t="s">
        <v>1433</v>
      </c>
      <c r="B316" s="5" t="s">
        <v>313</v>
      </c>
      <c r="C316" s="23">
        <v>49.4</v>
      </c>
    </row>
    <row r="317" spans="1:3" x14ac:dyDescent="0.35">
      <c r="A317" s="39" t="s">
        <v>1434</v>
      </c>
      <c r="B317" s="5" t="s">
        <v>314</v>
      </c>
      <c r="C317" s="23">
        <v>25.7</v>
      </c>
    </row>
    <row r="318" spans="1:3" x14ac:dyDescent="0.35">
      <c r="A318" s="39" t="s">
        <v>1435</v>
      </c>
      <c r="B318" s="5" t="s">
        <v>315</v>
      </c>
      <c r="C318" s="23">
        <v>45.1</v>
      </c>
    </row>
    <row r="319" spans="1:3" x14ac:dyDescent="0.35">
      <c r="A319" s="39" t="s">
        <v>1436</v>
      </c>
      <c r="B319" s="5" t="s">
        <v>316</v>
      </c>
      <c r="C319" s="23">
        <v>50.7</v>
      </c>
    </row>
    <row r="320" spans="1:3" x14ac:dyDescent="0.35">
      <c r="A320" s="39" t="s">
        <v>1437</v>
      </c>
      <c r="B320" s="5" t="s">
        <v>317</v>
      </c>
      <c r="C320" s="23">
        <v>13.9</v>
      </c>
    </row>
    <row r="321" spans="1:3" x14ac:dyDescent="0.35">
      <c r="A321" s="39" t="s">
        <v>1438</v>
      </c>
      <c r="B321" s="5" t="s">
        <v>318</v>
      </c>
      <c r="C321" s="23">
        <v>30</v>
      </c>
    </row>
    <row r="322" spans="1:3" x14ac:dyDescent="0.35">
      <c r="A322" s="39" t="s">
        <v>1439</v>
      </c>
      <c r="B322" s="5" t="s">
        <v>319</v>
      </c>
      <c r="C322" s="23">
        <v>32.5</v>
      </c>
    </row>
    <row r="323" spans="1:3" x14ac:dyDescent="0.35">
      <c r="A323" s="39" t="s">
        <v>1440</v>
      </c>
      <c r="B323" s="5" t="s">
        <v>320</v>
      </c>
      <c r="C323" s="23">
        <v>32.1</v>
      </c>
    </row>
    <row r="324" spans="1:3" x14ac:dyDescent="0.35">
      <c r="A324" s="39" t="s">
        <v>1441</v>
      </c>
      <c r="B324" s="5" t="s">
        <v>321</v>
      </c>
      <c r="C324" s="23">
        <v>41.2</v>
      </c>
    </row>
    <row r="325" spans="1:3" x14ac:dyDescent="0.35">
      <c r="A325" s="39" t="s">
        <v>1442</v>
      </c>
      <c r="B325" s="5" t="s">
        <v>322</v>
      </c>
      <c r="C325" s="23">
        <v>21.8</v>
      </c>
    </row>
    <row r="326" spans="1:3" x14ac:dyDescent="0.35">
      <c r="A326" s="39" t="s">
        <v>1443</v>
      </c>
      <c r="B326" s="5" t="s">
        <v>323</v>
      </c>
      <c r="C326" s="23">
        <v>36.200000000000003</v>
      </c>
    </row>
    <row r="327" spans="1:3" x14ac:dyDescent="0.35">
      <c r="A327" s="39" t="s">
        <v>1444</v>
      </c>
      <c r="B327" s="5" t="s">
        <v>324</v>
      </c>
      <c r="C327" s="23">
        <v>26.8</v>
      </c>
    </row>
    <row r="328" spans="1:3" x14ac:dyDescent="0.35">
      <c r="A328" s="39" t="s">
        <v>1445</v>
      </c>
      <c r="B328" s="5" t="s">
        <v>325</v>
      </c>
      <c r="C328" s="23">
        <v>34.5</v>
      </c>
    </row>
    <row r="329" spans="1:3" x14ac:dyDescent="0.35">
      <c r="A329" s="39" t="s">
        <v>1446</v>
      </c>
      <c r="B329" s="5" t="s">
        <v>326</v>
      </c>
      <c r="C329" s="23">
        <v>37.5</v>
      </c>
    </row>
    <row r="330" spans="1:3" x14ac:dyDescent="0.35">
      <c r="A330" s="39" t="s">
        <v>1447</v>
      </c>
      <c r="B330" s="5" t="s">
        <v>327</v>
      </c>
      <c r="C330" s="23">
        <v>37.6</v>
      </c>
    </row>
    <row r="331" spans="1:3" x14ac:dyDescent="0.35">
      <c r="A331" s="39" t="s">
        <v>1448</v>
      </c>
      <c r="B331" s="5" t="s">
        <v>328</v>
      </c>
      <c r="C331" s="23">
        <v>40.700000000000003</v>
      </c>
    </row>
    <row r="332" spans="1:3" x14ac:dyDescent="0.35">
      <c r="A332" s="39" t="s">
        <v>1449</v>
      </c>
      <c r="B332" s="5" t="s">
        <v>329</v>
      </c>
      <c r="C332" s="23">
        <v>34.6</v>
      </c>
    </row>
    <row r="333" spans="1:3" x14ac:dyDescent="0.35">
      <c r="A333" s="39" t="s">
        <v>1450</v>
      </c>
      <c r="B333" s="5" t="s">
        <v>330</v>
      </c>
      <c r="C333" s="23">
        <v>31.3</v>
      </c>
    </row>
    <row r="334" spans="1:3" x14ac:dyDescent="0.35">
      <c r="A334" s="39" t="s">
        <v>1451</v>
      </c>
      <c r="B334" s="5" t="s">
        <v>331</v>
      </c>
      <c r="C334" s="23">
        <v>41.4</v>
      </c>
    </row>
    <row r="335" spans="1:3" x14ac:dyDescent="0.35">
      <c r="A335" s="39" t="s">
        <v>1452</v>
      </c>
      <c r="B335" s="5" t="s">
        <v>332</v>
      </c>
      <c r="C335" s="23">
        <v>33.299999999999997</v>
      </c>
    </row>
    <row r="336" spans="1:3" x14ac:dyDescent="0.35">
      <c r="A336" s="39" t="s">
        <v>1453</v>
      </c>
      <c r="B336" s="5" t="s">
        <v>333</v>
      </c>
      <c r="C336" s="23">
        <v>30.1</v>
      </c>
    </row>
    <row r="337" spans="1:3" x14ac:dyDescent="0.35">
      <c r="A337" s="39" t="s">
        <v>1454</v>
      </c>
      <c r="B337" s="5" t="s">
        <v>334</v>
      </c>
      <c r="C337" s="23">
        <v>37.299999999999997</v>
      </c>
    </row>
    <row r="338" spans="1:3" x14ac:dyDescent="0.35">
      <c r="A338" s="39" t="s">
        <v>1455</v>
      </c>
      <c r="B338" s="5" t="s">
        <v>335</v>
      </c>
      <c r="C338" s="23">
        <v>29.3</v>
      </c>
    </row>
    <row r="339" spans="1:3" x14ac:dyDescent="0.35">
      <c r="A339" s="39" t="s">
        <v>1456</v>
      </c>
      <c r="B339" s="5" t="s">
        <v>336</v>
      </c>
      <c r="C339" s="23">
        <v>39.4</v>
      </c>
    </row>
    <row r="340" spans="1:3" x14ac:dyDescent="0.35">
      <c r="A340" s="39" t="s">
        <v>1457</v>
      </c>
      <c r="B340" s="5" t="s">
        <v>337</v>
      </c>
      <c r="C340" s="23">
        <v>28.7</v>
      </c>
    </row>
    <row r="341" spans="1:3" x14ac:dyDescent="0.35">
      <c r="A341" s="39" t="s">
        <v>1458</v>
      </c>
      <c r="B341" s="5" t="s">
        <v>338</v>
      </c>
      <c r="C341" s="23">
        <v>39.9</v>
      </c>
    </row>
    <row r="342" spans="1:3" x14ac:dyDescent="0.35">
      <c r="A342" s="39" t="s">
        <v>1459</v>
      </c>
      <c r="B342" s="5" t="s">
        <v>339</v>
      </c>
      <c r="C342" s="23">
        <v>39.9</v>
      </c>
    </row>
    <row r="343" spans="1:3" x14ac:dyDescent="0.35">
      <c r="A343" s="39" t="s">
        <v>1460</v>
      </c>
      <c r="B343" s="5" t="s">
        <v>340</v>
      </c>
      <c r="C343" s="23">
        <v>31.3</v>
      </c>
    </row>
    <row r="344" spans="1:3" x14ac:dyDescent="0.35">
      <c r="A344" s="39" t="s">
        <v>1461</v>
      </c>
      <c r="B344" s="5" t="s">
        <v>341</v>
      </c>
      <c r="C344" s="23">
        <v>34.9</v>
      </c>
    </row>
    <row r="345" spans="1:3" x14ac:dyDescent="0.35">
      <c r="A345" s="39" t="s">
        <v>1462</v>
      </c>
      <c r="B345" s="5" t="s">
        <v>342</v>
      </c>
      <c r="C345" s="23">
        <v>17</v>
      </c>
    </row>
    <row r="346" spans="1:3" x14ac:dyDescent="0.35">
      <c r="A346" s="39" t="s">
        <v>1463</v>
      </c>
      <c r="B346" s="5" t="s">
        <v>343</v>
      </c>
      <c r="C346" s="23">
        <v>26</v>
      </c>
    </row>
    <row r="347" spans="1:3" x14ac:dyDescent="0.35">
      <c r="A347" s="39" t="s">
        <v>1464</v>
      </c>
      <c r="B347" s="5" t="s">
        <v>344</v>
      </c>
      <c r="C347" s="23">
        <v>29.6</v>
      </c>
    </row>
    <row r="348" spans="1:3" x14ac:dyDescent="0.35">
      <c r="A348" s="39" t="s">
        <v>1465</v>
      </c>
      <c r="B348" s="5" t="s">
        <v>345</v>
      </c>
      <c r="C348" s="23">
        <v>38.799999999999997</v>
      </c>
    </row>
    <row r="349" spans="1:3" x14ac:dyDescent="0.35">
      <c r="A349" s="39" t="s">
        <v>1466</v>
      </c>
      <c r="B349" s="5" t="s">
        <v>346</v>
      </c>
      <c r="C349" s="23">
        <v>50</v>
      </c>
    </row>
    <row r="350" spans="1:3" x14ac:dyDescent="0.35">
      <c r="A350" s="39" t="s">
        <v>1467</v>
      </c>
      <c r="B350" s="5" t="s">
        <v>347</v>
      </c>
      <c r="C350" s="23">
        <v>63.3</v>
      </c>
    </row>
    <row r="351" spans="1:3" x14ac:dyDescent="0.35">
      <c r="A351" s="39" t="s">
        <v>1468</v>
      </c>
      <c r="B351" s="5" t="s">
        <v>348</v>
      </c>
      <c r="C351" s="23">
        <v>55.4</v>
      </c>
    </row>
    <row r="352" spans="1:3" x14ac:dyDescent="0.35">
      <c r="A352" s="39" t="s">
        <v>1469</v>
      </c>
      <c r="B352" s="5" t="s">
        <v>349</v>
      </c>
      <c r="C352" s="23">
        <v>44.3</v>
      </c>
    </row>
    <row r="353" spans="1:3" x14ac:dyDescent="0.35">
      <c r="A353" s="39" t="s">
        <v>1470</v>
      </c>
      <c r="B353" s="5" t="s">
        <v>350</v>
      </c>
      <c r="C353" s="23">
        <v>45.5</v>
      </c>
    </row>
    <row r="354" spans="1:3" x14ac:dyDescent="0.35">
      <c r="A354" s="39" t="s">
        <v>1471</v>
      </c>
      <c r="B354" s="5" t="s">
        <v>351</v>
      </c>
      <c r="C354" s="23">
        <v>56.2</v>
      </c>
    </row>
    <row r="355" spans="1:3" x14ac:dyDescent="0.35">
      <c r="A355" s="39" t="s">
        <v>1472</v>
      </c>
      <c r="B355" s="5" t="s">
        <v>352</v>
      </c>
      <c r="C355" s="23">
        <v>64.599999999999994</v>
      </c>
    </row>
    <row r="356" spans="1:3" x14ac:dyDescent="0.35">
      <c r="A356" s="39" t="s">
        <v>1473</v>
      </c>
      <c r="B356" s="5" t="s">
        <v>353</v>
      </c>
      <c r="C356" s="23">
        <v>42.4</v>
      </c>
    </row>
    <row r="357" spans="1:3" x14ac:dyDescent="0.35">
      <c r="A357" s="39" t="s">
        <v>1474</v>
      </c>
      <c r="B357" s="5" t="s">
        <v>354</v>
      </c>
      <c r="C357" s="23">
        <v>54.3</v>
      </c>
    </row>
    <row r="358" spans="1:3" x14ac:dyDescent="0.35">
      <c r="A358" s="39" t="s">
        <v>1475</v>
      </c>
      <c r="B358" s="5" t="s">
        <v>355</v>
      </c>
      <c r="C358" s="23">
        <v>48.7</v>
      </c>
    </row>
    <row r="359" spans="1:3" x14ac:dyDescent="0.35">
      <c r="A359" s="39" t="s">
        <v>1476</v>
      </c>
      <c r="B359" s="5" t="s">
        <v>356</v>
      </c>
      <c r="C359" s="23">
        <v>56.3</v>
      </c>
    </row>
    <row r="360" spans="1:3" x14ac:dyDescent="0.35">
      <c r="A360" s="39" t="s">
        <v>1477</v>
      </c>
      <c r="B360" s="5" t="s">
        <v>357</v>
      </c>
      <c r="C360" s="23">
        <v>71.900000000000006</v>
      </c>
    </row>
    <row r="361" spans="1:3" x14ac:dyDescent="0.35">
      <c r="A361" s="39" t="s">
        <v>1478</v>
      </c>
      <c r="B361" s="5" t="s">
        <v>358</v>
      </c>
      <c r="C361" s="23">
        <v>58.1</v>
      </c>
    </row>
    <row r="362" spans="1:3" x14ac:dyDescent="0.35">
      <c r="A362" s="39" t="s">
        <v>1479</v>
      </c>
      <c r="B362" s="5" t="s">
        <v>119</v>
      </c>
      <c r="C362" s="23">
        <v>50</v>
      </c>
    </row>
    <row r="363" spans="1:3" x14ac:dyDescent="0.35">
      <c r="A363" s="39" t="s">
        <v>1480</v>
      </c>
      <c r="B363" s="5" t="s">
        <v>359</v>
      </c>
      <c r="C363" s="23">
        <v>18.399999999999999</v>
      </c>
    </row>
    <row r="364" spans="1:3" x14ac:dyDescent="0.35">
      <c r="A364" s="39" t="s">
        <v>1481</v>
      </c>
      <c r="B364" s="5" t="s">
        <v>360</v>
      </c>
      <c r="C364" s="23">
        <v>62.9</v>
      </c>
    </row>
    <row r="365" spans="1:3" x14ac:dyDescent="0.35">
      <c r="A365" s="39" t="s">
        <v>1482</v>
      </c>
      <c r="B365" s="5" t="s">
        <v>17</v>
      </c>
      <c r="C365" s="23">
        <v>50.1</v>
      </c>
    </row>
    <row r="366" spans="1:3" x14ac:dyDescent="0.35">
      <c r="A366" s="39" t="s">
        <v>1483</v>
      </c>
      <c r="B366" s="5" t="s">
        <v>361</v>
      </c>
      <c r="C366" s="23">
        <v>47.1</v>
      </c>
    </row>
    <row r="367" spans="1:3" x14ac:dyDescent="0.35">
      <c r="A367" s="39" t="s">
        <v>1484</v>
      </c>
      <c r="B367" s="5" t="s">
        <v>362</v>
      </c>
      <c r="C367" s="23">
        <v>51.1</v>
      </c>
    </row>
    <row r="368" spans="1:3" x14ac:dyDescent="0.35">
      <c r="A368" s="39" t="s">
        <v>1485</v>
      </c>
      <c r="B368" s="5" t="s">
        <v>363</v>
      </c>
      <c r="C368" s="23">
        <v>42.5</v>
      </c>
    </row>
    <row r="369" spans="1:3" x14ac:dyDescent="0.35">
      <c r="A369" s="39" t="s">
        <v>1486</v>
      </c>
      <c r="B369" s="5" t="s">
        <v>364</v>
      </c>
      <c r="C369" s="23">
        <v>56.9</v>
      </c>
    </row>
    <row r="370" spans="1:3" x14ac:dyDescent="0.35">
      <c r="A370" s="39" t="s">
        <v>1487</v>
      </c>
      <c r="B370" s="5" t="s">
        <v>365</v>
      </c>
      <c r="C370" s="23">
        <v>56</v>
      </c>
    </row>
    <row r="371" spans="1:3" x14ac:dyDescent="0.35">
      <c r="A371" s="39" t="s">
        <v>1488</v>
      </c>
      <c r="B371" s="5" t="s">
        <v>366</v>
      </c>
      <c r="C371" s="23">
        <v>37.4</v>
      </c>
    </row>
    <row r="372" spans="1:3" x14ac:dyDescent="0.35">
      <c r="A372" s="39" t="s">
        <v>1489</v>
      </c>
      <c r="B372" s="5" t="s">
        <v>367</v>
      </c>
      <c r="C372" s="23">
        <v>33.700000000000003</v>
      </c>
    </row>
    <row r="373" spans="1:3" x14ac:dyDescent="0.35">
      <c r="A373" s="39" t="s">
        <v>1490</v>
      </c>
      <c r="B373" s="5" t="s">
        <v>368</v>
      </c>
      <c r="C373" s="23">
        <v>46</v>
      </c>
    </row>
    <row r="374" spans="1:3" x14ac:dyDescent="0.35">
      <c r="A374" s="39" t="s">
        <v>1491</v>
      </c>
      <c r="B374" s="5" t="s">
        <v>344</v>
      </c>
      <c r="C374" s="23">
        <v>36.299999999999997</v>
      </c>
    </row>
    <row r="375" spans="1:3" x14ac:dyDescent="0.35">
      <c r="A375" s="39" t="s">
        <v>1492</v>
      </c>
      <c r="B375" s="5" t="s">
        <v>369</v>
      </c>
      <c r="C375" s="23">
        <v>20.2</v>
      </c>
    </row>
    <row r="376" spans="1:3" x14ac:dyDescent="0.35">
      <c r="A376" s="39" t="s">
        <v>1493</v>
      </c>
      <c r="B376" s="5" t="s">
        <v>370</v>
      </c>
      <c r="C376" s="23">
        <v>68.900000000000006</v>
      </c>
    </row>
    <row r="377" spans="1:3" x14ac:dyDescent="0.35">
      <c r="A377" s="39" t="s">
        <v>1494</v>
      </c>
      <c r="B377" s="5" t="s">
        <v>371</v>
      </c>
      <c r="C377" s="23">
        <v>59</v>
      </c>
    </row>
    <row r="378" spans="1:3" x14ac:dyDescent="0.35">
      <c r="A378" s="39" t="s">
        <v>1495</v>
      </c>
      <c r="B378" s="5" t="s">
        <v>372</v>
      </c>
      <c r="C378" s="23">
        <v>46.5</v>
      </c>
    </row>
    <row r="379" spans="1:3" x14ac:dyDescent="0.35">
      <c r="A379" s="39" t="s">
        <v>1496</v>
      </c>
      <c r="B379" s="5" t="s">
        <v>373</v>
      </c>
      <c r="C379" s="23">
        <v>53.6</v>
      </c>
    </row>
    <row r="380" spans="1:3" x14ac:dyDescent="0.35">
      <c r="A380" s="39" t="s">
        <v>1497</v>
      </c>
      <c r="B380" s="5" t="s">
        <v>374</v>
      </c>
      <c r="C380" s="23">
        <v>56.7</v>
      </c>
    </row>
    <row r="381" spans="1:3" x14ac:dyDescent="0.35">
      <c r="A381" s="39" t="s">
        <v>1498</v>
      </c>
      <c r="B381" s="5" t="s">
        <v>375</v>
      </c>
      <c r="C381" s="23">
        <v>81.2</v>
      </c>
    </row>
    <row r="382" spans="1:3" x14ac:dyDescent="0.35">
      <c r="A382" s="39" t="s">
        <v>1499</v>
      </c>
      <c r="B382" s="5" t="s">
        <v>376</v>
      </c>
      <c r="C382" s="23">
        <v>46.6</v>
      </c>
    </row>
    <row r="383" spans="1:3" x14ac:dyDescent="0.35">
      <c r="A383" s="39" t="s">
        <v>1500</v>
      </c>
      <c r="B383" s="5" t="s">
        <v>377</v>
      </c>
      <c r="C383" s="23">
        <v>21.6</v>
      </c>
    </row>
    <row r="384" spans="1:3" x14ac:dyDescent="0.35">
      <c r="A384" s="39" t="s">
        <v>1501</v>
      </c>
      <c r="B384" s="5" t="s">
        <v>173</v>
      </c>
      <c r="C384" s="23">
        <v>48.7</v>
      </c>
    </row>
    <row r="385" spans="1:3" x14ac:dyDescent="0.35">
      <c r="A385" s="39" t="s">
        <v>1502</v>
      </c>
      <c r="B385" s="5" t="s">
        <v>378</v>
      </c>
      <c r="C385" s="23">
        <v>22</v>
      </c>
    </row>
    <row r="386" spans="1:3" x14ac:dyDescent="0.35">
      <c r="A386" s="39" t="s">
        <v>1503</v>
      </c>
      <c r="B386" s="5" t="s">
        <v>258</v>
      </c>
      <c r="C386" s="23">
        <v>56.3</v>
      </c>
    </row>
    <row r="387" spans="1:3" x14ac:dyDescent="0.35">
      <c r="A387" s="39" t="s">
        <v>1504</v>
      </c>
      <c r="B387" s="5" t="s">
        <v>379</v>
      </c>
      <c r="C387" s="23">
        <v>44.1</v>
      </c>
    </row>
    <row r="388" spans="1:3" x14ac:dyDescent="0.35">
      <c r="A388" s="39" t="s">
        <v>1505</v>
      </c>
      <c r="B388" s="5" t="s">
        <v>380</v>
      </c>
      <c r="C388" s="23">
        <v>44</v>
      </c>
    </row>
    <row r="389" spans="1:3" x14ac:dyDescent="0.35">
      <c r="A389" s="39" t="s">
        <v>1506</v>
      </c>
      <c r="B389" s="5" t="s">
        <v>381</v>
      </c>
      <c r="C389" s="23">
        <v>30.7</v>
      </c>
    </row>
    <row r="390" spans="1:3" x14ac:dyDescent="0.35">
      <c r="A390" s="39" t="s">
        <v>1507</v>
      </c>
      <c r="B390" s="5" t="s">
        <v>382</v>
      </c>
      <c r="C390" s="23">
        <v>16.600000000000001</v>
      </c>
    </row>
    <row r="391" spans="1:3" x14ac:dyDescent="0.35">
      <c r="A391" s="39" t="s">
        <v>1508</v>
      </c>
      <c r="B391" s="5" t="s">
        <v>383</v>
      </c>
      <c r="C391" s="23">
        <v>39.5</v>
      </c>
    </row>
    <row r="392" spans="1:3" x14ac:dyDescent="0.35">
      <c r="A392" s="39" t="s">
        <v>1509</v>
      </c>
      <c r="B392" s="5" t="s">
        <v>384</v>
      </c>
      <c r="C392" s="23">
        <v>43.2</v>
      </c>
    </row>
    <row r="393" spans="1:3" x14ac:dyDescent="0.35">
      <c r="A393" s="39" t="s">
        <v>1510</v>
      </c>
      <c r="B393" s="5" t="s">
        <v>385</v>
      </c>
      <c r="C393" s="23">
        <v>46.4</v>
      </c>
    </row>
    <row r="394" spans="1:3" x14ac:dyDescent="0.35">
      <c r="A394" s="39" t="s">
        <v>1511</v>
      </c>
      <c r="B394" s="5" t="s">
        <v>386</v>
      </c>
      <c r="C394" s="23">
        <v>23.8</v>
      </c>
    </row>
    <row r="395" spans="1:3" x14ac:dyDescent="0.35">
      <c r="A395" s="39" t="s">
        <v>1512</v>
      </c>
      <c r="B395" s="5" t="s">
        <v>187</v>
      </c>
      <c r="C395" s="23">
        <v>66.099999999999994</v>
      </c>
    </row>
    <row r="396" spans="1:3" x14ac:dyDescent="0.35">
      <c r="A396" s="39" t="s">
        <v>1513</v>
      </c>
      <c r="B396" s="5" t="s">
        <v>387</v>
      </c>
      <c r="C396" s="23">
        <v>43.8</v>
      </c>
    </row>
    <row r="397" spans="1:3" x14ac:dyDescent="0.35">
      <c r="A397" s="39" t="s">
        <v>1514</v>
      </c>
      <c r="B397" s="5" t="s">
        <v>388</v>
      </c>
      <c r="C397" s="23">
        <v>32.299999999999997</v>
      </c>
    </row>
    <row r="398" spans="1:3" x14ac:dyDescent="0.35">
      <c r="A398" s="39" t="s">
        <v>1515</v>
      </c>
      <c r="B398" s="5" t="s">
        <v>389</v>
      </c>
      <c r="C398" s="23">
        <v>44.1</v>
      </c>
    </row>
    <row r="399" spans="1:3" x14ac:dyDescent="0.35">
      <c r="A399" s="39" t="s">
        <v>1516</v>
      </c>
      <c r="B399" s="5" t="s">
        <v>390</v>
      </c>
      <c r="C399" s="23">
        <v>75.5</v>
      </c>
    </row>
    <row r="400" spans="1:3" x14ac:dyDescent="0.35">
      <c r="A400" s="39" t="s">
        <v>1517</v>
      </c>
      <c r="B400" s="5" t="s">
        <v>391</v>
      </c>
      <c r="C400" s="23">
        <v>35.700000000000003</v>
      </c>
    </row>
    <row r="401" spans="1:3" x14ac:dyDescent="0.35">
      <c r="A401" s="39" t="s">
        <v>1518</v>
      </c>
      <c r="B401" s="5" t="s">
        <v>392</v>
      </c>
      <c r="C401" s="23">
        <v>72.400000000000006</v>
      </c>
    </row>
    <row r="402" spans="1:3" x14ac:dyDescent="0.35">
      <c r="A402" s="39" t="s">
        <v>1519</v>
      </c>
      <c r="B402" s="5" t="s">
        <v>393</v>
      </c>
      <c r="C402" s="23">
        <v>45.1</v>
      </c>
    </row>
    <row r="403" spans="1:3" x14ac:dyDescent="0.35">
      <c r="A403" s="39" t="s">
        <v>1520</v>
      </c>
      <c r="B403" s="5" t="s">
        <v>394</v>
      </c>
      <c r="C403" s="23">
        <v>55.1</v>
      </c>
    </row>
    <row r="404" spans="1:3" x14ac:dyDescent="0.35">
      <c r="A404" s="39" t="s">
        <v>1521</v>
      </c>
      <c r="B404" s="5" t="s">
        <v>395</v>
      </c>
      <c r="C404" s="23">
        <v>22.7</v>
      </c>
    </row>
    <row r="405" spans="1:3" x14ac:dyDescent="0.35">
      <c r="A405" s="39" t="s">
        <v>1522</v>
      </c>
      <c r="B405" s="5" t="s">
        <v>396</v>
      </c>
      <c r="C405" s="23">
        <v>30.5</v>
      </c>
    </row>
    <row r="406" spans="1:3" x14ac:dyDescent="0.35">
      <c r="A406" s="39" t="s">
        <v>1523</v>
      </c>
      <c r="B406" s="5" t="s">
        <v>397</v>
      </c>
      <c r="C406" s="23">
        <v>37</v>
      </c>
    </row>
    <row r="407" spans="1:3" x14ac:dyDescent="0.35">
      <c r="A407" s="39" t="s">
        <v>1524</v>
      </c>
      <c r="B407" s="5" t="s">
        <v>398</v>
      </c>
      <c r="C407" s="23">
        <v>44.5</v>
      </c>
    </row>
    <row r="408" spans="1:3" x14ac:dyDescent="0.35">
      <c r="A408" s="39" t="s">
        <v>1525</v>
      </c>
      <c r="B408" s="5" t="s">
        <v>399</v>
      </c>
      <c r="C408" s="23">
        <v>52.8</v>
      </c>
    </row>
    <row r="409" spans="1:3" x14ac:dyDescent="0.35">
      <c r="A409" s="39" t="s">
        <v>1526</v>
      </c>
      <c r="B409" s="5" t="s">
        <v>400</v>
      </c>
      <c r="C409" s="23">
        <v>48.6</v>
      </c>
    </row>
    <row r="410" spans="1:3" x14ac:dyDescent="0.35">
      <c r="A410" s="39" t="s">
        <v>1527</v>
      </c>
      <c r="B410" s="5" t="s">
        <v>401</v>
      </c>
      <c r="C410" s="23">
        <v>43.8</v>
      </c>
    </row>
    <row r="411" spans="1:3" x14ac:dyDescent="0.35">
      <c r="A411" s="39" t="s">
        <v>1528</v>
      </c>
      <c r="B411" s="5" t="s">
        <v>402</v>
      </c>
      <c r="C411" s="23">
        <v>52.5</v>
      </c>
    </row>
    <row r="412" spans="1:3" x14ac:dyDescent="0.35">
      <c r="A412" s="39" t="s">
        <v>1529</v>
      </c>
      <c r="B412" s="5" t="s">
        <v>403</v>
      </c>
      <c r="C412" s="23">
        <v>41.3</v>
      </c>
    </row>
    <row r="413" spans="1:3" x14ac:dyDescent="0.35">
      <c r="A413" s="39" t="s">
        <v>1530</v>
      </c>
      <c r="B413" s="5" t="s">
        <v>404</v>
      </c>
      <c r="C413" s="23">
        <v>45.8</v>
      </c>
    </row>
    <row r="414" spans="1:3" x14ac:dyDescent="0.35">
      <c r="A414" s="39" t="s">
        <v>1531</v>
      </c>
      <c r="B414" s="5" t="s">
        <v>405</v>
      </c>
      <c r="C414" s="23">
        <v>48.2</v>
      </c>
    </row>
    <row r="415" spans="1:3" x14ac:dyDescent="0.35">
      <c r="A415" s="39" t="s">
        <v>1532</v>
      </c>
      <c r="B415" s="5" t="s">
        <v>406</v>
      </c>
      <c r="C415" s="23">
        <v>40.700000000000003</v>
      </c>
    </row>
    <row r="416" spans="1:3" x14ac:dyDescent="0.35">
      <c r="A416" s="39" t="s">
        <v>1533</v>
      </c>
      <c r="B416" s="5" t="s">
        <v>407</v>
      </c>
      <c r="C416" s="23">
        <v>48.6</v>
      </c>
    </row>
    <row r="417" spans="1:3" x14ac:dyDescent="0.35">
      <c r="A417" s="39" t="s">
        <v>1534</v>
      </c>
      <c r="B417" s="5" t="s">
        <v>408</v>
      </c>
      <c r="C417" s="23">
        <v>56.6</v>
      </c>
    </row>
    <row r="418" spans="1:3" x14ac:dyDescent="0.35">
      <c r="A418" s="39" t="s">
        <v>1535</v>
      </c>
      <c r="B418" s="5" t="s">
        <v>409</v>
      </c>
      <c r="C418" s="23">
        <v>44.4</v>
      </c>
    </row>
    <row r="419" spans="1:3" x14ac:dyDescent="0.35">
      <c r="A419" s="39" t="s">
        <v>1536</v>
      </c>
      <c r="B419" s="5" t="s">
        <v>410</v>
      </c>
      <c r="C419" s="23">
        <v>32.6</v>
      </c>
    </row>
    <row r="420" spans="1:3" x14ac:dyDescent="0.35">
      <c r="A420" s="39" t="s">
        <v>1537</v>
      </c>
      <c r="B420" s="5" t="s">
        <v>411</v>
      </c>
      <c r="C420" s="23">
        <v>41.2</v>
      </c>
    </row>
    <row r="421" spans="1:3" x14ac:dyDescent="0.35">
      <c r="A421" s="39" t="s">
        <v>1538</v>
      </c>
      <c r="B421" s="5" t="s">
        <v>412</v>
      </c>
      <c r="C421" s="23">
        <v>46.1</v>
      </c>
    </row>
    <row r="422" spans="1:3" x14ac:dyDescent="0.35">
      <c r="A422" s="39" t="s">
        <v>1539</v>
      </c>
      <c r="B422" s="5" t="s">
        <v>413</v>
      </c>
      <c r="C422" s="23">
        <v>51</v>
      </c>
    </row>
    <row r="423" spans="1:3" x14ac:dyDescent="0.35">
      <c r="A423" s="39" t="s">
        <v>1540</v>
      </c>
      <c r="B423" s="5" t="s">
        <v>414</v>
      </c>
      <c r="C423" s="23">
        <v>74.900000000000006</v>
      </c>
    </row>
    <row r="424" spans="1:3" x14ac:dyDescent="0.35">
      <c r="A424" s="39" t="s">
        <v>1541</v>
      </c>
      <c r="B424" s="5" t="s">
        <v>415</v>
      </c>
      <c r="C424" s="23">
        <v>48.3</v>
      </c>
    </row>
    <row r="425" spans="1:3" x14ac:dyDescent="0.35">
      <c r="A425" s="39" t="s">
        <v>1542</v>
      </c>
      <c r="B425" s="5" t="s">
        <v>416</v>
      </c>
      <c r="C425" s="23">
        <v>41.7</v>
      </c>
    </row>
    <row r="426" spans="1:3" x14ac:dyDescent="0.35">
      <c r="A426" s="39" t="s">
        <v>1543</v>
      </c>
      <c r="B426" s="5" t="s">
        <v>417</v>
      </c>
      <c r="C426" s="23">
        <v>31.9</v>
      </c>
    </row>
    <row r="427" spans="1:3" x14ac:dyDescent="0.35">
      <c r="A427" s="39" t="s">
        <v>1544</v>
      </c>
      <c r="B427" s="5" t="s">
        <v>418</v>
      </c>
      <c r="C427" s="23">
        <v>40.700000000000003</v>
      </c>
    </row>
    <row r="428" spans="1:3" x14ac:dyDescent="0.35">
      <c r="A428" s="39" t="s">
        <v>1545</v>
      </c>
      <c r="B428" s="5" t="s">
        <v>419</v>
      </c>
      <c r="C428" s="23">
        <v>41.7</v>
      </c>
    </row>
    <row r="429" spans="1:3" x14ac:dyDescent="0.35">
      <c r="A429" s="39" t="s">
        <v>1546</v>
      </c>
      <c r="B429" s="5" t="s">
        <v>420</v>
      </c>
      <c r="C429" s="23">
        <v>47.5</v>
      </c>
    </row>
    <row r="430" spans="1:3" x14ac:dyDescent="0.35">
      <c r="A430" s="39" t="s">
        <v>1547</v>
      </c>
      <c r="B430" s="5" t="s">
        <v>421</v>
      </c>
      <c r="C430" s="23">
        <v>27.1</v>
      </c>
    </row>
    <row r="431" spans="1:3" x14ac:dyDescent="0.35">
      <c r="A431" s="39" t="s">
        <v>1548</v>
      </c>
      <c r="B431" s="5" t="s">
        <v>422</v>
      </c>
      <c r="C431" s="23">
        <v>62.4</v>
      </c>
    </row>
    <row r="432" spans="1:3" x14ac:dyDescent="0.35">
      <c r="A432" s="39" t="s">
        <v>1549</v>
      </c>
      <c r="B432" s="5" t="s">
        <v>206</v>
      </c>
      <c r="C432" s="23">
        <v>58</v>
      </c>
    </row>
    <row r="433" spans="1:3" x14ac:dyDescent="0.35">
      <c r="A433" s="39" t="s">
        <v>1550</v>
      </c>
      <c r="B433" s="5" t="s">
        <v>423</v>
      </c>
      <c r="C433" s="23">
        <v>68.2</v>
      </c>
    </row>
    <row r="434" spans="1:3" x14ac:dyDescent="0.35">
      <c r="A434" s="39" t="s">
        <v>1551</v>
      </c>
      <c r="B434" s="5" t="s">
        <v>424</v>
      </c>
      <c r="C434" s="23">
        <v>34.4</v>
      </c>
    </row>
    <row r="435" spans="1:3" x14ac:dyDescent="0.35">
      <c r="A435" s="39" t="s">
        <v>1552</v>
      </c>
      <c r="B435" s="5" t="s">
        <v>425</v>
      </c>
      <c r="C435" s="23">
        <v>57.8</v>
      </c>
    </row>
    <row r="436" spans="1:3" x14ac:dyDescent="0.35">
      <c r="A436" s="39" t="s">
        <v>1553</v>
      </c>
      <c r="B436" s="5" t="s">
        <v>426</v>
      </c>
      <c r="C436" s="23">
        <v>45.3</v>
      </c>
    </row>
    <row r="437" spans="1:3" x14ac:dyDescent="0.35">
      <c r="A437" s="39" t="s">
        <v>1554</v>
      </c>
      <c r="B437" s="5" t="s">
        <v>427</v>
      </c>
      <c r="C437" s="23">
        <v>52.3</v>
      </c>
    </row>
    <row r="438" spans="1:3" x14ac:dyDescent="0.35">
      <c r="A438" s="39" t="s">
        <v>1555</v>
      </c>
      <c r="B438" s="5" t="s">
        <v>428</v>
      </c>
      <c r="C438" s="23">
        <v>39.700000000000003</v>
      </c>
    </row>
    <row r="439" spans="1:3" x14ac:dyDescent="0.35">
      <c r="A439" s="39" t="s">
        <v>1556</v>
      </c>
      <c r="B439" s="5" t="s">
        <v>429</v>
      </c>
      <c r="C439" s="23">
        <v>52.6</v>
      </c>
    </row>
    <row r="440" spans="1:3" x14ac:dyDescent="0.35">
      <c r="A440" s="39" t="s">
        <v>1557</v>
      </c>
      <c r="B440" s="5" t="s">
        <v>430</v>
      </c>
      <c r="C440" s="23">
        <v>41.1</v>
      </c>
    </row>
    <row r="441" spans="1:3" x14ac:dyDescent="0.35">
      <c r="A441" s="39" t="s">
        <v>1558</v>
      </c>
      <c r="B441" s="5" t="s">
        <v>431</v>
      </c>
      <c r="C441" s="23">
        <v>60.5</v>
      </c>
    </row>
    <row r="442" spans="1:3" x14ac:dyDescent="0.35">
      <c r="A442" s="39" t="s">
        <v>1559</v>
      </c>
      <c r="B442" s="5" t="s">
        <v>432</v>
      </c>
      <c r="C442" s="23">
        <v>42.1</v>
      </c>
    </row>
    <row r="443" spans="1:3" x14ac:dyDescent="0.35">
      <c r="A443" s="39" t="s">
        <v>1560</v>
      </c>
      <c r="B443" s="5" t="s">
        <v>433</v>
      </c>
      <c r="C443" s="23">
        <v>41.1</v>
      </c>
    </row>
    <row r="444" spans="1:3" x14ac:dyDescent="0.35">
      <c r="A444" s="39" t="s">
        <v>1561</v>
      </c>
      <c r="B444" s="5" t="s">
        <v>434</v>
      </c>
      <c r="C444" s="23">
        <v>65.400000000000006</v>
      </c>
    </row>
    <row r="445" spans="1:3" x14ac:dyDescent="0.35">
      <c r="A445" s="39" t="s">
        <v>1562</v>
      </c>
      <c r="B445" s="5" t="s">
        <v>435</v>
      </c>
      <c r="C445" s="23">
        <v>43</v>
      </c>
    </row>
    <row r="446" spans="1:3" x14ac:dyDescent="0.35">
      <c r="A446" s="39" t="s">
        <v>1563</v>
      </c>
      <c r="B446" s="5" t="s">
        <v>436</v>
      </c>
      <c r="C446" s="23">
        <v>52.9</v>
      </c>
    </row>
    <row r="447" spans="1:3" x14ac:dyDescent="0.35">
      <c r="A447" s="39" t="s">
        <v>1564</v>
      </c>
      <c r="B447" s="5" t="s">
        <v>437</v>
      </c>
      <c r="C447" s="23">
        <v>67.900000000000006</v>
      </c>
    </row>
    <row r="448" spans="1:3" x14ac:dyDescent="0.35">
      <c r="A448" s="39" t="s">
        <v>1565</v>
      </c>
      <c r="B448" s="5" t="s">
        <v>438</v>
      </c>
      <c r="C448" s="23">
        <v>58.9</v>
      </c>
    </row>
    <row r="449" spans="1:3" x14ac:dyDescent="0.35">
      <c r="A449" s="39" t="s">
        <v>1566</v>
      </c>
      <c r="B449" s="5" t="s">
        <v>439</v>
      </c>
      <c r="C449" s="23">
        <v>53.1</v>
      </c>
    </row>
    <row r="450" spans="1:3" x14ac:dyDescent="0.35">
      <c r="A450" s="39" t="s">
        <v>1567</v>
      </c>
      <c r="B450" s="5" t="s">
        <v>440</v>
      </c>
      <c r="C450" s="23">
        <v>40.4</v>
      </c>
    </row>
    <row r="451" spans="1:3" x14ac:dyDescent="0.35">
      <c r="A451" s="39" t="s">
        <v>1568</v>
      </c>
      <c r="B451" s="5" t="s">
        <v>441</v>
      </c>
      <c r="C451" s="23">
        <v>76.3</v>
      </c>
    </row>
    <row r="452" spans="1:3" x14ac:dyDescent="0.35">
      <c r="A452" s="39" t="s">
        <v>1569</v>
      </c>
      <c r="B452" s="5" t="s">
        <v>442</v>
      </c>
      <c r="C452" s="23">
        <v>46</v>
      </c>
    </row>
    <row r="453" spans="1:3" x14ac:dyDescent="0.35">
      <c r="A453" s="39" t="s">
        <v>1570</v>
      </c>
      <c r="B453" s="5" t="s">
        <v>443</v>
      </c>
      <c r="C453" s="23">
        <v>57</v>
      </c>
    </row>
    <row r="454" spans="1:3" x14ac:dyDescent="0.35">
      <c r="A454" s="39" t="s">
        <v>1571</v>
      </c>
      <c r="B454" s="5" t="s">
        <v>92</v>
      </c>
      <c r="C454" s="23">
        <v>58</v>
      </c>
    </row>
    <row r="455" spans="1:3" x14ac:dyDescent="0.35">
      <c r="A455" s="39" t="s">
        <v>1572</v>
      </c>
      <c r="B455" s="5" t="s">
        <v>444</v>
      </c>
      <c r="C455" s="23">
        <v>61.3</v>
      </c>
    </row>
    <row r="456" spans="1:3" x14ac:dyDescent="0.35">
      <c r="A456" s="39" t="s">
        <v>1573</v>
      </c>
      <c r="B456" s="5" t="s">
        <v>445</v>
      </c>
      <c r="C456" s="23">
        <v>45.8</v>
      </c>
    </row>
    <row r="457" spans="1:3" x14ac:dyDescent="0.35">
      <c r="A457" s="39" t="s">
        <v>1574</v>
      </c>
      <c r="B457" s="5" t="s">
        <v>446</v>
      </c>
      <c r="C457" s="23">
        <v>63.8</v>
      </c>
    </row>
    <row r="458" spans="1:3" x14ac:dyDescent="0.35">
      <c r="A458" s="39" t="s">
        <v>1575</v>
      </c>
      <c r="B458" s="5" t="s">
        <v>447</v>
      </c>
      <c r="C458" s="23">
        <v>78</v>
      </c>
    </row>
    <row r="459" spans="1:3" x14ac:dyDescent="0.35">
      <c r="A459" s="39" t="s">
        <v>1576</v>
      </c>
      <c r="B459" s="5" t="s">
        <v>448</v>
      </c>
      <c r="C459" s="23">
        <v>53.1</v>
      </c>
    </row>
    <row r="460" spans="1:3" x14ac:dyDescent="0.35">
      <c r="A460" s="39" t="s">
        <v>1577</v>
      </c>
      <c r="B460" s="5" t="s">
        <v>449</v>
      </c>
      <c r="C460" s="23">
        <v>17.899999999999999</v>
      </c>
    </row>
    <row r="461" spans="1:3" x14ac:dyDescent="0.35">
      <c r="A461" s="39" t="s">
        <v>1578</v>
      </c>
      <c r="B461" s="5" t="s">
        <v>450</v>
      </c>
      <c r="C461" s="23">
        <v>25.8</v>
      </c>
    </row>
    <row r="462" spans="1:3" x14ac:dyDescent="0.35">
      <c r="A462" s="39" t="s">
        <v>1579</v>
      </c>
      <c r="B462" s="5" t="s">
        <v>451</v>
      </c>
      <c r="C462" s="23">
        <v>22.6</v>
      </c>
    </row>
    <row r="463" spans="1:3" x14ac:dyDescent="0.35">
      <c r="A463" s="39" t="s">
        <v>1580</v>
      </c>
      <c r="B463" s="5" t="s">
        <v>452</v>
      </c>
      <c r="C463" s="23">
        <v>22.7</v>
      </c>
    </row>
    <row r="464" spans="1:3" x14ac:dyDescent="0.35">
      <c r="A464" s="39" t="s">
        <v>1581</v>
      </c>
      <c r="B464" s="5" t="s">
        <v>453</v>
      </c>
      <c r="C464" s="23">
        <v>20</v>
      </c>
    </row>
    <row r="465" spans="1:3" x14ac:dyDescent="0.35">
      <c r="A465" s="39" t="s">
        <v>1582</v>
      </c>
      <c r="B465" s="5" t="s">
        <v>454</v>
      </c>
      <c r="C465" s="23">
        <v>38.299999999999997</v>
      </c>
    </row>
    <row r="466" spans="1:3" x14ac:dyDescent="0.35">
      <c r="A466" s="39" t="s">
        <v>1583</v>
      </c>
      <c r="B466" s="5" t="s">
        <v>455</v>
      </c>
      <c r="C466" s="23">
        <v>29.3</v>
      </c>
    </row>
    <row r="467" spans="1:3" x14ac:dyDescent="0.35">
      <c r="A467" s="39" t="s">
        <v>1584</v>
      </c>
      <c r="B467" s="5" t="s">
        <v>456</v>
      </c>
      <c r="C467" s="23">
        <v>16.8</v>
      </c>
    </row>
    <row r="468" spans="1:3" x14ac:dyDescent="0.35">
      <c r="A468" s="39" t="s">
        <v>1585</v>
      </c>
      <c r="B468" s="5" t="s">
        <v>457</v>
      </c>
      <c r="C468" s="23">
        <v>39.5</v>
      </c>
    </row>
    <row r="469" spans="1:3" x14ac:dyDescent="0.35">
      <c r="A469" s="39" t="s">
        <v>1586</v>
      </c>
      <c r="B469" s="5" t="s">
        <v>458</v>
      </c>
      <c r="C469" s="23">
        <v>20.6</v>
      </c>
    </row>
    <row r="470" spans="1:3" x14ac:dyDescent="0.35">
      <c r="A470" s="39" t="s">
        <v>1587</v>
      </c>
      <c r="B470" s="5" t="s">
        <v>459</v>
      </c>
      <c r="C470" s="23">
        <v>6.8</v>
      </c>
    </row>
    <row r="471" spans="1:3" x14ac:dyDescent="0.35">
      <c r="A471" s="39" t="s">
        <v>1588</v>
      </c>
      <c r="B471" s="5" t="s">
        <v>460</v>
      </c>
      <c r="C471" s="23">
        <v>41.2</v>
      </c>
    </row>
    <row r="472" spans="1:3" x14ac:dyDescent="0.35">
      <c r="A472" s="39" t="s">
        <v>1589</v>
      </c>
      <c r="B472" s="5" t="s">
        <v>461</v>
      </c>
      <c r="C472" s="23">
        <v>21.7</v>
      </c>
    </row>
    <row r="473" spans="1:3" x14ac:dyDescent="0.35">
      <c r="A473" s="39" t="s">
        <v>1590</v>
      </c>
      <c r="B473" s="5" t="s">
        <v>462</v>
      </c>
      <c r="C473" s="23">
        <v>31.2</v>
      </c>
    </row>
    <row r="474" spans="1:3" x14ac:dyDescent="0.35">
      <c r="A474" s="39" t="s">
        <v>1591</v>
      </c>
      <c r="B474" s="5" t="s">
        <v>463</v>
      </c>
      <c r="C474" s="23">
        <v>58.7</v>
      </c>
    </row>
    <row r="475" spans="1:3" x14ac:dyDescent="0.35">
      <c r="A475" s="39" t="s">
        <v>1592</v>
      </c>
      <c r="B475" s="5" t="s">
        <v>464</v>
      </c>
      <c r="C475" s="23">
        <v>6.7</v>
      </c>
    </row>
    <row r="476" spans="1:3" x14ac:dyDescent="0.35">
      <c r="A476" s="39" t="s">
        <v>1593</v>
      </c>
      <c r="B476" s="5" t="s">
        <v>465</v>
      </c>
      <c r="C476" s="23">
        <v>31.1</v>
      </c>
    </row>
    <row r="477" spans="1:3" x14ac:dyDescent="0.35">
      <c r="A477" s="39" t="s">
        <v>1594</v>
      </c>
      <c r="B477" s="5" t="s">
        <v>466</v>
      </c>
      <c r="C477" s="23">
        <v>22.5</v>
      </c>
    </row>
    <row r="478" spans="1:3" x14ac:dyDescent="0.35">
      <c r="A478" s="39" t="s">
        <v>1595</v>
      </c>
      <c r="B478" s="5" t="s">
        <v>467</v>
      </c>
      <c r="C478" s="23">
        <v>27.5</v>
      </c>
    </row>
    <row r="479" spans="1:3" x14ac:dyDescent="0.35">
      <c r="A479" s="39" t="s">
        <v>1596</v>
      </c>
      <c r="B479" s="5" t="s">
        <v>468</v>
      </c>
      <c r="C479" s="23">
        <v>12.6</v>
      </c>
    </row>
    <row r="480" spans="1:3" x14ac:dyDescent="0.35">
      <c r="A480" s="39" t="s">
        <v>1597</v>
      </c>
      <c r="B480" s="5" t="s">
        <v>469</v>
      </c>
      <c r="C480" s="23">
        <v>9</v>
      </c>
    </row>
    <row r="481" spans="1:3" x14ac:dyDescent="0.35">
      <c r="A481" s="39" t="s">
        <v>1598</v>
      </c>
      <c r="B481" s="5" t="s">
        <v>470</v>
      </c>
      <c r="C481" s="23">
        <v>25</v>
      </c>
    </row>
    <row r="482" spans="1:3" x14ac:dyDescent="0.35">
      <c r="A482" s="39" t="s">
        <v>1599</v>
      </c>
      <c r="B482" s="5" t="s">
        <v>471</v>
      </c>
      <c r="C482" s="23">
        <v>18.3</v>
      </c>
    </row>
    <row r="483" spans="1:3" x14ac:dyDescent="0.35">
      <c r="A483" s="39" t="s">
        <v>1600</v>
      </c>
      <c r="B483" s="5" t="s">
        <v>165</v>
      </c>
      <c r="C483" s="23">
        <v>49.5</v>
      </c>
    </row>
    <row r="484" spans="1:3" x14ac:dyDescent="0.35">
      <c r="A484" s="39" t="s">
        <v>1601</v>
      </c>
      <c r="B484" s="5" t="s">
        <v>472</v>
      </c>
      <c r="C484" s="23">
        <v>12.8</v>
      </c>
    </row>
    <row r="485" spans="1:3" x14ac:dyDescent="0.35">
      <c r="A485" s="39" t="s">
        <v>1602</v>
      </c>
      <c r="B485" s="5" t="s">
        <v>473</v>
      </c>
      <c r="C485" s="23">
        <v>10.5</v>
      </c>
    </row>
    <row r="486" spans="1:3" x14ac:dyDescent="0.35">
      <c r="A486" s="39" t="s">
        <v>1603</v>
      </c>
      <c r="B486" s="5" t="s">
        <v>474</v>
      </c>
      <c r="C486" s="23">
        <v>27.4</v>
      </c>
    </row>
    <row r="487" spans="1:3" x14ac:dyDescent="0.35">
      <c r="A487" s="39" t="s">
        <v>1604</v>
      </c>
      <c r="B487" s="5" t="s">
        <v>475</v>
      </c>
      <c r="C487" s="23">
        <v>45.2</v>
      </c>
    </row>
    <row r="488" spans="1:3" x14ac:dyDescent="0.35">
      <c r="A488" s="39" t="s">
        <v>1605</v>
      </c>
      <c r="B488" s="5" t="s">
        <v>476</v>
      </c>
      <c r="C488" s="23">
        <v>7.8</v>
      </c>
    </row>
    <row r="489" spans="1:3" x14ac:dyDescent="0.35">
      <c r="A489" s="39" t="s">
        <v>1606</v>
      </c>
      <c r="B489" s="5" t="s">
        <v>477</v>
      </c>
      <c r="C489" s="23">
        <v>23.6</v>
      </c>
    </row>
    <row r="490" spans="1:3" x14ac:dyDescent="0.35">
      <c r="A490" s="39" t="s">
        <v>1607</v>
      </c>
      <c r="B490" s="5" t="s">
        <v>478</v>
      </c>
      <c r="C490" s="23">
        <v>12.2</v>
      </c>
    </row>
    <row r="491" spans="1:3" x14ac:dyDescent="0.35">
      <c r="A491" s="39" t="s">
        <v>1608</v>
      </c>
      <c r="B491" s="5" t="s">
        <v>479</v>
      </c>
      <c r="C491" s="23">
        <v>51.5</v>
      </c>
    </row>
    <row r="492" spans="1:3" x14ac:dyDescent="0.35">
      <c r="A492" s="39" t="s">
        <v>1609</v>
      </c>
      <c r="B492" s="5" t="s">
        <v>480</v>
      </c>
      <c r="C492" s="23">
        <v>11.1</v>
      </c>
    </row>
    <row r="493" spans="1:3" x14ac:dyDescent="0.35">
      <c r="A493" s="39" t="s">
        <v>1610</v>
      </c>
      <c r="B493" s="5" t="s">
        <v>481</v>
      </c>
      <c r="C493" s="23">
        <v>43.2</v>
      </c>
    </row>
    <row r="494" spans="1:3" x14ac:dyDescent="0.35">
      <c r="A494" s="39" t="s">
        <v>1611</v>
      </c>
      <c r="B494" s="5" t="s">
        <v>482</v>
      </c>
      <c r="C494" s="23">
        <v>42.9</v>
      </c>
    </row>
    <row r="495" spans="1:3" x14ac:dyDescent="0.35">
      <c r="A495" s="39" t="s">
        <v>1612</v>
      </c>
      <c r="B495" s="5" t="s">
        <v>483</v>
      </c>
      <c r="C495" s="23">
        <v>13.4</v>
      </c>
    </row>
    <row r="496" spans="1:3" x14ac:dyDescent="0.35">
      <c r="A496" s="39" t="s">
        <v>1613</v>
      </c>
      <c r="B496" s="5" t="s">
        <v>55</v>
      </c>
      <c r="C496" s="23">
        <v>19.899999999999999</v>
      </c>
    </row>
    <row r="497" spans="1:3" x14ac:dyDescent="0.35">
      <c r="A497" s="39" t="s">
        <v>1614</v>
      </c>
      <c r="B497" s="5" t="s">
        <v>484</v>
      </c>
      <c r="C497" s="23">
        <v>25.7</v>
      </c>
    </row>
    <row r="498" spans="1:3" x14ac:dyDescent="0.35">
      <c r="A498" s="39" t="s">
        <v>1615</v>
      </c>
      <c r="B498" s="5" t="s">
        <v>485</v>
      </c>
      <c r="C498" s="23">
        <v>27.2</v>
      </c>
    </row>
    <row r="499" spans="1:3" x14ac:dyDescent="0.35">
      <c r="A499" s="39" t="s">
        <v>1616</v>
      </c>
      <c r="B499" s="5" t="s">
        <v>486</v>
      </c>
      <c r="C499" s="23">
        <v>15.5</v>
      </c>
    </row>
    <row r="500" spans="1:3" x14ac:dyDescent="0.35">
      <c r="A500" s="39" t="s">
        <v>1617</v>
      </c>
      <c r="B500" s="5" t="s">
        <v>487</v>
      </c>
      <c r="C500" s="23">
        <v>32.9</v>
      </c>
    </row>
    <row r="501" spans="1:3" x14ac:dyDescent="0.35">
      <c r="A501" s="39" t="s">
        <v>1618</v>
      </c>
      <c r="B501" s="5" t="s">
        <v>488</v>
      </c>
      <c r="C501" s="23">
        <v>33.1</v>
      </c>
    </row>
    <row r="502" spans="1:3" x14ac:dyDescent="0.35">
      <c r="A502" s="39" t="s">
        <v>1619</v>
      </c>
      <c r="B502" s="5" t="s">
        <v>489</v>
      </c>
      <c r="C502" s="23">
        <v>29.4</v>
      </c>
    </row>
    <row r="503" spans="1:3" x14ac:dyDescent="0.35">
      <c r="A503" s="39" t="s">
        <v>1620</v>
      </c>
      <c r="B503" s="5" t="s">
        <v>490</v>
      </c>
      <c r="C503" s="23">
        <v>29.6</v>
      </c>
    </row>
    <row r="504" spans="1:3" x14ac:dyDescent="0.35">
      <c r="A504" s="39" t="s">
        <v>1621</v>
      </c>
      <c r="B504" s="5" t="s">
        <v>491</v>
      </c>
      <c r="C504" s="23">
        <v>37.6</v>
      </c>
    </row>
    <row r="505" spans="1:3" x14ac:dyDescent="0.35">
      <c r="A505" s="39" t="s">
        <v>1622</v>
      </c>
      <c r="B505" s="5" t="s">
        <v>492</v>
      </c>
      <c r="C505" s="23">
        <v>34.9</v>
      </c>
    </row>
    <row r="506" spans="1:3" x14ac:dyDescent="0.35">
      <c r="A506" s="39" t="s">
        <v>1623</v>
      </c>
      <c r="B506" s="5" t="s">
        <v>493</v>
      </c>
      <c r="C506" s="23">
        <v>57.8</v>
      </c>
    </row>
    <row r="507" spans="1:3" x14ac:dyDescent="0.35">
      <c r="A507" s="39" t="s">
        <v>1624</v>
      </c>
      <c r="B507" s="5" t="s">
        <v>494</v>
      </c>
      <c r="C507" s="23">
        <v>9.8000000000000007</v>
      </c>
    </row>
    <row r="508" spans="1:3" x14ac:dyDescent="0.35">
      <c r="A508" s="39" t="s">
        <v>1625</v>
      </c>
      <c r="B508" s="5" t="s">
        <v>495</v>
      </c>
      <c r="C508" s="23">
        <v>18.3</v>
      </c>
    </row>
    <row r="509" spans="1:3" x14ac:dyDescent="0.35">
      <c r="A509" s="39" t="s">
        <v>1626</v>
      </c>
      <c r="B509" s="5" t="s">
        <v>496</v>
      </c>
      <c r="C509" s="23">
        <v>39.4</v>
      </c>
    </row>
    <row r="510" spans="1:3" x14ac:dyDescent="0.35">
      <c r="A510" s="39" t="s">
        <v>1627</v>
      </c>
      <c r="B510" s="5" t="s">
        <v>497</v>
      </c>
      <c r="C510" s="23">
        <v>50.3</v>
      </c>
    </row>
    <row r="511" spans="1:3" x14ac:dyDescent="0.35">
      <c r="A511" s="39" t="s">
        <v>1628</v>
      </c>
      <c r="B511" s="5" t="s">
        <v>374</v>
      </c>
      <c r="C511" s="23">
        <v>22.1</v>
      </c>
    </row>
    <row r="512" spans="1:3" x14ac:dyDescent="0.35">
      <c r="A512" s="39" t="s">
        <v>1629</v>
      </c>
      <c r="B512" s="5" t="s">
        <v>498</v>
      </c>
      <c r="C512" s="23">
        <v>29.1</v>
      </c>
    </row>
    <row r="513" spans="1:3" x14ac:dyDescent="0.35">
      <c r="A513" s="39" t="s">
        <v>1630</v>
      </c>
      <c r="B513" s="5" t="s">
        <v>499</v>
      </c>
      <c r="C513" s="23">
        <v>38.200000000000003</v>
      </c>
    </row>
    <row r="514" spans="1:3" x14ac:dyDescent="0.35">
      <c r="A514" s="39" t="s">
        <v>1631</v>
      </c>
      <c r="B514" s="5" t="s">
        <v>500</v>
      </c>
      <c r="C514" s="23">
        <v>10.4</v>
      </c>
    </row>
    <row r="515" spans="1:3" x14ac:dyDescent="0.35">
      <c r="A515" s="39" t="s">
        <v>1632</v>
      </c>
      <c r="B515" s="5" t="s">
        <v>501</v>
      </c>
      <c r="C515" s="23">
        <v>35.5</v>
      </c>
    </row>
    <row r="516" spans="1:3" x14ac:dyDescent="0.35">
      <c r="A516" s="39" t="s">
        <v>1633</v>
      </c>
      <c r="B516" s="5" t="s">
        <v>502</v>
      </c>
      <c r="C516" s="23">
        <v>38.5</v>
      </c>
    </row>
    <row r="517" spans="1:3" x14ac:dyDescent="0.35">
      <c r="A517" s="39" t="s">
        <v>1634</v>
      </c>
      <c r="B517" s="5" t="s">
        <v>503</v>
      </c>
      <c r="C517" s="23">
        <v>9.6</v>
      </c>
    </row>
    <row r="518" spans="1:3" x14ac:dyDescent="0.35">
      <c r="A518" s="39" t="s">
        <v>1635</v>
      </c>
      <c r="B518" s="5" t="s">
        <v>75</v>
      </c>
      <c r="C518" s="23">
        <v>27.8</v>
      </c>
    </row>
    <row r="519" spans="1:3" x14ac:dyDescent="0.35">
      <c r="A519" s="39" t="s">
        <v>1636</v>
      </c>
      <c r="B519" s="5" t="s">
        <v>504</v>
      </c>
      <c r="C519" s="23">
        <v>14.2</v>
      </c>
    </row>
    <row r="520" spans="1:3" x14ac:dyDescent="0.35">
      <c r="A520" s="39" t="s">
        <v>1637</v>
      </c>
      <c r="B520" s="5" t="s">
        <v>505</v>
      </c>
      <c r="C520" s="23">
        <v>22.1</v>
      </c>
    </row>
    <row r="521" spans="1:3" x14ac:dyDescent="0.35">
      <c r="A521" s="39" t="s">
        <v>1638</v>
      </c>
      <c r="B521" s="5" t="s">
        <v>506</v>
      </c>
      <c r="C521" s="23">
        <v>30.2</v>
      </c>
    </row>
    <row r="522" spans="1:3" x14ac:dyDescent="0.35">
      <c r="A522" s="39" t="s">
        <v>1639</v>
      </c>
      <c r="B522" s="5" t="s">
        <v>507</v>
      </c>
      <c r="C522" s="23">
        <v>26.2</v>
      </c>
    </row>
    <row r="523" spans="1:3" x14ac:dyDescent="0.35">
      <c r="A523" s="39" t="s">
        <v>1640</v>
      </c>
      <c r="B523" s="5" t="s">
        <v>121</v>
      </c>
      <c r="C523" s="23">
        <v>38.1</v>
      </c>
    </row>
    <row r="524" spans="1:3" x14ac:dyDescent="0.35">
      <c r="A524" s="39" t="s">
        <v>1641</v>
      </c>
      <c r="B524" s="5" t="s">
        <v>508</v>
      </c>
      <c r="C524" s="23">
        <v>27.7</v>
      </c>
    </row>
    <row r="525" spans="1:3" x14ac:dyDescent="0.35">
      <c r="A525" s="39" t="s">
        <v>1642</v>
      </c>
      <c r="B525" s="5" t="s">
        <v>509</v>
      </c>
      <c r="C525" s="23">
        <v>55</v>
      </c>
    </row>
    <row r="526" spans="1:3" x14ac:dyDescent="0.35">
      <c r="A526" s="39" t="s">
        <v>1643</v>
      </c>
      <c r="B526" s="5" t="s">
        <v>510</v>
      </c>
      <c r="C526" s="23">
        <v>36.700000000000003</v>
      </c>
    </row>
    <row r="527" spans="1:3" x14ac:dyDescent="0.35">
      <c r="A527" s="39" t="s">
        <v>1644</v>
      </c>
      <c r="B527" s="5" t="s">
        <v>511</v>
      </c>
      <c r="C527" s="23">
        <v>37.4</v>
      </c>
    </row>
    <row r="528" spans="1:3" x14ac:dyDescent="0.35">
      <c r="A528" s="39" t="s">
        <v>1645</v>
      </c>
      <c r="B528" s="5" t="s">
        <v>512</v>
      </c>
      <c r="C528" s="23">
        <v>30.6</v>
      </c>
    </row>
    <row r="529" spans="1:3" x14ac:dyDescent="0.35">
      <c r="A529" s="39" t="s">
        <v>1646</v>
      </c>
      <c r="B529" s="5" t="s">
        <v>513</v>
      </c>
      <c r="C529" s="23">
        <v>31</v>
      </c>
    </row>
    <row r="530" spans="1:3" x14ac:dyDescent="0.35">
      <c r="A530" s="39" t="s">
        <v>1647</v>
      </c>
      <c r="B530" s="5" t="s">
        <v>514</v>
      </c>
      <c r="C530" s="23">
        <v>46</v>
      </c>
    </row>
    <row r="531" spans="1:3" x14ac:dyDescent="0.35">
      <c r="A531" s="39" t="s">
        <v>1648</v>
      </c>
      <c r="B531" s="5" t="s">
        <v>515</v>
      </c>
      <c r="C531" s="23">
        <v>32.1</v>
      </c>
    </row>
    <row r="532" spans="1:3" x14ac:dyDescent="0.35">
      <c r="A532" s="39" t="s">
        <v>1649</v>
      </c>
      <c r="B532" s="5" t="s">
        <v>516</v>
      </c>
      <c r="C532" s="23">
        <v>37.700000000000003</v>
      </c>
    </row>
    <row r="533" spans="1:3" x14ac:dyDescent="0.35">
      <c r="A533" s="39" t="s">
        <v>1650</v>
      </c>
      <c r="B533" s="5" t="s">
        <v>517</v>
      </c>
      <c r="C533" s="23">
        <v>44.1</v>
      </c>
    </row>
    <row r="534" spans="1:3" x14ac:dyDescent="0.35">
      <c r="A534" s="39" t="s">
        <v>1651</v>
      </c>
      <c r="B534" s="5" t="s">
        <v>518</v>
      </c>
      <c r="C534" s="23">
        <v>28.4</v>
      </c>
    </row>
    <row r="535" spans="1:3" x14ac:dyDescent="0.35">
      <c r="A535" s="39" t="s">
        <v>1652</v>
      </c>
      <c r="B535" s="5" t="s">
        <v>519</v>
      </c>
      <c r="C535" s="23">
        <v>17.5</v>
      </c>
    </row>
    <row r="536" spans="1:3" x14ac:dyDescent="0.35">
      <c r="A536" s="39" t="s">
        <v>1653</v>
      </c>
      <c r="B536" s="5" t="s">
        <v>520</v>
      </c>
      <c r="C536" s="23">
        <v>21.8</v>
      </c>
    </row>
    <row r="537" spans="1:3" x14ac:dyDescent="0.35">
      <c r="A537" s="39" t="s">
        <v>1654</v>
      </c>
      <c r="B537" s="5" t="s">
        <v>521</v>
      </c>
      <c r="C537" s="23">
        <v>34.799999999999997</v>
      </c>
    </row>
    <row r="538" spans="1:3" x14ac:dyDescent="0.35">
      <c r="A538" s="39" t="s">
        <v>1655</v>
      </c>
      <c r="B538" s="5" t="s">
        <v>522</v>
      </c>
      <c r="C538" s="23">
        <v>36.9</v>
      </c>
    </row>
    <row r="539" spans="1:3" x14ac:dyDescent="0.35">
      <c r="A539" s="39" t="s">
        <v>1656</v>
      </c>
      <c r="B539" s="5" t="s">
        <v>93</v>
      </c>
      <c r="C539" s="23">
        <v>20.2</v>
      </c>
    </row>
    <row r="540" spans="1:3" x14ac:dyDescent="0.35">
      <c r="A540" s="39" t="s">
        <v>1657</v>
      </c>
      <c r="B540" s="5" t="s">
        <v>523</v>
      </c>
      <c r="C540" s="23">
        <v>35.6</v>
      </c>
    </row>
    <row r="541" spans="1:3" x14ac:dyDescent="0.35">
      <c r="A541" s="39" t="s">
        <v>1658</v>
      </c>
      <c r="B541" s="5" t="s">
        <v>524</v>
      </c>
      <c r="C541" s="23">
        <v>22.9</v>
      </c>
    </row>
    <row r="542" spans="1:3" x14ac:dyDescent="0.35">
      <c r="A542" s="39" t="s">
        <v>1659</v>
      </c>
      <c r="B542" s="5" t="s">
        <v>525</v>
      </c>
      <c r="C542" s="23">
        <v>17.7</v>
      </c>
    </row>
    <row r="543" spans="1:3" x14ac:dyDescent="0.35">
      <c r="A543" s="39" t="s">
        <v>1660</v>
      </c>
      <c r="B543" s="5" t="s">
        <v>526</v>
      </c>
      <c r="C543" s="23">
        <v>13.5</v>
      </c>
    </row>
    <row r="544" spans="1:3" x14ac:dyDescent="0.35">
      <c r="A544" s="39" t="s">
        <v>1661</v>
      </c>
      <c r="B544" s="5" t="s">
        <v>527</v>
      </c>
      <c r="C544" s="23">
        <v>23.5</v>
      </c>
    </row>
    <row r="545" spans="1:3" x14ac:dyDescent="0.35">
      <c r="A545" s="39" t="s">
        <v>1662</v>
      </c>
      <c r="B545" s="5" t="s">
        <v>528</v>
      </c>
      <c r="C545" s="23">
        <v>22.4</v>
      </c>
    </row>
    <row r="546" spans="1:3" x14ac:dyDescent="0.35">
      <c r="A546" s="39" t="s">
        <v>1663</v>
      </c>
      <c r="B546" s="5" t="s">
        <v>529</v>
      </c>
      <c r="C546" s="23">
        <v>14.1</v>
      </c>
    </row>
    <row r="547" spans="1:3" x14ac:dyDescent="0.35">
      <c r="A547" s="39" t="s">
        <v>1664</v>
      </c>
      <c r="B547" s="5" t="s">
        <v>530</v>
      </c>
      <c r="C547" s="23">
        <v>8</v>
      </c>
    </row>
    <row r="548" spans="1:3" x14ac:dyDescent="0.35">
      <c r="A548" s="39" t="s">
        <v>1665</v>
      </c>
      <c r="B548" s="5" t="s">
        <v>531</v>
      </c>
      <c r="C548" s="23">
        <v>12.6</v>
      </c>
    </row>
    <row r="549" spans="1:3" x14ac:dyDescent="0.35">
      <c r="A549" s="39" t="s">
        <v>1666</v>
      </c>
      <c r="B549" s="5" t="s">
        <v>532</v>
      </c>
      <c r="C549" s="23">
        <v>14</v>
      </c>
    </row>
    <row r="550" spans="1:3" x14ac:dyDescent="0.35">
      <c r="A550" s="39" t="s">
        <v>1667</v>
      </c>
      <c r="B550" s="5" t="s">
        <v>533</v>
      </c>
      <c r="C550" s="23">
        <v>28.2</v>
      </c>
    </row>
    <row r="551" spans="1:3" x14ac:dyDescent="0.35">
      <c r="A551" s="39" t="s">
        <v>1668</v>
      </c>
      <c r="B551" s="5" t="s">
        <v>534</v>
      </c>
      <c r="C551" s="23">
        <v>27.1</v>
      </c>
    </row>
    <row r="552" spans="1:3" x14ac:dyDescent="0.35">
      <c r="A552" s="39" t="s">
        <v>1669</v>
      </c>
      <c r="B552" s="5" t="s">
        <v>535</v>
      </c>
      <c r="C552" s="23">
        <v>21.3</v>
      </c>
    </row>
    <row r="553" spans="1:3" x14ac:dyDescent="0.35">
      <c r="A553" s="39" t="s">
        <v>1670</v>
      </c>
      <c r="B553" s="5" t="s">
        <v>536</v>
      </c>
      <c r="C553" s="23">
        <v>9.6</v>
      </c>
    </row>
    <row r="554" spans="1:3" x14ac:dyDescent="0.35">
      <c r="A554" s="39" t="s">
        <v>1671</v>
      </c>
      <c r="B554" s="5" t="s">
        <v>537</v>
      </c>
      <c r="C554" s="23">
        <v>24.3</v>
      </c>
    </row>
    <row r="555" spans="1:3" x14ac:dyDescent="0.35">
      <c r="A555" s="39" t="s">
        <v>1672</v>
      </c>
      <c r="B555" s="5" t="s">
        <v>538</v>
      </c>
      <c r="C555" s="23">
        <v>18.5</v>
      </c>
    </row>
    <row r="556" spans="1:3" x14ac:dyDescent="0.35">
      <c r="A556" s="39" t="s">
        <v>1673</v>
      </c>
      <c r="B556" s="5" t="s">
        <v>539</v>
      </c>
      <c r="C556" s="23">
        <v>10.4</v>
      </c>
    </row>
    <row r="557" spans="1:3" x14ac:dyDescent="0.35">
      <c r="A557" s="39" t="s">
        <v>1674</v>
      </c>
      <c r="B557" s="5" t="s">
        <v>540</v>
      </c>
      <c r="C557" s="23">
        <v>27.4</v>
      </c>
    </row>
    <row r="558" spans="1:3" x14ac:dyDescent="0.35">
      <c r="A558" s="39" t="s">
        <v>1675</v>
      </c>
      <c r="B558" s="5" t="s">
        <v>541</v>
      </c>
      <c r="C558" s="23">
        <v>52.3</v>
      </c>
    </row>
    <row r="559" spans="1:3" x14ac:dyDescent="0.35">
      <c r="A559" s="39" t="s">
        <v>1676</v>
      </c>
      <c r="B559" s="5" t="s">
        <v>542</v>
      </c>
      <c r="C559" s="23">
        <v>24.4</v>
      </c>
    </row>
    <row r="560" spans="1:3" x14ac:dyDescent="0.35">
      <c r="A560" s="39" t="s">
        <v>1677</v>
      </c>
      <c r="B560" s="5" t="s">
        <v>543</v>
      </c>
      <c r="C560" s="23">
        <v>10.1</v>
      </c>
    </row>
    <row r="561" spans="1:3" x14ac:dyDescent="0.35">
      <c r="A561" s="39" t="s">
        <v>1678</v>
      </c>
      <c r="B561" s="5" t="s">
        <v>544</v>
      </c>
      <c r="C561" s="23">
        <v>47.1</v>
      </c>
    </row>
    <row r="562" spans="1:3" x14ac:dyDescent="0.35">
      <c r="A562" s="39" t="s">
        <v>1679</v>
      </c>
      <c r="B562" s="5" t="s">
        <v>545</v>
      </c>
      <c r="C562" s="23">
        <v>47</v>
      </c>
    </row>
    <row r="563" spans="1:3" x14ac:dyDescent="0.35">
      <c r="A563" s="39" t="s">
        <v>1680</v>
      </c>
      <c r="B563" s="5" t="s">
        <v>546</v>
      </c>
      <c r="C563" s="23">
        <v>34.1</v>
      </c>
    </row>
    <row r="564" spans="1:3" x14ac:dyDescent="0.35">
      <c r="A564" s="39" t="s">
        <v>1681</v>
      </c>
      <c r="B564" s="5" t="s">
        <v>547</v>
      </c>
      <c r="C564" s="23">
        <v>14.2</v>
      </c>
    </row>
    <row r="565" spans="1:3" x14ac:dyDescent="0.35">
      <c r="A565" s="39" t="s">
        <v>1682</v>
      </c>
      <c r="B565" s="5" t="s">
        <v>548</v>
      </c>
      <c r="C565" s="23">
        <v>29.6</v>
      </c>
    </row>
    <row r="566" spans="1:3" x14ac:dyDescent="0.35">
      <c r="A566" s="39" t="s">
        <v>1683</v>
      </c>
      <c r="B566" s="5" t="s">
        <v>549</v>
      </c>
      <c r="C566" s="23">
        <v>35.5</v>
      </c>
    </row>
    <row r="567" spans="1:3" x14ac:dyDescent="0.35">
      <c r="A567" s="39" t="s">
        <v>1684</v>
      </c>
      <c r="B567" s="5" t="s">
        <v>550</v>
      </c>
      <c r="C567" s="23">
        <v>50</v>
      </c>
    </row>
    <row r="568" spans="1:3" x14ac:dyDescent="0.35">
      <c r="A568" s="39" t="s">
        <v>1685</v>
      </c>
      <c r="B568" s="5" t="s">
        <v>551</v>
      </c>
      <c r="C568" s="23">
        <v>31.6</v>
      </c>
    </row>
    <row r="569" spans="1:3" x14ac:dyDescent="0.35">
      <c r="A569" s="39" t="s">
        <v>1686</v>
      </c>
      <c r="B569" s="5" t="s">
        <v>552</v>
      </c>
      <c r="C569" s="23">
        <v>38.200000000000003</v>
      </c>
    </row>
    <row r="570" spans="1:3" x14ac:dyDescent="0.35">
      <c r="A570" s="39" t="s">
        <v>1687</v>
      </c>
      <c r="B570" s="5" t="s">
        <v>553</v>
      </c>
      <c r="C570" s="23">
        <v>31.4</v>
      </c>
    </row>
    <row r="571" spans="1:3" x14ac:dyDescent="0.35">
      <c r="A571" s="39" t="s">
        <v>1688</v>
      </c>
      <c r="B571" s="5" t="s">
        <v>554</v>
      </c>
      <c r="C571" s="23">
        <v>18.7</v>
      </c>
    </row>
    <row r="572" spans="1:3" x14ac:dyDescent="0.35">
      <c r="A572" s="39" t="s">
        <v>1689</v>
      </c>
      <c r="B572" s="5" t="s">
        <v>555</v>
      </c>
      <c r="C572" s="23">
        <v>36.299999999999997</v>
      </c>
    </row>
    <row r="573" spans="1:3" x14ac:dyDescent="0.35">
      <c r="A573" s="39" t="s">
        <v>1690</v>
      </c>
      <c r="B573" s="5" t="s">
        <v>556</v>
      </c>
      <c r="C573" s="23">
        <v>55.5</v>
      </c>
    </row>
    <row r="574" spans="1:3" x14ac:dyDescent="0.35">
      <c r="A574" s="39" t="s">
        <v>1691</v>
      </c>
      <c r="B574" s="5" t="s">
        <v>557</v>
      </c>
      <c r="C574" s="23">
        <v>20.5</v>
      </c>
    </row>
    <row r="575" spans="1:3" x14ac:dyDescent="0.35">
      <c r="A575" s="39" t="s">
        <v>1692</v>
      </c>
      <c r="B575" s="5" t="s">
        <v>558</v>
      </c>
      <c r="C575" s="23">
        <v>10.3</v>
      </c>
    </row>
    <row r="576" spans="1:3" x14ac:dyDescent="0.35">
      <c r="A576" s="39" t="s">
        <v>1693</v>
      </c>
      <c r="B576" s="5" t="s">
        <v>559</v>
      </c>
      <c r="C576" s="23">
        <v>44.4</v>
      </c>
    </row>
    <row r="577" spans="1:3" x14ac:dyDescent="0.35">
      <c r="A577" s="39" t="s">
        <v>1694</v>
      </c>
      <c r="B577" s="5" t="s">
        <v>560</v>
      </c>
      <c r="C577" s="23">
        <v>51.4</v>
      </c>
    </row>
    <row r="578" spans="1:3" x14ac:dyDescent="0.35">
      <c r="A578" s="39" t="s">
        <v>1695</v>
      </c>
      <c r="B578" s="5" t="s">
        <v>561</v>
      </c>
      <c r="C578" s="23">
        <v>90.6</v>
      </c>
    </row>
    <row r="579" spans="1:3" x14ac:dyDescent="0.35">
      <c r="A579" s="39" t="s">
        <v>1696</v>
      </c>
      <c r="B579" s="5" t="s">
        <v>562</v>
      </c>
      <c r="C579" s="23">
        <v>61.5</v>
      </c>
    </row>
    <row r="580" spans="1:3" x14ac:dyDescent="0.35">
      <c r="A580" s="39" t="s">
        <v>1697</v>
      </c>
      <c r="B580" s="5" t="s">
        <v>563</v>
      </c>
      <c r="C580" s="23">
        <v>81</v>
      </c>
    </row>
    <row r="581" spans="1:3" x14ac:dyDescent="0.35">
      <c r="A581" s="39" t="s">
        <v>1698</v>
      </c>
      <c r="B581" s="5" t="s">
        <v>564</v>
      </c>
      <c r="C581" s="23">
        <v>46.6</v>
      </c>
    </row>
    <row r="582" spans="1:3" x14ac:dyDescent="0.35">
      <c r="A582" s="39" t="s">
        <v>1699</v>
      </c>
      <c r="B582" s="5" t="s">
        <v>565</v>
      </c>
      <c r="C582" s="23">
        <v>80.400000000000006</v>
      </c>
    </row>
    <row r="583" spans="1:3" x14ac:dyDescent="0.35">
      <c r="A583" s="39" t="s">
        <v>1700</v>
      </c>
      <c r="B583" s="5" t="s">
        <v>566</v>
      </c>
      <c r="C583" s="23">
        <v>77.099999999999994</v>
      </c>
    </row>
    <row r="584" spans="1:3" x14ac:dyDescent="0.35">
      <c r="A584" s="39" t="s">
        <v>1701</v>
      </c>
      <c r="B584" s="5" t="s">
        <v>567</v>
      </c>
      <c r="C584" s="23">
        <v>60.2</v>
      </c>
    </row>
    <row r="585" spans="1:3" x14ac:dyDescent="0.35">
      <c r="A585" s="39" t="s">
        <v>1702</v>
      </c>
      <c r="B585" s="5" t="s">
        <v>568</v>
      </c>
      <c r="C585" s="23">
        <v>77.8</v>
      </c>
    </row>
    <row r="586" spans="1:3" x14ac:dyDescent="0.35">
      <c r="A586" s="39" t="s">
        <v>1703</v>
      </c>
      <c r="B586" s="5" t="s">
        <v>569</v>
      </c>
      <c r="C586" s="23">
        <v>55.9</v>
      </c>
    </row>
    <row r="587" spans="1:3" x14ac:dyDescent="0.35">
      <c r="A587" s="39" t="s">
        <v>1704</v>
      </c>
      <c r="B587" s="5" t="s">
        <v>570</v>
      </c>
      <c r="C587" s="23">
        <v>53.2</v>
      </c>
    </row>
    <row r="588" spans="1:3" x14ac:dyDescent="0.35">
      <c r="A588" s="39" t="s">
        <v>1705</v>
      </c>
      <c r="B588" s="5" t="s">
        <v>571</v>
      </c>
      <c r="C588" s="23">
        <v>54</v>
      </c>
    </row>
    <row r="589" spans="1:3" x14ac:dyDescent="0.35">
      <c r="A589" s="39" t="s">
        <v>1706</v>
      </c>
      <c r="B589" s="5" t="s">
        <v>572</v>
      </c>
      <c r="C589" s="23">
        <v>83.1</v>
      </c>
    </row>
    <row r="590" spans="1:3" x14ac:dyDescent="0.35">
      <c r="A590" s="39" t="s">
        <v>1707</v>
      </c>
      <c r="B590" s="5" t="s">
        <v>573</v>
      </c>
      <c r="C590" s="23">
        <v>55.1</v>
      </c>
    </row>
    <row r="591" spans="1:3" x14ac:dyDescent="0.35">
      <c r="A591" s="39" t="s">
        <v>1708</v>
      </c>
      <c r="B591" s="5" t="s">
        <v>574</v>
      </c>
      <c r="C591" s="23">
        <v>71.8</v>
      </c>
    </row>
    <row r="592" spans="1:3" x14ac:dyDescent="0.35">
      <c r="A592" s="39" t="s">
        <v>1709</v>
      </c>
      <c r="B592" s="5" t="s">
        <v>575</v>
      </c>
      <c r="C592" s="23">
        <v>74.400000000000006</v>
      </c>
    </row>
    <row r="593" spans="1:3" x14ac:dyDescent="0.35">
      <c r="A593" s="39" t="s">
        <v>1710</v>
      </c>
      <c r="B593" s="5" t="s">
        <v>576</v>
      </c>
      <c r="C593" s="23">
        <v>76.599999999999994</v>
      </c>
    </row>
    <row r="594" spans="1:3" x14ac:dyDescent="0.35">
      <c r="A594" s="39" t="s">
        <v>1711</v>
      </c>
      <c r="B594" s="5" t="s">
        <v>577</v>
      </c>
      <c r="C594" s="23">
        <v>80.2</v>
      </c>
    </row>
    <row r="595" spans="1:3" x14ac:dyDescent="0.35">
      <c r="A595" s="39" t="s">
        <v>1712</v>
      </c>
      <c r="B595" s="5" t="s">
        <v>578</v>
      </c>
      <c r="C595" s="23">
        <v>69.7</v>
      </c>
    </row>
    <row r="596" spans="1:3" x14ac:dyDescent="0.35">
      <c r="A596" s="39" t="s">
        <v>1713</v>
      </c>
      <c r="B596" s="5" t="s">
        <v>579</v>
      </c>
      <c r="C596" s="23">
        <v>60.1</v>
      </c>
    </row>
    <row r="597" spans="1:3" x14ac:dyDescent="0.35">
      <c r="A597" s="39" t="s">
        <v>1714</v>
      </c>
      <c r="B597" s="5" t="s">
        <v>580</v>
      </c>
      <c r="C597" s="23">
        <v>72.900000000000006</v>
      </c>
    </row>
    <row r="598" spans="1:3" x14ac:dyDescent="0.35">
      <c r="A598" s="39" t="s">
        <v>1715</v>
      </c>
      <c r="B598" s="5" t="s">
        <v>581</v>
      </c>
      <c r="C598" s="23">
        <v>75.099999999999994</v>
      </c>
    </row>
    <row r="599" spans="1:3" x14ac:dyDescent="0.35">
      <c r="A599" s="39" t="s">
        <v>1716</v>
      </c>
      <c r="B599" s="5" t="s">
        <v>582</v>
      </c>
      <c r="C599" s="23">
        <v>66.8</v>
      </c>
    </row>
    <row r="600" spans="1:3" x14ac:dyDescent="0.35">
      <c r="A600" s="39" t="s">
        <v>1717</v>
      </c>
      <c r="B600" s="5" t="s">
        <v>335</v>
      </c>
      <c r="C600" s="23">
        <v>70.900000000000006</v>
      </c>
    </row>
    <row r="601" spans="1:3" x14ac:dyDescent="0.35">
      <c r="A601" s="39" t="s">
        <v>1718</v>
      </c>
      <c r="B601" s="5" t="s">
        <v>583</v>
      </c>
      <c r="C601" s="23">
        <v>59.1</v>
      </c>
    </row>
    <row r="602" spans="1:3" x14ac:dyDescent="0.35">
      <c r="A602" s="39" t="s">
        <v>1719</v>
      </c>
      <c r="B602" s="5" t="s">
        <v>584</v>
      </c>
      <c r="C602" s="23">
        <v>69.7</v>
      </c>
    </row>
    <row r="603" spans="1:3" x14ac:dyDescent="0.35">
      <c r="A603" s="39" t="s">
        <v>1720</v>
      </c>
      <c r="B603" s="5" t="s">
        <v>585</v>
      </c>
      <c r="C603" s="23">
        <v>59.9</v>
      </c>
    </row>
    <row r="604" spans="1:3" x14ac:dyDescent="0.35">
      <c r="A604" s="39" t="s">
        <v>1721</v>
      </c>
      <c r="B604" s="5" t="s">
        <v>586</v>
      </c>
      <c r="C604" s="23">
        <v>63.4</v>
      </c>
    </row>
    <row r="605" spans="1:3" x14ac:dyDescent="0.35">
      <c r="A605" s="39" t="s">
        <v>1722</v>
      </c>
      <c r="B605" s="5" t="s">
        <v>587</v>
      </c>
      <c r="C605" s="23">
        <v>57.4</v>
      </c>
    </row>
    <row r="606" spans="1:3" x14ac:dyDescent="0.35">
      <c r="A606" s="39" t="s">
        <v>1723</v>
      </c>
      <c r="B606" s="5" t="s">
        <v>588</v>
      </c>
      <c r="C606" s="23">
        <v>17.600000000000001</v>
      </c>
    </row>
    <row r="607" spans="1:3" x14ac:dyDescent="0.35">
      <c r="A607" s="39" t="s">
        <v>1724</v>
      </c>
      <c r="B607" s="5" t="s">
        <v>589</v>
      </c>
      <c r="C607" s="23">
        <v>51</v>
      </c>
    </row>
    <row r="608" spans="1:3" x14ac:dyDescent="0.35">
      <c r="A608" s="39" t="s">
        <v>1725</v>
      </c>
      <c r="B608" s="5" t="s">
        <v>590</v>
      </c>
      <c r="C608" s="23">
        <v>50</v>
      </c>
    </row>
    <row r="609" spans="1:3" x14ac:dyDescent="0.35">
      <c r="A609" s="39" t="s">
        <v>1726</v>
      </c>
      <c r="B609" s="5" t="s">
        <v>591</v>
      </c>
      <c r="C609" s="23">
        <v>35.4</v>
      </c>
    </row>
    <row r="610" spans="1:3" x14ac:dyDescent="0.35">
      <c r="A610" s="39" t="s">
        <v>1727</v>
      </c>
      <c r="B610" s="5" t="s">
        <v>592</v>
      </c>
      <c r="C610" s="23">
        <v>45.2</v>
      </c>
    </row>
    <row r="611" spans="1:3" x14ac:dyDescent="0.35">
      <c r="A611" s="39" t="s">
        <v>1728</v>
      </c>
      <c r="B611" s="5" t="s">
        <v>593</v>
      </c>
      <c r="C611" s="23">
        <v>30.4</v>
      </c>
    </row>
    <row r="612" spans="1:3" x14ac:dyDescent="0.35">
      <c r="A612" s="39" t="s">
        <v>1729</v>
      </c>
      <c r="B612" s="5" t="s">
        <v>594</v>
      </c>
      <c r="C612" s="23">
        <v>49.4</v>
      </c>
    </row>
    <row r="613" spans="1:3" x14ac:dyDescent="0.35">
      <c r="A613" s="39" t="s">
        <v>1730</v>
      </c>
      <c r="B613" s="5" t="s">
        <v>595</v>
      </c>
      <c r="C613" s="23">
        <v>31.1</v>
      </c>
    </row>
    <row r="614" spans="1:3" x14ac:dyDescent="0.35">
      <c r="A614" s="39" t="s">
        <v>1731</v>
      </c>
      <c r="B614" s="5" t="s">
        <v>596</v>
      </c>
      <c r="C614" s="23">
        <v>61.7</v>
      </c>
    </row>
    <row r="615" spans="1:3" x14ac:dyDescent="0.35">
      <c r="A615" s="39" t="s">
        <v>1732</v>
      </c>
      <c r="B615" s="5" t="s">
        <v>597</v>
      </c>
      <c r="C615" s="23">
        <v>32.299999999999997</v>
      </c>
    </row>
    <row r="616" spans="1:3" x14ac:dyDescent="0.35">
      <c r="A616" s="39" t="s">
        <v>1733</v>
      </c>
      <c r="B616" s="5" t="s">
        <v>598</v>
      </c>
      <c r="C616" s="23">
        <v>32</v>
      </c>
    </row>
    <row r="617" spans="1:3" x14ac:dyDescent="0.35">
      <c r="A617" s="39" t="s">
        <v>1734</v>
      </c>
      <c r="B617" s="5" t="s">
        <v>599</v>
      </c>
      <c r="C617" s="23">
        <v>36.9</v>
      </c>
    </row>
    <row r="618" spans="1:3" x14ac:dyDescent="0.35">
      <c r="A618" s="39" t="s">
        <v>1735</v>
      </c>
      <c r="B618" s="5" t="s">
        <v>56</v>
      </c>
      <c r="C618" s="23">
        <v>43.2</v>
      </c>
    </row>
    <row r="619" spans="1:3" x14ac:dyDescent="0.35">
      <c r="A619" s="39" t="s">
        <v>1736</v>
      </c>
      <c r="B619" s="5" t="s">
        <v>600</v>
      </c>
      <c r="C619" s="23">
        <v>38.799999999999997</v>
      </c>
    </row>
    <row r="620" spans="1:3" x14ac:dyDescent="0.35">
      <c r="A620" s="39" t="s">
        <v>1737</v>
      </c>
      <c r="B620" s="5" t="s">
        <v>601</v>
      </c>
      <c r="C620" s="23">
        <v>49.6</v>
      </c>
    </row>
    <row r="621" spans="1:3" x14ac:dyDescent="0.35">
      <c r="A621" s="39" t="s">
        <v>1738</v>
      </c>
      <c r="B621" s="5" t="s">
        <v>602</v>
      </c>
      <c r="C621" s="23">
        <v>43.1</v>
      </c>
    </row>
    <row r="622" spans="1:3" x14ac:dyDescent="0.35">
      <c r="A622" s="39" t="s">
        <v>1739</v>
      </c>
      <c r="B622" s="5" t="s">
        <v>603</v>
      </c>
      <c r="C622" s="23">
        <v>44</v>
      </c>
    </row>
    <row r="623" spans="1:3" x14ac:dyDescent="0.35">
      <c r="A623" s="39" t="s">
        <v>1740</v>
      </c>
      <c r="B623" s="5" t="s">
        <v>604</v>
      </c>
      <c r="C623" s="23">
        <v>42.5</v>
      </c>
    </row>
    <row r="624" spans="1:3" x14ac:dyDescent="0.35">
      <c r="A624" s="39" t="s">
        <v>1741</v>
      </c>
      <c r="B624" s="5" t="s">
        <v>605</v>
      </c>
      <c r="C624" s="23">
        <v>46.9</v>
      </c>
    </row>
    <row r="625" spans="1:3" x14ac:dyDescent="0.35">
      <c r="A625" s="39" t="s">
        <v>1742</v>
      </c>
      <c r="B625" s="5" t="s">
        <v>606</v>
      </c>
      <c r="C625" s="23">
        <v>58.5</v>
      </c>
    </row>
    <row r="626" spans="1:3" x14ac:dyDescent="0.35">
      <c r="A626" s="39" t="s">
        <v>1743</v>
      </c>
      <c r="B626" s="5" t="s">
        <v>607</v>
      </c>
      <c r="C626" s="23">
        <v>39.1</v>
      </c>
    </row>
    <row r="627" spans="1:3" x14ac:dyDescent="0.35">
      <c r="A627" s="39" t="s">
        <v>1744</v>
      </c>
      <c r="B627" s="5" t="s">
        <v>608</v>
      </c>
      <c r="C627" s="23">
        <v>32.6</v>
      </c>
    </row>
    <row r="628" spans="1:3" x14ac:dyDescent="0.35">
      <c r="A628" s="39" t="s">
        <v>1745</v>
      </c>
      <c r="B628" s="5" t="s">
        <v>333</v>
      </c>
      <c r="C628" s="23">
        <v>51</v>
      </c>
    </row>
    <row r="629" spans="1:3" x14ac:dyDescent="0.35">
      <c r="A629" s="39" t="s">
        <v>1746</v>
      </c>
      <c r="B629" s="5" t="s">
        <v>609</v>
      </c>
      <c r="C629" s="23">
        <v>43.9</v>
      </c>
    </row>
    <row r="630" spans="1:3" x14ac:dyDescent="0.35">
      <c r="A630" s="39" t="s">
        <v>1747</v>
      </c>
      <c r="B630" s="5" t="s">
        <v>610</v>
      </c>
      <c r="C630" s="23">
        <v>33.700000000000003</v>
      </c>
    </row>
    <row r="631" spans="1:3" x14ac:dyDescent="0.35">
      <c r="A631" s="39" t="s">
        <v>1748</v>
      </c>
      <c r="B631" s="5" t="s">
        <v>611</v>
      </c>
      <c r="C631" s="23">
        <v>27.4</v>
      </c>
    </row>
    <row r="632" spans="1:3" x14ac:dyDescent="0.35">
      <c r="A632" s="39" t="s">
        <v>1749</v>
      </c>
      <c r="B632" s="5" t="s">
        <v>612</v>
      </c>
      <c r="C632" s="23">
        <v>57.8</v>
      </c>
    </row>
    <row r="633" spans="1:3" x14ac:dyDescent="0.35">
      <c r="A633" s="39" t="s">
        <v>1750</v>
      </c>
      <c r="B633" s="5" t="s">
        <v>613</v>
      </c>
      <c r="C633" s="23">
        <v>36.299999999999997</v>
      </c>
    </row>
    <row r="634" spans="1:3" x14ac:dyDescent="0.35">
      <c r="A634" s="39" t="s">
        <v>1751</v>
      </c>
      <c r="B634" s="5" t="s">
        <v>282</v>
      </c>
      <c r="C634" s="23">
        <v>51.5</v>
      </c>
    </row>
    <row r="635" spans="1:3" x14ac:dyDescent="0.35">
      <c r="A635" s="39" t="s">
        <v>1752</v>
      </c>
      <c r="B635" s="5" t="s">
        <v>614</v>
      </c>
      <c r="C635" s="23">
        <v>41.6</v>
      </c>
    </row>
    <row r="636" spans="1:3" x14ac:dyDescent="0.35">
      <c r="A636" s="39" t="s">
        <v>1753</v>
      </c>
      <c r="B636" s="5" t="s">
        <v>615</v>
      </c>
      <c r="C636" s="23">
        <v>47.1</v>
      </c>
    </row>
    <row r="637" spans="1:3" x14ac:dyDescent="0.35">
      <c r="A637" s="39" t="s">
        <v>1754</v>
      </c>
      <c r="B637" s="5" t="s">
        <v>616</v>
      </c>
      <c r="C637" s="23">
        <v>36.1</v>
      </c>
    </row>
    <row r="638" spans="1:3" x14ac:dyDescent="0.35">
      <c r="A638" s="39" t="s">
        <v>1755</v>
      </c>
      <c r="B638" s="5" t="s">
        <v>617</v>
      </c>
      <c r="C638" s="23">
        <v>44.5</v>
      </c>
    </row>
    <row r="639" spans="1:3" x14ac:dyDescent="0.35">
      <c r="A639" s="39" t="s">
        <v>1756</v>
      </c>
      <c r="B639" s="5" t="s">
        <v>618</v>
      </c>
      <c r="C639" s="23">
        <v>39.9</v>
      </c>
    </row>
    <row r="640" spans="1:3" x14ac:dyDescent="0.35">
      <c r="A640" s="39" t="s">
        <v>1757</v>
      </c>
      <c r="B640" s="5" t="s">
        <v>619</v>
      </c>
      <c r="C640" s="23">
        <v>40.799999999999997</v>
      </c>
    </row>
    <row r="641" spans="1:3" x14ac:dyDescent="0.35">
      <c r="A641" s="39" t="s">
        <v>1758</v>
      </c>
      <c r="B641" s="5" t="s">
        <v>620</v>
      </c>
      <c r="C641" s="23">
        <v>37.9</v>
      </c>
    </row>
    <row r="642" spans="1:3" x14ac:dyDescent="0.35">
      <c r="A642" s="39" t="s">
        <v>1759</v>
      </c>
      <c r="B642" s="5" t="s">
        <v>621</v>
      </c>
      <c r="C642" s="23">
        <v>23.8</v>
      </c>
    </row>
    <row r="643" spans="1:3" x14ac:dyDescent="0.35">
      <c r="A643" s="39" t="s">
        <v>1760</v>
      </c>
      <c r="B643" s="5" t="s">
        <v>622</v>
      </c>
      <c r="C643" s="23">
        <v>45.1</v>
      </c>
    </row>
    <row r="644" spans="1:3" x14ac:dyDescent="0.35">
      <c r="A644" s="39" t="s">
        <v>1761</v>
      </c>
      <c r="B644" s="5" t="s">
        <v>345</v>
      </c>
      <c r="C644" s="23">
        <v>49.8</v>
      </c>
    </row>
    <row r="645" spans="1:3" x14ac:dyDescent="0.35">
      <c r="A645" s="39" t="s">
        <v>1762</v>
      </c>
      <c r="B645" s="5" t="s">
        <v>623</v>
      </c>
      <c r="C645" s="23">
        <v>46.7</v>
      </c>
    </row>
    <row r="646" spans="1:3" x14ac:dyDescent="0.35">
      <c r="A646" s="39" t="s">
        <v>1763</v>
      </c>
      <c r="B646" s="5" t="s">
        <v>624</v>
      </c>
      <c r="C646" s="23">
        <v>65.5</v>
      </c>
    </row>
    <row r="647" spans="1:3" x14ac:dyDescent="0.35">
      <c r="A647" s="39" t="s">
        <v>1764</v>
      </c>
      <c r="B647" s="5" t="s">
        <v>625</v>
      </c>
      <c r="C647" s="23">
        <v>40.200000000000003</v>
      </c>
    </row>
    <row r="648" spans="1:3" x14ac:dyDescent="0.35">
      <c r="A648" s="39" t="s">
        <v>1765</v>
      </c>
      <c r="B648" s="5" t="s">
        <v>626</v>
      </c>
      <c r="C648" s="23">
        <v>37</v>
      </c>
    </row>
    <row r="649" spans="1:3" x14ac:dyDescent="0.35">
      <c r="A649" s="39" t="s">
        <v>1766</v>
      </c>
      <c r="B649" s="5" t="s">
        <v>627</v>
      </c>
      <c r="C649" s="23">
        <v>36</v>
      </c>
    </row>
    <row r="650" spans="1:3" x14ac:dyDescent="0.35">
      <c r="A650" s="39" t="s">
        <v>1767</v>
      </c>
      <c r="B650" s="5" t="s">
        <v>628</v>
      </c>
      <c r="C650" s="23">
        <v>43.3</v>
      </c>
    </row>
    <row r="651" spans="1:3" x14ac:dyDescent="0.35">
      <c r="A651" s="39" t="s">
        <v>1768</v>
      </c>
      <c r="B651" s="5" t="s">
        <v>629</v>
      </c>
      <c r="C651" s="23">
        <v>43</v>
      </c>
    </row>
    <row r="652" spans="1:3" x14ac:dyDescent="0.35">
      <c r="A652" s="39" t="s">
        <v>1769</v>
      </c>
      <c r="B652" s="5" t="s">
        <v>630</v>
      </c>
      <c r="C652" s="23">
        <v>60</v>
      </c>
    </row>
    <row r="653" spans="1:3" x14ac:dyDescent="0.35">
      <c r="A653" s="39" t="s">
        <v>1770</v>
      </c>
      <c r="B653" s="5" t="s">
        <v>631</v>
      </c>
      <c r="C653" s="23">
        <v>86.7</v>
      </c>
    </row>
    <row r="654" spans="1:3" x14ac:dyDescent="0.35">
      <c r="A654" s="39" t="s">
        <v>1771</v>
      </c>
      <c r="B654" s="5" t="s">
        <v>632</v>
      </c>
      <c r="C654" s="23">
        <v>36.6</v>
      </c>
    </row>
    <row r="655" spans="1:3" x14ac:dyDescent="0.35">
      <c r="A655" s="39" t="s">
        <v>1772</v>
      </c>
      <c r="B655" s="5" t="s">
        <v>633</v>
      </c>
      <c r="C655" s="23">
        <v>92.2</v>
      </c>
    </row>
    <row r="656" spans="1:3" x14ac:dyDescent="0.35">
      <c r="A656" s="39" t="s">
        <v>1773</v>
      </c>
      <c r="B656" s="5" t="s">
        <v>634</v>
      </c>
      <c r="C656" s="23">
        <v>32</v>
      </c>
    </row>
    <row r="657" spans="1:3" x14ac:dyDescent="0.35">
      <c r="A657" s="39" t="s">
        <v>1774</v>
      </c>
      <c r="B657" s="5" t="s">
        <v>195</v>
      </c>
      <c r="C657" s="23">
        <v>31</v>
      </c>
    </row>
    <row r="658" spans="1:3" x14ac:dyDescent="0.35">
      <c r="A658" s="39" t="s">
        <v>1775</v>
      </c>
      <c r="B658" s="5" t="s">
        <v>635</v>
      </c>
      <c r="C658" s="23">
        <v>24.4</v>
      </c>
    </row>
    <row r="659" spans="1:3" x14ac:dyDescent="0.35">
      <c r="A659" s="39" t="s">
        <v>1776</v>
      </c>
      <c r="B659" s="5" t="s">
        <v>636</v>
      </c>
      <c r="C659" s="23">
        <v>57.3</v>
      </c>
    </row>
    <row r="660" spans="1:3" x14ac:dyDescent="0.35">
      <c r="A660" s="39" t="s">
        <v>1777</v>
      </c>
      <c r="B660" s="5" t="s">
        <v>637</v>
      </c>
      <c r="C660" s="23">
        <v>50</v>
      </c>
    </row>
    <row r="661" spans="1:3" x14ac:dyDescent="0.35">
      <c r="A661" s="39" t="s">
        <v>1778</v>
      </c>
      <c r="B661" s="5" t="s">
        <v>638</v>
      </c>
      <c r="C661" s="23">
        <v>56.4</v>
      </c>
    </row>
    <row r="662" spans="1:3" x14ac:dyDescent="0.35">
      <c r="A662" s="39" t="s">
        <v>1779</v>
      </c>
      <c r="B662" s="5" t="s">
        <v>639</v>
      </c>
      <c r="C662" s="23">
        <v>62.4</v>
      </c>
    </row>
    <row r="663" spans="1:3" x14ac:dyDescent="0.35">
      <c r="A663" s="39" t="s">
        <v>1780</v>
      </c>
      <c r="B663" s="5" t="s">
        <v>640</v>
      </c>
      <c r="C663" s="23">
        <v>53.3</v>
      </c>
    </row>
    <row r="664" spans="1:3" x14ac:dyDescent="0.35">
      <c r="A664" s="39" t="s">
        <v>1781</v>
      </c>
      <c r="B664" s="5" t="s">
        <v>641</v>
      </c>
      <c r="C664" s="23">
        <v>44.6</v>
      </c>
    </row>
    <row r="665" spans="1:3" x14ac:dyDescent="0.35">
      <c r="A665" s="39" t="s">
        <v>1782</v>
      </c>
      <c r="B665" s="5" t="s">
        <v>42</v>
      </c>
      <c r="C665" s="23">
        <v>67.900000000000006</v>
      </c>
    </row>
    <row r="666" spans="1:3" x14ac:dyDescent="0.35">
      <c r="A666" s="39" t="s">
        <v>1783</v>
      </c>
      <c r="B666" s="5" t="s">
        <v>642</v>
      </c>
      <c r="C666" s="23">
        <v>54.7</v>
      </c>
    </row>
    <row r="667" spans="1:3" x14ac:dyDescent="0.35">
      <c r="A667" s="39" t="s">
        <v>1784</v>
      </c>
      <c r="B667" s="5" t="s">
        <v>643</v>
      </c>
      <c r="C667" s="23">
        <v>50.4</v>
      </c>
    </row>
    <row r="668" spans="1:3" x14ac:dyDescent="0.35">
      <c r="A668" s="39" t="s">
        <v>1785</v>
      </c>
      <c r="B668" s="5" t="s">
        <v>644</v>
      </c>
      <c r="C668" s="23">
        <v>63.6</v>
      </c>
    </row>
    <row r="669" spans="1:3" x14ac:dyDescent="0.35">
      <c r="A669" s="39" t="s">
        <v>1786</v>
      </c>
      <c r="B669" s="5" t="s">
        <v>645</v>
      </c>
      <c r="C669" s="23">
        <v>43.9</v>
      </c>
    </row>
    <row r="670" spans="1:3" x14ac:dyDescent="0.35">
      <c r="A670" s="39" t="s">
        <v>1787</v>
      </c>
      <c r="B670" s="5" t="s">
        <v>646</v>
      </c>
      <c r="C670" s="23">
        <v>60.3</v>
      </c>
    </row>
    <row r="671" spans="1:3" x14ac:dyDescent="0.35">
      <c r="A671" s="39" t="s">
        <v>1788</v>
      </c>
      <c r="B671" s="5" t="s">
        <v>647</v>
      </c>
      <c r="C671" s="23">
        <v>66.400000000000006</v>
      </c>
    </row>
    <row r="672" spans="1:3" x14ac:dyDescent="0.35">
      <c r="A672" s="39" t="s">
        <v>1789</v>
      </c>
      <c r="B672" s="5" t="s">
        <v>648</v>
      </c>
      <c r="C672" s="23">
        <v>56.2</v>
      </c>
    </row>
    <row r="673" spans="1:3" x14ac:dyDescent="0.35">
      <c r="A673" s="39" t="s">
        <v>1790</v>
      </c>
      <c r="B673" s="5" t="s">
        <v>649</v>
      </c>
      <c r="C673" s="23">
        <v>60.8</v>
      </c>
    </row>
    <row r="674" spans="1:3" x14ac:dyDescent="0.35">
      <c r="A674" s="39" t="s">
        <v>1791</v>
      </c>
      <c r="B674" s="5" t="s">
        <v>650</v>
      </c>
      <c r="C674" s="23">
        <v>52.4</v>
      </c>
    </row>
    <row r="675" spans="1:3" x14ac:dyDescent="0.35">
      <c r="A675" s="39" t="s">
        <v>1792</v>
      </c>
      <c r="B675" s="5" t="s">
        <v>651</v>
      </c>
      <c r="C675" s="23">
        <v>52.7</v>
      </c>
    </row>
    <row r="676" spans="1:3" x14ac:dyDescent="0.35">
      <c r="A676" s="39" t="s">
        <v>1793</v>
      </c>
      <c r="B676" s="5" t="s">
        <v>652</v>
      </c>
      <c r="C676" s="23">
        <v>58</v>
      </c>
    </row>
    <row r="677" spans="1:3" x14ac:dyDescent="0.35">
      <c r="A677" s="39" t="s">
        <v>1794</v>
      </c>
      <c r="B677" s="5" t="s">
        <v>653</v>
      </c>
      <c r="C677" s="23">
        <v>50.6</v>
      </c>
    </row>
    <row r="678" spans="1:3" x14ac:dyDescent="0.35">
      <c r="A678" s="39" t="s">
        <v>1795</v>
      </c>
      <c r="B678" s="5" t="s">
        <v>654</v>
      </c>
      <c r="C678" s="23">
        <v>69.400000000000006</v>
      </c>
    </row>
    <row r="679" spans="1:3" x14ac:dyDescent="0.35">
      <c r="A679" s="39" t="s">
        <v>1796</v>
      </c>
      <c r="B679" s="5" t="s">
        <v>337</v>
      </c>
      <c r="C679" s="23">
        <v>44.3</v>
      </c>
    </row>
    <row r="680" spans="1:3" x14ac:dyDescent="0.35">
      <c r="A680" s="39" t="s">
        <v>1797</v>
      </c>
      <c r="B680" s="5" t="s">
        <v>655</v>
      </c>
      <c r="C680" s="23">
        <v>63.8</v>
      </c>
    </row>
    <row r="681" spans="1:3" x14ac:dyDescent="0.35">
      <c r="A681" s="39" t="s">
        <v>1798</v>
      </c>
      <c r="B681" s="5" t="s">
        <v>656</v>
      </c>
      <c r="C681" s="23">
        <v>56.4</v>
      </c>
    </row>
    <row r="682" spans="1:3" x14ac:dyDescent="0.35">
      <c r="A682" s="39" t="s">
        <v>1799</v>
      </c>
      <c r="B682" s="5" t="s">
        <v>657</v>
      </c>
      <c r="C682" s="23">
        <v>47.3</v>
      </c>
    </row>
    <row r="683" spans="1:3" x14ac:dyDescent="0.35">
      <c r="A683" s="39" t="s">
        <v>1800</v>
      </c>
      <c r="B683" s="5" t="s">
        <v>658</v>
      </c>
      <c r="C683" s="23">
        <v>57.8</v>
      </c>
    </row>
    <row r="684" spans="1:3" x14ac:dyDescent="0.35">
      <c r="A684" s="39" t="s">
        <v>1801</v>
      </c>
      <c r="B684" s="5" t="s">
        <v>659</v>
      </c>
      <c r="C684" s="23">
        <v>70.7</v>
      </c>
    </row>
    <row r="685" spans="1:3" x14ac:dyDescent="0.35">
      <c r="A685" s="39" t="s">
        <v>1802</v>
      </c>
      <c r="B685" s="5" t="s">
        <v>660</v>
      </c>
      <c r="C685" s="23">
        <v>56.3</v>
      </c>
    </row>
    <row r="686" spans="1:3" x14ac:dyDescent="0.35">
      <c r="A686" s="39" t="s">
        <v>1803</v>
      </c>
      <c r="B686" s="5" t="s">
        <v>661</v>
      </c>
      <c r="C686" s="23">
        <v>70.400000000000006</v>
      </c>
    </row>
    <row r="687" spans="1:3" x14ac:dyDescent="0.35">
      <c r="A687" s="39" t="s">
        <v>1804</v>
      </c>
      <c r="B687" s="5" t="s">
        <v>662</v>
      </c>
      <c r="C687" s="23">
        <v>48.6</v>
      </c>
    </row>
    <row r="688" spans="1:3" x14ac:dyDescent="0.35">
      <c r="A688" s="39" t="s">
        <v>1805</v>
      </c>
      <c r="B688" s="5" t="s">
        <v>663</v>
      </c>
      <c r="C688" s="23">
        <v>15.9</v>
      </c>
    </row>
    <row r="689" spans="1:3" x14ac:dyDescent="0.35">
      <c r="A689" s="39" t="s">
        <v>1806</v>
      </c>
      <c r="B689" s="5" t="s">
        <v>664</v>
      </c>
      <c r="C689" s="23">
        <v>19.2</v>
      </c>
    </row>
    <row r="690" spans="1:3" x14ac:dyDescent="0.35">
      <c r="A690" s="39" t="s">
        <v>1807</v>
      </c>
      <c r="B690" s="5" t="s">
        <v>665</v>
      </c>
      <c r="C690" s="23">
        <v>36.5</v>
      </c>
    </row>
    <row r="691" spans="1:3" x14ac:dyDescent="0.35">
      <c r="A691" s="39" t="s">
        <v>1808</v>
      </c>
      <c r="B691" s="5" t="s">
        <v>666</v>
      </c>
      <c r="C691" s="23">
        <v>32.200000000000003</v>
      </c>
    </row>
    <row r="692" spans="1:3" x14ac:dyDescent="0.35">
      <c r="A692" s="39" t="s">
        <v>1809</v>
      </c>
      <c r="B692" s="5" t="s">
        <v>667</v>
      </c>
      <c r="C692" s="23">
        <v>23.1</v>
      </c>
    </row>
    <row r="693" spans="1:3" x14ac:dyDescent="0.35">
      <c r="A693" s="39" t="s">
        <v>1810</v>
      </c>
      <c r="B693" s="5" t="s">
        <v>668</v>
      </c>
      <c r="C693" s="23">
        <v>21.8</v>
      </c>
    </row>
    <row r="694" spans="1:3" x14ac:dyDescent="0.35">
      <c r="A694" s="39" t="s">
        <v>1811</v>
      </c>
      <c r="B694" s="5" t="s">
        <v>669</v>
      </c>
      <c r="C694" s="23">
        <v>22.7</v>
      </c>
    </row>
    <row r="695" spans="1:3" x14ac:dyDescent="0.35">
      <c r="A695" s="39" t="s">
        <v>1812</v>
      </c>
      <c r="B695" s="5" t="s">
        <v>670</v>
      </c>
      <c r="C695" s="23">
        <v>29.7</v>
      </c>
    </row>
    <row r="696" spans="1:3" x14ac:dyDescent="0.35">
      <c r="A696" s="39" t="s">
        <v>1813</v>
      </c>
      <c r="B696" s="5" t="s">
        <v>671</v>
      </c>
      <c r="C696" s="23">
        <v>42.2</v>
      </c>
    </row>
    <row r="697" spans="1:3" x14ac:dyDescent="0.35">
      <c r="A697" s="39" t="s">
        <v>1814</v>
      </c>
      <c r="B697" s="5" t="s">
        <v>672</v>
      </c>
      <c r="C697" s="23">
        <v>28.9</v>
      </c>
    </row>
    <row r="698" spans="1:3" x14ac:dyDescent="0.35">
      <c r="A698" s="39" t="s">
        <v>1815</v>
      </c>
      <c r="B698" s="5" t="s">
        <v>673</v>
      </c>
      <c r="C698" s="23">
        <v>32</v>
      </c>
    </row>
    <row r="699" spans="1:3" x14ac:dyDescent="0.35">
      <c r="A699" s="39" t="s">
        <v>1816</v>
      </c>
      <c r="B699" s="5" t="s">
        <v>55</v>
      </c>
      <c r="C699" s="23">
        <v>29.6</v>
      </c>
    </row>
    <row r="700" spans="1:3" x14ac:dyDescent="0.35">
      <c r="A700" s="39" t="s">
        <v>1817</v>
      </c>
      <c r="B700" s="5" t="s">
        <v>646</v>
      </c>
      <c r="C700" s="23">
        <v>22.6</v>
      </c>
    </row>
    <row r="701" spans="1:3" x14ac:dyDescent="0.35">
      <c r="A701" s="39" t="s">
        <v>1818</v>
      </c>
      <c r="B701" s="5" t="s">
        <v>674</v>
      </c>
      <c r="C701" s="23">
        <v>64.2</v>
      </c>
    </row>
    <row r="702" spans="1:3" x14ac:dyDescent="0.35">
      <c r="A702" s="39" t="s">
        <v>1819</v>
      </c>
      <c r="B702" s="5" t="s">
        <v>675</v>
      </c>
      <c r="C702" s="23">
        <v>45.1</v>
      </c>
    </row>
    <row r="703" spans="1:3" x14ac:dyDescent="0.35">
      <c r="A703" s="39" t="s">
        <v>1820</v>
      </c>
      <c r="B703" s="5" t="s">
        <v>676</v>
      </c>
      <c r="C703" s="23">
        <v>67.900000000000006</v>
      </c>
    </row>
    <row r="704" spans="1:3" x14ac:dyDescent="0.35">
      <c r="A704" s="39" t="s">
        <v>1821</v>
      </c>
      <c r="B704" s="5" t="s">
        <v>677</v>
      </c>
      <c r="C704" s="23">
        <v>60.4</v>
      </c>
    </row>
    <row r="705" spans="1:3" x14ac:dyDescent="0.35">
      <c r="A705" s="39" t="s">
        <v>1822</v>
      </c>
      <c r="B705" s="5" t="s">
        <v>678</v>
      </c>
      <c r="C705" s="23">
        <v>39.9</v>
      </c>
    </row>
    <row r="706" spans="1:3" x14ac:dyDescent="0.35">
      <c r="A706" s="39" t="s">
        <v>1823</v>
      </c>
      <c r="B706" s="5" t="s">
        <v>679</v>
      </c>
      <c r="C706" s="23">
        <v>53</v>
      </c>
    </row>
    <row r="707" spans="1:3" x14ac:dyDescent="0.35">
      <c r="A707" s="39" t="s">
        <v>1824</v>
      </c>
      <c r="B707" s="5" t="s">
        <v>680</v>
      </c>
      <c r="C707" s="23">
        <v>51.8</v>
      </c>
    </row>
    <row r="708" spans="1:3" x14ac:dyDescent="0.35">
      <c r="A708" s="39" t="s">
        <v>1825</v>
      </c>
      <c r="B708" s="5" t="s">
        <v>681</v>
      </c>
      <c r="C708" s="23">
        <v>32.700000000000003</v>
      </c>
    </row>
    <row r="709" spans="1:3" x14ac:dyDescent="0.35">
      <c r="A709" s="39" t="s">
        <v>1826</v>
      </c>
      <c r="B709" s="5" t="s">
        <v>682</v>
      </c>
      <c r="C709" s="23">
        <v>43.5</v>
      </c>
    </row>
    <row r="710" spans="1:3" x14ac:dyDescent="0.35">
      <c r="A710" s="39" t="s">
        <v>1827</v>
      </c>
      <c r="B710" s="5" t="s">
        <v>354</v>
      </c>
      <c r="C710" s="23">
        <v>47.1</v>
      </c>
    </row>
    <row r="711" spans="1:3" x14ac:dyDescent="0.35">
      <c r="A711" s="39" t="s">
        <v>1828</v>
      </c>
      <c r="B711" s="5" t="s">
        <v>683</v>
      </c>
      <c r="C711" s="23">
        <v>15.3</v>
      </c>
    </row>
    <row r="712" spans="1:3" x14ac:dyDescent="0.35">
      <c r="A712" s="39" t="s">
        <v>1829</v>
      </c>
      <c r="B712" s="5" t="s">
        <v>684</v>
      </c>
      <c r="C712" s="23">
        <v>31.9</v>
      </c>
    </row>
    <row r="713" spans="1:3" x14ac:dyDescent="0.35">
      <c r="A713" s="39" t="s">
        <v>1830</v>
      </c>
      <c r="B713" s="5" t="s">
        <v>685</v>
      </c>
      <c r="C713" s="23">
        <v>37.9</v>
      </c>
    </row>
    <row r="714" spans="1:3" x14ac:dyDescent="0.35">
      <c r="A714" s="39" t="s">
        <v>1831</v>
      </c>
      <c r="B714" s="5" t="s">
        <v>686</v>
      </c>
      <c r="C714" s="23">
        <v>43.2</v>
      </c>
    </row>
    <row r="715" spans="1:3" x14ac:dyDescent="0.35">
      <c r="A715" s="39" t="s">
        <v>1832</v>
      </c>
      <c r="B715" s="5" t="s">
        <v>419</v>
      </c>
      <c r="C715" s="23">
        <v>25.5</v>
      </c>
    </row>
    <row r="716" spans="1:3" x14ac:dyDescent="0.35">
      <c r="A716" s="39" t="s">
        <v>1833</v>
      </c>
      <c r="B716" s="5" t="s">
        <v>687</v>
      </c>
      <c r="C716" s="23">
        <v>48.5</v>
      </c>
    </row>
    <row r="717" spans="1:3" x14ac:dyDescent="0.35">
      <c r="A717" s="39" t="s">
        <v>1834</v>
      </c>
      <c r="B717" s="5" t="s">
        <v>688</v>
      </c>
      <c r="C717" s="23">
        <v>16.3</v>
      </c>
    </row>
    <row r="718" spans="1:3" x14ac:dyDescent="0.35">
      <c r="A718" s="39" t="s">
        <v>1835</v>
      </c>
      <c r="B718" s="5" t="s">
        <v>450</v>
      </c>
      <c r="C718" s="23">
        <v>44.2</v>
      </c>
    </row>
    <row r="719" spans="1:3" x14ac:dyDescent="0.35">
      <c r="A719" s="39" t="s">
        <v>1836</v>
      </c>
      <c r="B719" s="5" t="s">
        <v>689</v>
      </c>
      <c r="C719" s="23">
        <v>29.1</v>
      </c>
    </row>
    <row r="720" spans="1:3" x14ac:dyDescent="0.35">
      <c r="A720" s="39" t="s">
        <v>1837</v>
      </c>
      <c r="B720" s="5" t="s">
        <v>690</v>
      </c>
      <c r="C720" s="23">
        <v>22.2</v>
      </c>
    </row>
    <row r="721" spans="1:3" x14ac:dyDescent="0.35">
      <c r="A721" s="39" t="s">
        <v>1838</v>
      </c>
      <c r="B721" s="5" t="s">
        <v>691</v>
      </c>
      <c r="C721" s="23">
        <v>54.3</v>
      </c>
    </row>
    <row r="722" spans="1:3" x14ac:dyDescent="0.35">
      <c r="A722" s="39" t="s">
        <v>1839</v>
      </c>
      <c r="B722" s="5" t="s">
        <v>692</v>
      </c>
      <c r="C722" s="23">
        <v>76.099999999999994</v>
      </c>
    </row>
    <row r="723" spans="1:3" x14ac:dyDescent="0.35">
      <c r="A723" s="39" t="s">
        <v>1840</v>
      </c>
      <c r="B723" s="5" t="s">
        <v>201</v>
      </c>
      <c r="C723" s="23">
        <v>34.1</v>
      </c>
    </row>
    <row r="724" spans="1:3" x14ac:dyDescent="0.35">
      <c r="A724" s="39" t="s">
        <v>1841</v>
      </c>
      <c r="B724" s="5" t="s">
        <v>693</v>
      </c>
      <c r="C724" s="23">
        <v>39.200000000000003</v>
      </c>
    </row>
    <row r="725" spans="1:3" x14ac:dyDescent="0.35">
      <c r="A725" s="39" t="s">
        <v>1842</v>
      </c>
      <c r="B725" s="5" t="s">
        <v>694</v>
      </c>
      <c r="C725" s="23">
        <v>42.4</v>
      </c>
    </row>
    <row r="726" spans="1:3" x14ac:dyDescent="0.35">
      <c r="A726" s="39" t="s">
        <v>1843</v>
      </c>
      <c r="B726" s="5" t="s">
        <v>695</v>
      </c>
      <c r="C726" s="23">
        <v>34.9</v>
      </c>
    </row>
    <row r="727" spans="1:3" x14ac:dyDescent="0.35">
      <c r="A727" s="39" t="s">
        <v>1844</v>
      </c>
      <c r="B727" s="5" t="s">
        <v>696</v>
      </c>
      <c r="C727" s="23">
        <v>44</v>
      </c>
    </row>
    <row r="728" spans="1:3" x14ac:dyDescent="0.35">
      <c r="A728" s="39" t="s">
        <v>1845</v>
      </c>
      <c r="B728" s="5" t="s">
        <v>161</v>
      </c>
      <c r="C728" s="23">
        <v>41.8</v>
      </c>
    </row>
    <row r="729" spans="1:3" x14ac:dyDescent="0.35">
      <c r="A729" s="39" t="s">
        <v>1846</v>
      </c>
      <c r="B729" s="5" t="s">
        <v>697</v>
      </c>
      <c r="C729" s="23">
        <v>51.4</v>
      </c>
    </row>
    <row r="730" spans="1:3" x14ac:dyDescent="0.35">
      <c r="A730" s="39" t="s">
        <v>1847</v>
      </c>
      <c r="B730" s="5" t="s">
        <v>698</v>
      </c>
      <c r="C730" s="23">
        <v>28.6</v>
      </c>
    </row>
    <row r="731" spans="1:3" x14ac:dyDescent="0.35">
      <c r="A731" s="39" t="s">
        <v>1848</v>
      </c>
      <c r="B731" s="5" t="s">
        <v>699</v>
      </c>
      <c r="C731" s="23">
        <v>39.4</v>
      </c>
    </row>
    <row r="732" spans="1:3" x14ac:dyDescent="0.35">
      <c r="A732" s="39" t="s">
        <v>1849</v>
      </c>
      <c r="B732" s="5" t="s">
        <v>700</v>
      </c>
      <c r="C732" s="23">
        <v>32.200000000000003</v>
      </c>
    </row>
    <row r="733" spans="1:3" x14ac:dyDescent="0.35">
      <c r="A733" s="39" t="s">
        <v>1850</v>
      </c>
      <c r="B733" s="5" t="s">
        <v>701</v>
      </c>
      <c r="C733" s="23">
        <v>75.900000000000006</v>
      </c>
    </row>
    <row r="734" spans="1:3" x14ac:dyDescent="0.35">
      <c r="A734" s="39" t="s">
        <v>1851</v>
      </c>
      <c r="B734" s="5" t="s">
        <v>702</v>
      </c>
      <c r="C734" s="23">
        <v>43</v>
      </c>
    </row>
    <row r="735" spans="1:3" x14ac:dyDescent="0.35">
      <c r="A735" s="39" t="s">
        <v>1852</v>
      </c>
      <c r="B735" s="5" t="s">
        <v>703</v>
      </c>
      <c r="C735" s="23">
        <v>52.1</v>
      </c>
    </row>
    <row r="736" spans="1:3" x14ac:dyDescent="0.35">
      <c r="A736" s="39" t="s">
        <v>1853</v>
      </c>
      <c r="B736" s="5" t="s">
        <v>704</v>
      </c>
      <c r="C736" s="23">
        <v>50.4</v>
      </c>
    </row>
    <row r="737" spans="1:3" x14ac:dyDescent="0.35">
      <c r="A737" s="39" t="s">
        <v>1854</v>
      </c>
      <c r="B737" s="5" t="s">
        <v>368</v>
      </c>
      <c r="C737" s="23">
        <v>31.9</v>
      </c>
    </row>
    <row r="738" spans="1:3" x14ac:dyDescent="0.35">
      <c r="A738" s="39" t="s">
        <v>1855</v>
      </c>
      <c r="B738" s="5" t="s">
        <v>705</v>
      </c>
      <c r="C738" s="23">
        <v>41.1</v>
      </c>
    </row>
    <row r="739" spans="1:3" x14ac:dyDescent="0.35">
      <c r="A739" s="39" t="s">
        <v>1856</v>
      </c>
      <c r="B739" s="5" t="s">
        <v>706</v>
      </c>
      <c r="C739" s="23">
        <v>30.4</v>
      </c>
    </row>
    <row r="740" spans="1:3" x14ac:dyDescent="0.35">
      <c r="A740" s="39" t="s">
        <v>1857</v>
      </c>
      <c r="B740" s="5" t="s">
        <v>707</v>
      </c>
      <c r="C740" s="23">
        <v>33.6</v>
      </c>
    </row>
    <row r="741" spans="1:3" x14ac:dyDescent="0.35">
      <c r="A741" s="39" t="s">
        <v>1858</v>
      </c>
      <c r="B741" s="5" t="s">
        <v>708</v>
      </c>
      <c r="C741" s="23">
        <v>30.9</v>
      </c>
    </row>
    <row r="742" spans="1:3" x14ac:dyDescent="0.35">
      <c r="A742" s="39" t="s">
        <v>1859</v>
      </c>
      <c r="B742" s="5" t="s">
        <v>709</v>
      </c>
      <c r="C742" s="23">
        <v>43.6</v>
      </c>
    </row>
    <row r="743" spans="1:3" x14ac:dyDescent="0.35">
      <c r="A743" s="39" t="s">
        <v>1860</v>
      </c>
      <c r="B743" s="5" t="s">
        <v>710</v>
      </c>
      <c r="C743" s="23">
        <v>40.200000000000003</v>
      </c>
    </row>
    <row r="744" spans="1:3" x14ac:dyDescent="0.35">
      <c r="A744" s="39" t="s">
        <v>1861</v>
      </c>
      <c r="B744" s="5" t="s">
        <v>711</v>
      </c>
      <c r="C744" s="23">
        <v>23.4</v>
      </c>
    </row>
    <row r="745" spans="1:3" x14ac:dyDescent="0.35">
      <c r="A745" s="39" t="s">
        <v>1862</v>
      </c>
      <c r="B745" s="5" t="s">
        <v>712</v>
      </c>
      <c r="C745" s="23">
        <v>27.8</v>
      </c>
    </row>
    <row r="746" spans="1:3" x14ac:dyDescent="0.35">
      <c r="A746" s="39" t="s">
        <v>1863</v>
      </c>
      <c r="B746" s="5" t="s">
        <v>713</v>
      </c>
      <c r="C746" s="23">
        <v>59</v>
      </c>
    </row>
    <row r="747" spans="1:3" x14ac:dyDescent="0.35">
      <c r="A747" s="39" t="s">
        <v>1864</v>
      </c>
      <c r="B747" s="5" t="s">
        <v>714</v>
      </c>
      <c r="C747" s="23">
        <v>33.6</v>
      </c>
    </row>
    <row r="748" spans="1:3" x14ac:dyDescent="0.35">
      <c r="A748" s="39" t="s">
        <v>1865</v>
      </c>
      <c r="B748" s="5" t="s">
        <v>715</v>
      </c>
      <c r="C748" s="23">
        <v>73.900000000000006</v>
      </c>
    </row>
    <row r="749" spans="1:3" x14ac:dyDescent="0.35">
      <c r="A749" s="39" t="s">
        <v>1866</v>
      </c>
      <c r="B749" s="5" t="s">
        <v>68</v>
      </c>
      <c r="C749" s="23">
        <v>48.6</v>
      </c>
    </row>
    <row r="750" spans="1:3" x14ac:dyDescent="0.35">
      <c r="A750" s="39" t="s">
        <v>1867</v>
      </c>
      <c r="B750" s="5" t="s">
        <v>716</v>
      </c>
      <c r="C750" s="23">
        <v>55.3</v>
      </c>
    </row>
    <row r="751" spans="1:3" x14ac:dyDescent="0.35">
      <c r="A751" s="39" t="s">
        <v>1868</v>
      </c>
      <c r="B751" s="5" t="s">
        <v>717</v>
      </c>
      <c r="C751" s="23">
        <v>32.9</v>
      </c>
    </row>
    <row r="752" spans="1:3" x14ac:dyDescent="0.35">
      <c r="A752" s="39" t="s">
        <v>1869</v>
      </c>
      <c r="B752" s="5" t="s">
        <v>718</v>
      </c>
      <c r="C752" s="23">
        <v>44.9</v>
      </c>
    </row>
    <row r="753" spans="1:3" x14ac:dyDescent="0.35">
      <c r="A753" s="39" t="s">
        <v>1870</v>
      </c>
      <c r="B753" s="5" t="s">
        <v>719</v>
      </c>
      <c r="C753" s="23">
        <v>85.3</v>
      </c>
    </row>
    <row r="754" spans="1:3" x14ac:dyDescent="0.35">
      <c r="A754" s="39" t="s">
        <v>1871</v>
      </c>
      <c r="B754" s="5" t="s">
        <v>720</v>
      </c>
      <c r="C754" s="23">
        <v>39</v>
      </c>
    </row>
    <row r="755" spans="1:3" x14ac:dyDescent="0.35">
      <c r="A755" s="39" t="s">
        <v>1872</v>
      </c>
      <c r="B755" s="5" t="s">
        <v>503</v>
      </c>
      <c r="C755" s="23">
        <v>70.2</v>
      </c>
    </row>
    <row r="756" spans="1:3" x14ac:dyDescent="0.35">
      <c r="A756" s="39" t="s">
        <v>1873</v>
      </c>
      <c r="B756" s="5" t="s">
        <v>75</v>
      </c>
      <c r="C756" s="23">
        <v>40.799999999999997</v>
      </c>
    </row>
    <row r="757" spans="1:3" x14ac:dyDescent="0.35">
      <c r="A757" s="39" t="s">
        <v>1874</v>
      </c>
      <c r="B757" s="5" t="s">
        <v>721</v>
      </c>
      <c r="C757" s="23">
        <v>75.900000000000006</v>
      </c>
    </row>
    <row r="758" spans="1:3" x14ac:dyDescent="0.35">
      <c r="A758" s="39" t="s">
        <v>1875</v>
      </c>
      <c r="B758" s="5" t="s">
        <v>722</v>
      </c>
      <c r="C758" s="23">
        <v>28.9</v>
      </c>
    </row>
    <row r="759" spans="1:3" x14ac:dyDescent="0.35">
      <c r="A759" s="39" t="s">
        <v>1876</v>
      </c>
      <c r="B759" s="5" t="s">
        <v>723</v>
      </c>
      <c r="C759" s="23">
        <v>69.5</v>
      </c>
    </row>
    <row r="760" spans="1:3" x14ac:dyDescent="0.35">
      <c r="A760" s="39" t="s">
        <v>1877</v>
      </c>
      <c r="B760" s="5" t="s">
        <v>724</v>
      </c>
      <c r="C760" s="23">
        <v>38.700000000000003</v>
      </c>
    </row>
    <row r="761" spans="1:3" x14ac:dyDescent="0.35">
      <c r="A761" s="39" t="s">
        <v>1878</v>
      </c>
      <c r="B761" s="5" t="s">
        <v>725</v>
      </c>
      <c r="C761" s="23">
        <v>27.5</v>
      </c>
    </row>
    <row r="762" spans="1:3" x14ac:dyDescent="0.35">
      <c r="A762" s="39" t="s">
        <v>1879</v>
      </c>
      <c r="B762" s="5" t="s">
        <v>726</v>
      </c>
      <c r="C762" s="23">
        <v>55.3</v>
      </c>
    </row>
    <row r="763" spans="1:3" x14ac:dyDescent="0.35">
      <c r="A763" s="39" t="s">
        <v>1880</v>
      </c>
      <c r="B763" s="5" t="s">
        <v>727</v>
      </c>
      <c r="C763" s="23">
        <v>32.700000000000003</v>
      </c>
    </row>
    <row r="764" spans="1:3" x14ac:dyDescent="0.35">
      <c r="A764" s="39" t="s">
        <v>1881</v>
      </c>
      <c r="B764" s="5" t="s">
        <v>728</v>
      </c>
      <c r="C764" s="23">
        <v>32.200000000000003</v>
      </c>
    </row>
    <row r="765" spans="1:3" x14ac:dyDescent="0.35">
      <c r="A765" s="39" t="s">
        <v>1882</v>
      </c>
      <c r="B765" s="5" t="s">
        <v>519</v>
      </c>
      <c r="C765" s="23">
        <v>71.900000000000006</v>
      </c>
    </row>
    <row r="766" spans="1:3" x14ac:dyDescent="0.35">
      <c r="A766" s="39" t="s">
        <v>1883</v>
      </c>
      <c r="B766" s="5" t="s">
        <v>729</v>
      </c>
      <c r="C766" s="23">
        <v>81</v>
      </c>
    </row>
    <row r="767" spans="1:3" x14ac:dyDescent="0.35">
      <c r="A767" s="39" t="s">
        <v>1884</v>
      </c>
      <c r="B767" s="5" t="s">
        <v>730</v>
      </c>
      <c r="C767" s="23">
        <v>47.7</v>
      </c>
    </row>
    <row r="768" spans="1:3" x14ac:dyDescent="0.35">
      <c r="A768" s="39" t="s">
        <v>1885</v>
      </c>
      <c r="B768" s="5" t="s">
        <v>731</v>
      </c>
      <c r="C768" s="23">
        <v>28.9</v>
      </c>
    </row>
    <row r="769" spans="1:3" x14ac:dyDescent="0.35">
      <c r="A769" s="39" t="s">
        <v>1886</v>
      </c>
      <c r="B769" s="5" t="s">
        <v>521</v>
      </c>
      <c r="C769" s="23">
        <v>59.4</v>
      </c>
    </row>
    <row r="770" spans="1:3" x14ac:dyDescent="0.35">
      <c r="A770" s="39" t="s">
        <v>1887</v>
      </c>
      <c r="B770" s="5" t="s">
        <v>732</v>
      </c>
      <c r="C770" s="23">
        <v>55.3</v>
      </c>
    </row>
    <row r="771" spans="1:3" x14ac:dyDescent="0.35">
      <c r="A771" s="39" t="s">
        <v>1888</v>
      </c>
      <c r="B771" s="5" t="s">
        <v>185</v>
      </c>
      <c r="C771" s="23">
        <v>41.1</v>
      </c>
    </row>
    <row r="772" spans="1:3" x14ac:dyDescent="0.35">
      <c r="A772" s="39" t="s">
        <v>1889</v>
      </c>
      <c r="B772" s="5" t="s">
        <v>733</v>
      </c>
      <c r="C772" s="23">
        <v>54.6</v>
      </c>
    </row>
    <row r="773" spans="1:3" x14ac:dyDescent="0.35">
      <c r="A773" s="39" t="s">
        <v>1890</v>
      </c>
      <c r="B773" s="5" t="s">
        <v>103</v>
      </c>
      <c r="C773" s="23">
        <v>75.099999999999994</v>
      </c>
    </row>
    <row r="774" spans="1:3" x14ac:dyDescent="0.35">
      <c r="A774" s="39" t="s">
        <v>1891</v>
      </c>
      <c r="B774" s="5" t="s">
        <v>734</v>
      </c>
      <c r="C774" s="23">
        <v>65.099999999999994</v>
      </c>
    </row>
    <row r="775" spans="1:3" x14ac:dyDescent="0.35">
      <c r="A775" s="39" t="s">
        <v>1892</v>
      </c>
      <c r="B775" s="5" t="s">
        <v>735</v>
      </c>
      <c r="C775" s="23">
        <v>43</v>
      </c>
    </row>
    <row r="776" spans="1:3" x14ac:dyDescent="0.35">
      <c r="A776" s="39" t="s">
        <v>1893</v>
      </c>
      <c r="B776" s="5" t="s">
        <v>736</v>
      </c>
      <c r="C776" s="23">
        <v>36.1</v>
      </c>
    </row>
    <row r="777" spans="1:3" x14ac:dyDescent="0.35">
      <c r="A777" s="39" t="s">
        <v>1894</v>
      </c>
      <c r="B777" s="5" t="s">
        <v>737</v>
      </c>
      <c r="C777" s="23">
        <v>46</v>
      </c>
    </row>
    <row r="778" spans="1:3" x14ac:dyDescent="0.35">
      <c r="A778" s="39" t="s">
        <v>1895</v>
      </c>
      <c r="B778" s="5" t="s">
        <v>738</v>
      </c>
      <c r="C778" s="23">
        <v>53.7</v>
      </c>
    </row>
    <row r="779" spans="1:3" x14ac:dyDescent="0.35">
      <c r="A779" s="39" t="s">
        <v>1896</v>
      </c>
      <c r="B779" s="5" t="s">
        <v>739</v>
      </c>
      <c r="C779" s="23">
        <v>32.5</v>
      </c>
    </row>
    <row r="780" spans="1:3" x14ac:dyDescent="0.35">
      <c r="A780" s="39" t="s">
        <v>1897</v>
      </c>
      <c r="B780" s="5" t="s">
        <v>740</v>
      </c>
      <c r="C780" s="23">
        <v>44.2</v>
      </c>
    </row>
    <row r="781" spans="1:3" x14ac:dyDescent="0.35">
      <c r="A781" s="39" t="s">
        <v>1898</v>
      </c>
      <c r="B781" s="5" t="s">
        <v>741</v>
      </c>
      <c r="C781" s="23">
        <v>25.7</v>
      </c>
    </row>
    <row r="782" spans="1:3" x14ac:dyDescent="0.35">
      <c r="A782" s="39" t="s">
        <v>1899</v>
      </c>
      <c r="B782" s="5" t="s">
        <v>742</v>
      </c>
      <c r="C782" s="23">
        <v>55.8</v>
      </c>
    </row>
    <row r="783" spans="1:3" x14ac:dyDescent="0.35">
      <c r="A783" s="39" t="s">
        <v>1900</v>
      </c>
      <c r="B783" s="5" t="s">
        <v>743</v>
      </c>
      <c r="C783" s="23">
        <v>53.5</v>
      </c>
    </row>
    <row r="784" spans="1:3" x14ac:dyDescent="0.35">
      <c r="A784" s="39" t="s">
        <v>1901</v>
      </c>
      <c r="B784" s="5" t="s">
        <v>744</v>
      </c>
      <c r="C784" s="23">
        <v>36.299999999999997</v>
      </c>
    </row>
    <row r="785" spans="1:3" x14ac:dyDescent="0.35">
      <c r="A785" s="39" t="s">
        <v>1902</v>
      </c>
      <c r="B785" s="5" t="s">
        <v>745</v>
      </c>
      <c r="C785" s="23">
        <v>67.900000000000006</v>
      </c>
    </row>
    <row r="786" spans="1:3" x14ac:dyDescent="0.35">
      <c r="A786" s="39" t="s">
        <v>1903</v>
      </c>
      <c r="B786" s="5" t="s">
        <v>746</v>
      </c>
      <c r="C786" s="23">
        <v>48.9</v>
      </c>
    </row>
    <row r="787" spans="1:3" x14ac:dyDescent="0.35">
      <c r="A787" s="39" t="s">
        <v>1904</v>
      </c>
      <c r="B787" s="5" t="s">
        <v>747</v>
      </c>
      <c r="C787" s="23">
        <v>56.4</v>
      </c>
    </row>
    <row r="788" spans="1:3" x14ac:dyDescent="0.35">
      <c r="A788" s="39" t="s">
        <v>1905</v>
      </c>
      <c r="B788" s="5" t="s">
        <v>748</v>
      </c>
      <c r="C788" s="23">
        <v>30.3</v>
      </c>
    </row>
    <row r="789" spans="1:3" x14ac:dyDescent="0.35">
      <c r="A789" s="39" t="s">
        <v>1906</v>
      </c>
      <c r="B789" s="5" t="s">
        <v>749</v>
      </c>
      <c r="C789" s="23">
        <v>54.8</v>
      </c>
    </row>
    <row r="790" spans="1:3" x14ac:dyDescent="0.35">
      <c r="A790" s="39" t="s">
        <v>1907</v>
      </c>
      <c r="B790" s="5" t="s">
        <v>750</v>
      </c>
      <c r="C790" s="23">
        <v>64</v>
      </c>
    </row>
    <row r="791" spans="1:3" x14ac:dyDescent="0.35">
      <c r="A791" s="39" t="s">
        <v>1908</v>
      </c>
      <c r="B791" s="5" t="s">
        <v>751</v>
      </c>
      <c r="C791" s="23">
        <v>71.099999999999994</v>
      </c>
    </row>
    <row r="792" spans="1:3" x14ac:dyDescent="0.35">
      <c r="A792" s="39" t="s">
        <v>1909</v>
      </c>
      <c r="B792" s="5" t="s">
        <v>752</v>
      </c>
      <c r="C792" s="23">
        <v>44.5</v>
      </c>
    </row>
    <row r="793" spans="1:3" x14ac:dyDescent="0.35">
      <c r="A793" s="39" t="s">
        <v>1910</v>
      </c>
      <c r="B793" s="5" t="s">
        <v>753</v>
      </c>
      <c r="C793" s="23">
        <v>68.900000000000006</v>
      </c>
    </row>
    <row r="794" spans="1:3" x14ac:dyDescent="0.35">
      <c r="A794" s="39" t="s">
        <v>1911</v>
      </c>
      <c r="B794" s="5" t="s">
        <v>754</v>
      </c>
      <c r="C794" s="23">
        <v>71.2</v>
      </c>
    </row>
    <row r="795" spans="1:3" x14ac:dyDescent="0.35">
      <c r="A795" s="39" t="s">
        <v>1912</v>
      </c>
      <c r="B795" s="5" t="s">
        <v>755</v>
      </c>
      <c r="C795" s="23">
        <v>41.9</v>
      </c>
    </row>
    <row r="796" spans="1:3" x14ac:dyDescent="0.35">
      <c r="A796" s="39" t="s">
        <v>1913</v>
      </c>
      <c r="B796" s="5" t="s">
        <v>756</v>
      </c>
      <c r="C796" s="23">
        <v>42.3</v>
      </c>
    </row>
    <row r="797" spans="1:3" x14ac:dyDescent="0.35">
      <c r="A797" s="39" t="s">
        <v>1914</v>
      </c>
      <c r="B797" s="5" t="s">
        <v>757</v>
      </c>
      <c r="C797" s="23">
        <v>73.400000000000006</v>
      </c>
    </row>
    <row r="798" spans="1:3" x14ac:dyDescent="0.35">
      <c r="A798" s="39" t="s">
        <v>1915</v>
      </c>
      <c r="B798" s="5" t="s">
        <v>758</v>
      </c>
      <c r="C798" s="23">
        <v>52.4</v>
      </c>
    </row>
    <row r="799" spans="1:3" x14ac:dyDescent="0.35">
      <c r="A799" s="39" t="s">
        <v>1916</v>
      </c>
      <c r="B799" s="5" t="s">
        <v>759</v>
      </c>
      <c r="C799" s="23">
        <v>41.3</v>
      </c>
    </row>
    <row r="800" spans="1:3" x14ac:dyDescent="0.35">
      <c r="A800" s="39" t="s">
        <v>1917</v>
      </c>
      <c r="B800" s="5" t="s">
        <v>760</v>
      </c>
      <c r="C800" s="23">
        <v>57.1</v>
      </c>
    </row>
    <row r="801" spans="1:3" x14ac:dyDescent="0.35">
      <c r="A801" s="39" t="s">
        <v>1918</v>
      </c>
      <c r="B801" s="5" t="s">
        <v>761</v>
      </c>
      <c r="C801" s="23">
        <v>67.900000000000006</v>
      </c>
    </row>
    <row r="802" spans="1:3" x14ac:dyDescent="0.35">
      <c r="A802" s="39" t="s">
        <v>1919</v>
      </c>
      <c r="B802" s="5" t="s">
        <v>762</v>
      </c>
      <c r="C802" s="23">
        <v>21.4</v>
      </c>
    </row>
    <row r="803" spans="1:3" x14ac:dyDescent="0.35">
      <c r="A803" s="39" t="s">
        <v>1920</v>
      </c>
      <c r="B803" s="5" t="s">
        <v>763</v>
      </c>
      <c r="C803" s="23">
        <v>45.3</v>
      </c>
    </row>
    <row r="804" spans="1:3" x14ac:dyDescent="0.35">
      <c r="A804" s="39" t="s">
        <v>1921</v>
      </c>
      <c r="B804" s="5" t="s">
        <v>764</v>
      </c>
      <c r="C804" s="23">
        <v>42.2</v>
      </c>
    </row>
    <row r="805" spans="1:3" x14ac:dyDescent="0.35">
      <c r="A805" s="39" t="s">
        <v>1922</v>
      </c>
      <c r="B805" s="5" t="s">
        <v>765</v>
      </c>
      <c r="C805" s="23">
        <v>31.4</v>
      </c>
    </row>
    <row r="806" spans="1:3" x14ac:dyDescent="0.35">
      <c r="A806" s="39" t="s">
        <v>1923</v>
      </c>
      <c r="B806" s="5" t="s">
        <v>766</v>
      </c>
      <c r="C806" s="23">
        <v>20.5</v>
      </c>
    </row>
    <row r="807" spans="1:3" x14ac:dyDescent="0.35">
      <c r="A807" s="39" t="s">
        <v>1924</v>
      </c>
      <c r="B807" s="5" t="s">
        <v>767</v>
      </c>
      <c r="C807" s="23">
        <v>41.7</v>
      </c>
    </row>
    <row r="808" spans="1:3" x14ac:dyDescent="0.35">
      <c r="A808" s="39" t="s">
        <v>1925</v>
      </c>
      <c r="B808" s="5" t="s">
        <v>768</v>
      </c>
      <c r="C808" s="23">
        <v>42.9</v>
      </c>
    </row>
    <row r="809" spans="1:3" x14ac:dyDescent="0.35">
      <c r="A809" s="39" t="s">
        <v>1926</v>
      </c>
      <c r="B809" s="5" t="s">
        <v>769</v>
      </c>
      <c r="C809" s="23">
        <v>41.4</v>
      </c>
    </row>
    <row r="810" spans="1:3" x14ac:dyDescent="0.35">
      <c r="A810" s="39" t="s">
        <v>1927</v>
      </c>
      <c r="B810" s="5" t="s">
        <v>770</v>
      </c>
      <c r="C810" s="23">
        <v>48.8</v>
      </c>
    </row>
    <row r="811" spans="1:3" x14ac:dyDescent="0.35">
      <c r="A811" s="39" t="s">
        <v>1928</v>
      </c>
      <c r="B811" s="5" t="s">
        <v>771</v>
      </c>
      <c r="C811" s="23">
        <v>73.5</v>
      </c>
    </row>
    <row r="812" spans="1:3" x14ac:dyDescent="0.35">
      <c r="A812" s="39" t="s">
        <v>1929</v>
      </c>
      <c r="B812" s="5" t="s">
        <v>522</v>
      </c>
      <c r="C812" s="23">
        <v>37.6</v>
      </c>
    </row>
    <row r="813" spans="1:3" x14ac:dyDescent="0.35">
      <c r="A813" s="39" t="s">
        <v>1930</v>
      </c>
      <c r="B813" s="5" t="s">
        <v>772</v>
      </c>
      <c r="C813" s="23">
        <v>48.1</v>
      </c>
    </row>
    <row r="814" spans="1:3" x14ac:dyDescent="0.35">
      <c r="A814" s="39" t="s">
        <v>1931</v>
      </c>
      <c r="B814" s="5" t="s">
        <v>773</v>
      </c>
      <c r="C814" s="23">
        <v>53.8</v>
      </c>
    </row>
    <row r="815" spans="1:3" x14ac:dyDescent="0.35">
      <c r="A815" s="39" t="s">
        <v>1932</v>
      </c>
      <c r="B815" s="5" t="s">
        <v>774</v>
      </c>
      <c r="C815" s="23">
        <v>46.6</v>
      </c>
    </row>
    <row r="816" spans="1:3" x14ac:dyDescent="0.35">
      <c r="A816" s="39" t="s">
        <v>1933</v>
      </c>
      <c r="B816" s="5" t="s">
        <v>775</v>
      </c>
      <c r="C816" s="23">
        <v>67.099999999999994</v>
      </c>
    </row>
    <row r="817" spans="1:3" x14ac:dyDescent="0.35">
      <c r="A817" s="39" t="s">
        <v>1934</v>
      </c>
      <c r="B817" s="5" t="s">
        <v>776</v>
      </c>
      <c r="C817" s="23">
        <v>57.6</v>
      </c>
    </row>
    <row r="818" spans="1:3" x14ac:dyDescent="0.35">
      <c r="A818" s="39" t="s">
        <v>1935</v>
      </c>
      <c r="B818" s="5" t="s">
        <v>114</v>
      </c>
      <c r="C818" s="23">
        <v>50.1</v>
      </c>
    </row>
    <row r="819" spans="1:3" x14ac:dyDescent="0.35">
      <c r="A819" s="39" t="s">
        <v>1936</v>
      </c>
      <c r="B819" s="5" t="s">
        <v>777</v>
      </c>
      <c r="C819" s="23">
        <v>64.8</v>
      </c>
    </row>
    <row r="820" spans="1:3" x14ac:dyDescent="0.35">
      <c r="A820" s="39" t="s">
        <v>1937</v>
      </c>
      <c r="B820" s="5" t="s">
        <v>778</v>
      </c>
      <c r="C820" s="23">
        <v>24.6</v>
      </c>
    </row>
    <row r="821" spans="1:3" x14ac:dyDescent="0.35">
      <c r="A821" s="39" t="s">
        <v>1938</v>
      </c>
      <c r="B821" s="5" t="s">
        <v>18</v>
      </c>
      <c r="C821" s="23">
        <v>14.4</v>
      </c>
    </row>
    <row r="822" spans="1:3" x14ac:dyDescent="0.35">
      <c r="A822" s="39" t="s">
        <v>1939</v>
      </c>
      <c r="B822" s="5" t="s">
        <v>206</v>
      </c>
      <c r="C822" s="23">
        <v>29</v>
      </c>
    </row>
    <row r="823" spans="1:3" x14ac:dyDescent="0.35">
      <c r="A823" s="39" t="s">
        <v>1940</v>
      </c>
      <c r="B823" s="5" t="s">
        <v>779</v>
      </c>
      <c r="C823" s="23">
        <v>19.899999999999999</v>
      </c>
    </row>
    <row r="824" spans="1:3" x14ac:dyDescent="0.35">
      <c r="A824" s="39" t="s">
        <v>1941</v>
      </c>
      <c r="B824" s="5" t="s">
        <v>780</v>
      </c>
      <c r="C824" s="23">
        <v>17.3</v>
      </c>
    </row>
    <row r="825" spans="1:3" x14ac:dyDescent="0.35">
      <c r="A825" s="39" t="s">
        <v>1942</v>
      </c>
      <c r="B825" s="5" t="s">
        <v>161</v>
      </c>
      <c r="C825" s="23">
        <v>30.7</v>
      </c>
    </row>
    <row r="826" spans="1:3" x14ac:dyDescent="0.35">
      <c r="A826" s="39" t="s">
        <v>1943</v>
      </c>
      <c r="B826" s="5" t="s">
        <v>781</v>
      </c>
      <c r="C826" s="23">
        <v>18.100000000000001</v>
      </c>
    </row>
    <row r="827" spans="1:3" x14ac:dyDescent="0.35">
      <c r="A827" s="39" t="s">
        <v>1944</v>
      </c>
      <c r="B827" s="5" t="s">
        <v>782</v>
      </c>
      <c r="C827" s="23">
        <v>33.1</v>
      </c>
    </row>
    <row r="828" spans="1:3" x14ac:dyDescent="0.35">
      <c r="A828" s="39" t="s">
        <v>1945</v>
      </c>
      <c r="B828" s="5" t="s">
        <v>783</v>
      </c>
      <c r="C828" s="23">
        <v>27.4</v>
      </c>
    </row>
    <row r="829" spans="1:3" x14ac:dyDescent="0.35">
      <c r="A829" s="39" t="s">
        <v>1946</v>
      </c>
      <c r="B829" s="5" t="s">
        <v>784</v>
      </c>
      <c r="C829" s="23">
        <v>25.8</v>
      </c>
    </row>
    <row r="830" spans="1:3" x14ac:dyDescent="0.35">
      <c r="A830" s="39" t="s">
        <v>1947</v>
      </c>
      <c r="B830" s="5" t="s">
        <v>785</v>
      </c>
      <c r="C830" s="23">
        <v>28.8</v>
      </c>
    </row>
    <row r="831" spans="1:3" x14ac:dyDescent="0.35">
      <c r="A831" s="39" t="s">
        <v>1948</v>
      </c>
      <c r="B831" s="5" t="s">
        <v>786</v>
      </c>
      <c r="C831" s="23">
        <v>22</v>
      </c>
    </row>
    <row r="832" spans="1:3" x14ac:dyDescent="0.35">
      <c r="A832" s="39" t="s">
        <v>1949</v>
      </c>
      <c r="B832" s="5" t="s">
        <v>787</v>
      </c>
      <c r="C832" s="23">
        <v>19.7</v>
      </c>
    </row>
    <row r="833" spans="1:3" x14ac:dyDescent="0.35">
      <c r="A833" s="39" t="s">
        <v>1950</v>
      </c>
      <c r="B833" s="5" t="s">
        <v>788</v>
      </c>
      <c r="C833" s="23">
        <v>15.1</v>
      </c>
    </row>
    <row r="834" spans="1:3" x14ac:dyDescent="0.35">
      <c r="A834" s="39" t="s">
        <v>1951</v>
      </c>
      <c r="B834" s="5" t="s">
        <v>789</v>
      </c>
      <c r="C834" s="23">
        <v>33.6</v>
      </c>
    </row>
    <row r="835" spans="1:3" x14ac:dyDescent="0.35">
      <c r="A835" s="39" t="s">
        <v>1952</v>
      </c>
      <c r="B835" s="5" t="s">
        <v>361</v>
      </c>
      <c r="C835" s="23">
        <v>31.6</v>
      </c>
    </row>
    <row r="836" spans="1:3" x14ac:dyDescent="0.35">
      <c r="A836" s="39" t="s">
        <v>1953</v>
      </c>
      <c r="B836" s="5" t="s">
        <v>790</v>
      </c>
      <c r="C836" s="23">
        <v>35.6</v>
      </c>
    </row>
    <row r="837" spans="1:3" x14ac:dyDescent="0.35">
      <c r="A837" s="39" t="s">
        <v>1954</v>
      </c>
      <c r="B837" s="5" t="s">
        <v>791</v>
      </c>
      <c r="C837" s="23">
        <v>13.7</v>
      </c>
    </row>
    <row r="838" spans="1:3" x14ac:dyDescent="0.35">
      <c r="A838" s="39" t="s">
        <v>1955</v>
      </c>
      <c r="B838" s="5" t="s">
        <v>792</v>
      </c>
      <c r="C838" s="23">
        <v>36.5</v>
      </c>
    </row>
    <row r="839" spans="1:3" x14ac:dyDescent="0.35">
      <c r="A839" s="39" t="s">
        <v>1956</v>
      </c>
      <c r="B839" s="5" t="s">
        <v>793</v>
      </c>
      <c r="C839" s="23">
        <v>37.5</v>
      </c>
    </row>
    <row r="840" spans="1:3" x14ac:dyDescent="0.35">
      <c r="A840" s="39" t="s">
        <v>1957</v>
      </c>
      <c r="B840" s="5" t="s">
        <v>794</v>
      </c>
      <c r="C840" s="23">
        <v>19</v>
      </c>
    </row>
    <row r="841" spans="1:3" x14ac:dyDescent="0.35">
      <c r="A841" s="39" t="s">
        <v>1958</v>
      </c>
      <c r="B841" s="5" t="s">
        <v>795</v>
      </c>
      <c r="C841" s="23">
        <v>33.299999999999997</v>
      </c>
    </row>
    <row r="842" spans="1:3" x14ac:dyDescent="0.35">
      <c r="A842" s="39" t="s">
        <v>1959</v>
      </c>
      <c r="B842" s="5" t="s">
        <v>796</v>
      </c>
      <c r="C842" s="23">
        <v>65.3</v>
      </c>
    </row>
    <row r="843" spans="1:3" x14ac:dyDescent="0.35">
      <c r="A843" s="39" t="s">
        <v>1960</v>
      </c>
      <c r="B843" s="5" t="s">
        <v>797</v>
      </c>
      <c r="C843" s="23">
        <v>70.5</v>
      </c>
    </row>
    <row r="844" spans="1:3" x14ac:dyDescent="0.35">
      <c r="A844" s="39" t="s">
        <v>1961</v>
      </c>
      <c r="B844" s="5" t="s">
        <v>798</v>
      </c>
      <c r="C844" s="23">
        <v>41.4</v>
      </c>
    </row>
    <row r="845" spans="1:3" x14ac:dyDescent="0.35">
      <c r="A845" s="39" t="s">
        <v>1962</v>
      </c>
      <c r="B845" s="5" t="s">
        <v>799</v>
      </c>
      <c r="C845" s="23">
        <v>21.2</v>
      </c>
    </row>
    <row r="846" spans="1:3" x14ac:dyDescent="0.35">
      <c r="A846" s="39" t="s">
        <v>1963</v>
      </c>
      <c r="B846" s="5" t="s">
        <v>800</v>
      </c>
      <c r="C846" s="23">
        <v>39.9</v>
      </c>
    </row>
    <row r="847" spans="1:3" x14ac:dyDescent="0.35">
      <c r="A847" s="39" t="s">
        <v>1964</v>
      </c>
      <c r="B847" s="5" t="s">
        <v>801</v>
      </c>
      <c r="C847" s="23">
        <v>14.2</v>
      </c>
    </row>
    <row r="848" spans="1:3" x14ac:dyDescent="0.35">
      <c r="A848" s="39" t="s">
        <v>1965</v>
      </c>
      <c r="B848" s="5" t="s">
        <v>802</v>
      </c>
      <c r="C848" s="23">
        <v>41.8</v>
      </c>
    </row>
    <row r="849" spans="1:3" x14ac:dyDescent="0.35">
      <c r="A849" s="39" t="s">
        <v>1966</v>
      </c>
      <c r="B849" s="5" t="s">
        <v>345</v>
      </c>
      <c r="C849" s="23">
        <v>48.1</v>
      </c>
    </row>
    <row r="850" spans="1:3" x14ac:dyDescent="0.35">
      <c r="A850" s="39" t="s">
        <v>1967</v>
      </c>
      <c r="B850" s="5" t="s">
        <v>803</v>
      </c>
      <c r="C850" s="23">
        <v>40.6</v>
      </c>
    </row>
    <row r="851" spans="1:3" x14ac:dyDescent="0.35">
      <c r="A851" s="39" t="s">
        <v>1968</v>
      </c>
      <c r="B851" s="5" t="s">
        <v>19</v>
      </c>
      <c r="C851" s="23">
        <v>21.6</v>
      </c>
    </row>
    <row r="852" spans="1:3" x14ac:dyDescent="0.35">
      <c r="A852" s="39" t="s">
        <v>1969</v>
      </c>
      <c r="B852" s="5" t="s">
        <v>804</v>
      </c>
      <c r="C852" s="23">
        <v>28.5</v>
      </c>
    </row>
    <row r="853" spans="1:3" x14ac:dyDescent="0.35">
      <c r="A853" s="39" t="s">
        <v>1970</v>
      </c>
      <c r="B853" s="5" t="s">
        <v>805</v>
      </c>
      <c r="C853" s="23">
        <v>26.4</v>
      </c>
    </row>
    <row r="854" spans="1:3" x14ac:dyDescent="0.35">
      <c r="A854" s="39" t="s">
        <v>1971</v>
      </c>
      <c r="B854" s="5" t="s">
        <v>23</v>
      </c>
      <c r="C854" s="23">
        <v>43.9</v>
      </c>
    </row>
    <row r="855" spans="1:3" x14ac:dyDescent="0.35">
      <c r="A855" s="39" t="s">
        <v>1972</v>
      </c>
      <c r="B855" s="5" t="s">
        <v>362</v>
      </c>
      <c r="C855" s="23">
        <v>45.5</v>
      </c>
    </row>
    <row r="856" spans="1:3" x14ac:dyDescent="0.35">
      <c r="A856" s="39" t="s">
        <v>1973</v>
      </c>
      <c r="B856" s="5" t="s">
        <v>457</v>
      </c>
      <c r="C856" s="23">
        <v>34</v>
      </c>
    </row>
    <row r="857" spans="1:3" x14ac:dyDescent="0.35">
      <c r="A857" s="39" t="s">
        <v>1974</v>
      </c>
      <c r="B857" s="5" t="s">
        <v>806</v>
      </c>
      <c r="C857" s="23">
        <v>21.2</v>
      </c>
    </row>
    <row r="858" spans="1:3" x14ac:dyDescent="0.35">
      <c r="A858" s="39" t="s">
        <v>1975</v>
      </c>
      <c r="B858" s="5" t="s">
        <v>807</v>
      </c>
      <c r="C858" s="23">
        <v>35.700000000000003</v>
      </c>
    </row>
    <row r="859" spans="1:3" x14ac:dyDescent="0.35">
      <c r="A859" s="39" t="s">
        <v>1976</v>
      </c>
      <c r="B859" s="5" t="s">
        <v>808</v>
      </c>
      <c r="C859" s="23">
        <v>60.8</v>
      </c>
    </row>
    <row r="860" spans="1:3" x14ac:dyDescent="0.35">
      <c r="A860" s="39" t="s">
        <v>1977</v>
      </c>
      <c r="B860" s="5" t="s">
        <v>809</v>
      </c>
      <c r="C860" s="23">
        <v>32</v>
      </c>
    </row>
    <row r="861" spans="1:3" x14ac:dyDescent="0.35">
      <c r="A861" s="39" t="s">
        <v>1978</v>
      </c>
      <c r="B861" s="5" t="s">
        <v>810</v>
      </c>
      <c r="C861" s="23">
        <v>41.9</v>
      </c>
    </row>
    <row r="862" spans="1:3" x14ac:dyDescent="0.35">
      <c r="A862" s="39" t="s">
        <v>1979</v>
      </c>
      <c r="B862" s="5" t="s">
        <v>811</v>
      </c>
      <c r="C862" s="23">
        <v>26.9</v>
      </c>
    </row>
    <row r="863" spans="1:3" x14ac:dyDescent="0.35">
      <c r="A863" s="39" t="s">
        <v>1980</v>
      </c>
      <c r="B863" s="5" t="s">
        <v>812</v>
      </c>
      <c r="C863" s="23">
        <v>35.1</v>
      </c>
    </row>
    <row r="864" spans="1:3" x14ac:dyDescent="0.35">
      <c r="A864" s="39" t="s">
        <v>1981</v>
      </c>
      <c r="B864" s="5" t="s">
        <v>813</v>
      </c>
      <c r="C864" s="23">
        <v>45.2</v>
      </c>
    </row>
    <row r="865" spans="1:3" x14ac:dyDescent="0.35">
      <c r="A865" s="39" t="s">
        <v>1982</v>
      </c>
      <c r="B865" s="5" t="s">
        <v>814</v>
      </c>
      <c r="C865" s="23">
        <v>42.8</v>
      </c>
    </row>
    <row r="866" spans="1:3" x14ac:dyDescent="0.35">
      <c r="A866" s="39" t="s">
        <v>1983</v>
      </c>
      <c r="B866" s="5" t="s">
        <v>815</v>
      </c>
      <c r="C866" s="23">
        <v>36</v>
      </c>
    </row>
    <row r="867" spans="1:3" x14ac:dyDescent="0.35">
      <c r="A867" s="39" t="s">
        <v>1984</v>
      </c>
      <c r="B867" s="5" t="s">
        <v>41</v>
      </c>
      <c r="C867" s="23">
        <v>36.200000000000003</v>
      </c>
    </row>
    <row r="868" spans="1:3" x14ac:dyDescent="0.35">
      <c r="A868" s="39" t="s">
        <v>1985</v>
      </c>
      <c r="B868" s="5" t="s">
        <v>816</v>
      </c>
      <c r="C868" s="23">
        <v>32.6</v>
      </c>
    </row>
    <row r="869" spans="1:3" x14ac:dyDescent="0.35">
      <c r="A869" s="39" t="s">
        <v>1986</v>
      </c>
      <c r="B869" s="5" t="s">
        <v>817</v>
      </c>
      <c r="C869" s="23">
        <v>29.2</v>
      </c>
    </row>
    <row r="870" spans="1:3" x14ac:dyDescent="0.35">
      <c r="A870" s="39" t="s">
        <v>1987</v>
      </c>
      <c r="B870" s="5" t="s">
        <v>818</v>
      </c>
      <c r="C870" s="23">
        <v>53.6</v>
      </c>
    </row>
    <row r="871" spans="1:3" x14ac:dyDescent="0.35">
      <c r="A871" s="39" t="s">
        <v>1988</v>
      </c>
      <c r="B871" s="5" t="s">
        <v>819</v>
      </c>
      <c r="C871" s="23">
        <v>35.700000000000003</v>
      </c>
    </row>
    <row r="872" spans="1:3" x14ac:dyDescent="0.35">
      <c r="A872" s="39" t="s">
        <v>1989</v>
      </c>
      <c r="B872" s="5" t="s">
        <v>820</v>
      </c>
      <c r="C872" s="23">
        <v>58.9</v>
      </c>
    </row>
    <row r="873" spans="1:3" x14ac:dyDescent="0.35">
      <c r="A873" s="39" t="s">
        <v>1990</v>
      </c>
      <c r="B873" s="5" t="s">
        <v>821</v>
      </c>
      <c r="C873" s="23">
        <v>33</v>
      </c>
    </row>
    <row r="874" spans="1:3" x14ac:dyDescent="0.35">
      <c r="A874" s="39" t="s">
        <v>1991</v>
      </c>
      <c r="B874" s="5" t="s">
        <v>165</v>
      </c>
      <c r="C874" s="23">
        <v>57.8</v>
      </c>
    </row>
    <row r="875" spans="1:3" x14ac:dyDescent="0.35">
      <c r="A875" s="39" t="s">
        <v>1992</v>
      </c>
      <c r="B875" s="5" t="s">
        <v>822</v>
      </c>
      <c r="C875" s="23">
        <v>45.7</v>
      </c>
    </row>
    <row r="876" spans="1:3" x14ac:dyDescent="0.35">
      <c r="A876" s="39" t="s">
        <v>1993</v>
      </c>
      <c r="B876" s="5" t="s">
        <v>823</v>
      </c>
      <c r="C876" s="23">
        <v>32</v>
      </c>
    </row>
    <row r="877" spans="1:3" x14ac:dyDescent="0.35">
      <c r="A877" s="39" t="s">
        <v>1994</v>
      </c>
      <c r="B877" s="5" t="s">
        <v>824</v>
      </c>
      <c r="C877" s="23">
        <v>35.299999999999997</v>
      </c>
    </row>
    <row r="878" spans="1:3" x14ac:dyDescent="0.35">
      <c r="A878" s="39" t="s">
        <v>1995</v>
      </c>
      <c r="B878" s="5" t="s">
        <v>825</v>
      </c>
      <c r="C878" s="23">
        <v>56</v>
      </c>
    </row>
    <row r="879" spans="1:3" x14ac:dyDescent="0.35">
      <c r="A879" s="39" t="s">
        <v>1996</v>
      </c>
      <c r="B879" s="5" t="s">
        <v>826</v>
      </c>
      <c r="C879" s="23">
        <v>11</v>
      </c>
    </row>
    <row r="880" spans="1:3" x14ac:dyDescent="0.35">
      <c r="A880" s="39" t="s">
        <v>1997</v>
      </c>
      <c r="B880" s="5" t="s">
        <v>827</v>
      </c>
      <c r="C880" s="23">
        <v>41.9</v>
      </c>
    </row>
    <row r="881" spans="1:3" x14ac:dyDescent="0.35">
      <c r="A881" s="39" t="s">
        <v>1998</v>
      </c>
      <c r="B881" s="5" t="s">
        <v>828</v>
      </c>
      <c r="C881" s="23">
        <v>51.1</v>
      </c>
    </row>
    <row r="882" spans="1:3" x14ac:dyDescent="0.35">
      <c r="A882" s="39" t="s">
        <v>1999</v>
      </c>
      <c r="B882" s="5" t="s">
        <v>829</v>
      </c>
      <c r="C882" s="23">
        <v>16.5</v>
      </c>
    </row>
    <row r="883" spans="1:3" x14ac:dyDescent="0.35">
      <c r="A883" s="39" t="s">
        <v>2000</v>
      </c>
      <c r="B883" s="5" t="s">
        <v>830</v>
      </c>
      <c r="C883" s="23">
        <v>60.3</v>
      </c>
    </row>
    <row r="884" spans="1:3" x14ac:dyDescent="0.35">
      <c r="A884" s="39" t="s">
        <v>2001</v>
      </c>
      <c r="B884" s="5" t="s">
        <v>56</v>
      </c>
      <c r="C884" s="23">
        <v>39.1</v>
      </c>
    </row>
    <row r="885" spans="1:3" x14ac:dyDescent="0.35">
      <c r="A885" s="39" t="s">
        <v>2002</v>
      </c>
      <c r="B885" s="5" t="s">
        <v>831</v>
      </c>
      <c r="C885" s="23">
        <v>31.4</v>
      </c>
    </row>
    <row r="886" spans="1:3" x14ac:dyDescent="0.35">
      <c r="A886" s="39" t="s">
        <v>2003</v>
      </c>
      <c r="B886" s="5" t="s">
        <v>832</v>
      </c>
      <c r="C886" s="23">
        <v>40.4</v>
      </c>
    </row>
    <row r="887" spans="1:3" x14ac:dyDescent="0.35">
      <c r="A887" s="39" t="s">
        <v>2004</v>
      </c>
      <c r="B887" s="5" t="s">
        <v>833</v>
      </c>
      <c r="C887" s="23">
        <v>29.6</v>
      </c>
    </row>
    <row r="888" spans="1:3" x14ac:dyDescent="0.35">
      <c r="A888" s="39" t="s">
        <v>2005</v>
      </c>
      <c r="B888" s="5" t="s">
        <v>834</v>
      </c>
      <c r="C888" s="23">
        <v>46.9</v>
      </c>
    </row>
    <row r="889" spans="1:3" x14ac:dyDescent="0.35">
      <c r="A889" s="39" t="s">
        <v>2006</v>
      </c>
      <c r="B889" s="5" t="s">
        <v>835</v>
      </c>
      <c r="C889" s="23">
        <v>40.799999999999997</v>
      </c>
    </row>
    <row r="890" spans="1:3" x14ac:dyDescent="0.35">
      <c r="A890" s="39" t="s">
        <v>2007</v>
      </c>
      <c r="B890" s="5" t="s">
        <v>836</v>
      </c>
      <c r="C890" s="23">
        <v>53.7</v>
      </c>
    </row>
    <row r="891" spans="1:3" x14ac:dyDescent="0.35">
      <c r="A891" s="39" t="s">
        <v>2008</v>
      </c>
      <c r="B891" s="5" t="s">
        <v>837</v>
      </c>
      <c r="C891" s="23">
        <v>36.1</v>
      </c>
    </row>
    <row r="892" spans="1:3" x14ac:dyDescent="0.35">
      <c r="A892" s="39" t="s">
        <v>2009</v>
      </c>
      <c r="B892" s="5" t="s">
        <v>838</v>
      </c>
      <c r="C892" s="23">
        <v>49.1</v>
      </c>
    </row>
    <row r="893" spans="1:3" x14ac:dyDescent="0.35">
      <c r="A893" s="39" t="s">
        <v>2010</v>
      </c>
      <c r="B893" s="5" t="s">
        <v>416</v>
      </c>
      <c r="C893" s="23">
        <v>36.1</v>
      </c>
    </row>
    <row r="894" spans="1:3" x14ac:dyDescent="0.35">
      <c r="A894" s="39" t="s">
        <v>2011</v>
      </c>
      <c r="B894" s="5" t="s">
        <v>839</v>
      </c>
      <c r="C894" s="23">
        <v>27</v>
      </c>
    </row>
    <row r="895" spans="1:3" x14ac:dyDescent="0.35">
      <c r="A895" s="39" t="s">
        <v>2012</v>
      </c>
      <c r="B895" s="5" t="s">
        <v>840</v>
      </c>
      <c r="C895" s="23">
        <v>44.6</v>
      </c>
    </row>
    <row r="896" spans="1:3" x14ac:dyDescent="0.35">
      <c r="A896" s="39" t="s">
        <v>2013</v>
      </c>
      <c r="B896" s="5" t="s">
        <v>841</v>
      </c>
      <c r="C896" s="23">
        <v>50.3</v>
      </c>
    </row>
    <row r="897" spans="1:3" x14ac:dyDescent="0.35">
      <c r="A897" s="39" t="s">
        <v>2014</v>
      </c>
      <c r="B897" s="5" t="s">
        <v>842</v>
      </c>
      <c r="C897" s="23">
        <v>19.3</v>
      </c>
    </row>
    <row r="898" spans="1:3" x14ac:dyDescent="0.35">
      <c r="A898" s="39" t="s">
        <v>2015</v>
      </c>
      <c r="B898" s="5" t="s">
        <v>843</v>
      </c>
      <c r="C898" s="23">
        <v>38.200000000000003</v>
      </c>
    </row>
    <row r="899" spans="1:3" x14ac:dyDescent="0.35">
      <c r="A899" s="39" t="s">
        <v>2016</v>
      </c>
      <c r="B899" s="5" t="s">
        <v>844</v>
      </c>
      <c r="C899" s="23">
        <v>49.4</v>
      </c>
    </row>
    <row r="900" spans="1:3" x14ac:dyDescent="0.35">
      <c r="A900" s="39" t="s">
        <v>2017</v>
      </c>
      <c r="B900" s="5" t="s">
        <v>845</v>
      </c>
      <c r="C900" s="23">
        <v>51.9</v>
      </c>
    </row>
    <row r="901" spans="1:3" x14ac:dyDescent="0.35">
      <c r="A901" s="39" t="s">
        <v>2018</v>
      </c>
      <c r="B901" s="5" t="s">
        <v>846</v>
      </c>
      <c r="C901" s="23">
        <v>38.6</v>
      </c>
    </row>
    <row r="902" spans="1:3" x14ac:dyDescent="0.35">
      <c r="A902" s="39" t="s">
        <v>2019</v>
      </c>
      <c r="B902" s="5" t="s">
        <v>847</v>
      </c>
      <c r="C902" s="23">
        <v>31.8</v>
      </c>
    </row>
    <row r="903" spans="1:3" x14ac:dyDescent="0.35">
      <c r="A903" s="39" t="s">
        <v>2020</v>
      </c>
      <c r="B903" s="5" t="s">
        <v>848</v>
      </c>
      <c r="C903" s="23">
        <v>55.1</v>
      </c>
    </row>
    <row r="904" spans="1:3" x14ac:dyDescent="0.35">
      <c r="A904" s="39" t="s">
        <v>2021</v>
      </c>
      <c r="B904" s="5" t="s">
        <v>849</v>
      </c>
      <c r="C904" s="23">
        <v>32.5</v>
      </c>
    </row>
    <row r="905" spans="1:3" x14ac:dyDescent="0.35">
      <c r="A905" s="39" t="s">
        <v>2022</v>
      </c>
      <c r="B905" s="5" t="s">
        <v>850</v>
      </c>
      <c r="C905" s="23">
        <v>27.3</v>
      </c>
    </row>
    <row r="906" spans="1:3" x14ac:dyDescent="0.35">
      <c r="A906" s="39" t="s">
        <v>2023</v>
      </c>
      <c r="B906" s="5" t="s">
        <v>851</v>
      </c>
      <c r="C906" s="23">
        <v>31.5</v>
      </c>
    </row>
    <row r="907" spans="1:3" x14ac:dyDescent="0.35">
      <c r="A907" s="39" t="s">
        <v>2024</v>
      </c>
      <c r="B907" s="5" t="s">
        <v>852</v>
      </c>
      <c r="C907" s="23">
        <v>16.2</v>
      </c>
    </row>
    <row r="908" spans="1:3" x14ac:dyDescent="0.35">
      <c r="A908" s="39" t="s">
        <v>2025</v>
      </c>
      <c r="B908" s="5" t="s">
        <v>853</v>
      </c>
      <c r="C908" s="23">
        <v>23.8</v>
      </c>
    </row>
    <row r="909" spans="1:3" x14ac:dyDescent="0.35">
      <c r="A909" s="39" t="s">
        <v>2026</v>
      </c>
      <c r="B909" s="5" t="s">
        <v>854</v>
      </c>
      <c r="C909" s="23">
        <v>26.4</v>
      </c>
    </row>
    <row r="910" spans="1:3" x14ac:dyDescent="0.35">
      <c r="A910" s="39" t="s">
        <v>2027</v>
      </c>
      <c r="B910" s="5" t="s">
        <v>855</v>
      </c>
      <c r="C910" s="23">
        <v>36.1</v>
      </c>
    </row>
    <row r="911" spans="1:3" x14ac:dyDescent="0.35">
      <c r="A911" s="39" t="s">
        <v>2028</v>
      </c>
      <c r="B911" s="5" t="s">
        <v>856</v>
      </c>
      <c r="C911" s="23">
        <v>40.299999999999997</v>
      </c>
    </row>
    <row r="912" spans="1:3" x14ac:dyDescent="0.35">
      <c r="A912" s="39" t="s">
        <v>2029</v>
      </c>
      <c r="B912" s="5" t="s">
        <v>87</v>
      </c>
      <c r="C912" s="23">
        <v>37.799999999999997</v>
      </c>
    </row>
    <row r="913" spans="1:3" x14ac:dyDescent="0.35">
      <c r="A913" s="39" t="s">
        <v>2030</v>
      </c>
      <c r="B913" s="5" t="s">
        <v>857</v>
      </c>
      <c r="C913" s="23">
        <v>36.6</v>
      </c>
    </row>
    <row r="914" spans="1:3" x14ac:dyDescent="0.35">
      <c r="A914" s="39" t="s">
        <v>2031</v>
      </c>
      <c r="B914" s="5" t="s">
        <v>858</v>
      </c>
      <c r="C914" s="23">
        <v>42.4</v>
      </c>
    </row>
    <row r="915" spans="1:3" x14ac:dyDescent="0.35">
      <c r="A915" s="39" t="s">
        <v>2032</v>
      </c>
      <c r="B915" s="5" t="s">
        <v>859</v>
      </c>
      <c r="C915" s="23">
        <v>49.8</v>
      </c>
    </row>
    <row r="916" spans="1:3" x14ac:dyDescent="0.35">
      <c r="A916" s="39" t="s">
        <v>2033</v>
      </c>
      <c r="B916" s="5" t="s">
        <v>860</v>
      </c>
      <c r="C916" s="23">
        <v>13.7</v>
      </c>
    </row>
    <row r="917" spans="1:3" x14ac:dyDescent="0.35">
      <c r="A917" s="39" t="s">
        <v>2034</v>
      </c>
      <c r="B917" s="5" t="s">
        <v>861</v>
      </c>
      <c r="C917" s="23">
        <v>41.4</v>
      </c>
    </row>
    <row r="918" spans="1:3" x14ac:dyDescent="0.35">
      <c r="A918" s="39" t="s">
        <v>2035</v>
      </c>
      <c r="B918" s="5" t="s">
        <v>862</v>
      </c>
      <c r="C918" s="23">
        <v>47.6</v>
      </c>
    </row>
    <row r="919" spans="1:3" x14ac:dyDescent="0.35">
      <c r="A919" s="39" t="s">
        <v>2036</v>
      </c>
      <c r="B919" s="5" t="s">
        <v>863</v>
      </c>
      <c r="C919" s="23">
        <v>33.6</v>
      </c>
    </row>
    <row r="920" spans="1:3" x14ac:dyDescent="0.35">
      <c r="A920" s="39" t="s">
        <v>2037</v>
      </c>
      <c r="B920" s="5" t="s">
        <v>864</v>
      </c>
      <c r="C920" s="23">
        <v>34.9</v>
      </c>
    </row>
    <row r="921" spans="1:3" x14ac:dyDescent="0.35">
      <c r="A921" s="39" t="s">
        <v>2038</v>
      </c>
      <c r="B921" s="5" t="s">
        <v>103</v>
      </c>
      <c r="C921" s="23">
        <v>53.8</v>
      </c>
    </row>
    <row r="922" spans="1:3" x14ac:dyDescent="0.35">
      <c r="A922" s="39" t="s">
        <v>2039</v>
      </c>
      <c r="B922" s="5" t="s">
        <v>865</v>
      </c>
      <c r="C922" s="23">
        <v>47.9</v>
      </c>
    </row>
    <row r="923" spans="1:3" x14ac:dyDescent="0.35">
      <c r="A923" s="39" t="s">
        <v>2040</v>
      </c>
      <c r="B923" s="5" t="s">
        <v>866</v>
      </c>
      <c r="C923" s="23">
        <v>44.5</v>
      </c>
    </row>
    <row r="924" spans="1:3" x14ac:dyDescent="0.35">
      <c r="A924" s="39" t="s">
        <v>2041</v>
      </c>
      <c r="B924" s="5" t="s">
        <v>867</v>
      </c>
      <c r="C924" s="23">
        <v>15.1</v>
      </c>
    </row>
    <row r="925" spans="1:3" x14ac:dyDescent="0.35">
      <c r="A925" s="39" t="s">
        <v>2042</v>
      </c>
      <c r="B925" s="5" t="s">
        <v>868</v>
      </c>
      <c r="C925" s="23">
        <v>37.799999999999997</v>
      </c>
    </row>
    <row r="926" spans="1:3" x14ac:dyDescent="0.35">
      <c r="A926" s="39" t="s">
        <v>2043</v>
      </c>
      <c r="B926" s="5" t="s">
        <v>390</v>
      </c>
      <c r="C926" s="23">
        <v>47.1</v>
      </c>
    </row>
    <row r="927" spans="1:3" x14ac:dyDescent="0.35">
      <c r="A927" s="39" t="s">
        <v>2044</v>
      </c>
      <c r="B927" s="5" t="s">
        <v>869</v>
      </c>
      <c r="C927" s="23">
        <v>44.2</v>
      </c>
    </row>
    <row r="928" spans="1:3" x14ac:dyDescent="0.35">
      <c r="A928" s="39" t="s">
        <v>2045</v>
      </c>
      <c r="B928" s="5" t="s">
        <v>870</v>
      </c>
      <c r="C928" s="23">
        <v>45.8</v>
      </c>
    </row>
    <row r="929" spans="1:3" x14ac:dyDescent="0.35">
      <c r="A929" s="39" t="s">
        <v>2046</v>
      </c>
      <c r="B929" s="5" t="s">
        <v>871</v>
      </c>
      <c r="C929" s="23">
        <v>36.6</v>
      </c>
    </row>
    <row r="930" spans="1:3" x14ac:dyDescent="0.35">
      <c r="A930" s="39" t="s">
        <v>2047</v>
      </c>
      <c r="B930" s="5" t="s">
        <v>872</v>
      </c>
      <c r="C930" s="23">
        <v>32.299999999999997</v>
      </c>
    </row>
    <row r="931" spans="1:3" x14ac:dyDescent="0.35">
      <c r="A931" s="39" t="s">
        <v>2048</v>
      </c>
      <c r="B931" s="5" t="s">
        <v>873</v>
      </c>
      <c r="C931" s="23">
        <v>31.9</v>
      </c>
    </row>
    <row r="932" spans="1:3" x14ac:dyDescent="0.35">
      <c r="A932" s="39" t="s">
        <v>2049</v>
      </c>
      <c r="B932" s="5" t="s">
        <v>195</v>
      </c>
      <c r="C932" s="23">
        <v>27.5</v>
      </c>
    </row>
    <row r="933" spans="1:3" x14ac:dyDescent="0.35">
      <c r="A933" s="39" t="s">
        <v>2050</v>
      </c>
      <c r="B933" s="5" t="s">
        <v>874</v>
      </c>
      <c r="C933" s="23">
        <v>26.9</v>
      </c>
    </row>
    <row r="934" spans="1:3" x14ac:dyDescent="0.35">
      <c r="A934" s="39" t="s">
        <v>2051</v>
      </c>
      <c r="B934" s="5" t="s">
        <v>875</v>
      </c>
      <c r="C934" s="23">
        <v>30.4</v>
      </c>
    </row>
    <row r="935" spans="1:3" x14ac:dyDescent="0.35">
      <c r="A935" s="39" t="s">
        <v>2052</v>
      </c>
      <c r="B935" s="5" t="s">
        <v>206</v>
      </c>
      <c r="C935" s="23">
        <v>49.1</v>
      </c>
    </row>
    <row r="936" spans="1:3" x14ac:dyDescent="0.35">
      <c r="A936" s="39" t="s">
        <v>2053</v>
      </c>
      <c r="B936" s="5" t="s">
        <v>876</v>
      </c>
      <c r="C936" s="23">
        <v>58.7</v>
      </c>
    </row>
    <row r="937" spans="1:3" x14ac:dyDescent="0.35">
      <c r="A937" s="39" t="s">
        <v>2054</v>
      </c>
      <c r="B937" s="5" t="s">
        <v>877</v>
      </c>
      <c r="C937" s="23">
        <v>59.6</v>
      </c>
    </row>
    <row r="938" spans="1:3" x14ac:dyDescent="0.35">
      <c r="A938" s="39" t="s">
        <v>2055</v>
      </c>
      <c r="B938" s="5" t="s">
        <v>878</v>
      </c>
      <c r="C938" s="23">
        <v>34.5</v>
      </c>
    </row>
    <row r="939" spans="1:3" x14ac:dyDescent="0.35">
      <c r="A939" s="39" t="s">
        <v>2056</v>
      </c>
      <c r="B939" s="5" t="s">
        <v>879</v>
      </c>
      <c r="C939" s="23">
        <v>45</v>
      </c>
    </row>
    <row r="940" spans="1:3" x14ac:dyDescent="0.35">
      <c r="A940" s="39" t="s">
        <v>2057</v>
      </c>
      <c r="B940" s="5" t="s">
        <v>880</v>
      </c>
      <c r="C940" s="23">
        <v>73.900000000000006</v>
      </c>
    </row>
    <row r="941" spans="1:3" x14ac:dyDescent="0.35">
      <c r="A941" s="39" t="s">
        <v>2058</v>
      </c>
      <c r="B941" s="5" t="s">
        <v>881</v>
      </c>
      <c r="C941" s="23">
        <v>64.3</v>
      </c>
    </row>
    <row r="942" spans="1:3" x14ac:dyDescent="0.35">
      <c r="A942" s="39" t="s">
        <v>2059</v>
      </c>
      <c r="B942" s="5" t="s">
        <v>882</v>
      </c>
      <c r="C942" s="23">
        <v>46.1</v>
      </c>
    </row>
    <row r="943" spans="1:3" x14ac:dyDescent="0.35">
      <c r="A943" s="39" t="s">
        <v>2060</v>
      </c>
      <c r="B943" s="5" t="s">
        <v>883</v>
      </c>
      <c r="C943" s="23">
        <v>66.099999999999994</v>
      </c>
    </row>
    <row r="944" spans="1:3" x14ac:dyDescent="0.35">
      <c r="A944" s="39" t="s">
        <v>2061</v>
      </c>
      <c r="B944" s="5" t="s">
        <v>68</v>
      </c>
      <c r="C944" s="23">
        <v>55.8</v>
      </c>
    </row>
    <row r="945" spans="1:3" x14ac:dyDescent="0.35">
      <c r="A945" s="39" t="s">
        <v>2062</v>
      </c>
      <c r="B945" s="5" t="s">
        <v>884</v>
      </c>
      <c r="C945" s="23">
        <v>41.6</v>
      </c>
    </row>
    <row r="946" spans="1:3" x14ac:dyDescent="0.35">
      <c r="A946" s="39" t="s">
        <v>2063</v>
      </c>
      <c r="B946" s="5" t="s">
        <v>885</v>
      </c>
      <c r="C946" s="23">
        <v>64.400000000000006</v>
      </c>
    </row>
    <row r="947" spans="1:3" x14ac:dyDescent="0.35">
      <c r="A947" s="39" t="s">
        <v>2064</v>
      </c>
      <c r="B947" s="5" t="s">
        <v>886</v>
      </c>
      <c r="C947" s="23">
        <v>42.8</v>
      </c>
    </row>
    <row r="948" spans="1:3" x14ac:dyDescent="0.35">
      <c r="A948" s="39" t="s">
        <v>2065</v>
      </c>
      <c r="B948" s="5" t="s">
        <v>887</v>
      </c>
      <c r="C948" s="23">
        <v>51.5</v>
      </c>
    </row>
    <row r="949" spans="1:3" x14ac:dyDescent="0.35">
      <c r="A949" s="39" t="s">
        <v>2066</v>
      </c>
      <c r="B949" s="5" t="s">
        <v>888</v>
      </c>
      <c r="C949" s="23">
        <v>65.099999999999994</v>
      </c>
    </row>
    <row r="950" spans="1:3" x14ac:dyDescent="0.35">
      <c r="A950" s="39" t="s">
        <v>2067</v>
      </c>
      <c r="B950" s="5" t="s">
        <v>889</v>
      </c>
      <c r="C950" s="23">
        <v>56.9</v>
      </c>
    </row>
    <row r="951" spans="1:3" x14ac:dyDescent="0.35">
      <c r="A951" s="39" t="s">
        <v>2068</v>
      </c>
      <c r="B951" s="5" t="s">
        <v>890</v>
      </c>
      <c r="C951" s="23">
        <v>63</v>
      </c>
    </row>
    <row r="952" spans="1:3" x14ac:dyDescent="0.35">
      <c r="A952" s="39" t="s">
        <v>2069</v>
      </c>
      <c r="B952" s="5" t="s">
        <v>891</v>
      </c>
      <c r="C952" s="23">
        <v>44.8</v>
      </c>
    </row>
    <row r="953" spans="1:3" x14ac:dyDescent="0.35">
      <c r="A953" s="39" t="s">
        <v>2070</v>
      </c>
      <c r="B953" s="5" t="s">
        <v>892</v>
      </c>
      <c r="C953" s="23">
        <v>59.1</v>
      </c>
    </row>
    <row r="954" spans="1:3" x14ac:dyDescent="0.35">
      <c r="A954" s="39" t="s">
        <v>2071</v>
      </c>
      <c r="B954" s="5" t="s">
        <v>893</v>
      </c>
      <c r="C954" s="23">
        <v>69</v>
      </c>
    </row>
    <row r="955" spans="1:3" x14ac:dyDescent="0.35">
      <c r="A955" s="39" t="s">
        <v>2072</v>
      </c>
      <c r="B955" s="5" t="s">
        <v>894</v>
      </c>
      <c r="C955" s="23">
        <v>47.1</v>
      </c>
    </row>
    <row r="956" spans="1:3" x14ac:dyDescent="0.35">
      <c r="A956" s="39" t="s">
        <v>2073</v>
      </c>
      <c r="B956" s="5" t="s">
        <v>895</v>
      </c>
      <c r="C956" s="23">
        <v>51.1</v>
      </c>
    </row>
    <row r="957" spans="1:3" x14ac:dyDescent="0.35">
      <c r="A957" s="39" t="s">
        <v>2074</v>
      </c>
      <c r="B957" s="5" t="s">
        <v>390</v>
      </c>
      <c r="C957" s="23">
        <v>63.4</v>
      </c>
    </row>
    <row r="958" spans="1:3" x14ac:dyDescent="0.35">
      <c r="A958" s="39" t="s">
        <v>2075</v>
      </c>
      <c r="B958" s="5" t="s">
        <v>896</v>
      </c>
      <c r="C958" s="23">
        <v>42.7</v>
      </c>
    </row>
    <row r="959" spans="1:3" x14ac:dyDescent="0.35">
      <c r="A959" s="39" t="s">
        <v>2076</v>
      </c>
      <c r="B959" s="5" t="s">
        <v>897</v>
      </c>
      <c r="C959" s="23">
        <v>45.8</v>
      </c>
    </row>
    <row r="960" spans="1:3" x14ac:dyDescent="0.35">
      <c r="A960" s="39" t="s">
        <v>2077</v>
      </c>
      <c r="B960" s="5" t="s">
        <v>898</v>
      </c>
      <c r="C960" s="23">
        <v>14.8</v>
      </c>
    </row>
    <row r="961" spans="1:3" x14ac:dyDescent="0.35">
      <c r="A961" s="39" t="s">
        <v>2078</v>
      </c>
      <c r="B961" s="5" t="s">
        <v>899</v>
      </c>
      <c r="C961" s="23">
        <v>30.9</v>
      </c>
    </row>
    <row r="962" spans="1:3" x14ac:dyDescent="0.35">
      <c r="A962" s="39" t="s">
        <v>2079</v>
      </c>
      <c r="B962" s="5" t="s">
        <v>900</v>
      </c>
      <c r="C962" s="23">
        <v>38.799999999999997</v>
      </c>
    </row>
    <row r="963" spans="1:3" x14ac:dyDescent="0.35">
      <c r="A963" s="39" t="s">
        <v>2080</v>
      </c>
      <c r="B963" s="5" t="s">
        <v>901</v>
      </c>
      <c r="C963" s="23">
        <v>32.9</v>
      </c>
    </row>
    <row r="964" spans="1:3" x14ac:dyDescent="0.35">
      <c r="A964" s="39" t="s">
        <v>2081</v>
      </c>
      <c r="B964" s="5" t="s">
        <v>902</v>
      </c>
      <c r="C964" s="23">
        <v>55.8</v>
      </c>
    </row>
    <row r="965" spans="1:3" x14ac:dyDescent="0.35">
      <c r="A965" s="39" t="s">
        <v>2082</v>
      </c>
      <c r="B965" s="5" t="s">
        <v>903</v>
      </c>
      <c r="C965" s="23">
        <v>27.3</v>
      </c>
    </row>
    <row r="966" spans="1:3" x14ac:dyDescent="0.35">
      <c r="A966" s="39" t="s">
        <v>2083</v>
      </c>
      <c r="B966" s="5" t="s">
        <v>904</v>
      </c>
      <c r="C966" s="23">
        <v>64</v>
      </c>
    </row>
    <row r="967" spans="1:3" x14ac:dyDescent="0.35">
      <c r="A967" s="39" t="s">
        <v>2084</v>
      </c>
      <c r="B967" s="5" t="s">
        <v>905</v>
      </c>
      <c r="C967" s="23">
        <v>36.200000000000003</v>
      </c>
    </row>
    <row r="968" spans="1:3" x14ac:dyDescent="0.35">
      <c r="A968" s="39" t="s">
        <v>2085</v>
      </c>
      <c r="B968" s="5" t="s">
        <v>906</v>
      </c>
      <c r="C968" s="23">
        <v>20.7</v>
      </c>
    </row>
    <row r="969" spans="1:3" x14ac:dyDescent="0.35">
      <c r="A969" s="39" t="s">
        <v>2086</v>
      </c>
      <c r="B969" s="5" t="s">
        <v>907</v>
      </c>
      <c r="C969" s="23">
        <v>43.8</v>
      </c>
    </row>
    <row r="970" spans="1:3" x14ac:dyDescent="0.35">
      <c r="A970" s="39" t="s">
        <v>2087</v>
      </c>
      <c r="B970" s="5" t="s">
        <v>908</v>
      </c>
      <c r="C970" s="23">
        <v>39.700000000000003</v>
      </c>
    </row>
    <row r="971" spans="1:3" x14ac:dyDescent="0.35">
      <c r="A971" s="39" t="s">
        <v>2088</v>
      </c>
      <c r="B971" s="5" t="s">
        <v>909</v>
      </c>
      <c r="C971" s="23">
        <v>35.799999999999997</v>
      </c>
    </row>
    <row r="972" spans="1:3" x14ac:dyDescent="0.35">
      <c r="A972" s="39" t="s">
        <v>2089</v>
      </c>
      <c r="B972" s="5" t="s">
        <v>910</v>
      </c>
      <c r="C972" s="23">
        <v>62.1</v>
      </c>
    </row>
    <row r="973" spans="1:3" x14ac:dyDescent="0.35">
      <c r="A973" s="39" t="s">
        <v>2090</v>
      </c>
      <c r="B973" s="5" t="s">
        <v>911</v>
      </c>
      <c r="C973" s="23">
        <v>40.799999999999997</v>
      </c>
    </row>
    <row r="974" spans="1:3" x14ac:dyDescent="0.35">
      <c r="A974" s="39" t="s">
        <v>2091</v>
      </c>
      <c r="B974" s="5" t="s">
        <v>912</v>
      </c>
      <c r="C974" s="23">
        <v>32.799999999999997</v>
      </c>
    </row>
    <row r="975" spans="1:3" x14ac:dyDescent="0.35">
      <c r="A975" s="39" t="s">
        <v>2092</v>
      </c>
      <c r="B975" s="5" t="s">
        <v>913</v>
      </c>
      <c r="C975" s="23">
        <v>19.2</v>
      </c>
    </row>
    <row r="976" spans="1:3" x14ac:dyDescent="0.35">
      <c r="A976" s="39" t="s">
        <v>2093</v>
      </c>
      <c r="B976" s="5" t="s">
        <v>914</v>
      </c>
      <c r="C976" s="23">
        <v>39.299999999999997</v>
      </c>
    </row>
    <row r="977" spans="1:3" x14ac:dyDescent="0.35">
      <c r="A977" s="39" t="s">
        <v>2094</v>
      </c>
      <c r="B977" s="5" t="s">
        <v>915</v>
      </c>
      <c r="C977" s="23">
        <v>17.399999999999999</v>
      </c>
    </row>
    <row r="978" spans="1:3" x14ac:dyDescent="0.35">
      <c r="A978" s="39" t="s">
        <v>2095</v>
      </c>
      <c r="B978" s="5" t="s">
        <v>916</v>
      </c>
      <c r="C978" s="23">
        <v>33.6</v>
      </c>
    </row>
    <row r="979" spans="1:3" x14ac:dyDescent="0.35">
      <c r="A979" s="39" t="s">
        <v>2096</v>
      </c>
      <c r="B979" s="5" t="s">
        <v>917</v>
      </c>
      <c r="C979" s="23">
        <v>32.200000000000003</v>
      </c>
    </row>
    <row r="980" spans="1:3" x14ac:dyDescent="0.35">
      <c r="A980" s="39" t="s">
        <v>2097</v>
      </c>
      <c r="B980" s="5" t="s">
        <v>918</v>
      </c>
      <c r="C980" s="23">
        <v>54</v>
      </c>
    </row>
    <row r="981" spans="1:3" x14ac:dyDescent="0.35">
      <c r="A981" s="39" t="s">
        <v>2098</v>
      </c>
      <c r="B981" s="5" t="s">
        <v>919</v>
      </c>
      <c r="C981" s="23">
        <v>25.8</v>
      </c>
    </row>
    <row r="982" spans="1:3" x14ac:dyDescent="0.35">
      <c r="A982" s="39" t="s">
        <v>2099</v>
      </c>
      <c r="B982" s="5" t="s">
        <v>920</v>
      </c>
      <c r="C982" s="23">
        <v>33.700000000000003</v>
      </c>
    </row>
    <row r="983" spans="1:3" x14ac:dyDescent="0.35">
      <c r="A983" s="39" t="s">
        <v>2100</v>
      </c>
      <c r="B983" s="5" t="s">
        <v>921</v>
      </c>
      <c r="C983" s="23">
        <v>28.1</v>
      </c>
    </row>
    <row r="984" spans="1:3" x14ac:dyDescent="0.35">
      <c r="A984" s="39" t="s">
        <v>2101</v>
      </c>
      <c r="B984" s="5" t="s">
        <v>922</v>
      </c>
      <c r="C984" s="23">
        <v>33.4</v>
      </c>
    </row>
    <row r="985" spans="1:3" x14ac:dyDescent="0.35">
      <c r="A985" s="39" t="s">
        <v>2102</v>
      </c>
      <c r="B985" s="5" t="s">
        <v>923</v>
      </c>
      <c r="C985" s="23">
        <v>27.1</v>
      </c>
    </row>
    <row r="986" spans="1:3" x14ac:dyDescent="0.35">
      <c r="A986" s="39" t="s">
        <v>2103</v>
      </c>
      <c r="B986" s="5" t="s">
        <v>924</v>
      </c>
      <c r="C986" s="23">
        <v>19.7</v>
      </c>
    </row>
    <row r="987" spans="1:3" x14ac:dyDescent="0.35">
      <c r="A987" s="39" t="s">
        <v>2104</v>
      </c>
      <c r="B987" s="5" t="s">
        <v>925</v>
      </c>
      <c r="C987" s="23">
        <v>50.4</v>
      </c>
    </row>
    <row r="988" spans="1:3" x14ac:dyDescent="0.35">
      <c r="A988" s="39" t="s">
        <v>2105</v>
      </c>
      <c r="B988" s="5" t="s">
        <v>926</v>
      </c>
      <c r="C988" s="23">
        <v>42.1</v>
      </c>
    </row>
    <row r="989" spans="1:3" x14ac:dyDescent="0.35">
      <c r="A989" s="39" t="s">
        <v>2106</v>
      </c>
      <c r="B989" s="5" t="s">
        <v>927</v>
      </c>
      <c r="C989" s="23">
        <v>51.3</v>
      </c>
    </row>
    <row r="990" spans="1:3" x14ac:dyDescent="0.35">
      <c r="A990" s="39" t="s">
        <v>2107</v>
      </c>
      <c r="B990" s="5" t="s">
        <v>928</v>
      </c>
      <c r="C990" s="23">
        <v>45.5</v>
      </c>
    </row>
    <row r="991" spans="1:3" x14ac:dyDescent="0.35">
      <c r="A991" s="39" t="s">
        <v>2108</v>
      </c>
      <c r="B991" s="5" t="s">
        <v>929</v>
      </c>
      <c r="C991" s="23">
        <v>27.2</v>
      </c>
    </row>
    <row r="992" spans="1:3" x14ac:dyDescent="0.35">
      <c r="A992" s="39" t="s">
        <v>2109</v>
      </c>
      <c r="B992" s="5" t="s">
        <v>930</v>
      </c>
      <c r="C992" s="23">
        <v>55.4</v>
      </c>
    </row>
    <row r="993" spans="1:3" x14ac:dyDescent="0.35">
      <c r="A993" s="39" t="s">
        <v>2110</v>
      </c>
      <c r="B993" s="5" t="s">
        <v>931</v>
      </c>
      <c r="C993" s="23">
        <v>36.6</v>
      </c>
    </row>
    <row r="994" spans="1:3" x14ac:dyDescent="0.35">
      <c r="A994" s="39" t="s">
        <v>2111</v>
      </c>
      <c r="B994" s="5" t="s">
        <v>932</v>
      </c>
      <c r="C994" s="23">
        <v>32.6</v>
      </c>
    </row>
    <row r="995" spans="1:3" x14ac:dyDescent="0.35">
      <c r="A995" s="39" t="s">
        <v>2112</v>
      </c>
      <c r="B995" s="5" t="s">
        <v>933</v>
      </c>
      <c r="C995" s="23">
        <v>60.5</v>
      </c>
    </row>
    <row r="996" spans="1:3" x14ac:dyDescent="0.35">
      <c r="A996" s="39" t="s">
        <v>2113</v>
      </c>
      <c r="B996" s="5" t="s">
        <v>934</v>
      </c>
      <c r="C996" s="23">
        <v>42</v>
      </c>
    </row>
    <row r="997" spans="1:3" x14ac:dyDescent="0.35">
      <c r="A997" s="39" t="s">
        <v>2114</v>
      </c>
      <c r="B997" s="5" t="s">
        <v>935</v>
      </c>
      <c r="C997" s="23">
        <v>47</v>
      </c>
    </row>
    <row r="998" spans="1:3" x14ac:dyDescent="0.35">
      <c r="A998" s="39" t="s">
        <v>2115</v>
      </c>
      <c r="B998" s="5" t="s">
        <v>936</v>
      </c>
      <c r="C998" s="23">
        <v>36.299999999999997</v>
      </c>
    </row>
    <row r="999" spans="1:3" x14ac:dyDescent="0.35">
      <c r="A999" s="39" t="s">
        <v>2116</v>
      </c>
      <c r="B999" s="5" t="s">
        <v>937</v>
      </c>
      <c r="C999" s="23">
        <v>53.7</v>
      </c>
    </row>
    <row r="1000" spans="1:3" x14ac:dyDescent="0.35">
      <c r="A1000" s="39" t="s">
        <v>2117</v>
      </c>
      <c r="B1000" s="5" t="s">
        <v>97</v>
      </c>
      <c r="C1000" s="23">
        <v>39.4</v>
      </c>
    </row>
    <row r="1001" spans="1:3" x14ac:dyDescent="0.35">
      <c r="A1001" s="39" t="s">
        <v>2118</v>
      </c>
      <c r="B1001" s="5" t="s">
        <v>938</v>
      </c>
      <c r="C1001" s="23">
        <v>50.9</v>
      </c>
    </row>
    <row r="1002" spans="1:3" x14ac:dyDescent="0.35">
      <c r="A1002" s="39" t="s">
        <v>2119</v>
      </c>
      <c r="B1002" s="5" t="s">
        <v>389</v>
      </c>
      <c r="C1002" s="23">
        <v>34.299999999999997</v>
      </c>
    </row>
    <row r="1003" spans="1:3" x14ac:dyDescent="0.35">
      <c r="A1003" s="39" t="s">
        <v>2120</v>
      </c>
      <c r="B1003" s="5" t="s">
        <v>939</v>
      </c>
      <c r="C1003" s="23">
        <v>40.4</v>
      </c>
    </row>
    <row r="1004" spans="1:3" x14ac:dyDescent="0.35">
      <c r="A1004" s="39" t="s">
        <v>2121</v>
      </c>
      <c r="B1004" s="5" t="s">
        <v>940</v>
      </c>
      <c r="C1004" s="23">
        <v>36.299999999999997</v>
      </c>
    </row>
    <row r="1005" spans="1:3" x14ac:dyDescent="0.35">
      <c r="A1005" s="39" t="s">
        <v>2122</v>
      </c>
      <c r="B1005" s="5" t="s">
        <v>941</v>
      </c>
      <c r="C1005" s="23">
        <v>51.3</v>
      </c>
    </row>
    <row r="1006" spans="1:3" x14ac:dyDescent="0.35">
      <c r="A1006" s="39" t="s">
        <v>2123</v>
      </c>
      <c r="B1006" s="5" t="s">
        <v>942</v>
      </c>
      <c r="C1006" s="23">
        <v>38.4</v>
      </c>
    </row>
    <row r="1007" spans="1:3" x14ac:dyDescent="0.35">
      <c r="A1007" s="39" t="s">
        <v>2124</v>
      </c>
      <c r="B1007" s="5" t="s">
        <v>943</v>
      </c>
      <c r="C1007" s="23">
        <v>11.9</v>
      </c>
    </row>
    <row r="1008" spans="1:3" x14ac:dyDescent="0.35">
      <c r="A1008" s="39" t="s">
        <v>2125</v>
      </c>
      <c r="B1008" s="5" t="s">
        <v>944</v>
      </c>
      <c r="C1008" s="23">
        <v>31.9</v>
      </c>
    </row>
    <row r="1009" spans="1:3" x14ac:dyDescent="0.35">
      <c r="A1009" s="39" t="s">
        <v>2126</v>
      </c>
      <c r="B1009" s="5" t="s">
        <v>945</v>
      </c>
      <c r="C1009" s="23">
        <v>15.3</v>
      </c>
    </row>
    <row r="1010" spans="1:3" x14ac:dyDescent="0.35">
      <c r="A1010" s="39" t="s">
        <v>2127</v>
      </c>
      <c r="B1010" s="5" t="s">
        <v>946</v>
      </c>
      <c r="C1010" s="23">
        <v>31.3</v>
      </c>
    </row>
    <row r="1011" spans="1:3" x14ac:dyDescent="0.35">
      <c r="A1011" s="39" t="s">
        <v>2128</v>
      </c>
      <c r="B1011" s="5" t="s">
        <v>17</v>
      </c>
      <c r="C1011" s="23">
        <v>36.200000000000003</v>
      </c>
    </row>
    <row r="1012" spans="1:3" x14ac:dyDescent="0.35">
      <c r="A1012" s="39" t="s">
        <v>2129</v>
      </c>
      <c r="B1012" s="5" t="s">
        <v>362</v>
      </c>
      <c r="C1012" s="23">
        <v>29.7</v>
      </c>
    </row>
    <row r="1013" spans="1:3" x14ac:dyDescent="0.35">
      <c r="A1013" s="39" t="s">
        <v>2130</v>
      </c>
      <c r="B1013" s="5" t="s">
        <v>947</v>
      </c>
      <c r="C1013" s="23">
        <v>41</v>
      </c>
    </row>
    <row r="1014" spans="1:3" x14ac:dyDescent="0.35">
      <c r="A1014" s="39" t="s">
        <v>2131</v>
      </c>
      <c r="B1014" s="5" t="s">
        <v>948</v>
      </c>
      <c r="C1014" s="23">
        <v>12.3</v>
      </c>
    </row>
    <row r="1015" spans="1:3" x14ac:dyDescent="0.35">
      <c r="A1015" s="39" t="s">
        <v>2132</v>
      </c>
      <c r="B1015" s="5" t="s">
        <v>949</v>
      </c>
      <c r="C1015" s="23">
        <v>25.8</v>
      </c>
    </row>
    <row r="1016" spans="1:3" x14ac:dyDescent="0.35">
      <c r="A1016" s="39" t="s">
        <v>2133</v>
      </c>
      <c r="B1016" s="5" t="s">
        <v>950</v>
      </c>
      <c r="C1016" s="23">
        <v>24.6</v>
      </c>
    </row>
    <row r="1017" spans="1:3" x14ac:dyDescent="0.35">
      <c r="A1017" s="39" t="s">
        <v>2134</v>
      </c>
      <c r="B1017" s="5" t="s">
        <v>951</v>
      </c>
      <c r="C1017" s="23">
        <v>25.7</v>
      </c>
    </row>
    <row r="1018" spans="1:3" x14ac:dyDescent="0.35">
      <c r="A1018" s="39" t="s">
        <v>2135</v>
      </c>
      <c r="B1018" s="5" t="s">
        <v>131</v>
      </c>
      <c r="C1018" s="23">
        <v>15.5</v>
      </c>
    </row>
    <row r="1019" spans="1:3" x14ac:dyDescent="0.35">
      <c r="A1019" s="39" t="s">
        <v>2136</v>
      </c>
      <c r="B1019" s="5" t="s">
        <v>952</v>
      </c>
      <c r="C1019" s="23">
        <v>16.600000000000001</v>
      </c>
    </row>
    <row r="1020" spans="1:3" x14ac:dyDescent="0.35">
      <c r="A1020" s="39" t="s">
        <v>2137</v>
      </c>
      <c r="B1020" s="5" t="s">
        <v>953</v>
      </c>
      <c r="C1020" s="23">
        <v>28.4</v>
      </c>
    </row>
    <row r="1021" spans="1:3" x14ac:dyDescent="0.35">
      <c r="A1021" s="39" t="s">
        <v>2138</v>
      </c>
      <c r="B1021" s="5" t="s">
        <v>954</v>
      </c>
      <c r="C1021" s="23">
        <v>43.5</v>
      </c>
    </row>
    <row r="1022" spans="1:3" x14ac:dyDescent="0.35">
      <c r="A1022" s="39" t="s">
        <v>2139</v>
      </c>
      <c r="B1022" s="5" t="s">
        <v>955</v>
      </c>
      <c r="C1022" s="23">
        <v>35.799999999999997</v>
      </c>
    </row>
    <row r="1023" spans="1:3" x14ac:dyDescent="0.35">
      <c r="A1023" s="39" t="s">
        <v>2140</v>
      </c>
      <c r="B1023" s="5" t="s">
        <v>956</v>
      </c>
      <c r="C1023" s="23">
        <v>15.2</v>
      </c>
    </row>
    <row r="1024" spans="1:3" x14ac:dyDescent="0.35">
      <c r="A1024" s="39" t="s">
        <v>2141</v>
      </c>
      <c r="B1024" s="5" t="s">
        <v>957</v>
      </c>
      <c r="C1024" s="23">
        <v>37.200000000000003</v>
      </c>
    </row>
    <row r="1025" spans="1:3" x14ac:dyDescent="0.35">
      <c r="A1025" s="39" t="s">
        <v>2142</v>
      </c>
      <c r="B1025" s="5" t="s">
        <v>958</v>
      </c>
      <c r="C1025" s="23">
        <v>18.899999999999999</v>
      </c>
    </row>
    <row r="1026" spans="1:3" x14ac:dyDescent="0.35">
      <c r="A1026" s="39" t="s">
        <v>2143</v>
      </c>
      <c r="B1026" s="5" t="s">
        <v>959</v>
      </c>
      <c r="C1026" s="23">
        <v>14.7</v>
      </c>
    </row>
    <row r="1027" spans="1:3" x14ac:dyDescent="0.35">
      <c r="A1027" s="39" t="s">
        <v>2144</v>
      </c>
      <c r="B1027" s="5" t="s">
        <v>960</v>
      </c>
      <c r="C1027" s="23">
        <v>16</v>
      </c>
    </row>
    <row r="1028" spans="1:3" x14ac:dyDescent="0.35">
      <c r="A1028" s="39" t="s">
        <v>2145</v>
      </c>
      <c r="B1028" s="5" t="s">
        <v>961</v>
      </c>
      <c r="C1028" s="23">
        <v>14.9</v>
      </c>
    </row>
    <row r="1029" spans="1:3" x14ac:dyDescent="0.35">
      <c r="A1029" s="39" t="s">
        <v>2146</v>
      </c>
      <c r="B1029" s="5" t="s">
        <v>962</v>
      </c>
      <c r="C1029" s="23">
        <v>25.3</v>
      </c>
    </row>
    <row r="1030" spans="1:3" x14ac:dyDescent="0.35">
      <c r="A1030" s="39" t="s">
        <v>2147</v>
      </c>
      <c r="B1030" s="5" t="s">
        <v>68</v>
      </c>
      <c r="C1030" s="23">
        <v>22.5</v>
      </c>
    </row>
    <row r="1031" spans="1:3" x14ac:dyDescent="0.35">
      <c r="A1031" s="39" t="s">
        <v>2148</v>
      </c>
      <c r="B1031" s="5" t="s">
        <v>242</v>
      </c>
      <c r="C1031" s="23">
        <v>22.9</v>
      </c>
    </row>
    <row r="1032" spans="1:3" x14ac:dyDescent="0.35">
      <c r="A1032" s="39" t="s">
        <v>2149</v>
      </c>
      <c r="B1032" s="5" t="s">
        <v>963</v>
      </c>
      <c r="C1032" s="23">
        <v>31.2</v>
      </c>
    </row>
    <row r="1033" spans="1:3" x14ac:dyDescent="0.35">
      <c r="A1033" s="39" t="s">
        <v>2150</v>
      </c>
      <c r="B1033" s="5" t="s">
        <v>964</v>
      </c>
      <c r="C1033" s="23">
        <v>11.5</v>
      </c>
    </row>
    <row r="1034" spans="1:3" x14ac:dyDescent="0.35">
      <c r="A1034" s="39" t="s">
        <v>2151</v>
      </c>
      <c r="B1034" s="5" t="s">
        <v>965</v>
      </c>
      <c r="C1034" s="23">
        <v>24.8</v>
      </c>
    </row>
    <row r="1035" spans="1:3" x14ac:dyDescent="0.35">
      <c r="A1035" s="39" t="s">
        <v>2152</v>
      </c>
      <c r="B1035" s="5" t="s">
        <v>683</v>
      </c>
      <c r="C1035" s="23">
        <v>20.7</v>
      </c>
    </row>
    <row r="1036" spans="1:3" x14ac:dyDescent="0.35">
      <c r="A1036" s="39" t="s">
        <v>2153</v>
      </c>
      <c r="B1036" s="5" t="s">
        <v>966</v>
      </c>
      <c r="C1036" s="23">
        <v>23.2</v>
      </c>
    </row>
    <row r="1037" spans="1:3" x14ac:dyDescent="0.35">
      <c r="A1037" s="39" t="s">
        <v>2154</v>
      </c>
      <c r="B1037" s="5" t="s">
        <v>967</v>
      </c>
      <c r="C1037" s="23">
        <v>16.5</v>
      </c>
    </row>
    <row r="1038" spans="1:3" x14ac:dyDescent="0.35">
      <c r="A1038" s="39" t="s">
        <v>2155</v>
      </c>
      <c r="B1038" s="5" t="s">
        <v>894</v>
      </c>
      <c r="C1038" s="23">
        <v>18</v>
      </c>
    </row>
    <row r="1039" spans="1:3" x14ac:dyDescent="0.35">
      <c r="A1039" s="39" t="s">
        <v>2156</v>
      </c>
      <c r="B1039" s="5" t="s">
        <v>968</v>
      </c>
      <c r="C1039" s="23">
        <v>27.4</v>
      </c>
    </row>
    <row r="1040" spans="1:3" x14ac:dyDescent="0.35">
      <c r="A1040" s="39" t="s">
        <v>2157</v>
      </c>
      <c r="B1040" s="5" t="s">
        <v>969</v>
      </c>
      <c r="C1040" s="23">
        <v>32.1</v>
      </c>
    </row>
    <row r="1041" spans="1:3" x14ac:dyDescent="0.35">
      <c r="A1041" s="39" t="s">
        <v>2158</v>
      </c>
      <c r="B1041" s="5" t="s">
        <v>970</v>
      </c>
      <c r="C1041" s="23">
        <v>34.9</v>
      </c>
    </row>
    <row r="1042" spans="1:3" x14ac:dyDescent="0.35">
      <c r="A1042" s="39" t="s">
        <v>2159</v>
      </c>
      <c r="B1042" s="5" t="s">
        <v>971</v>
      </c>
      <c r="C1042" s="23">
        <v>13.7</v>
      </c>
    </row>
    <row r="1043" spans="1:3" x14ac:dyDescent="0.35">
      <c r="A1043" s="39" t="s">
        <v>2160</v>
      </c>
      <c r="B1043" s="5" t="s">
        <v>972</v>
      </c>
      <c r="C1043" s="23">
        <v>24.2</v>
      </c>
    </row>
    <row r="1044" spans="1:3" x14ac:dyDescent="0.35">
      <c r="A1044" s="39" t="s">
        <v>2161</v>
      </c>
      <c r="B1044" s="5" t="s">
        <v>973</v>
      </c>
      <c r="C1044" s="23">
        <v>30.6</v>
      </c>
    </row>
    <row r="1045" spans="1:3" x14ac:dyDescent="0.35">
      <c r="A1045" s="39" t="s">
        <v>2162</v>
      </c>
      <c r="B1045" s="5" t="s">
        <v>974</v>
      </c>
      <c r="C1045" s="23">
        <v>19</v>
      </c>
    </row>
    <row r="1046" spans="1:3" x14ac:dyDescent="0.35">
      <c r="A1046" s="39" t="s">
        <v>2163</v>
      </c>
      <c r="B1046" s="5" t="s">
        <v>975</v>
      </c>
      <c r="C1046" s="23">
        <v>20.8</v>
      </c>
    </row>
    <row r="1047" spans="1:3" x14ac:dyDescent="0.35">
      <c r="A1047" s="39" t="s">
        <v>2164</v>
      </c>
      <c r="B1047" s="5" t="s">
        <v>976</v>
      </c>
      <c r="C1047" s="23">
        <v>15.6</v>
      </c>
    </row>
    <row r="1048" spans="1:3" x14ac:dyDescent="0.35">
      <c r="A1048" s="39" t="s">
        <v>2165</v>
      </c>
      <c r="B1048" s="5" t="s">
        <v>977</v>
      </c>
      <c r="C1048" s="23">
        <v>17.2</v>
      </c>
    </row>
    <row r="1049" spans="1:3" x14ac:dyDescent="0.35">
      <c r="A1049" s="39" t="s">
        <v>2166</v>
      </c>
      <c r="B1049" s="5" t="s">
        <v>978</v>
      </c>
      <c r="C1049" s="23">
        <v>38.6</v>
      </c>
    </row>
    <row r="1050" spans="1:3" x14ac:dyDescent="0.35">
      <c r="A1050" s="39" t="s">
        <v>2167</v>
      </c>
      <c r="B1050" s="5" t="s">
        <v>979</v>
      </c>
      <c r="C1050" s="23">
        <v>49.2</v>
      </c>
    </row>
    <row r="1051" spans="1:3" x14ac:dyDescent="0.35">
      <c r="A1051" s="39" t="s">
        <v>2168</v>
      </c>
      <c r="B1051" s="5" t="s">
        <v>980</v>
      </c>
      <c r="C1051" s="23">
        <v>48.8</v>
      </c>
    </row>
    <row r="1052" spans="1:3" x14ac:dyDescent="0.35">
      <c r="A1052" s="39" t="s">
        <v>2169</v>
      </c>
      <c r="B1052" s="5" t="s">
        <v>981</v>
      </c>
      <c r="C1052" s="23">
        <v>48.3</v>
      </c>
    </row>
    <row r="1053" spans="1:3" x14ac:dyDescent="0.35">
      <c r="A1053" s="39" t="s">
        <v>2170</v>
      </c>
      <c r="B1053" s="5" t="s">
        <v>982</v>
      </c>
      <c r="C1053" s="23">
        <v>45</v>
      </c>
    </row>
    <row r="1054" spans="1:3" x14ac:dyDescent="0.35">
      <c r="A1054" s="39" t="s">
        <v>2171</v>
      </c>
      <c r="B1054" s="5" t="s">
        <v>983</v>
      </c>
      <c r="C1054" s="23">
        <v>39.4</v>
      </c>
    </row>
    <row r="1055" spans="1:3" x14ac:dyDescent="0.35">
      <c r="A1055" s="39" t="s">
        <v>2172</v>
      </c>
      <c r="B1055" s="5" t="s">
        <v>984</v>
      </c>
      <c r="C1055" s="23">
        <v>41.9</v>
      </c>
    </row>
    <row r="1056" spans="1:3" x14ac:dyDescent="0.35">
      <c r="A1056" s="39" t="s">
        <v>2173</v>
      </c>
      <c r="B1056" s="5" t="s">
        <v>985</v>
      </c>
      <c r="C1056" s="23">
        <v>22.9</v>
      </c>
    </row>
    <row r="1057" spans="1:3" x14ac:dyDescent="0.35">
      <c r="A1057" s="39" t="s">
        <v>2174</v>
      </c>
      <c r="B1057" s="5" t="s">
        <v>986</v>
      </c>
      <c r="C1057" s="23">
        <v>27</v>
      </c>
    </row>
    <row r="1058" spans="1:3" x14ac:dyDescent="0.35">
      <c r="A1058" s="39" t="s">
        <v>2175</v>
      </c>
      <c r="B1058" s="5" t="s">
        <v>987</v>
      </c>
      <c r="C1058" s="23">
        <v>36</v>
      </c>
    </row>
    <row r="1059" spans="1:3" x14ac:dyDescent="0.35">
      <c r="A1059" s="39" t="s">
        <v>2176</v>
      </c>
      <c r="B1059" s="5" t="s">
        <v>988</v>
      </c>
      <c r="C1059" s="23">
        <v>56.1</v>
      </c>
    </row>
    <row r="1060" spans="1:3" x14ac:dyDescent="0.35">
      <c r="A1060" s="39" t="s">
        <v>2177</v>
      </c>
      <c r="B1060" s="5" t="s">
        <v>989</v>
      </c>
      <c r="C1060" s="23">
        <v>48.1</v>
      </c>
    </row>
    <row r="1061" spans="1:3" x14ac:dyDescent="0.35">
      <c r="A1061" s="39" t="s">
        <v>2178</v>
      </c>
      <c r="B1061" s="5" t="s">
        <v>990</v>
      </c>
      <c r="C1061" s="23">
        <v>30.3</v>
      </c>
    </row>
    <row r="1062" spans="1:3" x14ac:dyDescent="0.35">
      <c r="A1062" s="39" t="s">
        <v>2179</v>
      </c>
      <c r="B1062" s="5" t="s">
        <v>991</v>
      </c>
      <c r="C1062" s="23">
        <v>27.5</v>
      </c>
    </row>
    <row r="1063" spans="1:3" x14ac:dyDescent="0.35">
      <c r="A1063" s="39" t="s">
        <v>2180</v>
      </c>
      <c r="B1063" s="5" t="s">
        <v>992</v>
      </c>
      <c r="C1063" s="23">
        <v>56.4</v>
      </c>
    </row>
    <row r="1064" spans="1:3" x14ac:dyDescent="0.35">
      <c r="A1064" s="39" t="s">
        <v>2181</v>
      </c>
      <c r="B1064" s="5" t="s">
        <v>993</v>
      </c>
      <c r="C1064" s="23">
        <v>45.8</v>
      </c>
    </row>
    <row r="1065" spans="1:3" x14ac:dyDescent="0.35">
      <c r="A1065" s="39" t="s">
        <v>2182</v>
      </c>
      <c r="B1065" s="5" t="s">
        <v>994</v>
      </c>
      <c r="C1065" s="23">
        <v>37.799999999999997</v>
      </c>
    </row>
    <row r="1066" spans="1:3" x14ac:dyDescent="0.35">
      <c r="A1066" s="39" t="s">
        <v>2183</v>
      </c>
      <c r="B1066" s="5" t="s">
        <v>995</v>
      </c>
      <c r="C1066" s="23">
        <v>45.2</v>
      </c>
    </row>
    <row r="1067" spans="1:3" x14ac:dyDescent="0.35">
      <c r="A1067" s="39" t="s">
        <v>2184</v>
      </c>
      <c r="B1067" s="5" t="s">
        <v>996</v>
      </c>
      <c r="C1067" s="23">
        <v>39.299999999999997</v>
      </c>
    </row>
    <row r="1068" spans="1:3" x14ac:dyDescent="0.35">
      <c r="A1068" s="39" t="s">
        <v>2185</v>
      </c>
      <c r="B1068" s="5" t="s">
        <v>88</v>
      </c>
      <c r="C1068" s="23">
        <v>34.200000000000003</v>
      </c>
    </row>
    <row r="1069" spans="1:3" x14ac:dyDescent="0.35">
      <c r="A1069" s="39" t="s">
        <v>2186</v>
      </c>
      <c r="B1069" s="5" t="s">
        <v>997</v>
      </c>
      <c r="C1069" s="23">
        <v>32.5</v>
      </c>
    </row>
    <row r="1070" spans="1:3" x14ac:dyDescent="0.35">
      <c r="A1070" s="39" t="s">
        <v>2187</v>
      </c>
      <c r="B1070" s="5" t="s">
        <v>998</v>
      </c>
      <c r="C1070" s="23">
        <v>37</v>
      </c>
    </row>
    <row r="1071" spans="1:3" x14ac:dyDescent="0.35">
      <c r="A1071" s="39" t="s">
        <v>2188</v>
      </c>
      <c r="B1071" s="5" t="s">
        <v>999</v>
      </c>
      <c r="C1071" s="23">
        <v>55</v>
      </c>
    </row>
    <row r="1072" spans="1:3" x14ac:dyDescent="0.35">
      <c r="A1072" s="39" t="s">
        <v>2189</v>
      </c>
      <c r="B1072" s="5" t="s">
        <v>1000</v>
      </c>
      <c r="C1072" s="23">
        <v>27.2</v>
      </c>
    </row>
    <row r="1073" spans="1:3" x14ac:dyDescent="0.35">
      <c r="A1073" s="39" t="s">
        <v>2190</v>
      </c>
      <c r="B1073" s="5" t="s">
        <v>1001</v>
      </c>
      <c r="C1073" s="23">
        <v>38.700000000000003</v>
      </c>
    </row>
    <row r="1074" spans="1:3" x14ac:dyDescent="0.35">
      <c r="A1074" s="39" t="s">
        <v>2191</v>
      </c>
      <c r="B1074" s="5" t="s">
        <v>195</v>
      </c>
      <c r="C1074" s="23">
        <v>24.6</v>
      </c>
    </row>
    <row r="1075" spans="1:3" x14ac:dyDescent="0.35">
      <c r="A1075" s="39" t="s">
        <v>2192</v>
      </c>
      <c r="B1075" s="5" t="s">
        <v>1002</v>
      </c>
      <c r="C1075" s="23">
        <v>24.8</v>
      </c>
    </row>
    <row r="1076" spans="1:3" x14ac:dyDescent="0.35">
      <c r="A1076" s="39" t="s">
        <v>2193</v>
      </c>
      <c r="B1076" s="5" t="s">
        <v>694</v>
      </c>
      <c r="C1076" s="23">
        <v>22.6</v>
      </c>
    </row>
    <row r="1077" spans="1:3" x14ac:dyDescent="0.35">
      <c r="A1077" s="39" t="s">
        <v>2194</v>
      </c>
      <c r="B1077" s="5" t="s">
        <v>1003</v>
      </c>
      <c r="C1077" s="23">
        <v>39.799999999999997</v>
      </c>
    </row>
    <row r="1078" spans="1:3" x14ac:dyDescent="0.35">
      <c r="A1078" s="39" t="s">
        <v>2195</v>
      </c>
      <c r="B1078" s="5" t="s">
        <v>1004</v>
      </c>
      <c r="C1078" s="23">
        <v>44.1</v>
      </c>
    </row>
    <row r="1079" spans="1:3" x14ac:dyDescent="0.35">
      <c r="A1079" s="39" t="s">
        <v>2196</v>
      </c>
      <c r="B1079" s="5" t="s">
        <v>1005</v>
      </c>
      <c r="C1079" s="23">
        <v>38.9</v>
      </c>
    </row>
    <row r="1080" spans="1:3" x14ac:dyDescent="0.35">
      <c r="A1080" s="39" t="s">
        <v>2197</v>
      </c>
      <c r="B1080" s="5" t="s">
        <v>1006</v>
      </c>
      <c r="C1080" s="23">
        <v>62.2</v>
      </c>
    </row>
    <row r="1081" spans="1:3" x14ac:dyDescent="0.35">
      <c r="A1081" s="39" t="s">
        <v>2198</v>
      </c>
      <c r="B1081" s="5" t="s">
        <v>1007</v>
      </c>
      <c r="C1081" s="23">
        <v>53.6</v>
      </c>
    </row>
    <row r="1082" spans="1:3" x14ac:dyDescent="0.35">
      <c r="A1082" s="39" t="s">
        <v>2199</v>
      </c>
      <c r="B1082" s="5" t="s">
        <v>1008</v>
      </c>
      <c r="C1082" s="23">
        <v>23</v>
      </c>
    </row>
    <row r="1083" spans="1:3" x14ac:dyDescent="0.35">
      <c r="A1083" s="39" t="s">
        <v>2200</v>
      </c>
      <c r="B1083" s="5" t="s">
        <v>93</v>
      </c>
      <c r="C1083" s="23">
        <v>23.5</v>
      </c>
    </row>
    <row r="1084" spans="1:3" x14ac:dyDescent="0.35">
      <c r="A1084" s="39" t="s">
        <v>2201</v>
      </c>
      <c r="B1084" s="5" t="s">
        <v>863</v>
      </c>
      <c r="C1084" s="23">
        <v>48.5</v>
      </c>
    </row>
    <row r="1085" spans="1:3" x14ac:dyDescent="0.35">
      <c r="A1085" s="39" t="s">
        <v>2202</v>
      </c>
      <c r="B1085" s="5" t="s">
        <v>772</v>
      </c>
      <c r="C1085" s="23">
        <v>37.200000000000003</v>
      </c>
    </row>
    <row r="1086" spans="1:3" x14ac:dyDescent="0.35">
      <c r="A1086" s="39" t="s">
        <v>2203</v>
      </c>
      <c r="B1086" s="5" t="s">
        <v>1009</v>
      </c>
      <c r="C1086" s="23">
        <v>41</v>
      </c>
    </row>
    <row r="1087" spans="1:3" x14ac:dyDescent="0.35">
      <c r="A1087" s="39" t="s">
        <v>2204</v>
      </c>
      <c r="B1087" s="5" t="s">
        <v>1010</v>
      </c>
      <c r="C1087" s="23">
        <v>37.1</v>
      </c>
    </row>
    <row r="1088" spans="1:3" x14ac:dyDescent="0.35">
      <c r="A1088" s="39" t="s">
        <v>2205</v>
      </c>
      <c r="B1088" s="5" t="s">
        <v>858</v>
      </c>
      <c r="C1088" s="23">
        <v>16.8</v>
      </c>
    </row>
    <row r="1089" spans="1:3" x14ac:dyDescent="0.35">
      <c r="A1089" s="39" t="s">
        <v>2206</v>
      </c>
      <c r="B1089" s="5" t="s">
        <v>726</v>
      </c>
      <c r="C1089" s="23">
        <v>13.7</v>
      </c>
    </row>
    <row r="1090" spans="1:3" x14ac:dyDescent="0.35">
      <c r="A1090" s="39" t="s">
        <v>2207</v>
      </c>
      <c r="B1090" s="5" t="s">
        <v>1011</v>
      </c>
      <c r="C1090" s="23">
        <v>48.4</v>
      </c>
    </row>
    <row r="1091" spans="1:3" x14ac:dyDescent="0.35">
      <c r="A1091" s="39" t="s">
        <v>2208</v>
      </c>
      <c r="B1091" s="5" t="s">
        <v>1012</v>
      </c>
      <c r="C1091" s="23">
        <v>77.5</v>
      </c>
    </row>
    <row r="1092" spans="1:3" x14ac:dyDescent="0.35">
      <c r="A1092" s="39" t="s">
        <v>2209</v>
      </c>
      <c r="B1092" s="5" t="s">
        <v>1013</v>
      </c>
      <c r="C1092" s="23">
        <v>88.1</v>
      </c>
    </row>
    <row r="1093" spans="1:3" x14ac:dyDescent="0.35">
      <c r="A1093" s="39" t="s">
        <v>2210</v>
      </c>
      <c r="B1093" s="5" t="s">
        <v>1014</v>
      </c>
      <c r="C1093" s="23">
        <v>90.9</v>
      </c>
    </row>
    <row r="1094" spans="1:3" x14ac:dyDescent="0.35">
      <c r="A1094" s="39" t="s">
        <v>2211</v>
      </c>
      <c r="B1094" s="5" t="s">
        <v>242</v>
      </c>
      <c r="C1094" s="23">
        <v>96.4</v>
      </c>
    </row>
    <row r="1095" spans="1:3" x14ac:dyDescent="0.35">
      <c r="A1095" s="39" t="s">
        <v>2212</v>
      </c>
      <c r="B1095" s="5" t="s">
        <v>1015</v>
      </c>
      <c r="C1095" s="23">
        <v>91.2</v>
      </c>
    </row>
    <row r="1096" spans="1:3" x14ac:dyDescent="0.35">
      <c r="A1096" s="39" t="s">
        <v>2213</v>
      </c>
      <c r="B1096" s="5" t="s">
        <v>1016</v>
      </c>
      <c r="C1096" s="23">
        <v>82.4</v>
      </c>
    </row>
    <row r="1097" spans="1:3" x14ac:dyDescent="0.35">
      <c r="A1097" s="39" t="s">
        <v>2214</v>
      </c>
      <c r="B1097" s="5" t="s">
        <v>1017</v>
      </c>
      <c r="C1097" s="23">
        <v>84.6</v>
      </c>
    </row>
    <row r="1098" spans="1:3" x14ac:dyDescent="0.35">
      <c r="A1098" s="39" t="s">
        <v>2215</v>
      </c>
      <c r="B1098" s="5" t="s">
        <v>1018</v>
      </c>
      <c r="C1098" s="23">
        <v>70.400000000000006</v>
      </c>
    </row>
    <row r="1099" spans="1:3" x14ac:dyDescent="0.35">
      <c r="A1099" s="39" t="s">
        <v>2216</v>
      </c>
      <c r="B1099" s="5" t="s">
        <v>768</v>
      </c>
      <c r="C1099" s="23">
        <v>88.7</v>
      </c>
    </row>
    <row r="1100" spans="1:3" x14ac:dyDescent="0.35">
      <c r="A1100" s="39" t="s">
        <v>2217</v>
      </c>
      <c r="B1100" s="5" t="s">
        <v>1019</v>
      </c>
      <c r="C1100" s="23">
        <v>80</v>
      </c>
    </row>
    <row r="1101" spans="1:3" x14ac:dyDescent="0.35">
      <c r="A1101" s="39" t="s">
        <v>2218</v>
      </c>
      <c r="B1101" s="5" t="s">
        <v>1020</v>
      </c>
      <c r="C1101" s="23">
        <v>67.2</v>
      </c>
    </row>
    <row r="1102" spans="1:3" x14ac:dyDescent="0.35">
      <c r="A1102" s="39" t="s">
        <v>2219</v>
      </c>
      <c r="B1102" s="5" t="s">
        <v>1021</v>
      </c>
      <c r="C1102" s="23">
        <v>86.5</v>
      </c>
    </row>
    <row r="1103" spans="1:3" x14ac:dyDescent="0.35">
      <c r="A1103" s="39" t="s">
        <v>2220</v>
      </c>
      <c r="B1103" s="1" t="s">
        <v>1039</v>
      </c>
      <c r="C1103" s="23">
        <v>95.5</v>
      </c>
    </row>
    <row r="1104" spans="1:3" x14ac:dyDescent="0.35">
      <c r="A1104" s="39" t="s">
        <v>2221</v>
      </c>
      <c r="B1104" s="5" t="s">
        <v>1022</v>
      </c>
      <c r="C1104" s="23">
        <v>88.3</v>
      </c>
    </row>
    <row r="1105" spans="1:3" x14ac:dyDescent="0.35">
      <c r="A1105" s="39" t="s">
        <v>2222</v>
      </c>
      <c r="B1105" s="5" t="s">
        <v>141</v>
      </c>
      <c r="C1105" s="23">
        <v>96.3</v>
      </c>
    </row>
    <row r="1106" spans="1:3" x14ac:dyDescent="0.35">
      <c r="A1106" s="39" t="s">
        <v>2223</v>
      </c>
      <c r="B1106" s="5" t="s">
        <v>1023</v>
      </c>
      <c r="C1106" s="23">
        <v>84.1</v>
      </c>
    </row>
    <row r="1107" spans="1:3" x14ac:dyDescent="0.35">
      <c r="A1107" s="39" t="s">
        <v>2224</v>
      </c>
      <c r="B1107" s="5" t="s">
        <v>1024</v>
      </c>
      <c r="C1107" s="23">
        <v>90.1</v>
      </c>
    </row>
    <row r="1108" spans="1:3" x14ac:dyDescent="0.35">
      <c r="A1108" s="39" t="s">
        <v>2225</v>
      </c>
      <c r="B1108" s="5" t="s">
        <v>1025</v>
      </c>
      <c r="C1108" s="23">
        <v>98.5</v>
      </c>
    </row>
    <row r="1109" spans="1:3" x14ac:dyDescent="0.35">
      <c r="A1109" s="39" t="s">
        <v>2226</v>
      </c>
      <c r="B1109" s="5" t="s">
        <v>1026</v>
      </c>
      <c r="C1109" s="23">
        <v>95.7</v>
      </c>
    </row>
    <row r="1110" spans="1:3" x14ac:dyDescent="0.35">
      <c r="A1110" s="39" t="s">
        <v>2227</v>
      </c>
      <c r="B1110" s="5" t="s">
        <v>1027</v>
      </c>
      <c r="C1110" s="23">
        <v>42.1</v>
      </c>
    </row>
    <row r="1111" spans="1:3" x14ac:dyDescent="0.35">
      <c r="A1111" s="39" t="s">
        <v>2228</v>
      </c>
      <c r="B1111" s="5" t="s">
        <v>158</v>
      </c>
      <c r="C1111" s="23">
        <v>58</v>
      </c>
    </row>
    <row r="1112" spans="1:3" x14ac:dyDescent="0.35">
      <c r="A1112" s="39" t="s">
        <v>2229</v>
      </c>
      <c r="B1112" s="5" t="s">
        <v>1028</v>
      </c>
      <c r="C1112" s="23">
        <v>51.5</v>
      </c>
    </row>
    <row r="1113" spans="1:3" x14ac:dyDescent="0.35">
      <c r="A1113" s="39" t="s">
        <v>2230</v>
      </c>
      <c r="B1113" s="5" t="s">
        <v>247</v>
      </c>
      <c r="C1113" s="23">
        <v>66.7</v>
      </c>
    </row>
    <row r="1114" spans="1:3" x14ac:dyDescent="0.35">
      <c r="A1114" s="39" t="s">
        <v>2231</v>
      </c>
      <c r="B1114" s="5" t="s">
        <v>1029</v>
      </c>
      <c r="C1114" s="23">
        <v>74.8</v>
      </c>
    </row>
    <row r="1115" spans="1:3" x14ac:dyDescent="0.35">
      <c r="A1115" s="39" t="s">
        <v>2232</v>
      </c>
      <c r="B1115" s="5" t="s">
        <v>1030</v>
      </c>
      <c r="C1115" s="23">
        <v>81.099999999999994</v>
      </c>
    </row>
    <row r="1116" spans="1:3" x14ac:dyDescent="0.35">
      <c r="A1116" s="39" t="s">
        <v>2233</v>
      </c>
      <c r="B1116" s="5" t="s">
        <v>1031</v>
      </c>
      <c r="C1116" s="23">
        <v>98.4</v>
      </c>
    </row>
    <row r="1117" spans="1:3" x14ac:dyDescent="0.35">
      <c r="A1117" s="39" t="s">
        <v>2234</v>
      </c>
      <c r="B1117" s="5" t="s">
        <v>1032</v>
      </c>
      <c r="C1117" s="23">
        <v>85.6</v>
      </c>
    </row>
    <row r="1118" spans="1:3" x14ac:dyDescent="0.35">
      <c r="A1118" s="39" t="s">
        <v>2235</v>
      </c>
      <c r="B1118" s="5" t="s">
        <v>1033</v>
      </c>
      <c r="C1118" s="23">
        <v>97.9</v>
      </c>
    </row>
    <row r="1119" spans="1:3" x14ac:dyDescent="0.35">
      <c r="A1119" s="39" t="s">
        <v>2236</v>
      </c>
      <c r="B1119" s="5" t="s">
        <v>1034</v>
      </c>
      <c r="C1119" s="23">
        <v>94.8</v>
      </c>
    </row>
    <row r="1120" spans="1:3" x14ac:dyDescent="0.35">
      <c r="A1120" s="39" t="s">
        <v>2237</v>
      </c>
      <c r="B1120" s="5" t="s">
        <v>1035</v>
      </c>
      <c r="C1120" s="23">
        <v>55.7</v>
      </c>
    </row>
    <row r="1121" spans="1:3" x14ac:dyDescent="0.35">
      <c r="A1121" s="39" t="s">
        <v>2238</v>
      </c>
      <c r="B1121" s="5" t="s">
        <v>1036</v>
      </c>
      <c r="C1121" s="23">
        <v>63.2</v>
      </c>
    </row>
    <row r="1122" spans="1:3" x14ac:dyDescent="0.35">
      <c r="A1122" s="39" t="s">
        <v>2239</v>
      </c>
      <c r="B1122" s="5" t="s">
        <v>1037</v>
      </c>
      <c r="C1122" s="23">
        <v>56.8</v>
      </c>
    </row>
    <row r="1123" spans="1:3" x14ac:dyDescent="0.35">
      <c r="A1123" s="39" t="s">
        <v>2240</v>
      </c>
      <c r="B1123" s="5" t="s">
        <v>1038</v>
      </c>
      <c r="C1123" s="23">
        <v>91.4</v>
      </c>
    </row>
    <row r="1124" spans="1:3" x14ac:dyDescent="0.35">
      <c r="B1124" s="7"/>
    </row>
    <row r="1125" spans="1:3" x14ac:dyDescent="0.35">
      <c r="B1125" s="7"/>
    </row>
    <row r="1126" spans="1:3" x14ac:dyDescent="0.35">
      <c r="B1126" s="7"/>
    </row>
    <row r="1127" spans="1:3" x14ac:dyDescent="0.35">
      <c r="B1127" s="7"/>
    </row>
    <row r="1128" spans="1:3" x14ac:dyDescent="0.35">
      <c r="B1128" s="7"/>
    </row>
    <row r="1129" spans="1:3" x14ac:dyDescent="0.35">
      <c r="B1129" s="7"/>
    </row>
    <row r="1130" spans="1:3" x14ac:dyDescent="0.35">
      <c r="B1130" s="7"/>
    </row>
    <row r="1131" spans="1:3" x14ac:dyDescent="0.35">
      <c r="B1131" s="7"/>
    </row>
    <row r="1132" spans="1:3" x14ac:dyDescent="0.35">
      <c r="B1132" s="7"/>
    </row>
    <row r="1133" spans="1:3" x14ac:dyDescent="0.35">
      <c r="B1133" s="7"/>
    </row>
    <row r="1134" spans="1:3" x14ac:dyDescent="0.35">
      <c r="B1134" s="7"/>
    </row>
    <row r="1135" spans="1:3" x14ac:dyDescent="0.35">
      <c r="B1135" s="7"/>
    </row>
    <row r="1136" spans="1:3" x14ac:dyDescent="0.35">
      <c r="B1136" s="7"/>
    </row>
    <row r="1137" spans="2:2" x14ac:dyDescent="0.35">
      <c r="B1137" s="7"/>
    </row>
    <row r="1138" spans="2:2" x14ac:dyDescent="0.35">
      <c r="B1138" s="7"/>
    </row>
    <row r="1139" spans="2:2" x14ac:dyDescent="0.35">
      <c r="B1139" s="7"/>
    </row>
    <row r="1140" spans="2:2" x14ac:dyDescent="0.35">
      <c r="B1140" s="7"/>
    </row>
    <row r="1141" spans="2:2" x14ac:dyDescent="0.35">
      <c r="B1141" s="7"/>
    </row>
    <row r="1142" spans="2:2" x14ac:dyDescent="0.35">
      <c r="B1142" s="7"/>
    </row>
    <row r="1143" spans="2:2" x14ac:dyDescent="0.35">
      <c r="B1143" s="7"/>
    </row>
    <row r="1144" spans="2:2" x14ac:dyDescent="0.35">
      <c r="B1144" s="7"/>
    </row>
    <row r="1145" spans="2:2" x14ac:dyDescent="0.35">
      <c r="B1145" s="7"/>
    </row>
    <row r="1146" spans="2:2" x14ac:dyDescent="0.35">
      <c r="B1146" s="7"/>
    </row>
    <row r="1147" spans="2:2" x14ac:dyDescent="0.35">
      <c r="B1147" s="7"/>
    </row>
    <row r="1148" spans="2:2" x14ac:dyDescent="0.35">
      <c r="B1148" s="7"/>
    </row>
    <row r="1149" spans="2:2" x14ac:dyDescent="0.35">
      <c r="B1149" s="7"/>
    </row>
    <row r="1150" spans="2:2" x14ac:dyDescent="0.35">
      <c r="B1150" s="7"/>
    </row>
    <row r="1151" spans="2:2" x14ac:dyDescent="0.35">
      <c r="B1151" s="7"/>
    </row>
    <row r="1152" spans="2:2" x14ac:dyDescent="0.35">
      <c r="B1152" s="7"/>
    </row>
    <row r="1153" spans="2:2" x14ac:dyDescent="0.35">
      <c r="B1153" s="7"/>
    </row>
    <row r="1154" spans="2:2" x14ac:dyDescent="0.35">
      <c r="B1154" s="7"/>
    </row>
    <row r="1155" spans="2:2" x14ac:dyDescent="0.35">
      <c r="B1155" s="7"/>
    </row>
    <row r="1156" spans="2:2" x14ac:dyDescent="0.35">
      <c r="B1156" s="7"/>
    </row>
    <row r="1157" spans="2:2" x14ac:dyDescent="0.35">
      <c r="B1157" s="7"/>
    </row>
    <row r="1158" spans="2:2" x14ac:dyDescent="0.35">
      <c r="B1158" s="7"/>
    </row>
    <row r="1159" spans="2:2" x14ac:dyDescent="0.35">
      <c r="B1159" s="7"/>
    </row>
    <row r="1160" spans="2:2" x14ac:dyDescent="0.35">
      <c r="B1160" s="7"/>
    </row>
    <row r="1161" spans="2:2" x14ac:dyDescent="0.35">
      <c r="B1161" s="7"/>
    </row>
    <row r="1162" spans="2:2" x14ac:dyDescent="0.35">
      <c r="B1162" s="7"/>
    </row>
    <row r="1163" spans="2:2" x14ac:dyDescent="0.35">
      <c r="B1163" s="7"/>
    </row>
    <row r="1164" spans="2:2" x14ac:dyDescent="0.35">
      <c r="B1164" s="7"/>
    </row>
    <row r="1165" spans="2:2" x14ac:dyDescent="0.35">
      <c r="B1165" s="7"/>
    </row>
    <row r="1166" spans="2:2" x14ac:dyDescent="0.35">
      <c r="B1166" s="7"/>
    </row>
    <row r="1167" spans="2:2" x14ac:dyDescent="0.35">
      <c r="B1167" s="7"/>
    </row>
    <row r="1168" spans="2:2" x14ac:dyDescent="0.35">
      <c r="B1168" s="7"/>
    </row>
    <row r="1169" spans="2:2" x14ac:dyDescent="0.35">
      <c r="B1169" s="7"/>
    </row>
    <row r="1170" spans="2:2" x14ac:dyDescent="0.35">
      <c r="B1170" s="7"/>
    </row>
    <row r="1171" spans="2:2" x14ac:dyDescent="0.35">
      <c r="B1171" s="7"/>
    </row>
    <row r="1172" spans="2:2" x14ac:dyDescent="0.35">
      <c r="B1172" s="7"/>
    </row>
    <row r="1173" spans="2:2" x14ac:dyDescent="0.35">
      <c r="B1173" s="7"/>
    </row>
    <row r="1174" spans="2:2" x14ac:dyDescent="0.35">
      <c r="B1174" s="7"/>
    </row>
    <row r="1175" spans="2:2" x14ac:dyDescent="0.35">
      <c r="B1175" s="7"/>
    </row>
    <row r="1176" spans="2:2" x14ac:dyDescent="0.35">
      <c r="B1176" s="7"/>
    </row>
    <row r="1177" spans="2:2" x14ac:dyDescent="0.35">
      <c r="B1177" s="7"/>
    </row>
    <row r="1178" spans="2:2" x14ac:dyDescent="0.35">
      <c r="B1178" s="7"/>
    </row>
    <row r="1179" spans="2:2" x14ac:dyDescent="0.35">
      <c r="B1179" s="7"/>
    </row>
    <row r="1180" spans="2:2" x14ac:dyDescent="0.35">
      <c r="B1180" s="7"/>
    </row>
    <row r="1181" spans="2:2" x14ac:dyDescent="0.35">
      <c r="B1181" s="7"/>
    </row>
    <row r="1182" spans="2:2" x14ac:dyDescent="0.35">
      <c r="B1182" s="7"/>
    </row>
    <row r="1183" spans="2:2" x14ac:dyDescent="0.35">
      <c r="B1183" s="7"/>
    </row>
    <row r="1184" spans="2:2" x14ac:dyDescent="0.35">
      <c r="B1184" s="7"/>
    </row>
    <row r="1185" spans="2:2" x14ac:dyDescent="0.35">
      <c r="B1185" s="7"/>
    </row>
    <row r="1186" spans="2:2" x14ac:dyDescent="0.35">
      <c r="B1186" s="7"/>
    </row>
    <row r="1187" spans="2:2" x14ac:dyDescent="0.35">
      <c r="B1187" s="7"/>
    </row>
    <row r="1188" spans="2:2" x14ac:dyDescent="0.35">
      <c r="B1188" s="7"/>
    </row>
    <row r="1189" spans="2:2" x14ac:dyDescent="0.35">
      <c r="B1189" s="7"/>
    </row>
    <row r="1190" spans="2:2" x14ac:dyDescent="0.35">
      <c r="B1190" s="7"/>
    </row>
    <row r="1191" spans="2:2" x14ac:dyDescent="0.35">
      <c r="B1191" s="7"/>
    </row>
    <row r="1192" spans="2:2" x14ac:dyDescent="0.35">
      <c r="B1192" s="7"/>
    </row>
    <row r="1193" spans="2:2" x14ac:dyDescent="0.35">
      <c r="B1193" s="7"/>
    </row>
    <row r="1194" spans="2:2" x14ac:dyDescent="0.35">
      <c r="B1194" s="7"/>
    </row>
    <row r="1195" spans="2:2" x14ac:dyDescent="0.35">
      <c r="B1195" s="7"/>
    </row>
    <row r="1196" spans="2:2" x14ac:dyDescent="0.35">
      <c r="B1196" s="7"/>
    </row>
    <row r="1197" spans="2:2" x14ac:dyDescent="0.35">
      <c r="B1197" s="7"/>
    </row>
    <row r="1198" spans="2:2" x14ac:dyDescent="0.35">
      <c r="B1198" s="7"/>
    </row>
    <row r="1199" spans="2:2" x14ac:dyDescent="0.35">
      <c r="B1199" s="7"/>
    </row>
    <row r="1200" spans="2:2" x14ac:dyDescent="0.35">
      <c r="B1200" s="7"/>
    </row>
    <row r="1201" spans="2:2" x14ac:dyDescent="0.35">
      <c r="B1201" s="7"/>
    </row>
    <row r="1202" spans="2:2" x14ac:dyDescent="0.35">
      <c r="B1202" s="7"/>
    </row>
    <row r="1203" spans="2:2" x14ac:dyDescent="0.35">
      <c r="B1203" s="7"/>
    </row>
    <row r="1204" spans="2:2" x14ac:dyDescent="0.35">
      <c r="B1204" s="7"/>
    </row>
    <row r="1205" spans="2:2" x14ac:dyDescent="0.35">
      <c r="B1205" s="7"/>
    </row>
    <row r="1206" spans="2:2" x14ac:dyDescent="0.35">
      <c r="B1206" s="7"/>
    </row>
    <row r="1207" spans="2:2" x14ac:dyDescent="0.35">
      <c r="B1207" s="7"/>
    </row>
    <row r="1208" spans="2:2" x14ac:dyDescent="0.35">
      <c r="B1208" s="7"/>
    </row>
    <row r="1209" spans="2:2" x14ac:dyDescent="0.35">
      <c r="B1209" s="7"/>
    </row>
    <row r="1210" spans="2:2" x14ac:dyDescent="0.35">
      <c r="B1210" s="7"/>
    </row>
    <row r="1211" spans="2:2" x14ac:dyDescent="0.35">
      <c r="B1211" s="7"/>
    </row>
    <row r="1212" spans="2:2" x14ac:dyDescent="0.35">
      <c r="B1212" s="7"/>
    </row>
    <row r="1213" spans="2:2" x14ac:dyDescent="0.35">
      <c r="B1213" s="7"/>
    </row>
    <row r="1214" spans="2:2" x14ac:dyDescent="0.35">
      <c r="B1214" s="7"/>
    </row>
    <row r="1215" spans="2:2" x14ac:dyDescent="0.35">
      <c r="B1215" s="7"/>
    </row>
    <row r="1216" spans="2:2" x14ac:dyDescent="0.35">
      <c r="B1216" s="7"/>
    </row>
    <row r="1217" spans="2:2" x14ac:dyDescent="0.35">
      <c r="B1217" s="7"/>
    </row>
    <row r="1218" spans="2:2" x14ac:dyDescent="0.35">
      <c r="B1218" s="7"/>
    </row>
    <row r="1219" spans="2:2" x14ac:dyDescent="0.35">
      <c r="B1219" s="7"/>
    </row>
    <row r="1220" spans="2:2" x14ac:dyDescent="0.35">
      <c r="B1220" s="7"/>
    </row>
    <row r="1221" spans="2:2" x14ac:dyDescent="0.35">
      <c r="B1221" s="7"/>
    </row>
    <row r="1222" spans="2:2" x14ac:dyDescent="0.35">
      <c r="B1222" s="7"/>
    </row>
    <row r="1223" spans="2:2" x14ac:dyDescent="0.35">
      <c r="B1223" s="7"/>
    </row>
    <row r="1224" spans="2:2" x14ac:dyDescent="0.35">
      <c r="B1224" s="7"/>
    </row>
    <row r="1225" spans="2:2" x14ac:dyDescent="0.35">
      <c r="B1225" s="7"/>
    </row>
    <row r="1226" spans="2:2" x14ac:dyDescent="0.35">
      <c r="B1226" s="7"/>
    </row>
    <row r="1227" spans="2:2" x14ac:dyDescent="0.35">
      <c r="B1227" s="7"/>
    </row>
    <row r="1228" spans="2:2" x14ac:dyDescent="0.35">
      <c r="B1228" s="7"/>
    </row>
    <row r="1229" spans="2:2" x14ac:dyDescent="0.35">
      <c r="B1229" s="7"/>
    </row>
    <row r="1230" spans="2:2" x14ac:dyDescent="0.35">
      <c r="B1230" s="7"/>
    </row>
    <row r="1231" spans="2:2" x14ac:dyDescent="0.35">
      <c r="B1231" s="7"/>
    </row>
    <row r="1232" spans="2:2" x14ac:dyDescent="0.35">
      <c r="B1232" s="7"/>
    </row>
    <row r="1233" spans="2:2" x14ac:dyDescent="0.35">
      <c r="B1233" s="7"/>
    </row>
    <row r="1234" spans="2:2" x14ac:dyDescent="0.35">
      <c r="B1234" s="7"/>
    </row>
    <row r="1235" spans="2:2" x14ac:dyDescent="0.35">
      <c r="B1235" s="7"/>
    </row>
    <row r="1236" spans="2:2" x14ac:dyDescent="0.35">
      <c r="B1236" s="7"/>
    </row>
    <row r="1237" spans="2:2" x14ac:dyDescent="0.35">
      <c r="B1237" s="7"/>
    </row>
    <row r="1238" spans="2:2" x14ac:dyDescent="0.35">
      <c r="B1238" s="7"/>
    </row>
    <row r="1239" spans="2:2" x14ac:dyDescent="0.35">
      <c r="B1239" s="7"/>
    </row>
    <row r="1240" spans="2:2" x14ac:dyDescent="0.35">
      <c r="B1240" s="7"/>
    </row>
    <row r="1241" spans="2:2" x14ac:dyDescent="0.35">
      <c r="B1241" s="7"/>
    </row>
    <row r="1242" spans="2:2" x14ac:dyDescent="0.35">
      <c r="B1242" s="7"/>
    </row>
    <row r="1243" spans="2:2" x14ac:dyDescent="0.35">
      <c r="B1243" s="7"/>
    </row>
    <row r="1244" spans="2:2" x14ac:dyDescent="0.35">
      <c r="B1244" s="7"/>
    </row>
    <row r="1245" spans="2:2" x14ac:dyDescent="0.35">
      <c r="B1245" s="7"/>
    </row>
    <row r="1246" spans="2:2" x14ac:dyDescent="0.35">
      <c r="B1246" s="7"/>
    </row>
    <row r="1247" spans="2:2" x14ac:dyDescent="0.35">
      <c r="B1247" s="7"/>
    </row>
    <row r="1248" spans="2:2" x14ac:dyDescent="0.35">
      <c r="B1248" s="7"/>
    </row>
    <row r="1249" spans="2:2" x14ac:dyDescent="0.35">
      <c r="B1249" s="7"/>
    </row>
    <row r="1250" spans="2:2" x14ac:dyDescent="0.35">
      <c r="B1250" s="7"/>
    </row>
    <row r="1251" spans="2:2" x14ac:dyDescent="0.35">
      <c r="B1251" s="7"/>
    </row>
    <row r="1252" spans="2:2" x14ac:dyDescent="0.35">
      <c r="B1252" s="7"/>
    </row>
    <row r="1253" spans="2:2" x14ac:dyDescent="0.35">
      <c r="B1253" s="7"/>
    </row>
    <row r="1254" spans="2:2" x14ac:dyDescent="0.35">
      <c r="B1254" s="7"/>
    </row>
    <row r="1255" spans="2:2" x14ac:dyDescent="0.35">
      <c r="B1255" s="7"/>
    </row>
    <row r="1256" spans="2:2" x14ac:dyDescent="0.35">
      <c r="B1256" s="7"/>
    </row>
    <row r="1257" spans="2:2" x14ac:dyDescent="0.35">
      <c r="B1257" s="7"/>
    </row>
    <row r="1258" spans="2:2" x14ac:dyDescent="0.35">
      <c r="B1258" s="7"/>
    </row>
    <row r="1259" spans="2:2" x14ac:dyDescent="0.35">
      <c r="B1259" s="7"/>
    </row>
    <row r="1260" spans="2:2" x14ac:dyDescent="0.35">
      <c r="B1260" s="7"/>
    </row>
    <row r="1261" spans="2:2" x14ac:dyDescent="0.35">
      <c r="B1261" s="7"/>
    </row>
    <row r="1262" spans="2:2" x14ac:dyDescent="0.35">
      <c r="B1262" s="7"/>
    </row>
    <row r="1263" spans="2:2" x14ac:dyDescent="0.35">
      <c r="B1263" s="7"/>
    </row>
    <row r="1264" spans="2:2" x14ac:dyDescent="0.35">
      <c r="B1264" s="7"/>
    </row>
    <row r="1265" spans="2:2" x14ac:dyDescent="0.35">
      <c r="B1265" s="7"/>
    </row>
    <row r="1266" spans="2:2" x14ac:dyDescent="0.35">
      <c r="B1266" s="7"/>
    </row>
    <row r="1267" spans="2:2" x14ac:dyDescent="0.35">
      <c r="B1267" s="7"/>
    </row>
    <row r="1268" spans="2:2" x14ac:dyDescent="0.35">
      <c r="B1268" s="7"/>
    </row>
    <row r="1269" spans="2:2" x14ac:dyDescent="0.35">
      <c r="B1269" s="7"/>
    </row>
    <row r="1270" spans="2:2" x14ac:dyDescent="0.35">
      <c r="B1270" s="7"/>
    </row>
    <row r="1271" spans="2:2" x14ac:dyDescent="0.35">
      <c r="B1271" s="7"/>
    </row>
    <row r="1272" spans="2:2" x14ac:dyDescent="0.35">
      <c r="B1272" s="7"/>
    </row>
    <row r="1273" spans="2:2" x14ac:dyDescent="0.35">
      <c r="B1273" s="7"/>
    </row>
    <row r="1274" spans="2:2" x14ac:dyDescent="0.35">
      <c r="B1274" s="7"/>
    </row>
    <row r="1275" spans="2:2" x14ac:dyDescent="0.35">
      <c r="B1275" s="7"/>
    </row>
    <row r="1276" spans="2:2" x14ac:dyDescent="0.35">
      <c r="B1276" s="7"/>
    </row>
    <row r="1277" spans="2:2" x14ac:dyDescent="0.35">
      <c r="B1277" s="7"/>
    </row>
    <row r="1278" spans="2:2" x14ac:dyDescent="0.35">
      <c r="B1278" s="7"/>
    </row>
    <row r="1279" spans="2:2" x14ac:dyDescent="0.35">
      <c r="B1279" s="7"/>
    </row>
    <row r="1280" spans="2:2" x14ac:dyDescent="0.35">
      <c r="B1280" s="7"/>
    </row>
    <row r="1281" spans="2:2" x14ac:dyDescent="0.35">
      <c r="B1281" s="7"/>
    </row>
    <row r="1282" spans="2:2" x14ac:dyDescent="0.35">
      <c r="B1282" s="7"/>
    </row>
    <row r="1283" spans="2:2" x14ac:dyDescent="0.35">
      <c r="B1283" s="7"/>
    </row>
    <row r="1284" spans="2:2" x14ac:dyDescent="0.35">
      <c r="B1284" s="7"/>
    </row>
    <row r="1285" spans="2:2" x14ac:dyDescent="0.35">
      <c r="B1285" s="7"/>
    </row>
    <row r="1286" spans="2:2" x14ac:dyDescent="0.35">
      <c r="B1286" s="7"/>
    </row>
    <row r="1287" spans="2:2" x14ac:dyDescent="0.35">
      <c r="B1287" s="7"/>
    </row>
    <row r="1288" spans="2:2" x14ac:dyDescent="0.35">
      <c r="B1288" s="7"/>
    </row>
    <row r="1289" spans="2:2" x14ac:dyDescent="0.35">
      <c r="B1289" s="7"/>
    </row>
    <row r="1290" spans="2:2" x14ac:dyDescent="0.35">
      <c r="B1290" s="7"/>
    </row>
    <row r="1291" spans="2:2" x14ac:dyDescent="0.35">
      <c r="B1291" s="7"/>
    </row>
    <row r="1292" spans="2:2" x14ac:dyDescent="0.35">
      <c r="B1292" s="7"/>
    </row>
    <row r="1293" spans="2:2" x14ac:dyDescent="0.35">
      <c r="B1293" s="7"/>
    </row>
    <row r="1294" spans="2:2" x14ac:dyDescent="0.35">
      <c r="B1294" s="7"/>
    </row>
    <row r="1295" spans="2:2" x14ac:dyDescent="0.35">
      <c r="B1295" s="7"/>
    </row>
    <row r="1296" spans="2:2" x14ac:dyDescent="0.35">
      <c r="B1296" s="7"/>
    </row>
    <row r="1297" spans="2:2" x14ac:dyDescent="0.35">
      <c r="B1297" s="7"/>
    </row>
    <row r="1298" spans="2:2" x14ac:dyDescent="0.35">
      <c r="B1298" s="7"/>
    </row>
    <row r="1299" spans="2:2" x14ac:dyDescent="0.35">
      <c r="B1299" s="7"/>
    </row>
    <row r="1300" spans="2:2" x14ac:dyDescent="0.35">
      <c r="B1300" s="7"/>
    </row>
    <row r="1301" spans="2:2" x14ac:dyDescent="0.35">
      <c r="B1301" s="7"/>
    </row>
    <row r="1302" spans="2:2" x14ac:dyDescent="0.35">
      <c r="B1302" s="7"/>
    </row>
    <row r="1303" spans="2:2" x14ac:dyDescent="0.35">
      <c r="B1303" s="7"/>
    </row>
    <row r="1304" spans="2:2" x14ac:dyDescent="0.35">
      <c r="B1304" s="7"/>
    </row>
    <row r="1305" spans="2:2" x14ac:dyDescent="0.35">
      <c r="B1305" s="7"/>
    </row>
    <row r="1306" spans="2:2" x14ac:dyDescent="0.35">
      <c r="B1306" s="7"/>
    </row>
    <row r="1307" spans="2:2" x14ac:dyDescent="0.35">
      <c r="B1307" s="7"/>
    </row>
    <row r="1308" spans="2:2" x14ac:dyDescent="0.35">
      <c r="B1308" s="7"/>
    </row>
    <row r="1309" spans="2:2" x14ac:dyDescent="0.35">
      <c r="B1309" s="7"/>
    </row>
    <row r="1310" spans="2:2" x14ac:dyDescent="0.35">
      <c r="B1310" s="7"/>
    </row>
    <row r="1311" spans="2:2" x14ac:dyDescent="0.35">
      <c r="B1311" s="7"/>
    </row>
    <row r="1312" spans="2:2" x14ac:dyDescent="0.35">
      <c r="B1312" s="7"/>
    </row>
    <row r="1313" spans="2:2" x14ac:dyDescent="0.35">
      <c r="B1313" s="7"/>
    </row>
    <row r="1314" spans="2:2" x14ac:dyDescent="0.35">
      <c r="B1314" s="7"/>
    </row>
    <row r="1315" spans="2:2" x14ac:dyDescent="0.35">
      <c r="B1315" s="7"/>
    </row>
    <row r="1316" spans="2:2" x14ac:dyDescent="0.35">
      <c r="B1316" s="7"/>
    </row>
    <row r="1317" spans="2:2" x14ac:dyDescent="0.35">
      <c r="B1317" s="7"/>
    </row>
    <row r="1318" spans="2:2" x14ac:dyDescent="0.35">
      <c r="B1318" s="7"/>
    </row>
    <row r="1319" spans="2:2" x14ac:dyDescent="0.35">
      <c r="B1319" s="7"/>
    </row>
    <row r="1320" spans="2:2" x14ac:dyDescent="0.35">
      <c r="B1320" s="7"/>
    </row>
    <row r="1321" spans="2:2" x14ac:dyDescent="0.35">
      <c r="B1321" s="7"/>
    </row>
    <row r="1322" spans="2:2" x14ac:dyDescent="0.35">
      <c r="B1322" s="7"/>
    </row>
    <row r="1323" spans="2:2" x14ac:dyDescent="0.35">
      <c r="B1323" s="7"/>
    </row>
    <row r="1324" spans="2:2" x14ac:dyDescent="0.35">
      <c r="B1324" s="7"/>
    </row>
    <row r="1325" spans="2:2" x14ac:dyDescent="0.35">
      <c r="B1325" s="7"/>
    </row>
    <row r="1326" spans="2:2" x14ac:dyDescent="0.35">
      <c r="B1326" s="7"/>
    </row>
    <row r="1327" spans="2:2" x14ac:dyDescent="0.35">
      <c r="B1327" s="7"/>
    </row>
    <row r="1328" spans="2:2" x14ac:dyDescent="0.35">
      <c r="B1328" s="7"/>
    </row>
    <row r="1329" spans="2:2" x14ac:dyDescent="0.35">
      <c r="B1329" s="7"/>
    </row>
    <row r="1330" spans="2:2" x14ac:dyDescent="0.35">
      <c r="B1330" s="7"/>
    </row>
    <row r="1331" spans="2:2" x14ac:dyDescent="0.35">
      <c r="B1331" s="7"/>
    </row>
    <row r="1332" spans="2:2" x14ac:dyDescent="0.35">
      <c r="B1332" s="7"/>
    </row>
    <row r="1333" spans="2:2" x14ac:dyDescent="0.35">
      <c r="B1333" s="7"/>
    </row>
    <row r="1334" spans="2:2" x14ac:dyDescent="0.35">
      <c r="B1334" s="7"/>
    </row>
    <row r="1335" spans="2:2" x14ac:dyDescent="0.35">
      <c r="B1335" s="7"/>
    </row>
    <row r="1336" spans="2:2" x14ac:dyDescent="0.35">
      <c r="B1336" s="7"/>
    </row>
    <row r="1337" spans="2:2" x14ac:dyDescent="0.35">
      <c r="B1337" s="7"/>
    </row>
    <row r="1338" spans="2:2" x14ac:dyDescent="0.35">
      <c r="B1338" s="7"/>
    </row>
    <row r="1339" spans="2:2" x14ac:dyDescent="0.35">
      <c r="B1339" s="7"/>
    </row>
    <row r="1340" spans="2:2" x14ac:dyDescent="0.35">
      <c r="B1340" s="7"/>
    </row>
    <row r="1341" spans="2:2" x14ac:dyDescent="0.35">
      <c r="B1341" s="7"/>
    </row>
    <row r="1342" spans="2:2" x14ac:dyDescent="0.35">
      <c r="B1342" s="7"/>
    </row>
    <row r="1343" spans="2:2" x14ac:dyDescent="0.35">
      <c r="B1343" s="7"/>
    </row>
    <row r="1344" spans="2:2" x14ac:dyDescent="0.35">
      <c r="B1344" s="7"/>
    </row>
    <row r="1345" spans="2:2" x14ac:dyDescent="0.35">
      <c r="B1345" s="7"/>
    </row>
    <row r="1346" spans="2:2" x14ac:dyDescent="0.35">
      <c r="B1346" s="7"/>
    </row>
    <row r="1347" spans="2:2" x14ac:dyDescent="0.35">
      <c r="B1347" s="7"/>
    </row>
    <row r="1348" spans="2:2" x14ac:dyDescent="0.35">
      <c r="B1348" s="7"/>
    </row>
    <row r="1349" spans="2:2" x14ac:dyDescent="0.35">
      <c r="B1349" s="7"/>
    </row>
    <row r="1350" spans="2:2" x14ac:dyDescent="0.35">
      <c r="B1350" s="7"/>
    </row>
    <row r="1351" spans="2:2" x14ac:dyDescent="0.35">
      <c r="B1351" s="7"/>
    </row>
    <row r="1352" spans="2:2" x14ac:dyDescent="0.35">
      <c r="B1352" s="7"/>
    </row>
    <row r="1353" spans="2:2" x14ac:dyDescent="0.35">
      <c r="B1353" s="7"/>
    </row>
    <row r="1354" spans="2:2" x14ac:dyDescent="0.35">
      <c r="B1354" s="7"/>
    </row>
    <row r="1355" spans="2:2" x14ac:dyDescent="0.35">
      <c r="B1355" s="7"/>
    </row>
    <row r="1356" spans="2:2" x14ac:dyDescent="0.35">
      <c r="B1356" s="7"/>
    </row>
    <row r="1357" spans="2:2" x14ac:dyDescent="0.35">
      <c r="B1357" s="7"/>
    </row>
    <row r="1358" spans="2:2" x14ac:dyDescent="0.35">
      <c r="B1358" s="7"/>
    </row>
    <row r="1359" spans="2:2" x14ac:dyDescent="0.35">
      <c r="B1359" s="7"/>
    </row>
    <row r="1360" spans="2:2" x14ac:dyDescent="0.35">
      <c r="B1360" s="7"/>
    </row>
    <row r="1361" spans="2:2" x14ac:dyDescent="0.35">
      <c r="B1361" s="7"/>
    </row>
    <row r="1362" spans="2:2" x14ac:dyDescent="0.35">
      <c r="B1362" s="7"/>
    </row>
    <row r="1363" spans="2:2" x14ac:dyDescent="0.35">
      <c r="B1363" s="7"/>
    </row>
    <row r="1364" spans="2:2" x14ac:dyDescent="0.35">
      <c r="B1364" s="7"/>
    </row>
    <row r="1365" spans="2:2" x14ac:dyDescent="0.35">
      <c r="B1365" s="7"/>
    </row>
    <row r="1366" spans="2:2" x14ac:dyDescent="0.35">
      <c r="B1366" s="7"/>
    </row>
    <row r="1367" spans="2:2" x14ac:dyDescent="0.35">
      <c r="B1367" s="7"/>
    </row>
    <row r="1368" spans="2:2" x14ac:dyDescent="0.35">
      <c r="B1368" s="7"/>
    </row>
    <row r="1369" spans="2:2" x14ac:dyDescent="0.35">
      <c r="B1369" s="7"/>
    </row>
    <row r="1370" spans="2:2" x14ac:dyDescent="0.35">
      <c r="B1370" s="7"/>
    </row>
    <row r="1371" spans="2:2" x14ac:dyDescent="0.35">
      <c r="B1371" s="7"/>
    </row>
    <row r="1372" spans="2:2" x14ac:dyDescent="0.35">
      <c r="B1372" s="7"/>
    </row>
    <row r="1373" spans="2:2" x14ac:dyDescent="0.35">
      <c r="B1373" s="7"/>
    </row>
    <row r="1374" spans="2:2" x14ac:dyDescent="0.35">
      <c r="B1374" s="7"/>
    </row>
    <row r="1375" spans="2:2" x14ac:dyDescent="0.35">
      <c r="B1375" s="7"/>
    </row>
    <row r="1376" spans="2:2" x14ac:dyDescent="0.35">
      <c r="B1376" s="7"/>
    </row>
    <row r="1377" spans="2:2" x14ac:dyDescent="0.35">
      <c r="B1377" s="7"/>
    </row>
    <row r="1378" spans="2:2" x14ac:dyDescent="0.35">
      <c r="B1378" s="7"/>
    </row>
    <row r="1379" spans="2:2" x14ac:dyDescent="0.35">
      <c r="B1379" s="7"/>
    </row>
    <row r="1380" spans="2:2" x14ac:dyDescent="0.35">
      <c r="B1380" s="7"/>
    </row>
    <row r="1381" spans="2:2" x14ac:dyDescent="0.35">
      <c r="B1381" s="7"/>
    </row>
    <row r="1382" spans="2:2" x14ac:dyDescent="0.35">
      <c r="B1382" s="7"/>
    </row>
    <row r="1383" spans="2:2" x14ac:dyDescent="0.35">
      <c r="B1383" s="7"/>
    </row>
    <row r="1384" spans="2:2" x14ac:dyDescent="0.35">
      <c r="B1384" s="7"/>
    </row>
    <row r="1385" spans="2:2" x14ac:dyDescent="0.35">
      <c r="B1385" s="7"/>
    </row>
    <row r="1386" spans="2:2" x14ac:dyDescent="0.35">
      <c r="B1386" s="7"/>
    </row>
    <row r="1387" spans="2:2" x14ac:dyDescent="0.35">
      <c r="B1387" s="7"/>
    </row>
    <row r="1388" spans="2:2" x14ac:dyDescent="0.35">
      <c r="B1388" s="7"/>
    </row>
    <row r="1389" spans="2:2" x14ac:dyDescent="0.35">
      <c r="B1389" s="7"/>
    </row>
    <row r="1390" spans="2:2" x14ac:dyDescent="0.35">
      <c r="B1390" s="7"/>
    </row>
    <row r="1391" spans="2:2" x14ac:dyDescent="0.35">
      <c r="B1391" s="7"/>
    </row>
    <row r="1392" spans="2:2" x14ac:dyDescent="0.35">
      <c r="B1392" s="7"/>
    </row>
    <row r="1393" spans="2:2" x14ac:dyDescent="0.35">
      <c r="B1393" s="7"/>
    </row>
    <row r="1394" spans="2:2" x14ac:dyDescent="0.35">
      <c r="B1394" s="7"/>
    </row>
    <row r="1395" spans="2:2" x14ac:dyDescent="0.35">
      <c r="B1395" s="7"/>
    </row>
    <row r="1396" spans="2:2" x14ac:dyDescent="0.35">
      <c r="B1396" s="7"/>
    </row>
    <row r="1397" spans="2:2" x14ac:dyDescent="0.35">
      <c r="B1397" s="7"/>
    </row>
    <row r="1398" spans="2:2" x14ac:dyDescent="0.35">
      <c r="B1398" s="7"/>
    </row>
    <row r="1399" spans="2:2" x14ac:dyDescent="0.35">
      <c r="B1399" s="7"/>
    </row>
    <row r="1400" spans="2:2" x14ac:dyDescent="0.35">
      <c r="B1400" s="7"/>
    </row>
    <row r="1401" spans="2:2" x14ac:dyDescent="0.35">
      <c r="B1401" s="7"/>
    </row>
    <row r="1402" spans="2:2" x14ac:dyDescent="0.35">
      <c r="B1402" s="7"/>
    </row>
    <row r="1403" spans="2:2" x14ac:dyDescent="0.35">
      <c r="B1403" s="7"/>
    </row>
    <row r="1404" spans="2:2" x14ac:dyDescent="0.35">
      <c r="B1404" s="7"/>
    </row>
    <row r="1405" spans="2:2" x14ac:dyDescent="0.35">
      <c r="B1405" s="7"/>
    </row>
    <row r="1406" spans="2:2" x14ac:dyDescent="0.35">
      <c r="B1406" s="7"/>
    </row>
    <row r="1407" spans="2:2" x14ac:dyDescent="0.35">
      <c r="B1407" s="7"/>
    </row>
    <row r="1408" spans="2:2" x14ac:dyDescent="0.35">
      <c r="B1408" s="7"/>
    </row>
    <row r="1409" spans="2:2" x14ac:dyDescent="0.35">
      <c r="B1409" s="7"/>
    </row>
    <row r="1410" spans="2:2" x14ac:dyDescent="0.35">
      <c r="B1410" s="7"/>
    </row>
    <row r="1411" spans="2:2" x14ac:dyDescent="0.35">
      <c r="B1411" s="7"/>
    </row>
    <row r="1412" spans="2:2" x14ac:dyDescent="0.35">
      <c r="B1412" s="7"/>
    </row>
    <row r="1413" spans="2:2" x14ac:dyDescent="0.35">
      <c r="B1413" s="7"/>
    </row>
    <row r="1414" spans="2:2" x14ac:dyDescent="0.35">
      <c r="B1414" s="7"/>
    </row>
    <row r="1415" spans="2:2" x14ac:dyDescent="0.35">
      <c r="B1415" s="7"/>
    </row>
    <row r="1416" spans="2:2" x14ac:dyDescent="0.35">
      <c r="B1416" s="7"/>
    </row>
    <row r="1417" spans="2:2" x14ac:dyDescent="0.35">
      <c r="B1417" s="7"/>
    </row>
    <row r="1418" spans="2:2" x14ac:dyDescent="0.35">
      <c r="B1418" s="7"/>
    </row>
    <row r="1419" spans="2:2" x14ac:dyDescent="0.35">
      <c r="B1419" s="7"/>
    </row>
    <row r="1420" spans="2:2" x14ac:dyDescent="0.35">
      <c r="B1420" s="7"/>
    </row>
    <row r="1421" spans="2:2" x14ac:dyDescent="0.35">
      <c r="B1421" s="7"/>
    </row>
    <row r="1422" spans="2:2" x14ac:dyDescent="0.35">
      <c r="B1422" s="7"/>
    </row>
    <row r="1423" spans="2:2" x14ac:dyDescent="0.35">
      <c r="B1423" s="7"/>
    </row>
    <row r="1424" spans="2:2" x14ac:dyDescent="0.35">
      <c r="B1424" s="7"/>
    </row>
    <row r="1425" spans="2:2" x14ac:dyDescent="0.35">
      <c r="B1425" s="7"/>
    </row>
    <row r="1426" spans="2:2" x14ac:dyDescent="0.35">
      <c r="B1426" s="7"/>
    </row>
    <row r="1427" spans="2:2" x14ac:dyDescent="0.35">
      <c r="B1427" s="7"/>
    </row>
    <row r="1428" spans="2:2" x14ac:dyDescent="0.35">
      <c r="B1428" s="7"/>
    </row>
    <row r="1429" spans="2:2" x14ac:dyDescent="0.35">
      <c r="B1429" s="7"/>
    </row>
    <row r="1430" spans="2:2" x14ac:dyDescent="0.35">
      <c r="B1430" s="7"/>
    </row>
    <row r="1431" spans="2:2" x14ac:dyDescent="0.35">
      <c r="B1431" s="7"/>
    </row>
    <row r="1432" spans="2:2" x14ac:dyDescent="0.35">
      <c r="B1432" s="7"/>
    </row>
    <row r="1433" spans="2:2" x14ac:dyDescent="0.35">
      <c r="B1433" s="7"/>
    </row>
    <row r="1434" spans="2:2" x14ac:dyDescent="0.35">
      <c r="B1434" s="7"/>
    </row>
    <row r="1435" spans="2:2" x14ac:dyDescent="0.35">
      <c r="B1435" s="7"/>
    </row>
    <row r="1436" spans="2:2" x14ac:dyDescent="0.35">
      <c r="B1436" s="7"/>
    </row>
    <row r="1437" spans="2:2" x14ac:dyDescent="0.35">
      <c r="B1437" s="7"/>
    </row>
    <row r="1438" spans="2:2" x14ac:dyDescent="0.35">
      <c r="B1438" s="7"/>
    </row>
    <row r="1439" spans="2:2" x14ac:dyDescent="0.35">
      <c r="B1439" s="7"/>
    </row>
    <row r="1440" spans="2:2" x14ac:dyDescent="0.35">
      <c r="B1440" s="7"/>
    </row>
    <row r="1441" spans="2:2" x14ac:dyDescent="0.35">
      <c r="B1441" s="7"/>
    </row>
    <row r="1442" spans="2:2" x14ac:dyDescent="0.35">
      <c r="B1442" s="7"/>
    </row>
    <row r="1443" spans="2:2" x14ac:dyDescent="0.35">
      <c r="B1443" s="7"/>
    </row>
    <row r="1444" spans="2:2" x14ac:dyDescent="0.35">
      <c r="B1444" s="7"/>
    </row>
    <row r="1445" spans="2:2" x14ac:dyDescent="0.35">
      <c r="B1445" s="7"/>
    </row>
    <row r="1446" spans="2:2" x14ac:dyDescent="0.35">
      <c r="B1446" s="7"/>
    </row>
    <row r="1447" spans="2:2" x14ac:dyDescent="0.35">
      <c r="B1447" s="7"/>
    </row>
    <row r="1448" spans="2:2" x14ac:dyDescent="0.35">
      <c r="B1448" s="7"/>
    </row>
    <row r="1449" spans="2:2" x14ac:dyDescent="0.35">
      <c r="B1449" s="7"/>
    </row>
    <row r="1450" spans="2:2" x14ac:dyDescent="0.35">
      <c r="B1450" s="7"/>
    </row>
    <row r="1451" spans="2:2" x14ac:dyDescent="0.35">
      <c r="B1451" s="7"/>
    </row>
    <row r="1452" spans="2:2" x14ac:dyDescent="0.35">
      <c r="B1452" s="7"/>
    </row>
    <row r="1453" spans="2:2" x14ac:dyDescent="0.35">
      <c r="B1453" s="7"/>
    </row>
    <row r="1454" spans="2:2" x14ac:dyDescent="0.35">
      <c r="B1454" s="7"/>
    </row>
    <row r="1455" spans="2:2" x14ac:dyDescent="0.35">
      <c r="B1455" s="7"/>
    </row>
    <row r="1456" spans="2:2" x14ac:dyDescent="0.35">
      <c r="B1456" s="7"/>
    </row>
    <row r="1457" spans="2:2" x14ac:dyDescent="0.35">
      <c r="B1457" s="7"/>
    </row>
    <row r="1458" spans="2:2" x14ac:dyDescent="0.35">
      <c r="B1458" s="7"/>
    </row>
    <row r="1459" spans="2:2" x14ac:dyDescent="0.35">
      <c r="B1459" s="7"/>
    </row>
    <row r="1460" spans="2:2" x14ac:dyDescent="0.35">
      <c r="B1460" s="7"/>
    </row>
    <row r="1461" spans="2:2" x14ac:dyDescent="0.35">
      <c r="B1461" s="7"/>
    </row>
    <row r="1462" spans="2:2" x14ac:dyDescent="0.35">
      <c r="B1462" s="7"/>
    </row>
    <row r="1463" spans="2:2" x14ac:dyDescent="0.35">
      <c r="B1463" s="7"/>
    </row>
    <row r="1464" spans="2:2" x14ac:dyDescent="0.35">
      <c r="B1464" s="7"/>
    </row>
    <row r="1465" spans="2:2" x14ac:dyDescent="0.35">
      <c r="B1465" s="7"/>
    </row>
    <row r="1466" spans="2:2" x14ac:dyDescent="0.35">
      <c r="B1466" s="7"/>
    </row>
    <row r="1467" spans="2:2" x14ac:dyDescent="0.35">
      <c r="B1467" s="7"/>
    </row>
    <row r="1468" spans="2:2" x14ac:dyDescent="0.35">
      <c r="B1468" s="7"/>
    </row>
    <row r="1469" spans="2:2" x14ac:dyDescent="0.35">
      <c r="B1469" s="7"/>
    </row>
    <row r="1470" spans="2:2" x14ac:dyDescent="0.35">
      <c r="B1470" s="7"/>
    </row>
    <row r="1471" spans="2:2" x14ac:dyDescent="0.35">
      <c r="B1471" s="7"/>
    </row>
    <row r="1472" spans="2:2" x14ac:dyDescent="0.35">
      <c r="B1472" s="7"/>
    </row>
    <row r="1473" spans="2:2" x14ac:dyDescent="0.35">
      <c r="B1473" s="7"/>
    </row>
    <row r="1474" spans="2:2" x14ac:dyDescent="0.35">
      <c r="B1474" s="7"/>
    </row>
    <row r="1475" spans="2:2" x14ac:dyDescent="0.35">
      <c r="B1475" s="7"/>
    </row>
    <row r="1476" spans="2:2" x14ac:dyDescent="0.35">
      <c r="B1476" s="7"/>
    </row>
    <row r="1477" spans="2:2" x14ac:dyDescent="0.35">
      <c r="B1477" s="7"/>
    </row>
    <row r="1478" spans="2:2" x14ac:dyDescent="0.35">
      <c r="B1478" s="7"/>
    </row>
    <row r="1479" spans="2:2" x14ac:dyDescent="0.35">
      <c r="B1479" s="7"/>
    </row>
    <row r="1480" spans="2:2" x14ac:dyDescent="0.35">
      <c r="B1480" s="7"/>
    </row>
    <row r="1481" spans="2:2" x14ac:dyDescent="0.35">
      <c r="B1481" s="7"/>
    </row>
    <row r="1482" spans="2:2" x14ac:dyDescent="0.35">
      <c r="B1482" s="7"/>
    </row>
    <row r="1483" spans="2:2" x14ac:dyDescent="0.35">
      <c r="B1483" s="7"/>
    </row>
    <row r="1484" spans="2:2" x14ac:dyDescent="0.35">
      <c r="B1484" s="7"/>
    </row>
    <row r="1485" spans="2:2" x14ac:dyDescent="0.35">
      <c r="B1485" s="7"/>
    </row>
    <row r="1486" spans="2:2" x14ac:dyDescent="0.35">
      <c r="B1486" s="7"/>
    </row>
    <row r="1487" spans="2:2" x14ac:dyDescent="0.35">
      <c r="B1487" s="7"/>
    </row>
    <row r="1488" spans="2:2" x14ac:dyDescent="0.35">
      <c r="B1488" s="7"/>
    </row>
    <row r="1489" spans="2:2" x14ac:dyDescent="0.35">
      <c r="B1489" s="7"/>
    </row>
    <row r="1490" spans="2:2" x14ac:dyDescent="0.35">
      <c r="B1490" s="7"/>
    </row>
    <row r="1491" spans="2:2" x14ac:dyDescent="0.35">
      <c r="B1491" s="7"/>
    </row>
    <row r="1492" spans="2:2" x14ac:dyDescent="0.35">
      <c r="B1492" s="7"/>
    </row>
    <row r="1493" spans="2:2" x14ac:dyDescent="0.35">
      <c r="B1493" s="7"/>
    </row>
    <row r="1494" spans="2:2" x14ac:dyDescent="0.35">
      <c r="B1494" s="7"/>
    </row>
    <row r="1495" spans="2:2" x14ac:dyDescent="0.35">
      <c r="B1495" s="7"/>
    </row>
    <row r="1496" spans="2:2" x14ac:dyDescent="0.35">
      <c r="B1496" s="7"/>
    </row>
    <row r="1497" spans="2:2" x14ac:dyDescent="0.35">
      <c r="B1497" s="7"/>
    </row>
    <row r="1498" spans="2:2" x14ac:dyDescent="0.35">
      <c r="B1498" s="7"/>
    </row>
    <row r="1499" spans="2:2" x14ac:dyDescent="0.35">
      <c r="B1499" s="7"/>
    </row>
    <row r="1500" spans="2:2" x14ac:dyDescent="0.35">
      <c r="B1500" s="7"/>
    </row>
    <row r="1501" spans="2:2" x14ac:dyDescent="0.35">
      <c r="B1501" s="7"/>
    </row>
    <row r="1502" spans="2:2" x14ac:dyDescent="0.35">
      <c r="B1502" s="7"/>
    </row>
    <row r="1503" spans="2:2" x14ac:dyDescent="0.35">
      <c r="B1503" s="7"/>
    </row>
    <row r="1504" spans="2:2" x14ac:dyDescent="0.35">
      <c r="B1504" s="7"/>
    </row>
    <row r="1505" spans="2:2" x14ac:dyDescent="0.35">
      <c r="B1505" s="7"/>
    </row>
    <row r="1506" spans="2:2" x14ac:dyDescent="0.35">
      <c r="B1506" s="7"/>
    </row>
    <row r="1507" spans="2:2" x14ac:dyDescent="0.35">
      <c r="B1507" s="7"/>
    </row>
    <row r="1508" spans="2:2" x14ac:dyDescent="0.35">
      <c r="B1508" s="7"/>
    </row>
    <row r="1509" spans="2:2" x14ac:dyDescent="0.35">
      <c r="B1509" s="7"/>
    </row>
    <row r="1510" spans="2:2" x14ac:dyDescent="0.35">
      <c r="B1510" s="7"/>
    </row>
    <row r="1511" spans="2:2" x14ac:dyDescent="0.35">
      <c r="B1511" s="7"/>
    </row>
    <row r="1512" spans="2:2" x14ac:dyDescent="0.35">
      <c r="B1512" s="7"/>
    </row>
    <row r="1513" spans="2:2" x14ac:dyDescent="0.35">
      <c r="B1513" s="7"/>
    </row>
    <row r="1514" spans="2:2" x14ac:dyDescent="0.35">
      <c r="B1514" s="7"/>
    </row>
    <row r="1515" spans="2:2" x14ac:dyDescent="0.35">
      <c r="B1515" s="7"/>
    </row>
    <row r="1516" spans="2:2" x14ac:dyDescent="0.35">
      <c r="B1516" s="7"/>
    </row>
    <row r="1517" spans="2:2" x14ac:dyDescent="0.35">
      <c r="B1517" s="7"/>
    </row>
    <row r="1518" spans="2:2" x14ac:dyDescent="0.35">
      <c r="B1518" s="7"/>
    </row>
    <row r="1519" spans="2:2" x14ac:dyDescent="0.35">
      <c r="B1519" s="7"/>
    </row>
    <row r="1520" spans="2:2" x14ac:dyDescent="0.35">
      <c r="B1520" s="7"/>
    </row>
    <row r="1521" spans="2:2" x14ac:dyDescent="0.35">
      <c r="B1521" s="7"/>
    </row>
    <row r="1522" spans="2:2" x14ac:dyDescent="0.35">
      <c r="B1522" s="7"/>
    </row>
    <row r="1523" spans="2:2" x14ac:dyDescent="0.35">
      <c r="B1523" s="7"/>
    </row>
    <row r="1524" spans="2:2" x14ac:dyDescent="0.35">
      <c r="B1524" s="7"/>
    </row>
    <row r="1525" spans="2:2" x14ac:dyDescent="0.35">
      <c r="B1525" s="7"/>
    </row>
    <row r="1526" spans="2:2" x14ac:dyDescent="0.35">
      <c r="B1526" s="7"/>
    </row>
    <row r="1527" spans="2:2" x14ac:dyDescent="0.35">
      <c r="B1527" s="7"/>
    </row>
    <row r="1528" spans="2:2" x14ac:dyDescent="0.35">
      <c r="B1528" s="7"/>
    </row>
    <row r="1529" spans="2:2" x14ac:dyDescent="0.35">
      <c r="B1529" s="7"/>
    </row>
    <row r="1530" spans="2:2" x14ac:dyDescent="0.35">
      <c r="B1530" s="7"/>
    </row>
    <row r="1531" spans="2:2" x14ac:dyDescent="0.35">
      <c r="B1531" s="7"/>
    </row>
    <row r="1532" spans="2:2" x14ac:dyDescent="0.35">
      <c r="B1532" s="7"/>
    </row>
    <row r="1533" spans="2:2" x14ac:dyDescent="0.35">
      <c r="B1533" s="7"/>
    </row>
    <row r="1534" spans="2:2" x14ac:dyDescent="0.35">
      <c r="B1534" s="7"/>
    </row>
    <row r="1535" spans="2:2" x14ac:dyDescent="0.35">
      <c r="B1535" s="7"/>
    </row>
    <row r="1536" spans="2:2" x14ac:dyDescent="0.35">
      <c r="B1536" s="7"/>
    </row>
    <row r="1537" spans="2:2" x14ac:dyDescent="0.35">
      <c r="B1537" s="7"/>
    </row>
    <row r="1538" spans="2:2" x14ac:dyDescent="0.35">
      <c r="B1538" s="7"/>
    </row>
    <row r="1539" spans="2:2" x14ac:dyDescent="0.35">
      <c r="B1539" s="7"/>
    </row>
    <row r="1540" spans="2:2" x14ac:dyDescent="0.35">
      <c r="B1540" s="7"/>
    </row>
    <row r="1541" spans="2:2" x14ac:dyDescent="0.35">
      <c r="B1541" s="7"/>
    </row>
    <row r="1542" spans="2:2" x14ac:dyDescent="0.35">
      <c r="B1542" s="7"/>
    </row>
    <row r="1543" spans="2:2" x14ac:dyDescent="0.35">
      <c r="B1543" s="7"/>
    </row>
    <row r="1544" spans="2:2" x14ac:dyDescent="0.35">
      <c r="B1544" s="7"/>
    </row>
    <row r="1545" spans="2:2" x14ac:dyDescent="0.35">
      <c r="B1545" s="7"/>
    </row>
    <row r="1546" spans="2:2" x14ac:dyDescent="0.35">
      <c r="B1546" s="7"/>
    </row>
    <row r="1547" spans="2:2" x14ac:dyDescent="0.35">
      <c r="B1547" s="7"/>
    </row>
    <row r="1548" spans="2:2" x14ac:dyDescent="0.35">
      <c r="B1548" s="7"/>
    </row>
    <row r="1549" spans="2:2" x14ac:dyDescent="0.35">
      <c r="B1549" s="7"/>
    </row>
    <row r="1550" spans="2:2" x14ac:dyDescent="0.35">
      <c r="B1550" s="7"/>
    </row>
    <row r="1551" spans="2:2" x14ac:dyDescent="0.35">
      <c r="B1551" s="7"/>
    </row>
    <row r="1552" spans="2:2" x14ac:dyDescent="0.35">
      <c r="B1552" s="7"/>
    </row>
    <row r="1553" spans="2:2" x14ac:dyDescent="0.35">
      <c r="B1553" s="7"/>
    </row>
    <row r="1554" spans="2:2" x14ac:dyDescent="0.35">
      <c r="B1554" s="7"/>
    </row>
    <row r="1555" spans="2:2" x14ac:dyDescent="0.35">
      <c r="B1555" s="7"/>
    </row>
    <row r="1556" spans="2:2" x14ac:dyDescent="0.35">
      <c r="B1556" s="7"/>
    </row>
    <row r="1557" spans="2:2" x14ac:dyDescent="0.35">
      <c r="B1557" s="7"/>
    </row>
    <row r="1558" spans="2:2" x14ac:dyDescent="0.35">
      <c r="B1558" s="7"/>
    </row>
    <row r="1559" spans="2:2" x14ac:dyDescent="0.35">
      <c r="B1559" s="7"/>
    </row>
    <row r="1560" spans="2:2" x14ac:dyDescent="0.35">
      <c r="B1560" s="7"/>
    </row>
    <row r="1561" spans="2:2" x14ac:dyDescent="0.35">
      <c r="B1561" s="7"/>
    </row>
    <row r="1562" spans="2:2" x14ac:dyDescent="0.35">
      <c r="B1562" s="7"/>
    </row>
    <row r="1563" spans="2:2" x14ac:dyDescent="0.35">
      <c r="B1563" s="7"/>
    </row>
    <row r="1564" spans="2:2" x14ac:dyDescent="0.35">
      <c r="B1564" s="7"/>
    </row>
    <row r="1565" spans="2:2" x14ac:dyDescent="0.35">
      <c r="B1565" s="7"/>
    </row>
    <row r="1566" spans="2:2" x14ac:dyDescent="0.35">
      <c r="B1566" s="7"/>
    </row>
    <row r="1567" spans="2:2" x14ac:dyDescent="0.35">
      <c r="B1567" s="7"/>
    </row>
    <row r="1568" spans="2:2" x14ac:dyDescent="0.35">
      <c r="B1568" s="7"/>
    </row>
    <row r="1569" spans="2:2" x14ac:dyDescent="0.35">
      <c r="B1569" s="7"/>
    </row>
    <row r="1570" spans="2:2" x14ac:dyDescent="0.35">
      <c r="B1570" s="7"/>
    </row>
    <row r="1571" spans="2:2" x14ac:dyDescent="0.35">
      <c r="B1571" s="7"/>
    </row>
    <row r="1572" spans="2:2" x14ac:dyDescent="0.35">
      <c r="B1572" s="7"/>
    </row>
    <row r="1573" spans="2:2" x14ac:dyDescent="0.35">
      <c r="B1573" s="7"/>
    </row>
    <row r="1574" spans="2:2" x14ac:dyDescent="0.35">
      <c r="B1574" s="7"/>
    </row>
    <row r="1575" spans="2:2" x14ac:dyDescent="0.35">
      <c r="B1575" s="7"/>
    </row>
    <row r="1576" spans="2:2" x14ac:dyDescent="0.35">
      <c r="B1576" s="7"/>
    </row>
    <row r="1577" spans="2:2" x14ac:dyDescent="0.35">
      <c r="B1577" s="7"/>
    </row>
    <row r="1578" spans="2:2" x14ac:dyDescent="0.35">
      <c r="B1578" s="7"/>
    </row>
    <row r="1579" spans="2:2" x14ac:dyDescent="0.35">
      <c r="B1579" s="7"/>
    </row>
    <row r="1580" spans="2:2" x14ac:dyDescent="0.35">
      <c r="B1580" s="7"/>
    </row>
    <row r="1581" spans="2:2" x14ac:dyDescent="0.35">
      <c r="B1581" s="7"/>
    </row>
    <row r="1582" spans="2:2" x14ac:dyDescent="0.35">
      <c r="B1582" s="7"/>
    </row>
    <row r="1583" spans="2:2" x14ac:dyDescent="0.35">
      <c r="B1583" s="7"/>
    </row>
    <row r="1584" spans="2:2" x14ac:dyDescent="0.35">
      <c r="B1584" s="7"/>
    </row>
    <row r="1585" spans="2:2" x14ac:dyDescent="0.35">
      <c r="B1585" s="7"/>
    </row>
    <row r="1586" spans="2:2" x14ac:dyDescent="0.35">
      <c r="B1586" s="7"/>
    </row>
    <row r="1587" spans="2:2" x14ac:dyDescent="0.35">
      <c r="B1587" s="7"/>
    </row>
    <row r="1588" spans="2:2" x14ac:dyDescent="0.35">
      <c r="B1588" s="7"/>
    </row>
    <row r="1589" spans="2:2" x14ac:dyDescent="0.35">
      <c r="B1589" s="7"/>
    </row>
    <row r="1590" spans="2:2" x14ac:dyDescent="0.35">
      <c r="B1590" s="7"/>
    </row>
    <row r="1591" spans="2:2" x14ac:dyDescent="0.35">
      <c r="B1591" s="7"/>
    </row>
    <row r="1592" spans="2:2" x14ac:dyDescent="0.35">
      <c r="B1592" s="7"/>
    </row>
    <row r="1593" spans="2:2" x14ac:dyDescent="0.35">
      <c r="B1593" s="7"/>
    </row>
    <row r="1594" spans="2:2" x14ac:dyDescent="0.35">
      <c r="B1594" s="7"/>
    </row>
    <row r="1595" spans="2:2" x14ac:dyDescent="0.35">
      <c r="B1595" s="7"/>
    </row>
    <row r="1596" spans="2:2" x14ac:dyDescent="0.35">
      <c r="B1596" s="7"/>
    </row>
    <row r="1597" spans="2:2" x14ac:dyDescent="0.35">
      <c r="B1597" s="7"/>
    </row>
    <row r="1598" spans="2:2" x14ac:dyDescent="0.35">
      <c r="B1598" s="7"/>
    </row>
    <row r="1599" spans="2:2" x14ac:dyDescent="0.35">
      <c r="B1599" s="7"/>
    </row>
    <row r="1600" spans="2:2" x14ac:dyDescent="0.35">
      <c r="B1600" s="7"/>
    </row>
    <row r="1601" spans="2:2" x14ac:dyDescent="0.35">
      <c r="B1601" s="7"/>
    </row>
    <row r="1602" spans="2:2" x14ac:dyDescent="0.35">
      <c r="B1602" s="7"/>
    </row>
    <row r="1603" spans="2:2" x14ac:dyDescent="0.35">
      <c r="B1603" s="7"/>
    </row>
    <row r="1604" spans="2:2" x14ac:dyDescent="0.35">
      <c r="B1604" s="7"/>
    </row>
    <row r="1605" spans="2:2" x14ac:dyDescent="0.35">
      <c r="B1605" s="7"/>
    </row>
    <row r="1606" spans="2:2" x14ac:dyDescent="0.35">
      <c r="B1606" s="7"/>
    </row>
    <row r="1607" spans="2:2" x14ac:dyDescent="0.35">
      <c r="B1607" s="7"/>
    </row>
    <row r="1608" spans="2:2" x14ac:dyDescent="0.35">
      <c r="B1608" s="7"/>
    </row>
    <row r="1609" spans="2:2" x14ac:dyDescent="0.35">
      <c r="B1609" s="7"/>
    </row>
    <row r="1610" spans="2:2" x14ac:dyDescent="0.35">
      <c r="B1610" s="7"/>
    </row>
    <row r="1611" spans="2:2" x14ac:dyDescent="0.35">
      <c r="B1611" s="7"/>
    </row>
    <row r="1612" spans="2:2" x14ac:dyDescent="0.35">
      <c r="B1612" s="7"/>
    </row>
    <row r="1613" spans="2:2" x14ac:dyDescent="0.35">
      <c r="B1613" s="7"/>
    </row>
    <row r="1614" spans="2:2" x14ac:dyDescent="0.35">
      <c r="B1614" s="7"/>
    </row>
    <row r="1615" spans="2:2" x14ac:dyDescent="0.35">
      <c r="B1615" s="7"/>
    </row>
    <row r="1616" spans="2:2" x14ac:dyDescent="0.35">
      <c r="B1616" s="7"/>
    </row>
    <row r="1617" spans="2:2" x14ac:dyDescent="0.35">
      <c r="B1617" s="7"/>
    </row>
    <row r="1618" spans="2:2" x14ac:dyDescent="0.35">
      <c r="B1618" s="7"/>
    </row>
    <row r="1619" spans="2:2" x14ac:dyDescent="0.35">
      <c r="B1619" s="7"/>
    </row>
    <row r="1620" spans="2:2" x14ac:dyDescent="0.35">
      <c r="B1620" s="7"/>
    </row>
    <row r="1621" spans="2:2" x14ac:dyDescent="0.35">
      <c r="B1621" s="7"/>
    </row>
    <row r="1622" spans="2:2" x14ac:dyDescent="0.35">
      <c r="B1622" s="7"/>
    </row>
    <row r="1623" spans="2:2" x14ac:dyDescent="0.35">
      <c r="B1623" s="7"/>
    </row>
    <row r="1624" spans="2:2" x14ac:dyDescent="0.35">
      <c r="B1624" s="7"/>
    </row>
    <row r="1625" spans="2:2" x14ac:dyDescent="0.35">
      <c r="B1625" s="7"/>
    </row>
    <row r="1626" spans="2:2" x14ac:dyDescent="0.35">
      <c r="B1626" s="7"/>
    </row>
    <row r="1627" spans="2:2" x14ac:dyDescent="0.35">
      <c r="B1627" s="7"/>
    </row>
    <row r="1628" spans="2:2" x14ac:dyDescent="0.35">
      <c r="B1628" s="7"/>
    </row>
    <row r="1629" spans="2:2" x14ac:dyDescent="0.35">
      <c r="B1629" s="7"/>
    </row>
    <row r="1630" spans="2:2" x14ac:dyDescent="0.35">
      <c r="B1630" s="7"/>
    </row>
    <row r="1631" spans="2:2" x14ac:dyDescent="0.35">
      <c r="B1631" s="7"/>
    </row>
    <row r="1632" spans="2:2" x14ac:dyDescent="0.35">
      <c r="B1632" s="7"/>
    </row>
    <row r="1633" spans="2:2" x14ac:dyDescent="0.35">
      <c r="B1633" s="7"/>
    </row>
    <row r="1634" spans="2:2" x14ac:dyDescent="0.35">
      <c r="B1634" s="7"/>
    </row>
    <row r="1635" spans="2:2" x14ac:dyDescent="0.35">
      <c r="B1635" s="7"/>
    </row>
    <row r="1636" spans="2:2" x14ac:dyDescent="0.35">
      <c r="B1636" s="7"/>
    </row>
    <row r="1637" spans="2:2" x14ac:dyDescent="0.35">
      <c r="B1637" s="7"/>
    </row>
    <row r="1638" spans="2:2" x14ac:dyDescent="0.35">
      <c r="B1638" s="7"/>
    </row>
    <row r="1639" spans="2:2" x14ac:dyDescent="0.35">
      <c r="B1639" s="7"/>
    </row>
    <row r="1640" spans="2:2" x14ac:dyDescent="0.35">
      <c r="B1640" s="7"/>
    </row>
    <row r="1641" spans="2:2" x14ac:dyDescent="0.35">
      <c r="B1641" s="7"/>
    </row>
    <row r="1642" spans="2:2" x14ac:dyDescent="0.35">
      <c r="B1642" s="7"/>
    </row>
    <row r="1643" spans="2:2" x14ac:dyDescent="0.35">
      <c r="B1643" s="7"/>
    </row>
    <row r="1644" spans="2:2" x14ac:dyDescent="0.35">
      <c r="B1644" s="7"/>
    </row>
    <row r="1645" spans="2:2" x14ac:dyDescent="0.35">
      <c r="B1645" s="7"/>
    </row>
    <row r="1646" spans="2:2" x14ac:dyDescent="0.35">
      <c r="B1646" s="7"/>
    </row>
    <row r="1647" spans="2:2" x14ac:dyDescent="0.35">
      <c r="B1647" s="7"/>
    </row>
    <row r="1648" spans="2:2" x14ac:dyDescent="0.35">
      <c r="B1648" s="7"/>
    </row>
    <row r="1649" spans="2:2" x14ac:dyDescent="0.35">
      <c r="B1649" s="7"/>
    </row>
    <row r="1650" spans="2:2" x14ac:dyDescent="0.35">
      <c r="B1650" s="7"/>
    </row>
    <row r="1651" spans="2:2" x14ac:dyDescent="0.35">
      <c r="B1651" s="7"/>
    </row>
    <row r="1652" spans="2:2" x14ac:dyDescent="0.35">
      <c r="B1652" s="7"/>
    </row>
    <row r="1653" spans="2:2" x14ac:dyDescent="0.35">
      <c r="B1653" s="7"/>
    </row>
    <row r="1654" spans="2:2" x14ac:dyDescent="0.35">
      <c r="B1654" s="7"/>
    </row>
    <row r="1655" spans="2:2" x14ac:dyDescent="0.35">
      <c r="B1655" s="7"/>
    </row>
    <row r="1656" spans="2:2" x14ac:dyDescent="0.35">
      <c r="B1656" s="7"/>
    </row>
    <row r="1657" spans="2:2" x14ac:dyDescent="0.35">
      <c r="B1657" s="7"/>
    </row>
    <row r="1658" spans="2:2" x14ac:dyDescent="0.35">
      <c r="B1658" s="7"/>
    </row>
    <row r="1659" spans="2:2" x14ac:dyDescent="0.35">
      <c r="B1659" s="7"/>
    </row>
    <row r="1660" spans="2:2" x14ac:dyDescent="0.35">
      <c r="B1660" s="7"/>
    </row>
    <row r="1661" spans="2:2" x14ac:dyDescent="0.35">
      <c r="B1661" s="7"/>
    </row>
    <row r="1662" spans="2:2" x14ac:dyDescent="0.35">
      <c r="B1662" s="7"/>
    </row>
    <row r="1663" spans="2:2" x14ac:dyDescent="0.35">
      <c r="B1663" s="7"/>
    </row>
    <row r="1664" spans="2:2" x14ac:dyDescent="0.35">
      <c r="B1664" s="7"/>
    </row>
    <row r="1665" spans="2:2" x14ac:dyDescent="0.35">
      <c r="B1665" s="7"/>
    </row>
    <row r="1666" spans="2:2" x14ac:dyDescent="0.35">
      <c r="B1666" s="7"/>
    </row>
    <row r="1667" spans="2:2" x14ac:dyDescent="0.35">
      <c r="B1667" s="7"/>
    </row>
    <row r="1668" spans="2:2" x14ac:dyDescent="0.35">
      <c r="B1668" s="7"/>
    </row>
    <row r="1669" spans="2:2" x14ac:dyDescent="0.35">
      <c r="B1669" s="7"/>
    </row>
    <row r="1670" spans="2:2" x14ac:dyDescent="0.35">
      <c r="B1670" s="7"/>
    </row>
    <row r="1671" spans="2:2" x14ac:dyDescent="0.35">
      <c r="B1671" s="7"/>
    </row>
    <row r="1672" spans="2:2" x14ac:dyDescent="0.35">
      <c r="B1672" s="7"/>
    </row>
    <row r="1673" spans="2:2" x14ac:dyDescent="0.35">
      <c r="B1673" s="7"/>
    </row>
    <row r="1674" spans="2:2" x14ac:dyDescent="0.35">
      <c r="B1674" s="7"/>
    </row>
    <row r="1675" spans="2:2" x14ac:dyDescent="0.35">
      <c r="B1675" s="7"/>
    </row>
    <row r="1676" spans="2:2" x14ac:dyDescent="0.35">
      <c r="B1676" s="7"/>
    </row>
    <row r="1677" spans="2:2" x14ac:dyDescent="0.35">
      <c r="B1677" s="7"/>
    </row>
    <row r="1678" spans="2:2" x14ac:dyDescent="0.35">
      <c r="B1678" s="7"/>
    </row>
    <row r="1679" spans="2:2" x14ac:dyDescent="0.35">
      <c r="B1679" s="7"/>
    </row>
    <row r="1680" spans="2:2" x14ac:dyDescent="0.35">
      <c r="B1680" s="7"/>
    </row>
    <row r="1681" spans="2:2" x14ac:dyDescent="0.35">
      <c r="B1681" s="7"/>
    </row>
    <row r="1682" spans="2:2" x14ac:dyDescent="0.35">
      <c r="B1682" s="7"/>
    </row>
    <row r="1683" spans="2:2" x14ac:dyDescent="0.35">
      <c r="B1683" s="7"/>
    </row>
    <row r="1684" spans="2:2" x14ac:dyDescent="0.35">
      <c r="B1684" s="7"/>
    </row>
    <row r="1685" spans="2:2" x14ac:dyDescent="0.35">
      <c r="B1685" s="7"/>
    </row>
    <row r="1686" spans="2:2" x14ac:dyDescent="0.35">
      <c r="B1686" s="7"/>
    </row>
    <row r="1687" spans="2:2" x14ac:dyDescent="0.35">
      <c r="B1687" s="7"/>
    </row>
    <row r="1688" spans="2:2" x14ac:dyDescent="0.35">
      <c r="B1688" s="7"/>
    </row>
    <row r="1689" spans="2:2" x14ac:dyDescent="0.35">
      <c r="B1689" s="7"/>
    </row>
    <row r="1690" spans="2:2" x14ac:dyDescent="0.35">
      <c r="B1690" s="7"/>
    </row>
    <row r="1691" spans="2:2" x14ac:dyDescent="0.35">
      <c r="B1691" s="7"/>
    </row>
    <row r="1692" spans="2:2" x14ac:dyDescent="0.35">
      <c r="B1692" s="7"/>
    </row>
    <row r="1693" spans="2:2" x14ac:dyDescent="0.35">
      <c r="B1693" s="7"/>
    </row>
    <row r="1694" spans="2:2" x14ac:dyDescent="0.35">
      <c r="B1694" s="7"/>
    </row>
    <row r="1695" spans="2:2" x14ac:dyDescent="0.35">
      <c r="B1695" s="7"/>
    </row>
    <row r="1696" spans="2:2" x14ac:dyDescent="0.35">
      <c r="B1696" s="7"/>
    </row>
    <row r="1697" spans="2:2" x14ac:dyDescent="0.35">
      <c r="B1697" s="7"/>
    </row>
    <row r="1698" spans="2:2" x14ac:dyDescent="0.35">
      <c r="B1698" s="7"/>
    </row>
    <row r="1699" spans="2:2" x14ac:dyDescent="0.35">
      <c r="B1699" s="7"/>
    </row>
    <row r="1700" spans="2:2" x14ac:dyDescent="0.35">
      <c r="B1700" s="7"/>
    </row>
    <row r="1701" spans="2:2" x14ac:dyDescent="0.35">
      <c r="B1701" s="7"/>
    </row>
    <row r="1702" spans="2:2" x14ac:dyDescent="0.35">
      <c r="B1702" s="7"/>
    </row>
    <row r="1703" spans="2:2" x14ac:dyDescent="0.35">
      <c r="B1703" s="7"/>
    </row>
    <row r="1704" spans="2:2" x14ac:dyDescent="0.35">
      <c r="B1704" s="7"/>
    </row>
    <row r="1705" spans="2:2" x14ac:dyDescent="0.35">
      <c r="B1705" s="7"/>
    </row>
    <row r="1706" spans="2:2" x14ac:dyDescent="0.35">
      <c r="B1706" s="7"/>
    </row>
    <row r="1707" spans="2:2" x14ac:dyDescent="0.35">
      <c r="B1707" s="7"/>
    </row>
    <row r="1708" spans="2:2" x14ac:dyDescent="0.35">
      <c r="B1708" s="7"/>
    </row>
    <row r="1709" spans="2:2" x14ac:dyDescent="0.35">
      <c r="B1709" s="7"/>
    </row>
    <row r="1710" spans="2:2" x14ac:dyDescent="0.35">
      <c r="B1710" s="7"/>
    </row>
    <row r="1711" spans="2:2" x14ac:dyDescent="0.35">
      <c r="B1711" s="7"/>
    </row>
    <row r="1712" spans="2:2" x14ac:dyDescent="0.35">
      <c r="B1712" s="7"/>
    </row>
    <row r="1713" spans="2:2" x14ac:dyDescent="0.35">
      <c r="B1713" s="7"/>
    </row>
    <row r="1714" spans="2:2" x14ac:dyDescent="0.35">
      <c r="B1714" s="7"/>
    </row>
    <row r="1715" spans="2:2" x14ac:dyDescent="0.35">
      <c r="B1715" s="7"/>
    </row>
    <row r="1716" spans="2:2" x14ac:dyDescent="0.35">
      <c r="B1716" s="7"/>
    </row>
    <row r="1717" spans="2:2" x14ac:dyDescent="0.35">
      <c r="B1717" s="7"/>
    </row>
    <row r="1718" spans="2:2" x14ac:dyDescent="0.35">
      <c r="B1718" s="7"/>
    </row>
    <row r="1719" spans="2:2" x14ac:dyDescent="0.35">
      <c r="B1719" s="7"/>
    </row>
    <row r="1720" spans="2:2" x14ac:dyDescent="0.35">
      <c r="B1720" s="7"/>
    </row>
    <row r="1721" spans="2:2" x14ac:dyDescent="0.35">
      <c r="B1721" s="7"/>
    </row>
    <row r="1722" spans="2:2" x14ac:dyDescent="0.35">
      <c r="B1722" s="7"/>
    </row>
    <row r="1723" spans="2:2" x14ac:dyDescent="0.35">
      <c r="B1723" s="7"/>
    </row>
    <row r="1724" spans="2:2" x14ac:dyDescent="0.35">
      <c r="B1724" s="7"/>
    </row>
    <row r="1725" spans="2:2" x14ac:dyDescent="0.35">
      <c r="B1725" s="7"/>
    </row>
    <row r="1726" spans="2:2" x14ac:dyDescent="0.35">
      <c r="B1726" s="7"/>
    </row>
    <row r="1727" spans="2:2" x14ac:dyDescent="0.35">
      <c r="B1727" s="7"/>
    </row>
    <row r="1728" spans="2:2" x14ac:dyDescent="0.35">
      <c r="B1728" s="7"/>
    </row>
    <row r="1729" spans="2:2" x14ac:dyDescent="0.35">
      <c r="B1729" s="7"/>
    </row>
    <row r="1730" spans="2:2" x14ac:dyDescent="0.35">
      <c r="B1730" s="7"/>
    </row>
    <row r="1731" spans="2:2" x14ac:dyDescent="0.35">
      <c r="B1731" s="7"/>
    </row>
    <row r="1732" spans="2:2" x14ac:dyDescent="0.35">
      <c r="B1732" s="7"/>
    </row>
    <row r="1733" spans="2:2" x14ac:dyDescent="0.35">
      <c r="B1733" s="7"/>
    </row>
    <row r="1734" spans="2:2" x14ac:dyDescent="0.35">
      <c r="B1734" s="7"/>
    </row>
    <row r="1735" spans="2:2" x14ac:dyDescent="0.35">
      <c r="B1735" s="7"/>
    </row>
    <row r="1736" spans="2:2" x14ac:dyDescent="0.35">
      <c r="B1736" s="7"/>
    </row>
    <row r="1737" spans="2:2" x14ac:dyDescent="0.35">
      <c r="B1737" s="7"/>
    </row>
    <row r="1738" spans="2:2" x14ac:dyDescent="0.35">
      <c r="B1738" s="7"/>
    </row>
    <row r="1739" spans="2:2" x14ac:dyDescent="0.35">
      <c r="B1739" s="7"/>
    </row>
    <row r="1740" spans="2:2" x14ac:dyDescent="0.35">
      <c r="B1740" s="7"/>
    </row>
    <row r="1741" spans="2:2" x14ac:dyDescent="0.35">
      <c r="B1741" s="7"/>
    </row>
    <row r="1742" spans="2:2" x14ac:dyDescent="0.35">
      <c r="B1742" s="7"/>
    </row>
    <row r="1743" spans="2:2" x14ac:dyDescent="0.35">
      <c r="B1743" s="7"/>
    </row>
    <row r="1744" spans="2:2" x14ac:dyDescent="0.35">
      <c r="B1744" s="7"/>
    </row>
    <row r="1745" spans="2:2" x14ac:dyDescent="0.35">
      <c r="B1745" s="7"/>
    </row>
    <row r="1746" spans="2:2" x14ac:dyDescent="0.35">
      <c r="B1746" s="7"/>
    </row>
    <row r="1747" spans="2:2" x14ac:dyDescent="0.35">
      <c r="B1747" s="7"/>
    </row>
    <row r="1748" spans="2:2" x14ac:dyDescent="0.35">
      <c r="B1748" s="7"/>
    </row>
    <row r="1749" spans="2:2" x14ac:dyDescent="0.35">
      <c r="B1749" s="7"/>
    </row>
    <row r="1750" spans="2:2" x14ac:dyDescent="0.35">
      <c r="B1750" s="7"/>
    </row>
    <row r="1751" spans="2:2" x14ac:dyDescent="0.35">
      <c r="B1751" s="7"/>
    </row>
    <row r="1752" spans="2:2" x14ac:dyDescent="0.35">
      <c r="B1752" s="7"/>
    </row>
    <row r="1753" spans="2:2" x14ac:dyDescent="0.35">
      <c r="B1753" s="7"/>
    </row>
    <row r="1754" spans="2:2" x14ac:dyDescent="0.35">
      <c r="B1754" s="7"/>
    </row>
    <row r="1755" spans="2:2" x14ac:dyDescent="0.35">
      <c r="B1755" s="7"/>
    </row>
    <row r="1756" spans="2:2" x14ac:dyDescent="0.35">
      <c r="B1756" s="7"/>
    </row>
    <row r="1757" spans="2:2" x14ac:dyDescent="0.35">
      <c r="B1757" s="7"/>
    </row>
    <row r="1758" spans="2:2" x14ac:dyDescent="0.35">
      <c r="B1758" s="7"/>
    </row>
    <row r="1759" spans="2:2" x14ac:dyDescent="0.35">
      <c r="B1759" s="7"/>
    </row>
    <row r="1760" spans="2:2" x14ac:dyDescent="0.35">
      <c r="B1760" s="7"/>
    </row>
    <row r="1761" spans="2:2" x14ac:dyDescent="0.35">
      <c r="B1761" s="7"/>
    </row>
    <row r="1762" spans="2:2" x14ac:dyDescent="0.35">
      <c r="B1762" s="7"/>
    </row>
    <row r="1763" spans="2:2" x14ac:dyDescent="0.35">
      <c r="B1763" s="7"/>
    </row>
    <row r="1764" spans="2:2" x14ac:dyDescent="0.35">
      <c r="B1764" s="7"/>
    </row>
    <row r="1765" spans="2:2" x14ac:dyDescent="0.35">
      <c r="B1765" s="7"/>
    </row>
    <row r="1766" spans="2:2" x14ac:dyDescent="0.35">
      <c r="B1766" s="7"/>
    </row>
    <row r="1767" spans="2:2" x14ac:dyDescent="0.35">
      <c r="B1767" s="7"/>
    </row>
    <row r="1768" spans="2:2" x14ac:dyDescent="0.35">
      <c r="B1768" s="7"/>
    </row>
    <row r="1769" spans="2:2" x14ac:dyDescent="0.35">
      <c r="B1769" s="7"/>
    </row>
    <row r="1770" spans="2:2" x14ac:dyDescent="0.35">
      <c r="B1770" s="7"/>
    </row>
    <row r="1771" spans="2:2" x14ac:dyDescent="0.35">
      <c r="B1771" s="7"/>
    </row>
    <row r="1772" spans="2:2" x14ac:dyDescent="0.35">
      <c r="B1772" s="7"/>
    </row>
    <row r="1773" spans="2:2" x14ac:dyDescent="0.35">
      <c r="B1773" s="7"/>
    </row>
    <row r="1774" spans="2:2" x14ac:dyDescent="0.35">
      <c r="B1774" s="7"/>
    </row>
    <row r="1775" spans="2:2" x14ac:dyDescent="0.35">
      <c r="B1775" s="7"/>
    </row>
    <row r="1776" spans="2:2" x14ac:dyDescent="0.35">
      <c r="B1776" s="7"/>
    </row>
    <row r="1777" spans="2:2" x14ac:dyDescent="0.35">
      <c r="B1777" s="7"/>
    </row>
    <row r="1778" spans="2:2" x14ac:dyDescent="0.35">
      <c r="B1778" s="7"/>
    </row>
    <row r="1779" spans="2:2" x14ac:dyDescent="0.35">
      <c r="B1779" s="7"/>
    </row>
    <row r="1780" spans="2:2" x14ac:dyDescent="0.35">
      <c r="B1780" s="7"/>
    </row>
    <row r="1781" spans="2:2" x14ac:dyDescent="0.35">
      <c r="B1781" s="7"/>
    </row>
    <row r="1782" spans="2:2" x14ac:dyDescent="0.35">
      <c r="B1782" s="7"/>
    </row>
    <row r="1783" spans="2:2" x14ac:dyDescent="0.35">
      <c r="B1783" s="7"/>
    </row>
    <row r="1784" spans="2:2" x14ac:dyDescent="0.35">
      <c r="B1784" s="7"/>
    </row>
    <row r="1785" spans="2:2" x14ac:dyDescent="0.35">
      <c r="B1785" s="7"/>
    </row>
    <row r="1786" spans="2:2" x14ac:dyDescent="0.35">
      <c r="B1786" s="7"/>
    </row>
    <row r="1787" spans="2:2" x14ac:dyDescent="0.35">
      <c r="B1787" s="7"/>
    </row>
    <row r="1788" spans="2:2" x14ac:dyDescent="0.35">
      <c r="B1788" s="7"/>
    </row>
    <row r="1789" spans="2:2" x14ac:dyDescent="0.35">
      <c r="B1789" s="7"/>
    </row>
    <row r="1790" spans="2:2" x14ac:dyDescent="0.35">
      <c r="B1790" s="7"/>
    </row>
    <row r="1791" spans="2:2" x14ac:dyDescent="0.35">
      <c r="B1791" s="7"/>
    </row>
    <row r="1792" spans="2:2" x14ac:dyDescent="0.35">
      <c r="B1792" s="7"/>
    </row>
    <row r="1793" spans="2:2" x14ac:dyDescent="0.35">
      <c r="B1793" s="7"/>
    </row>
    <row r="1794" spans="2:2" x14ac:dyDescent="0.35">
      <c r="B1794" s="7"/>
    </row>
    <row r="1795" spans="2:2" x14ac:dyDescent="0.35">
      <c r="B1795" s="7"/>
    </row>
    <row r="1796" spans="2:2" x14ac:dyDescent="0.35">
      <c r="B1796" s="7"/>
    </row>
    <row r="1797" spans="2:2" x14ac:dyDescent="0.35">
      <c r="B1797" s="7"/>
    </row>
    <row r="1798" spans="2:2" x14ac:dyDescent="0.35">
      <c r="B1798" s="7"/>
    </row>
    <row r="1799" spans="2:2" x14ac:dyDescent="0.35">
      <c r="B1799" s="7"/>
    </row>
    <row r="1800" spans="2:2" x14ac:dyDescent="0.35">
      <c r="B1800" s="7"/>
    </row>
    <row r="1801" spans="2:2" x14ac:dyDescent="0.35">
      <c r="B1801" s="7"/>
    </row>
    <row r="1802" spans="2:2" x14ac:dyDescent="0.35">
      <c r="B1802" s="7"/>
    </row>
    <row r="1803" spans="2:2" x14ac:dyDescent="0.35">
      <c r="B1803" s="7"/>
    </row>
    <row r="1804" spans="2:2" x14ac:dyDescent="0.35">
      <c r="B1804" s="7"/>
    </row>
    <row r="1805" spans="2:2" x14ac:dyDescent="0.35">
      <c r="B1805" s="7"/>
    </row>
    <row r="1806" spans="2:2" x14ac:dyDescent="0.35">
      <c r="B1806" s="7"/>
    </row>
    <row r="1807" spans="2:2" x14ac:dyDescent="0.35">
      <c r="B1807" s="7"/>
    </row>
    <row r="1808" spans="2:2" x14ac:dyDescent="0.35">
      <c r="B1808" s="7"/>
    </row>
    <row r="1809" spans="2:2" x14ac:dyDescent="0.35">
      <c r="B1809" s="7"/>
    </row>
    <row r="1810" spans="2:2" x14ac:dyDescent="0.35">
      <c r="B1810" s="7"/>
    </row>
    <row r="1811" spans="2:2" x14ac:dyDescent="0.35">
      <c r="B1811" s="7"/>
    </row>
    <row r="1812" spans="2:2" x14ac:dyDescent="0.35">
      <c r="B1812" s="7"/>
    </row>
    <row r="1813" spans="2:2" x14ac:dyDescent="0.35">
      <c r="B1813" s="7"/>
    </row>
    <row r="1814" spans="2:2" x14ac:dyDescent="0.35">
      <c r="B1814" s="7"/>
    </row>
    <row r="1815" spans="2:2" x14ac:dyDescent="0.35">
      <c r="B1815" s="7"/>
    </row>
    <row r="1816" spans="2:2" x14ac:dyDescent="0.35">
      <c r="B1816" s="7"/>
    </row>
    <row r="1817" spans="2:2" x14ac:dyDescent="0.35">
      <c r="B1817" s="7"/>
    </row>
    <row r="1818" spans="2:2" x14ac:dyDescent="0.35">
      <c r="B1818" s="7"/>
    </row>
    <row r="1819" spans="2:2" x14ac:dyDescent="0.35">
      <c r="B1819" s="7"/>
    </row>
    <row r="1820" spans="2:2" x14ac:dyDescent="0.35">
      <c r="B1820" s="7"/>
    </row>
    <row r="1821" spans="2:2" x14ac:dyDescent="0.35">
      <c r="B1821" s="7"/>
    </row>
    <row r="1822" spans="2:2" x14ac:dyDescent="0.35">
      <c r="B1822" s="7"/>
    </row>
    <row r="1823" spans="2:2" x14ac:dyDescent="0.35">
      <c r="B1823" s="7"/>
    </row>
    <row r="1824" spans="2:2" x14ac:dyDescent="0.35">
      <c r="B1824" s="7"/>
    </row>
    <row r="1825" spans="2:2" x14ac:dyDescent="0.35">
      <c r="B1825" s="7"/>
    </row>
    <row r="1826" spans="2:2" x14ac:dyDescent="0.35">
      <c r="B1826" s="7"/>
    </row>
    <row r="1827" spans="2:2" x14ac:dyDescent="0.35">
      <c r="B1827" s="7"/>
    </row>
    <row r="1828" spans="2:2" x14ac:dyDescent="0.35">
      <c r="B1828" s="7"/>
    </row>
    <row r="1829" spans="2:2" x14ac:dyDescent="0.35">
      <c r="B1829" s="7"/>
    </row>
    <row r="1830" spans="2:2" x14ac:dyDescent="0.35">
      <c r="B1830" s="7"/>
    </row>
    <row r="1831" spans="2:2" x14ac:dyDescent="0.35">
      <c r="B1831" s="7"/>
    </row>
    <row r="1832" spans="2:2" x14ac:dyDescent="0.35">
      <c r="B1832" s="7"/>
    </row>
    <row r="1833" spans="2:2" x14ac:dyDescent="0.35">
      <c r="B1833" s="7"/>
    </row>
    <row r="1834" spans="2:2" x14ac:dyDescent="0.35">
      <c r="B1834" s="7"/>
    </row>
    <row r="1835" spans="2:2" x14ac:dyDescent="0.35">
      <c r="B1835" s="7"/>
    </row>
    <row r="1836" spans="2:2" x14ac:dyDescent="0.35">
      <c r="B1836" s="7"/>
    </row>
    <row r="1837" spans="2:2" x14ac:dyDescent="0.35">
      <c r="B1837" s="7"/>
    </row>
    <row r="1838" spans="2:2" x14ac:dyDescent="0.35">
      <c r="B1838" s="7"/>
    </row>
    <row r="1839" spans="2:2" x14ac:dyDescent="0.35">
      <c r="B1839" s="7"/>
    </row>
    <row r="1840" spans="2:2" x14ac:dyDescent="0.35">
      <c r="B1840" s="7"/>
    </row>
    <row r="1841" spans="2:2" x14ac:dyDescent="0.35">
      <c r="B1841" s="7"/>
    </row>
    <row r="1842" spans="2:2" x14ac:dyDescent="0.35">
      <c r="B1842" s="7"/>
    </row>
    <row r="1843" spans="2:2" x14ac:dyDescent="0.35">
      <c r="B1843" s="7"/>
    </row>
    <row r="1844" spans="2:2" x14ac:dyDescent="0.35">
      <c r="B1844" s="7"/>
    </row>
    <row r="1845" spans="2:2" x14ac:dyDescent="0.35">
      <c r="B1845" s="7"/>
    </row>
    <row r="1846" spans="2:2" x14ac:dyDescent="0.35">
      <c r="B1846" s="7"/>
    </row>
    <row r="1847" spans="2:2" x14ac:dyDescent="0.35">
      <c r="B1847" s="7"/>
    </row>
    <row r="1848" spans="2:2" x14ac:dyDescent="0.35">
      <c r="B1848" s="7"/>
    </row>
    <row r="1849" spans="2:2" x14ac:dyDescent="0.35">
      <c r="B1849" s="7"/>
    </row>
    <row r="1850" spans="2:2" x14ac:dyDescent="0.35">
      <c r="B1850" s="7"/>
    </row>
    <row r="1851" spans="2:2" x14ac:dyDescent="0.35">
      <c r="B1851" s="7"/>
    </row>
    <row r="1852" spans="2:2" x14ac:dyDescent="0.35">
      <c r="B1852" s="7"/>
    </row>
    <row r="1853" spans="2:2" x14ac:dyDescent="0.35">
      <c r="B1853" s="7"/>
    </row>
    <row r="1854" spans="2:2" x14ac:dyDescent="0.35">
      <c r="B1854" s="7"/>
    </row>
    <row r="1855" spans="2:2" x14ac:dyDescent="0.35">
      <c r="B1855" s="7"/>
    </row>
    <row r="1856" spans="2:2" x14ac:dyDescent="0.35">
      <c r="B1856" s="7"/>
    </row>
    <row r="1857" spans="2:2" x14ac:dyDescent="0.35">
      <c r="B1857" s="7"/>
    </row>
    <row r="1858" spans="2:2" x14ac:dyDescent="0.35">
      <c r="B1858" s="7"/>
    </row>
    <row r="1859" spans="2:2" x14ac:dyDescent="0.35">
      <c r="B1859" s="7"/>
    </row>
    <row r="1860" spans="2:2" x14ac:dyDescent="0.35">
      <c r="B1860" s="7"/>
    </row>
    <row r="1861" spans="2:2" x14ac:dyDescent="0.35">
      <c r="B1861" s="7"/>
    </row>
    <row r="1862" spans="2:2" x14ac:dyDescent="0.35">
      <c r="B1862" s="7"/>
    </row>
    <row r="1863" spans="2:2" x14ac:dyDescent="0.35">
      <c r="B1863" s="7"/>
    </row>
    <row r="1864" spans="2:2" x14ac:dyDescent="0.35">
      <c r="B1864" s="7"/>
    </row>
    <row r="1865" spans="2:2" x14ac:dyDescent="0.35">
      <c r="B1865" s="7"/>
    </row>
    <row r="1866" spans="2:2" x14ac:dyDescent="0.35">
      <c r="B1866" s="7"/>
    </row>
    <row r="1867" spans="2:2" x14ac:dyDescent="0.35">
      <c r="B1867" s="7"/>
    </row>
    <row r="1868" spans="2:2" x14ac:dyDescent="0.35">
      <c r="B1868" s="7"/>
    </row>
    <row r="1869" spans="2:2" x14ac:dyDescent="0.35">
      <c r="B1869" s="7"/>
    </row>
    <row r="1870" spans="2:2" x14ac:dyDescent="0.35">
      <c r="B1870" s="7"/>
    </row>
    <row r="1871" spans="2:2" x14ac:dyDescent="0.35">
      <c r="B1871" s="7"/>
    </row>
    <row r="1872" spans="2:2" x14ac:dyDescent="0.35">
      <c r="B1872" s="7"/>
    </row>
    <row r="1873" spans="2:2" x14ac:dyDescent="0.35">
      <c r="B1873" s="7"/>
    </row>
    <row r="1874" spans="2:2" x14ac:dyDescent="0.35">
      <c r="B1874" s="7"/>
    </row>
    <row r="1875" spans="2:2" x14ac:dyDescent="0.35">
      <c r="B1875" s="7"/>
    </row>
    <row r="1876" spans="2:2" x14ac:dyDescent="0.35">
      <c r="B1876" s="7"/>
    </row>
    <row r="1877" spans="2:2" x14ac:dyDescent="0.35">
      <c r="B1877" s="7"/>
    </row>
    <row r="1878" spans="2:2" x14ac:dyDescent="0.35">
      <c r="B1878" s="7"/>
    </row>
    <row r="1879" spans="2:2" x14ac:dyDescent="0.35">
      <c r="B1879" s="7"/>
    </row>
    <row r="1880" spans="2:2" x14ac:dyDescent="0.35">
      <c r="B1880" s="7"/>
    </row>
    <row r="1881" spans="2:2" x14ac:dyDescent="0.35">
      <c r="B1881" s="7"/>
    </row>
    <row r="1882" spans="2:2" x14ac:dyDescent="0.35">
      <c r="B1882" s="7"/>
    </row>
    <row r="1883" spans="2:2" x14ac:dyDescent="0.35">
      <c r="B1883" s="7"/>
    </row>
    <row r="1884" spans="2:2" x14ac:dyDescent="0.35">
      <c r="B1884" s="7"/>
    </row>
    <row r="1885" spans="2:2" x14ac:dyDescent="0.35">
      <c r="B1885" s="7"/>
    </row>
    <row r="1886" spans="2:2" x14ac:dyDescent="0.35">
      <c r="B1886" s="7"/>
    </row>
    <row r="1887" spans="2:2" x14ac:dyDescent="0.35">
      <c r="B1887" s="7"/>
    </row>
    <row r="1888" spans="2:2" x14ac:dyDescent="0.35">
      <c r="B1888" s="7"/>
    </row>
    <row r="1889" spans="2:2" x14ac:dyDescent="0.35">
      <c r="B1889" s="7"/>
    </row>
    <row r="1890" spans="2:2" x14ac:dyDescent="0.35">
      <c r="B1890" s="7"/>
    </row>
    <row r="1891" spans="2:2" x14ac:dyDescent="0.35">
      <c r="B1891" s="7"/>
    </row>
    <row r="1892" spans="2:2" x14ac:dyDescent="0.35">
      <c r="B1892" s="7"/>
    </row>
    <row r="1893" spans="2:2" x14ac:dyDescent="0.35">
      <c r="B1893" s="7"/>
    </row>
    <row r="1894" spans="2:2" x14ac:dyDescent="0.35">
      <c r="B1894" s="7"/>
    </row>
    <row r="1895" spans="2:2" x14ac:dyDescent="0.35">
      <c r="B1895" s="7"/>
    </row>
    <row r="1896" spans="2:2" x14ac:dyDescent="0.35">
      <c r="B1896" s="7"/>
    </row>
    <row r="1897" spans="2:2" x14ac:dyDescent="0.35">
      <c r="B1897" s="7"/>
    </row>
    <row r="1898" spans="2:2" x14ac:dyDescent="0.35">
      <c r="B1898" s="7"/>
    </row>
    <row r="1899" spans="2:2" x14ac:dyDescent="0.35">
      <c r="B1899" s="7"/>
    </row>
    <row r="1900" spans="2:2" x14ac:dyDescent="0.35">
      <c r="B1900" s="7"/>
    </row>
    <row r="1901" spans="2:2" x14ac:dyDescent="0.35">
      <c r="B1901" s="7"/>
    </row>
    <row r="1902" spans="2:2" x14ac:dyDescent="0.35">
      <c r="B1902" s="7"/>
    </row>
    <row r="1903" spans="2:2" x14ac:dyDescent="0.35">
      <c r="B1903" s="7"/>
    </row>
    <row r="1904" spans="2:2" x14ac:dyDescent="0.35">
      <c r="B1904" s="7"/>
    </row>
    <row r="1905" spans="2:2" x14ac:dyDescent="0.35">
      <c r="B1905" s="7"/>
    </row>
    <row r="1906" spans="2:2" x14ac:dyDescent="0.35">
      <c r="B1906" s="7"/>
    </row>
    <row r="1907" spans="2:2" x14ac:dyDescent="0.35">
      <c r="B1907" s="7"/>
    </row>
    <row r="1908" spans="2:2" x14ac:dyDescent="0.35">
      <c r="B1908" s="7"/>
    </row>
    <row r="1909" spans="2:2" x14ac:dyDescent="0.35">
      <c r="B1909" s="7"/>
    </row>
    <row r="1910" spans="2:2" x14ac:dyDescent="0.35">
      <c r="B1910" s="7"/>
    </row>
    <row r="1911" spans="2:2" x14ac:dyDescent="0.35">
      <c r="B1911" s="7"/>
    </row>
    <row r="1912" spans="2:2" x14ac:dyDescent="0.35">
      <c r="B1912" s="7"/>
    </row>
    <row r="1913" spans="2:2" x14ac:dyDescent="0.35">
      <c r="B1913" s="7"/>
    </row>
    <row r="1914" spans="2:2" x14ac:dyDescent="0.35">
      <c r="B1914" s="7"/>
    </row>
    <row r="1915" spans="2:2" x14ac:dyDescent="0.35">
      <c r="B1915" s="7"/>
    </row>
    <row r="1916" spans="2:2" x14ac:dyDescent="0.35">
      <c r="B1916" s="7"/>
    </row>
    <row r="1917" spans="2:2" x14ac:dyDescent="0.35">
      <c r="B1917" s="7"/>
    </row>
    <row r="1918" spans="2:2" x14ac:dyDescent="0.35">
      <c r="B1918" s="7"/>
    </row>
    <row r="1919" spans="2:2" x14ac:dyDescent="0.35">
      <c r="B1919" s="7"/>
    </row>
    <row r="1920" spans="2:2" x14ac:dyDescent="0.35">
      <c r="B1920" s="7"/>
    </row>
    <row r="1921" spans="2:2" x14ac:dyDescent="0.35">
      <c r="B1921" s="7"/>
    </row>
    <row r="1922" spans="2:2" x14ac:dyDescent="0.35">
      <c r="B1922" s="7"/>
    </row>
    <row r="1923" spans="2:2" x14ac:dyDescent="0.35">
      <c r="B1923" s="7"/>
    </row>
    <row r="1924" spans="2:2" x14ac:dyDescent="0.35">
      <c r="B1924" s="7"/>
    </row>
    <row r="1925" spans="2:2" x14ac:dyDescent="0.35">
      <c r="B1925" s="7"/>
    </row>
    <row r="1926" spans="2:2" x14ac:dyDescent="0.35">
      <c r="B1926" s="7"/>
    </row>
    <row r="1927" spans="2:2" x14ac:dyDescent="0.35">
      <c r="B1927" s="7"/>
    </row>
    <row r="1928" spans="2:2" x14ac:dyDescent="0.35">
      <c r="B1928" s="7"/>
    </row>
    <row r="1929" spans="2:2" x14ac:dyDescent="0.35">
      <c r="B1929" s="7"/>
    </row>
    <row r="1930" spans="2:2" x14ac:dyDescent="0.35">
      <c r="B1930" s="7"/>
    </row>
    <row r="1931" spans="2:2" x14ac:dyDescent="0.35">
      <c r="B1931" s="7"/>
    </row>
    <row r="1932" spans="2:2" x14ac:dyDescent="0.35">
      <c r="B1932" s="7"/>
    </row>
    <row r="1933" spans="2:2" x14ac:dyDescent="0.35">
      <c r="B1933" s="7"/>
    </row>
    <row r="1934" spans="2:2" x14ac:dyDescent="0.35">
      <c r="B1934" s="7"/>
    </row>
    <row r="1935" spans="2:2" x14ac:dyDescent="0.35">
      <c r="B1935" s="7"/>
    </row>
    <row r="1936" spans="2:2" x14ac:dyDescent="0.35">
      <c r="B1936" s="7"/>
    </row>
    <row r="1937" spans="2:2" x14ac:dyDescent="0.35">
      <c r="B1937" s="7"/>
    </row>
    <row r="1938" spans="2:2" x14ac:dyDescent="0.35">
      <c r="B1938" s="7"/>
    </row>
    <row r="1939" spans="2:2" x14ac:dyDescent="0.35">
      <c r="B1939" s="7"/>
    </row>
    <row r="1940" spans="2:2" x14ac:dyDescent="0.35">
      <c r="B1940" s="7"/>
    </row>
    <row r="1941" spans="2:2" x14ac:dyDescent="0.35">
      <c r="B1941" s="7"/>
    </row>
    <row r="1942" spans="2:2" x14ac:dyDescent="0.35">
      <c r="B1942" s="7"/>
    </row>
    <row r="1943" spans="2:2" x14ac:dyDescent="0.35">
      <c r="B1943" s="7"/>
    </row>
    <row r="1944" spans="2:2" x14ac:dyDescent="0.35">
      <c r="B1944" s="7"/>
    </row>
    <row r="1945" spans="2:2" x14ac:dyDescent="0.35">
      <c r="B1945" s="7"/>
    </row>
    <row r="1946" spans="2:2" x14ac:dyDescent="0.35">
      <c r="B1946" s="7"/>
    </row>
    <row r="1947" spans="2:2" x14ac:dyDescent="0.35">
      <c r="B1947" s="7"/>
    </row>
    <row r="1948" spans="2:2" x14ac:dyDescent="0.35">
      <c r="B1948" s="7"/>
    </row>
    <row r="1949" spans="2:2" x14ac:dyDescent="0.35">
      <c r="B1949" s="7"/>
    </row>
    <row r="1950" spans="2:2" x14ac:dyDescent="0.35">
      <c r="B1950" s="7"/>
    </row>
    <row r="1951" spans="2:2" x14ac:dyDescent="0.35">
      <c r="B1951" s="7"/>
    </row>
    <row r="1952" spans="2:2" x14ac:dyDescent="0.35">
      <c r="B1952" s="7"/>
    </row>
    <row r="1953" spans="2:2" x14ac:dyDescent="0.35">
      <c r="B1953" s="7"/>
    </row>
    <row r="1954" spans="2:2" x14ac:dyDescent="0.35">
      <c r="B1954" s="7"/>
    </row>
    <row r="1955" spans="2:2" x14ac:dyDescent="0.35">
      <c r="B1955" s="7"/>
    </row>
    <row r="1956" spans="2:2" x14ac:dyDescent="0.35">
      <c r="B1956" s="7"/>
    </row>
    <row r="1957" spans="2:2" x14ac:dyDescent="0.35">
      <c r="B1957" s="7"/>
    </row>
    <row r="1958" spans="2:2" x14ac:dyDescent="0.35">
      <c r="B1958" s="7"/>
    </row>
    <row r="1959" spans="2:2" x14ac:dyDescent="0.35">
      <c r="B1959" s="7"/>
    </row>
    <row r="1960" spans="2:2" x14ac:dyDescent="0.35">
      <c r="B1960" s="7"/>
    </row>
    <row r="1961" spans="2:2" x14ac:dyDescent="0.35">
      <c r="B1961" s="7"/>
    </row>
    <row r="1962" spans="2:2" x14ac:dyDescent="0.35">
      <c r="B1962" s="7"/>
    </row>
    <row r="1963" spans="2:2" x14ac:dyDescent="0.35">
      <c r="B1963" s="7"/>
    </row>
    <row r="1964" spans="2:2" x14ac:dyDescent="0.35">
      <c r="B1964" s="7"/>
    </row>
    <row r="1965" spans="2:2" x14ac:dyDescent="0.35">
      <c r="B1965" s="7"/>
    </row>
    <row r="1966" spans="2:2" x14ac:dyDescent="0.35">
      <c r="B1966" s="7"/>
    </row>
    <row r="1967" spans="2:2" x14ac:dyDescent="0.35">
      <c r="B1967" s="7"/>
    </row>
    <row r="1968" spans="2:2" x14ac:dyDescent="0.35">
      <c r="B1968" s="7"/>
    </row>
    <row r="1969" spans="2:2" x14ac:dyDescent="0.35">
      <c r="B1969" s="7"/>
    </row>
    <row r="1970" spans="2:2" x14ac:dyDescent="0.35">
      <c r="B1970" s="7"/>
    </row>
    <row r="1971" spans="2:2" x14ac:dyDescent="0.35">
      <c r="B1971" s="7"/>
    </row>
    <row r="1972" spans="2:2" x14ac:dyDescent="0.35">
      <c r="B1972" s="7"/>
    </row>
    <row r="1973" spans="2:2" x14ac:dyDescent="0.35">
      <c r="B1973" s="7"/>
    </row>
    <row r="1974" spans="2:2" x14ac:dyDescent="0.35">
      <c r="B1974" s="7"/>
    </row>
    <row r="1975" spans="2:2" x14ac:dyDescent="0.35">
      <c r="B1975" s="7"/>
    </row>
    <row r="1976" spans="2:2" x14ac:dyDescent="0.35">
      <c r="B1976" s="7"/>
    </row>
    <row r="1977" spans="2:2" x14ac:dyDescent="0.35">
      <c r="B1977" s="7"/>
    </row>
    <row r="1978" spans="2:2" x14ac:dyDescent="0.35">
      <c r="B1978" s="7"/>
    </row>
    <row r="1979" spans="2:2" x14ac:dyDescent="0.35">
      <c r="B1979" s="7"/>
    </row>
    <row r="1980" spans="2:2" x14ac:dyDescent="0.35">
      <c r="B1980" s="7"/>
    </row>
    <row r="1981" spans="2:2" x14ac:dyDescent="0.35">
      <c r="B1981" s="7"/>
    </row>
    <row r="1982" spans="2:2" x14ac:dyDescent="0.35">
      <c r="B1982" s="7"/>
    </row>
    <row r="1983" spans="2:2" x14ac:dyDescent="0.35">
      <c r="B1983" s="7"/>
    </row>
    <row r="1984" spans="2:2" x14ac:dyDescent="0.35">
      <c r="B1984" s="7"/>
    </row>
    <row r="1985" spans="2:2" x14ac:dyDescent="0.35">
      <c r="B1985" s="7"/>
    </row>
    <row r="1986" spans="2:2" x14ac:dyDescent="0.35">
      <c r="B1986" s="7"/>
    </row>
    <row r="1987" spans="2:2" x14ac:dyDescent="0.35">
      <c r="B1987" s="7"/>
    </row>
    <row r="1988" spans="2:2" x14ac:dyDescent="0.35">
      <c r="B1988" s="7"/>
    </row>
    <row r="1989" spans="2:2" x14ac:dyDescent="0.35">
      <c r="B1989" s="7"/>
    </row>
    <row r="1990" spans="2:2" x14ac:dyDescent="0.35">
      <c r="B1990" s="7"/>
    </row>
    <row r="1991" spans="2:2" x14ac:dyDescent="0.35">
      <c r="B1991" s="7"/>
    </row>
    <row r="1992" spans="2:2" x14ac:dyDescent="0.35">
      <c r="B1992" s="7"/>
    </row>
    <row r="1993" spans="2:2" x14ac:dyDescent="0.35">
      <c r="B1993" s="7"/>
    </row>
    <row r="1994" spans="2:2" x14ac:dyDescent="0.35">
      <c r="B1994" s="7"/>
    </row>
    <row r="1995" spans="2:2" x14ac:dyDescent="0.35">
      <c r="B1995" s="7"/>
    </row>
    <row r="1996" spans="2:2" x14ac:dyDescent="0.35">
      <c r="B1996" s="7"/>
    </row>
    <row r="1997" spans="2:2" x14ac:dyDescent="0.35">
      <c r="B1997" s="7"/>
    </row>
    <row r="1998" spans="2:2" x14ac:dyDescent="0.35">
      <c r="B1998" s="7"/>
    </row>
    <row r="1999" spans="2:2" x14ac:dyDescent="0.35">
      <c r="B1999" s="7"/>
    </row>
    <row r="2000" spans="2:2" x14ac:dyDescent="0.35">
      <c r="B2000" s="7"/>
    </row>
    <row r="2001" spans="2:2" x14ac:dyDescent="0.35">
      <c r="B2001" s="7"/>
    </row>
    <row r="2002" spans="2:2" x14ac:dyDescent="0.35">
      <c r="B2002" s="7"/>
    </row>
    <row r="2003" spans="2:2" x14ac:dyDescent="0.35">
      <c r="B2003" s="7"/>
    </row>
    <row r="2004" spans="2:2" x14ac:dyDescent="0.35">
      <c r="B2004" s="7"/>
    </row>
    <row r="2005" spans="2:2" x14ac:dyDescent="0.35">
      <c r="B2005" s="7"/>
    </row>
    <row r="2006" spans="2:2" x14ac:dyDescent="0.35">
      <c r="B2006" s="7"/>
    </row>
    <row r="2007" spans="2:2" x14ac:dyDescent="0.35">
      <c r="B2007" s="7"/>
    </row>
    <row r="2008" spans="2:2" x14ac:dyDescent="0.35">
      <c r="B2008" s="7"/>
    </row>
    <row r="2009" spans="2:2" x14ac:dyDescent="0.35">
      <c r="B2009" s="7"/>
    </row>
    <row r="2010" spans="2:2" x14ac:dyDescent="0.35">
      <c r="B2010" s="7"/>
    </row>
    <row r="2011" spans="2:2" x14ac:dyDescent="0.35">
      <c r="B2011" s="7"/>
    </row>
    <row r="2012" spans="2:2" x14ac:dyDescent="0.35">
      <c r="B2012" s="7"/>
    </row>
    <row r="2013" spans="2:2" x14ac:dyDescent="0.35">
      <c r="B2013" s="7"/>
    </row>
    <row r="2014" spans="2:2" x14ac:dyDescent="0.35">
      <c r="B2014" s="7"/>
    </row>
    <row r="2015" spans="2:2" x14ac:dyDescent="0.35">
      <c r="B2015" s="7"/>
    </row>
    <row r="2016" spans="2:2" x14ac:dyDescent="0.35">
      <c r="B2016" s="7"/>
    </row>
    <row r="2017" spans="2:2" x14ac:dyDescent="0.35">
      <c r="B2017" s="7"/>
    </row>
    <row r="2018" spans="2:2" x14ac:dyDescent="0.35">
      <c r="B2018" s="7"/>
    </row>
    <row r="2019" spans="2:2" x14ac:dyDescent="0.35">
      <c r="B2019" s="7"/>
    </row>
    <row r="2020" spans="2:2" x14ac:dyDescent="0.35">
      <c r="B2020" s="7"/>
    </row>
    <row r="2021" spans="2:2" x14ac:dyDescent="0.35">
      <c r="B2021" s="7"/>
    </row>
    <row r="2022" spans="2:2" x14ac:dyDescent="0.35">
      <c r="B2022" s="7"/>
    </row>
    <row r="2023" spans="2:2" x14ac:dyDescent="0.35">
      <c r="B2023" s="7"/>
    </row>
    <row r="2024" spans="2:2" x14ac:dyDescent="0.35">
      <c r="B2024" s="7"/>
    </row>
    <row r="2025" spans="2:2" x14ac:dyDescent="0.35">
      <c r="B2025" s="7"/>
    </row>
    <row r="2026" spans="2:2" x14ac:dyDescent="0.35">
      <c r="B2026" s="7"/>
    </row>
    <row r="2027" spans="2:2" x14ac:dyDescent="0.35">
      <c r="B2027" s="7"/>
    </row>
    <row r="2028" spans="2:2" x14ac:dyDescent="0.35">
      <c r="B2028" s="7"/>
    </row>
    <row r="2029" spans="2:2" x14ac:dyDescent="0.35">
      <c r="B2029" s="7"/>
    </row>
    <row r="2030" spans="2:2" x14ac:dyDescent="0.35">
      <c r="B2030" s="7"/>
    </row>
    <row r="2031" spans="2:2" x14ac:dyDescent="0.35">
      <c r="B2031" s="7"/>
    </row>
    <row r="2032" spans="2:2" x14ac:dyDescent="0.35">
      <c r="B2032" s="7"/>
    </row>
    <row r="2033" spans="2:2" x14ac:dyDescent="0.35">
      <c r="B2033" s="7"/>
    </row>
    <row r="2034" spans="2:2" x14ac:dyDescent="0.35">
      <c r="B2034" s="7"/>
    </row>
    <row r="2035" spans="2:2" x14ac:dyDescent="0.35">
      <c r="B2035" s="7"/>
    </row>
    <row r="2036" spans="2:2" x14ac:dyDescent="0.35">
      <c r="B2036" s="7"/>
    </row>
    <row r="2037" spans="2:2" x14ac:dyDescent="0.35">
      <c r="B2037" s="7"/>
    </row>
    <row r="2038" spans="2:2" x14ac:dyDescent="0.35">
      <c r="B2038" s="7"/>
    </row>
    <row r="2039" spans="2:2" x14ac:dyDescent="0.35">
      <c r="B2039" s="7"/>
    </row>
    <row r="2040" spans="2:2" x14ac:dyDescent="0.35">
      <c r="B2040" s="7"/>
    </row>
    <row r="2041" spans="2:2" x14ac:dyDescent="0.35">
      <c r="B2041" s="7"/>
    </row>
    <row r="2042" spans="2:2" x14ac:dyDescent="0.35">
      <c r="B2042" s="7"/>
    </row>
    <row r="2043" spans="2:2" x14ac:dyDescent="0.35">
      <c r="B2043" s="7"/>
    </row>
    <row r="2044" spans="2:2" x14ac:dyDescent="0.35">
      <c r="B2044" s="7"/>
    </row>
    <row r="2045" spans="2:2" x14ac:dyDescent="0.35">
      <c r="B2045" s="7"/>
    </row>
    <row r="2046" spans="2:2" x14ac:dyDescent="0.35">
      <c r="B2046" s="7"/>
    </row>
    <row r="2047" spans="2:2" x14ac:dyDescent="0.35">
      <c r="B2047" s="7"/>
    </row>
    <row r="2048" spans="2:2" x14ac:dyDescent="0.35">
      <c r="B2048" s="7"/>
    </row>
    <row r="2049" spans="2:2" x14ac:dyDescent="0.35">
      <c r="B2049" s="7"/>
    </row>
    <row r="2050" spans="2:2" x14ac:dyDescent="0.35">
      <c r="B2050" s="7"/>
    </row>
    <row r="2051" spans="2:2" x14ac:dyDescent="0.35">
      <c r="B2051" s="7"/>
    </row>
    <row r="2052" spans="2:2" x14ac:dyDescent="0.35">
      <c r="B2052" s="7"/>
    </row>
    <row r="2053" spans="2:2" x14ac:dyDescent="0.35">
      <c r="B2053" s="7"/>
    </row>
    <row r="2054" spans="2:2" x14ac:dyDescent="0.35">
      <c r="B2054" s="7"/>
    </row>
    <row r="2055" spans="2:2" x14ac:dyDescent="0.35">
      <c r="B2055" s="7"/>
    </row>
    <row r="2056" spans="2:2" x14ac:dyDescent="0.35">
      <c r="B2056" s="7"/>
    </row>
    <row r="2057" spans="2:2" x14ac:dyDescent="0.35">
      <c r="B2057" s="7"/>
    </row>
    <row r="2058" spans="2:2" x14ac:dyDescent="0.35">
      <c r="B2058" s="7"/>
    </row>
    <row r="2059" spans="2:2" x14ac:dyDescent="0.35">
      <c r="B2059" s="7"/>
    </row>
    <row r="2060" spans="2:2" x14ac:dyDescent="0.35">
      <c r="B2060" s="7"/>
    </row>
    <row r="2061" spans="2:2" x14ac:dyDescent="0.35">
      <c r="B2061" s="7"/>
    </row>
    <row r="2062" spans="2:2" x14ac:dyDescent="0.35">
      <c r="B2062" s="7"/>
    </row>
    <row r="2063" spans="2:2" x14ac:dyDescent="0.35">
      <c r="B2063" s="7"/>
    </row>
    <row r="2064" spans="2:2" x14ac:dyDescent="0.35">
      <c r="B2064" s="7"/>
    </row>
    <row r="2065" spans="2:2" x14ac:dyDescent="0.35">
      <c r="B2065" s="7"/>
    </row>
    <row r="2066" spans="2:2" x14ac:dyDescent="0.35">
      <c r="B2066" s="7"/>
    </row>
    <row r="2067" spans="2:2" x14ac:dyDescent="0.35">
      <c r="B2067" s="7"/>
    </row>
    <row r="2068" spans="2:2" x14ac:dyDescent="0.35">
      <c r="B2068" s="7"/>
    </row>
    <row r="2069" spans="2:2" x14ac:dyDescent="0.35">
      <c r="B2069" s="7"/>
    </row>
    <row r="2070" spans="2:2" x14ac:dyDescent="0.35">
      <c r="B2070" s="7"/>
    </row>
    <row r="2071" spans="2:2" x14ac:dyDescent="0.35">
      <c r="B2071" s="7"/>
    </row>
    <row r="2072" spans="2:2" x14ac:dyDescent="0.35">
      <c r="B2072" s="7"/>
    </row>
    <row r="2073" spans="2:2" x14ac:dyDescent="0.35">
      <c r="B2073" s="7"/>
    </row>
    <row r="2074" spans="2:2" x14ac:dyDescent="0.35">
      <c r="B2074" s="7"/>
    </row>
    <row r="2075" spans="2:2" x14ac:dyDescent="0.35">
      <c r="B2075" s="7"/>
    </row>
    <row r="2076" spans="2:2" x14ac:dyDescent="0.35">
      <c r="B2076" s="7"/>
    </row>
    <row r="2077" spans="2:2" x14ac:dyDescent="0.35">
      <c r="B2077" s="7"/>
    </row>
    <row r="2078" spans="2:2" x14ac:dyDescent="0.35">
      <c r="B2078" s="7"/>
    </row>
    <row r="2079" spans="2:2" x14ac:dyDescent="0.35">
      <c r="B2079" s="7"/>
    </row>
    <row r="2080" spans="2:2" x14ac:dyDescent="0.35">
      <c r="B2080" s="7"/>
    </row>
    <row r="2081" spans="2:2" x14ac:dyDescent="0.35">
      <c r="B2081" s="7"/>
    </row>
    <row r="2082" spans="2:2" x14ac:dyDescent="0.35">
      <c r="B2082" s="7"/>
    </row>
    <row r="2083" spans="2:2" x14ac:dyDescent="0.35">
      <c r="B2083" s="7"/>
    </row>
    <row r="2084" spans="2:2" x14ac:dyDescent="0.35">
      <c r="B2084" s="7"/>
    </row>
    <row r="2085" spans="2:2" x14ac:dyDescent="0.35">
      <c r="B2085" s="7"/>
    </row>
    <row r="2086" spans="2:2" x14ac:dyDescent="0.35">
      <c r="B2086" s="7"/>
    </row>
    <row r="2087" spans="2:2" x14ac:dyDescent="0.35">
      <c r="B2087" s="7"/>
    </row>
    <row r="2088" spans="2:2" x14ac:dyDescent="0.35">
      <c r="B2088" s="7"/>
    </row>
    <row r="2089" spans="2:2" x14ac:dyDescent="0.35">
      <c r="B2089" s="7"/>
    </row>
    <row r="2090" spans="2:2" x14ac:dyDescent="0.35">
      <c r="B2090" s="7"/>
    </row>
    <row r="2091" spans="2:2" x14ac:dyDescent="0.35">
      <c r="B2091" s="7"/>
    </row>
    <row r="2092" spans="2:2" x14ac:dyDescent="0.35">
      <c r="B2092" s="7"/>
    </row>
    <row r="2093" spans="2:2" x14ac:dyDescent="0.35">
      <c r="B2093" s="7"/>
    </row>
    <row r="2094" spans="2:2" x14ac:dyDescent="0.35">
      <c r="B2094" s="7"/>
    </row>
    <row r="2095" spans="2:2" x14ac:dyDescent="0.35">
      <c r="B2095" s="7"/>
    </row>
    <row r="2096" spans="2:2" x14ac:dyDescent="0.35">
      <c r="B2096" s="7"/>
    </row>
    <row r="2097" spans="2:2" x14ac:dyDescent="0.35">
      <c r="B2097" s="7"/>
    </row>
    <row r="2098" spans="2:2" x14ac:dyDescent="0.35">
      <c r="B2098" s="7"/>
    </row>
    <row r="2099" spans="2:2" x14ac:dyDescent="0.35">
      <c r="B2099" s="7"/>
    </row>
    <row r="2100" spans="2:2" x14ac:dyDescent="0.35">
      <c r="B2100" s="7"/>
    </row>
    <row r="2101" spans="2:2" x14ac:dyDescent="0.35">
      <c r="B2101" s="7"/>
    </row>
    <row r="2102" spans="2:2" x14ac:dyDescent="0.35">
      <c r="B2102" s="7"/>
    </row>
    <row r="2103" spans="2:2" x14ac:dyDescent="0.35">
      <c r="B2103" s="7"/>
    </row>
    <row r="2104" spans="2:2" x14ac:dyDescent="0.35">
      <c r="B2104" s="7"/>
    </row>
    <row r="2105" spans="2:2" x14ac:dyDescent="0.35">
      <c r="B2105" s="7"/>
    </row>
    <row r="2106" spans="2:2" x14ac:dyDescent="0.35">
      <c r="B2106" s="7"/>
    </row>
    <row r="2107" spans="2:2" x14ac:dyDescent="0.35">
      <c r="B2107" s="7"/>
    </row>
    <row r="2108" spans="2:2" x14ac:dyDescent="0.35">
      <c r="B2108" s="7"/>
    </row>
    <row r="2109" spans="2:2" x14ac:dyDescent="0.35">
      <c r="B2109" s="7"/>
    </row>
    <row r="2110" spans="2:2" x14ac:dyDescent="0.35">
      <c r="B2110" s="7"/>
    </row>
    <row r="2111" spans="2:2" x14ac:dyDescent="0.35">
      <c r="B2111" s="7"/>
    </row>
    <row r="2112" spans="2:2" x14ac:dyDescent="0.35">
      <c r="B2112" s="7"/>
    </row>
    <row r="2113" spans="2:2" x14ac:dyDescent="0.35">
      <c r="B2113" s="7"/>
    </row>
    <row r="2114" spans="2:2" x14ac:dyDescent="0.35">
      <c r="B2114" s="7"/>
    </row>
    <row r="2115" spans="2:2" x14ac:dyDescent="0.35">
      <c r="B2115" s="7"/>
    </row>
    <row r="2116" spans="2:2" x14ac:dyDescent="0.35">
      <c r="B2116" s="7"/>
    </row>
    <row r="2117" spans="2:2" x14ac:dyDescent="0.35">
      <c r="B2117" s="7"/>
    </row>
    <row r="2118" spans="2:2" x14ac:dyDescent="0.35">
      <c r="B2118" s="7"/>
    </row>
    <row r="2119" spans="2:2" x14ac:dyDescent="0.35">
      <c r="B2119" s="7"/>
    </row>
    <row r="2120" spans="2:2" x14ac:dyDescent="0.35">
      <c r="B2120" s="7"/>
    </row>
    <row r="2121" spans="2:2" x14ac:dyDescent="0.35">
      <c r="B2121" s="7"/>
    </row>
    <row r="2122" spans="2:2" x14ac:dyDescent="0.35">
      <c r="B2122" s="7"/>
    </row>
    <row r="2123" spans="2:2" x14ac:dyDescent="0.35">
      <c r="B2123" s="7"/>
    </row>
    <row r="2124" spans="2:2" x14ac:dyDescent="0.35">
      <c r="B2124" s="7"/>
    </row>
    <row r="2125" spans="2:2" x14ac:dyDescent="0.35">
      <c r="B2125" s="7"/>
    </row>
    <row r="2126" spans="2:2" x14ac:dyDescent="0.35">
      <c r="B2126" s="7"/>
    </row>
    <row r="2127" spans="2:2" x14ac:dyDescent="0.35">
      <c r="B2127" s="7"/>
    </row>
    <row r="2128" spans="2:2" x14ac:dyDescent="0.35">
      <c r="B2128" s="7"/>
    </row>
    <row r="2129" spans="2:2" x14ac:dyDescent="0.35">
      <c r="B2129" s="7"/>
    </row>
    <row r="2130" spans="2:2" x14ac:dyDescent="0.35">
      <c r="B2130" s="7"/>
    </row>
    <row r="2131" spans="2:2" x14ac:dyDescent="0.35">
      <c r="B2131" s="7"/>
    </row>
    <row r="2132" spans="2:2" x14ac:dyDescent="0.35">
      <c r="B2132" s="7"/>
    </row>
    <row r="2133" spans="2:2" x14ac:dyDescent="0.35">
      <c r="B2133" s="7"/>
    </row>
    <row r="2134" spans="2:2" x14ac:dyDescent="0.35">
      <c r="B2134" s="7"/>
    </row>
    <row r="2135" spans="2:2" x14ac:dyDescent="0.35">
      <c r="B2135" s="7"/>
    </row>
    <row r="2136" spans="2:2" x14ac:dyDescent="0.35">
      <c r="B2136" s="7"/>
    </row>
    <row r="2137" spans="2:2" x14ac:dyDescent="0.35">
      <c r="B2137" s="7"/>
    </row>
    <row r="2138" spans="2:2" x14ac:dyDescent="0.35">
      <c r="B2138" s="7"/>
    </row>
    <row r="2139" spans="2:2" x14ac:dyDescent="0.35">
      <c r="B2139" s="7"/>
    </row>
    <row r="2140" spans="2:2" x14ac:dyDescent="0.35">
      <c r="B2140" s="7"/>
    </row>
    <row r="2141" spans="2:2" x14ac:dyDescent="0.35">
      <c r="B2141" s="7"/>
    </row>
    <row r="2142" spans="2:2" x14ac:dyDescent="0.35">
      <c r="B2142" s="7"/>
    </row>
    <row r="2143" spans="2:2" x14ac:dyDescent="0.35">
      <c r="B2143" s="7"/>
    </row>
    <row r="2144" spans="2:2" x14ac:dyDescent="0.35">
      <c r="B2144" s="7"/>
    </row>
    <row r="2145" spans="2:2" x14ac:dyDescent="0.35">
      <c r="B2145" s="7"/>
    </row>
    <row r="2146" spans="2:2" x14ac:dyDescent="0.35">
      <c r="B2146" s="7"/>
    </row>
    <row r="2147" spans="2:2" x14ac:dyDescent="0.35">
      <c r="B2147" s="7"/>
    </row>
    <row r="2148" spans="2:2" x14ac:dyDescent="0.35">
      <c r="B2148" s="7"/>
    </row>
    <row r="2149" spans="2:2" x14ac:dyDescent="0.35">
      <c r="B2149" s="7"/>
    </row>
    <row r="2150" spans="2:2" x14ac:dyDescent="0.35">
      <c r="B2150" s="7"/>
    </row>
    <row r="2151" spans="2:2" x14ac:dyDescent="0.35">
      <c r="B2151" s="7"/>
    </row>
    <row r="2152" spans="2:2" x14ac:dyDescent="0.35">
      <c r="B2152" s="7"/>
    </row>
    <row r="2153" spans="2:2" x14ac:dyDescent="0.35">
      <c r="B2153" s="7"/>
    </row>
    <row r="2154" spans="2:2" x14ac:dyDescent="0.35">
      <c r="B2154" s="7"/>
    </row>
    <row r="2155" spans="2:2" x14ac:dyDescent="0.35">
      <c r="B2155" s="7"/>
    </row>
    <row r="2156" spans="2:2" x14ac:dyDescent="0.35">
      <c r="B2156" s="7"/>
    </row>
    <row r="2157" spans="2:2" x14ac:dyDescent="0.35">
      <c r="B2157" s="7"/>
    </row>
    <row r="2158" spans="2:2" x14ac:dyDescent="0.35">
      <c r="B2158" s="7"/>
    </row>
    <row r="2159" spans="2:2" x14ac:dyDescent="0.35">
      <c r="B2159" s="7"/>
    </row>
    <row r="2160" spans="2:2" x14ac:dyDescent="0.35">
      <c r="B2160" s="7"/>
    </row>
    <row r="2161" spans="2:2" x14ac:dyDescent="0.35">
      <c r="B2161" s="7"/>
    </row>
    <row r="2162" spans="2:2" x14ac:dyDescent="0.35">
      <c r="B2162" s="7"/>
    </row>
    <row r="2163" spans="2:2" x14ac:dyDescent="0.35">
      <c r="B2163" s="7"/>
    </row>
    <row r="2164" spans="2:2" x14ac:dyDescent="0.35">
      <c r="B2164" s="7"/>
    </row>
    <row r="2165" spans="2:2" x14ac:dyDescent="0.35">
      <c r="B2165" s="7"/>
    </row>
    <row r="2166" spans="2:2" x14ac:dyDescent="0.35">
      <c r="B2166" s="7"/>
    </row>
    <row r="2167" spans="2:2" x14ac:dyDescent="0.35">
      <c r="B2167" s="7"/>
    </row>
    <row r="2168" spans="2:2" x14ac:dyDescent="0.35">
      <c r="B2168" s="7"/>
    </row>
    <row r="2169" spans="2:2" x14ac:dyDescent="0.35">
      <c r="B2169" s="7"/>
    </row>
    <row r="2170" spans="2:2" x14ac:dyDescent="0.35">
      <c r="B2170" s="7"/>
    </row>
    <row r="2171" spans="2:2" x14ac:dyDescent="0.35">
      <c r="B2171" s="7"/>
    </row>
    <row r="2172" spans="2:2" x14ac:dyDescent="0.35">
      <c r="B2172" s="7"/>
    </row>
    <row r="2173" spans="2:2" x14ac:dyDescent="0.35">
      <c r="B2173" s="7"/>
    </row>
    <row r="2174" spans="2:2" x14ac:dyDescent="0.35">
      <c r="B2174" s="7"/>
    </row>
    <row r="2175" spans="2:2" x14ac:dyDescent="0.35">
      <c r="B2175" s="7"/>
    </row>
    <row r="2176" spans="2:2" x14ac:dyDescent="0.35">
      <c r="B2176" s="7"/>
    </row>
    <row r="2177" spans="2:2" x14ac:dyDescent="0.35">
      <c r="B2177" s="7"/>
    </row>
    <row r="2178" spans="2:2" x14ac:dyDescent="0.35">
      <c r="B2178" s="7"/>
    </row>
    <row r="2179" spans="2:2" x14ac:dyDescent="0.35">
      <c r="B2179" s="7"/>
    </row>
    <row r="2180" spans="2:2" x14ac:dyDescent="0.35">
      <c r="B2180" s="7"/>
    </row>
    <row r="2181" spans="2:2" x14ac:dyDescent="0.35">
      <c r="B2181" s="7"/>
    </row>
    <row r="2182" spans="2:2" x14ac:dyDescent="0.35">
      <c r="B2182" s="7"/>
    </row>
    <row r="2183" spans="2:2" x14ac:dyDescent="0.35">
      <c r="B2183" s="7"/>
    </row>
    <row r="2184" spans="2:2" x14ac:dyDescent="0.35">
      <c r="B2184" s="7"/>
    </row>
    <row r="2185" spans="2:2" x14ac:dyDescent="0.35">
      <c r="B2185" s="7"/>
    </row>
    <row r="2186" spans="2:2" x14ac:dyDescent="0.35">
      <c r="B2186" s="7"/>
    </row>
    <row r="2187" spans="2:2" x14ac:dyDescent="0.35">
      <c r="B2187" s="7"/>
    </row>
    <row r="2188" spans="2:2" x14ac:dyDescent="0.35">
      <c r="B2188" s="7"/>
    </row>
    <row r="2189" spans="2:2" x14ac:dyDescent="0.35">
      <c r="B2189" s="7"/>
    </row>
    <row r="2190" spans="2:2" x14ac:dyDescent="0.35">
      <c r="B2190" s="7"/>
    </row>
    <row r="2191" spans="2:2" x14ac:dyDescent="0.35">
      <c r="B2191" s="7"/>
    </row>
    <row r="2192" spans="2:2" x14ac:dyDescent="0.35">
      <c r="B2192" s="7"/>
    </row>
    <row r="2193" spans="2:2" x14ac:dyDescent="0.35">
      <c r="B2193" s="7"/>
    </row>
    <row r="2194" spans="2:2" x14ac:dyDescent="0.35">
      <c r="B2194" s="7"/>
    </row>
    <row r="2195" spans="2:2" x14ac:dyDescent="0.35">
      <c r="B2195" s="7"/>
    </row>
    <row r="2196" spans="2:2" x14ac:dyDescent="0.35">
      <c r="B2196" s="7"/>
    </row>
    <row r="2197" spans="2:2" x14ac:dyDescent="0.35">
      <c r="B2197" s="7"/>
    </row>
    <row r="2198" spans="2:2" x14ac:dyDescent="0.35">
      <c r="B2198" s="7"/>
    </row>
    <row r="2199" spans="2:2" x14ac:dyDescent="0.35">
      <c r="B2199" s="7"/>
    </row>
    <row r="2200" spans="2:2" x14ac:dyDescent="0.35">
      <c r="B2200" s="7"/>
    </row>
    <row r="2201" spans="2:2" x14ac:dyDescent="0.35">
      <c r="B2201" s="7"/>
    </row>
    <row r="2202" spans="2:2" x14ac:dyDescent="0.35">
      <c r="B2202" s="7"/>
    </row>
    <row r="2203" spans="2:2" x14ac:dyDescent="0.35">
      <c r="B2203" s="7"/>
    </row>
    <row r="2204" spans="2:2" x14ac:dyDescent="0.35">
      <c r="B2204" s="7"/>
    </row>
    <row r="2205" spans="2:2" x14ac:dyDescent="0.35">
      <c r="B2205" s="7"/>
    </row>
    <row r="2206" spans="2:2" x14ac:dyDescent="0.35">
      <c r="B2206" s="7"/>
    </row>
    <row r="2207" spans="2:2" x14ac:dyDescent="0.35">
      <c r="B2207" s="7"/>
    </row>
    <row r="2208" spans="2:2" x14ac:dyDescent="0.35">
      <c r="B2208" s="7"/>
    </row>
    <row r="2209" spans="2:2" x14ac:dyDescent="0.35">
      <c r="B2209" s="7"/>
    </row>
    <row r="2210" spans="2:2" x14ac:dyDescent="0.35">
      <c r="B2210" s="7"/>
    </row>
    <row r="2211" spans="2:2" x14ac:dyDescent="0.35">
      <c r="B2211" s="7"/>
    </row>
    <row r="2212" spans="2:2" x14ac:dyDescent="0.35">
      <c r="B2212" s="7"/>
    </row>
    <row r="2213" spans="2:2" x14ac:dyDescent="0.35">
      <c r="B2213" s="7"/>
    </row>
    <row r="2214" spans="2:2" x14ac:dyDescent="0.35">
      <c r="B2214" s="7"/>
    </row>
    <row r="2215" spans="2:2" x14ac:dyDescent="0.35">
      <c r="B2215" s="7"/>
    </row>
    <row r="2216" spans="2:2" x14ac:dyDescent="0.35">
      <c r="B2216" s="7"/>
    </row>
    <row r="2217" spans="2:2" x14ac:dyDescent="0.35">
      <c r="B2217" s="7"/>
    </row>
    <row r="2218" spans="2:2" x14ac:dyDescent="0.35">
      <c r="B2218" s="7"/>
    </row>
    <row r="2219" spans="2:2" x14ac:dyDescent="0.35">
      <c r="B2219" s="7"/>
    </row>
    <row r="2220" spans="2:2" x14ac:dyDescent="0.35">
      <c r="B2220" s="7"/>
    </row>
    <row r="2221" spans="2:2" x14ac:dyDescent="0.35">
      <c r="B2221" s="7"/>
    </row>
    <row r="2222" spans="2:2" x14ac:dyDescent="0.35">
      <c r="B2222" s="7"/>
    </row>
    <row r="2223" spans="2:2" x14ac:dyDescent="0.35">
      <c r="B2223" s="7"/>
    </row>
    <row r="2224" spans="2:2" x14ac:dyDescent="0.35">
      <c r="B2224" s="7"/>
    </row>
    <row r="2225" spans="2:2" x14ac:dyDescent="0.35">
      <c r="B2225" s="7"/>
    </row>
    <row r="2226" spans="2:2" x14ac:dyDescent="0.35">
      <c r="B2226" s="7"/>
    </row>
    <row r="2227" spans="2:2" x14ac:dyDescent="0.35">
      <c r="B2227" s="7"/>
    </row>
    <row r="2228" spans="2:2" x14ac:dyDescent="0.35">
      <c r="B2228" s="7"/>
    </row>
    <row r="2229" spans="2:2" x14ac:dyDescent="0.35">
      <c r="B2229" s="7"/>
    </row>
    <row r="2230" spans="2:2" x14ac:dyDescent="0.35">
      <c r="B2230" s="7"/>
    </row>
    <row r="2231" spans="2:2" x14ac:dyDescent="0.35">
      <c r="B2231" s="7"/>
    </row>
    <row r="2232" spans="2:2" x14ac:dyDescent="0.35">
      <c r="B2232" s="7"/>
    </row>
    <row r="2233" spans="2:2" x14ac:dyDescent="0.35">
      <c r="B2233" s="7"/>
    </row>
    <row r="2234" spans="2:2" x14ac:dyDescent="0.35">
      <c r="B2234" s="7"/>
    </row>
    <row r="2235" spans="2:2" x14ac:dyDescent="0.35">
      <c r="B2235" s="7"/>
    </row>
    <row r="2236" spans="2:2" x14ac:dyDescent="0.35">
      <c r="B2236" s="7"/>
    </row>
    <row r="2237" spans="2:2" x14ac:dyDescent="0.35">
      <c r="B2237" s="7"/>
    </row>
    <row r="2238" spans="2:2" x14ac:dyDescent="0.35">
      <c r="B2238" s="7"/>
    </row>
    <row r="2239" spans="2:2" x14ac:dyDescent="0.35">
      <c r="B2239" s="7"/>
    </row>
    <row r="2240" spans="2:2" x14ac:dyDescent="0.35">
      <c r="B2240" s="7"/>
    </row>
    <row r="2241" spans="2:2" x14ac:dyDescent="0.35">
      <c r="B2241" s="7"/>
    </row>
    <row r="2242" spans="2:2" x14ac:dyDescent="0.35">
      <c r="B2242" s="7"/>
    </row>
    <row r="2243" spans="2:2" x14ac:dyDescent="0.35">
      <c r="B2243" s="7"/>
    </row>
    <row r="2244" spans="2:2" x14ac:dyDescent="0.35">
      <c r="B2244" s="7"/>
    </row>
    <row r="2245" spans="2:2" x14ac:dyDescent="0.35">
      <c r="B2245" s="7"/>
    </row>
    <row r="2246" spans="2:2" x14ac:dyDescent="0.35">
      <c r="B2246" s="7"/>
    </row>
    <row r="2247" spans="2:2" x14ac:dyDescent="0.35">
      <c r="B2247" s="7"/>
    </row>
    <row r="2248" spans="2:2" x14ac:dyDescent="0.35">
      <c r="B2248" s="7"/>
    </row>
    <row r="2249" spans="2:2" x14ac:dyDescent="0.35">
      <c r="B2249" s="7"/>
    </row>
    <row r="2250" spans="2:2" x14ac:dyDescent="0.35">
      <c r="B2250" s="7"/>
    </row>
    <row r="2251" spans="2:2" x14ac:dyDescent="0.35">
      <c r="B2251" s="7"/>
    </row>
    <row r="2252" spans="2:2" x14ac:dyDescent="0.35">
      <c r="B2252" s="7"/>
    </row>
    <row r="2253" spans="2:2" x14ac:dyDescent="0.35">
      <c r="B2253" s="7"/>
    </row>
    <row r="2254" spans="2:2" x14ac:dyDescent="0.35">
      <c r="B2254" s="7"/>
    </row>
    <row r="2255" spans="2:2" x14ac:dyDescent="0.35">
      <c r="B2255" s="7"/>
    </row>
    <row r="2256" spans="2:2" x14ac:dyDescent="0.35">
      <c r="B2256" s="7"/>
    </row>
    <row r="2257" spans="2:2" x14ac:dyDescent="0.35">
      <c r="B2257" s="7"/>
    </row>
    <row r="2258" spans="2:2" x14ac:dyDescent="0.35">
      <c r="B2258" s="7"/>
    </row>
    <row r="2259" spans="2:2" x14ac:dyDescent="0.35">
      <c r="B2259" s="7"/>
    </row>
    <row r="2260" spans="2:2" x14ac:dyDescent="0.35">
      <c r="B2260" s="7"/>
    </row>
    <row r="2261" spans="2:2" x14ac:dyDescent="0.35">
      <c r="B2261" s="7"/>
    </row>
    <row r="2262" spans="2:2" x14ac:dyDescent="0.35">
      <c r="B2262" s="7"/>
    </row>
    <row r="2263" spans="2:2" x14ac:dyDescent="0.35">
      <c r="B2263" s="7"/>
    </row>
    <row r="2264" spans="2:2" x14ac:dyDescent="0.35">
      <c r="B2264" s="7"/>
    </row>
    <row r="2265" spans="2:2" x14ac:dyDescent="0.35">
      <c r="B2265" s="7"/>
    </row>
    <row r="2266" spans="2:2" x14ac:dyDescent="0.35">
      <c r="B2266" s="7"/>
    </row>
    <row r="2267" spans="2:2" x14ac:dyDescent="0.35">
      <c r="B2267" s="7"/>
    </row>
    <row r="2268" spans="2:2" x14ac:dyDescent="0.35">
      <c r="B2268" s="7"/>
    </row>
    <row r="2269" spans="2:2" x14ac:dyDescent="0.35">
      <c r="B2269" s="7"/>
    </row>
    <row r="2270" spans="2:2" x14ac:dyDescent="0.35">
      <c r="B2270" s="7"/>
    </row>
    <row r="2271" spans="2:2" x14ac:dyDescent="0.35">
      <c r="B2271" s="7"/>
    </row>
    <row r="2272" spans="2:2" x14ac:dyDescent="0.35">
      <c r="B2272" s="7"/>
    </row>
    <row r="2273" spans="2:2" x14ac:dyDescent="0.35">
      <c r="B2273" s="7"/>
    </row>
    <row r="2274" spans="2:2" x14ac:dyDescent="0.35">
      <c r="B2274" s="7"/>
    </row>
    <row r="2275" spans="2:2" x14ac:dyDescent="0.35">
      <c r="B2275" s="7"/>
    </row>
    <row r="2276" spans="2:2" x14ac:dyDescent="0.35">
      <c r="B2276" s="7"/>
    </row>
    <row r="2277" spans="2:2" x14ac:dyDescent="0.35">
      <c r="B2277" s="7"/>
    </row>
    <row r="2278" spans="2:2" x14ac:dyDescent="0.35">
      <c r="B2278" s="7"/>
    </row>
    <row r="2279" spans="2:2" x14ac:dyDescent="0.35">
      <c r="B2279" s="7"/>
    </row>
    <row r="2280" spans="2:2" x14ac:dyDescent="0.35">
      <c r="B2280" s="7"/>
    </row>
    <row r="2281" spans="2:2" x14ac:dyDescent="0.35">
      <c r="B2281" s="7"/>
    </row>
    <row r="2282" spans="2:2" x14ac:dyDescent="0.35">
      <c r="B2282" s="7"/>
    </row>
    <row r="2283" spans="2:2" x14ac:dyDescent="0.35">
      <c r="B2283" s="7"/>
    </row>
    <row r="2284" spans="2:2" x14ac:dyDescent="0.35">
      <c r="B2284" s="7"/>
    </row>
    <row r="2285" spans="2:2" x14ac:dyDescent="0.35">
      <c r="B2285" s="7"/>
    </row>
    <row r="2286" spans="2:2" x14ac:dyDescent="0.35">
      <c r="B2286" s="7"/>
    </row>
    <row r="2287" spans="2:2" x14ac:dyDescent="0.35">
      <c r="B2287" s="7"/>
    </row>
    <row r="2288" spans="2:2" x14ac:dyDescent="0.35">
      <c r="B2288" s="7"/>
    </row>
    <row r="2289" spans="2:2" x14ac:dyDescent="0.35">
      <c r="B2289" s="7"/>
    </row>
    <row r="2290" spans="2:2" x14ac:dyDescent="0.35">
      <c r="B2290" s="7"/>
    </row>
    <row r="2291" spans="2:2" x14ac:dyDescent="0.35">
      <c r="B2291" s="7"/>
    </row>
    <row r="2292" spans="2:2" x14ac:dyDescent="0.35">
      <c r="B2292" s="7"/>
    </row>
    <row r="2293" spans="2:2" x14ac:dyDescent="0.35">
      <c r="B2293" s="7"/>
    </row>
    <row r="2294" spans="2:2" x14ac:dyDescent="0.35">
      <c r="B2294" s="7"/>
    </row>
    <row r="2295" spans="2:2" x14ac:dyDescent="0.35">
      <c r="B2295" s="7"/>
    </row>
    <row r="2296" spans="2:2" x14ac:dyDescent="0.35">
      <c r="B2296" s="7"/>
    </row>
    <row r="2297" spans="2:2" x14ac:dyDescent="0.35">
      <c r="B2297" s="7"/>
    </row>
    <row r="2298" spans="2:2" x14ac:dyDescent="0.35">
      <c r="B2298" s="7"/>
    </row>
    <row r="2299" spans="2:2" x14ac:dyDescent="0.35">
      <c r="B2299" s="7"/>
    </row>
    <row r="2300" spans="2:2" x14ac:dyDescent="0.35">
      <c r="B2300" s="7"/>
    </row>
    <row r="2301" spans="2:2" x14ac:dyDescent="0.35">
      <c r="B2301" s="7"/>
    </row>
    <row r="2302" spans="2:2" x14ac:dyDescent="0.35">
      <c r="B2302" s="7"/>
    </row>
    <row r="2303" spans="2:2" x14ac:dyDescent="0.35">
      <c r="B2303" s="7"/>
    </row>
    <row r="2304" spans="2:2" x14ac:dyDescent="0.35">
      <c r="B2304" s="7"/>
    </row>
    <row r="2305" spans="2:2" x14ac:dyDescent="0.35">
      <c r="B2305" s="7"/>
    </row>
    <row r="2306" spans="2:2" x14ac:dyDescent="0.35">
      <c r="B2306" s="7"/>
    </row>
    <row r="2307" spans="2:2" x14ac:dyDescent="0.35">
      <c r="B2307" s="7"/>
    </row>
    <row r="2308" spans="2:2" x14ac:dyDescent="0.35">
      <c r="B2308" s="7"/>
    </row>
    <row r="2309" spans="2:2" x14ac:dyDescent="0.35">
      <c r="B2309" s="7"/>
    </row>
    <row r="2310" spans="2:2" x14ac:dyDescent="0.35">
      <c r="B2310" s="7"/>
    </row>
    <row r="2311" spans="2:2" x14ac:dyDescent="0.35">
      <c r="B2311" s="7"/>
    </row>
    <row r="2312" spans="2:2" x14ac:dyDescent="0.35">
      <c r="B2312" s="7"/>
    </row>
    <row r="2313" spans="2:2" x14ac:dyDescent="0.35">
      <c r="B2313" s="7"/>
    </row>
    <row r="2314" spans="2:2" x14ac:dyDescent="0.35">
      <c r="B2314" s="7"/>
    </row>
    <row r="2315" spans="2:2" x14ac:dyDescent="0.35">
      <c r="B2315" s="7"/>
    </row>
    <row r="2316" spans="2:2" x14ac:dyDescent="0.35">
      <c r="B2316" s="7"/>
    </row>
    <row r="2317" spans="2:2" x14ac:dyDescent="0.35">
      <c r="B2317" s="7"/>
    </row>
    <row r="2318" spans="2:2" x14ac:dyDescent="0.35">
      <c r="B2318" s="7"/>
    </row>
    <row r="2319" spans="2:2" x14ac:dyDescent="0.35">
      <c r="B2319" s="7"/>
    </row>
    <row r="2320" spans="2:2" x14ac:dyDescent="0.35">
      <c r="B2320" s="7"/>
    </row>
    <row r="2321" spans="2:2" x14ac:dyDescent="0.35">
      <c r="B2321" s="7"/>
    </row>
    <row r="2322" spans="2:2" x14ac:dyDescent="0.35">
      <c r="B2322" s="7"/>
    </row>
    <row r="2323" spans="2:2" x14ac:dyDescent="0.35">
      <c r="B2323" s="7"/>
    </row>
    <row r="2324" spans="2:2" x14ac:dyDescent="0.35">
      <c r="B2324" s="7"/>
    </row>
    <row r="2325" spans="2:2" x14ac:dyDescent="0.35">
      <c r="B2325" s="7"/>
    </row>
    <row r="2326" spans="2:2" x14ac:dyDescent="0.35">
      <c r="B2326" s="7"/>
    </row>
    <row r="2327" spans="2:2" x14ac:dyDescent="0.35">
      <c r="B2327" s="7"/>
    </row>
    <row r="2328" spans="2:2" x14ac:dyDescent="0.35">
      <c r="B2328" s="7"/>
    </row>
    <row r="2329" spans="2:2" x14ac:dyDescent="0.35">
      <c r="B2329" s="7"/>
    </row>
    <row r="2330" spans="2:2" x14ac:dyDescent="0.35">
      <c r="B2330" s="7"/>
    </row>
    <row r="2331" spans="2:2" x14ac:dyDescent="0.35">
      <c r="B2331" s="7"/>
    </row>
    <row r="2332" spans="2:2" x14ac:dyDescent="0.35">
      <c r="B2332" s="7"/>
    </row>
    <row r="2333" spans="2:2" x14ac:dyDescent="0.35">
      <c r="B2333" s="7"/>
    </row>
    <row r="2334" spans="2:2" x14ac:dyDescent="0.35">
      <c r="B2334" s="7"/>
    </row>
    <row r="2335" spans="2:2" x14ac:dyDescent="0.35">
      <c r="B2335" s="7"/>
    </row>
    <row r="2336" spans="2:2" x14ac:dyDescent="0.35">
      <c r="B2336" s="7"/>
    </row>
    <row r="2337" spans="2:2" x14ac:dyDescent="0.35">
      <c r="B2337" s="7"/>
    </row>
    <row r="2338" spans="2:2" x14ac:dyDescent="0.35">
      <c r="B2338" s="7"/>
    </row>
    <row r="2339" spans="2:2" x14ac:dyDescent="0.35">
      <c r="B2339" s="7"/>
    </row>
    <row r="2340" spans="2:2" x14ac:dyDescent="0.35">
      <c r="B2340" s="7"/>
    </row>
    <row r="2341" spans="2:2" x14ac:dyDescent="0.35">
      <c r="B2341" s="7"/>
    </row>
    <row r="2342" spans="2:2" x14ac:dyDescent="0.35">
      <c r="B2342" s="7"/>
    </row>
    <row r="2343" spans="2:2" x14ac:dyDescent="0.35">
      <c r="B2343" s="7"/>
    </row>
    <row r="2344" spans="2:2" x14ac:dyDescent="0.35">
      <c r="B2344" s="7"/>
    </row>
    <row r="2345" spans="2:2" x14ac:dyDescent="0.35">
      <c r="B2345" s="7"/>
    </row>
    <row r="2346" spans="2:2" x14ac:dyDescent="0.35">
      <c r="B2346" s="7"/>
    </row>
    <row r="2347" spans="2:2" x14ac:dyDescent="0.35">
      <c r="B2347" s="7"/>
    </row>
    <row r="2348" spans="2:2" x14ac:dyDescent="0.35">
      <c r="B2348" s="7"/>
    </row>
    <row r="2349" spans="2:2" x14ac:dyDescent="0.35">
      <c r="B2349" s="7"/>
    </row>
    <row r="2350" spans="2:2" x14ac:dyDescent="0.35">
      <c r="B2350" s="7"/>
    </row>
    <row r="2351" spans="2:2" x14ac:dyDescent="0.35">
      <c r="B2351" s="7"/>
    </row>
    <row r="2352" spans="2:2" x14ac:dyDescent="0.35">
      <c r="B2352" s="7"/>
    </row>
    <row r="2353" spans="2:2" x14ac:dyDescent="0.35">
      <c r="B2353" s="7"/>
    </row>
    <row r="2354" spans="2:2" x14ac:dyDescent="0.35">
      <c r="B2354" s="7"/>
    </row>
    <row r="2355" spans="2:2" x14ac:dyDescent="0.35">
      <c r="B2355" s="7"/>
    </row>
    <row r="2356" spans="2:2" x14ac:dyDescent="0.35">
      <c r="B2356" s="7"/>
    </row>
    <row r="2357" spans="2:2" x14ac:dyDescent="0.35">
      <c r="B2357" s="7"/>
    </row>
    <row r="2358" spans="2:2" x14ac:dyDescent="0.35">
      <c r="B2358" s="7"/>
    </row>
    <row r="2359" spans="2:2" x14ac:dyDescent="0.35">
      <c r="B2359" s="7"/>
    </row>
    <row r="2360" spans="2:2" x14ac:dyDescent="0.35">
      <c r="B2360" s="7"/>
    </row>
    <row r="2361" spans="2:2" x14ac:dyDescent="0.35">
      <c r="B2361" s="7"/>
    </row>
    <row r="2362" spans="2:2" x14ac:dyDescent="0.35">
      <c r="B2362" s="7"/>
    </row>
    <row r="2363" spans="2:2" x14ac:dyDescent="0.35">
      <c r="B2363" s="7"/>
    </row>
    <row r="2364" spans="2:2" x14ac:dyDescent="0.35">
      <c r="B2364" s="7"/>
    </row>
    <row r="2365" spans="2:2" x14ac:dyDescent="0.35">
      <c r="B2365" s="7"/>
    </row>
    <row r="2366" spans="2:2" x14ac:dyDescent="0.35">
      <c r="B2366" s="7"/>
    </row>
    <row r="2367" spans="2:2" x14ac:dyDescent="0.35">
      <c r="B2367" s="7"/>
    </row>
    <row r="2368" spans="2:2" x14ac:dyDescent="0.35">
      <c r="B2368" s="7"/>
    </row>
    <row r="2369" spans="2:2" x14ac:dyDescent="0.35">
      <c r="B2369" s="7"/>
    </row>
    <row r="2370" spans="2:2" x14ac:dyDescent="0.35">
      <c r="B2370" s="7"/>
    </row>
    <row r="2371" spans="2:2" x14ac:dyDescent="0.35">
      <c r="B2371" s="7"/>
    </row>
    <row r="2372" spans="2:2" x14ac:dyDescent="0.35">
      <c r="B2372" s="7"/>
    </row>
    <row r="2373" spans="2:2" x14ac:dyDescent="0.35">
      <c r="B2373" s="7"/>
    </row>
    <row r="2374" spans="2:2" x14ac:dyDescent="0.35">
      <c r="B2374" s="7"/>
    </row>
    <row r="2375" spans="2:2" x14ac:dyDescent="0.35">
      <c r="B2375" s="7"/>
    </row>
    <row r="2376" spans="2:2" x14ac:dyDescent="0.35">
      <c r="B2376" s="7"/>
    </row>
    <row r="2377" spans="2:2" x14ac:dyDescent="0.35">
      <c r="B2377" s="7"/>
    </row>
    <row r="2378" spans="2:2" x14ac:dyDescent="0.35">
      <c r="B2378" s="7"/>
    </row>
    <row r="2379" spans="2:2" x14ac:dyDescent="0.35">
      <c r="B2379" s="7"/>
    </row>
    <row r="2380" spans="2:2" x14ac:dyDescent="0.35">
      <c r="B2380" s="7"/>
    </row>
    <row r="2381" spans="2:2" x14ac:dyDescent="0.35">
      <c r="B2381" s="7"/>
    </row>
    <row r="2382" spans="2:2" x14ac:dyDescent="0.35">
      <c r="B2382" s="7"/>
    </row>
    <row r="2383" spans="2:2" x14ac:dyDescent="0.35">
      <c r="B2383" s="7"/>
    </row>
    <row r="2384" spans="2:2" x14ac:dyDescent="0.35">
      <c r="B2384" s="7"/>
    </row>
    <row r="2385" spans="2:2" x14ac:dyDescent="0.35">
      <c r="B2385" s="7"/>
    </row>
    <row r="2386" spans="2:2" x14ac:dyDescent="0.35">
      <c r="B2386" s="7"/>
    </row>
    <row r="2387" spans="2:2" x14ac:dyDescent="0.35">
      <c r="B2387" s="7"/>
    </row>
    <row r="2388" spans="2:2" x14ac:dyDescent="0.35">
      <c r="B2388" s="7"/>
    </row>
    <row r="2389" spans="2:2" x14ac:dyDescent="0.35">
      <c r="B2389" s="7"/>
    </row>
    <row r="2390" spans="2:2" x14ac:dyDescent="0.35">
      <c r="B2390" s="7"/>
    </row>
    <row r="2391" spans="2:2" x14ac:dyDescent="0.35">
      <c r="B2391" s="7"/>
    </row>
    <row r="2392" spans="2:2" x14ac:dyDescent="0.35">
      <c r="B2392" s="7"/>
    </row>
    <row r="2393" spans="2:2" x14ac:dyDescent="0.35">
      <c r="B2393" s="7"/>
    </row>
    <row r="2394" spans="2:2" x14ac:dyDescent="0.35">
      <c r="B2394" s="7"/>
    </row>
    <row r="2395" spans="2:2" x14ac:dyDescent="0.35">
      <c r="B2395" s="7"/>
    </row>
    <row r="2396" spans="2:2" x14ac:dyDescent="0.35">
      <c r="B2396" s="7"/>
    </row>
    <row r="2397" spans="2:2" x14ac:dyDescent="0.35">
      <c r="B2397" s="7"/>
    </row>
    <row r="2398" spans="2:2" x14ac:dyDescent="0.35">
      <c r="B2398" s="7"/>
    </row>
    <row r="2399" spans="2:2" x14ac:dyDescent="0.35">
      <c r="B2399" s="8"/>
    </row>
    <row r="2400" spans="2:2" x14ac:dyDescent="0.35">
      <c r="B2400" s="8"/>
    </row>
    <row r="2401" spans="2:2" x14ac:dyDescent="0.35">
      <c r="B2401" s="8"/>
    </row>
    <row r="2402" spans="2:2" x14ac:dyDescent="0.35">
      <c r="B2402" s="8"/>
    </row>
    <row r="2403" spans="2:2" x14ac:dyDescent="0.35">
      <c r="B2403" s="8"/>
    </row>
    <row r="2404" spans="2:2" x14ac:dyDescent="0.35">
      <c r="B2404" s="8"/>
    </row>
    <row r="2405" spans="2:2" x14ac:dyDescent="0.35">
      <c r="B2405" s="8"/>
    </row>
    <row r="2406" spans="2:2" x14ac:dyDescent="0.35">
      <c r="B2406" s="8"/>
    </row>
    <row r="2407" spans="2:2" x14ac:dyDescent="0.35">
      <c r="B2407" s="8"/>
    </row>
    <row r="2408" spans="2:2" x14ac:dyDescent="0.35">
      <c r="B2408" s="8"/>
    </row>
    <row r="2409" spans="2:2" x14ac:dyDescent="0.35">
      <c r="B2409" s="8"/>
    </row>
    <row r="2410" spans="2:2" x14ac:dyDescent="0.35">
      <c r="B2410" s="8"/>
    </row>
    <row r="2411" spans="2:2" x14ac:dyDescent="0.35">
      <c r="B2411" s="8"/>
    </row>
    <row r="2412" spans="2:2" x14ac:dyDescent="0.35">
      <c r="B2412" s="8"/>
    </row>
    <row r="2413" spans="2:2" x14ac:dyDescent="0.35">
      <c r="B2413" s="8"/>
    </row>
    <row r="2414" spans="2:2" x14ac:dyDescent="0.35">
      <c r="B2414" s="8"/>
    </row>
    <row r="2415" spans="2:2" x14ac:dyDescent="0.35">
      <c r="B2415" s="8"/>
    </row>
    <row r="2416" spans="2:2" x14ac:dyDescent="0.35">
      <c r="B2416" s="8"/>
    </row>
    <row r="2417" spans="2:2" x14ac:dyDescent="0.35">
      <c r="B2417" s="8"/>
    </row>
    <row r="2418" spans="2:2" x14ac:dyDescent="0.35">
      <c r="B2418" s="8"/>
    </row>
    <row r="2419" spans="2:2" x14ac:dyDescent="0.35">
      <c r="B2419" s="8"/>
    </row>
    <row r="2420" spans="2:2" x14ac:dyDescent="0.35">
      <c r="B2420" s="8"/>
    </row>
    <row r="2421" spans="2:2" x14ac:dyDescent="0.35">
      <c r="B2421" s="8"/>
    </row>
    <row r="2422" spans="2:2" x14ac:dyDescent="0.35">
      <c r="B2422" s="8"/>
    </row>
    <row r="2423" spans="2:2" x14ac:dyDescent="0.35">
      <c r="B2423" s="8"/>
    </row>
    <row r="2424" spans="2:2" x14ac:dyDescent="0.35">
      <c r="B2424" s="8"/>
    </row>
    <row r="2425" spans="2:2" x14ac:dyDescent="0.35">
      <c r="B2425" s="8"/>
    </row>
    <row r="2426" spans="2:2" x14ac:dyDescent="0.35">
      <c r="B2426" s="8"/>
    </row>
    <row r="2427" spans="2:2" x14ac:dyDescent="0.35">
      <c r="B2427" s="8"/>
    </row>
    <row r="2428" spans="2:2" x14ac:dyDescent="0.35">
      <c r="B2428" s="8"/>
    </row>
    <row r="2429" spans="2:2" x14ac:dyDescent="0.35">
      <c r="B2429" s="8"/>
    </row>
    <row r="2430" spans="2:2" x14ac:dyDescent="0.35">
      <c r="B2430" s="8"/>
    </row>
    <row r="2431" spans="2:2" x14ac:dyDescent="0.35">
      <c r="B2431" s="8"/>
    </row>
    <row r="2432" spans="2:2" x14ac:dyDescent="0.35">
      <c r="B2432" s="8"/>
    </row>
    <row r="2433" spans="2:2" x14ac:dyDescent="0.35">
      <c r="B2433" s="8"/>
    </row>
    <row r="2434" spans="2:2" x14ac:dyDescent="0.35">
      <c r="B2434" s="8"/>
    </row>
    <row r="2435" spans="2:2" x14ac:dyDescent="0.35">
      <c r="B2435" s="8"/>
    </row>
    <row r="2436" spans="2:2" x14ac:dyDescent="0.35">
      <c r="B2436" s="8"/>
    </row>
    <row r="2437" spans="2:2" x14ac:dyDescent="0.35">
      <c r="B2437" s="8"/>
    </row>
    <row r="2438" spans="2:2" x14ac:dyDescent="0.35">
      <c r="B2438" s="8"/>
    </row>
    <row r="2439" spans="2:2" x14ac:dyDescent="0.35">
      <c r="B2439" s="8"/>
    </row>
    <row r="2440" spans="2:2" x14ac:dyDescent="0.35">
      <c r="B2440" s="8"/>
    </row>
    <row r="2441" spans="2:2" x14ac:dyDescent="0.35">
      <c r="B2441" s="8"/>
    </row>
    <row r="2442" spans="2:2" x14ac:dyDescent="0.35">
      <c r="B2442" s="8"/>
    </row>
    <row r="2443" spans="2:2" x14ac:dyDescent="0.35">
      <c r="B2443" s="8"/>
    </row>
    <row r="2444" spans="2:2" x14ac:dyDescent="0.35">
      <c r="B2444" s="8"/>
    </row>
    <row r="2445" spans="2:2" x14ac:dyDescent="0.35">
      <c r="B2445" s="8"/>
    </row>
    <row r="2446" spans="2:2" x14ac:dyDescent="0.35">
      <c r="B2446" s="8"/>
    </row>
    <row r="2447" spans="2:2" x14ac:dyDescent="0.35">
      <c r="B2447" s="8"/>
    </row>
    <row r="2448" spans="2:2" x14ac:dyDescent="0.35">
      <c r="B2448" s="8"/>
    </row>
    <row r="2449" spans="2:2" x14ac:dyDescent="0.35">
      <c r="B2449" s="8"/>
    </row>
    <row r="2450" spans="2:2" x14ac:dyDescent="0.35">
      <c r="B2450" s="8"/>
    </row>
    <row r="2451" spans="2:2" x14ac:dyDescent="0.35">
      <c r="B2451" s="8"/>
    </row>
    <row r="2452" spans="2:2" x14ac:dyDescent="0.35">
      <c r="B2452" s="8"/>
    </row>
    <row r="2453" spans="2:2" x14ac:dyDescent="0.35">
      <c r="B2453" s="8"/>
    </row>
    <row r="2454" spans="2:2" x14ac:dyDescent="0.35">
      <c r="B2454" s="8"/>
    </row>
    <row r="2455" spans="2:2" x14ac:dyDescent="0.35">
      <c r="B2455" s="8"/>
    </row>
    <row r="2456" spans="2:2" x14ac:dyDescent="0.35">
      <c r="B2456" s="8"/>
    </row>
    <row r="2457" spans="2:2" x14ac:dyDescent="0.35">
      <c r="B2457" s="8"/>
    </row>
    <row r="2458" spans="2:2" x14ac:dyDescent="0.35">
      <c r="B2458" s="8"/>
    </row>
    <row r="2459" spans="2:2" x14ac:dyDescent="0.35">
      <c r="B2459" s="8"/>
    </row>
    <row r="2460" spans="2:2" x14ac:dyDescent="0.35">
      <c r="B2460" s="8"/>
    </row>
    <row r="2461" spans="2:2" x14ac:dyDescent="0.35">
      <c r="B2461" s="8"/>
    </row>
    <row r="2462" spans="2:2" x14ac:dyDescent="0.35">
      <c r="B2462" s="8"/>
    </row>
    <row r="2463" spans="2:2" x14ac:dyDescent="0.35">
      <c r="B2463" s="8"/>
    </row>
    <row r="2464" spans="2:2" x14ac:dyDescent="0.35">
      <c r="B2464" s="8"/>
    </row>
    <row r="2465" spans="2:2" x14ac:dyDescent="0.35">
      <c r="B2465" s="8"/>
    </row>
    <row r="2466" spans="2:2" x14ac:dyDescent="0.35">
      <c r="B2466" s="8"/>
    </row>
    <row r="2467" spans="2:2" x14ac:dyDescent="0.35">
      <c r="B2467" s="8"/>
    </row>
    <row r="2468" spans="2:2" x14ac:dyDescent="0.35">
      <c r="B2468" s="8"/>
    </row>
    <row r="2469" spans="2:2" x14ac:dyDescent="0.35">
      <c r="B2469" s="8"/>
    </row>
    <row r="2470" spans="2:2" x14ac:dyDescent="0.35">
      <c r="B2470" s="8"/>
    </row>
    <row r="2471" spans="2:2" x14ac:dyDescent="0.35">
      <c r="B2471" s="8"/>
    </row>
    <row r="2472" spans="2:2" x14ac:dyDescent="0.35">
      <c r="B2472" s="8"/>
    </row>
    <row r="2473" spans="2:2" x14ac:dyDescent="0.35">
      <c r="B2473" s="8"/>
    </row>
    <row r="2474" spans="2:2" x14ac:dyDescent="0.35">
      <c r="B2474" s="8"/>
    </row>
    <row r="2475" spans="2:2" x14ac:dyDescent="0.35">
      <c r="B2475" s="8"/>
    </row>
    <row r="2476" spans="2:2" x14ac:dyDescent="0.35">
      <c r="B2476" s="8"/>
    </row>
    <row r="2477" spans="2:2" x14ac:dyDescent="0.35">
      <c r="B2477" s="8"/>
    </row>
    <row r="2478" spans="2:2" x14ac:dyDescent="0.35">
      <c r="B2478" s="8"/>
    </row>
    <row r="2479" spans="2:2" x14ac:dyDescent="0.35">
      <c r="B2479" s="8"/>
    </row>
    <row r="2480" spans="2:2" x14ac:dyDescent="0.35">
      <c r="B2480" s="8"/>
    </row>
    <row r="2481" spans="2:2" x14ac:dyDescent="0.35">
      <c r="B2481" s="8"/>
    </row>
    <row r="2482" spans="2:2" x14ac:dyDescent="0.35">
      <c r="B2482" s="8"/>
    </row>
    <row r="2483" spans="2:2" x14ac:dyDescent="0.35">
      <c r="B2483" s="8"/>
    </row>
    <row r="2484" spans="2:2" x14ac:dyDescent="0.35">
      <c r="B2484" s="8"/>
    </row>
    <row r="2485" spans="2:2" x14ac:dyDescent="0.35">
      <c r="B2485" s="8"/>
    </row>
    <row r="2486" spans="2:2" x14ac:dyDescent="0.35">
      <c r="B2486" s="8"/>
    </row>
    <row r="2487" spans="2:2" x14ac:dyDescent="0.35">
      <c r="B2487" s="8"/>
    </row>
    <row r="2488" spans="2:2" x14ac:dyDescent="0.35">
      <c r="B2488" s="8"/>
    </row>
    <row r="2489" spans="2:2" x14ac:dyDescent="0.35">
      <c r="B2489" s="8"/>
    </row>
    <row r="2490" spans="2:2" x14ac:dyDescent="0.35">
      <c r="B2490" s="8"/>
    </row>
    <row r="2491" spans="2:2" x14ac:dyDescent="0.35">
      <c r="B2491" s="8"/>
    </row>
    <row r="2492" spans="2:2" x14ac:dyDescent="0.35">
      <c r="B2492" s="8"/>
    </row>
    <row r="2493" spans="2:2" x14ac:dyDescent="0.35">
      <c r="B2493" s="8"/>
    </row>
    <row r="2494" spans="2:2" x14ac:dyDescent="0.35">
      <c r="B2494" s="8"/>
    </row>
    <row r="2495" spans="2:2" x14ac:dyDescent="0.35">
      <c r="B2495" s="8"/>
    </row>
    <row r="2496" spans="2:2" x14ac:dyDescent="0.35">
      <c r="B2496" s="8"/>
    </row>
    <row r="2497" spans="2:2" x14ac:dyDescent="0.35">
      <c r="B2497" s="8"/>
    </row>
    <row r="2498" spans="2:2" x14ac:dyDescent="0.35">
      <c r="B2498" s="8"/>
    </row>
    <row r="2499" spans="2:2" x14ac:dyDescent="0.35">
      <c r="B2499" s="8"/>
    </row>
    <row r="2500" spans="2:2" x14ac:dyDescent="0.35">
      <c r="B2500" s="8"/>
    </row>
    <row r="2501" spans="2:2" x14ac:dyDescent="0.35">
      <c r="B2501" s="8"/>
    </row>
    <row r="2502" spans="2:2" x14ac:dyDescent="0.35">
      <c r="B2502" s="8"/>
    </row>
    <row r="2503" spans="2:2" x14ac:dyDescent="0.35">
      <c r="B2503" s="8"/>
    </row>
    <row r="2504" spans="2:2" x14ac:dyDescent="0.35">
      <c r="B2504" s="8"/>
    </row>
    <row r="2505" spans="2:2" x14ac:dyDescent="0.35">
      <c r="B2505" s="8"/>
    </row>
    <row r="2506" spans="2:2" x14ac:dyDescent="0.35">
      <c r="B2506" s="8"/>
    </row>
    <row r="2507" spans="2:2" x14ac:dyDescent="0.35">
      <c r="B2507" s="8"/>
    </row>
    <row r="2508" spans="2:2" x14ac:dyDescent="0.35">
      <c r="B2508" s="8"/>
    </row>
    <row r="2509" spans="2:2" x14ac:dyDescent="0.35">
      <c r="B2509" s="8"/>
    </row>
    <row r="2510" spans="2:2" x14ac:dyDescent="0.35">
      <c r="B2510" s="8"/>
    </row>
    <row r="2511" spans="2:2" x14ac:dyDescent="0.35">
      <c r="B2511" s="8"/>
    </row>
    <row r="2512" spans="2:2" x14ac:dyDescent="0.35">
      <c r="B2512" s="8"/>
    </row>
    <row r="2513" spans="2:2" x14ac:dyDescent="0.35">
      <c r="B2513" s="8"/>
    </row>
    <row r="2514" spans="2:2" x14ac:dyDescent="0.35">
      <c r="B2514" s="8"/>
    </row>
    <row r="2515" spans="2:2" x14ac:dyDescent="0.35">
      <c r="B2515" s="8"/>
    </row>
    <row r="2516" spans="2:2" x14ac:dyDescent="0.35">
      <c r="B2516" s="8"/>
    </row>
    <row r="2517" spans="2:2" x14ac:dyDescent="0.35">
      <c r="B2517" s="8"/>
    </row>
    <row r="2518" spans="2:2" x14ac:dyDescent="0.35">
      <c r="B2518" s="8"/>
    </row>
    <row r="2519" spans="2:2" x14ac:dyDescent="0.35">
      <c r="B2519" s="8"/>
    </row>
    <row r="2520" spans="2:2" x14ac:dyDescent="0.35">
      <c r="B2520" s="8"/>
    </row>
    <row r="2521" spans="2:2" x14ac:dyDescent="0.35">
      <c r="B2521" s="8"/>
    </row>
    <row r="2522" spans="2:2" x14ac:dyDescent="0.35">
      <c r="B2522" s="8"/>
    </row>
    <row r="2523" spans="2:2" x14ac:dyDescent="0.35">
      <c r="B2523" s="8"/>
    </row>
    <row r="2524" spans="2:2" x14ac:dyDescent="0.35">
      <c r="B2524" s="8"/>
    </row>
    <row r="2525" spans="2:2" x14ac:dyDescent="0.35">
      <c r="B2525" s="8"/>
    </row>
    <row r="2526" spans="2:2" x14ac:dyDescent="0.35">
      <c r="B2526" s="8"/>
    </row>
    <row r="2527" spans="2:2" x14ac:dyDescent="0.35">
      <c r="B2527" s="8"/>
    </row>
    <row r="2528" spans="2:2" x14ac:dyDescent="0.35">
      <c r="B2528" s="8"/>
    </row>
    <row r="2529" spans="2:2" x14ac:dyDescent="0.35">
      <c r="B2529" s="8"/>
    </row>
    <row r="2530" spans="2:2" x14ac:dyDescent="0.35">
      <c r="B2530" s="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23"/>
  <sheetViews>
    <sheetView workbookViewId="0">
      <selection activeCell="C17" sqref="C17"/>
    </sheetView>
  </sheetViews>
  <sheetFormatPr baseColWidth="10" defaultRowHeight="14.4" x14ac:dyDescent="0.3"/>
  <cols>
    <col min="1" max="1" width="8.88671875" customWidth="1"/>
    <col min="2" max="2" width="30.5546875" bestFit="1" customWidth="1"/>
    <col min="3" max="4" width="13.6640625" customWidth="1"/>
    <col min="5" max="5" width="13.109375" customWidth="1"/>
  </cols>
  <sheetData>
    <row r="1" spans="1:5" ht="60" x14ac:dyDescent="0.3">
      <c r="A1" s="36" t="s">
        <v>2</v>
      </c>
      <c r="B1" s="2" t="s">
        <v>0</v>
      </c>
      <c r="C1" s="15" t="s">
        <v>1099</v>
      </c>
      <c r="D1" s="15" t="s">
        <v>1100</v>
      </c>
      <c r="E1" s="16" t="s">
        <v>1102</v>
      </c>
    </row>
    <row r="2" spans="1:5" ht="15" x14ac:dyDescent="0.35">
      <c r="A2" s="11" t="s">
        <v>1119</v>
      </c>
      <c r="B2" s="5" t="s">
        <v>3</v>
      </c>
      <c r="C2" s="23">
        <v>12.8</v>
      </c>
      <c r="D2" s="52">
        <v>12.6</v>
      </c>
      <c r="E2" s="23">
        <v>22.9</v>
      </c>
    </row>
    <row r="3" spans="1:5" ht="15" x14ac:dyDescent="0.35">
      <c r="A3" s="11" t="s">
        <v>1120</v>
      </c>
      <c r="B3" s="5" t="s">
        <v>4</v>
      </c>
      <c r="C3" s="23">
        <v>40.6</v>
      </c>
      <c r="D3" s="52">
        <v>24.1</v>
      </c>
      <c r="E3" s="23">
        <v>51.4</v>
      </c>
    </row>
    <row r="4" spans="1:5" ht="15" x14ac:dyDescent="0.35">
      <c r="A4" s="11" t="s">
        <v>1121</v>
      </c>
      <c r="B4" s="5" t="s">
        <v>5</v>
      </c>
      <c r="C4" s="23">
        <v>34.799999999999997</v>
      </c>
      <c r="D4" s="52">
        <v>13.6</v>
      </c>
      <c r="E4" s="23">
        <v>45.2</v>
      </c>
    </row>
    <row r="5" spans="1:5" ht="15" x14ac:dyDescent="0.35">
      <c r="A5" s="11" t="s">
        <v>1122</v>
      </c>
      <c r="B5" s="5" t="s">
        <v>6</v>
      </c>
      <c r="C5" s="23">
        <v>31.9</v>
      </c>
      <c r="D5" s="52">
        <v>15.8</v>
      </c>
      <c r="E5" s="23">
        <v>53.7</v>
      </c>
    </row>
    <row r="6" spans="1:5" ht="15" x14ac:dyDescent="0.35">
      <c r="A6" s="11" t="s">
        <v>1123</v>
      </c>
      <c r="B6" s="5" t="s">
        <v>7</v>
      </c>
      <c r="C6" s="23">
        <v>22.9</v>
      </c>
      <c r="D6" s="52">
        <v>17.7</v>
      </c>
      <c r="E6" s="23">
        <v>27.7</v>
      </c>
    </row>
    <row r="7" spans="1:5" ht="15" x14ac:dyDescent="0.35">
      <c r="A7" s="11" t="s">
        <v>1124</v>
      </c>
      <c r="B7" s="5" t="s">
        <v>8</v>
      </c>
      <c r="C7" s="23">
        <v>43.3</v>
      </c>
      <c r="D7" s="52">
        <v>26.3</v>
      </c>
      <c r="E7" s="23">
        <v>66.3</v>
      </c>
    </row>
    <row r="8" spans="1:5" ht="15" x14ac:dyDescent="0.35">
      <c r="A8" s="11" t="s">
        <v>1125</v>
      </c>
      <c r="B8" s="5" t="s">
        <v>9</v>
      </c>
      <c r="C8" s="23">
        <v>40.1</v>
      </c>
      <c r="D8" s="52">
        <v>25.2</v>
      </c>
      <c r="E8" s="23">
        <v>54.4</v>
      </c>
    </row>
    <row r="9" spans="1:5" ht="15" x14ac:dyDescent="0.35">
      <c r="A9" s="11" t="s">
        <v>1126</v>
      </c>
      <c r="B9" s="5" t="s">
        <v>10</v>
      </c>
      <c r="C9" s="23">
        <v>30.7</v>
      </c>
      <c r="D9" s="52">
        <v>22.3</v>
      </c>
      <c r="E9" s="23">
        <v>36.1</v>
      </c>
    </row>
    <row r="10" spans="1:5" ht="15" x14ac:dyDescent="0.35">
      <c r="A10" s="11" t="s">
        <v>1127</v>
      </c>
      <c r="B10" s="5" t="s">
        <v>11</v>
      </c>
      <c r="C10" s="23">
        <v>53.8</v>
      </c>
      <c r="D10" s="52">
        <v>25.5</v>
      </c>
      <c r="E10" s="23">
        <v>62.1</v>
      </c>
    </row>
    <row r="11" spans="1:5" ht="15" x14ac:dyDescent="0.35">
      <c r="A11" s="11" t="s">
        <v>1128</v>
      </c>
      <c r="B11" s="5" t="s">
        <v>12</v>
      </c>
      <c r="C11" s="23">
        <v>53.3</v>
      </c>
      <c r="D11" s="52">
        <v>39.1</v>
      </c>
      <c r="E11" s="23">
        <v>66.7</v>
      </c>
    </row>
    <row r="12" spans="1:5" ht="15" x14ac:dyDescent="0.35">
      <c r="A12" s="11" t="s">
        <v>1129</v>
      </c>
      <c r="B12" s="5" t="s">
        <v>13</v>
      </c>
      <c r="C12" s="23">
        <v>29.7</v>
      </c>
      <c r="D12" s="52">
        <v>19</v>
      </c>
      <c r="E12" s="23">
        <v>51.2</v>
      </c>
    </row>
    <row r="13" spans="1:5" ht="15" x14ac:dyDescent="0.35">
      <c r="A13" s="11" t="s">
        <v>1130</v>
      </c>
      <c r="B13" s="5" t="s">
        <v>14</v>
      </c>
      <c r="C13" s="23">
        <v>47.1</v>
      </c>
      <c r="D13" s="52">
        <v>24</v>
      </c>
      <c r="E13" s="23">
        <v>52.4</v>
      </c>
    </row>
    <row r="14" spans="1:5" ht="15" x14ac:dyDescent="0.35">
      <c r="A14" s="11" t="s">
        <v>1131</v>
      </c>
      <c r="B14" s="5" t="s">
        <v>15</v>
      </c>
      <c r="C14" s="23">
        <v>28</v>
      </c>
      <c r="D14" s="52">
        <v>25.4</v>
      </c>
      <c r="E14" s="23">
        <v>39.4</v>
      </c>
    </row>
    <row r="15" spans="1:5" ht="15" x14ac:dyDescent="0.35">
      <c r="A15" s="11" t="s">
        <v>1132</v>
      </c>
      <c r="B15" s="5" t="s">
        <v>16</v>
      </c>
      <c r="C15" s="23">
        <v>59.1</v>
      </c>
      <c r="D15" s="52">
        <v>35.200000000000003</v>
      </c>
      <c r="E15" s="23">
        <v>72.8</v>
      </c>
    </row>
    <row r="16" spans="1:5" ht="15" x14ac:dyDescent="0.35">
      <c r="A16" s="11" t="s">
        <v>1133</v>
      </c>
      <c r="B16" s="5" t="s">
        <v>17</v>
      </c>
      <c r="C16" s="23">
        <v>48.7</v>
      </c>
      <c r="D16" s="52">
        <v>31.6</v>
      </c>
      <c r="E16" s="23">
        <v>62.2</v>
      </c>
    </row>
    <row r="17" spans="1:5" ht="15" x14ac:dyDescent="0.35">
      <c r="A17" s="11" t="s">
        <v>1134</v>
      </c>
      <c r="B17" s="5" t="s">
        <v>18</v>
      </c>
      <c r="C17" s="23">
        <v>37.700000000000003</v>
      </c>
      <c r="D17" s="52">
        <v>25.2</v>
      </c>
      <c r="E17" s="23">
        <v>44.7</v>
      </c>
    </row>
    <row r="18" spans="1:5" ht="15" x14ac:dyDescent="0.35">
      <c r="A18" s="11" t="s">
        <v>1135</v>
      </c>
      <c r="B18" s="5" t="s">
        <v>19</v>
      </c>
      <c r="C18" s="23">
        <v>22.2</v>
      </c>
      <c r="D18" s="52">
        <v>14.5</v>
      </c>
      <c r="E18" s="23">
        <v>29.4</v>
      </c>
    </row>
    <row r="19" spans="1:5" ht="15" x14ac:dyDescent="0.35">
      <c r="A19" s="11" t="s">
        <v>1136</v>
      </c>
      <c r="B19" s="5" t="s">
        <v>20</v>
      </c>
      <c r="C19" s="23">
        <v>40.799999999999997</v>
      </c>
      <c r="D19" s="52">
        <v>19</v>
      </c>
      <c r="E19" s="23">
        <v>50.1</v>
      </c>
    </row>
    <row r="20" spans="1:5" ht="15" x14ac:dyDescent="0.35">
      <c r="A20" s="11" t="s">
        <v>1137</v>
      </c>
      <c r="B20" s="5" t="s">
        <v>21</v>
      </c>
      <c r="C20" s="23">
        <v>14.2</v>
      </c>
      <c r="D20" s="52">
        <v>13.3</v>
      </c>
      <c r="E20" s="23">
        <v>34.6</v>
      </c>
    </row>
    <row r="21" spans="1:5" ht="15" x14ac:dyDescent="0.35">
      <c r="A21" s="11" t="s">
        <v>1138</v>
      </c>
      <c r="B21" s="5" t="s">
        <v>22</v>
      </c>
      <c r="C21" s="23">
        <v>53.6</v>
      </c>
      <c r="D21" s="52">
        <v>32.9</v>
      </c>
      <c r="E21" s="23">
        <v>67.099999999999994</v>
      </c>
    </row>
    <row r="22" spans="1:5" ht="15" x14ac:dyDescent="0.35">
      <c r="A22" s="11" t="s">
        <v>1139</v>
      </c>
      <c r="B22" s="5" t="s">
        <v>23</v>
      </c>
      <c r="C22" s="23">
        <v>53.1</v>
      </c>
      <c r="D22" s="52">
        <v>35.200000000000003</v>
      </c>
      <c r="E22" s="23">
        <v>59.9</v>
      </c>
    </row>
    <row r="23" spans="1:5" ht="15" x14ac:dyDescent="0.35">
      <c r="A23" s="11" t="s">
        <v>1140</v>
      </c>
      <c r="B23" s="5" t="s">
        <v>24</v>
      </c>
      <c r="C23" s="23">
        <v>40.4</v>
      </c>
      <c r="D23" s="52">
        <v>30.1</v>
      </c>
      <c r="E23" s="23">
        <v>57.7</v>
      </c>
    </row>
    <row r="24" spans="1:5" ht="15" x14ac:dyDescent="0.35">
      <c r="A24" s="11" t="s">
        <v>1141</v>
      </c>
      <c r="B24" s="5" t="s">
        <v>25</v>
      </c>
      <c r="C24" s="23">
        <v>55.4</v>
      </c>
      <c r="D24" s="52">
        <v>36.200000000000003</v>
      </c>
      <c r="E24" s="23">
        <v>68.900000000000006</v>
      </c>
    </row>
    <row r="25" spans="1:5" ht="15" x14ac:dyDescent="0.35">
      <c r="A25" s="11" t="s">
        <v>1142</v>
      </c>
      <c r="B25" s="5" t="s">
        <v>26</v>
      </c>
      <c r="C25" s="23">
        <v>51.3</v>
      </c>
      <c r="D25" s="52">
        <v>29.7</v>
      </c>
      <c r="E25" s="23">
        <v>59.5</v>
      </c>
    </row>
    <row r="26" spans="1:5" ht="15" x14ac:dyDescent="0.35">
      <c r="A26" s="11" t="s">
        <v>1143</v>
      </c>
      <c r="B26" s="5" t="s">
        <v>27</v>
      </c>
      <c r="C26" s="23">
        <v>66.400000000000006</v>
      </c>
      <c r="D26" s="52">
        <v>60.9</v>
      </c>
      <c r="E26" s="23">
        <v>67.8</v>
      </c>
    </row>
    <row r="27" spans="1:5" ht="15" x14ac:dyDescent="0.35">
      <c r="A27" s="11" t="s">
        <v>1144</v>
      </c>
      <c r="B27" s="5" t="s">
        <v>28</v>
      </c>
      <c r="C27" s="23">
        <v>54.6</v>
      </c>
      <c r="D27" s="52">
        <v>25.1</v>
      </c>
      <c r="E27" s="23">
        <v>62.7</v>
      </c>
    </row>
    <row r="28" spans="1:5" ht="15" x14ac:dyDescent="0.35">
      <c r="A28" s="11" t="s">
        <v>1145</v>
      </c>
      <c r="B28" s="5" t="s">
        <v>29</v>
      </c>
      <c r="C28" s="23">
        <v>16</v>
      </c>
      <c r="D28" s="52">
        <v>12.1</v>
      </c>
      <c r="E28" s="23">
        <v>32.1</v>
      </c>
    </row>
    <row r="29" spans="1:5" ht="15" x14ac:dyDescent="0.35">
      <c r="A29" s="11" t="s">
        <v>1146</v>
      </c>
      <c r="B29" s="5" t="s">
        <v>30</v>
      </c>
      <c r="C29" s="23">
        <v>59.3</v>
      </c>
      <c r="D29" s="52">
        <v>32.299999999999997</v>
      </c>
      <c r="E29" s="23">
        <v>71.7</v>
      </c>
    </row>
    <row r="30" spans="1:5" ht="15" x14ac:dyDescent="0.35">
      <c r="A30" s="11" t="s">
        <v>1147</v>
      </c>
      <c r="B30" s="5" t="s">
        <v>31</v>
      </c>
      <c r="C30" s="23">
        <v>45.3</v>
      </c>
      <c r="D30" s="52">
        <v>23.5</v>
      </c>
      <c r="E30" s="23">
        <v>56.9</v>
      </c>
    </row>
    <row r="31" spans="1:5" ht="15" x14ac:dyDescent="0.35">
      <c r="A31" s="11" t="s">
        <v>1148</v>
      </c>
      <c r="B31" s="5" t="s">
        <v>32</v>
      </c>
      <c r="C31" s="23">
        <v>35.9</v>
      </c>
      <c r="D31" s="52">
        <v>24.9</v>
      </c>
      <c r="E31" s="23">
        <v>53.4</v>
      </c>
    </row>
    <row r="32" spans="1:5" ht="15" x14ac:dyDescent="0.35">
      <c r="A32" s="11" t="s">
        <v>1149</v>
      </c>
      <c r="B32" s="5" t="s">
        <v>33</v>
      </c>
      <c r="C32" s="23">
        <v>30.5</v>
      </c>
      <c r="D32" s="52">
        <v>18.899999999999999</v>
      </c>
      <c r="E32" s="23">
        <v>40.200000000000003</v>
      </c>
    </row>
    <row r="33" spans="1:5" ht="15" x14ac:dyDescent="0.35">
      <c r="A33" s="11" t="s">
        <v>1150</v>
      </c>
      <c r="B33" s="5" t="s">
        <v>34</v>
      </c>
      <c r="C33" s="23">
        <v>34.4</v>
      </c>
      <c r="D33" s="52">
        <v>29.2</v>
      </c>
      <c r="E33" s="23">
        <v>46.3</v>
      </c>
    </row>
    <row r="34" spans="1:5" ht="15" x14ac:dyDescent="0.35">
      <c r="A34" s="11" t="s">
        <v>1151</v>
      </c>
      <c r="B34" s="5" t="s">
        <v>35</v>
      </c>
      <c r="C34" s="23">
        <v>18.5</v>
      </c>
      <c r="D34" s="52">
        <v>13</v>
      </c>
      <c r="E34" s="23">
        <v>27.3</v>
      </c>
    </row>
    <row r="35" spans="1:5" ht="15" x14ac:dyDescent="0.35">
      <c r="A35" s="11" t="s">
        <v>1152</v>
      </c>
      <c r="B35" s="5" t="s">
        <v>36</v>
      </c>
      <c r="C35" s="23">
        <v>20.399999999999999</v>
      </c>
      <c r="D35" s="52">
        <v>15.9</v>
      </c>
      <c r="E35" s="23">
        <v>37.4</v>
      </c>
    </row>
    <row r="36" spans="1:5" ht="15" x14ac:dyDescent="0.35">
      <c r="A36" s="11" t="s">
        <v>1153</v>
      </c>
      <c r="B36" s="5" t="s">
        <v>37</v>
      </c>
      <c r="C36" s="23">
        <v>36</v>
      </c>
      <c r="D36" s="52">
        <v>32.200000000000003</v>
      </c>
      <c r="E36" s="23">
        <v>63.4</v>
      </c>
    </row>
    <row r="37" spans="1:5" ht="15" x14ac:dyDescent="0.35">
      <c r="A37" s="11" t="s">
        <v>1154</v>
      </c>
      <c r="B37" s="5" t="s">
        <v>38</v>
      </c>
      <c r="C37" s="23">
        <v>37.700000000000003</v>
      </c>
      <c r="D37" s="52">
        <v>33.799999999999997</v>
      </c>
      <c r="E37" s="23">
        <v>58.3</v>
      </c>
    </row>
    <row r="38" spans="1:5" ht="15" x14ac:dyDescent="0.35">
      <c r="A38" s="11" t="s">
        <v>1155</v>
      </c>
      <c r="B38" s="5" t="s">
        <v>39</v>
      </c>
      <c r="C38" s="23">
        <v>28.8</v>
      </c>
      <c r="D38" s="52">
        <v>25.5</v>
      </c>
      <c r="E38" s="23">
        <v>50.1</v>
      </c>
    </row>
    <row r="39" spans="1:5" ht="15" x14ac:dyDescent="0.35">
      <c r="A39" s="11" t="s">
        <v>1156</v>
      </c>
      <c r="B39" s="5" t="s">
        <v>40</v>
      </c>
      <c r="C39" s="23">
        <v>42.9</v>
      </c>
      <c r="D39" s="52">
        <v>25.1</v>
      </c>
      <c r="E39" s="23">
        <v>54.8</v>
      </c>
    </row>
    <row r="40" spans="1:5" ht="15" x14ac:dyDescent="0.35">
      <c r="A40" s="11" t="s">
        <v>1157</v>
      </c>
      <c r="B40" s="5" t="s">
        <v>41</v>
      </c>
      <c r="C40" s="23">
        <v>33</v>
      </c>
      <c r="D40" s="52">
        <v>16.8</v>
      </c>
      <c r="E40" s="23">
        <v>46.3</v>
      </c>
    </row>
    <row r="41" spans="1:5" ht="15" x14ac:dyDescent="0.35">
      <c r="A41" s="11" t="s">
        <v>1158</v>
      </c>
      <c r="B41" s="5" t="s">
        <v>42</v>
      </c>
      <c r="C41" s="23">
        <v>48.5</v>
      </c>
      <c r="D41" s="52">
        <v>34.1</v>
      </c>
      <c r="E41" s="23">
        <v>59.1</v>
      </c>
    </row>
    <row r="42" spans="1:5" ht="15" x14ac:dyDescent="0.35">
      <c r="A42" s="11" t="s">
        <v>1159</v>
      </c>
      <c r="B42" s="5" t="s">
        <v>43</v>
      </c>
      <c r="C42" s="23">
        <v>11.6</v>
      </c>
      <c r="D42" s="52">
        <v>9.9</v>
      </c>
      <c r="E42" s="23">
        <v>19.3</v>
      </c>
    </row>
    <row r="43" spans="1:5" ht="15" x14ac:dyDescent="0.35">
      <c r="A43" s="11" t="s">
        <v>1160</v>
      </c>
      <c r="B43" s="5" t="s">
        <v>44</v>
      </c>
      <c r="C43" s="23">
        <v>60.5</v>
      </c>
      <c r="D43" s="52">
        <v>31.2</v>
      </c>
      <c r="E43" s="23">
        <v>79.3</v>
      </c>
    </row>
    <row r="44" spans="1:5" ht="15" x14ac:dyDescent="0.35">
      <c r="A44" s="11" t="s">
        <v>1161</v>
      </c>
      <c r="B44" s="5" t="s">
        <v>45</v>
      </c>
      <c r="C44" s="23">
        <v>19.7</v>
      </c>
      <c r="D44" s="52">
        <v>13.2</v>
      </c>
      <c r="E44" s="23">
        <v>42.6</v>
      </c>
    </row>
    <row r="45" spans="1:5" ht="15" x14ac:dyDescent="0.35">
      <c r="A45" s="11" t="s">
        <v>1162</v>
      </c>
      <c r="B45" s="5" t="s">
        <v>46</v>
      </c>
      <c r="C45" s="23">
        <v>39.1</v>
      </c>
      <c r="D45" s="52">
        <v>15.1</v>
      </c>
      <c r="E45" s="23">
        <v>44.3</v>
      </c>
    </row>
    <row r="46" spans="1:5" ht="15" x14ac:dyDescent="0.35">
      <c r="A46" s="11" t="s">
        <v>1163</v>
      </c>
      <c r="B46" s="5" t="s">
        <v>47</v>
      </c>
      <c r="C46" s="23">
        <v>53.7</v>
      </c>
      <c r="D46" s="52">
        <v>43</v>
      </c>
      <c r="E46" s="23">
        <v>71.099999999999994</v>
      </c>
    </row>
    <row r="47" spans="1:5" ht="15" x14ac:dyDescent="0.35">
      <c r="A47" s="11" t="s">
        <v>1164</v>
      </c>
      <c r="B47" s="5" t="s">
        <v>48</v>
      </c>
      <c r="C47" s="23">
        <v>23.1</v>
      </c>
      <c r="D47" s="52">
        <v>14.1</v>
      </c>
      <c r="E47" s="23">
        <v>35.5</v>
      </c>
    </row>
    <row r="48" spans="1:5" ht="15" x14ac:dyDescent="0.35">
      <c r="A48" s="11" t="s">
        <v>1165</v>
      </c>
      <c r="B48" s="5" t="s">
        <v>49</v>
      </c>
      <c r="C48" s="23">
        <v>4.9000000000000004</v>
      </c>
      <c r="D48" s="52">
        <v>4.7</v>
      </c>
      <c r="E48" s="23">
        <v>9.1999999999999993</v>
      </c>
    </row>
    <row r="49" spans="1:5" ht="15" x14ac:dyDescent="0.35">
      <c r="A49" s="11" t="s">
        <v>1166</v>
      </c>
      <c r="B49" s="5" t="s">
        <v>50</v>
      </c>
      <c r="C49" s="23">
        <v>31.6</v>
      </c>
      <c r="D49" s="52">
        <v>22.6</v>
      </c>
      <c r="E49" s="23">
        <v>37.9</v>
      </c>
    </row>
    <row r="50" spans="1:5" ht="15" x14ac:dyDescent="0.35">
      <c r="A50" s="11" t="s">
        <v>1167</v>
      </c>
      <c r="B50" s="5" t="s">
        <v>51</v>
      </c>
      <c r="C50" s="23">
        <v>51.3</v>
      </c>
      <c r="D50" s="52">
        <v>21</v>
      </c>
      <c r="E50" s="23">
        <v>71.5</v>
      </c>
    </row>
    <row r="51" spans="1:5" ht="15" x14ac:dyDescent="0.35">
      <c r="A51" s="11" t="s">
        <v>1168</v>
      </c>
      <c r="B51" s="5" t="s">
        <v>52</v>
      </c>
      <c r="C51" s="23">
        <v>33.4</v>
      </c>
      <c r="D51" s="52">
        <v>24.9</v>
      </c>
      <c r="E51" s="23">
        <v>38.299999999999997</v>
      </c>
    </row>
    <row r="52" spans="1:5" ht="15" x14ac:dyDescent="0.35">
      <c r="A52" s="11" t="s">
        <v>1169</v>
      </c>
      <c r="B52" s="5" t="s">
        <v>53</v>
      </c>
      <c r="C52" s="23">
        <v>13.9</v>
      </c>
      <c r="D52" s="52">
        <v>8.4</v>
      </c>
      <c r="E52" s="23">
        <v>21.4</v>
      </c>
    </row>
    <row r="53" spans="1:5" ht="15" x14ac:dyDescent="0.35">
      <c r="A53" s="11" t="s">
        <v>1170</v>
      </c>
      <c r="B53" s="5" t="s">
        <v>54</v>
      </c>
      <c r="C53" s="23">
        <v>34.1</v>
      </c>
      <c r="D53" s="52">
        <v>22.1</v>
      </c>
      <c r="E53" s="23">
        <v>46.9</v>
      </c>
    </row>
    <row r="54" spans="1:5" ht="15" x14ac:dyDescent="0.35">
      <c r="A54" s="11" t="s">
        <v>1171</v>
      </c>
      <c r="B54" s="5" t="s">
        <v>55</v>
      </c>
      <c r="C54" s="23">
        <v>33.4</v>
      </c>
      <c r="D54" s="52">
        <v>25.7</v>
      </c>
      <c r="E54" s="23">
        <v>44.1</v>
      </c>
    </row>
    <row r="55" spans="1:5" ht="15" x14ac:dyDescent="0.35">
      <c r="A55" s="11" t="s">
        <v>1172</v>
      </c>
      <c r="B55" s="5" t="s">
        <v>56</v>
      </c>
      <c r="C55" s="23">
        <v>41.1</v>
      </c>
      <c r="D55" s="52">
        <v>23.7</v>
      </c>
      <c r="E55" s="23">
        <v>52.1</v>
      </c>
    </row>
    <row r="56" spans="1:5" ht="15" x14ac:dyDescent="0.35">
      <c r="A56" s="11" t="s">
        <v>1173</v>
      </c>
      <c r="B56" s="5" t="s">
        <v>57</v>
      </c>
      <c r="C56" s="23">
        <v>17</v>
      </c>
      <c r="D56" s="52">
        <v>10</v>
      </c>
      <c r="E56" s="23">
        <v>22</v>
      </c>
    </row>
    <row r="57" spans="1:5" ht="15" x14ac:dyDescent="0.35">
      <c r="A57" s="11" t="s">
        <v>1174</v>
      </c>
      <c r="B57" s="5" t="s">
        <v>58</v>
      </c>
      <c r="C57" s="23">
        <v>11.4</v>
      </c>
      <c r="D57" s="52">
        <v>8.4</v>
      </c>
      <c r="E57" s="23">
        <v>20.2</v>
      </c>
    </row>
    <row r="58" spans="1:5" ht="15" x14ac:dyDescent="0.35">
      <c r="A58" s="11" t="s">
        <v>1175</v>
      </c>
      <c r="B58" s="5" t="s">
        <v>59</v>
      </c>
      <c r="C58" s="23">
        <v>37.5</v>
      </c>
      <c r="D58" s="52">
        <v>24.3</v>
      </c>
      <c r="E58" s="23">
        <v>48</v>
      </c>
    </row>
    <row r="59" spans="1:5" ht="15" x14ac:dyDescent="0.35">
      <c r="A59" s="11" t="s">
        <v>1176</v>
      </c>
      <c r="B59" s="5" t="s">
        <v>60</v>
      </c>
      <c r="C59" s="23">
        <v>36.9</v>
      </c>
      <c r="D59" s="52">
        <v>25.5</v>
      </c>
      <c r="E59" s="23">
        <v>59.9</v>
      </c>
    </row>
    <row r="60" spans="1:5" ht="15" x14ac:dyDescent="0.35">
      <c r="A60" s="11" t="s">
        <v>1177</v>
      </c>
      <c r="B60" s="5" t="s">
        <v>61</v>
      </c>
      <c r="C60" s="23">
        <v>10.9</v>
      </c>
      <c r="D60" s="52">
        <v>9.5</v>
      </c>
      <c r="E60" s="23">
        <v>23.3</v>
      </c>
    </row>
    <row r="61" spans="1:5" ht="15" x14ac:dyDescent="0.35">
      <c r="A61" s="11" t="s">
        <v>1178</v>
      </c>
      <c r="B61" s="5" t="s">
        <v>62</v>
      </c>
      <c r="C61" s="23">
        <v>57.6</v>
      </c>
      <c r="D61" s="52">
        <v>33.700000000000003</v>
      </c>
      <c r="E61" s="23">
        <v>70.599999999999994</v>
      </c>
    </row>
    <row r="62" spans="1:5" ht="15" x14ac:dyDescent="0.35">
      <c r="A62" s="11" t="s">
        <v>1179</v>
      </c>
      <c r="B62" s="5" t="s">
        <v>63</v>
      </c>
      <c r="C62" s="23">
        <v>28.5</v>
      </c>
      <c r="D62" s="52">
        <v>14.3</v>
      </c>
      <c r="E62" s="23">
        <v>44.3</v>
      </c>
    </row>
    <row r="63" spans="1:5" ht="15" x14ac:dyDescent="0.35">
      <c r="A63" s="11" t="s">
        <v>1180</v>
      </c>
      <c r="B63" s="5" t="s">
        <v>64</v>
      </c>
      <c r="C63" s="23">
        <v>25.8</v>
      </c>
      <c r="D63" s="52">
        <v>19.2</v>
      </c>
      <c r="E63" s="23">
        <v>36.4</v>
      </c>
    </row>
    <row r="64" spans="1:5" ht="15" x14ac:dyDescent="0.35">
      <c r="A64" s="11" t="s">
        <v>1181</v>
      </c>
      <c r="B64" s="5" t="s">
        <v>65</v>
      </c>
      <c r="C64" s="23">
        <v>11.5</v>
      </c>
      <c r="D64" s="52">
        <v>9.6</v>
      </c>
      <c r="E64" s="23">
        <v>24.2</v>
      </c>
    </row>
    <row r="65" spans="1:5" ht="15" x14ac:dyDescent="0.35">
      <c r="A65" s="11" t="s">
        <v>1182</v>
      </c>
      <c r="B65" s="5" t="s">
        <v>66</v>
      </c>
      <c r="C65" s="23">
        <v>9.1999999999999993</v>
      </c>
      <c r="D65" s="52">
        <v>8.8000000000000007</v>
      </c>
      <c r="E65" s="23">
        <v>12</v>
      </c>
    </row>
    <row r="66" spans="1:5" ht="15" x14ac:dyDescent="0.35">
      <c r="A66" s="11" t="s">
        <v>1183</v>
      </c>
      <c r="B66" s="5" t="s">
        <v>67</v>
      </c>
      <c r="C66" s="23">
        <v>31.2</v>
      </c>
      <c r="D66" s="52">
        <v>29.6</v>
      </c>
      <c r="E66" s="23">
        <v>43</v>
      </c>
    </row>
    <row r="67" spans="1:5" ht="15" x14ac:dyDescent="0.35">
      <c r="A67" s="11" t="s">
        <v>1184</v>
      </c>
      <c r="B67" s="5" t="s">
        <v>68</v>
      </c>
      <c r="C67" s="23">
        <v>23</v>
      </c>
      <c r="D67" s="52">
        <v>14.8</v>
      </c>
      <c r="E67" s="23">
        <v>35.5</v>
      </c>
    </row>
    <row r="68" spans="1:5" ht="15" x14ac:dyDescent="0.35">
      <c r="A68" s="11" t="s">
        <v>1185</v>
      </c>
      <c r="B68" s="5" t="s">
        <v>69</v>
      </c>
      <c r="C68" s="23">
        <v>43.3</v>
      </c>
      <c r="D68" s="52">
        <v>20.8</v>
      </c>
      <c r="E68" s="23">
        <v>52.1</v>
      </c>
    </row>
    <row r="69" spans="1:5" ht="15" x14ac:dyDescent="0.35">
      <c r="A69" s="11" t="s">
        <v>1186</v>
      </c>
      <c r="B69" s="5" t="s">
        <v>70</v>
      </c>
      <c r="C69" s="23">
        <v>36</v>
      </c>
      <c r="D69" s="52">
        <v>23.8</v>
      </c>
      <c r="E69" s="23">
        <v>44.4</v>
      </c>
    </row>
    <row r="70" spans="1:5" ht="15" x14ac:dyDescent="0.35">
      <c r="A70" s="11" t="s">
        <v>1187</v>
      </c>
      <c r="B70" s="5" t="s">
        <v>71</v>
      </c>
      <c r="C70" s="23">
        <v>15.4</v>
      </c>
      <c r="D70" s="52">
        <v>12</v>
      </c>
      <c r="E70" s="23">
        <v>25</v>
      </c>
    </row>
    <row r="71" spans="1:5" ht="15" x14ac:dyDescent="0.35">
      <c r="A71" s="11" t="s">
        <v>1188</v>
      </c>
      <c r="B71" s="5" t="s">
        <v>72</v>
      </c>
      <c r="C71" s="23">
        <v>39.5</v>
      </c>
      <c r="D71" s="52">
        <v>17.600000000000001</v>
      </c>
      <c r="E71" s="23">
        <v>48</v>
      </c>
    </row>
    <row r="72" spans="1:5" ht="15" x14ac:dyDescent="0.35">
      <c r="A72" s="11" t="s">
        <v>1189</v>
      </c>
      <c r="B72" s="5" t="s">
        <v>73</v>
      </c>
      <c r="C72" s="23">
        <v>81.5</v>
      </c>
      <c r="D72" s="52">
        <v>64.099999999999994</v>
      </c>
      <c r="E72" s="23">
        <v>90.3</v>
      </c>
    </row>
    <row r="73" spans="1:5" ht="15" x14ac:dyDescent="0.35">
      <c r="A73" s="11" t="s">
        <v>1190</v>
      </c>
      <c r="B73" s="5" t="s">
        <v>74</v>
      </c>
      <c r="C73" s="23">
        <v>57.8</v>
      </c>
      <c r="D73" s="52">
        <v>41.6</v>
      </c>
      <c r="E73" s="23">
        <v>68.400000000000006</v>
      </c>
    </row>
    <row r="74" spans="1:5" ht="15" x14ac:dyDescent="0.35">
      <c r="A74" s="11" t="s">
        <v>1191</v>
      </c>
      <c r="B74" s="5" t="s">
        <v>75</v>
      </c>
      <c r="C74" s="23">
        <v>51.8</v>
      </c>
      <c r="D74" s="52">
        <v>28.3</v>
      </c>
      <c r="E74" s="23">
        <v>62.8</v>
      </c>
    </row>
    <row r="75" spans="1:5" ht="15" x14ac:dyDescent="0.35">
      <c r="A75" s="11" t="s">
        <v>1192</v>
      </c>
      <c r="B75" s="5" t="s">
        <v>76</v>
      </c>
      <c r="C75" s="23">
        <v>62.7</v>
      </c>
      <c r="D75" s="52">
        <v>33.1</v>
      </c>
      <c r="E75" s="23">
        <v>73</v>
      </c>
    </row>
    <row r="76" spans="1:5" ht="15" x14ac:dyDescent="0.35">
      <c r="A76" s="11" t="s">
        <v>1193</v>
      </c>
      <c r="B76" s="5" t="s">
        <v>77</v>
      </c>
      <c r="C76" s="23">
        <v>61.5</v>
      </c>
      <c r="D76" s="52">
        <v>56.8</v>
      </c>
      <c r="E76" s="23">
        <v>67</v>
      </c>
    </row>
    <row r="77" spans="1:5" ht="15" x14ac:dyDescent="0.35">
      <c r="A77" s="11" t="s">
        <v>1194</v>
      </c>
      <c r="B77" s="5" t="s">
        <v>78</v>
      </c>
      <c r="C77" s="23">
        <v>33.4</v>
      </c>
      <c r="D77" s="52">
        <v>27.6</v>
      </c>
      <c r="E77" s="23">
        <v>33.799999999999997</v>
      </c>
    </row>
    <row r="78" spans="1:5" ht="15" x14ac:dyDescent="0.35">
      <c r="A78" s="11" t="s">
        <v>1195</v>
      </c>
      <c r="B78" s="5" t="s">
        <v>79</v>
      </c>
      <c r="C78" s="23">
        <v>20</v>
      </c>
      <c r="D78" s="52">
        <v>13.7</v>
      </c>
      <c r="E78" s="23">
        <v>30.1</v>
      </c>
    </row>
    <row r="79" spans="1:5" ht="15" x14ac:dyDescent="0.35">
      <c r="A79" s="11" t="s">
        <v>1196</v>
      </c>
      <c r="B79" s="5" t="s">
        <v>80</v>
      </c>
      <c r="C79" s="23">
        <v>53.5</v>
      </c>
      <c r="D79" s="52">
        <v>30.3</v>
      </c>
      <c r="E79" s="23">
        <v>63</v>
      </c>
    </row>
    <row r="80" spans="1:5" ht="15" x14ac:dyDescent="0.35">
      <c r="A80" s="11" t="s">
        <v>1197</v>
      </c>
      <c r="B80" s="5" t="s">
        <v>81</v>
      </c>
      <c r="C80" s="23">
        <v>45.7</v>
      </c>
      <c r="D80" s="52">
        <v>27.3</v>
      </c>
      <c r="E80" s="23">
        <v>66.3</v>
      </c>
    </row>
    <row r="81" spans="1:5" ht="15" x14ac:dyDescent="0.35">
      <c r="A81" s="11" t="s">
        <v>1198</v>
      </c>
      <c r="B81" s="5" t="s">
        <v>82</v>
      </c>
      <c r="C81" s="23">
        <v>32.1</v>
      </c>
      <c r="D81" s="52">
        <v>29.1</v>
      </c>
      <c r="E81" s="23">
        <v>51.1</v>
      </c>
    </row>
    <row r="82" spans="1:5" ht="15" x14ac:dyDescent="0.35">
      <c r="A82" s="11" t="s">
        <v>1199</v>
      </c>
      <c r="B82" s="5" t="s">
        <v>83</v>
      </c>
      <c r="C82" s="23">
        <v>33.1</v>
      </c>
      <c r="D82" s="52">
        <v>28.2</v>
      </c>
      <c r="E82" s="23">
        <v>35.299999999999997</v>
      </c>
    </row>
    <row r="83" spans="1:5" ht="15" x14ac:dyDescent="0.35">
      <c r="A83" s="11" t="s">
        <v>1200</v>
      </c>
      <c r="B83" s="5" t="s">
        <v>84</v>
      </c>
      <c r="C83" s="23">
        <v>29.3</v>
      </c>
      <c r="D83" s="52">
        <v>28.5</v>
      </c>
      <c r="E83" s="23">
        <v>29.5</v>
      </c>
    </row>
    <row r="84" spans="1:5" ht="15" x14ac:dyDescent="0.35">
      <c r="A84" s="11" t="s">
        <v>1201</v>
      </c>
      <c r="B84" s="5" t="s">
        <v>85</v>
      </c>
      <c r="C84" s="23">
        <v>42.1</v>
      </c>
      <c r="D84" s="52">
        <v>34.6</v>
      </c>
      <c r="E84" s="23">
        <v>49.4</v>
      </c>
    </row>
    <row r="85" spans="1:5" ht="15" x14ac:dyDescent="0.35">
      <c r="A85" s="11" t="s">
        <v>1202</v>
      </c>
      <c r="B85" s="5" t="s">
        <v>86</v>
      </c>
      <c r="C85" s="23">
        <v>11.7</v>
      </c>
      <c r="D85" s="52">
        <v>8.3000000000000007</v>
      </c>
      <c r="E85" s="23">
        <v>16.600000000000001</v>
      </c>
    </row>
    <row r="86" spans="1:5" ht="15" x14ac:dyDescent="0.35">
      <c r="A86" s="11" t="s">
        <v>1203</v>
      </c>
      <c r="B86" s="5" t="s">
        <v>87</v>
      </c>
      <c r="C86" s="23">
        <v>9.5</v>
      </c>
      <c r="D86" s="52">
        <v>8.6</v>
      </c>
      <c r="E86" s="23">
        <v>11.4</v>
      </c>
    </row>
    <row r="87" spans="1:5" ht="15" x14ac:dyDescent="0.35">
      <c r="A87" s="11" t="s">
        <v>1204</v>
      </c>
      <c r="B87" s="5" t="s">
        <v>88</v>
      </c>
      <c r="C87" s="23">
        <v>52.8</v>
      </c>
      <c r="D87" s="52">
        <v>34.200000000000003</v>
      </c>
      <c r="E87" s="23">
        <v>63.5</v>
      </c>
    </row>
    <row r="88" spans="1:5" ht="15" x14ac:dyDescent="0.35">
      <c r="A88" s="11" t="s">
        <v>1205</v>
      </c>
      <c r="B88" s="5" t="s">
        <v>89</v>
      </c>
      <c r="C88" s="23">
        <v>4.5</v>
      </c>
      <c r="D88" s="52">
        <v>3.4</v>
      </c>
      <c r="E88" s="23">
        <v>11.1</v>
      </c>
    </row>
    <row r="89" spans="1:5" ht="15" x14ac:dyDescent="0.35">
      <c r="A89" s="11" t="s">
        <v>1206</v>
      </c>
      <c r="B89" s="5" t="s">
        <v>90</v>
      </c>
      <c r="C89" s="23">
        <v>49.7</v>
      </c>
      <c r="D89" s="52">
        <v>27.3</v>
      </c>
      <c r="E89" s="23">
        <v>62.8</v>
      </c>
    </row>
    <row r="90" spans="1:5" ht="15" x14ac:dyDescent="0.35">
      <c r="A90" s="11" t="s">
        <v>1207</v>
      </c>
      <c r="B90" s="5" t="s">
        <v>91</v>
      </c>
      <c r="C90" s="23">
        <v>48.5</v>
      </c>
      <c r="D90" s="52">
        <v>28.6</v>
      </c>
      <c r="E90" s="23">
        <v>63.3</v>
      </c>
    </row>
    <row r="91" spans="1:5" ht="15" x14ac:dyDescent="0.35">
      <c r="A91" s="11" t="s">
        <v>1208</v>
      </c>
      <c r="B91" s="5" t="s">
        <v>92</v>
      </c>
      <c r="C91" s="23">
        <v>30.5</v>
      </c>
      <c r="D91" s="52">
        <v>26.8</v>
      </c>
      <c r="E91" s="23">
        <v>34.200000000000003</v>
      </c>
    </row>
    <row r="92" spans="1:5" ht="15" x14ac:dyDescent="0.35">
      <c r="A92" s="11" t="s">
        <v>1209</v>
      </c>
      <c r="B92" s="5" t="s">
        <v>93</v>
      </c>
      <c r="C92" s="23">
        <v>46.4</v>
      </c>
      <c r="D92" s="52">
        <v>34</v>
      </c>
      <c r="E92" s="23">
        <v>57.1</v>
      </c>
    </row>
    <row r="93" spans="1:5" ht="15" x14ac:dyDescent="0.35">
      <c r="A93" s="11" t="s">
        <v>1210</v>
      </c>
      <c r="B93" s="5" t="s">
        <v>94</v>
      </c>
      <c r="C93" s="23">
        <v>30.5</v>
      </c>
      <c r="D93" s="52">
        <v>19.2</v>
      </c>
      <c r="E93" s="23">
        <v>41.6</v>
      </c>
    </row>
    <row r="94" spans="1:5" ht="15" x14ac:dyDescent="0.35">
      <c r="A94" s="11" t="s">
        <v>1211</v>
      </c>
      <c r="B94" s="5" t="s">
        <v>95</v>
      </c>
      <c r="C94" s="23">
        <v>34</v>
      </c>
      <c r="D94" s="52">
        <v>25.7</v>
      </c>
      <c r="E94" s="23">
        <v>54.9</v>
      </c>
    </row>
    <row r="95" spans="1:5" ht="15" x14ac:dyDescent="0.35">
      <c r="A95" s="11" t="s">
        <v>1212</v>
      </c>
      <c r="B95" s="5" t="s">
        <v>96</v>
      </c>
      <c r="C95" s="23">
        <v>61.1</v>
      </c>
      <c r="D95" s="52">
        <v>40.4</v>
      </c>
      <c r="E95" s="23">
        <v>71.400000000000006</v>
      </c>
    </row>
    <row r="96" spans="1:5" ht="15" x14ac:dyDescent="0.35">
      <c r="A96" s="11" t="s">
        <v>1213</v>
      </c>
      <c r="B96" s="5" t="s">
        <v>97</v>
      </c>
      <c r="C96" s="23">
        <v>32.4</v>
      </c>
      <c r="D96" s="52">
        <v>22.2</v>
      </c>
      <c r="E96" s="23">
        <v>47.6</v>
      </c>
    </row>
    <row r="97" spans="1:5" ht="15" x14ac:dyDescent="0.35">
      <c r="A97" s="11" t="s">
        <v>1214</v>
      </c>
      <c r="B97" s="5" t="s">
        <v>98</v>
      </c>
      <c r="C97" s="23">
        <v>19.5</v>
      </c>
      <c r="D97" s="52">
        <v>11.1</v>
      </c>
      <c r="E97" s="23">
        <v>32.799999999999997</v>
      </c>
    </row>
    <row r="98" spans="1:5" ht="15" x14ac:dyDescent="0.35">
      <c r="A98" s="11" t="s">
        <v>1215</v>
      </c>
      <c r="B98" s="5" t="s">
        <v>99</v>
      </c>
      <c r="C98" s="23">
        <v>62.3</v>
      </c>
      <c r="D98" s="52">
        <v>40.6</v>
      </c>
      <c r="E98" s="23">
        <v>76.8</v>
      </c>
    </row>
    <row r="99" spans="1:5" ht="15" x14ac:dyDescent="0.35">
      <c r="A99" s="11" t="s">
        <v>1216</v>
      </c>
      <c r="B99" s="5" t="s">
        <v>100</v>
      </c>
      <c r="C99" s="23">
        <v>36.799999999999997</v>
      </c>
      <c r="D99" s="52">
        <v>25.9</v>
      </c>
      <c r="E99" s="23">
        <v>51.4</v>
      </c>
    </row>
    <row r="100" spans="1:5" ht="15" x14ac:dyDescent="0.35">
      <c r="A100" s="11" t="s">
        <v>1217</v>
      </c>
      <c r="B100" s="5" t="s">
        <v>101</v>
      </c>
      <c r="C100" s="23">
        <v>40.799999999999997</v>
      </c>
      <c r="D100" s="52">
        <v>21.2</v>
      </c>
      <c r="E100" s="23">
        <v>51.1</v>
      </c>
    </row>
    <row r="101" spans="1:5" ht="15" x14ac:dyDescent="0.35">
      <c r="A101" s="11" t="s">
        <v>1218</v>
      </c>
      <c r="B101" s="5" t="s">
        <v>102</v>
      </c>
      <c r="C101" s="23">
        <v>27.8</v>
      </c>
      <c r="D101" s="52">
        <v>17.100000000000001</v>
      </c>
      <c r="E101" s="23">
        <v>32.299999999999997</v>
      </c>
    </row>
    <row r="102" spans="1:5" ht="15" x14ac:dyDescent="0.35">
      <c r="A102" s="11" t="s">
        <v>1219</v>
      </c>
      <c r="B102" s="5" t="s">
        <v>103</v>
      </c>
      <c r="C102" s="23">
        <v>28.1</v>
      </c>
      <c r="D102" s="52">
        <v>19</v>
      </c>
      <c r="E102" s="23">
        <v>36</v>
      </c>
    </row>
    <row r="103" spans="1:5" ht="15" x14ac:dyDescent="0.35">
      <c r="A103" s="11" t="s">
        <v>1220</v>
      </c>
      <c r="B103" s="5" t="s">
        <v>104</v>
      </c>
      <c r="C103" s="23">
        <v>30.9</v>
      </c>
      <c r="D103" s="52">
        <v>17.899999999999999</v>
      </c>
      <c r="E103" s="23">
        <v>46.2</v>
      </c>
    </row>
    <row r="104" spans="1:5" ht="15" x14ac:dyDescent="0.35">
      <c r="A104" s="11" t="s">
        <v>1221</v>
      </c>
      <c r="B104" s="5" t="s">
        <v>105</v>
      </c>
      <c r="C104" s="23">
        <v>41.5</v>
      </c>
      <c r="D104" s="52">
        <v>23.7</v>
      </c>
      <c r="E104" s="23">
        <v>47.5</v>
      </c>
    </row>
    <row r="105" spans="1:5" ht="15" x14ac:dyDescent="0.35">
      <c r="A105" s="11" t="s">
        <v>1222</v>
      </c>
      <c r="B105" s="5" t="s">
        <v>106</v>
      </c>
      <c r="C105" s="23">
        <v>22</v>
      </c>
      <c r="D105" s="52">
        <v>18</v>
      </c>
      <c r="E105" s="23">
        <v>35.200000000000003</v>
      </c>
    </row>
    <row r="106" spans="1:5" ht="15" x14ac:dyDescent="0.35">
      <c r="A106" s="11" t="s">
        <v>1223</v>
      </c>
      <c r="B106" s="5" t="s">
        <v>107</v>
      </c>
      <c r="C106" s="23">
        <v>42.8</v>
      </c>
      <c r="D106" s="52">
        <v>37.299999999999997</v>
      </c>
      <c r="E106" s="23">
        <v>67.099999999999994</v>
      </c>
    </row>
    <row r="107" spans="1:5" ht="15" x14ac:dyDescent="0.35">
      <c r="A107" s="11" t="s">
        <v>1224</v>
      </c>
      <c r="B107" s="5" t="s">
        <v>108</v>
      </c>
      <c r="C107" s="23">
        <v>37.9</v>
      </c>
      <c r="D107" s="52">
        <v>24.6</v>
      </c>
      <c r="E107" s="23">
        <v>51.1</v>
      </c>
    </row>
    <row r="108" spans="1:5" ht="15" x14ac:dyDescent="0.35">
      <c r="A108" s="11" t="s">
        <v>1225</v>
      </c>
      <c r="B108" s="5" t="s">
        <v>109</v>
      </c>
      <c r="C108" s="23">
        <v>28.7</v>
      </c>
      <c r="D108" s="52">
        <v>18.8</v>
      </c>
      <c r="E108" s="23">
        <v>37.5</v>
      </c>
    </row>
    <row r="109" spans="1:5" ht="15" x14ac:dyDescent="0.35">
      <c r="A109" s="11" t="s">
        <v>1226</v>
      </c>
      <c r="B109" s="5" t="s">
        <v>110</v>
      </c>
      <c r="C109" s="23">
        <v>36.6</v>
      </c>
      <c r="D109" s="52">
        <v>24</v>
      </c>
      <c r="E109" s="23">
        <v>47</v>
      </c>
    </row>
    <row r="110" spans="1:5" ht="15" x14ac:dyDescent="0.35">
      <c r="A110" s="11" t="s">
        <v>1227</v>
      </c>
      <c r="B110" s="5" t="s">
        <v>111</v>
      </c>
      <c r="C110" s="23">
        <v>53.5</v>
      </c>
      <c r="D110" s="52">
        <v>46.6</v>
      </c>
      <c r="E110" s="23">
        <v>62</v>
      </c>
    </row>
    <row r="111" spans="1:5" ht="15" x14ac:dyDescent="0.35">
      <c r="A111" s="11" t="s">
        <v>1228</v>
      </c>
      <c r="B111" s="5" t="s">
        <v>112</v>
      </c>
      <c r="C111" s="23">
        <v>42.6</v>
      </c>
      <c r="D111" s="52">
        <v>32.9</v>
      </c>
      <c r="E111" s="23">
        <v>55.5</v>
      </c>
    </row>
    <row r="112" spans="1:5" ht="15" x14ac:dyDescent="0.35">
      <c r="A112" s="11" t="s">
        <v>1229</v>
      </c>
      <c r="B112" s="5" t="s">
        <v>113</v>
      </c>
      <c r="C112" s="23">
        <v>30.3</v>
      </c>
      <c r="D112" s="52">
        <v>23.8</v>
      </c>
      <c r="E112" s="23">
        <v>36.299999999999997</v>
      </c>
    </row>
    <row r="113" spans="1:5" ht="15" x14ac:dyDescent="0.35">
      <c r="A113" s="11" t="s">
        <v>1230</v>
      </c>
      <c r="B113" s="5" t="s">
        <v>114</v>
      </c>
      <c r="C113" s="23">
        <v>53.5</v>
      </c>
      <c r="D113" s="52">
        <v>24.2</v>
      </c>
      <c r="E113" s="23">
        <v>68.900000000000006</v>
      </c>
    </row>
    <row r="114" spans="1:5" ht="15" x14ac:dyDescent="0.35">
      <c r="A114" s="11" t="s">
        <v>1231</v>
      </c>
      <c r="B114" s="5" t="s">
        <v>115</v>
      </c>
      <c r="C114" s="23">
        <v>49.9</v>
      </c>
      <c r="D114" s="52">
        <v>42.6</v>
      </c>
      <c r="E114" s="23">
        <v>54.8</v>
      </c>
    </row>
    <row r="115" spans="1:5" ht="15" x14ac:dyDescent="0.35">
      <c r="A115" s="11" t="s">
        <v>1232</v>
      </c>
      <c r="B115" s="5" t="s">
        <v>116</v>
      </c>
      <c r="C115" s="23">
        <v>55.6</v>
      </c>
      <c r="D115" s="52">
        <v>39.799999999999997</v>
      </c>
      <c r="E115" s="23">
        <v>62.5</v>
      </c>
    </row>
    <row r="116" spans="1:5" ht="15" x14ac:dyDescent="0.35">
      <c r="A116" s="11" t="s">
        <v>1233</v>
      </c>
      <c r="B116" s="5" t="s">
        <v>117</v>
      </c>
      <c r="C116" s="23">
        <v>46.1</v>
      </c>
      <c r="D116" s="52">
        <v>31.2</v>
      </c>
      <c r="E116" s="23">
        <v>63.4</v>
      </c>
    </row>
    <row r="117" spans="1:5" ht="15" x14ac:dyDescent="0.35">
      <c r="A117" s="11" t="s">
        <v>1234</v>
      </c>
      <c r="B117" s="5" t="s">
        <v>118</v>
      </c>
      <c r="C117" s="23">
        <v>59.3</v>
      </c>
      <c r="D117" s="52">
        <v>35.5</v>
      </c>
      <c r="E117" s="23">
        <v>68.400000000000006</v>
      </c>
    </row>
    <row r="118" spans="1:5" ht="15" x14ac:dyDescent="0.35">
      <c r="A118" s="11" t="s">
        <v>1235</v>
      </c>
      <c r="B118" s="5" t="s">
        <v>119</v>
      </c>
      <c r="C118" s="23">
        <v>25.9</v>
      </c>
      <c r="D118" s="52">
        <v>16.8</v>
      </c>
      <c r="E118" s="23">
        <v>39</v>
      </c>
    </row>
    <row r="119" spans="1:5" ht="15" x14ac:dyDescent="0.35">
      <c r="A119" s="11" t="s">
        <v>1236</v>
      </c>
      <c r="B119" s="5" t="s">
        <v>120</v>
      </c>
      <c r="C119" s="23">
        <v>41</v>
      </c>
      <c r="D119" s="52">
        <v>32.6</v>
      </c>
      <c r="E119" s="23">
        <v>58.8</v>
      </c>
    </row>
    <row r="120" spans="1:5" ht="15" x14ac:dyDescent="0.35">
      <c r="A120" s="11" t="s">
        <v>1237</v>
      </c>
      <c r="B120" s="5" t="s">
        <v>121</v>
      </c>
      <c r="C120" s="23">
        <v>25.8</v>
      </c>
      <c r="D120" s="52">
        <v>19.7</v>
      </c>
      <c r="E120" s="23">
        <v>31</v>
      </c>
    </row>
    <row r="121" spans="1:5" ht="15" x14ac:dyDescent="0.35">
      <c r="A121" s="11" t="s">
        <v>1238</v>
      </c>
      <c r="B121" s="5" t="s">
        <v>122</v>
      </c>
      <c r="C121" s="23">
        <v>76.099999999999994</v>
      </c>
      <c r="D121" s="52">
        <v>65.5</v>
      </c>
      <c r="E121" s="23">
        <v>82.6</v>
      </c>
    </row>
    <row r="122" spans="1:5" ht="15" x14ac:dyDescent="0.35">
      <c r="A122" s="11" t="s">
        <v>1239</v>
      </c>
      <c r="B122" s="5" t="s">
        <v>123</v>
      </c>
      <c r="C122" s="23">
        <v>44</v>
      </c>
      <c r="D122" s="52">
        <v>26.5</v>
      </c>
      <c r="E122" s="23">
        <v>60.8</v>
      </c>
    </row>
    <row r="123" spans="1:5" ht="15" x14ac:dyDescent="0.35">
      <c r="A123" s="11" t="s">
        <v>1240</v>
      </c>
      <c r="B123" s="5" t="s">
        <v>124</v>
      </c>
      <c r="C123" s="23">
        <v>33.799999999999997</v>
      </c>
      <c r="D123" s="52">
        <v>26.6</v>
      </c>
      <c r="E123" s="23">
        <v>53.4</v>
      </c>
    </row>
    <row r="124" spans="1:5" ht="15" x14ac:dyDescent="0.35">
      <c r="A124" s="11" t="s">
        <v>1241</v>
      </c>
      <c r="B124" s="5" t="s">
        <v>125</v>
      </c>
      <c r="C124" s="23">
        <v>45</v>
      </c>
      <c r="D124" s="52">
        <v>26.8</v>
      </c>
      <c r="E124" s="23">
        <v>53.6</v>
      </c>
    </row>
    <row r="125" spans="1:5" ht="15" x14ac:dyDescent="0.35">
      <c r="A125" s="11" t="s">
        <v>1242</v>
      </c>
      <c r="B125" s="5" t="s">
        <v>126</v>
      </c>
      <c r="C125" s="23">
        <v>46.3</v>
      </c>
      <c r="D125" s="52">
        <v>40.9</v>
      </c>
      <c r="E125" s="23">
        <v>52.7</v>
      </c>
    </row>
    <row r="126" spans="1:5" ht="15" x14ac:dyDescent="0.35">
      <c r="A126" s="11" t="s">
        <v>1243</v>
      </c>
      <c r="B126" s="5" t="s">
        <v>127</v>
      </c>
      <c r="C126" s="23">
        <v>58</v>
      </c>
      <c r="D126" s="52">
        <v>45.1</v>
      </c>
      <c r="E126" s="23">
        <v>69.099999999999994</v>
      </c>
    </row>
    <row r="127" spans="1:5" ht="15" x14ac:dyDescent="0.35">
      <c r="A127" s="11" t="s">
        <v>1244</v>
      </c>
      <c r="B127" s="5" t="s">
        <v>128</v>
      </c>
      <c r="C127" s="23">
        <v>17.399999999999999</v>
      </c>
      <c r="D127" s="52">
        <v>17.399999999999999</v>
      </c>
      <c r="E127" s="23">
        <v>55.7</v>
      </c>
    </row>
    <row r="128" spans="1:5" ht="15" x14ac:dyDescent="0.35">
      <c r="A128" s="11" t="s">
        <v>1245</v>
      </c>
      <c r="B128" s="5" t="s">
        <v>129</v>
      </c>
      <c r="C128" s="23">
        <v>33.5</v>
      </c>
      <c r="D128" s="52">
        <v>32.700000000000003</v>
      </c>
      <c r="E128" s="23">
        <v>37.6</v>
      </c>
    </row>
    <row r="129" spans="1:5" ht="15" x14ac:dyDescent="0.35">
      <c r="A129" s="11" t="s">
        <v>1246</v>
      </c>
      <c r="B129" s="5" t="s">
        <v>130</v>
      </c>
      <c r="C129" s="23">
        <v>64.599999999999994</v>
      </c>
      <c r="D129" s="52">
        <v>65.599999999999994</v>
      </c>
      <c r="E129" s="23">
        <v>58.2</v>
      </c>
    </row>
    <row r="130" spans="1:5" ht="15" x14ac:dyDescent="0.35">
      <c r="A130" s="11" t="s">
        <v>1247</v>
      </c>
      <c r="B130" s="5" t="s">
        <v>131</v>
      </c>
      <c r="C130" s="23">
        <v>52</v>
      </c>
      <c r="D130" s="52">
        <v>52</v>
      </c>
      <c r="E130" s="23">
        <v>52.1</v>
      </c>
    </row>
    <row r="131" spans="1:5" ht="15" x14ac:dyDescent="0.35">
      <c r="A131" s="11" t="s">
        <v>1248</v>
      </c>
      <c r="B131" s="5" t="s">
        <v>132</v>
      </c>
      <c r="C131" s="23">
        <v>23.8</v>
      </c>
      <c r="D131" s="52">
        <v>22.8</v>
      </c>
      <c r="E131" s="23">
        <v>43.1</v>
      </c>
    </row>
    <row r="132" spans="1:5" ht="15" x14ac:dyDescent="0.35">
      <c r="A132" s="11" t="s">
        <v>1249</v>
      </c>
      <c r="B132" s="5" t="s">
        <v>133</v>
      </c>
      <c r="C132" s="23">
        <v>36.700000000000003</v>
      </c>
      <c r="D132" s="52">
        <v>38.799999999999997</v>
      </c>
      <c r="E132" s="23">
        <v>32.700000000000003</v>
      </c>
    </row>
    <row r="133" spans="1:5" ht="15" x14ac:dyDescent="0.35">
      <c r="A133" s="11" t="s">
        <v>1250</v>
      </c>
      <c r="B133" s="5" t="s">
        <v>134</v>
      </c>
      <c r="C133" s="23">
        <v>55.4</v>
      </c>
      <c r="D133" s="52">
        <v>50.5</v>
      </c>
      <c r="E133" s="23">
        <v>60.4</v>
      </c>
    </row>
    <row r="134" spans="1:5" ht="15" x14ac:dyDescent="0.35">
      <c r="A134" s="11" t="s">
        <v>1251</v>
      </c>
      <c r="B134" s="5" t="s">
        <v>135</v>
      </c>
      <c r="C134" s="23">
        <v>30</v>
      </c>
      <c r="D134" s="52">
        <v>29.1</v>
      </c>
      <c r="E134" s="23">
        <v>44.1</v>
      </c>
    </row>
    <row r="135" spans="1:5" ht="15" x14ac:dyDescent="0.35">
      <c r="A135" s="11" t="s">
        <v>1252</v>
      </c>
      <c r="B135" s="5" t="s">
        <v>136</v>
      </c>
      <c r="C135" s="23">
        <v>48.4</v>
      </c>
      <c r="D135" s="52">
        <v>47</v>
      </c>
      <c r="E135" s="23">
        <v>61.7</v>
      </c>
    </row>
    <row r="136" spans="1:5" ht="15" x14ac:dyDescent="0.35">
      <c r="A136" s="11" t="s">
        <v>1253</v>
      </c>
      <c r="B136" s="5" t="s">
        <v>137</v>
      </c>
      <c r="C136" s="23">
        <v>36</v>
      </c>
      <c r="D136" s="52">
        <v>35.4</v>
      </c>
      <c r="E136" s="23">
        <v>54.4</v>
      </c>
    </row>
    <row r="137" spans="1:5" ht="15" x14ac:dyDescent="0.35">
      <c r="A137" s="11" t="s">
        <v>1254</v>
      </c>
      <c r="B137" s="5" t="s">
        <v>138</v>
      </c>
      <c r="C137" s="23">
        <v>45.2</v>
      </c>
      <c r="D137" s="52">
        <v>42.9</v>
      </c>
      <c r="E137" s="23">
        <v>47.4</v>
      </c>
    </row>
    <row r="138" spans="1:5" ht="15" x14ac:dyDescent="0.35">
      <c r="A138" s="11" t="s">
        <v>1255</v>
      </c>
      <c r="B138" s="5" t="s">
        <v>139</v>
      </c>
      <c r="C138" s="23">
        <v>30.5</v>
      </c>
      <c r="D138" s="52">
        <v>27.9</v>
      </c>
      <c r="E138" s="23">
        <v>43.6</v>
      </c>
    </row>
    <row r="139" spans="1:5" ht="15" x14ac:dyDescent="0.35">
      <c r="A139" s="11" t="s">
        <v>1256</v>
      </c>
      <c r="B139" s="5" t="s">
        <v>140</v>
      </c>
      <c r="C139" s="23">
        <v>46.7</v>
      </c>
      <c r="D139" s="52">
        <v>42.9</v>
      </c>
      <c r="E139" s="23">
        <v>51.8</v>
      </c>
    </row>
    <row r="140" spans="1:5" ht="15" x14ac:dyDescent="0.35">
      <c r="A140" s="11" t="s">
        <v>1257</v>
      </c>
      <c r="B140" s="5" t="s">
        <v>141</v>
      </c>
      <c r="C140" s="23">
        <v>14.4</v>
      </c>
      <c r="D140" s="52">
        <v>13.5</v>
      </c>
      <c r="E140" s="23">
        <v>20.7</v>
      </c>
    </row>
    <row r="141" spans="1:5" ht="15" x14ac:dyDescent="0.35">
      <c r="A141" s="11" t="s">
        <v>1258</v>
      </c>
      <c r="B141" s="5" t="s">
        <v>142</v>
      </c>
      <c r="C141" s="23">
        <v>54.6</v>
      </c>
      <c r="D141" s="52">
        <v>55.2</v>
      </c>
      <c r="E141" s="23">
        <v>53.3</v>
      </c>
    </row>
    <row r="142" spans="1:5" ht="15" x14ac:dyDescent="0.35">
      <c r="A142" s="11" t="s">
        <v>1259</v>
      </c>
      <c r="B142" s="5" t="s">
        <v>143</v>
      </c>
      <c r="C142" s="23">
        <v>31.9</v>
      </c>
      <c r="D142" s="52">
        <v>30.6</v>
      </c>
      <c r="E142" s="23">
        <v>59.8</v>
      </c>
    </row>
    <row r="143" spans="1:5" ht="15" x14ac:dyDescent="0.35">
      <c r="A143" s="11" t="s">
        <v>1260</v>
      </c>
      <c r="B143" s="5" t="s">
        <v>88</v>
      </c>
      <c r="C143" s="23">
        <v>36.5</v>
      </c>
      <c r="D143" s="52">
        <v>29.4</v>
      </c>
      <c r="E143" s="23">
        <v>57.4</v>
      </c>
    </row>
    <row r="144" spans="1:5" ht="15" x14ac:dyDescent="0.35">
      <c r="A144" s="11" t="s">
        <v>1261</v>
      </c>
      <c r="B144" s="5" t="s">
        <v>144</v>
      </c>
      <c r="C144" s="23">
        <v>47.2</v>
      </c>
      <c r="D144" s="52">
        <v>46</v>
      </c>
      <c r="E144" s="23">
        <v>54.6</v>
      </c>
    </row>
    <row r="145" spans="1:5" ht="15" x14ac:dyDescent="0.35">
      <c r="A145" s="11" t="s">
        <v>1262</v>
      </c>
      <c r="B145" s="5" t="s">
        <v>145</v>
      </c>
      <c r="C145" s="23">
        <v>25.8</v>
      </c>
      <c r="D145" s="52">
        <v>24.1</v>
      </c>
      <c r="E145" s="23">
        <v>61.7</v>
      </c>
    </row>
    <row r="146" spans="1:5" ht="15" x14ac:dyDescent="0.35">
      <c r="A146" s="11" t="s">
        <v>1263</v>
      </c>
      <c r="B146" s="5" t="s">
        <v>146</v>
      </c>
      <c r="C146" s="23">
        <v>18.600000000000001</v>
      </c>
      <c r="D146" s="52">
        <v>18.5</v>
      </c>
      <c r="E146" s="23">
        <v>81.7</v>
      </c>
    </row>
    <row r="147" spans="1:5" ht="15" x14ac:dyDescent="0.35">
      <c r="A147" s="11" t="s">
        <v>1264</v>
      </c>
      <c r="B147" s="5" t="s">
        <v>147</v>
      </c>
      <c r="C147" s="23">
        <v>43.8</v>
      </c>
      <c r="D147" s="52">
        <v>43.3</v>
      </c>
      <c r="E147" s="23">
        <v>55.6</v>
      </c>
    </row>
    <row r="148" spans="1:5" ht="15" x14ac:dyDescent="0.35">
      <c r="A148" s="11" t="s">
        <v>1265</v>
      </c>
      <c r="B148" s="5" t="s">
        <v>148</v>
      </c>
      <c r="C148" s="23">
        <v>32.799999999999997</v>
      </c>
      <c r="D148" s="52">
        <v>30.3</v>
      </c>
      <c r="E148" s="23">
        <v>35.5</v>
      </c>
    </row>
    <row r="149" spans="1:5" ht="15" x14ac:dyDescent="0.35">
      <c r="A149" s="11" t="s">
        <v>1266</v>
      </c>
      <c r="B149" s="5" t="s">
        <v>149</v>
      </c>
      <c r="C149" s="23">
        <v>32.700000000000003</v>
      </c>
      <c r="D149" s="52">
        <v>31.1</v>
      </c>
      <c r="E149" s="23">
        <v>58.4</v>
      </c>
    </row>
    <row r="150" spans="1:5" ht="15" x14ac:dyDescent="0.35">
      <c r="A150" s="11" t="s">
        <v>1267</v>
      </c>
      <c r="B150" s="5" t="s">
        <v>150</v>
      </c>
      <c r="C150" s="23">
        <v>9</v>
      </c>
      <c r="D150" s="52">
        <v>8.9</v>
      </c>
      <c r="E150" s="23">
        <v>31.5</v>
      </c>
    </row>
    <row r="151" spans="1:5" ht="15" x14ac:dyDescent="0.35">
      <c r="A151" s="11" t="s">
        <v>1268</v>
      </c>
      <c r="B151" s="5" t="s">
        <v>151</v>
      </c>
      <c r="C151" s="23">
        <v>19.899999999999999</v>
      </c>
      <c r="D151" s="52">
        <v>18.100000000000001</v>
      </c>
      <c r="E151" s="23">
        <v>36.799999999999997</v>
      </c>
    </row>
    <row r="152" spans="1:5" ht="15" x14ac:dyDescent="0.35">
      <c r="A152" s="11" t="s">
        <v>1269</v>
      </c>
      <c r="B152" s="5" t="s">
        <v>152</v>
      </c>
      <c r="C152" s="23">
        <v>62.4</v>
      </c>
      <c r="D152" s="52">
        <v>47.6</v>
      </c>
      <c r="E152" s="23">
        <v>67</v>
      </c>
    </row>
    <row r="153" spans="1:5" ht="15" x14ac:dyDescent="0.35">
      <c r="A153" s="11" t="s">
        <v>1270</v>
      </c>
      <c r="B153" s="5" t="s">
        <v>153</v>
      </c>
      <c r="C153" s="23">
        <v>70.7</v>
      </c>
      <c r="D153" s="52">
        <v>69.2</v>
      </c>
      <c r="E153" s="23">
        <v>71.8</v>
      </c>
    </row>
    <row r="154" spans="1:5" ht="15" x14ac:dyDescent="0.35">
      <c r="A154" s="11" t="s">
        <v>1271</v>
      </c>
      <c r="B154" s="5" t="s">
        <v>154</v>
      </c>
      <c r="C154" s="23">
        <v>62</v>
      </c>
      <c r="D154" s="52">
        <v>60.6</v>
      </c>
      <c r="E154" s="23">
        <v>64.3</v>
      </c>
    </row>
    <row r="155" spans="1:5" ht="15" x14ac:dyDescent="0.35">
      <c r="A155" s="11" t="s">
        <v>1272</v>
      </c>
      <c r="B155" s="5" t="s">
        <v>155</v>
      </c>
      <c r="C155" s="23">
        <v>47.4</v>
      </c>
      <c r="D155" s="52">
        <v>46.9</v>
      </c>
      <c r="E155" s="23">
        <v>49.6</v>
      </c>
    </row>
    <row r="156" spans="1:5" ht="15" x14ac:dyDescent="0.35">
      <c r="A156" s="11" t="s">
        <v>1273</v>
      </c>
      <c r="B156" s="5" t="s">
        <v>156</v>
      </c>
      <c r="C156" s="23">
        <v>68.400000000000006</v>
      </c>
      <c r="D156" s="52">
        <v>65.7</v>
      </c>
      <c r="E156" s="23">
        <v>72.2</v>
      </c>
    </row>
    <row r="157" spans="1:5" ht="15" x14ac:dyDescent="0.35">
      <c r="A157" s="11" t="s">
        <v>1274</v>
      </c>
      <c r="B157" s="5" t="s">
        <v>157</v>
      </c>
      <c r="C157" s="23">
        <v>68.900000000000006</v>
      </c>
      <c r="D157" s="52">
        <v>64.900000000000006</v>
      </c>
      <c r="E157" s="23">
        <v>71.599999999999994</v>
      </c>
    </row>
    <row r="158" spans="1:5" ht="15" x14ac:dyDescent="0.35">
      <c r="A158" s="11" t="s">
        <v>1275</v>
      </c>
      <c r="B158" s="5" t="s">
        <v>158</v>
      </c>
      <c r="C158" s="23">
        <v>62.5</v>
      </c>
      <c r="D158" s="52">
        <v>55.3</v>
      </c>
      <c r="E158" s="23">
        <v>72</v>
      </c>
    </row>
    <row r="159" spans="1:5" ht="15" x14ac:dyDescent="0.35">
      <c r="A159" s="11" t="s">
        <v>1276</v>
      </c>
      <c r="B159" s="5" t="s">
        <v>159</v>
      </c>
      <c r="C159" s="23">
        <v>50.6</v>
      </c>
      <c r="D159" s="52">
        <v>35.200000000000003</v>
      </c>
      <c r="E159" s="23">
        <v>68.599999999999994</v>
      </c>
    </row>
    <row r="160" spans="1:5" ht="15" x14ac:dyDescent="0.35">
      <c r="A160" s="11" t="s">
        <v>1277</v>
      </c>
      <c r="B160" s="5" t="s">
        <v>160</v>
      </c>
      <c r="C160" s="23">
        <v>61.3</v>
      </c>
      <c r="D160" s="52">
        <v>59.3</v>
      </c>
      <c r="E160" s="23">
        <v>65.2</v>
      </c>
    </row>
    <row r="161" spans="1:5" ht="15" x14ac:dyDescent="0.35">
      <c r="A161" s="11" t="s">
        <v>1278</v>
      </c>
      <c r="B161" s="5" t="s">
        <v>161</v>
      </c>
      <c r="C161" s="23">
        <v>61.9</v>
      </c>
      <c r="D161" s="52">
        <v>67.400000000000006</v>
      </c>
      <c r="E161" s="23">
        <v>59.7</v>
      </c>
    </row>
    <row r="162" spans="1:5" ht="15" x14ac:dyDescent="0.35">
      <c r="A162" s="11" t="s">
        <v>1279</v>
      </c>
      <c r="B162" s="5" t="s">
        <v>162</v>
      </c>
      <c r="C162" s="23">
        <v>63</v>
      </c>
      <c r="D162" s="52">
        <v>61.2</v>
      </c>
      <c r="E162" s="23">
        <v>73.2</v>
      </c>
    </row>
    <row r="163" spans="1:5" ht="15" x14ac:dyDescent="0.35">
      <c r="A163" s="11" t="s">
        <v>1280</v>
      </c>
      <c r="B163" s="5" t="s">
        <v>163</v>
      </c>
      <c r="C163" s="23">
        <v>58.4</v>
      </c>
      <c r="D163" s="52">
        <v>51.6</v>
      </c>
      <c r="E163" s="23">
        <v>77.599999999999994</v>
      </c>
    </row>
    <row r="164" spans="1:5" ht="15" x14ac:dyDescent="0.35">
      <c r="A164" s="11" t="s">
        <v>1281</v>
      </c>
      <c r="B164" s="5" t="s">
        <v>164</v>
      </c>
      <c r="C164" s="23">
        <v>59.5</v>
      </c>
      <c r="D164" s="52">
        <v>59.4</v>
      </c>
      <c r="E164" s="23">
        <v>59.7</v>
      </c>
    </row>
    <row r="165" spans="1:5" ht="15" x14ac:dyDescent="0.35">
      <c r="A165" s="11" t="s">
        <v>1282</v>
      </c>
      <c r="B165" s="5" t="s">
        <v>165</v>
      </c>
      <c r="C165" s="23">
        <v>67.7</v>
      </c>
      <c r="D165" s="52">
        <v>55.6</v>
      </c>
      <c r="E165" s="23">
        <v>75</v>
      </c>
    </row>
    <row r="166" spans="1:5" ht="15" x14ac:dyDescent="0.35">
      <c r="A166" s="11" t="s">
        <v>1283</v>
      </c>
      <c r="B166" s="5" t="s">
        <v>166</v>
      </c>
      <c r="C166" s="23">
        <v>73.8</v>
      </c>
      <c r="D166" s="52">
        <v>65.2</v>
      </c>
      <c r="E166" s="23">
        <v>77</v>
      </c>
    </row>
    <row r="167" spans="1:5" ht="15" x14ac:dyDescent="0.35">
      <c r="A167" s="11" t="s">
        <v>1284</v>
      </c>
      <c r="B167" s="5" t="s">
        <v>167</v>
      </c>
      <c r="C167" s="23">
        <v>49.1</v>
      </c>
      <c r="D167" s="52">
        <v>44</v>
      </c>
      <c r="E167" s="23">
        <v>60.3</v>
      </c>
    </row>
    <row r="168" spans="1:5" ht="15" x14ac:dyDescent="0.35">
      <c r="A168" s="11" t="s">
        <v>1285</v>
      </c>
      <c r="B168" s="5" t="s">
        <v>168</v>
      </c>
      <c r="C168" s="23">
        <v>54.3</v>
      </c>
      <c r="D168" s="52">
        <v>59.3</v>
      </c>
      <c r="E168" s="23">
        <v>51</v>
      </c>
    </row>
    <row r="169" spans="1:5" ht="15" x14ac:dyDescent="0.35">
      <c r="A169" s="11" t="s">
        <v>1286</v>
      </c>
      <c r="B169" s="5" t="s">
        <v>169</v>
      </c>
      <c r="C169" s="23">
        <v>65.599999999999994</v>
      </c>
      <c r="D169" s="52">
        <v>53.2</v>
      </c>
      <c r="E169" s="23">
        <v>68</v>
      </c>
    </row>
    <row r="170" spans="1:5" ht="15" x14ac:dyDescent="0.35">
      <c r="A170" s="11" t="s">
        <v>1287</v>
      </c>
      <c r="B170" s="5" t="s">
        <v>170</v>
      </c>
      <c r="C170" s="23">
        <v>63.2</v>
      </c>
      <c r="D170" s="52">
        <v>60.7</v>
      </c>
      <c r="E170" s="23">
        <v>65.099999999999994</v>
      </c>
    </row>
    <row r="171" spans="1:5" ht="15" x14ac:dyDescent="0.35">
      <c r="A171" s="11" t="s">
        <v>1288</v>
      </c>
      <c r="B171" s="5" t="s">
        <v>171</v>
      </c>
      <c r="C171" s="23">
        <v>70.099999999999994</v>
      </c>
      <c r="D171" s="52">
        <v>64.900000000000006</v>
      </c>
      <c r="E171" s="23">
        <v>72</v>
      </c>
    </row>
    <row r="172" spans="1:5" ht="15" x14ac:dyDescent="0.35">
      <c r="A172" s="11" t="s">
        <v>1289</v>
      </c>
      <c r="B172" s="5" t="s">
        <v>172</v>
      </c>
      <c r="C172" s="23">
        <v>49.1</v>
      </c>
      <c r="D172" s="52">
        <v>33.6</v>
      </c>
      <c r="E172" s="23">
        <v>65.599999999999994</v>
      </c>
    </row>
    <row r="173" spans="1:5" ht="15" x14ac:dyDescent="0.35">
      <c r="A173" s="11" t="s">
        <v>1290</v>
      </c>
      <c r="B173" s="5" t="s">
        <v>173</v>
      </c>
      <c r="C173" s="23">
        <v>57.6</v>
      </c>
      <c r="D173" s="52">
        <v>47.7</v>
      </c>
      <c r="E173" s="23">
        <v>62.2</v>
      </c>
    </row>
    <row r="174" spans="1:5" ht="15" x14ac:dyDescent="0.35">
      <c r="A174" s="11" t="s">
        <v>1291</v>
      </c>
      <c r="B174" s="5" t="s">
        <v>174</v>
      </c>
      <c r="C174" s="23">
        <v>66.2</v>
      </c>
      <c r="D174" s="52">
        <v>62.2</v>
      </c>
      <c r="E174" s="23">
        <v>67.599999999999994</v>
      </c>
    </row>
    <row r="175" spans="1:5" ht="15" x14ac:dyDescent="0.35">
      <c r="A175" s="11" t="s">
        <v>1292</v>
      </c>
      <c r="B175" s="5" t="s">
        <v>175</v>
      </c>
      <c r="C175" s="23">
        <v>67.5</v>
      </c>
      <c r="D175" s="52">
        <v>47.2</v>
      </c>
      <c r="E175" s="23">
        <v>71.099999999999994</v>
      </c>
    </row>
    <row r="176" spans="1:5" ht="15" x14ac:dyDescent="0.35">
      <c r="A176" s="11" t="s">
        <v>1293</v>
      </c>
      <c r="B176" s="5" t="s">
        <v>176</v>
      </c>
      <c r="C176" s="23">
        <v>48.9</v>
      </c>
      <c r="D176" s="52">
        <v>50.3</v>
      </c>
      <c r="E176" s="23">
        <v>46.9</v>
      </c>
    </row>
    <row r="177" spans="1:5" ht="15" x14ac:dyDescent="0.35">
      <c r="A177" s="11" t="s">
        <v>1294</v>
      </c>
      <c r="B177" s="5" t="s">
        <v>177</v>
      </c>
      <c r="C177" s="23">
        <v>57.3</v>
      </c>
      <c r="D177" s="52">
        <v>47</v>
      </c>
      <c r="E177" s="23">
        <v>69.5</v>
      </c>
    </row>
    <row r="178" spans="1:5" ht="15" x14ac:dyDescent="0.35">
      <c r="A178" s="11" t="s">
        <v>1295</v>
      </c>
      <c r="B178" s="5" t="s">
        <v>178</v>
      </c>
      <c r="C178" s="23">
        <v>49.9</v>
      </c>
      <c r="D178" s="52">
        <v>53.8</v>
      </c>
      <c r="E178" s="23">
        <v>37</v>
      </c>
    </row>
    <row r="179" spans="1:5" ht="15" x14ac:dyDescent="0.35">
      <c r="A179" s="11" t="s">
        <v>1296</v>
      </c>
      <c r="B179" s="5" t="s">
        <v>179</v>
      </c>
      <c r="C179" s="23">
        <v>50.7</v>
      </c>
      <c r="D179" s="52">
        <v>48.5</v>
      </c>
      <c r="E179" s="23">
        <v>55.5</v>
      </c>
    </row>
    <row r="180" spans="1:5" ht="15" x14ac:dyDescent="0.35">
      <c r="A180" s="11" t="s">
        <v>1297</v>
      </c>
      <c r="B180" s="5" t="s">
        <v>180</v>
      </c>
      <c r="C180" s="23">
        <v>64.3</v>
      </c>
      <c r="D180" s="52">
        <v>40.9</v>
      </c>
      <c r="E180" s="23">
        <v>69.900000000000006</v>
      </c>
    </row>
    <row r="181" spans="1:5" ht="15" x14ac:dyDescent="0.35">
      <c r="A181" s="11" t="s">
        <v>1298</v>
      </c>
      <c r="B181" s="5" t="s">
        <v>181</v>
      </c>
      <c r="C181" s="23">
        <v>60.3</v>
      </c>
      <c r="D181" s="52">
        <v>57.8</v>
      </c>
      <c r="E181" s="23">
        <v>78</v>
      </c>
    </row>
    <row r="182" spans="1:5" ht="15" x14ac:dyDescent="0.35">
      <c r="A182" s="11" t="s">
        <v>1299</v>
      </c>
      <c r="B182" s="5" t="s">
        <v>182</v>
      </c>
      <c r="C182" s="23">
        <v>66.7</v>
      </c>
      <c r="D182" s="52">
        <v>62.5</v>
      </c>
      <c r="E182" s="23">
        <v>68.400000000000006</v>
      </c>
    </row>
    <row r="183" spans="1:5" ht="15" x14ac:dyDescent="0.35">
      <c r="A183" s="11" t="s">
        <v>1300</v>
      </c>
      <c r="B183" s="5" t="s">
        <v>183</v>
      </c>
      <c r="C183" s="23">
        <v>56.2</v>
      </c>
      <c r="D183" s="52">
        <v>54</v>
      </c>
      <c r="E183" s="23">
        <v>62.8</v>
      </c>
    </row>
    <row r="184" spans="1:5" ht="15" x14ac:dyDescent="0.35">
      <c r="A184" s="11" t="s">
        <v>1301</v>
      </c>
      <c r="B184" s="5" t="s">
        <v>184</v>
      </c>
      <c r="C184" s="23">
        <v>60.6</v>
      </c>
      <c r="D184" s="52">
        <v>48.9</v>
      </c>
      <c r="E184" s="23">
        <v>71.599999999999994</v>
      </c>
    </row>
    <row r="185" spans="1:5" ht="15" x14ac:dyDescent="0.35">
      <c r="A185" s="11" t="s">
        <v>1302</v>
      </c>
      <c r="B185" s="5" t="s">
        <v>185</v>
      </c>
      <c r="C185" s="23">
        <v>54</v>
      </c>
      <c r="D185" s="52">
        <v>50.3</v>
      </c>
      <c r="E185" s="23">
        <v>66.3</v>
      </c>
    </row>
    <row r="186" spans="1:5" ht="15" x14ac:dyDescent="0.35">
      <c r="A186" s="11" t="s">
        <v>1303</v>
      </c>
      <c r="B186" s="5" t="s">
        <v>186</v>
      </c>
      <c r="C186" s="23">
        <v>54.8</v>
      </c>
      <c r="D186" s="52">
        <v>49.9</v>
      </c>
      <c r="E186" s="23">
        <v>57.9</v>
      </c>
    </row>
    <row r="187" spans="1:5" ht="15" x14ac:dyDescent="0.35">
      <c r="A187" s="11" t="s">
        <v>1304</v>
      </c>
      <c r="B187" s="5" t="s">
        <v>187</v>
      </c>
      <c r="C187" s="23">
        <v>54.3</v>
      </c>
      <c r="D187" s="52">
        <v>53.6</v>
      </c>
      <c r="E187" s="23">
        <v>62.8</v>
      </c>
    </row>
    <row r="188" spans="1:5" ht="15" x14ac:dyDescent="0.35">
      <c r="A188" s="11" t="s">
        <v>1305</v>
      </c>
      <c r="B188" s="5" t="s">
        <v>188</v>
      </c>
      <c r="C188" s="23">
        <v>43.6</v>
      </c>
      <c r="D188" s="52">
        <v>35.1</v>
      </c>
      <c r="E188" s="23">
        <v>57.5</v>
      </c>
    </row>
    <row r="189" spans="1:5" ht="15" x14ac:dyDescent="0.35">
      <c r="A189" s="11" t="s">
        <v>1306</v>
      </c>
      <c r="B189" s="5" t="s">
        <v>189</v>
      </c>
      <c r="C189" s="23">
        <v>54.8</v>
      </c>
      <c r="D189" s="52">
        <v>46.5</v>
      </c>
      <c r="E189" s="23">
        <v>59.7</v>
      </c>
    </row>
    <row r="190" spans="1:5" ht="15" x14ac:dyDescent="0.35">
      <c r="A190" s="11" t="s">
        <v>1307</v>
      </c>
      <c r="B190" s="5" t="s">
        <v>190</v>
      </c>
      <c r="C190" s="23">
        <v>39.4</v>
      </c>
      <c r="D190" s="52">
        <v>38.9</v>
      </c>
      <c r="E190" s="23">
        <v>77.3</v>
      </c>
    </row>
    <row r="191" spans="1:5" ht="15" x14ac:dyDescent="0.35">
      <c r="A191" s="11" t="s">
        <v>1308</v>
      </c>
      <c r="B191" s="5" t="s">
        <v>191</v>
      </c>
      <c r="C191" s="23">
        <v>50.7</v>
      </c>
      <c r="D191" s="52">
        <v>41.7</v>
      </c>
      <c r="E191" s="23">
        <v>58.6</v>
      </c>
    </row>
    <row r="192" spans="1:5" ht="15" x14ac:dyDescent="0.35">
      <c r="A192" s="11" t="s">
        <v>1309</v>
      </c>
      <c r="B192" s="5" t="s">
        <v>192</v>
      </c>
      <c r="C192" s="23">
        <v>73</v>
      </c>
      <c r="D192" s="52">
        <v>68.400000000000006</v>
      </c>
      <c r="E192" s="23">
        <v>75.400000000000006</v>
      </c>
    </row>
    <row r="193" spans="1:5" ht="15" x14ac:dyDescent="0.35">
      <c r="A193" s="11" t="s">
        <v>1310</v>
      </c>
      <c r="B193" s="5" t="s">
        <v>193</v>
      </c>
      <c r="C193" s="23">
        <v>30.4</v>
      </c>
      <c r="D193" s="52">
        <v>28.4</v>
      </c>
      <c r="E193" s="23">
        <v>57.8</v>
      </c>
    </row>
    <row r="194" spans="1:5" ht="15" x14ac:dyDescent="0.35">
      <c r="A194" s="11" t="s">
        <v>1311</v>
      </c>
      <c r="B194" s="5" t="s">
        <v>194</v>
      </c>
      <c r="C194" s="23">
        <v>42.8</v>
      </c>
      <c r="D194" s="52">
        <v>40.200000000000003</v>
      </c>
      <c r="E194" s="23">
        <v>51.7</v>
      </c>
    </row>
    <row r="195" spans="1:5" ht="15" x14ac:dyDescent="0.35">
      <c r="A195" s="11" t="s">
        <v>1312</v>
      </c>
      <c r="B195" s="5" t="s">
        <v>195</v>
      </c>
      <c r="C195" s="23">
        <v>54.1</v>
      </c>
      <c r="D195" s="52">
        <v>53.7</v>
      </c>
      <c r="E195" s="23">
        <v>56.9</v>
      </c>
    </row>
    <row r="196" spans="1:5" ht="15" x14ac:dyDescent="0.35">
      <c r="A196" s="11" t="s">
        <v>1313</v>
      </c>
      <c r="B196" s="5" t="s">
        <v>196</v>
      </c>
      <c r="C196" s="23">
        <v>62.4</v>
      </c>
      <c r="D196" s="52">
        <v>60.5</v>
      </c>
      <c r="E196" s="23">
        <v>80.599999999999994</v>
      </c>
    </row>
    <row r="197" spans="1:5" ht="15" x14ac:dyDescent="0.35">
      <c r="A197" s="11" t="s">
        <v>1314</v>
      </c>
      <c r="B197" s="5" t="s">
        <v>197</v>
      </c>
      <c r="C197" s="23">
        <v>11.4</v>
      </c>
      <c r="D197" s="52">
        <v>10.199999999999999</v>
      </c>
      <c r="E197" s="23">
        <v>37.200000000000003</v>
      </c>
    </row>
    <row r="198" spans="1:5" ht="15" x14ac:dyDescent="0.35">
      <c r="A198" s="11" t="s">
        <v>1315</v>
      </c>
      <c r="B198" s="5" t="s">
        <v>198</v>
      </c>
      <c r="C198" s="23">
        <v>37.5</v>
      </c>
      <c r="D198" s="52">
        <v>10.199999999999999</v>
      </c>
      <c r="E198" s="23">
        <v>44.3</v>
      </c>
    </row>
    <row r="199" spans="1:5" ht="15" x14ac:dyDescent="0.35">
      <c r="A199" s="11" t="s">
        <v>1316</v>
      </c>
      <c r="B199" s="5" t="s">
        <v>199</v>
      </c>
      <c r="C199" s="23">
        <v>33.5</v>
      </c>
      <c r="D199" s="52">
        <v>24</v>
      </c>
      <c r="E199" s="23">
        <v>40.200000000000003</v>
      </c>
    </row>
    <row r="200" spans="1:5" ht="15" x14ac:dyDescent="0.35">
      <c r="A200" s="11" t="s">
        <v>1317</v>
      </c>
      <c r="B200" s="5" t="s">
        <v>200</v>
      </c>
      <c r="C200" s="23">
        <v>24.8</v>
      </c>
      <c r="D200" s="52">
        <v>12.6</v>
      </c>
      <c r="E200" s="23">
        <v>34.299999999999997</v>
      </c>
    </row>
    <row r="201" spans="1:5" ht="15" x14ac:dyDescent="0.35">
      <c r="A201" s="11" t="s">
        <v>1318</v>
      </c>
      <c r="B201" s="5" t="s">
        <v>201</v>
      </c>
      <c r="C201" s="23">
        <v>25.2</v>
      </c>
      <c r="D201" s="52">
        <v>16.899999999999999</v>
      </c>
      <c r="E201" s="23">
        <v>38.1</v>
      </c>
    </row>
    <row r="202" spans="1:5" ht="15" x14ac:dyDescent="0.35">
      <c r="A202" s="11" t="s">
        <v>1319</v>
      </c>
      <c r="B202" s="5" t="s">
        <v>202</v>
      </c>
      <c r="C202" s="23">
        <v>40.5</v>
      </c>
      <c r="D202" s="52">
        <v>25.4</v>
      </c>
      <c r="E202" s="23">
        <v>46.1</v>
      </c>
    </row>
    <row r="203" spans="1:5" ht="15" x14ac:dyDescent="0.35">
      <c r="A203" s="11" t="s">
        <v>1320</v>
      </c>
      <c r="B203" s="5" t="s">
        <v>203</v>
      </c>
      <c r="C203" s="23">
        <v>43.3</v>
      </c>
      <c r="D203" s="52">
        <v>18.100000000000001</v>
      </c>
      <c r="E203" s="23">
        <v>48</v>
      </c>
    </row>
    <row r="204" spans="1:5" ht="15" x14ac:dyDescent="0.35">
      <c r="A204" s="11" t="s">
        <v>1321</v>
      </c>
      <c r="B204" s="5" t="s">
        <v>204</v>
      </c>
      <c r="C204" s="23">
        <v>48.1</v>
      </c>
      <c r="D204" s="52">
        <v>21.7</v>
      </c>
      <c r="E204" s="23">
        <v>70.400000000000006</v>
      </c>
    </row>
    <row r="205" spans="1:5" ht="15" x14ac:dyDescent="0.35">
      <c r="A205" s="11" t="s">
        <v>1322</v>
      </c>
      <c r="B205" s="5" t="s">
        <v>205</v>
      </c>
      <c r="C205" s="23">
        <v>39.700000000000003</v>
      </c>
      <c r="D205" s="52">
        <v>26.8</v>
      </c>
      <c r="E205" s="23">
        <v>42</v>
      </c>
    </row>
    <row r="206" spans="1:5" ht="15" x14ac:dyDescent="0.35">
      <c r="A206" s="11" t="s">
        <v>1323</v>
      </c>
      <c r="B206" s="5" t="s">
        <v>25</v>
      </c>
      <c r="C206" s="23">
        <v>48.5</v>
      </c>
      <c r="D206" s="52">
        <v>23.8</v>
      </c>
      <c r="E206" s="23">
        <v>55.8</v>
      </c>
    </row>
    <row r="207" spans="1:5" ht="15" x14ac:dyDescent="0.35">
      <c r="A207" s="11" t="s">
        <v>1324</v>
      </c>
      <c r="B207" s="5" t="s">
        <v>206</v>
      </c>
      <c r="C207" s="23">
        <v>44.9</v>
      </c>
      <c r="D207" s="52">
        <v>17.899999999999999</v>
      </c>
      <c r="E207" s="23">
        <v>50.2</v>
      </c>
    </row>
    <row r="208" spans="1:5" ht="15" x14ac:dyDescent="0.35">
      <c r="A208" s="11" t="s">
        <v>1325</v>
      </c>
      <c r="B208" s="5" t="s">
        <v>207</v>
      </c>
      <c r="C208" s="23">
        <v>31.3</v>
      </c>
      <c r="D208" s="52">
        <v>25.6</v>
      </c>
      <c r="E208" s="23">
        <v>36</v>
      </c>
    </row>
    <row r="209" spans="1:5" ht="15" x14ac:dyDescent="0.35">
      <c r="A209" s="11" t="s">
        <v>1326</v>
      </c>
      <c r="B209" s="5" t="s">
        <v>29</v>
      </c>
      <c r="C209" s="23">
        <v>43.7</v>
      </c>
      <c r="D209" s="52">
        <v>16.2</v>
      </c>
      <c r="E209" s="23">
        <v>45.9</v>
      </c>
    </row>
    <row r="210" spans="1:5" ht="15" x14ac:dyDescent="0.35">
      <c r="A210" s="11" t="s">
        <v>1327</v>
      </c>
      <c r="B210" s="5" t="s">
        <v>208</v>
      </c>
      <c r="C210" s="23">
        <v>52.3</v>
      </c>
      <c r="D210" s="52">
        <v>18.399999999999999</v>
      </c>
      <c r="E210" s="23">
        <v>63</v>
      </c>
    </row>
    <row r="211" spans="1:5" ht="15" x14ac:dyDescent="0.35">
      <c r="A211" s="11" t="s">
        <v>1328</v>
      </c>
      <c r="B211" s="5" t="s">
        <v>209</v>
      </c>
      <c r="C211" s="23">
        <v>29.4</v>
      </c>
      <c r="D211" s="52">
        <v>18.600000000000001</v>
      </c>
      <c r="E211" s="23">
        <v>38.1</v>
      </c>
    </row>
    <row r="212" spans="1:5" ht="15" x14ac:dyDescent="0.35">
      <c r="A212" s="11" t="s">
        <v>1329</v>
      </c>
      <c r="B212" s="5" t="s">
        <v>210</v>
      </c>
      <c r="C212" s="23">
        <v>41.1</v>
      </c>
      <c r="D212" s="52">
        <v>18.899999999999999</v>
      </c>
      <c r="E212" s="23">
        <v>56.4</v>
      </c>
    </row>
    <row r="213" spans="1:5" ht="15" x14ac:dyDescent="0.35">
      <c r="A213" s="11" t="s">
        <v>1330</v>
      </c>
      <c r="B213" s="5" t="s">
        <v>211</v>
      </c>
      <c r="C213" s="23">
        <v>17.3</v>
      </c>
      <c r="D213" s="52">
        <v>15</v>
      </c>
      <c r="E213" s="23">
        <v>35.799999999999997</v>
      </c>
    </row>
    <row r="214" spans="1:5" ht="15" x14ac:dyDescent="0.35">
      <c r="A214" s="11" t="s">
        <v>1331</v>
      </c>
      <c r="B214" s="5" t="s">
        <v>212</v>
      </c>
      <c r="C214" s="23">
        <v>60.1</v>
      </c>
      <c r="D214" s="52">
        <v>21.2</v>
      </c>
      <c r="E214" s="23">
        <v>72.099999999999994</v>
      </c>
    </row>
    <row r="215" spans="1:5" ht="15" x14ac:dyDescent="0.35">
      <c r="A215" s="11" t="s">
        <v>1332</v>
      </c>
      <c r="B215" s="5" t="s">
        <v>213</v>
      </c>
      <c r="C215" s="23">
        <v>69.099999999999994</v>
      </c>
      <c r="D215" s="52">
        <v>30.4</v>
      </c>
      <c r="E215" s="23">
        <v>81.7</v>
      </c>
    </row>
    <row r="216" spans="1:5" ht="15" x14ac:dyDescent="0.35">
      <c r="A216" s="11" t="s">
        <v>1333</v>
      </c>
      <c r="B216" s="5" t="s">
        <v>214</v>
      </c>
      <c r="C216" s="23">
        <v>46.4</v>
      </c>
      <c r="D216" s="52">
        <v>14.2</v>
      </c>
      <c r="E216" s="23">
        <v>55.1</v>
      </c>
    </row>
    <row r="217" spans="1:5" ht="15" x14ac:dyDescent="0.35">
      <c r="A217" s="11" t="s">
        <v>1334</v>
      </c>
      <c r="B217" s="5" t="s">
        <v>215</v>
      </c>
      <c r="C217" s="23">
        <v>42.3</v>
      </c>
      <c r="D217" s="52">
        <v>19.100000000000001</v>
      </c>
      <c r="E217" s="23">
        <v>47</v>
      </c>
    </row>
    <row r="218" spans="1:5" ht="15" x14ac:dyDescent="0.35">
      <c r="A218" s="11" t="s">
        <v>1335</v>
      </c>
      <c r="B218" s="5" t="s">
        <v>216</v>
      </c>
      <c r="C218" s="23">
        <v>40.5</v>
      </c>
      <c r="D218" s="52">
        <v>16.7</v>
      </c>
      <c r="E218" s="23">
        <v>49.3</v>
      </c>
    </row>
    <row r="219" spans="1:5" ht="15" x14ac:dyDescent="0.35">
      <c r="A219" s="11" t="s">
        <v>1336</v>
      </c>
      <c r="B219" s="5" t="s">
        <v>217</v>
      </c>
      <c r="C219" s="23">
        <v>36.1</v>
      </c>
      <c r="D219" s="52">
        <v>19.100000000000001</v>
      </c>
      <c r="E219" s="23">
        <v>38.799999999999997</v>
      </c>
    </row>
    <row r="220" spans="1:5" ht="15" x14ac:dyDescent="0.35">
      <c r="A220" s="11" t="s">
        <v>1337</v>
      </c>
      <c r="B220" s="5" t="s">
        <v>218</v>
      </c>
      <c r="C220" s="23">
        <v>38.799999999999997</v>
      </c>
      <c r="D220" s="52">
        <v>21.9</v>
      </c>
      <c r="E220" s="23">
        <v>44.2</v>
      </c>
    </row>
    <row r="221" spans="1:5" ht="15" x14ac:dyDescent="0.35">
      <c r="A221" s="11" t="s">
        <v>1338</v>
      </c>
      <c r="B221" s="5" t="s">
        <v>219</v>
      </c>
      <c r="C221" s="23">
        <v>26.6</v>
      </c>
      <c r="D221" s="52">
        <v>20.3</v>
      </c>
      <c r="E221" s="23">
        <v>37.200000000000003</v>
      </c>
    </row>
    <row r="222" spans="1:5" ht="15" x14ac:dyDescent="0.35">
      <c r="A222" s="11" t="s">
        <v>1339</v>
      </c>
      <c r="B222" s="5" t="s">
        <v>220</v>
      </c>
      <c r="C222" s="23">
        <v>55.6</v>
      </c>
      <c r="D222" s="52">
        <v>11.9</v>
      </c>
      <c r="E222" s="23">
        <v>65</v>
      </c>
    </row>
    <row r="223" spans="1:5" ht="15" x14ac:dyDescent="0.35">
      <c r="A223" s="11" t="s">
        <v>1340</v>
      </c>
      <c r="B223" s="5" t="s">
        <v>221</v>
      </c>
      <c r="C223" s="23">
        <v>69.7</v>
      </c>
      <c r="D223" s="52">
        <v>32.4</v>
      </c>
      <c r="E223" s="23">
        <v>79.8</v>
      </c>
    </row>
    <row r="224" spans="1:5" ht="15" x14ac:dyDescent="0.35">
      <c r="A224" s="11" t="s">
        <v>1341</v>
      </c>
      <c r="B224" s="5" t="s">
        <v>222</v>
      </c>
      <c r="C224" s="23">
        <v>25.9</v>
      </c>
      <c r="D224" s="52">
        <v>21.8</v>
      </c>
      <c r="E224" s="23">
        <v>29</v>
      </c>
    </row>
    <row r="225" spans="1:5" ht="15" x14ac:dyDescent="0.35">
      <c r="A225" s="11" t="s">
        <v>1342</v>
      </c>
      <c r="B225" s="5" t="s">
        <v>223</v>
      </c>
      <c r="C225" s="23">
        <v>40.700000000000003</v>
      </c>
      <c r="D225" s="52">
        <v>25.1</v>
      </c>
      <c r="E225" s="23">
        <v>43.6</v>
      </c>
    </row>
    <row r="226" spans="1:5" ht="15" x14ac:dyDescent="0.35">
      <c r="A226" s="11" t="s">
        <v>1343</v>
      </c>
      <c r="B226" s="5" t="s">
        <v>224</v>
      </c>
      <c r="C226" s="23">
        <v>51.3</v>
      </c>
      <c r="D226" s="52">
        <v>29.3</v>
      </c>
      <c r="E226" s="23">
        <v>53.1</v>
      </c>
    </row>
    <row r="227" spans="1:5" ht="15" x14ac:dyDescent="0.35">
      <c r="A227" s="11" t="s">
        <v>1344</v>
      </c>
      <c r="B227" s="5" t="s">
        <v>225</v>
      </c>
      <c r="C227" s="23">
        <v>45.8</v>
      </c>
      <c r="D227" s="52">
        <v>16.2</v>
      </c>
      <c r="E227" s="23">
        <v>63.1</v>
      </c>
    </row>
    <row r="228" spans="1:5" ht="15" x14ac:dyDescent="0.35">
      <c r="A228" s="11" t="s">
        <v>1345</v>
      </c>
      <c r="B228" s="5" t="s">
        <v>226</v>
      </c>
      <c r="C228" s="23">
        <v>10.5</v>
      </c>
      <c r="D228" s="52">
        <v>9.4</v>
      </c>
      <c r="E228" s="23">
        <v>19.3</v>
      </c>
    </row>
    <row r="229" spans="1:5" ht="15" x14ac:dyDescent="0.35">
      <c r="A229" s="11" t="s">
        <v>1346</v>
      </c>
      <c r="B229" s="5" t="s">
        <v>227</v>
      </c>
      <c r="C229" s="23">
        <v>49.4</v>
      </c>
      <c r="D229" s="52">
        <v>28.5</v>
      </c>
      <c r="E229" s="23">
        <v>74.2</v>
      </c>
    </row>
    <row r="230" spans="1:5" ht="15" x14ac:dyDescent="0.35">
      <c r="A230" s="11" t="s">
        <v>1347</v>
      </c>
      <c r="B230" s="5" t="s">
        <v>228</v>
      </c>
      <c r="C230" s="23">
        <v>31.3</v>
      </c>
      <c r="D230" s="52">
        <v>18.399999999999999</v>
      </c>
      <c r="E230" s="23">
        <v>42.8</v>
      </c>
    </row>
    <row r="231" spans="1:5" ht="15" x14ac:dyDescent="0.35">
      <c r="A231" s="11" t="s">
        <v>1348</v>
      </c>
      <c r="B231" s="5" t="s">
        <v>229</v>
      </c>
      <c r="C231" s="23">
        <v>21.7</v>
      </c>
      <c r="D231" s="52">
        <v>10</v>
      </c>
      <c r="E231" s="23">
        <v>28.9</v>
      </c>
    </row>
    <row r="232" spans="1:5" ht="15" x14ac:dyDescent="0.35">
      <c r="A232" s="11" t="s">
        <v>1349</v>
      </c>
      <c r="B232" s="5" t="s">
        <v>230</v>
      </c>
      <c r="C232" s="23">
        <v>43.9</v>
      </c>
      <c r="D232" s="52">
        <v>24.3</v>
      </c>
      <c r="E232" s="23">
        <v>54.7</v>
      </c>
    </row>
    <row r="233" spans="1:5" ht="15" x14ac:dyDescent="0.35">
      <c r="A233" s="11" t="s">
        <v>1350</v>
      </c>
      <c r="B233" s="5" t="s">
        <v>231</v>
      </c>
      <c r="C233" s="23">
        <v>51.2</v>
      </c>
      <c r="D233" s="52">
        <v>21.4</v>
      </c>
      <c r="E233" s="23">
        <v>58.8</v>
      </c>
    </row>
    <row r="234" spans="1:5" ht="15" x14ac:dyDescent="0.35">
      <c r="A234" s="11" t="s">
        <v>1351</v>
      </c>
      <c r="B234" s="5" t="s">
        <v>232</v>
      </c>
      <c r="C234" s="23">
        <v>43.7</v>
      </c>
      <c r="D234" s="52">
        <v>26.6</v>
      </c>
      <c r="E234" s="23">
        <v>51</v>
      </c>
    </row>
    <row r="235" spans="1:5" ht="15" x14ac:dyDescent="0.35">
      <c r="A235" s="11" t="s">
        <v>1352</v>
      </c>
      <c r="B235" s="5" t="s">
        <v>233</v>
      </c>
      <c r="C235" s="23">
        <v>20.3</v>
      </c>
      <c r="D235" s="52">
        <v>12.2</v>
      </c>
      <c r="E235" s="23">
        <v>47.7</v>
      </c>
    </row>
    <row r="236" spans="1:5" ht="15" x14ac:dyDescent="0.35">
      <c r="A236" s="11" t="s">
        <v>1353</v>
      </c>
      <c r="B236" s="5" t="s">
        <v>234</v>
      </c>
      <c r="C236" s="23">
        <v>30.4</v>
      </c>
      <c r="D236" s="52">
        <v>18.7</v>
      </c>
      <c r="E236" s="23">
        <v>36.299999999999997</v>
      </c>
    </row>
    <row r="237" spans="1:5" ht="15" x14ac:dyDescent="0.35">
      <c r="A237" s="11" t="s">
        <v>1354</v>
      </c>
      <c r="B237" s="5" t="s">
        <v>235</v>
      </c>
      <c r="C237" s="23">
        <v>19.399999999999999</v>
      </c>
      <c r="D237" s="52">
        <v>13.8</v>
      </c>
      <c r="E237" s="23">
        <v>42.3</v>
      </c>
    </row>
    <row r="238" spans="1:5" ht="15" x14ac:dyDescent="0.35">
      <c r="A238" s="11" t="s">
        <v>1355</v>
      </c>
      <c r="B238" s="5" t="s">
        <v>236</v>
      </c>
      <c r="C238" s="23">
        <v>36.1</v>
      </c>
      <c r="D238" s="52">
        <v>10.7</v>
      </c>
      <c r="E238" s="23">
        <v>48.3</v>
      </c>
    </row>
    <row r="239" spans="1:5" ht="15" x14ac:dyDescent="0.35">
      <c r="A239" s="11" t="s">
        <v>1356</v>
      </c>
      <c r="B239" s="5" t="s">
        <v>237</v>
      </c>
      <c r="C239" s="23">
        <v>48.1</v>
      </c>
      <c r="D239" s="52">
        <v>13.3</v>
      </c>
      <c r="E239" s="23">
        <v>63.9</v>
      </c>
    </row>
    <row r="240" spans="1:5" ht="15" x14ac:dyDescent="0.35">
      <c r="A240" s="11" t="s">
        <v>1357</v>
      </c>
      <c r="B240" s="5" t="s">
        <v>238</v>
      </c>
      <c r="C240" s="23">
        <v>24.8</v>
      </c>
      <c r="D240" s="52">
        <v>16.2</v>
      </c>
      <c r="E240" s="23">
        <v>37.6</v>
      </c>
    </row>
    <row r="241" spans="1:5" ht="15" x14ac:dyDescent="0.35">
      <c r="A241" s="11" t="s">
        <v>1358</v>
      </c>
      <c r="B241" s="5" t="s">
        <v>239</v>
      </c>
      <c r="C241" s="23">
        <v>38.799999999999997</v>
      </c>
      <c r="D241" s="52">
        <v>17.600000000000001</v>
      </c>
      <c r="E241" s="23">
        <v>46.6</v>
      </c>
    </row>
    <row r="242" spans="1:5" ht="15" x14ac:dyDescent="0.35">
      <c r="A242" s="11" t="s">
        <v>1359</v>
      </c>
      <c r="B242" s="5" t="s">
        <v>64</v>
      </c>
      <c r="C242" s="23">
        <v>64.7</v>
      </c>
      <c r="D242" s="52">
        <v>26.2</v>
      </c>
      <c r="E242" s="23">
        <v>79.599999999999994</v>
      </c>
    </row>
    <row r="243" spans="1:5" ht="15" x14ac:dyDescent="0.35">
      <c r="A243" s="11" t="s">
        <v>1360</v>
      </c>
      <c r="B243" s="5" t="s">
        <v>240</v>
      </c>
      <c r="C243" s="23">
        <v>57.4</v>
      </c>
      <c r="D243" s="52">
        <v>28.9</v>
      </c>
      <c r="E243" s="23">
        <v>72.7</v>
      </c>
    </row>
    <row r="244" spans="1:5" ht="15" x14ac:dyDescent="0.35">
      <c r="A244" s="11" t="s">
        <v>1361</v>
      </c>
      <c r="B244" s="5" t="s">
        <v>241</v>
      </c>
      <c r="C244" s="23">
        <v>31.6</v>
      </c>
      <c r="D244" s="52">
        <v>19.100000000000001</v>
      </c>
      <c r="E244" s="23">
        <v>40</v>
      </c>
    </row>
    <row r="245" spans="1:5" ht="15" x14ac:dyDescent="0.35">
      <c r="A245" s="11" t="s">
        <v>1362</v>
      </c>
      <c r="B245" s="5" t="s">
        <v>242</v>
      </c>
      <c r="C245" s="23">
        <v>38.4</v>
      </c>
      <c r="D245" s="52">
        <v>18.600000000000001</v>
      </c>
      <c r="E245" s="23">
        <v>48.7</v>
      </c>
    </row>
    <row r="246" spans="1:5" ht="15" x14ac:dyDescent="0.35">
      <c r="A246" s="11" t="s">
        <v>1363</v>
      </c>
      <c r="B246" s="5" t="s">
        <v>243</v>
      </c>
      <c r="C246" s="23">
        <v>41.9</v>
      </c>
      <c r="D246" s="52">
        <v>26.2</v>
      </c>
      <c r="E246" s="23">
        <v>54.2</v>
      </c>
    </row>
    <row r="247" spans="1:5" ht="15" x14ac:dyDescent="0.35">
      <c r="A247" s="11" t="s">
        <v>1364</v>
      </c>
      <c r="B247" s="5" t="s">
        <v>244</v>
      </c>
      <c r="C247" s="23">
        <v>15.2</v>
      </c>
      <c r="D247" s="52">
        <v>11.6</v>
      </c>
      <c r="E247" s="23">
        <v>19.600000000000001</v>
      </c>
    </row>
    <row r="248" spans="1:5" ht="15" x14ac:dyDescent="0.35">
      <c r="A248" s="11" t="s">
        <v>1365</v>
      </c>
      <c r="B248" s="5" t="s">
        <v>245</v>
      </c>
      <c r="C248" s="23">
        <v>28.9</v>
      </c>
      <c r="D248" s="52">
        <v>6.3</v>
      </c>
      <c r="E248" s="23">
        <v>37.6</v>
      </c>
    </row>
    <row r="249" spans="1:5" ht="15" x14ac:dyDescent="0.35">
      <c r="A249" s="11" t="s">
        <v>1366</v>
      </c>
      <c r="B249" s="5" t="s">
        <v>246</v>
      </c>
      <c r="C249" s="23">
        <v>67</v>
      </c>
      <c r="D249" s="52">
        <v>27.8</v>
      </c>
      <c r="E249" s="23">
        <v>72.900000000000006</v>
      </c>
    </row>
    <row r="250" spans="1:5" ht="15" x14ac:dyDescent="0.35">
      <c r="A250" s="11" t="s">
        <v>1367</v>
      </c>
      <c r="B250" s="5" t="s">
        <v>247</v>
      </c>
      <c r="C250" s="23">
        <v>21.1</v>
      </c>
      <c r="D250" s="52">
        <v>11.7</v>
      </c>
      <c r="E250" s="23">
        <v>35</v>
      </c>
    </row>
    <row r="251" spans="1:5" ht="15" x14ac:dyDescent="0.35">
      <c r="A251" s="11" t="s">
        <v>1368</v>
      </c>
      <c r="B251" s="5" t="s">
        <v>248</v>
      </c>
      <c r="C251" s="23">
        <v>50.7</v>
      </c>
      <c r="D251" s="52">
        <v>33.4</v>
      </c>
      <c r="E251" s="23">
        <v>65.599999999999994</v>
      </c>
    </row>
    <row r="252" spans="1:5" ht="15" x14ac:dyDescent="0.35">
      <c r="A252" s="11" t="s">
        <v>1369</v>
      </c>
      <c r="B252" s="5" t="s">
        <v>249</v>
      </c>
      <c r="C252" s="23">
        <v>28.8</v>
      </c>
      <c r="D252" s="52">
        <v>20.399999999999999</v>
      </c>
      <c r="E252" s="23">
        <v>41.3</v>
      </c>
    </row>
    <row r="253" spans="1:5" ht="15" x14ac:dyDescent="0.35">
      <c r="A253" s="11" t="s">
        <v>1370</v>
      </c>
      <c r="B253" s="5" t="s">
        <v>250</v>
      </c>
      <c r="C253" s="23">
        <v>27.1</v>
      </c>
      <c r="D253" s="52">
        <v>12.8</v>
      </c>
      <c r="E253" s="23">
        <v>43.5</v>
      </c>
    </row>
    <row r="254" spans="1:5" ht="15" x14ac:dyDescent="0.35">
      <c r="A254" s="11" t="s">
        <v>1371</v>
      </c>
      <c r="B254" s="5" t="s">
        <v>251</v>
      </c>
      <c r="C254" s="23">
        <v>49.8</v>
      </c>
      <c r="D254" s="52">
        <v>18.600000000000001</v>
      </c>
      <c r="E254" s="23">
        <v>54.7</v>
      </c>
    </row>
    <row r="255" spans="1:5" ht="15" x14ac:dyDescent="0.35">
      <c r="A255" s="11" t="s">
        <v>1372</v>
      </c>
      <c r="B255" s="5" t="s">
        <v>252</v>
      </c>
      <c r="C255" s="23">
        <v>40.700000000000003</v>
      </c>
      <c r="D255" s="52">
        <v>35.700000000000003</v>
      </c>
      <c r="E255" s="23">
        <v>50.8</v>
      </c>
    </row>
    <row r="256" spans="1:5" ht="15" x14ac:dyDescent="0.35">
      <c r="A256" s="11" t="s">
        <v>1373</v>
      </c>
      <c r="B256" s="5" t="s">
        <v>253</v>
      </c>
      <c r="C256" s="23">
        <v>10.5</v>
      </c>
      <c r="D256" s="52">
        <v>8.6999999999999993</v>
      </c>
      <c r="E256" s="23">
        <v>11.4</v>
      </c>
    </row>
    <row r="257" spans="1:5" ht="15" x14ac:dyDescent="0.35">
      <c r="A257" s="11" t="s">
        <v>1374</v>
      </c>
      <c r="B257" s="5" t="s">
        <v>254</v>
      </c>
      <c r="C257" s="23">
        <v>46.2</v>
      </c>
      <c r="D257" s="52">
        <v>19.2</v>
      </c>
      <c r="E257" s="23">
        <v>52.7</v>
      </c>
    </row>
    <row r="258" spans="1:5" ht="15" x14ac:dyDescent="0.35">
      <c r="A258" s="11" t="s">
        <v>1375</v>
      </c>
      <c r="B258" s="5" t="s">
        <v>255</v>
      </c>
      <c r="C258" s="23">
        <v>22.8</v>
      </c>
      <c r="D258" s="52">
        <v>11.3</v>
      </c>
      <c r="E258" s="23">
        <v>24.7</v>
      </c>
    </row>
    <row r="259" spans="1:5" ht="15" x14ac:dyDescent="0.35">
      <c r="A259" s="11" t="s">
        <v>1376</v>
      </c>
      <c r="B259" s="5" t="s">
        <v>256</v>
      </c>
      <c r="C259" s="23">
        <v>44.7</v>
      </c>
      <c r="D259" s="52">
        <v>29.9</v>
      </c>
      <c r="E259" s="23">
        <v>58.2</v>
      </c>
    </row>
    <row r="260" spans="1:5" ht="15" x14ac:dyDescent="0.35">
      <c r="A260" s="11" t="s">
        <v>1377</v>
      </c>
      <c r="B260" s="5" t="s">
        <v>257</v>
      </c>
      <c r="C260" s="23">
        <v>37.5</v>
      </c>
      <c r="D260" s="52">
        <v>31</v>
      </c>
      <c r="E260" s="23">
        <v>39.299999999999997</v>
      </c>
    </row>
    <row r="261" spans="1:5" ht="15" x14ac:dyDescent="0.35">
      <c r="A261" s="11" t="s">
        <v>1378</v>
      </c>
      <c r="B261" s="5" t="s">
        <v>258</v>
      </c>
      <c r="C261" s="23">
        <v>36.5</v>
      </c>
      <c r="D261" s="52">
        <v>20.3</v>
      </c>
      <c r="E261" s="23">
        <v>48.5</v>
      </c>
    </row>
    <row r="262" spans="1:5" ht="15" x14ac:dyDescent="0.35">
      <c r="A262" s="11" t="s">
        <v>1379</v>
      </c>
      <c r="B262" s="5" t="s">
        <v>259</v>
      </c>
      <c r="C262" s="23">
        <v>16.2</v>
      </c>
      <c r="D262" s="52">
        <v>10</v>
      </c>
      <c r="E262" s="23">
        <v>26.4</v>
      </c>
    </row>
    <row r="263" spans="1:5" ht="15" x14ac:dyDescent="0.35">
      <c r="A263" s="11" t="s">
        <v>1380</v>
      </c>
      <c r="B263" s="5" t="s">
        <v>260</v>
      </c>
      <c r="C263" s="23">
        <v>27.8</v>
      </c>
      <c r="D263" s="52">
        <v>20.399999999999999</v>
      </c>
      <c r="E263" s="23">
        <v>34.5</v>
      </c>
    </row>
    <row r="264" spans="1:5" ht="15" x14ac:dyDescent="0.35">
      <c r="A264" s="11" t="s">
        <v>1381</v>
      </c>
      <c r="B264" s="5" t="s">
        <v>261</v>
      </c>
      <c r="C264" s="23">
        <v>42.7</v>
      </c>
      <c r="D264" s="52">
        <v>16.899999999999999</v>
      </c>
      <c r="E264" s="23">
        <v>65.900000000000006</v>
      </c>
    </row>
    <row r="265" spans="1:5" ht="15" x14ac:dyDescent="0.35">
      <c r="A265" s="11" t="s">
        <v>1382</v>
      </c>
      <c r="B265" s="5" t="s">
        <v>262</v>
      </c>
      <c r="C265" s="23">
        <v>47.4</v>
      </c>
      <c r="D265" s="52">
        <v>23.8</v>
      </c>
      <c r="E265" s="23">
        <v>58.4</v>
      </c>
    </row>
    <row r="266" spans="1:5" ht="15" x14ac:dyDescent="0.35">
      <c r="A266" s="11" t="s">
        <v>1383</v>
      </c>
      <c r="B266" s="5" t="s">
        <v>263</v>
      </c>
      <c r="C266" s="23">
        <v>68.2</v>
      </c>
      <c r="D266" s="52">
        <v>29.3</v>
      </c>
      <c r="E266" s="23">
        <v>78.900000000000006</v>
      </c>
    </row>
    <row r="267" spans="1:5" ht="15" x14ac:dyDescent="0.35">
      <c r="A267" s="11" t="s">
        <v>1384</v>
      </c>
      <c r="B267" s="5" t="s">
        <v>264</v>
      </c>
      <c r="C267" s="23">
        <v>21.6</v>
      </c>
      <c r="D267" s="52">
        <v>11.8</v>
      </c>
      <c r="E267" s="23">
        <v>40</v>
      </c>
    </row>
    <row r="268" spans="1:5" ht="15" x14ac:dyDescent="0.35">
      <c r="A268" s="11" t="s">
        <v>1385</v>
      </c>
      <c r="B268" s="5" t="s">
        <v>265</v>
      </c>
      <c r="C268" s="23">
        <v>39.299999999999997</v>
      </c>
      <c r="D268" s="52">
        <v>17.3</v>
      </c>
      <c r="E268" s="23">
        <v>50.6</v>
      </c>
    </row>
    <row r="269" spans="1:5" ht="15" x14ac:dyDescent="0.35">
      <c r="A269" s="11" t="s">
        <v>1386</v>
      </c>
      <c r="B269" s="5" t="s">
        <v>266</v>
      </c>
      <c r="C269" s="23">
        <v>57.9</v>
      </c>
      <c r="D269" s="52">
        <v>31.9</v>
      </c>
      <c r="E269" s="23">
        <v>70.8</v>
      </c>
    </row>
    <row r="270" spans="1:5" ht="15" x14ac:dyDescent="0.35">
      <c r="A270" s="11" t="s">
        <v>1387</v>
      </c>
      <c r="B270" s="5" t="s">
        <v>267</v>
      </c>
      <c r="C270" s="23">
        <v>33.6</v>
      </c>
      <c r="D270" s="52">
        <v>30</v>
      </c>
      <c r="E270" s="23">
        <v>42.9</v>
      </c>
    </row>
    <row r="271" spans="1:5" ht="15" x14ac:dyDescent="0.35">
      <c r="A271" s="11" t="s">
        <v>1388</v>
      </c>
      <c r="B271" s="5" t="s">
        <v>268</v>
      </c>
      <c r="C271" s="23">
        <v>64.599999999999994</v>
      </c>
      <c r="D271" s="52">
        <v>37.9</v>
      </c>
      <c r="E271" s="23">
        <v>76.3</v>
      </c>
    </row>
    <row r="272" spans="1:5" ht="15" x14ac:dyDescent="0.35">
      <c r="A272" s="11" t="s">
        <v>1389</v>
      </c>
      <c r="B272" s="5" t="s">
        <v>269</v>
      </c>
      <c r="C272" s="23">
        <v>31.4</v>
      </c>
      <c r="D272" s="52">
        <v>14</v>
      </c>
      <c r="E272" s="23">
        <v>45</v>
      </c>
    </row>
    <row r="273" spans="1:5" ht="15" x14ac:dyDescent="0.35">
      <c r="A273" s="11" t="s">
        <v>1390</v>
      </c>
      <c r="B273" s="5" t="s">
        <v>270</v>
      </c>
      <c r="C273" s="23">
        <v>31.3</v>
      </c>
      <c r="D273" s="52">
        <v>10.9</v>
      </c>
      <c r="E273" s="23">
        <v>40.200000000000003</v>
      </c>
    </row>
    <row r="274" spans="1:5" ht="15" x14ac:dyDescent="0.35">
      <c r="A274" s="11" t="s">
        <v>1391</v>
      </c>
      <c r="B274" s="5" t="s">
        <v>271</v>
      </c>
      <c r="C274" s="23">
        <v>46.9</v>
      </c>
      <c r="D274" s="52">
        <v>17</v>
      </c>
      <c r="E274" s="23">
        <v>57.4</v>
      </c>
    </row>
    <row r="275" spans="1:5" ht="15" x14ac:dyDescent="0.35">
      <c r="A275" s="11" t="s">
        <v>1392</v>
      </c>
      <c r="B275" s="5" t="s">
        <v>272</v>
      </c>
      <c r="C275" s="23">
        <v>41.8</v>
      </c>
      <c r="D275" s="52">
        <v>16.399999999999999</v>
      </c>
      <c r="E275" s="23">
        <v>44.1</v>
      </c>
    </row>
    <row r="276" spans="1:5" ht="15" x14ac:dyDescent="0.35">
      <c r="A276" s="11" t="s">
        <v>1393</v>
      </c>
      <c r="B276" s="5" t="s">
        <v>273</v>
      </c>
      <c r="C276" s="23">
        <v>23.8</v>
      </c>
      <c r="D276" s="52">
        <v>13.1</v>
      </c>
      <c r="E276" s="23">
        <v>35</v>
      </c>
    </row>
    <row r="277" spans="1:5" ht="15" x14ac:dyDescent="0.35">
      <c r="A277" s="11" t="s">
        <v>1394</v>
      </c>
      <c r="B277" s="5" t="s">
        <v>274</v>
      </c>
      <c r="C277" s="23">
        <v>21.5</v>
      </c>
      <c r="D277" s="52">
        <v>14.3</v>
      </c>
      <c r="E277" s="23">
        <v>26.2</v>
      </c>
    </row>
    <row r="278" spans="1:5" ht="15" x14ac:dyDescent="0.35">
      <c r="A278" s="11" t="s">
        <v>1395</v>
      </c>
      <c r="B278" s="5" t="s">
        <v>275</v>
      </c>
      <c r="C278" s="23">
        <v>35.9</v>
      </c>
      <c r="D278" s="52">
        <v>13.2</v>
      </c>
      <c r="E278" s="23">
        <v>53.2</v>
      </c>
    </row>
    <row r="279" spans="1:5" ht="15" x14ac:dyDescent="0.35">
      <c r="A279" s="11" t="s">
        <v>1396</v>
      </c>
      <c r="B279" s="5" t="s">
        <v>276</v>
      </c>
      <c r="C279" s="23">
        <v>50.8</v>
      </c>
      <c r="D279" s="52">
        <v>26</v>
      </c>
      <c r="E279" s="23">
        <v>57.1</v>
      </c>
    </row>
    <row r="280" spans="1:5" ht="15" x14ac:dyDescent="0.35">
      <c r="A280" s="11" t="s">
        <v>1397</v>
      </c>
      <c r="B280" s="5" t="s">
        <v>277</v>
      </c>
      <c r="C280" s="23">
        <v>31.4</v>
      </c>
      <c r="D280" s="52">
        <v>16.100000000000001</v>
      </c>
      <c r="E280" s="23">
        <v>44.9</v>
      </c>
    </row>
    <row r="281" spans="1:5" ht="15" x14ac:dyDescent="0.35">
      <c r="A281" s="11" t="s">
        <v>1398</v>
      </c>
      <c r="B281" s="5" t="s">
        <v>278</v>
      </c>
      <c r="C281" s="23">
        <v>45.8</v>
      </c>
      <c r="D281" s="52">
        <v>16.3</v>
      </c>
      <c r="E281" s="23">
        <v>61.9</v>
      </c>
    </row>
    <row r="282" spans="1:5" ht="15" x14ac:dyDescent="0.35">
      <c r="A282" s="11" t="s">
        <v>1399</v>
      </c>
      <c r="B282" s="5" t="s">
        <v>279</v>
      </c>
      <c r="C282" s="23">
        <v>35.6</v>
      </c>
      <c r="D282" s="52">
        <v>22.1</v>
      </c>
      <c r="E282" s="23">
        <v>37.799999999999997</v>
      </c>
    </row>
    <row r="283" spans="1:5" ht="15" x14ac:dyDescent="0.35">
      <c r="A283" s="11" t="s">
        <v>1400</v>
      </c>
      <c r="B283" s="5" t="s">
        <v>280</v>
      </c>
      <c r="C283" s="23">
        <v>53.7</v>
      </c>
      <c r="D283" s="52">
        <v>25.7</v>
      </c>
      <c r="E283" s="23">
        <v>57.4</v>
      </c>
    </row>
    <row r="284" spans="1:5" ht="15" x14ac:dyDescent="0.35">
      <c r="A284" s="11" t="s">
        <v>1401</v>
      </c>
      <c r="B284" s="5" t="s">
        <v>281</v>
      </c>
      <c r="C284" s="23">
        <v>40.5</v>
      </c>
      <c r="D284" s="52">
        <v>20.3</v>
      </c>
      <c r="E284" s="23">
        <v>51.3</v>
      </c>
    </row>
    <row r="285" spans="1:5" ht="15" x14ac:dyDescent="0.35">
      <c r="A285" s="11" t="s">
        <v>1402</v>
      </c>
      <c r="B285" s="5" t="s">
        <v>282</v>
      </c>
      <c r="C285" s="23">
        <v>29</v>
      </c>
      <c r="D285" s="52">
        <v>16.399999999999999</v>
      </c>
      <c r="E285" s="23">
        <v>51.1</v>
      </c>
    </row>
    <row r="286" spans="1:5" ht="15" x14ac:dyDescent="0.35">
      <c r="A286" s="11" t="s">
        <v>1403</v>
      </c>
      <c r="B286" s="5" t="s">
        <v>283</v>
      </c>
      <c r="C286" s="23">
        <v>19</v>
      </c>
      <c r="D286" s="52">
        <v>12.3</v>
      </c>
      <c r="E286" s="23">
        <v>30.9</v>
      </c>
    </row>
    <row r="287" spans="1:5" ht="15" x14ac:dyDescent="0.35">
      <c r="A287" s="11" t="s">
        <v>1404</v>
      </c>
      <c r="B287" s="5" t="s">
        <v>284</v>
      </c>
      <c r="C287" s="23">
        <v>31.4</v>
      </c>
      <c r="D287" s="52">
        <v>21.3</v>
      </c>
      <c r="E287" s="23">
        <v>36.5</v>
      </c>
    </row>
    <row r="288" spans="1:5" ht="15" x14ac:dyDescent="0.35">
      <c r="A288" s="11" t="s">
        <v>1405</v>
      </c>
      <c r="B288" s="5" t="s">
        <v>285</v>
      </c>
      <c r="C288" s="23">
        <v>51.6</v>
      </c>
      <c r="D288" s="52">
        <v>22.6</v>
      </c>
      <c r="E288" s="23">
        <v>66.5</v>
      </c>
    </row>
    <row r="289" spans="1:5" ht="15" x14ac:dyDescent="0.35">
      <c r="A289" s="11" t="s">
        <v>1406</v>
      </c>
      <c r="B289" s="5" t="s">
        <v>286</v>
      </c>
      <c r="C289" s="23">
        <v>29.7</v>
      </c>
      <c r="D289" s="52">
        <v>9.6</v>
      </c>
      <c r="E289" s="23">
        <v>37.5</v>
      </c>
    </row>
    <row r="290" spans="1:5" ht="15" x14ac:dyDescent="0.35">
      <c r="A290" s="11" t="s">
        <v>1407</v>
      </c>
      <c r="B290" s="5" t="s">
        <v>287</v>
      </c>
      <c r="C290" s="23">
        <v>45.1</v>
      </c>
      <c r="D290" s="52">
        <v>23.7</v>
      </c>
      <c r="E290" s="23">
        <v>49.5</v>
      </c>
    </row>
    <row r="291" spans="1:5" ht="15" x14ac:dyDescent="0.35">
      <c r="A291" s="11" t="s">
        <v>1408</v>
      </c>
      <c r="B291" s="5" t="s">
        <v>288</v>
      </c>
      <c r="C291" s="23">
        <v>17.3</v>
      </c>
      <c r="D291" s="52">
        <v>9.1999999999999993</v>
      </c>
      <c r="E291" s="23">
        <v>39.1</v>
      </c>
    </row>
    <row r="292" spans="1:5" ht="15" x14ac:dyDescent="0.35">
      <c r="A292" s="11" t="s">
        <v>1409</v>
      </c>
      <c r="B292" s="5" t="s">
        <v>289</v>
      </c>
      <c r="C292" s="23">
        <v>52.9</v>
      </c>
      <c r="D292" s="52">
        <v>17.3</v>
      </c>
      <c r="E292" s="23">
        <v>61.3</v>
      </c>
    </row>
    <row r="293" spans="1:5" ht="15" x14ac:dyDescent="0.35">
      <c r="A293" s="11" t="s">
        <v>1410</v>
      </c>
      <c r="B293" s="5" t="s">
        <v>290</v>
      </c>
      <c r="C293" s="23">
        <v>20.8</v>
      </c>
      <c r="D293" s="52">
        <v>13.3</v>
      </c>
      <c r="E293" s="23">
        <v>30.4</v>
      </c>
    </row>
    <row r="294" spans="1:5" ht="15" x14ac:dyDescent="0.35">
      <c r="A294" s="11" t="s">
        <v>1411</v>
      </c>
      <c r="B294" s="5" t="s">
        <v>291</v>
      </c>
      <c r="C294" s="23">
        <v>10.4</v>
      </c>
      <c r="D294" s="52">
        <v>8.8000000000000007</v>
      </c>
      <c r="E294" s="23">
        <v>22.9</v>
      </c>
    </row>
    <row r="295" spans="1:5" ht="15" x14ac:dyDescent="0.35">
      <c r="A295" s="11" t="s">
        <v>1412</v>
      </c>
      <c r="B295" s="5" t="s">
        <v>292</v>
      </c>
      <c r="C295" s="23">
        <v>41</v>
      </c>
      <c r="D295" s="52">
        <v>14.4</v>
      </c>
      <c r="E295" s="23">
        <v>50</v>
      </c>
    </row>
    <row r="296" spans="1:5" ht="15" x14ac:dyDescent="0.35">
      <c r="A296" s="11" t="s">
        <v>1413</v>
      </c>
      <c r="B296" s="5" t="s">
        <v>293</v>
      </c>
      <c r="C296" s="23">
        <v>55.3</v>
      </c>
      <c r="D296" s="52">
        <v>23.4</v>
      </c>
      <c r="E296" s="23">
        <v>62.1</v>
      </c>
    </row>
    <row r="297" spans="1:5" ht="15" x14ac:dyDescent="0.35">
      <c r="A297" s="11" t="s">
        <v>1414</v>
      </c>
      <c r="B297" s="5" t="s">
        <v>294</v>
      </c>
      <c r="C297" s="23">
        <v>35.4</v>
      </c>
      <c r="D297" s="52">
        <v>15.5</v>
      </c>
      <c r="E297" s="23">
        <v>37.700000000000003</v>
      </c>
    </row>
    <row r="298" spans="1:5" ht="15" x14ac:dyDescent="0.35">
      <c r="A298" s="11" t="s">
        <v>1415</v>
      </c>
      <c r="B298" s="5" t="s">
        <v>295</v>
      </c>
      <c r="C298" s="23">
        <v>38.5</v>
      </c>
      <c r="D298" s="52">
        <v>20.8</v>
      </c>
      <c r="E298" s="23">
        <v>44.2</v>
      </c>
    </row>
    <row r="299" spans="1:5" ht="15" x14ac:dyDescent="0.35">
      <c r="A299" s="11" t="s">
        <v>1416</v>
      </c>
      <c r="B299" s="5" t="s">
        <v>296</v>
      </c>
      <c r="C299" s="23">
        <v>37.1</v>
      </c>
      <c r="D299" s="52">
        <v>11.7</v>
      </c>
      <c r="E299" s="23">
        <v>44.6</v>
      </c>
    </row>
    <row r="300" spans="1:5" ht="15" x14ac:dyDescent="0.35">
      <c r="A300" s="11" t="s">
        <v>1417</v>
      </c>
      <c r="B300" s="5" t="s">
        <v>297</v>
      </c>
      <c r="C300" s="23">
        <v>31.1</v>
      </c>
      <c r="D300" s="52">
        <v>13.5</v>
      </c>
      <c r="E300" s="23">
        <v>41</v>
      </c>
    </row>
    <row r="301" spans="1:5" ht="15" x14ac:dyDescent="0.35">
      <c r="A301" s="11" t="s">
        <v>1418</v>
      </c>
      <c r="B301" s="5" t="s">
        <v>298</v>
      </c>
      <c r="C301" s="23">
        <v>47.4</v>
      </c>
      <c r="D301" s="52">
        <v>16.100000000000001</v>
      </c>
      <c r="E301" s="23">
        <v>54.7</v>
      </c>
    </row>
    <row r="302" spans="1:5" ht="15" x14ac:dyDescent="0.35">
      <c r="A302" s="11" t="s">
        <v>1419</v>
      </c>
      <c r="B302" s="5" t="s">
        <v>299</v>
      </c>
      <c r="C302" s="23">
        <v>31.4</v>
      </c>
      <c r="D302" s="52">
        <v>16.600000000000001</v>
      </c>
      <c r="E302" s="23">
        <v>37.4</v>
      </c>
    </row>
    <row r="303" spans="1:5" ht="15" x14ac:dyDescent="0.35">
      <c r="A303" s="11" t="s">
        <v>1420</v>
      </c>
      <c r="B303" s="5" t="s">
        <v>300</v>
      </c>
      <c r="C303" s="23">
        <v>41.1</v>
      </c>
      <c r="D303" s="52">
        <v>13.4</v>
      </c>
      <c r="E303" s="23">
        <v>53.2</v>
      </c>
    </row>
    <row r="304" spans="1:5" ht="15" x14ac:dyDescent="0.35">
      <c r="A304" s="11" t="s">
        <v>1421</v>
      </c>
      <c r="B304" s="5" t="s">
        <v>301</v>
      </c>
      <c r="C304" s="23">
        <v>47</v>
      </c>
      <c r="D304" s="52">
        <v>16.600000000000001</v>
      </c>
      <c r="E304" s="23">
        <v>54.9</v>
      </c>
    </row>
    <row r="305" spans="1:5" ht="15" x14ac:dyDescent="0.35">
      <c r="A305" s="11" t="s">
        <v>1422</v>
      </c>
      <c r="B305" s="5" t="s">
        <v>302</v>
      </c>
      <c r="C305" s="23">
        <v>14.3</v>
      </c>
      <c r="D305" s="52">
        <v>10.9</v>
      </c>
      <c r="E305" s="23">
        <v>16.3</v>
      </c>
    </row>
    <row r="306" spans="1:5" ht="15" x14ac:dyDescent="0.35">
      <c r="A306" s="11" t="s">
        <v>1423</v>
      </c>
      <c r="B306" s="5" t="s">
        <v>303</v>
      </c>
      <c r="C306" s="23">
        <v>35.200000000000003</v>
      </c>
      <c r="D306" s="52">
        <v>12.1</v>
      </c>
      <c r="E306" s="23">
        <v>43</v>
      </c>
    </row>
    <row r="307" spans="1:5" ht="15" x14ac:dyDescent="0.35">
      <c r="A307" s="11" t="s">
        <v>1424</v>
      </c>
      <c r="B307" s="5" t="s">
        <v>304</v>
      </c>
      <c r="C307" s="23">
        <v>41.6</v>
      </c>
      <c r="D307" s="52">
        <v>20.5</v>
      </c>
      <c r="E307" s="23">
        <v>50.1</v>
      </c>
    </row>
    <row r="308" spans="1:5" ht="15" x14ac:dyDescent="0.35">
      <c r="A308" s="11" t="s">
        <v>1425</v>
      </c>
      <c r="B308" s="5" t="s">
        <v>305</v>
      </c>
      <c r="C308" s="23">
        <v>30.2</v>
      </c>
      <c r="D308" s="52">
        <v>16.100000000000001</v>
      </c>
      <c r="E308" s="23">
        <v>43.3</v>
      </c>
    </row>
    <row r="309" spans="1:5" ht="15" x14ac:dyDescent="0.35">
      <c r="A309" s="11" t="s">
        <v>1426</v>
      </c>
      <c r="B309" s="5" t="s">
        <v>306</v>
      </c>
      <c r="C309" s="23">
        <v>50</v>
      </c>
      <c r="D309" s="52">
        <v>16.100000000000001</v>
      </c>
      <c r="E309" s="23">
        <v>55.7</v>
      </c>
    </row>
    <row r="310" spans="1:5" ht="15" x14ac:dyDescent="0.35">
      <c r="A310" s="11" t="s">
        <v>1427</v>
      </c>
      <c r="B310" s="5" t="s">
        <v>307</v>
      </c>
      <c r="C310" s="23">
        <v>28.7</v>
      </c>
      <c r="D310" s="52">
        <v>16.7</v>
      </c>
      <c r="E310" s="23">
        <v>33.4</v>
      </c>
    </row>
    <row r="311" spans="1:5" ht="15" x14ac:dyDescent="0.35">
      <c r="A311" s="11" t="s">
        <v>1428</v>
      </c>
      <c r="B311" s="5" t="s">
        <v>308</v>
      </c>
      <c r="C311" s="23">
        <v>47.9</v>
      </c>
      <c r="D311" s="52">
        <v>21.8</v>
      </c>
      <c r="E311" s="23">
        <v>53.2</v>
      </c>
    </row>
    <row r="312" spans="1:5" ht="15" x14ac:dyDescent="0.35">
      <c r="A312" s="11" t="s">
        <v>1429</v>
      </c>
      <c r="B312" s="5" t="s">
        <v>309</v>
      </c>
      <c r="C312" s="23">
        <v>42.1</v>
      </c>
      <c r="D312" s="52">
        <v>14.3</v>
      </c>
      <c r="E312" s="23">
        <v>47.6</v>
      </c>
    </row>
    <row r="313" spans="1:5" ht="15" x14ac:dyDescent="0.35">
      <c r="A313" s="11" t="s">
        <v>1430</v>
      </c>
      <c r="B313" s="5" t="s">
        <v>310</v>
      </c>
      <c r="C313" s="23">
        <v>45.1</v>
      </c>
      <c r="D313" s="52">
        <v>20.5</v>
      </c>
      <c r="E313" s="23">
        <v>58.5</v>
      </c>
    </row>
    <row r="314" spans="1:5" ht="15" x14ac:dyDescent="0.35">
      <c r="A314" s="11" t="s">
        <v>1431</v>
      </c>
      <c r="B314" s="5" t="s">
        <v>311</v>
      </c>
      <c r="C314" s="23">
        <v>32.799999999999997</v>
      </c>
      <c r="D314" s="52">
        <v>15.6</v>
      </c>
      <c r="E314" s="23">
        <v>39.6</v>
      </c>
    </row>
    <row r="315" spans="1:5" ht="15" x14ac:dyDescent="0.35">
      <c r="A315" s="11" t="s">
        <v>1432</v>
      </c>
      <c r="B315" s="5" t="s">
        <v>312</v>
      </c>
      <c r="C315" s="23">
        <v>36.4</v>
      </c>
      <c r="D315" s="52">
        <v>32</v>
      </c>
      <c r="E315" s="23">
        <v>36.9</v>
      </c>
    </row>
    <row r="316" spans="1:5" ht="15" x14ac:dyDescent="0.35">
      <c r="A316" s="11" t="s">
        <v>1433</v>
      </c>
      <c r="B316" s="5" t="s">
        <v>313</v>
      </c>
      <c r="C316" s="23">
        <v>49.4</v>
      </c>
      <c r="D316" s="52">
        <v>24.4</v>
      </c>
      <c r="E316" s="23">
        <v>53.7</v>
      </c>
    </row>
    <row r="317" spans="1:5" ht="15" x14ac:dyDescent="0.35">
      <c r="A317" s="11" t="s">
        <v>1434</v>
      </c>
      <c r="B317" s="5" t="s">
        <v>314</v>
      </c>
      <c r="C317" s="23">
        <v>25.7</v>
      </c>
      <c r="D317" s="52">
        <v>17.100000000000001</v>
      </c>
      <c r="E317" s="23">
        <v>27.4</v>
      </c>
    </row>
    <row r="318" spans="1:5" ht="15" x14ac:dyDescent="0.35">
      <c r="A318" s="11" t="s">
        <v>1435</v>
      </c>
      <c r="B318" s="5" t="s">
        <v>315</v>
      </c>
      <c r="C318" s="23">
        <v>45.1</v>
      </c>
      <c r="D318" s="52">
        <v>17.899999999999999</v>
      </c>
      <c r="E318" s="23">
        <v>50.3</v>
      </c>
    </row>
    <row r="319" spans="1:5" ht="15" x14ac:dyDescent="0.35">
      <c r="A319" s="11" t="s">
        <v>1436</v>
      </c>
      <c r="B319" s="5" t="s">
        <v>316</v>
      </c>
      <c r="C319" s="23">
        <v>50.7</v>
      </c>
      <c r="D319" s="52">
        <v>20.100000000000001</v>
      </c>
      <c r="E319" s="23">
        <v>60.8</v>
      </c>
    </row>
    <row r="320" spans="1:5" ht="15" x14ac:dyDescent="0.35">
      <c r="A320" s="11" t="s">
        <v>1437</v>
      </c>
      <c r="B320" s="5" t="s">
        <v>317</v>
      </c>
      <c r="C320" s="23">
        <v>13.9</v>
      </c>
      <c r="D320" s="52">
        <v>12.7</v>
      </c>
      <c r="E320" s="23">
        <v>31.2</v>
      </c>
    </row>
    <row r="321" spans="1:5" ht="15" x14ac:dyDescent="0.35">
      <c r="A321" s="11" t="s">
        <v>1438</v>
      </c>
      <c r="B321" s="5" t="s">
        <v>318</v>
      </c>
      <c r="C321" s="23">
        <v>30</v>
      </c>
      <c r="D321" s="52">
        <v>18.8</v>
      </c>
      <c r="E321" s="23">
        <v>41.2</v>
      </c>
    </row>
    <row r="322" spans="1:5" ht="15" x14ac:dyDescent="0.35">
      <c r="A322" s="11" t="s">
        <v>1439</v>
      </c>
      <c r="B322" s="5" t="s">
        <v>319</v>
      </c>
      <c r="C322" s="23">
        <v>32.5</v>
      </c>
      <c r="D322" s="52">
        <v>21.2</v>
      </c>
      <c r="E322" s="23">
        <v>48.1</v>
      </c>
    </row>
    <row r="323" spans="1:5" ht="15" x14ac:dyDescent="0.35">
      <c r="A323" s="11" t="s">
        <v>1440</v>
      </c>
      <c r="B323" s="5" t="s">
        <v>320</v>
      </c>
      <c r="C323" s="23">
        <v>32.1</v>
      </c>
      <c r="D323" s="52">
        <v>21.9</v>
      </c>
      <c r="E323" s="23">
        <v>50.4</v>
      </c>
    </row>
    <row r="324" spans="1:5" ht="15" x14ac:dyDescent="0.35">
      <c r="A324" s="11" t="s">
        <v>1441</v>
      </c>
      <c r="B324" s="5" t="s">
        <v>321</v>
      </c>
      <c r="C324" s="23">
        <v>41.2</v>
      </c>
      <c r="D324" s="52">
        <v>26.2</v>
      </c>
      <c r="E324" s="23">
        <v>53.1</v>
      </c>
    </row>
    <row r="325" spans="1:5" ht="15" x14ac:dyDescent="0.35">
      <c r="A325" s="11" t="s">
        <v>1442</v>
      </c>
      <c r="B325" s="5" t="s">
        <v>322</v>
      </c>
      <c r="C325" s="23">
        <v>21.8</v>
      </c>
      <c r="D325" s="52">
        <v>19.100000000000001</v>
      </c>
      <c r="E325" s="23">
        <v>44.1</v>
      </c>
    </row>
    <row r="326" spans="1:5" ht="15" x14ac:dyDescent="0.35">
      <c r="A326" s="11" t="s">
        <v>1443</v>
      </c>
      <c r="B326" s="5" t="s">
        <v>323</v>
      </c>
      <c r="C326" s="23">
        <v>36.200000000000003</v>
      </c>
      <c r="D326" s="52">
        <v>22.2</v>
      </c>
      <c r="E326" s="23">
        <v>44.1</v>
      </c>
    </row>
    <row r="327" spans="1:5" ht="15" x14ac:dyDescent="0.35">
      <c r="A327" s="11" t="s">
        <v>1444</v>
      </c>
      <c r="B327" s="5" t="s">
        <v>324</v>
      </c>
      <c r="C327" s="23">
        <v>26.8</v>
      </c>
      <c r="D327" s="52">
        <v>25.1</v>
      </c>
      <c r="E327" s="23">
        <v>41.3</v>
      </c>
    </row>
    <row r="328" spans="1:5" ht="15" x14ac:dyDescent="0.35">
      <c r="A328" s="11" t="s">
        <v>1445</v>
      </c>
      <c r="B328" s="5" t="s">
        <v>325</v>
      </c>
      <c r="C328" s="23">
        <v>34.5</v>
      </c>
      <c r="D328" s="52">
        <v>18.3</v>
      </c>
      <c r="E328" s="23">
        <v>43.2</v>
      </c>
    </row>
    <row r="329" spans="1:5" ht="15" x14ac:dyDescent="0.35">
      <c r="A329" s="11" t="s">
        <v>1446</v>
      </c>
      <c r="B329" s="5" t="s">
        <v>326</v>
      </c>
      <c r="C329" s="23">
        <v>37.5</v>
      </c>
      <c r="D329" s="52">
        <v>28.8</v>
      </c>
      <c r="E329" s="23">
        <v>48.8</v>
      </c>
    </row>
    <row r="330" spans="1:5" ht="15" x14ac:dyDescent="0.35">
      <c r="A330" s="11" t="s">
        <v>1447</v>
      </c>
      <c r="B330" s="5" t="s">
        <v>327</v>
      </c>
      <c r="C330" s="23">
        <v>37.6</v>
      </c>
      <c r="D330" s="52">
        <v>27</v>
      </c>
      <c r="E330" s="23">
        <v>39</v>
      </c>
    </row>
    <row r="331" spans="1:5" ht="15" x14ac:dyDescent="0.35">
      <c r="A331" s="11" t="s">
        <v>1448</v>
      </c>
      <c r="B331" s="5" t="s">
        <v>328</v>
      </c>
      <c r="C331" s="23">
        <v>40.700000000000003</v>
      </c>
      <c r="D331" s="52">
        <v>24.8</v>
      </c>
      <c r="E331" s="23">
        <v>54.7</v>
      </c>
    </row>
    <row r="332" spans="1:5" ht="15" x14ac:dyDescent="0.35">
      <c r="A332" s="11" t="s">
        <v>1449</v>
      </c>
      <c r="B332" s="5" t="s">
        <v>329</v>
      </c>
      <c r="C332" s="23">
        <v>34.6</v>
      </c>
      <c r="D332" s="52">
        <v>23.2</v>
      </c>
      <c r="E332" s="23">
        <v>40.1</v>
      </c>
    </row>
    <row r="333" spans="1:5" ht="15" x14ac:dyDescent="0.35">
      <c r="A333" s="11" t="s">
        <v>1450</v>
      </c>
      <c r="B333" s="5" t="s">
        <v>330</v>
      </c>
      <c r="C333" s="23">
        <v>31.3</v>
      </c>
      <c r="D333" s="52">
        <v>19.2</v>
      </c>
      <c r="E333" s="23">
        <v>46</v>
      </c>
    </row>
    <row r="334" spans="1:5" ht="15" x14ac:dyDescent="0.35">
      <c r="A334" s="11" t="s">
        <v>1451</v>
      </c>
      <c r="B334" s="5" t="s">
        <v>331</v>
      </c>
      <c r="C334" s="23">
        <v>41.4</v>
      </c>
      <c r="D334" s="52">
        <v>31.3</v>
      </c>
      <c r="E334" s="23">
        <v>61.5</v>
      </c>
    </row>
    <row r="335" spans="1:5" ht="15" x14ac:dyDescent="0.35">
      <c r="A335" s="11" t="s">
        <v>1452</v>
      </c>
      <c r="B335" s="5" t="s">
        <v>332</v>
      </c>
      <c r="C335" s="23">
        <v>33.299999999999997</v>
      </c>
      <c r="D335" s="52">
        <v>20.7</v>
      </c>
      <c r="E335" s="23">
        <v>45.2</v>
      </c>
    </row>
    <row r="336" spans="1:5" ht="15" x14ac:dyDescent="0.35">
      <c r="A336" s="11" t="s">
        <v>1453</v>
      </c>
      <c r="B336" s="5" t="s">
        <v>333</v>
      </c>
      <c r="C336" s="23">
        <v>30.1</v>
      </c>
      <c r="D336" s="52">
        <v>25.6</v>
      </c>
      <c r="E336" s="23">
        <v>32.4</v>
      </c>
    </row>
    <row r="337" spans="1:5" ht="15" x14ac:dyDescent="0.35">
      <c r="A337" s="11" t="s">
        <v>1454</v>
      </c>
      <c r="B337" s="5" t="s">
        <v>334</v>
      </c>
      <c r="C337" s="23">
        <v>37.299999999999997</v>
      </c>
      <c r="D337" s="52">
        <v>22.8</v>
      </c>
      <c r="E337" s="23">
        <v>46.4</v>
      </c>
    </row>
    <row r="338" spans="1:5" ht="15" x14ac:dyDescent="0.35">
      <c r="A338" s="11" t="s">
        <v>1455</v>
      </c>
      <c r="B338" s="5" t="s">
        <v>335</v>
      </c>
      <c r="C338" s="23">
        <v>29.3</v>
      </c>
      <c r="D338" s="52">
        <v>16.100000000000001</v>
      </c>
      <c r="E338" s="23">
        <v>36.6</v>
      </c>
    </row>
    <row r="339" spans="1:5" ht="15" x14ac:dyDescent="0.35">
      <c r="A339" s="11" t="s">
        <v>1456</v>
      </c>
      <c r="B339" s="5" t="s">
        <v>336</v>
      </c>
      <c r="C339" s="23">
        <v>39.4</v>
      </c>
      <c r="D339" s="52">
        <v>21.4</v>
      </c>
      <c r="E339" s="23">
        <v>50.7</v>
      </c>
    </row>
    <row r="340" spans="1:5" ht="15" x14ac:dyDescent="0.35">
      <c r="A340" s="11" t="s">
        <v>1457</v>
      </c>
      <c r="B340" s="5" t="s">
        <v>337</v>
      </c>
      <c r="C340" s="23">
        <v>28.7</v>
      </c>
      <c r="D340" s="52">
        <v>21.6</v>
      </c>
      <c r="E340" s="23">
        <v>40.799999999999997</v>
      </c>
    </row>
    <row r="341" spans="1:5" ht="15" x14ac:dyDescent="0.35">
      <c r="A341" s="11" t="s">
        <v>1458</v>
      </c>
      <c r="B341" s="5" t="s">
        <v>338</v>
      </c>
      <c r="C341" s="23">
        <v>39.9</v>
      </c>
      <c r="D341" s="52">
        <v>22.9</v>
      </c>
      <c r="E341" s="23">
        <v>47.1</v>
      </c>
    </row>
    <row r="342" spans="1:5" ht="15" x14ac:dyDescent="0.35">
      <c r="A342" s="11" t="s">
        <v>1459</v>
      </c>
      <c r="B342" s="5" t="s">
        <v>339</v>
      </c>
      <c r="C342" s="23">
        <v>39.9</v>
      </c>
      <c r="D342" s="52">
        <v>17</v>
      </c>
      <c r="E342" s="23">
        <v>48.3</v>
      </c>
    </row>
    <row r="343" spans="1:5" ht="15" x14ac:dyDescent="0.35">
      <c r="A343" s="11" t="s">
        <v>1460</v>
      </c>
      <c r="B343" s="5" t="s">
        <v>340</v>
      </c>
      <c r="C343" s="23">
        <v>31.3</v>
      </c>
      <c r="D343" s="52">
        <v>21.3</v>
      </c>
      <c r="E343" s="23">
        <v>40.799999999999997</v>
      </c>
    </row>
    <row r="344" spans="1:5" ht="15" x14ac:dyDescent="0.35">
      <c r="A344" s="11" t="s">
        <v>1461</v>
      </c>
      <c r="B344" s="5" t="s">
        <v>341</v>
      </c>
      <c r="C344" s="23">
        <v>34.9</v>
      </c>
      <c r="D344" s="52">
        <v>25.8</v>
      </c>
      <c r="E344" s="23">
        <v>43.6</v>
      </c>
    </row>
    <row r="345" spans="1:5" ht="15" x14ac:dyDescent="0.35">
      <c r="A345" s="11" t="s">
        <v>1462</v>
      </c>
      <c r="B345" s="5" t="s">
        <v>342</v>
      </c>
      <c r="C345" s="23">
        <v>17</v>
      </c>
      <c r="D345" s="52">
        <v>13.1</v>
      </c>
      <c r="E345" s="23">
        <v>42.2</v>
      </c>
    </row>
    <row r="346" spans="1:5" ht="15" x14ac:dyDescent="0.35">
      <c r="A346" s="11" t="s">
        <v>1463</v>
      </c>
      <c r="B346" s="5" t="s">
        <v>343</v>
      </c>
      <c r="C346" s="23">
        <v>26</v>
      </c>
      <c r="D346" s="52">
        <v>22.2</v>
      </c>
      <c r="E346" s="23">
        <v>49</v>
      </c>
    </row>
    <row r="347" spans="1:5" ht="15" x14ac:dyDescent="0.35">
      <c r="A347" s="11" t="s">
        <v>1464</v>
      </c>
      <c r="B347" s="5" t="s">
        <v>344</v>
      </c>
      <c r="C347" s="23">
        <v>29.6</v>
      </c>
      <c r="D347" s="52">
        <v>27.2</v>
      </c>
      <c r="E347" s="23">
        <v>53.3</v>
      </c>
    </row>
    <row r="348" spans="1:5" ht="15" x14ac:dyDescent="0.35">
      <c r="A348" s="11" t="s">
        <v>1465</v>
      </c>
      <c r="B348" s="5" t="s">
        <v>345</v>
      </c>
      <c r="C348" s="23">
        <v>38.799999999999997</v>
      </c>
      <c r="D348" s="52">
        <v>26.6</v>
      </c>
      <c r="E348" s="23">
        <v>48.9</v>
      </c>
    </row>
    <row r="349" spans="1:5" ht="15" x14ac:dyDescent="0.35">
      <c r="A349" s="11" t="s">
        <v>1466</v>
      </c>
      <c r="B349" s="5" t="s">
        <v>346</v>
      </c>
      <c r="C349" s="23">
        <v>50</v>
      </c>
      <c r="D349" s="52">
        <v>41.4</v>
      </c>
      <c r="E349" s="23">
        <v>66.099999999999994</v>
      </c>
    </row>
    <row r="350" spans="1:5" ht="15" x14ac:dyDescent="0.35">
      <c r="A350" s="11" t="s">
        <v>1467</v>
      </c>
      <c r="B350" s="5" t="s">
        <v>347</v>
      </c>
      <c r="C350" s="23">
        <v>63.3</v>
      </c>
      <c r="D350" s="52">
        <v>51.3</v>
      </c>
      <c r="E350" s="23">
        <v>78.099999999999994</v>
      </c>
    </row>
    <row r="351" spans="1:5" ht="15" x14ac:dyDescent="0.35">
      <c r="A351" s="11" t="s">
        <v>1468</v>
      </c>
      <c r="B351" s="5" t="s">
        <v>348</v>
      </c>
      <c r="C351" s="23">
        <v>55.4</v>
      </c>
      <c r="D351" s="52">
        <v>50.2</v>
      </c>
      <c r="E351" s="23">
        <v>68</v>
      </c>
    </row>
    <row r="352" spans="1:5" ht="15" x14ac:dyDescent="0.35">
      <c r="A352" s="11" t="s">
        <v>1469</v>
      </c>
      <c r="B352" s="5" t="s">
        <v>349</v>
      </c>
      <c r="C352" s="23">
        <v>44.3</v>
      </c>
      <c r="D352" s="52">
        <v>37.6</v>
      </c>
      <c r="E352" s="23">
        <v>60.7</v>
      </c>
    </row>
    <row r="353" spans="1:5" ht="15" x14ac:dyDescent="0.35">
      <c r="A353" s="11" t="s">
        <v>1470</v>
      </c>
      <c r="B353" s="5" t="s">
        <v>350</v>
      </c>
      <c r="C353" s="23">
        <v>45.5</v>
      </c>
      <c r="D353" s="52">
        <v>40.299999999999997</v>
      </c>
      <c r="E353" s="23">
        <v>53.4</v>
      </c>
    </row>
    <row r="354" spans="1:5" ht="15" x14ac:dyDescent="0.35">
      <c r="A354" s="11" t="s">
        <v>1471</v>
      </c>
      <c r="B354" s="5" t="s">
        <v>351</v>
      </c>
      <c r="C354" s="23">
        <v>56.2</v>
      </c>
      <c r="D354" s="52">
        <v>34.9</v>
      </c>
      <c r="E354" s="23">
        <v>61.5</v>
      </c>
    </row>
    <row r="355" spans="1:5" ht="15" x14ac:dyDescent="0.35">
      <c r="A355" s="11" t="s">
        <v>1472</v>
      </c>
      <c r="B355" s="5" t="s">
        <v>352</v>
      </c>
      <c r="C355" s="23">
        <v>64.599999999999994</v>
      </c>
      <c r="D355" s="52">
        <v>38.1</v>
      </c>
      <c r="E355" s="23">
        <v>68.7</v>
      </c>
    </row>
    <row r="356" spans="1:5" ht="15" x14ac:dyDescent="0.35">
      <c r="A356" s="11" t="s">
        <v>1473</v>
      </c>
      <c r="B356" s="5" t="s">
        <v>353</v>
      </c>
      <c r="C356" s="23">
        <v>42.4</v>
      </c>
      <c r="D356" s="52">
        <v>33.6</v>
      </c>
      <c r="E356" s="23">
        <v>53</v>
      </c>
    </row>
    <row r="357" spans="1:5" ht="15" x14ac:dyDescent="0.35">
      <c r="A357" s="11" t="s">
        <v>1474</v>
      </c>
      <c r="B357" s="5" t="s">
        <v>354</v>
      </c>
      <c r="C357" s="23">
        <v>54.3</v>
      </c>
      <c r="D357" s="52">
        <v>43.8</v>
      </c>
      <c r="E357" s="23">
        <v>70.3</v>
      </c>
    </row>
    <row r="358" spans="1:5" ht="15" x14ac:dyDescent="0.35">
      <c r="A358" s="11" t="s">
        <v>1475</v>
      </c>
      <c r="B358" s="5" t="s">
        <v>355</v>
      </c>
      <c r="C358" s="23">
        <v>48.7</v>
      </c>
      <c r="D358" s="52">
        <v>41.6</v>
      </c>
      <c r="E358" s="23">
        <v>57.6</v>
      </c>
    </row>
    <row r="359" spans="1:5" ht="15" x14ac:dyDescent="0.35">
      <c r="A359" s="11" t="s">
        <v>1476</v>
      </c>
      <c r="B359" s="5" t="s">
        <v>356</v>
      </c>
      <c r="C359" s="23">
        <v>56.3</v>
      </c>
      <c r="D359" s="52">
        <v>42.2</v>
      </c>
      <c r="E359" s="23">
        <v>71.7</v>
      </c>
    </row>
    <row r="360" spans="1:5" ht="15" x14ac:dyDescent="0.35">
      <c r="A360" s="11" t="s">
        <v>1477</v>
      </c>
      <c r="B360" s="5" t="s">
        <v>357</v>
      </c>
      <c r="C360" s="23">
        <v>71.900000000000006</v>
      </c>
      <c r="D360" s="52">
        <v>47.2</v>
      </c>
      <c r="E360" s="23">
        <v>81.7</v>
      </c>
    </row>
    <row r="361" spans="1:5" ht="15" x14ac:dyDescent="0.35">
      <c r="A361" s="11" t="s">
        <v>1478</v>
      </c>
      <c r="B361" s="5" t="s">
        <v>358</v>
      </c>
      <c r="C361" s="23">
        <v>58.1</v>
      </c>
      <c r="D361" s="52">
        <v>50.6</v>
      </c>
      <c r="E361" s="23">
        <v>69.599999999999994</v>
      </c>
    </row>
    <row r="362" spans="1:5" ht="15" x14ac:dyDescent="0.35">
      <c r="A362" s="11" t="s">
        <v>1479</v>
      </c>
      <c r="B362" s="5" t="s">
        <v>119</v>
      </c>
      <c r="C362" s="23">
        <v>50</v>
      </c>
      <c r="D362" s="52">
        <v>35.6</v>
      </c>
      <c r="E362" s="23">
        <v>59.1</v>
      </c>
    </row>
    <row r="363" spans="1:5" ht="15" x14ac:dyDescent="0.35">
      <c r="A363" s="11" t="s">
        <v>1480</v>
      </c>
      <c r="B363" s="5" t="s">
        <v>359</v>
      </c>
      <c r="C363" s="23">
        <v>18.399999999999999</v>
      </c>
      <c r="D363" s="52">
        <v>16.3</v>
      </c>
      <c r="E363" s="23">
        <v>29.4</v>
      </c>
    </row>
    <row r="364" spans="1:5" ht="15" x14ac:dyDescent="0.35">
      <c r="A364" s="11" t="s">
        <v>1481</v>
      </c>
      <c r="B364" s="5" t="s">
        <v>360</v>
      </c>
      <c r="C364" s="23">
        <v>62.9</v>
      </c>
      <c r="D364" s="52">
        <v>23.9</v>
      </c>
      <c r="E364" s="23">
        <v>66</v>
      </c>
    </row>
    <row r="365" spans="1:5" ht="15" x14ac:dyDescent="0.35">
      <c r="A365" s="11" t="s">
        <v>1482</v>
      </c>
      <c r="B365" s="5" t="s">
        <v>17</v>
      </c>
      <c r="C365" s="23">
        <v>50.1</v>
      </c>
      <c r="D365" s="52">
        <v>30.8</v>
      </c>
      <c r="E365" s="23">
        <v>52.7</v>
      </c>
    </row>
    <row r="366" spans="1:5" ht="15" x14ac:dyDescent="0.35">
      <c r="A366" s="11" t="s">
        <v>1483</v>
      </c>
      <c r="B366" s="5" t="s">
        <v>361</v>
      </c>
      <c r="C366" s="23">
        <v>47.1</v>
      </c>
      <c r="D366" s="52">
        <v>38.6</v>
      </c>
      <c r="E366" s="23">
        <v>50.3</v>
      </c>
    </row>
    <row r="367" spans="1:5" ht="15" x14ac:dyDescent="0.35">
      <c r="A367" s="11" t="s">
        <v>1484</v>
      </c>
      <c r="B367" s="5" t="s">
        <v>362</v>
      </c>
      <c r="C367" s="23">
        <v>51.1</v>
      </c>
      <c r="D367" s="52">
        <v>21.6</v>
      </c>
      <c r="E367" s="23">
        <v>55.4</v>
      </c>
    </row>
    <row r="368" spans="1:5" ht="15" x14ac:dyDescent="0.35">
      <c r="A368" s="11" t="s">
        <v>1485</v>
      </c>
      <c r="B368" s="5" t="s">
        <v>363</v>
      </c>
      <c r="C368" s="23">
        <v>42.5</v>
      </c>
      <c r="D368" s="52">
        <v>23.1</v>
      </c>
      <c r="E368" s="23">
        <v>43.4</v>
      </c>
    </row>
    <row r="369" spans="1:5" ht="15" x14ac:dyDescent="0.35">
      <c r="A369" s="11" t="s">
        <v>1486</v>
      </c>
      <c r="B369" s="5" t="s">
        <v>364</v>
      </c>
      <c r="C369" s="23">
        <v>56.9</v>
      </c>
      <c r="D369" s="52">
        <v>19.8</v>
      </c>
      <c r="E369" s="23">
        <v>59.3</v>
      </c>
    </row>
    <row r="370" spans="1:5" ht="15" x14ac:dyDescent="0.35">
      <c r="A370" s="11" t="s">
        <v>1487</v>
      </c>
      <c r="B370" s="5" t="s">
        <v>365</v>
      </c>
      <c r="C370" s="23">
        <v>56</v>
      </c>
      <c r="D370" s="52">
        <v>26.4</v>
      </c>
      <c r="E370" s="23">
        <v>57.6</v>
      </c>
    </row>
    <row r="371" spans="1:5" ht="15" x14ac:dyDescent="0.35">
      <c r="A371" s="11" t="s">
        <v>1488</v>
      </c>
      <c r="B371" s="5" t="s">
        <v>366</v>
      </c>
      <c r="C371" s="23">
        <v>37.4</v>
      </c>
      <c r="D371" s="52">
        <v>18</v>
      </c>
      <c r="E371" s="23">
        <v>42.3</v>
      </c>
    </row>
    <row r="372" spans="1:5" ht="15" x14ac:dyDescent="0.35">
      <c r="A372" s="11" t="s">
        <v>1489</v>
      </c>
      <c r="B372" s="5" t="s">
        <v>367</v>
      </c>
      <c r="C372" s="23">
        <v>33.700000000000003</v>
      </c>
      <c r="D372" s="52">
        <v>23.1</v>
      </c>
      <c r="E372" s="23">
        <v>48.3</v>
      </c>
    </row>
    <row r="373" spans="1:5" ht="15" x14ac:dyDescent="0.35">
      <c r="A373" s="11" t="s">
        <v>1490</v>
      </c>
      <c r="B373" s="5" t="s">
        <v>368</v>
      </c>
      <c r="C373" s="23">
        <v>46</v>
      </c>
      <c r="D373" s="52">
        <v>30.8</v>
      </c>
      <c r="E373" s="23">
        <v>47.1</v>
      </c>
    </row>
    <row r="374" spans="1:5" ht="15" x14ac:dyDescent="0.35">
      <c r="A374" s="11" t="s">
        <v>1491</v>
      </c>
      <c r="B374" s="5" t="s">
        <v>344</v>
      </c>
      <c r="C374" s="23">
        <v>36.299999999999997</v>
      </c>
      <c r="D374" s="52">
        <v>23.7</v>
      </c>
      <c r="E374" s="23">
        <v>40.1</v>
      </c>
    </row>
    <row r="375" spans="1:5" ht="15" x14ac:dyDescent="0.35">
      <c r="A375" s="11" t="s">
        <v>1492</v>
      </c>
      <c r="B375" s="5" t="s">
        <v>369</v>
      </c>
      <c r="C375" s="23">
        <v>20.2</v>
      </c>
      <c r="D375" s="52">
        <v>18.2</v>
      </c>
      <c r="E375" s="23">
        <v>21.2</v>
      </c>
    </row>
    <row r="376" spans="1:5" ht="15" x14ac:dyDescent="0.35">
      <c r="A376" s="11" t="s">
        <v>1493</v>
      </c>
      <c r="B376" s="5" t="s">
        <v>370</v>
      </c>
      <c r="C376" s="23">
        <v>68.900000000000006</v>
      </c>
      <c r="D376" s="52">
        <v>60.5</v>
      </c>
      <c r="E376" s="23">
        <v>79.900000000000006</v>
      </c>
    </row>
    <row r="377" spans="1:5" ht="15" x14ac:dyDescent="0.35">
      <c r="A377" s="11" t="s">
        <v>1494</v>
      </c>
      <c r="B377" s="5" t="s">
        <v>371</v>
      </c>
      <c r="C377" s="23">
        <v>59</v>
      </c>
      <c r="D377" s="52">
        <v>19.8</v>
      </c>
      <c r="E377" s="23">
        <v>60.9</v>
      </c>
    </row>
    <row r="378" spans="1:5" ht="15" x14ac:dyDescent="0.35">
      <c r="A378" s="11" t="s">
        <v>1495</v>
      </c>
      <c r="B378" s="5" t="s">
        <v>372</v>
      </c>
      <c r="C378" s="23">
        <v>46.5</v>
      </c>
      <c r="D378" s="52">
        <v>14.3</v>
      </c>
      <c r="E378" s="23">
        <v>49.8</v>
      </c>
    </row>
    <row r="379" spans="1:5" ht="15" x14ac:dyDescent="0.35">
      <c r="A379" s="11" t="s">
        <v>1496</v>
      </c>
      <c r="B379" s="5" t="s">
        <v>373</v>
      </c>
      <c r="C379" s="23">
        <v>53.6</v>
      </c>
      <c r="D379" s="52">
        <v>41.5</v>
      </c>
      <c r="E379" s="23">
        <v>55.9</v>
      </c>
    </row>
    <row r="380" spans="1:5" ht="15" x14ac:dyDescent="0.35">
      <c r="A380" s="11" t="s">
        <v>1497</v>
      </c>
      <c r="B380" s="5" t="s">
        <v>374</v>
      </c>
      <c r="C380" s="23">
        <v>56.7</v>
      </c>
      <c r="D380" s="52">
        <v>31.1</v>
      </c>
      <c r="E380" s="23">
        <v>58.1</v>
      </c>
    </row>
    <row r="381" spans="1:5" ht="15" x14ac:dyDescent="0.35">
      <c r="A381" s="11" t="s">
        <v>1498</v>
      </c>
      <c r="B381" s="5" t="s">
        <v>375</v>
      </c>
      <c r="C381" s="23">
        <v>81.2</v>
      </c>
      <c r="D381" s="52">
        <v>53.1</v>
      </c>
      <c r="E381" s="23">
        <v>84.9</v>
      </c>
    </row>
    <row r="382" spans="1:5" ht="15" x14ac:dyDescent="0.35">
      <c r="A382" s="11" t="s">
        <v>1499</v>
      </c>
      <c r="B382" s="5" t="s">
        <v>376</v>
      </c>
      <c r="C382" s="23">
        <v>46.6</v>
      </c>
      <c r="D382" s="52">
        <v>37.700000000000003</v>
      </c>
      <c r="E382" s="23">
        <v>52.1</v>
      </c>
    </row>
    <row r="383" spans="1:5" ht="15" x14ac:dyDescent="0.35">
      <c r="A383" s="11" t="s">
        <v>1500</v>
      </c>
      <c r="B383" s="5" t="s">
        <v>377</v>
      </c>
      <c r="C383" s="23">
        <v>21.6</v>
      </c>
      <c r="D383" s="52">
        <v>17</v>
      </c>
      <c r="E383" s="23">
        <v>29</v>
      </c>
    </row>
    <row r="384" spans="1:5" ht="15" x14ac:dyDescent="0.35">
      <c r="A384" s="11" t="s">
        <v>1501</v>
      </c>
      <c r="B384" s="5" t="s">
        <v>173</v>
      </c>
      <c r="C384" s="23">
        <v>48.7</v>
      </c>
      <c r="D384" s="52">
        <v>23.3</v>
      </c>
      <c r="E384" s="23">
        <v>50.8</v>
      </c>
    </row>
    <row r="385" spans="1:5" ht="15" x14ac:dyDescent="0.35">
      <c r="A385" s="11" t="s">
        <v>1502</v>
      </c>
      <c r="B385" s="5" t="s">
        <v>378</v>
      </c>
      <c r="C385" s="23">
        <v>22</v>
      </c>
      <c r="D385" s="52">
        <v>19.399999999999999</v>
      </c>
      <c r="E385" s="23">
        <v>24.5</v>
      </c>
    </row>
    <row r="386" spans="1:5" ht="15" x14ac:dyDescent="0.35">
      <c r="A386" s="11" t="s">
        <v>1503</v>
      </c>
      <c r="B386" s="5" t="s">
        <v>258</v>
      </c>
      <c r="C386" s="23">
        <v>56.3</v>
      </c>
      <c r="D386" s="52">
        <v>23.5</v>
      </c>
      <c r="E386" s="23">
        <v>59</v>
      </c>
    </row>
    <row r="387" spans="1:5" ht="15" x14ac:dyDescent="0.35">
      <c r="A387" s="11" t="s">
        <v>1504</v>
      </c>
      <c r="B387" s="5" t="s">
        <v>379</v>
      </c>
      <c r="C387" s="23">
        <v>44.1</v>
      </c>
      <c r="D387" s="52">
        <v>25.9</v>
      </c>
      <c r="E387" s="23">
        <v>56.8</v>
      </c>
    </row>
    <row r="388" spans="1:5" ht="15" x14ac:dyDescent="0.35">
      <c r="A388" s="11" t="s">
        <v>1505</v>
      </c>
      <c r="B388" s="5" t="s">
        <v>380</v>
      </c>
      <c r="C388" s="23">
        <v>44</v>
      </c>
      <c r="D388" s="52">
        <v>40.299999999999997</v>
      </c>
      <c r="E388" s="23">
        <v>45.3</v>
      </c>
    </row>
    <row r="389" spans="1:5" ht="15" x14ac:dyDescent="0.35">
      <c r="A389" s="11" t="s">
        <v>1506</v>
      </c>
      <c r="B389" s="5" t="s">
        <v>381</v>
      </c>
      <c r="C389" s="23">
        <v>30.7</v>
      </c>
      <c r="D389" s="52">
        <v>22.9</v>
      </c>
      <c r="E389" s="23">
        <v>35.299999999999997</v>
      </c>
    </row>
    <row r="390" spans="1:5" ht="15" x14ac:dyDescent="0.35">
      <c r="A390" s="11" t="s">
        <v>1507</v>
      </c>
      <c r="B390" s="5" t="s">
        <v>382</v>
      </c>
      <c r="C390" s="23">
        <v>16.600000000000001</v>
      </c>
      <c r="D390" s="52">
        <v>16.7</v>
      </c>
      <c r="E390" s="23">
        <v>15.8</v>
      </c>
    </row>
    <row r="391" spans="1:5" ht="15" x14ac:dyDescent="0.35">
      <c r="A391" s="11" t="s">
        <v>1508</v>
      </c>
      <c r="B391" s="5" t="s">
        <v>383</v>
      </c>
      <c r="C391" s="23">
        <v>39.5</v>
      </c>
      <c r="D391" s="52">
        <v>24.6</v>
      </c>
      <c r="E391" s="23">
        <v>41.3</v>
      </c>
    </row>
    <row r="392" spans="1:5" ht="15" x14ac:dyDescent="0.35">
      <c r="A392" s="11" t="s">
        <v>1509</v>
      </c>
      <c r="B392" s="5" t="s">
        <v>384</v>
      </c>
      <c r="C392" s="23">
        <v>43.2</v>
      </c>
      <c r="D392" s="52">
        <v>25.3</v>
      </c>
      <c r="E392" s="23">
        <v>45.4</v>
      </c>
    </row>
    <row r="393" spans="1:5" ht="15" x14ac:dyDescent="0.35">
      <c r="A393" s="11" t="s">
        <v>1510</v>
      </c>
      <c r="B393" s="5" t="s">
        <v>385</v>
      </c>
      <c r="C393" s="23">
        <v>46.4</v>
      </c>
      <c r="D393" s="52">
        <v>21.3</v>
      </c>
      <c r="E393" s="23">
        <v>48</v>
      </c>
    </row>
    <row r="394" spans="1:5" ht="15" x14ac:dyDescent="0.35">
      <c r="A394" s="11" t="s">
        <v>1511</v>
      </c>
      <c r="B394" s="5" t="s">
        <v>386</v>
      </c>
      <c r="C394" s="23">
        <v>23.8</v>
      </c>
      <c r="D394" s="52">
        <v>15.7</v>
      </c>
      <c r="E394" s="23">
        <v>31.7</v>
      </c>
    </row>
    <row r="395" spans="1:5" ht="15" x14ac:dyDescent="0.35">
      <c r="A395" s="11" t="s">
        <v>1512</v>
      </c>
      <c r="B395" s="5" t="s">
        <v>187</v>
      </c>
      <c r="C395" s="23">
        <v>66.099999999999994</v>
      </c>
      <c r="D395" s="52">
        <v>37.9</v>
      </c>
      <c r="E395" s="23">
        <v>69.8</v>
      </c>
    </row>
    <row r="396" spans="1:5" ht="15" x14ac:dyDescent="0.35">
      <c r="A396" s="11" t="s">
        <v>1513</v>
      </c>
      <c r="B396" s="5" t="s">
        <v>387</v>
      </c>
      <c r="C396" s="23">
        <v>43.8</v>
      </c>
      <c r="D396" s="52">
        <v>13.8</v>
      </c>
      <c r="E396" s="23">
        <v>48.2</v>
      </c>
    </row>
    <row r="397" spans="1:5" ht="15" x14ac:dyDescent="0.35">
      <c r="A397" s="11" t="s">
        <v>1514</v>
      </c>
      <c r="B397" s="5" t="s">
        <v>388</v>
      </c>
      <c r="C397" s="23">
        <v>32.299999999999997</v>
      </c>
      <c r="D397" s="52">
        <v>19.7</v>
      </c>
      <c r="E397" s="23">
        <v>32.799999999999997</v>
      </c>
    </row>
    <row r="398" spans="1:5" ht="15" x14ac:dyDescent="0.35">
      <c r="A398" s="11" t="s">
        <v>1515</v>
      </c>
      <c r="B398" s="5" t="s">
        <v>389</v>
      </c>
      <c r="C398" s="23">
        <v>44.1</v>
      </c>
      <c r="D398" s="52">
        <v>28.4</v>
      </c>
      <c r="E398" s="23">
        <v>50.6</v>
      </c>
    </row>
    <row r="399" spans="1:5" ht="15" x14ac:dyDescent="0.35">
      <c r="A399" s="11" t="s">
        <v>1516</v>
      </c>
      <c r="B399" s="5" t="s">
        <v>390</v>
      </c>
      <c r="C399" s="23">
        <v>75.5</v>
      </c>
      <c r="D399" s="52">
        <v>52.8</v>
      </c>
      <c r="E399" s="23">
        <v>80.400000000000006</v>
      </c>
    </row>
    <row r="400" spans="1:5" ht="15" x14ac:dyDescent="0.35">
      <c r="A400" s="11" t="s">
        <v>1517</v>
      </c>
      <c r="B400" s="5" t="s">
        <v>391</v>
      </c>
      <c r="C400" s="23">
        <v>35.700000000000003</v>
      </c>
      <c r="D400" s="52">
        <v>24</v>
      </c>
      <c r="E400" s="23">
        <v>44</v>
      </c>
    </row>
    <row r="401" spans="1:5" ht="15" x14ac:dyDescent="0.35">
      <c r="A401" s="11" t="s">
        <v>1518</v>
      </c>
      <c r="B401" s="5" t="s">
        <v>392</v>
      </c>
      <c r="C401" s="23">
        <v>72.400000000000006</v>
      </c>
      <c r="D401" s="52">
        <v>60.3</v>
      </c>
      <c r="E401" s="23">
        <v>77.2</v>
      </c>
    </row>
    <row r="402" spans="1:5" ht="15" x14ac:dyDescent="0.35">
      <c r="A402" s="11" t="s">
        <v>1519</v>
      </c>
      <c r="B402" s="5" t="s">
        <v>393</v>
      </c>
      <c r="C402" s="23">
        <v>45.1</v>
      </c>
      <c r="D402" s="52">
        <v>16.7</v>
      </c>
      <c r="E402" s="23">
        <v>47</v>
      </c>
    </row>
    <row r="403" spans="1:5" ht="15" x14ac:dyDescent="0.35">
      <c r="A403" s="11" t="s">
        <v>1520</v>
      </c>
      <c r="B403" s="5" t="s">
        <v>394</v>
      </c>
      <c r="C403" s="23">
        <v>55.1</v>
      </c>
      <c r="D403" s="52">
        <v>26.7</v>
      </c>
      <c r="E403" s="23">
        <v>57</v>
      </c>
    </row>
    <row r="404" spans="1:5" ht="15" x14ac:dyDescent="0.35">
      <c r="A404" s="11" t="s">
        <v>1521</v>
      </c>
      <c r="B404" s="5" t="s">
        <v>395</v>
      </c>
      <c r="C404" s="23">
        <v>22.7</v>
      </c>
      <c r="D404" s="52">
        <v>23.7</v>
      </c>
      <c r="E404" s="23">
        <v>20.2</v>
      </c>
    </row>
    <row r="405" spans="1:5" ht="15" x14ac:dyDescent="0.35">
      <c r="A405" s="11" t="s">
        <v>1522</v>
      </c>
      <c r="B405" s="5" t="s">
        <v>396</v>
      </c>
      <c r="C405" s="23">
        <v>30.5</v>
      </c>
      <c r="D405" s="52">
        <v>26.2</v>
      </c>
      <c r="E405" s="23">
        <v>61.6</v>
      </c>
    </row>
    <row r="406" spans="1:5" ht="15" x14ac:dyDescent="0.35">
      <c r="A406" s="11" t="s">
        <v>1523</v>
      </c>
      <c r="B406" s="5" t="s">
        <v>397</v>
      </c>
      <c r="C406" s="23">
        <v>37</v>
      </c>
      <c r="D406" s="52">
        <v>33.5</v>
      </c>
      <c r="E406" s="23">
        <v>62.4</v>
      </c>
    </row>
    <row r="407" spans="1:5" ht="15" x14ac:dyDescent="0.35">
      <c r="A407" s="11" t="s">
        <v>1524</v>
      </c>
      <c r="B407" s="5" t="s">
        <v>398</v>
      </c>
      <c r="C407" s="23">
        <v>44.5</v>
      </c>
      <c r="D407" s="52">
        <v>42.3</v>
      </c>
      <c r="E407" s="23">
        <v>54.3</v>
      </c>
    </row>
    <row r="408" spans="1:5" ht="15" x14ac:dyDescent="0.35">
      <c r="A408" s="11" t="s">
        <v>1525</v>
      </c>
      <c r="B408" s="5" t="s">
        <v>399</v>
      </c>
      <c r="C408" s="23">
        <v>52.8</v>
      </c>
      <c r="D408" s="52">
        <v>44.2</v>
      </c>
      <c r="E408" s="23">
        <v>61.6</v>
      </c>
    </row>
    <row r="409" spans="1:5" ht="15" x14ac:dyDescent="0.35">
      <c r="A409" s="11" t="s">
        <v>1526</v>
      </c>
      <c r="B409" s="5" t="s">
        <v>400</v>
      </c>
      <c r="C409" s="23">
        <v>48.6</v>
      </c>
      <c r="D409" s="52">
        <v>39.1</v>
      </c>
      <c r="E409" s="23">
        <v>80.099999999999994</v>
      </c>
    </row>
    <row r="410" spans="1:5" ht="15" x14ac:dyDescent="0.35">
      <c r="A410" s="11" t="s">
        <v>1527</v>
      </c>
      <c r="B410" s="5" t="s">
        <v>401</v>
      </c>
      <c r="C410" s="23">
        <v>43.8</v>
      </c>
      <c r="D410" s="52">
        <v>42.6</v>
      </c>
      <c r="E410" s="23">
        <v>64.8</v>
      </c>
    </row>
    <row r="411" spans="1:5" ht="15" x14ac:dyDescent="0.35">
      <c r="A411" s="11" t="s">
        <v>1528</v>
      </c>
      <c r="B411" s="5" t="s">
        <v>402</v>
      </c>
      <c r="C411" s="23">
        <v>52.5</v>
      </c>
      <c r="D411" s="52">
        <v>43.6</v>
      </c>
      <c r="E411" s="23">
        <v>59</v>
      </c>
    </row>
    <row r="412" spans="1:5" ht="15" x14ac:dyDescent="0.35">
      <c r="A412" s="11" t="s">
        <v>1529</v>
      </c>
      <c r="B412" s="5" t="s">
        <v>403</v>
      </c>
      <c r="C412" s="23">
        <v>41.3</v>
      </c>
      <c r="D412" s="52">
        <v>36.9</v>
      </c>
      <c r="E412" s="23">
        <v>48.2</v>
      </c>
    </row>
    <row r="413" spans="1:5" ht="15" x14ac:dyDescent="0.35">
      <c r="A413" s="11" t="s">
        <v>1530</v>
      </c>
      <c r="B413" s="5" t="s">
        <v>404</v>
      </c>
      <c r="C413" s="23">
        <v>45.8</v>
      </c>
      <c r="D413" s="52">
        <v>42.8</v>
      </c>
      <c r="E413" s="23">
        <v>53.2</v>
      </c>
    </row>
    <row r="414" spans="1:5" ht="15" x14ac:dyDescent="0.35">
      <c r="A414" s="11" t="s">
        <v>1531</v>
      </c>
      <c r="B414" s="5" t="s">
        <v>405</v>
      </c>
      <c r="C414" s="23">
        <v>48.2</v>
      </c>
      <c r="D414" s="52">
        <v>44.7</v>
      </c>
      <c r="E414" s="23">
        <v>60.4</v>
      </c>
    </row>
    <row r="415" spans="1:5" ht="15" x14ac:dyDescent="0.35">
      <c r="A415" s="11" t="s">
        <v>1532</v>
      </c>
      <c r="B415" s="5" t="s">
        <v>406</v>
      </c>
      <c r="C415" s="23">
        <v>40.700000000000003</v>
      </c>
      <c r="D415" s="52">
        <v>37.9</v>
      </c>
      <c r="E415" s="23">
        <v>41.4</v>
      </c>
    </row>
    <row r="416" spans="1:5" ht="15" x14ac:dyDescent="0.35">
      <c r="A416" s="11" t="s">
        <v>1533</v>
      </c>
      <c r="B416" s="5" t="s">
        <v>407</v>
      </c>
      <c r="C416" s="23">
        <v>48.6</v>
      </c>
      <c r="D416" s="52">
        <v>46.5</v>
      </c>
      <c r="E416" s="23">
        <v>52.5</v>
      </c>
    </row>
    <row r="417" spans="1:5" ht="15" x14ac:dyDescent="0.35">
      <c r="A417" s="11" t="s">
        <v>1534</v>
      </c>
      <c r="B417" s="5" t="s">
        <v>408</v>
      </c>
      <c r="C417" s="23">
        <v>56.6</v>
      </c>
      <c r="D417" s="52">
        <v>27.7</v>
      </c>
      <c r="E417" s="23">
        <v>69.3</v>
      </c>
    </row>
    <row r="418" spans="1:5" ht="15" x14ac:dyDescent="0.35">
      <c r="A418" s="11" t="s">
        <v>1535</v>
      </c>
      <c r="B418" s="5" t="s">
        <v>409</v>
      </c>
      <c r="C418" s="23">
        <v>44.4</v>
      </c>
      <c r="D418" s="52">
        <v>32.299999999999997</v>
      </c>
      <c r="E418" s="23">
        <v>50.8</v>
      </c>
    </row>
    <row r="419" spans="1:5" ht="15" x14ac:dyDescent="0.35">
      <c r="A419" s="11" t="s">
        <v>1536</v>
      </c>
      <c r="B419" s="5" t="s">
        <v>410</v>
      </c>
      <c r="C419" s="23">
        <v>32.6</v>
      </c>
      <c r="D419" s="52">
        <v>27.9</v>
      </c>
      <c r="E419" s="23">
        <v>47.9</v>
      </c>
    </row>
    <row r="420" spans="1:5" ht="15" x14ac:dyDescent="0.35">
      <c r="A420" s="11" t="s">
        <v>1537</v>
      </c>
      <c r="B420" s="5" t="s">
        <v>411</v>
      </c>
      <c r="C420" s="23">
        <v>41.2</v>
      </c>
      <c r="D420" s="52">
        <v>38.6</v>
      </c>
      <c r="E420" s="23">
        <v>58.6</v>
      </c>
    </row>
    <row r="421" spans="1:5" ht="15" x14ac:dyDescent="0.35">
      <c r="A421" s="11" t="s">
        <v>1538</v>
      </c>
      <c r="B421" s="5" t="s">
        <v>412</v>
      </c>
      <c r="C421" s="23">
        <v>46.1</v>
      </c>
      <c r="D421" s="52">
        <v>41.4</v>
      </c>
      <c r="E421" s="23">
        <v>62.1</v>
      </c>
    </row>
    <row r="422" spans="1:5" ht="15" x14ac:dyDescent="0.35">
      <c r="A422" s="11" t="s">
        <v>1539</v>
      </c>
      <c r="B422" s="5" t="s">
        <v>413</v>
      </c>
      <c r="C422" s="23">
        <v>51</v>
      </c>
      <c r="D422" s="52">
        <v>48.3</v>
      </c>
      <c r="E422" s="23">
        <v>57.2</v>
      </c>
    </row>
    <row r="423" spans="1:5" ht="15" x14ac:dyDescent="0.35">
      <c r="A423" s="11" t="s">
        <v>1540</v>
      </c>
      <c r="B423" s="5" t="s">
        <v>414</v>
      </c>
      <c r="C423" s="23">
        <v>74.900000000000006</v>
      </c>
      <c r="D423" s="52">
        <v>43.1</v>
      </c>
      <c r="E423" s="23">
        <v>93.2</v>
      </c>
    </row>
    <row r="424" spans="1:5" ht="15" x14ac:dyDescent="0.35">
      <c r="A424" s="11" t="s">
        <v>1541</v>
      </c>
      <c r="B424" s="5" t="s">
        <v>415</v>
      </c>
      <c r="C424" s="23">
        <v>48.3</v>
      </c>
      <c r="D424" s="52">
        <v>29.1</v>
      </c>
      <c r="E424" s="23">
        <v>64.599999999999994</v>
      </c>
    </row>
    <row r="425" spans="1:5" ht="15" x14ac:dyDescent="0.35">
      <c r="A425" s="11" t="s">
        <v>1542</v>
      </c>
      <c r="B425" s="5" t="s">
        <v>416</v>
      </c>
      <c r="C425" s="23">
        <v>41.7</v>
      </c>
      <c r="D425" s="52">
        <v>35.200000000000003</v>
      </c>
      <c r="E425" s="23">
        <v>58.5</v>
      </c>
    </row>
    <row r="426" spans="1:5" ht="15" x14ac:dyDescent="0.35">
      <c r="A426" s="11" t="s">
        <v>1543</v>
      </c>
      <c r="B426" s="5" t="s">
        <v>417</v>
      </c>
      <c r="C426" s="23">
        <v>31.9</v>
      </c>
      <c r="D426" s="52">
        <v>28</v>
      </c>
      <c r="E426" s="23">
        <v>47.8</v>
      </c>
    </row>
    <row r="427" spans="1:5" ht="15" x14ac:dyDescent="0.35">
      <c r="A427" s="11" t="s">
        <v>1544</v>
      </c>
      <c r="B427" s="5" t="s">
        <v>418</v>
      </c>
      <c r="C427" s="23">
        <v>40.700000000000003</v>
      </c>
      <c r="D427" s="52">
        <v>27.8</v>
      </c>
      <c r="E427" s="23">
        <v>57</v>
      </c>
    </row>
    <row r="428" spans="1:5" ht="15" x14ac:dyDescent="0.35">
      <c r="A428" s="11" t="s">
        <v>1545</v>
      </c>
      <c r="B428" s="5" t="s">
        <v>419</v>
      </c>
      <c r="C428" s="23">
        <v>41.7</v>
      </c>
      <c r="D428" s="52">
        <v>37.200000000000003</v>
      </c>
      <c r="E428" s="23">
        <v>47.4</v>
      </c>
    </row>
    <row r="429" spans="1:5" ht="15" x14ac:dyDescent="0.35">
      <c r="A429" s="11" t="s">
        <v>1546</v>
      </c>
      <c r="B429" s="5" t="s">
        <v>420</v>
      </c>
      <c r="C429" s="23">
        <v>47.5</v>
      </c>
      <c r="D429" s="52">
        <v>42.5</v>
      </c>
      <c r="E429" s="23">
        <v>51.2</v>
      </c>
    </row>
    <row r="430" spans="1:5" ht="15" x14ac:dyDescent="0.35">
      <c r="A430" s="11" t="s">
        <v>1547</v>
      </c>
      <c r="B430" s="5" t="s">
        <v>421</v>
      </c>
      <c r="C430" s="23">
        <v>27.1</v>
      </c>
      <c r="D430" s="52">
        <v>21.3</v>
      </c>
      <c r="E430" s="23">
        <v>53.3</v>
      </c>
    </row>
    <row r="431" spans="1:5" ht="15" x14ac:dyDescent="0.35">
      <c r="A431" s="11" t="s">
        <v>1548</v>
      </c>
      <c r="B431" s="5" t="s">
        <v>422</v>
      </c>
      <c r="C431" s="23">
        <v>62.4</v>
      </c>
      <c r="D431" s="52">
        <v>55</v>
      </c>
      <c r="E431" s="23">
        <v>75.099999999999994</v>
      </c>
    </row>
    <row r="432" spans="1:5" ht="15" x14ac:dyDescent="0.35">
      <c r="A432" s="11" t="s">
        <v>1549</v>
      </c>
      <c r="B432" s="5" t="s">
        <v>206</v>
      </c>
      <c r="C432" s="23">
        <v>58</v>
      </c>
      <c r="D432" s="52">
        <v>41.7</v>
      </c>
      <c r="E432" s="23">
        <v>68.900000000000006</v>
      </c>
    </row>
    <row r="433" spans="1:5" ht="15" x14ac:dyDescent="0.35">
      <c r="A433" s="11" t="s">
        <v>1550</v>
      </c>
      <c r="B433" s="5" t="s">
        <v>423</v>
      </c>
      <c r="C433" s="23">
        <v>68.2</v>
      </c>
      <c r="D433" s="52">
        <v>50.6</v>
      </c>
      <c r="E433" s="23">
        <v>74.3</v>
      </c>
    </row>
    <row r="434" spans="1:5" ht="15" x14ac:dyDescent="0.35">
      <c r="A434" s="11" t="s">
        <v>1551</v>
      </c>
      <c r="B434" s="5" t="s">
        <v>424</v>
      </c>
      <c r="C434" s="23">
        <v>34.4</v>
      </c>
      <c r="D434" s="52">
        <v>30.2</v>
      </c>
      <c r="E434" s="23">
        <v>40.299999999999997</v>
      </c>
    </row>
    <row r="435" spans="1:5" ht="15" x14ac:dyDescent="0.35">
      <c r="A435" s="11" t="s">
        <v>1552</v>
      </c>
      <c r="B435" s="5" t="s">
        <v>425</v>
      </c>
      <c r="C435" s="23">
        <v>57.8</v>
      </c>
      <c r="D435" s="52">
        <v>40</v>
      </c>
      <c r="E435" s="23">
        <v>63.2</v>
      </c>
    </row>
    <row r="436" spans="1:5" ht="15" x14ac:dyDescent="0.35">
      <c r="A436" s="11" t="s">
        <v>1553</v>
      </c>
      <c r="B436" s="5" t="s">
        <v>426</v>
      </c>
      <c r="C436" s="23">
        <v>45.3</v>
      </c>
      <c r="D436" s="52">
        <v>32.700000000000003</v>
      </c>
      <c r="E436" s="23">
        <v>56.5</v>
      </c>
    </row>
    <row r="437" spans="1:5" ht="15" x14ac:dyDescent="0.35">
      <c r="A437" s="11" t="s">
        <v>1554</v>
      </c>
      <c r="B437" s="5" t="s">
        <v>427</v>
      </c>
      <c r="C437" s="23">
        <v>52.3</v>
      </c>
      <c r="D437" s="52">
        <v>36.1</v>
      </c>
      <c r="E437" s="23">
        <v>63.1</v>
      </c>
    </row>
    <row r="438" spans="1:5" ht="15" x14ac:dyDescent="0.35">
      <c r="A438" s="11" t="s">
        <v>1555</v>
      </c>
      <c r="B438" s="5" t="s">
        <v>428</v>
      </c>
      <c r="C438" s="23">
        <v>39.700000000000003</v>
      </c>
      <c r="D438" s="52">
        <v>42.9</v>
      </c>
      <c r="E438" s="23">
        <v>38</v>
      </c>
    </row>
    <row r="439" spans="1:5" ht="15" x14ac:dyDescent="0.35">
      <c r="A439" s="11" t="s">
        <v>1556</v>
      </c>
      <c r="B439" s="5" t="s">
        <v>429</v>
      </c>
      <c r="C439" s="23">
        <v>52.6</v>
      </c>
      <c r="D439" s="52">
        <v>54.1</v>
      </c>
      <c r="E439" s="23">
        <v>46</v>
      </c>
    </row>
    <row r="440" spans="1:5" ht="15" x14ac:dyDescent="0.35">
      <c r="A440" s="11" t="s">
        <v>1557</v>
      </c>
      <c r="B440" s="5" t="s">
        <v>430</v>
      </c>
      <c r="C440" s="23">
        <v>41.1</v>
      </c>
      <c r="D440" s="52">
        <v>29.7</v>
      </c>
      <c r="E440" s="23">
        <v>52.7</v>
      </c>
    </row>
    <row r="441" spans="1:5" ht="15" x14ac:dyDescent="0.35">
      <c r="A441" s="11" t="s">
        <v>1558</v>
      </c>
      <c r="B441" s="5" t="s">
        <v>431</v>
      </c>
      <c r="C441" s="23">
        <v>60.5</v>
      </c>
      <c r="D441" s="52">
        <v>45.9</v>
      </c>
      <c r="E441" s="23">
        <v>64.599999999999994</v>
      </c>
    </row>
    <row r="442" spans="1:5" ht="15" x14ac:dyDescent="0.35">
      <c r="A442" s="11" t="s">
        <v>1559</v>
      </c>
      <c r="B442" s="5" t="s">
        <v>432</v>
      </c>
      <c r="C442" s="23">
        <v>42.1</v>
      </c>
      <c r="D442" s="52">
        <v>38.200000000000003</v>
      </c>
      <c r="E442" s="23">
        <v>49.9</v>
      </c>
    </row>
    <row r="443" spans="1:5" ht="15" x14ac:dyDescent="0.35">
      <c r="A443" s="11" t="s">
        <v>1560</v>
      </c>
      <c r="B443" s="5" t="s">
        <v>433</v>
      </c>
      <c r="C443" s="23">
        <v>41.1</v>
      </c>
      <c r="D443" s="52">
        <v>33.700000000000003</v>
      </c>
      <c r="E443" s="23">
        <v>67</v>
      </c>
    </row>
    <row r="444" spans="1:5" ht="15" x14ac:dyDescent="0.35">
      <c r="A444" s="11" t="s">
        <v>1561</v>
      </c>
      <c r="B444" s="5" t="s">
        <v>434</v>
      </c>
      <c r="C444" s="23">
        <v>65.400000000000006</v>
      </c>
      <c r="D444" s="52">
        <v>52</v>
      </c>
      <c r="E444" s="23">
        <v>69.400000000000006</v>
      </c>
    </row>
    <row r="445" spans="1:5" ht="15" x14ac:dyDescent="0.35">
      <c r="A445" s="11" t="s">
        <v>1562</v>
      </c>
      <c r="B445" s="5" t="s">
        <v>435</v>
      </c>
      <c r="C445" s="23">
        <v>43</v>
      </c>
      <c r="D445" s="52">
        <v>31.1</v>
      </c>
      <c r="E445" s="23">
        <v>67.099999999999994</v>
      </c>
    </row>
    <row r="446" spans="1:5" ht="15" x14ac:dyDescent="0.35">
      <c r="A446" s="11" t="s">
        <v>1563</v>
      </c>
      <c r="B446" s="5" t="s">
        <v>436</v>
      </c>
      <c r="C446" s="23">
        <v>52.9</v>
      </c>
      <c r="D446" s="52">
        <v>31.1</v>
      </c>
      <c r="E446" s="23">
        <v>63.6</v>
      </c>
    </row>
    <row r="447" spans="1:5" ht="15" x14ac:dyDescent="0.35">
      <c r="A447" s="11" t="s">
        <v>1564</v>
      </c>
      <c r="B447" s="5" t="s">
        <v>437</v>
      </c>
      <c r="C447" s="23">
        <v>67.900000000000006</v>
      </c>
      <c r="D447" s="52">
        <v>49.1</v>
      </c>
      <c r="E447" s="23">
        <v>72.400000000000006</v>
      </c>
    </row>
    <row r="448" spans="1:5" ht="15" x14ac:dyDescent="0.35">
      <c r="A448" s="11" t="s">
        <v>1565</v>
      </c>
      <c r="B448" s="5" t="s">
        <v>438</v>
      </c>
      <c r="C448" s="23">
        <v>58.9</v>
      </c>
      <c r="D448" s="52">
        <v>41.3</v>
      </c>
      <c r="E448" s="23">
        <v>67.5</v>
      </c>
    </row>
    <row r="449" spans="1:5" ht="15" x14ac:dyDescent="0.35">
      <c r="A449" s="11" t="s">
        <v>1566</v>
      </c>
      <c r="B449" s="5" t="s">
        <v>439</v>
      </c>
      <c r="C449" s="23">
        <v>53.1</v>
      </c>
      <c r="D449" s="52">
        <v>40.4</v>
      </c>
      <c r="E449" s="23">
        <v>65.099999999999994</v>
      </c>
    </row>
    <row r="450" spans="1:5" ht="15" x14ac:dyDescent="0.35">
      <c r="A450" s="11" t="s">
        <v>1567</v>
      </c>
      <c r="B450" s="5" t="s">
        <v>440</v>
      </c>
      <c r="C450" s="23">
        <v>40.4</v>
      </c>
      <c r="D450" s="52">
        <v>27.9</v>
      </c>
      <c r="E450" s="23">
        <v>55.9</v>
      </c>
    </row>
    <row r="451" spans="1:5" ht="15" x14ac:dyDescent="0.35">
      <c r="A451" s="11" t="s">
        <v>1568</v>
      </c>
      <c r="B451" s="5" t="s">
        <v>441</v>
      </c>
      <c r="C451" s="23">
        <v>76.3</v>
      </c>
      <c r="D451" s="52">
        <v>41.7</v>
      </c>
      <c r="E451" s="23">
        <v>86.3</v>
      </c>
    </row>
    <row r="452" spans="1:5" ht="15" x14ac:dyDescent="0.35">
      <c r="A452" s="11" t="s">
        <v>1569</v>
      </c>
      <c r="B452" s="5" t="s">
        <v>442</v>
      </c>
      <c r="C452" s="23">
        <v>46</v>
      </c>
      <c r="D452" s="52">
        <v>39.299999999999997</v>
      </c>
      <c r="E452" s="23">
        <v>53.3</v>
      </c>
    </row>
    <row r="453" spans="1:5" ht="15" x14ac:dyDescent="0.35">
      <c r="A453" s="11" t="s">
        <v>1570</v>
      </c>
      <c r="B453" s="5" t="s">
        <v>443</v>
      </c>
      <c r="C453" s="23">
        <v>57</v>
      </c>
      <c r="D453" s="52">
        <v>46.9</v>
      </c>
      <c r="E453" s="23">
        <v>61.2</v>
      </c>
    </row>
    <row r="454" spans="1:5" ht="15" x14ac:dyDescent="0.35">
      <c r="A454" s="11" t="s">
        <v>1571</v>
      </c>
      <c r="B454" s="5" t="s">
        <v>92</v>
      </c>
      <c r="C454" s="23">
        <v>58</v>
      </c>
      <c r="D454" s="52">
        <v>41.2</v>
      </c>
      <c r="E454" s="23">
        <v>61.7</v>
      </c>
    </row>
    <row r="455" spans="1:5" ht="15" x14ac:dyDescent="0.35">
      <c r="A455" s="11" t="s">
        <v>1572</v>
      </c>
      <c r="B455" s="5" t="s">
        <v>444</v>
      </c>
      <c r="C455" s="23">
        <v>61.3</v>
      </c>
      <c r="D455" s="52">
        <v>54.1</v>
      </c>
      <c r="E455" s="23">
        <v>67.5</v>
      </c>
    </row>
    <row r="456" spans="1:5" ht="15" x14ac:dyDescent="0.35">
      <c r="A456" s="11" t="s">
        <v>1573</v>
      </c>
      <c r="B456" s="5" t="s">
        <v>445</v>
      </c>
      <c r="C456" s="23">
        <v>45.8</v>
      </c>
      <c r="D456" s="52">
        <v>28.9</v>
      </c>
      <c r="E456" s="23">
        <v>50.3</v>
      </c>
    </row>
    <row r="457" spans="1:5" ht="15" x14ac:dyDescent="0.35">
      <c r="A457" s="11" t="s">
        <v>1574</v>
      </c>
      <c r="B457" s="5" t="s">
        <v>446</v>
      </c>
      <c r="C457" s="23">
        <v>63.8</v>
      </c>
      <c r="D457" s="52">
        <v>53.3</v>
      </c>
      <c r="E457" s="23">
        <v>73.7</v>
      </c>
    </row>
    <row r="458" spans="1:5" ht="15" x14ac:dyDescent="0.35">
      <c r="A458" s="11" t="s">
        <v>1575</v>
      </c>
      <c r="B458" s="5" t="s">
        <v>447</v>
      </c>
      <c r="C458" s="23">
        <v>78</v>
      </c>
      <c r="D458" s="52">
        <v>49.2</v>
      </c>
      <c r="E458" s="23">
        <v>84</v>
      </c>
    </row>
    <row r="459" spans="1:5" ht="15" x14ac:dyDescent="0.35">
      <c r="A459" s="11" t="s">
        <v>1576</v>
      </c>
      <c r="B459" s="5" t="s">
        <v>448</v>
      </c>
      <c r="C459" s="23">
        <v>53.1</v>
      </c>
      <c r="D459" s="52">
        <v>39.799999999999997</v>
      </c>
      <c r="E459" s="23">
        <v>65</v>
      </c>
    </row>
    <row r="460" spans="1:5" ht="15" x14ac:dyDescent="0.35">
      <c r="A460" s="11" t="s">
        <v>1577</v>
      </c>
      <c r="B460" s="5" t="s">
        <v>449</v>
      </c>
      <c r="C460" s="23">
        <v>17.899999999999999</v>
      </c>
      <c r="D460" s="52">
        <v>14.9</v>
      </c>
      <c r="E460" s="23">
        <v>29.7</v>
      </c>
    </row>
    <row r="461" spans="1:5" ht="15" x14ac:dyDescent="0.35">
      <c r="A461" s="11" t="s">
        <v>1578</v>
      </c>
      <c r="B461" s="5" t="s">
        <v>450</v>
      </c>
      <c r="C461" s="23">
        <v>25.8</v>
      </c>
      <c r="D461" s="52">
        <v>18.3</v>
      </c>
      <c r="E461" s="23">
        <v>28.8</v>
      </c>
    </row>
    <row r="462" spans="1:5" ht="15" x14ac:dyDescent="0.35">
      <c r="A462" s="11" t="s">
        <v>1579</v>
      </c>
      <c r="B462" s="5" t="s">
        <v>451</v>
      </c>
      <c r="C462" s="23">
        <v>22.6</v>
      </c>
      <c r="D462" s="52">
        <v>10.9</v>
      </c>
      <c r="E462" s="23">
        <v>31.7</v>
      </c>
    </row>
    <row r="463" spans="1:5" ht="15" x14ac:dyDescent="0.35">
      <c r="A463" s="11" t="s">
        <v>1580</v>
      </c>
      <c r="B463" s="5" t="s">
        <v>452</v>
      </c>
      <c r="C463" s="23">
        <v>22.7</v>
      </c>
      <c r="D463" s="52">
        <v>13.6</v>
      </c>
      <c r="E463" s="23">
        <v>27.3</v>
      </c>
    </row>
    <row r="464" spans="1:5" ht="15" x14ac:dyDescent="0.35">
      <c r="A464" s="11" t="s">
        <v>1581</v>
      </c>
      <c r="B464" s="5" t="s">
        <v>453</v>
      </c>
      <c r="C464" s="23">
        <v>20</v>
      </c>
      <c r="D464" s="52">
        <v>15</v>
      </c>
      <c r="E464" s="23">
        <v>23.5</v>
      </c>
    </row>
    <row r="465" spans="1:5" ht="15" x14ac:dyDescent="0.35">
      <c r="A465" s="11" t="s">
        <v>1582</v>
      </c>
      <c r="B465" s="5" t="s">
        <v>454</v>
      </c>
      <c r="C465" s="23">
        <v>38.299999999999997</v>
      </c>
      <c r="D465" s="52">
        <v>23.4</v>
      </c>
      <c r="E465" s="23">
        <v>42.2</v>
      </c>
    </row>
    <row r="466" spans="1:5" ht="15" x14ac:dyDescent="0.35">
      <c r="A466" s="11" t="s">
        <v>1583</v>
      </c>
      <c r="B466" s="5" t="s">
        <v>455</v>
      </c>
      <c r="C466" s="23">
        <v>29.3</v>
      </c>
      <c r="D466" s="52">
        <v>12.5</v>
      </c>
      <c r="E466" s="23">
        <v>32.9</v>
      </c>
    </row>
    <row r="467" spans="1:5" ht="15" x14ac:dyDescent="0.35">
      <c r="A467" s="11" t="s">
        <v>1584</v>
      </c>
      <c r="B467" s="5" t="s">
        <v>456</v>
      </c>
      <c r="C467" s="23">
        <v>16.8</v>
      </c>
      <c r="D467" s="52">
        <v>14.6</v>
      </c>
      <c r="E467" s="23">
        <v>25.4</v>
      </c>
    </row>
    <row r="468" spans="1:5" ht="15" x14ac:dyDescent="0.35">
      <c r="A468" s="11" t="s">
        <v>1585</v>
      </c>
      <c r="B468" s="5" t="s">
        <v>457</v>
      </c>
      <c r="C468" s="23">
        <v>39.5</v>
      </c>
      <c r="D468" s="52">
        <v>17.2</v>
      </c>
      <c r="E468" s="23">
        <v>47.3</v>
      </c>
    </row>
    <row r="469" spans="1:5" ht="15" x14ac:dyDescent="0.35">
      <c r="A469" s="11" t="s">
        <v>1586</v>
      </c>
      <c r="B469" s="5" t="s">
        <v>458</v>
      </c>
      <c r="C469" s="23">
        <v>20.6</v>
      </c>
      <c r="D469" s="52">
        <v>16</v>
      </c>
      <c r="E469" s="23">
        <v>23.5</v>
      </c>
    </row>
    <row r="470" spans="1:5" ht="15" x14ac:dyDescent="0.35">
      <c r="A470" s="11" t="s">
        <v>1587</v>
      </c>
      <c r="B470" s="5" t="s">
        <v>459</v>
      </c>
      <c r="C470" s="23">
        <v>6.8</v>
      </c>
      <c r="D470" s="52">
        <v>6.2</v>
      </c>
      <c r="E470" s="23">
        <v>8.1</v>
      </c>
    </row>
    <row r="471" spans="1:5" ht="15" x14ac:dyDescent="0.35">
      <c r="A471" s="11" t="s">
        <v>1588</v>
      </c>
      <c r="B471" s="5" t="s">
        <v>460</v>
      </c>
      <c r="C471" s="23">
        <v>41.2</v>
      </c>
      <c r="D471" s="52">
        <v>27.4</v>
      </c>
      <c r="E471" s="23">
        <v>46.1</v>
      </c>
    </row>
    <row r="472" spans="1:5" ht="15" x14ac:dyDescent="0.35">
      <c r="A472" s="11" t="s">
        <v>1589</v>
      </c>
      <c r="B472" s="5" t="s">
        <v>461</v>
      </c>
      <c r="C472" s="23">
        <v>21.7</v>
      </c>
      <c r="D472" s="52">
        <v>9.4</v>
      </c>
      <c r="E472" s="23">
        <v>30.9</v>
      </c>
    </row>
    <row r="473" spans="1:5" ht="15" x14ac:dyDescent="0.35">
      <c r="A473" s="11" t="s">
        <v>1590</v>
      </c>
      <c r="B473" s="5" t="s">
        <v>462</v>
      </c>
      <c r="C473" s="23">
        <v>31.2</v>
      </c>
      <c r="D473" s="52">
        <v>17.899999999999999</v>
      </c>
      <c r="E473" s="23">
        <v>36.5</v>
      </c>
    </row>
    <row r="474" spans="1:5" ht="15" x14ac:dyDescent="0.35">
      <c r="A474" s="11" t="s">
        <v>1591</v>
      </c>
      <c r="B474" s="5" t="s">
        <v>463</v>
      </c>
      <c r="C474" s="23">
        <v>58.7</v>
      </c>
      <c r="D474" s="52">
        <v>27.3</v>
      </c>
      <c r="E474" s="23">
        <v>69.400000000000006</v>
      </c>
    </row>
    <row r="475" spans="1:5" ht="15" x14ac:dyDescent="0.35">
      <c r="A475" s="11" t="s">
        <v>1592</v>
      </c>
      <c r="B475" s="5" t="s">
        <v>464</v>
      </c>
      <c r="C475" s="23">
        <v>6.7</v>
      </c>
      <c r="D475" s="52">
        <v>6.3</v>
      </c>
      <c r="E475" s="23">
        <v>8.6</v>
      </c>
    </row>
    <row r="476" spans="1:5" ht="15" x14ac:dyDescent="0.35">
      <c r="A476" s="11" t="s">
        <v>1593</v>
      </c>
      <c r="B476" s="5" t="s">
        <v>465</v>
      </c>
      <c r="C476" s="23">
        <v>31.1</v>
      </c>
      <c r="D476" s="52">
        <v>11.3</v>
      </c>
      <c r="E476" s="23">
        <v>39.700000000000003</v>
      </c>
    </row>
    <row r="477" spans="1:5" ht="15" x14ac:dyDescent="0.35">
      <c r="A477" s="11" t="s">
        <v>1594</v>
      </c>
      <c r="B477" s="5" t="s">
        <v>466</v>
      </c>
      <c r="C477" s="23">
        <v>22.5</v>
      </c>
      <c r="D477" s="52">
        <v>9.3000000000000007</v>
      </c>
      <c r="E477" s="23">
        <v>30.6</v>
      </c>
    </row>
    <row r="478" spans="1:5" ht="15" x14ac:dyDescent="0.35">
      <c r="A478" s="11" t="s">
        <v>1595</v>
      </c>
      <c r="B478" s="5" t="s">
        <v>467</v>
      </c>
      <c r="C478" s="23">
        <v>27.5</v>
      </c>
      <c r="D478" s="52">
        <v>16.2</v>
      </c>
      <c r="E478" s="23">
        <v>39.9</v>
      </c>
    </row>
    <row r="479" spans="1:5" ht="15" x14ac:dyDescent="0.35">
      <c r="A479" s="11" t="s">
        <v>1596</v>
      </c>
      <c r="B479" s="5" t="s">
        <v>468</v>
      </c>
      <c r="C479" s="23">
        <v>12.6</v>
      </c>
      <c r="D479" s="52">
        <v>9.3000000000000007</v>
      </c>
      <c r="E479" s="23">
        <v>14.4</v>
      </c>
    </row>
    <row r="480" spans="1:5" ht="15" x14ac:dyDescent="0.35">
      <c r="A480" s="11" t="s">
        <v>1597</v>
      </c>
      <c r="B480" s="5" t="s">
        <v>469</v>
      </c>
      <c r="C480" s="23">
        <v>9</v>
      </c>
      <c r="D480" s="52">
        <v>8.8000000000000007</v>
      </c>
      <c r="E480" s="23">
        <v>9.1999999999999993</v>
      </c>
    </row>
    <row r="481" spans="1:5" ht="15" x14ac:dyDescent="0.35">
      <c r="A481" s="11" t="s">
        <v>1598</v>
      </c>
      <c r="B481" s="5" t="s">
        <v>470</v>
      </c>
      <c r="C481" s="23">
        <v>25</v>
      </c>
      <c r="D481" s="52">
        <v>15.9</v>
      </c>
      <c r="E481" s="23">
        <v>26.8</v>
      </c>
    </row>
    <row r="482" spans="1:5" ht="15" x14ac:dyDescent="0.35">
      <c r="A482" s="11" t="s">
        <v>1599</v>
      </c>
      <c r="B482" s="5" t="s">
        <v>471</v>
      </c>
      <c r="C482" s="23">
        <v>18.3</v>
      </c>
      <c r="D482" s="52">
        <v>15.2</v>
      </c>
      <c r="E482" s="23">
        <v>20.9</v>
      </c>
    </row>
    <row r="483" spans="1:5" ht="15" x14ac:dyDescent="0.35">
      <c r="A483" s="11" t="s">
        <v>1600</v>
      </c>
      <c r="B483" s="5" t="s">
        <v>165</v>
      </c>
      <c r="C483" s="23">
        <v>49.5</v>
      </c>
      <c r="D483" s="52">
        <v>11.3</v>
      </c>
      <c r="E483" s="23">
        <v>55.2</v>
      </c>
    </row>
    <row r="484" spans="1:5" ht="15" x14ac:dyDescent="0.35">
      <c r="A484" s="11" t="s">
        <v>1601</v>
      </c>
      <c r="B484" s="5" t="s">
        <v>472</v>
      </c>
      <c r="C484" s="23">
        <v>12.8</v>
      </c>
      <c r="D484" s="52">
        <v>11.9</v>
      </c>
      <c r="E484" s="23">
        <v>18.3</v>
      </c>
    </row>
    <row r="485" spans="1:5" ht="15" x14ac:dyDescent="0.35">
      <c r="A485" s="11" t="s">
        <v>1602</v>
      </c>
      <c r="B485" s="5" t="s">
        <v>473</v>
      </c>
      <c r="C485" s="23">
        <v>10.5</v>
      </c>
      <c r="D485" s="52">
        <v>9.6999999999999993</v>
      </c>
      <c r="E485" s="23">
        <v>19.3</v>
      </c>
    </row>
    <row r="486" spans="1:5" ht="15" x14ac:dyDescent="0.35">
      <c r="A486" s="11" t="s">
        <v>1603</v>
      </c>
      <c r="B486" s="5" t="s">
        <v>474</v>
      </c>
      <c r="C486" s="23">
        <v>27.4</v>
      </c>
      <c r="D486" s="52">
        <v>10.7</v>
      </c>
      <c r="E486" s="23">
        <v>39</v>
      </c>
    </row>
    <row r="487" spans="1:5" ht="15" x14ac:dyDescent="0.35">
      <c r="A487" s="11" t="s">
        <v>1604</v>
      </c>
      <c r="B487" s="5" t="s">
        <v>475</v>
      </c>
      <c r="C487" s="23">
        <v>45.2</v>
      </c>
      <c r="D487" s="52">
        <v>16.5</v>
      </c>
      <c r="E487" s="23">
        <v>52.9</v>
      </c>
    </row>
    <row r="488" spans="1:5" ht="15" x14ac:dyDescent="0.35">
      <c r="A488" s="11" t="s">
        <v>1605</v>
      </c>
      <c r="B488" s="5" t="s">
        <v>476</v>
      </c>
      <c r="C488" s="23">
        <v>7.8</v>
      </c>
      <c r="D488" s="52">
        <v>7.6</v>
      </c>
      <c r="E488" s="23">
        <v>17.399999999999999</v>
      </c>
    </row>
    <row r="489" spans="1:5" ht="15" x14ac:dyDescent="0.35">
      <c r="A489" s="11" t="s">
        <v>1606</v>
      </c>
      <c r="B489" s="5" t="s">
        <v>477</v>
      </c>
      <c r="C489" s="23">
        <v>23.6</v>
      </c>
      <c r="D489" s="52">
        <v>18.600000000000001</v>
      </c>
      <c r="E489" s="23">
        <v>23.8</v>
      </c>
    </row>
    <row r="490" spans="1:5" ht="15" x14ac:dyDescent="0.35">
      <c r="A490" s="11" t="s">
        <v>1607</v>
      </c>
      <c r="B490" s="5" t="s">
        <v>478</v>
      </c>
      <c r="C490" s="23">
        <v>12.2</v>
      </c>
      <c r="D490" s="52">
        <v>11</v>
      </c>
      <c r="E490" s="23">
        <v>18.899999999999999</v>
      </c>
    </row>
    <row r="491" spans="1:5" ht="15" x14ac:dyDescent="0.35">
      <c r="A491" s="11" t="s">
        <v>1608</v>
      </c>
      <c r="B491" s="5" t="s">
        <v>479</v>
      </c>
      <c r="C491" s="23">
        <v>51.5</v>
      </c>
      <c r="D491" s="52">
        <v>13.9</v>
      </c>
      <c r="E491" s="23">
        <v>71.400000000000006</v>
      </c>
    </row>
    <row r="492" spans="1:5" ht="15" x14ac:dyDescent="0.35">
      <c r="A492" s="11" t="s">
        <v>1609</v>
      </c>
      <c r="B492" s="5" t="s">
        <v>480</v>
      </c>
      <c r="C492" s="23">
        <v>11.1</v>
      </c>
      <c r="D492" s="52">
        <v>9.3000000000000007</v>
      </c>
      <c r="E492" s="23">
        <v>15</v>
      </c>
    </row>
    <row r="493" spans="1:5" ht="15" x14ac:dyDescent="0.35">
      <c r="A493" s="11" t="s">
        <v>1610</v>
      </c>
      <c r="B493" s="5" t="s">
        <v>481</v>
      </c>
      <c r="C493" s="23">
        <v>43.2</v>
      </c>
      <c r="D493" s="52">
        <v>8.4</v>
      </c>
      <c r="E493" s="23">
        <v>65.5</v>
      </c>
    </row>
    <row r="494" spans="1:5" ht="15" x14ac:dyDescent="0.35">
      <c r="A494" s="11" t="s">
        <v>1611</v>
      </c>
      <c r="B494" s="5" t="s">
        <v>482</v>
      </c>
      <c r="C494" s="23">
        <v>42.9</v>
      </c>
      <c r="D494" s="52">
        <v>6.8</v>
      </c>
      <c r="E494" s="23">
        <v>52.7</v>
      </c>
    </row>
    <row r="495" spans="1:5" ht="15" x14ac:dyDescent="0.35">
      <c r="A495" s="11" t="s">
        <v>1612</v>
      </c>
      <c r="B495" s="5" t="s">
        <v>483</v>
      </c>
      <c r="C495" s="23">
        <v>13.4</v>
      </c>
      <c r="D495" s="52">
        <v>12.4</v>
      </c>
      <c r="E495" s="23">
        <v>31</v>
      </c>
    </row>
    <row r="496" spans="1:5" ht="15" x14ac:dyDescent="0.35">
      <c r="A496" s="11" t="s">
        <v>1613</v>
      </c>
      <c r="B496" s="5" t="s">
        <v>55</v>
      </c>
      <c r="C496" s="23">
        <v>19.899999999999999</v>
      </c>
      <c r="D496" s="52">
        <v>18.3</v>
      </c>
      <c r="E496" s="23">
        <v>20.5</v>
      </c>
    </row>
    <row r="497" spans="1:5" ht="15" x14ac:dyDescent="0.35">
      <c r="A497" s="11" t="s">
        <v>1614</v>
      </c>
      <c r="B497" s="5" t="s">
        <v>484</v>
      </c>
      <c r="C497" s="23">
        <v>25.7</v>
      </c>
      <c r="D497" s="52">
        <v>21.2</v>
      </c>
      <c r="E497" s="23">
        <v>29.8</v>
      </c>
    </row>
    <row r="498" spans="1:5" ht="15" x14ac:dyDescent="0.35">
      <c r="A498" s="11" t="s">
        <v>1615</v>
      </c>
      <c r="B498" s="5" t="s">
        <v>485</v>
      </c>
      <c r="C498" s="23">
        <v>27.2</v>
      </c>
      <c r="D498" s="52">
        <v>17</v>
      </c>
      <c r="E498" s="23">
        <v>37.5</v>
      </c>
    </row>
    <row r="499" spans="1:5" ht="15" x14ac:dyDescent="0.35">
      <c r="A499" s="11" t="s">
        <v>1616</v>
      </c>
      <c r="B499" s="5" t="s">
        <v>486</v>
      </c>
      <c r="C499" s="23">
        <v>15.5</v>
      </c>
      <c r="D499" s="52">
        <v>10.6</v>
      </c>
      <c r="E499" s="23">
        <v>18.899999999999999</v>
      </c>
    </row>
    <row r="500" spans="1:5" ht="15" x14ac:dyDescent="0.35">
      <c r="A500" s="11" t="s">
        <v>1617</v>
      </c>
      <c r="B500" s="5" t="s">
        <v>487</v>
      </c>
      <c r="C500" s="23">
        <v>32.9</v>
      </c>
      <c r="D500" s="52">
        <v>30.7</v>
      </c>
      <c r="E500" s="23">
        <v>36</v>
      </c>
    </row>
    <row r="501" spans="1:5" ht="15" x14ac:dyDescent="0.35">
      <c r="A501" s="11" t="s">
        <v>1618</v>
      </c>
      <c r="B501" s="5" t="s">
        <v>488</v>
      </c>
      <c r="C501" s="23">
        <v>33.1</v>
      </c>
      <c r="D501" s="52">
        <v>12.8</v>
      </c>
      <c r="E501" s="23">
        <v>44.6</v>
      </c>
    </row>
    <row r="502" spans="1:5" ht="15" x14ac:dyDescent="0.35">
      <c r="A502" s="11" t="s">
        <v>1619</v>
      </c>
      <c r="B502" s="5" t="s">
        <v>489</v>
      </c>
      <c r="C502" s="23">
        <v>29.4</v>
      </c>
      <c r="D502" s="52">
        <v>13</v>
      </c>
      <c r="E502" s="23">
        <v>35.799999999999997</v>
      </c>
    </row>
    <row r="503" spans="1:5" ht="15" x14ac:dyDescent="0.35">
      <c r="A503" s="11" t="s">
        <v>1620</v>
      </c>
      <c r="B503" s="5" t="s">
        <v>490</v>
      </c>
      <c r="C503" s="23">
        <v>29.6</v>
      </c>
      <c r="D503" s="52">
        <v>17.2</v>
      </c>
      <c r="E503" s="23">
        <v>34.799999999999997</v>
      </c>
    </row>
    <row r="504" spans="1:5" ht="15" x14ac:dyDescent="0.35">
      <c r="A504" s="11" t="s">
        <v>1621</v>
      </c>
      <c r="B504" s="5" t="s">
        <v>491</v>
      </c>
      <c r="C504" s="23">
        <v>37.6</v>
      </c>
      <c r="D504" s="52">
        <v>11.2</v>
      </c>
      <c r="E504" s="23">
        <v>47.4</v>
      </c>
    </row>
    <row r="505" spans="1:5" ht="15" x14ac:dyDescent="0.35">
      <c r="A505" s="11" t="s">
        <v>1622</v>
      </c>
      <c r="B505" s="5" t="s">
        <v>492</v>
      </c>
      <c r="C505" s="23">
        <v>34.9</v>
      </c>
      <c r="D505" s="52">
        <v>27.8</v>
      </c>
      <c r="E505" s="23">
        <v>39.5</v>
      </c>
    </row>
    <row r="506" spans="1:5" ht="15" x14ac:dyDescent="0.35">
      <c r="A506" s="11" t="s">
        <v>1623</v>
      </c>
      <c r="B506" s="5" t="s">
        <v>493</v>
      </c>
      <c r="C506" s="23">
        <v>57.8</v>
      </c>
      <c r="D506" s="52">
        <v>13.5</v>
      </c>
      <c r="E506" s="23">
        <v>64.400000000000006</v>
      </c>
    </row>
    <row r="507" spans="1:5" ht="15" x14ac:dyDescent="0.35">
      <c r="A507" s="11" t="s">
        <v>1624</v>
      </c>
      <c r="B507" s="5" t="s">
        <v>494</v>
      </c>
      <c r="C507" s="23">
        <v>9.8000000000000007</v>
      </c>
      <c r="D507" s="52">
        <v>6.4</v>
      </c>
      <c r="E507" s="23">
        <v>12.8</v>
      </c>
    </row>
    <row r="508" spans="1:5" ht="15" x14ac:dyDescent="0.35">
      <c r="A508" s="11" t="s">
        <v>1625</v>
      </c>
      <c r="B508" s="5" t="s">
        <v>495</v>
      </c>
      <c r="C508" s="23">
        <v>18.3</v>
      </c>
      <c r="D508" s="52">
        <v>10.6</v>
      </c>
      <c r="E508" s="23">
        <v>28</v>
      </c>
    </row>
    <row r="509" spans="1:5" ht="15" x14ac:dyDescent="0.35">
      <c r="A509" s="11" t="s">
        <v>1626</v>
      </c>
      <c r="B509" s="5" t="s">
        <v>496</v>
      </c>
      <c r="C509" s="23">
        <v>39.4</v>
      </c>
      <c r="D509" s="52">
        <v>17.600000000000001</v>
      </c>
      <c r="E509" s="23">
        <v>58.9</v>
      </c>
    </row>
    <row r="510" spans="1:5" ht="15" x14ac:dyDescent="0.35">
      <c r="A510" s="11" t="s">
        <v>1627</v>
      </c>
      <c r="B510" s="5" t="s">
        <v>497</v>
      </c>
      <c r="C510" s="23">
        <v>50.3</v>
      </c>
      <c r="D510" s="52">
        <v>20.3</v>
      </c>
      <c r="E510" s="23">
        <v>56.2</v>
      </c>
    </row>
    <row r="511" spans="1:5" ht="15" x14ac:dyDescent="0.35">
      <c r="A511" s="11" t="s">
        <v>1628</v>
      </c>
      <c r="B511" s="5" t="s">
        <v>374</v>
      </c>
      <c r="C511" s="23">
        <v>22.1</v>
      </c>
      <c r="D511" s="52">
        <v>12.6</v>
      </c>
      <c r="E511" s="23">
        <v>28.9</v>
      </c>
    </row>
    <row r="512" spans="1:5" ht="15" x14ac:dyDescent="0.35">
      <c r="A512" s="11" t="s">
        <v>1629</v>
      </c>
      <c r="B512" s="5" t="s">
        <v>498</v>
      </c>
      <c r="C512" s="23">
        <v>29.1</v>
      </c>
      <c r="D512" s="52">
        <v>14.2</v>
      </c>
      <c r="E512" s="23">
        <v>35.299999999999997</v>
      </c>
    </row>
    <row r="513" spans="1:5" ht="15" x14ac:dyDescent="0.35">
      <c r="A513" s="11" t="s">
        <v>1630</v>
      </c>
      <c r="B513" s="5" t="s">
        <v>499</v>
      </c>
      <c r="C513" s="23">
        <v>38.200000000000003</v>
      </c>
      <c r="D513" s="52">
        <v>13.6</v>
      </c>
      <c r="E513" s="23">
        <v>46.7</v>
      </c>
    </row>
    <row r="514" spans="1:5" ht="15" x14ac:dyDescent="0.35">
      <c r="A514" s="11" t="s">
        <v>1631</v>
      </c>
      <c r="B514" s="5" t="s">
        <v>500</v>
      </c>
      <c r="C514" s="23">
        <v>10.4</v>
      </c>
      <c r="D514" s="52">
        <v>9.8000000000000007</v>
      </c>
      <c r="E514" s="23">
        <v>16.7</v>
      </c>
    </row>
    <row r="515" spans="1:5" ht="15" x14ac:dyDescent="0.35">
      <c r="A515" s="11" t="s">
        <v>1632</v>
      </c>
      <c r="B515" s="5" t="s">
        <v>501</v>
      </c>
      <c r="C515" s="23">
        <v>35.5</v>
      </c>
      <c r="D515" s="52">
        <v>15.7</v>
      </c>
      <c r="E515" s="23">
        <v>41.8</v>
      </c>
    </row>
    <row r="516" spans="1:5" ht="15" x14ac:dyDescent="0.35">
      <c r="A516" s="11" t="s">
        <v>1633</v>
      </c>
      <c r="B516" s="5" t="s">
        <v>502</v>
      </c>
      <c r="C516" s="23">
        <v>38.5</v>
      </c>
      <c r="D516" s="52">
        <v>25.5</v>
      </c>
      <c r="E516" s="23">
        <v>52.9</v>
      </c>
    </row>
    <row r="517" spans="1:5" ht="15" x14ac:dyDescent="0.35">
      <c r="A517" s="11" t="s">
        <v>1634</v>
      </c>
      <c r="B517" s="5" t="s">
        <v>503</v>
      </c>
      <c r="C517" s="23">
        <v>9.6</v>
      </c>
      <c r="D517" s="52">
        <v>9.4</v>
      </c>
      <c r="E517" s="23">
        <v>23.8</v>
      </c>
    </row>
    <row r="518" spans="1:5" ht="15" x14ac:dyDescent="0.35">
      <c r="A518" s="11" t="s">
        <v>1635</v>
      </c>
      <c r="B518" s="5" t="s">
        <v>75</v>
      </c>
      <c r="C518" s="23">
        <v>27.8</v>
      </c>
      <c r="D518" s="52">
        <v>22.2</v>
      </c>
      <c r="E518" s="23">
        <v>43.6</v>
      </c>
    </row>
    <row r="519" spans="1:5" ht="15" x14ac:dyDescent="0.35">
      <c r="A519" s="11" t="s">
        <v>1636</v>
      </c>
      <c r="B519" s="5" t="s">
        <v>504</v>
      </c>
      <c r="C519" s="23">
        <v>14.2</v>
      </c>
      <c r="D519" s="52">
        <v>10.199999999999999</v>
      </c>
      <c r="E519" s="23">
        <v>18.399999999999999</v>
      </c>
    </row>
    <row r="520" spans="1:5" ht="15" x14ac:dyDescent="0.35">
      <c r="A520" s="11" t="s">
        <v>1637</v>
      </c>
      <c r="B520" s="5" t="s">
        <v>505</v>
      </c>
      <c r="C520" s="23">
        <v>22.1</v>
      </c>
      <c r="D520" s="52">
        <v>15.2</v>
      </c>
      <c r="E520" s="23">
        <v>26.5</v>
      </c>
    </row>
    <row r="521" spans="1:5" ht="15" x14ac:dyDescent="0.35">
      <c r="A521" s="11" t="s">
        <v>1638</v>
      </c>
      <c r="B521" s="5" t="s">
        <v>506</v>
      </c>
      <c r="C521" s="23">
        <v>30.2</v>
      </c>
      <c r="D521" s="52">
        <v>10.9</v>
      </c>
      <c r="E521" s="23">
        <v>35</v>
      </c>
    </row>
    <row r="522" spans="1:5" ht="15" x14ac:dyDescent="0.35">
      <c r="A522" s="11" t="s">
        <v>1639</v>
      </c>
      <c r="B522" s="5" t="s">
        <v>507</v>
      </c>
      <c r="C522" s="23">
        <v>26.2</v>
      </c>
      <c r="D522" s="52">
        <v>9.9</v>
      </c>
      <c r="E522" s="23">
        <v>34.5</v>
      </c>
    </row>
    <row r="523" spans="1:5" ht="15" x14ac:dyDescent="0.35">
      <c r="A523" s="11" t="s">
        <v>1640</v>
      </c>
      <c r="B523" s="5" t="s">
        <v>121</v>
      </c>
      <c r="C523" s="23">
        <v>38.1</v>
      </c>
      <c r="D523" s="52">
        <v>22.2</v>
      </c>
      <c r="E523" s="23">
        <v>44.1</v>
      </c>
    </row>
    <row r="524" spans="1:5" ht="15" x14ac:dyDescent="0.35">
      <c r="A524" s="11" t="s">
        <v>1641</v>
      </c>
      <c r="B524" s="5" t="s">
        <v>508</v>
      </c>
      <c r="C524" s="23">
        <v>27.7</v>
      </c>
      <c r="D524" s="52">
        <v>17</v>
      </c>
      <c r="E524" s="23">
        <v>39.6</v>
      </c>
    </row>
    <row r="525" spans="1:5" ht="15" x14ac:dyDescent="0.35">
      <c r="A525" s="11" t="s">
        <v>1642</v>
      </c>
      <c r="B525" s="5" t="s">
        <v>509</v>
      </c>
      <c r="C525" s="23">
        <v>55</v>
      </c>
      <c r="D525" s="52">
        <v>21.6</v>
      </c>
      <c r="E525" s="23">
        <v>59.8</v>
      </c>
    </row>
    <row r="526" spans="1:5" ht="15" x14ac:dyDescent="0.35">
      <c r="A526" s="11" t="s">
        <v>1643</v>
      </c>
      <c r="B526" s="5" t="s">
        <v>510</v>
      </c>
      <c r="C526" s="23">
        <v>36.700000000000003</v>
      </c>
      <c r="D526" s="52">
        <v>16.399999999999999</v>
      </c>
      <c r="E526" s="23">
        <v>42.4</v>
      </c>
    </row>
    <row r="527" spans="1:5" ht="15" x14ac:dyDescent="0.35">
      <c r="A527" s="11" t="s">
        <v>1644</v>
      </c>
      <c r="B527" s="5" t="s">
        <v>511</v>
      </c>
      <c r="C527" s="23">
        <v>37.4</v>
      </c>
      <c r="D527" s="52">
        <v>30.6</v>
      </c>
      <c r="E527" s="23">
        <v>42.4</v>
      </c>
    </row>
    <row r="528" spans="1:5" ht="15" x14ac:dyDescent="0.35">
      <c r="A528" s="11" t="s">
        <v>1645</v>
      </c>
      <c r="B528" s="5" t="s">
        <v>512</v>
      </c>
      <c r="C528" s="23">
        <v>30.6</v>
      </c>
      <c r="D528" s="52">
        <v>24.6</v>
      </c>
      <c r="E528" s="23">
        <v>33.299999999999997</v>
      </c>
    </row>
    <row r="529" spans="1:5" ht="15" x14ac:dyDescent="0.35">
      <c r="A529" s="11" t="s">
        <v>1646</v>
      </c>
      <c r="B529" s="5" t="s">
        <v>513</v>
      </c>
      <c r="C529" s="23">
        <v>31</v>
      </c>
      <c r="D529" s="52">
        <v>26.8</v>
      </c>
      <c r="E529" s="23">
        <v>43.3</v>
      </c>
    </row>
    <row r="530" spans="1:5" ht="15" x14ac:dyDescent="0.35">
      <c r="A530" s="11" t="s">
        <v>1647</v>
      </c>
      <c r="B530" s="5" t="s">
        <v>514</v>
      </c>
      <c r="C530" s="23">
        <v>46</v>
      </c>
      <c r="D530" s="52">
        <v>19.899999999999999</v>
      </c>
      <c r="E530" s="23">
        <v>52.5</v>
      </c>
    </row>
    <row r="531" spans="1:5" ht="15" x14ac:dyDescent="0.35">
      <c r="A531" s="11" t="s">
        <v>1648</v>
      </c>
      <c r="B531" s="5" t="s">
        <v>515</v>
      </c>
      <c r="C531" s="23">
        <v>32.1</v>
      </c>
      <c r="D531" s="52">
        <v>24.1</v>
      </c>
      <c r="E531" s="23">
        <v>32.9</v>
      </c>
    </row>
    <row r="532" spans="1:5" ht="15" x14ac:dyDescent="0.35">
      <c r="A532" s="11" t="s">
        <v>1649</v>
      </c>
      <c r="B532" s="5" t="s">
        <v>516</v>
      </c>
      <c r="C532" s="23">
        <v>37.700000000000003</v>
      </c>
      <c r="D532" s="52">
        <v>13.1</v>
      </c>
      <c r="E532" s="23">
        <v>45.9</v>
      </c>
    </row>
    <row r="533" spans="1:5" ht="15" x14ac:dyDescent="0.35">
      <c r="A533" s="11" t="s">
        <v>1650</v>
      </c>
      <c r="B533" s="5" t="s">
        <v>517</v>
      </c>
      <c r="C533" s="23">
        <v>44.1</v>
      </c>
      <c r="D533" s="52">
        <v>19.5</v>
      </c>
      <c r="E533" s="23">
        <v>47</v>
      </c>
    </row>
    <row r="534" spans="1:5" ht="15" x14ac:dyDescent="0.35">
      <c r="A534" s="11" t="s">
        <v>1651</v>
      </c>
      <c r="B534" s="5" t="s">
        <v>518</v>
      </c>
      <c r="C534" s="23">
        <v>28.4</v>
      </c>
      <c r="D534" s="52">
        <v>14.3</v>
      </c>
      <c r="E534" s="23">
        <v>40.799999999999997</v>
      </c>
    </row>
    <row r="535" spans="1:5" ht="15" x14ac:dyDescent="0.35">
      <c r="A535" s="11" t="s">
        <v>1652</v>
      </c>
      <c r="B535" s="5" t="s">
        <v>519</v>
      </c>
      <c r="C535" s="23">
        <v>17.5</v>
      </c>
      <c r="D535" s="52">
        <v>14.3</v>
      </c>
      <c r="E535" s="23">
        <v>21.4</v>
      </c>
    </row>
    <row r="536" spans="1:5" ht="15" x14ac:dyDescent="0.35">
      <c r="A536" s="11" t="s">
        <v>1653</v>
      </c>
      <c r="B536" s="5" t="s">
        <v>520</v>
      </c>
      <c r="C536" s="23">
        <v>21.8</v>
      </c>
      <c r="D536" s="52">
        <v>16.8</v>
      </c>
      <c r="E536" s="23">
        <v>22.3</v>
      </c>
    </row>
    <row r="537" spans="1:5" ht="15" x14ac:dyDescent="0.35">
      <c r="A537" s="11" t="s">
        <v>1654</v>
      </c>
      <c r="B537" s="5" t="s">
        <v>521</v>
      </c>
      <c r="C537" s="23">
        <v>34.799999999999997</v>
      </c>
      <c r="D537" s="52">
        <v>19</v>
      </c>
      <c r="E537" s="23">
        <v>46.7</v>
      </c>
    </row>
    <row r="538" spans="1:5" ht="15" x14ac:dyDescent="0.35">
      <c r="A538" s="11" t="s">
        <v>1655</v>
      </c>
      <c r="B538" s="5" t="s">
        <v>522</v>
      </c>
      <c r="C538" s="23">
        <v>36.9</v>
      </c>
      <c r="D538" s="52">
        <v>8.1999999999999993</v>
      </c>
      <c r="E538" s="23">
        <v>41.1</v>
      </c>
    </row>
    <row r="539" spans="1:5" ht="15" x14ac:dyDescent="0.35">
      <c r="A539" s="11" t="s">
        <v>1656</v>
      </c>
      <c r="B539" s="5" t="s">
        <v>93</v>
      </c>
      <c r="C539" s="23">
        <v>20.2</v>
      </c>
      <c r="D539" s="52">
        <v>13.4</v>
      </c>
      <c r="E539" s="23">
        <v>25.2</v>
      </c>
    </row>
    <row r="540" spans="1:5" ht="15" x14ac:dyDescent="0.35">
      <c r="A540" s="11" t="s">
        <v>1657</v>
      </c>
      <c r="B540" s="5" t="s">
        <v>523</v>
      </c>
      <c r="C540" s="23">
        <v>35.6</v>
      </c>
      <c r="D540" s="52">
        <v>14.5</v>
      </c>
      <c r="E540" s="23">
        <v>46.8</v>
      </c>
    </row>
    <row r="541" spans="1:5" ht="15" x14ac:dyDescent="0.35">
      <c r="A541" s="11" t="s">
        <v>1658</v>
      </c>
      <c r="B541" s="5" t="s">
        <v>524</v>
      </c>
      <c r="C541" s="23">
        <v>22.9</v>
      </c>
      <c r="D541" s="52">
        <v>18</v>
      </c>
      <c r="E541" s="23">
        <v>24.6</v>
      </c>
    </row>
    <row r="542" spans="1:5" ht="15" x14ac:dyDescent="0.35">
      <c r="A542" s="11" t="s">
        <v>1659</v>
      </c>
      <c r="B542" s="5" t="s">
        <v>525</v>
      </c>
      <c r="C542" s="23">
        <v>17.7</v>
      </c>
      <c r="D542" s="52">
        <v>8.8000000000000007</v>
      </c>
      <c r="E542" s="23">
        <v>21.6</v>
      </c>
    </row>
    <row r="543" spans="1:5" ht="15" x14ac:dyDescent="0.35">
      <c r="A543" s="11" t="s">
        <v>1660</v>
      </c>
      <c r="B543" s="5" t="s">
        <v>526</v>
      </c>
      <c r="C543" s="23">
        <v>13.5</v>
      </c>
      <c r="D543" s="52">
        <v>10.8</v>
      </c>
      <c r="E543" s="23">
        <v>21.3</v>
      </c>
    </row>
    <row r="544" spans="1:5" ht="15" x14ac:dyDescent="0.35">
      <c r="A544" s="11" t="s">
        <v>1661</v>
      </c>
      <c r="B544" s="5" t="s">
        <v>527</v>
      </c>
      <c r="C544" s="23">
        <v>23.5</v>
      </c>
      <c r="D544" s="52">
        <v>14.5</v>
      </c>
      <c r="E544" s="23">
        <v>28</v>
      </c>
    </row>
    <row r="545" spans="1:5" ht="15" x14ac:dyDescent="0.35">
      <c r="A545" s="11" t="s">
        <v>1662</v>
      </c>
      <c r="B545" s="5" t="s">
        <v>528</v>
      </c>
      <c r="C545" s="23">
        <v>22.4</v>
      </c>
      <c r="D545" s="52">
        <v>20.2</v>
      </c>
      <c r="E545" s="23">
        <v>25.9</v>
      </c>
    </row>
    <row r="546" spans="1:5" ht="15" x14ac:dyDescent="0.35">
      <c r="A546" s="11" t="s">
        <v>1663</v>
      </c>
      <c r="B546" s="5" t="s">
        <v>529</v>
      </c>
      <c r="C546" s="23">
        <v>14.1</v>
      </c>
      <c r="D546" s="52">
        <v>13.9</v>
      </c>
      <c r="E546" s="23">
        <v>35</v>
      </c>
    </row>
    <row r="547" spans="1:5" ht="15" x14ac:dyDescent="0.35">
      <c r="A547" s="11" t="s">
        <v>1664</v>
      </c>
      <c r="B547" s="5" t="s">
        <v>530</v>
      </c>
      <c r="C547" s="23">
        <v>8</v>
      </c>
      <c r="D547" s="52">
        <v>7.9</v>
      </c>
      <c r="E547" s="23">
        <v>8.1</v>
      </c>
    </row>
    <row r="548" spans="1:5" ht="15" x14ac:dyDescent="0.35">
      <c r="A548" s="11" t="s">
        <v>1665</v>
      </c>
      <c r="B548" s="5" t="s">
        <v>531</v>
      </c>
      <c r="C548" s="23">
        <v>12.6</v>
      </c>
      <c r="D548" s="52">
        <v>7.7</v>
      </c>
      <c r="E548" s="23">
        <v>17.100000000000001</v>
      </c>
    </row>
    <row r="549" spans="1:5" ht="15" x14ac:dyDescent="0.35">
      <c r="A549" s="11" t="s">
        <v>1666</v>
      </c>
      <c r="B549" s="5" t="s">
        <v>532</v>
      </c>
      <c r="C549" s="23">
        <v>14</v>
      </c>
      <c r="D549" s="52">
        <v>12.3</v>
      </c>
      <c r="E549" s="23">
        <v>15.5</v>
      </c>
    </row>
    <row r="550" spans="1:5" ht="15" x14ac:dyDescent="0.35">
      <c r="A550" s="11" t="s">
        <v>1667</v>
      </c>
      <c r="B550" s="5" t="s">
        <v>533</v>
      </c>
      <c r="C550" s="23">
        <v>28.2</v>
      </c>
      <c r="D550" s="52">
        <v>19.600000000000001</v>
      </c>
      <c r="E550" s="23">
        <v>32.799999999999997</v>
      </c>
    </row>
    <row r="551" spans="1:5" ht="15" x14ac:dyDescent="0.35">
      <c r="A551" s="11" t="s">
        <v>1668</v>
      </c>
      <c r="B551" s="5" t="s">
        <v>534</v>
      </c>
      <c r="C551" s="23">
        <v>27.1</v>
      </c>
      <c r="D551" s="52">
        <v>16.100000000000001</v>
      </c>
      <c r="E551" s="23">
        <v>33.1</v>
      </c>
    </row>
    <row r="552" spans="1:5" ht="15" x14ac:dyDescent="0.35">
      <c r="A552" s="11" t="s">
        <v>1669</v>
      </c>
      <c r="B552" s="5" t="s">
        <v>535</v>
      </c>
      <c r="C552" s="23">
        <v>21.3</v>
      </c>
      <c r="D552" s="52">
        <v>16.7</v>
      </c>
      <c r="E552" s="23">
        <v>23.8</v>
      </c>
    </row>
    <row r="553" spans="1:5" ht="15" x14ac:dyDescent="0.35">
      <c r="A553" s="11" t="s">
        <v>1670</v>
      </c>
      <c r="B553" s="5" t="s">
        <v>536</v>
      </c>
      <c r="C553" s="23">
        <v>9.6</v>
      </c>
      <c r="D553" s="52">
        <v>6.5</v>
      </c>
      <c r="E553" s="23">
        <v>10.9</v>
      </c>
    </row>
    <row r="554" spans="1:5" ht="15" x14ac:dyDescent="0.35">
      <c r="A554" s="11" t="s">
        <v>1671</v>
      </c>
      <c r="B554" s="5" t="s">
        <v>537</v>
      </c>
      <c r="C554" s="23">
        <v>24.3</v>
      </c>
      <c r="D554" s="52">
        <v>15.2</v>
      </c>
      <c r="E554" s="23">
        <v>26.4</v>
      </c>
    </row>
    <row r="555" spans="1:5" ht="15" x14ac:dyDescent="0.35">
      <c r="A555" s="11" t="s">
        <v>1672</v>
      </c>
      <c r="B555" s="5" t="s">
        <v>538</v>
      </c>
      <c r="C555" s="23">
        <v>18.5</v>
      </c>
      <c r="D555" s="52">
        <v>15.3</v>
      </c>
      <c r="E555" s="23">
        <v>18.7</v>
      </c>
    </row>
    <row r="556" spans="1:5" ht="15" x14ac:dyDescent="0.35">
      <c r="A556" s="11" t="s">
        <v>1673</v>
      </c>
      <c r="B556" s="5" t="s">
        <v>539</v>
      </c>
      <c r="C556" s="23">
        <v>10.4</v>
      </c>
      <c r="D556" s="52">
        <v>9</v>
      </c>
      <c r="E556" s="23">
        <v>11.5</v>
      </c>
    </row>
    <row r="557" spans="1:5" ht="15" x14ac:dyDescent="0.35">
      <c r="A557" s="11" t="s">
        <v>1674</v>
      </c>
      <c r="B557" s="5" t="s">
        <v>540</v>
      </c>
      <c r="C557" s="23">
        <v>27.4</v>
      </c>
      <c r="D557" s="52">
        <v>13.8</v>
      </c>
      <c r="E557" s="23">
        <v>29.5</v>
      </c>
    </row>
    <row r="558" spans="1:5" ht="15" x14ac:dyDescent="0.35">
      <c r="A558" s="11" t="s">
        <v>1675</v>
      </c>
      <c r="B558" s="5" t="s">
        <v>541</v>
      </c>
      <c r="C558" s="23">
        <v>52.3</v>
      </c>
      <c r="D558" s="52">
        <v>15.5</v>
      </c>
      <c r="E558" s="23">
        <v>61.3</v>
      </c>
    </row>
    <row r="559" spans="1:5" ht="15" x14ac:dyDescent="0.35">
      <c r="A559" s="11" t="s">
        <v>1676</v>
      </c>
      <c r="B559" s="5" t="s">
        <v>542</v>
      </c>
      <c r="C559" s="23">
        <v>24.4</v>
      </c>
      <c r="D559" s="52">
        <v>19.2</v>
      </c>
      <c r="E559" s="23">
        <v>33.4</v>
      </c>
    </row>
    <row r="560" spans="1:5" ht="15" x14ac:dyDescent="0.35">
      <c r="A560" s="11" t="s">
        <v>1677</v>
      </c>
      <c r="B560" s="5" t="s">
        <v>543</v>
      </c>
      <c r="C560" s="23">
        <v>10.1</v>
      </c>
      <c r="D560" s="52">
        <v>9.9</v>
      </c>
      <c r="E560" s="23">
        <v>10.3</v>
      </c>
    </row>
    <row r="561" spans="1:5" ht="15" x14ac:dyDescent="0.35">
      <c r="A561" s="11" t="s">
        <v>1678</v>
      </c>
      <c r="B561" s="5" t="s">
        <v>544</v>
      </c>
      <c r="C561" s="23">
        <v>47.1</v>
      </c>
      <c r="D561" s="52">
        <v>23.4</v>
      </c>
      <c r="E561" s="23">
        <v>52.2</v>
      </c>
    </row>
    <row r="562" spans="1:5" ht="15" x14ac:dyDescent="0.35">
      <c r="A562" s="11" t="s">
        <v>1679</v>
      </c>
      <c r="B562" s="5" t="s">
        <v>545</v>
      </c>
      <c r="C562" s="23">
        <v>47</v>
      </c>
      <c r="D562" s="52">
        <v>17.7</v>
      </c>
      <c r="E562" s="23">
        <v>51.9</v>
      </c>
    </row>
    <row r="563" spans="1:5" ht="15" x14ac:dyDescent="0.35">
      <c r="A563" s="11" t="s">
        <v>1680</v>
      </c>
      <c r="B563" s="5" t="s">
        <v>546</v>
      </c>
      <c r="C563" s="23">
        <v>34.1</v>
      </c>
      <c r="D563" s="52">
        <v>8.6</v>
      </c>
      <c r="E563" s="23">
        <v>38.9</v>
      </c>
    </row>
    <row r="564" spans="1:5" ht="15" x14ac:dyDescent="0.35">
      <c r="A564" s="11" t="s">
        <v>1681</v>
      </c>
      <c r="B564" s="5" t="s">
        <v>547</v>
      </c>
      <c r="C564" s="23">
        <v>14.2</v>
      </c>
      <c r="D564" s="52">
        <v>12.4</v>
      </c>
      <c r="E564" s="23">
        <v>19.600000000000001</v>
      </c>
    </row>
    <row r="565" spans="1:5" ht="15" x14ac:dyDescent="0.35">
      <c r="A565" s="11" t="s">
        <v>1682</v>
      </c>
      <c r="B565" s="5" t="s">
        <v>548</v>
      </c>
      <c r="C565" s="23">
        <v>29.6</v>
      </c>
      <c r="D565" s="52">
        <v>23.1</v>
      </c>
      <c r="E565" s="23">
        <v>36.799999999999997</v>
      </c>
    </row>
    <row r="566" spans="1:5" ht="15" x14ac:dyDescent="0.35">
      <c r="A566" s="11" t="s">
        <v>1683</v>
      </c>
      <c r="B566" s="5" t="s">
        <v>549</v>
      </c>
      <c r="C566" s="23">
        <v>35.5</v>
      </c>
      <c r="D566" s="52">
        <v>21.8</v>
      </c>
      <c r="E566" s="23">
        <v>54.3</v>
      </c>
    </row>
    <row r="567" spans="1:5" ht="15" x14ac:dyDescent="0.35">
      <c r="A567" s="11" t="s">
        <v>1684</v>
      </c>
      <c r="B567" s="5" t="s">
        <v>550</v>
      </c>
      <c r="C567" s="23">
        <v>50</v>
      </c>
      <c r="D567" s="52">
        <v>19.3</v>
      </c>
      <c r="E567" s="23">
        <v>56.8</v>
      </c>
    </row>
    <row r="568" spans="1:5" ht="15" x14ac:dyDescent="0.35">
      <c r="A568" s="11" t="s">
        <v>1685</v>
      </c>
      <c r="B568" s="5" t="s">
        <v>551</v>
      </c>
      <c r="C568" s="23">
        <v>31.6</v>
      </c>
      <c r="D568" s="52">
        <v>16</v>
      </c>
      <c r="E568" s="23">
        <v>41</v>
      </c>
    </row>
    <row r="569" spans="1:5" ht="15" x14ac:dyDescent="0.35">
      <c r="A569" s="11" t="s">
        <v>1686</v>
      </c>
      <c r="B569" s="5" t="s">
        <v>552</v>
      </c>
      <c r="C569" s="23">
        <v>38.200000000000003</v>
      </c>
      <c r="D569" s="52">
        <v>19</v>
      </c>
      <c r="E569" s="23">
        <v>48.3</v>
      </c>
    </row>
    <row r="570" spans="1:5" ht="15" x14ac:dyDescent="0.35">
      <c r="A570" s="11" t="s">
        <v>1687</v>
      </c>
      <c r="B570" s="5" t="s">
        <v>553</v>
      </c>
      <c r="C570" s="23">
        <v>31.4</v>
      </c>
      <c r="D570" s="52">
        <v>17.2</v>
      </c>
      <c r="E570" s="23">
        <v>40.9</v>
      </c>
    </row>
    <row r="571" spans="1:5" ht="15" x14ac:dyDescent="0.35">
      <c r="A571" s="11" t="s">
        <v>1688</v>
      </c>
      <c r="B571" s="5" t="s">
        <v>554</v>
      </c>
      <c r="C571" s="23">
        <v>18.7</v>
      </c>
      <c r="D571" s="52">
        <v>13.6</v>
      </c>
      <c r="E571" s="23">
        <v>29.8</v>
      </c>
    </row>
    <row r="572" spans="1:5" ht="15" x14ac:dyDescent="0.35">
      <c r="A572" s="11" t="s">
        <v>1689</v>
      </c>
      <c r="B572" s="5" t="s">
        <v>555</v>
      </c>
      <c r="C572" s="23">
        <v>36.299999999999997</v>
      </c>
      <c r="D572" s="52">
        <v>27.1</v>
      </c>
      <c r="E572" s="23">
        <v>41.1</v>
      </c>
    </row>
    <row r="573" spans="1:5" ht="15" x14ac:dyDescent="0.35">
      <c r="A573" s="11" t="s">
        <v>1690</v>
      </c>
      <c r="B573" s="5" t="s">
        <v>556</v>
      </c>
      <c r="C573" s="23">
        <v>55.5</v>
      </c>
      <c r="D573" s="52">
        <v>28.6</v>
      </c>
      <c r="E573" s="23">
        <v>63.9</v>
      </c>
    </row>
    <row r="574" spans="1:5" ht="15" x14ac:dyDescent="0.35">
      <c r="A574" s="11" t="s">
        <v>1691</v>
      </c>
      <c r="B574" s="5" t="s">
        <v>557</v>
      </c>
      <c r="C574" s="23">
        <v>20.5</v>
      </c>
      <c r="D574" s="52">
        <v>14.7</v>
      </c>
      <c r="E574" s="23">
        <v>22.8</v>
      </c>
    </row>
    <row r="575" spans="1:5" ht="15" x14ac:dyDescent="0.35">
      <c r="A575" s="11" t="s">
        <v>1692</v>
      </c>
      <c r="B575" s="5" t="s">
        <v>558</v>
      </c>
      <c r="C575" s="23">
        <v>10.3</v>
      </c>
      <c r="D575" s="52">
        <v>7.9</v>
      </c>
      <c r="E575" s="23">
        <v>20.8</v>
      </c>
    </row>
    <row r="576" spans="1:5" ht="15" x14ac:dyDescent="0.35">
      <c r="A576" s="11" t="s">
        <v>1693</v>
      </c>
      <c r="B576" s="5" t="s">
        <v>559</v>
      </c>
      <c r="C576" s="23">
        <v>44.4</v>
      </c>
      <c r="D576" s="52">
        <v>40.6</v>
      </c>
      <c r="E576" s="23">
        <v>78.2</v>
      </c>
    </row>
    <row r="577" spans="1:5" ht="15" x14ac:dyDescent="0.35">
      <c r="A577" s="11" t="s">
        <v>1694</v>
      </c>
      <c r="B577" s="5" t="s">
        <v>560</v>
      </c>
      <c r="C577" s="23">
        <v>51.4</v>
      </c>
      <c r="D577" s="52">
        <v>47.6</v>
      </c>
      <c r="E577" s="23">
        <v>55.9</v>
      </c>
    </row>
    <row r="578" spans="1:5" ht="15" x14ac:dyDescent="0.35">
      <c r="A578" s="11" t="s">
        <v>1695</v>
      </c>
      <c r="B578" s="5" t="s">
        <v>561</v>
      </c>
      <c r="C578" s="23">
        <v>90.6</v>
      </c>
      <c r="D578" s="52">
        <v>77.7</v>
      </c>
      <c r="E578" s="23">
        <v>92.4</v>
      </c>
    </row>
    <row r="579" spans="1:5" ht="15" x14ac:dyDescent="0.35">
      <c r="A579" s="11" t="s">
        <v>1696</v>
      </c>
      <c r="B579" s="5" t="s">
        <v>562</v>
      </c>
      <c r="C579" s="23">
        <v>61.5</v>
      </c>
      <c r="D579" s="52">
        <v>54</v>
      </c>
      <c r="E579" s="23">
        <v>68</v>
      </c>
    </row>
    <row r="580" spans="1:5" ht="15" x14ac:dyDescent="0.35">
      <c r="A580" s="11" t="s">
        <v>1697</v>
      </c>
      <c r="B580" s="5" t="s">
        <v>563</v>
      </c>
      <c r="C580" s="23">
        <v>81</v>
      </c>
      <c r="D580" s="52">
        <v>49.2</v>
      </c>
      <c r="E580" s="23">
        <v>91.1</v>
      </c>
    </row>
    <row r="581" spans="1:5" ht="15" x14ac:dyDescent="0.35">
      <c r="A581" s="11" t="s">
        <v>1698</v>
      </c>
      <c r="B581" s="5" t="s">
        <v>564</v>
      </c>
      <c r="C581" s="23">
        <v>46.6</v>
      </c>
      <c r="D581" s="52">
        <v>44.7</v>
      </c>
      <c r="E581" s="23">
        <v>49.7</v>
      </c>
    </row>
    <row r="582" spans="1:5" ht="15" x14ac:dyDescent="0.35">
      <c r="A582" s="11" t="s">
        <v>1699</v>
      </c>
      <c r="B582" s="5" t="s">
        <v>565</v>
      </c>
      <c r="C582" s="23">
        <v>80.400000000000006</v>
      </c>
      <c r="D582" s="52">
        <v>55.1</v>
      </c>
      <c r="E582" s="23">
        <v>87</v>
      </c>
    </row>
    <row r="583" spans="1:5" ht="15" x14ac:dyDescent="0.35">
      <c r="A583" s="11" t="s">
        <v>1700</v>
      </c>
      <c r="B583" s="5" t="s">
        <v>566</v>
      </c>
      <c r="C583" s="23">
        <v>77.099999999999994</v>
      </c>
      <c r="D583" s="52">
        <v>48.7</v>
      </c>
      <c r="E583" s="23">
        <v>79.900000000000006</v>
      </c>
    </row>
    <row r="584" spans="1:5" ht="15" x14ac:dyDescent="0.35">
      <c r="A584" s="11" t="s">
        <v>1701</v>
      </c>
      <c r="B584" s="5" t="s">
        <v>567</v>
      </c>
      <c r="C584" s="23">
        <v>60.2</v>
      </c>
      <c r="D584" s="52">
        <v>53.4</v>
      </c>
      <c r="E584" s="23">
        <v>65.900000000000006</v>
      </c>
    </row>
    <row r="585" spans="1:5" ht="15" x14ac:dyDescent="0.35">
      <c r="A585" s="11" t="s">
        <v>1702</v>
      </c>
      <c r="B585" s="5" t="s">
        <v>568</v>
      </c>
      <c r="C585" s="23">
        <v>77.8</v>
      </c>
      <c r="D585" s="52">
        <v>64.2</v>
      </c>
      <c r="E585" s="23">
        <v>79.900000000000006</v>
      </c>
    </row>
    <row r="586" spans="1:5" ht="15" x14ac:dyDescent="0.35">
      <c r="A586" s="11" t="s">
        <v>1703</v>
      </c>
      <c r="B586" s="5" t="s">
        <v>569</v>
      </c>
      <c r="C586" s="23">
        <v>55.9</v>
      </c>
      <c r="D586" s="52">
        <v>43.8</v>
      </c>
      <c r="E586" s="23">
        <v>76.400000000000006</v>
      </c>
    </row>
    <row r="587" spans="1:5" ht="15" x14ac:dyDescent="0.35">
      <c r="A587" s="11" t="s">
        <v>1704</v>
      </c>
      <c r="B587" s="5" t="s">
        <v>570</v>
      </c>
      <c r="C587" s="23">
        <v>53.2</v>
      </c>
      <c r="D587" s="52">
        <v>49.8</v>
      </c>
      <c r="E587" s="23">
        <v>65.3</v>
      </c>
    </row>
    <row r="588" spans="1:5" ht="15" x14ac:dyDescent="0.35">
      <c r="A588" s="11" t="s">
        <v>1705</v>
      </c>
      <c r="B588" s="5" t="s">
        <v>571</v>
      </c>
      <c r="C588" s="23">
        <v>54</v>
      </c>
      <c r="D588" s="52">
        <v>18.5</v>
      </c>
      <c r="E588" s="23">
        <v>70.5</v>
      </c>
    </row>
    <row r="589" spans="1:5" ht="15" x14ac:dyDescent="0.35">
      <c r="A589" s="11" t="s">
        <v>1706</v>
      </c>
      <c r="B589" s="5" t="s">
        <v>572</v>
      </c>
      <c r="C589" s="23">
        <v>83.1</v>
      </c>
      <c r="D589" s="52">
        <v>65.099999999999994</v>
      </c>
      <c r="E589" s="23">
        <v>85.6</v>
      </c>
    </row>
    <row r="590" spans="1:5" ht="15" x14ac:dyDescent="0.35">
      <c r="A590" s="11" t="s">
        <v>1707</v>
      </c>
      <c r="B590" s="5" t="s">
        <v>573</v>
      </c>
      <c r="C590" s="23">
        <v>55.1</v>
      </c>
      <c r="D590" s="52">
        <v>47.5</v>
      </c>
      <c r="E590" s="23">
        <v>79.099999999999994</v>
      </c>
    </row>
    <row r="591" spans="1:5" ht="15" x14ac:dyDescent="0.35">
      <c r="A591" s="11" t="s">
        <v>1708</v>
      </c>
      <c r="B591" s="5" t="s">
        <v>574</v>
      </c>
      <c r="C591" s="23">
        <v>71.8</v>
      </c>
      <c r="D591" s="52">
        <v>56.7</v>
      </c>
      <c r="E591" s="23">
        <v>82</v>
      </c>
    </row>
    <row r="592" spans="1:5" ht="15" x14ac:dyDescent="0.35">
      <c r="A592" s="11" t="s">
        <v>1709</v>
      </c>
      <c r="B592" s="5" t="s">
        <v>575</v>
      </c>
      <c r="C592" s="23">
        <v>74.400000000000006</v>
      </c>
      <c r="D592" s="52">
        <v>59</v>
      </c>
      <c r="E592" s="23">
        <v>83.4</v>
      </c>
    </row>
    <row r="593" spans="1:5" ht="15" x14ac:dyDescent="0.35">
      <c r="A593" s="11" t="s">
        <v>1710</v>
      </c>
      <c r="B593" s="5" t="s">
        <v>576</v>
      </c>
      <c r="C593" s="23">
        <v>76.599999999999994</v>
      </c>
      <c r="D593" s="52">
        <v>61.7</v>
      </c>
      <c r="E593" s="23">
        <v>78</v>
      </c>
    </row>
    <row r="594" spans="1:5" ht="15" x14ac:dyDescent="0.35">
      <c r="A594" s="11" t="s">
        <v>1711</v>
      </c>
      <c r="B594" s="5" t="s">
        <v>577</v>
      </c>
      <c r="C594" s="23">
        <v>80.2</v>
      </c>
      <c r="D594" s="52">
        <v>82.1</v>
      </c>
      <c r="E594" s="23">
        <v>79.900000000000006</v>
      </c>
    </row>
    <row r="595" spans="1:5" ht="15" x14ac:dyDescent="0.35">
      <c r="A595" s="11" t="s">
        <v>1712</v>
      </c>
      <c r="B595" s="5" t="s">
        <v>578</v>
      </c>
      <c r="C595" s="23">
        <v>69.7</v>
      </c>
      <c r="D595" s="52">
        <v>43.6</v>
      </c>
      <c r="E595" s="23">
        <v>79.900000000000006</v>
      </c>
    </row>
    <row r="596" spans="1:5" ht="15" x14ac:dyDescent="0.35">
      <c r="A596" s="11" t="s">
        <v>1713</v>
      </c>
      <c r="B596" s="5" t="s">
        <v>579</v>
      </c>
      <c r="C596" s="23">
        <v>60.1</v>
      </c>
      <c r="D596" s="52">
        <v>45.6</v>
      </c>
      <c r="E596" s="23">
        <v>70.099999999999994</v>
      </c>
    </row>
    <row r="597" spans="1:5" ht="15" x14ac:dyDescent="0.35">
      <c r="A597" s="11" t="s">
        <v>1714</v>
      </c>
      <c r="B597" s="5" t="s">
        <v>580</v>
      </c>
      <c r="C597" s="23">
        <v>72.900000000000006</v>
      </c>
      <c r="D597" s="52">
        <v>55.7</v>
      </c>
      <c r="E597" s="23">
        <v>80.099999999999994</v>
      </c>
    </row>
    <row r="598" spans="1:5" ht="15" x14ac:dyDescent="0.35">
      <c r="A598" s="11" t="s">
        <v>1715</v>
      </c>
      <c r="B598" s="5" t="s">
        <v>581</v>
      </c>
      <c r="C598" s="23">
        <v>75.099999999999994</v>
      </c>
      <c r="D598" s="52">
        <v>72.3</v>
      </c>
      <c r="E598" s="23">
        <v>76.599999999999994</v>
      </c>
    </row>
    <row r="599" spans="1:5" ht="15" x14ac:dyDescent="0.35">
      <c r="A599" s="11" t="s">
        <v>1716</v>
      </c>
      <c r="B599" s="5" t="s">
        <v>582</v>
      </c>
      <c r="C599" s="23">
        <v>66.8</v>
      </c>
      <c r="D599" s="52">
        <v>42.6</v>
      </c>
      <c r="E599" s="23">
        <v>76</v>
      </c>
    </row>
    <row r="600" spans="1:5" ht="15" x14ac:dyDescent="0.35">
      <c r="A600" s="11" t="s">
        <v>1717</v>
      </c>
      <c r="B600" s="5" t="s">
        <v>335</v>
      </c>
      <c r="C600" s="23">
        <v>70.900000000000006</v>
      </c>
      <c r="D600" s="52">
        <v>63.9</v>
      </c>
      <c r="E600" s="23">
        <v>73.400000000000006</v>
      </c>
    </row>
    <row r="601" spans="1:5" ht="15" x14ac:dyDescent="0.35">
      <c r="A601" s="11" t="s">
        <v>1718</v>
      </c>
      <c r="B601" s="5" t="s">
        <v>583</v>
      </c>
      <c r="C601" s="23">
        <v>59.1</v>
      </c>
      <c r="D601" s="52">
        <v>38.6</v>
      </c>
      <c r="E601" s="23">
        <v>67.3</v>
      </c>
    </row>
    <row r="602" spans="1:5" ht="15" x14ac:dyDescent="0.35">
      <c r="A602" s="11" t="s">
        <v>1719</v>
      </c>
      <c r="B602" s="5" t="s">
        <v>584</v>
      </c>
      <c r="C602" s="23">
        <v>69.7</v>
      </c>
      <c r="D602" s="52">
        <v>52.4</v>
      </c>
      <c r="E602" s="23">
        <v>74.5</v>
      </c>
    </row>
    <row r="603" spans="1:5" ht="15" x14ac:dyDescent="0.35">
      <c r="A603" s="11" t="s">
        <v>1720</v>
      </c>
      <c r="B603" s="5" t="s">
        <v>585</v>
      </c>
      <c r="C603" s="23">
        <v>59.9</v>
      </c>
      <c r="D603" s="52">
        <v>48.5</v>
      </c>
      <c r="E603" s="23">
        <v>76.2</v>
      </c>
    </row>
    <row r="604" spans="1:5" ht="15" x14ac:dyDescent="0.35">
      <c r="A604" s="11" t="s">
        <v>1721</v>
      </c>
      <c r="B604" s="5" t="s">
        <v>586</v>
      </c>
      <c r="C604" s="23">
        <v>63.4</v>
      </c>
      <c r="D604" s="52">
        <v>53.3</v>
      </c>
      <c r="E604" s="23">
        <v>68.7</v>
      </c>
    </row>
    <row r="605" spans="1:5" ht="15" x14ac:dyDescent="0.35">
      <c r="A605" s="11" t="s">
        <v>1722</v>
      </c>
      <c r="B605" s="5" t="s">
        <v>587</v>
      </c>
      <c r="C605" s="23">
        <v>57.4</v>
      </c>
      <c r="D605" s="52">
        <v>56.7</v>
      </c>
      <c r="E605" s="23">
        <v>58</v>
      </c>
    </row>
    <row r="606" spans="1:5" ht="15" x14ac:dyDescent="0.35">
      <c r="A606" s="11" t="s">
        <v>1723</v>
      </c>
      <c r="B606" s="5" t="s">
        <v>588</v>
      </c>
      <c r="C606" s="23">
        <v>17.600000000000001</v>
      </c>
      <c r="D606" s="52">
        <v>16.600000000000001</v>
      </c>
      <c r="E606" s="23">
        <v>32.5</v>
      </c>
    </row>
    <row r="607" spans="1:5" ht="15" x14ac:dyDescent="0.35">
      <c r="A607" s="11" t="s">
        <v>1724</v>
      </c>
      <c r="B607" s="5" t="s">
        <v>589</v>
      </c>
      <c r="C607" s="23">
        <v>51</v>
      </c>
      <c r="D607" s="52">
        <v>30.6</v>
      </c>
      <c r="E607" s="23">
        <v>55.6</v>
      </c>
    </row>
    <row r="608" spans="1:5" ht="15" x14ac:dyDescent="0.35">
      <c r="A608" s="11" t="s">
        <v>1725</v>
      </c>
      <c r="B608" s="5" t="s">
        <v>590</v>
      </c>
      <c r="C608" s="23">
        <v>50</v>
      </c>
      <c r="D608" s="52">
        <v>41.5</v>
      </c>
      <c r="E608" s="23">
        <v>66</v>
      </c>
    </row>
    <row r="609" spans="1:5" ht="15" x14ac:dyDescent="0.35">
      <c r="A609" s="11" t="s">
        <v>1726</v>
      </c>
      <c r="B609" s="5" t="s">
        <v>591</v>
      </c>
      <c r="C609" s="23">
        <v>35.4</v>
      </c>
      <c r="D609" s="52">
        <v>29.5</v>
      </c>
      <c r="E609" s="23">
        <v>48.2</v>
      </c>
    </row>
    <row r="610" spans="1:5" ht="15" x14ac:dyDescent="0.35">
      <c r="A610" s="11" t="s">
        <v>1727</v>
      </c>
      <c r="B610" s="5" t="s">
        <v>592</v>
      </c>
      <c r="C610" s="23">
        <v>45.2</v>
      </c>
      <c r="D610" s="52">
        <v>35.299999999999997</v>
      </c>
      <c r="E610" s="23">
        <v>55.1</v>
      </c>
    </row>
    <row r="611" spans="1:5" ht="15" x14ac:dyDescent="0.35">
      <c r="A611" s="11" t="s">
        <v>1728</v>
      </c>
      <c r="B611" s="5" t="s">
        <v>593</v>
      </c>
      <c r="C611" s="23">
        <v>30.4</v>
      </c>
      <c r="D611" s="52">
        <v>22.8</v>
      </c>
      <c r="E611" s="23">
        <v>43</v>
      </c>
    </row>
    <row r="612" spans="1:5" ht="15" x14ac:dyDescent="0.35">
      <c r="A612" s="11" t="s">
        <v>1729</v>
      </c>
      <c r="B612" s="5" t="s">
        <v>594</v>
      </c>
      <c r="C612" s="23">
        <v>49.4</v>
      </c>
      <c r="D612" s="52">
        <v>37.200000000000003</v>
      </c>
      <c r="E612" s="23">
        <v>63.8</v>
      </c>
    </row>
    <row r="613" spans="1:5" ht="15" x14ac:dyDescent="0.35">
      <c r="A613" s="11" t="s">
        <v>1730</v>
      </c>
      <c r="B613" s="5" t="s">
        <v>595</v>
      </c>
      <c r="C613" s="23">
        <v>31.1</v>
      </c>
      <c r="D613" s="52">
        <v>27.2</v>
      </c>
      <c r="E613" s="23">
        <v>44.6</v>
      </c>
    </row>
    <row r="614" spans="1:5" ht="15" x14ac:dyDescent="0.35">
      <c r="A614" s="11" t="s">
        <v>1731</v>
      </c>
      <c r="B614" s="5" t="s">
        <v>596</v>
      </c>
      <c r="C614" s="23">
        <v>61.7</v>
      </c>
      <c r="D614" s="52">
        <v>34.200000000000003</v>
      </c>
      <c r="E614" s="23">
        <v>73.5</v>
      </c>
    </row>
    <row r="615" spans="1:5" ht="15" x14ac:dyDescent="0.35">
      <c r="A615" s="11" t="s">
        <v>1732</v>
      </c>
      <c r="B615" s="5" t="s">
        <v>597</v>
      </c>
      <c r="C615" s="23">
        <v>32.299999999999997</v>
      </c>
      <c r="D615" s="52">
        <v>21.3</v>
      </c>
      <c r="E615" s="23">
        <v>38.5</v>
      </c>
    </row>
    <row r="616" spans="1:5" ht="15" x14ac:dyDescent="0.35">
      <c r="A616" s="11" t="s">
        <v>1733</v>
      </c>
      <c r="B616" s="5" t="s">
        <v>598</v>
      </c>
      <c r="C616" s="23">
        <v>32</v>
      </c>
      <c r="D616" s="52">
        <v>22.8</v>
      </c>
      <c r="E616" s="23">
        <v>43.4</v>
      </c>
    </row>
    <row r="617" spans="1:5" ht="15" x14ac:dyDescent="0.35">
      <c r="A617" s="11" t="s">
        <v>1734</v>
      </c>
      <c r="B617" s="5" t="s">
        <v>599</v>
      </c>
      <c r="C617" s="23">
        <v>36.9</v>
      </c>
      <c r="D617" s="52">
        <v>25.4</v>
      </c>
      <c r="E617" s="23">
        <v>45</v>
      </c>
    </row>
    <row r="618" spans="1:5" ht="15" x14ac:dyDescent="0.35">
      <c r="A618" s="11" t="s">
        <v>1735</v>
      </c>
      <c r="B618" s="5" t="s">
        <v>56</v>
      </c>
      <c r="C618" s="23">
        <v>43.2</v>
      </c>
      <c r="D618" s="52">
        <v>26.4</v>
      </c>
      <c r="E618" s="23">
        <v>51.2</v>
      </c>
    </row>
    <row r="619" spans="1:5" ht="15" x14ac:dyDescent="0.35">
      <c r="A619" s="11" t="s">
        <v>1736</v>
      </c>
      <c r="B619" s="5" t="s">
        <v>600</v>
      </c>
      <c r="C619" s="23">
        <v>38.799999999999997</v>
      </c>
      <c r="D619" s="52">
        <v>31</v>
      </c>
      <c r="E619" s="23">
        <v>67.099999999999994</v>
      </c>
    </row>
    <row r="620" spans="1:5" ht="15" x14ac:dyDescent="0.35">
      <c r="A620" s="11" t="s">
        <v>1737</v>
      </c>
      <c r="B620" s="5" t="s">
        <v>601</v>
      </c>
      <c r="C620" s="23">
        <v>49.6</v>
      </c>
      <c r="D620" s="52">
        <v>38.200000000000003</v>
      </c>
      <c r="E620" s="23">
        <v>54.2</v>
      </c>
    </row>
    <row r="621" spans="1:5" ht="15" x14ac:dyDescent="0.35">
      <c r="A621" s="11" t="s">
        <v>1738</v>
      </c>
      <c r="B621" s="5" t="s">
        <v>602</v>
      </c>
      <c r="C621" s="23">
        <v>43.1</v>
      </c>
      <c r="D621" s="52">
        <v>27.3</v>
      </c>
      <c r="E621" s="23">
        <v>48.3</v>
      </c>
    </row>
    <row r="622" spans="1:5" ht="15" x14ac:dyDescent="0.35">
      <c r="A622" s="11" t="s">
        <v>1739</v>
      </c>
      <c r="B622" s="5" t="s">
        <v>603</v>
      </c>
      <c r="C622" s="23">
        <v>44</v>
      </c>
      <c r="D622" s="52">
        <v>30.9</v>
      </c>
      <c r="E622" s="23">
        <v>52.1</v>
      </c>
    </row>
    <row r="623" spans="1:5" ht="15" x14ac:dyDescent="0.35">
      <c r="A623" s="11" t="s">
        <v>1740</v>
      </c>
      <c r="B623" s="5" t="s">
        <v>604</v>
      </c>
      <c r="C623" s="23">
        <v>42.5</v>
      </c>
      <c r="D623" s="52">
        <v>24.2</v>
      </c>
      <c r="E623" s="23">
        <v>57.2</v>
      </c>
    </row>
    <row r="624" spans="1:5" ht="15" x14ac:dyDescent="0.35">
      <c r="A624" s="11" t="s">
        <v>1741</v>
      </c>
      <c r="B624" s="5" t="s">
        <v>605</v>
      </c>
      <c r="C624" s="23">
        <v>46.9</v>
      </c>
      <c r="D624" s="52">
        <v>33.799999999999997</v>
      </c>
      <c r="E624" s="23">
        <v>55.5</v>
      </c>
    </row>
    <row r="625" spans="1:5" ht="15" x14ac:dyDescent="0.35">
      <c r="A625" s="11" t="s">
        <v>1742</v>
      </c>
      <c r="B625" s="5" t="s">
        <v>606</v>
      </c>
      <c r="C625" s="23">
        <v>58.5</v>
      </c>
      <c r="D625" s="52">
        <v>30.1</v>
      </c>
      <c r="E625" s="23">
        <v>66.099999999999994</v>
      </c>
    </row>
    <row r="626" spans="1:5" ht="15" x14ac:dyDescent="0.35">
      <c r="A626" s="11" t="s">
        <v>1743</v>
      </c>
      <c r="B626" s="5" t="s">
        <v>607</v>
      </c>
      <c r="C626" s="23">
        <v>39.1</v>
      </c>
      <c r="D626" s="52">
        <v>19</v>
      </c>
      <c r="E626" s="23">
        <v>53.2</v>
      </c>
    </row>
    <row r="627" spans="1:5" ht="15" x14ac:dyDescent="0.35">
      <c r="A627" s="11" t="s">
        <v>1744</v>
      </c>
      <c r="B627" s="5" t="s">
        <v>608</v>
      </c>
      <c r="C627" s="23">
        <v>32.6</v>
      </c>
      <c r="D627" s="52">
        <v>29.6</v>
      </c>
      <c r="E627" s="23">
        <v>35.299999999999997</v>
      </c>
    </row>
    <row r="628" spans="1:5" ht="15" x14ac:dyDescent="0.35">
      <c r="A628" s="11" t="s">
        <v>1745</v>
      </c>
      <c r="B628" s="5" t="s">
        <v>333</v>
      </c>
      <c r="C628" s="23">
        <v>51</v>
      </c>
      <c r="D628" s="52">
        <v>27.1</v>
      </c>
      <c r="E628" s="23">
        <v>55.7</v>
      </c>
    </row>
    <row r="629" spans="1:5" ht="15" x14ac:dyDescent="0.35">
      <c r="A629" s="11" t="s">
        <v>1746</v>
      </c>
      <c r="B629" s="5" t="s">
        <v>609</v>
      </c>
      <c r="C629" s="23">
        <v>43.9</v>
      </c>
      <c r="D629" s="52">
        <v>24.8</v>
      </c>
      <c r="E629" s="23">
        <v>54.1</v>
      </c>
    </row>
    <row r="630" spans="1:5" ht="15" x14ac:dyDescent="0.35">
      <c r="A630" s="11" t="s">
        <v>1747</v>
      </c>
      <c r="B630" s="5" t="s">
        <v>610</v>
      </c>
      <c r="C630" s="23">
        <v>33.700000000000003</v>
      </c>
      <c r="D630" s="52">
        <v>23.6</v>
      </c>
      <c r="E630" s="23">
        <v>48.7</v>
      </c>
    </row>
    <row r="631" spans="1:5" ht="15" x14ac:dyDescent="0.35">
      <c r="A631" s="11" t="s">
        <v>1748</v>
      </c>
      <c r="B631" s="5" t="s">
        <v>611</v>
      </c>
      <c r="C631" s="23">
        <v>27.4</v>
      </c>
      <c r="D631" s="52">
        <v>22.4</v>
      </c>
      <c r="E631" s="23">
        <v>33.299999999999997</v>
      </c>
    </row>
    <row r="632" spans="1:5" ht="15" x14ac:dyDescent="0.35">
      <c r="A632" s="11" t="s">
        <v>1749</v>
      </c>
      <c r="B632" s="5" t="s">
        <v>612</v>
      </c>
      <c r="C632" s="23">
        <v>57.8</v>
      </c>
      <c r="D632" s="52">
        <v>33.200000000000003</v>
      </c>
      <c r="E632" s="23">
        <v>63.2</v>
      </c>
    </row>
    <row r="633" spans="1:5" ht="15" x14ac:dyDescent="0.35">
      <c r="A633" s="11" t="s">
        <v>1750</v>
      </c>
      <c r="B633" s="5" t="s">
        <v>613</v>
      </c>
      <c r="C633" s="23">
        <v>36.299999999999997</v>
      </c>
      <c r="D633" s="52">
        <v>23.6</v>
      </c>
      <c r="E633" s="23">
        <v>42.7</v>
      </c>
    </row>
    <row r="634" spans="1:5" ht="15" x14ac:dyDescent="0.35">
      <c r="A634" s="11" t="s">
        <v>1751</v>
      </c>
      <c r="B634" s="5" t="s">
        <v>282</v>
      </c>
      <c r="C634" s="23">
        <v>51.5</v>
      </c>
      <c r="D634" s="52">
        <v>27.5</v>
      </c>
      <c r="E634" s="23">
        <v>59.3</v>
      </c>
    </row>
    <row r="635" spans="1:5" ht="15" x14ac:dyDescent="0.35">
      <c r="A635" s="11" t="s">
        <v>1752</v>
      </c>
      <c r="B635" s="5" t="s">
        <v>614</v>
      </c>
      <c r="C635" s="23">
        <v>41.6</v>
      </c>
      <c r="D635" s="52">
        <v>21.2</v>
      </c>
      <c r="E635" s="23">
        <v>47.7</v>
      </c>
    </row>
    <row r="636" spans="1:5" ht="15" x14ac:dyDescent="0.35">
      <c r="A636" s="11" t="s">
        <v>1753</v>
      </c>
      <c r="B636" s="5" t="s">
        <v>615</v>
      </c>
      <c r="C636" s="23">
        <v>47.1</v>
      </c>
      <c r="D636" s="52">
        <v>27.1</v>
      </c>
      <c r="E636" s="23">
        <v>56.4</v>
      </c>
    </row>
    <row r="637" spans="1:5" ht="15" x14ac:dyDescent="0.35">
      <c r="A637" s="11" t="s">
        <v>1754</v>
      </c>
      <c r="B637" s="5" t="s">
        <v>616</v>
      </c>
      <c r="C637" s="23">
        <v>36.1</v>
      </c>
      <c r="D637" s="52">
        <v>25.9</v>
      </c>
      <c r="E637" s="23">
        <v>48</v>
      </c>
    </row>
    <row r="638" spans="1:5" ht="15" x14ac:dyDescent="0.35">
      <c r="A638" s="11" t="s">
        <v>1755</v>
      </c>
      <c r="B638" s="5" t="s">
        <v>617</v>
      </c>
      <c r="C638" s="23">
        <v>44.5</v>
      </c>
      <c r="D638" s="52">
        <v>40.799999999999997</v>
      </c>
      <c r="E638" s="23">
        <v>48.2</v>
      </c>
    </row>
    <row r="639" spans="1:5" ht="15" x14ac:dyDescent="0.35">
      <c r="A639" s="11" t="s">
        <v>1756</v>
      </c>
      <c r="B639" s="5" t="s">
        <v>618</v>
      </c>
      <c r="C639" s="23">
        <v>39.9</v>
      </c>
      <c r="D639" s="52">
        <v>22.7</v>
      </c>
      <c r="E639" s="23">
        <v>59.7</v>
      </c>
    </row>
    <row r="640" spans="1:5" ht="15" x14ac:dyDescent="0.35">
      <c r="A640" s="11" t="s">
        <v>1757</v>
      </c>
      <c r="B640" s="5" t="s">
        <v>619</v>
      </c>
      <c r="C640" s="23">
        <v>40.799999999999997</v>
      </c>
      <c r="D640" s="52">
        <v>23.2</v>
      </c>
      <c r="E640" s="23">
        <v>50.3</v>
      </c>
    </row>
    <row r="641" spans="1:5" ht="15" x14ac:dyDescent="0.35">
      <c r="A641" s="11" t="s">
        <v>1758</v>
      </c>
      <c r="B641" s="5" t="s">
        <v>620</v>
      </c>
      <c r="C641" s="23">
        <v>37.9</v>
      </c>
      <c r="D641" s="52">
        <v>32.9</v>
      </c>
      <c r="E641" s="23">
        <v>40.5</v>
      </c>
    </row>
    <row r="642" spans="1:5" ht="15" x14ac:dyDescent="0.35">
      <c r="A642" s="11" t="s">
        <v>1759</v>
      </c>
      <c r="B642" s="5" t="s">
        <v>621</v>
      </c>
      <c r="C642" s="23">
        <v>23.8</v>
      </c>
      <c r="D642" s="52">
        <v>21.2</v>
      </c>
      <c r="E642" s="23">
        <v>37.6</v>
      </c>
    </row>
    <row r="643" spans="1:5" ht="15" x14ac:dyDescent="0.35">
      <c r="A643" s="11" t="s">
        <v>1760</v>
      </c>
      <c r="B643" s="5" t="s">
        <v>622</v>
      </c>
      <c r="C643" s="23">
        <v>45.1</v>
      </c>
      <c r="D643" s="52">
        <v>31.3</v>
      </c>
      <c r="E643" s="23">
        <v>75</v>
      </c>
    </row>
    <row r="644" spans="1:5" ht="15" x14ac:dyDescent="0.35">
      <c r="A644" s="11" t="s">
        <v>1761</v>
      </c>
      <c r="B644" s="5" t="s">
        <v>345</v>
      </c>
      <c r="C644" s="23">
        <v>49.8</v>
      </c>
      <c r="D644" s="52">
        <v>27.4</v>
      </c>
      <c r="E644" s="23">
        <v>79</v>
      </c>
    </row>
    <row r="645" spans="1:5" ht="15" x14ac:dyDescent="0.35">
      <c r="A645" s="11" t="s">
        <v>1762</v>
      </c>
      <c r="B645" s="5" t="s">
        <v>623</v>
      </c>
      <c r="C645" s="23">
        <v>46.7</v>
      </c>
      <c r="D645" s="52">
        <v>38.4</v>
      </c>
      <c r="E645" s="23">
        <v>56.8</v>
      </c>
    </row>
    <row r="646" spans="1:5" ht="15" x14ac:dyDescent="0.35">
      <c r="A646" s="11" t="s">
        <v>1763</v>
      </c>
      <c r="B646" s="5" t="s">
        <v>624</v>
      </c>
      <c r="C646" s="23">
        <v>65.5</v>
      </c>
      <c r="D646" s="52">
        <v>45.9</v>
      </c>
      <c r="E646" s="23">
        <v>68.400000000000006</v>
      </c>
    </row>
    <row r="647" spans="1:5" ht="15" x14ac:dyDescent="0.35">
      <c r="A647" s="11" t="s">
        <v>1764</v>
      </c>
      <c r="B647" s="5" t="s">
        <v>625</v>
      </c>
      <c r="C647" s="23">
        <v>40.200000000000003</v>
      </c>
      <c r="D647" s="52">
        <v>30.8</v>
      </c>
      <c r="E647" s="23">
        <v>48.6</v>
      </c>
    </row>
    <row r="648" spans="1:5" ht="15" x14ac:dyDescent="0.35">
      <c r="A648" s="11" t="s">
        <v>1765</v>
      </c>
      <c r="B648" s="5" t="s">
        <v>626</v>
      </c>
      <c r="C648" s="23">
        <v>37</v>
      </c>
      <c r="D648" s="52">
        <v>33.299999999999997</v>
      </c>
      <c r="E648" s="23">
        <v>69.599999999999994</v>
      </c>
    </row>
    <row r="649" spans="1:5" ht="15" x14ac:dyDescent="0.35">
      <c r="A649" s="11" t="s">
        <v>1766</v>
      </c>
      <c r="B649" s="5" t="s">
        <v>627</v>
      </c>
      <c r="C649" s="23">
        <v>36</v>
      </c>
      <c r="D649" s="52">
        <v>33.6</v>
      </c>
      <c r="E649" s="23">
        <v>50.2</v>
      </c>
    </row>
    <row r="650" spans="1:5" ht="15" x14ac:dyDescent="0.35">
      <c r="A650" s="11" t="s">
        <v>1767</v>
      </c>
      <c r="B650" s="5" t="s">
        <v>628</v>
      </c>
      <c r="C650" s="23">
        <v>43.3</v>
      </c>
      <c r="D650" s="52">
        <v>32.6</v>
      </c>
      <c r="E650" s="23">
        <v>61.8</v>
      </c>
    </row>
    <row r="651" spans="1:5" ht="15" x14ac:dyDescent="0.35">
      <c r="A651" s="11" t="s">
        <v>1768</v>
      </c>
      <c r="B651" s="5" t="s">
        <v>629</v>
      </c>
      <c r="C651" s="23">
        <v>43</v>
      </c>
      <c r="D651" s="52">
        <v>32.299999999999997</v>
      </c>
      <c r="E651" s="23">
        <v>63.6</v>
      </c>
    </row>
    <row r="652" spans="1:5" ht="15" x14ac:dyDescent="0.35">
      <c r="A652" s="11" t="s">
        <v>1769</v>
      </c>
      <c r="B652" s="5" t="s">
        <v>630</v>
      </c>
      <c r="C652" s="23">
        <v>60</v>
      </c>
      <c r="D652" s="52">
        <v>41.4</v>
      </c>
      <c r="E652" s="23">
        <v>88.9</v>
      </c>
    </row>
    <row r="653" spans="1:5" ht="15" x14ac:dyDescent="0.35">
      <c r="A653" s="11" t="s">
        <v>1770</v>
      </c>
      <c r="B653" s="5" t="s">
        <v>631</v>
      </c>
      <c r="C653" s="23">
        <v>86.7</v>
      </c>
      <c r="D653" s="52">
        <v>56.7</v>
      </c>
      <c r="E653" s="23">
        <v>90.4</v>
      </c>
    </row>
    <row r="654" spans="1:5" ht="15" x14ac:dyDescent="0.35">
      <c r="A654" s="11" t="s">
        <v>1771</v>
      </c>
      <c r="B654" s="5" t="s">
        <v>632</v>
      </c>
      <c r="C654" s="23">
        <v>36.6</v>
      </c>
      <c r="D654" s="52">
        <v>28.9</v>
      </c>
      <c r="E654" s="23">
        <v>51</v>
      </c>
    </row>
    <row r="655" spans="1:5" ht="15" x14ac:dyDescent="0.35">
      <c r="A655" s="11" t="s">
        <v>1772</v>
      </c>
      <c r="B655" s="5" t="s">
        <v>633</v>
      </c>
      <c r="C655" s="23">
        <v>92.2</v>
      </c>
      <c r="D655" s="52">
        <v>59.7</v>
      </c>
      <c r="E655" s="23">
        <v>93.7</v>
      </c>
    </row>
    <row r="656" spans="1:5" ht="15" x14ac:dyDescent="0.35">
      <c r="A656" s="11" t="s">
        <v>1773</v>
      </c>
      <c r="B656" s="5" t="s">
        <v>634</v>
      </c>
      <c r="C656" s="23">
        <v>32</v>
      </c>
      <c r="D656" s="52">
        <v>28.6</v>
      </c>
      <c r="E656" s="23">
        <v>66</v>
      </c>
    </row>
    <row r="657" spans="1:5" ht="15" x14ac:dyDescent="0.35">
      <c r="A657" s="11" t="s">
        <v>1774</v>
      </c>
      <c r="B657" s="5" t="s">
        <v>195</v>
      </c>
      <c r="C657" s="23">
        <v>31</v>
      </c>
      <c r="D657" s="52">
        <v>29.3</v>
      </c>
      <c r="E657" s="23">
        <v>69.400000000000006</v>
      </c>
    </row>
    <row r="658" spans="1:5" ht="15" x14ac:dyDescent="0.35">
      <c r="A658" s="11" t="s">
        <v>1775</v>
      </c>
      <c r="B658" s="5" t="s">
        <v>635</v>
      </c>
      <c r="C658" s="23">
        <v>24.4</v>
      </c>
      <c r="D658" s="52">
        <v>22.9</v>
      </c>
      <c r="E658" s="23">
        <v>41.4</v>
      </c>
    </row>
    <row r="659" spans="1:5" ht="15" x14ac:dyDescent="0.35">
      <c r="A659" s="11" t="s">
        <v>1776</v>
      </c>
      <c r="B659" s="5" t="s">
        <v>636</v>
      </c>
      <c r="C659" s="23">
        <v>57.3</v>
      </c>
      <c r="D659" s="52">
        <v>58</v>
      </c>
      <c r="E659" s="23">
        <v>56</v>
      </c>
    </row>
    <row r="660" spans="1:5" ht="15" x14ac:dyDescent="0.35">
      <c r="A660" s="11" t="s">
        <v>1777</v>
      </c>
      <c r="B660" s="5" t="s">
        <v>637</v>
      </c>
      <c r="C660" s="23">
        <v>50</v>
      </c>
      <c r="D660" s="52">
        <v>40.1</v>
      </c>
      <c r="E660" s="23">
        <v>65</v>
      </c>
    </row>
    <row r="661" spans="1:5" ht="15" x14ac:dyDescent="0.35">
      <c r="A661" s="11" t="s">
        <v>1778</v>
      </c>
      <c r="B661" s="5" t="s">
        <v>638</v>
      </c>
      <c r="C661" s="23">
        <v>56.4</v>
      </c>
      <c r="D661" s="52">
        <v>54.5</v>
      </c>
      <c r="E661" s="23">
        <v>60.2</v>
      </c>
    </row>
    <row r="662" spans="1:5" ht="15" x14ac:dyDescent="0.35">
      <c r="A662" s="11" t="s">
        <v>1779</v>
      </c>
      <c r="B662" s="5" t="s">
        <v>639</v>
      </c>
      <c r="C662" s="23">
        <v>62.4</v>
      </c>
      <c r="D662" s="52">
        <v>60.6</v>
      </c>
      <c r="E662" s="23">
        <v>64.599999999999994</v>
      </c>
    </row>
    <row r="663" spans="1:5" ht="15" x14ac:dyDescent="0.35">
      <c r="A663" s="11" t="s">
        <v>1780</v>
      </c>
      <c r="B663" s="5" t="s">
        <v>640</v>
      </c>
      <c r="C663" s="23">
        <v>53.3</v>
      </c>
      <c r="D663" s="52">
        <v>45.3</v>
      </c>
      <c r="E663" s="23">
        <v>69.3</v>
      </c>
    </row>
    <row r="664" spans="1:5" ht="15" x14ac:dyDescent="0.35">
      <c r="A664" s="11" t="s">
        <v>1781</v>
      </c>
      <c r="B664" s="5" t="s">
        <v>641</v>
      </c>
      <c r="C664" s="23">
        <v>44.6</v>
      </c>
      <c r="D664" s="52">
        <v>41.7</v>
      </c>
      <c r="E664" s="23">
        <v>66.7</v>
      </c>
    </row>
    <row r="665" spans="1:5" ht="15" x14ac:dyDescent="0.35">
      <c r="A665" s="11" t="s">
        <v>1782</v>
      </c>
      <c r="B665" s="5" t="s">
        <v>42</v>
      </c>
      <c r="C665" s="23">
        <v>67.900000000000006</v>
      </c>
      <c r="D665" s="52">
        <v>63.6</v>
      </c>
      <c r="E665" s="23">
        <v>71</v>
      </c>
    </row>
    <row r="666" spans="1:5" ht="15" x14ac:dyDescent="0.35">
      <c r="A666" s="11" t="s">
        <v>1783</v>
      </c>
      <c r="B666" s="5" t="s">
        <v>642</v>
      </c>
      <c r="C666" s="23">
        <v>54.7</v>
      </c>
      <c r="D666" s="52">
        <v>46.3</v>
      </c>
      <c r="E666" s="23">
        <v>69.599999999999994</v>
      </c>
    </row>
    <row r="667" spans="1:5" ht="15" x14ac:dyDescent="0.35">
      <c r="A667" s="11" t="s">
        <v>1784</v>
      </c>
      <c r="B667" s="5" t="s">
        <v>643</v>
      </c>
      <c r="C667" s="23">
        <v>50.4</v>
      </c>
      <c r="D667" s="52">
        <v>43.6</v>
      </c>
      <c r="E667" s="23">
        <v>54.1</v>
      </c>
    </row>
    <row r="668" spans="1:5" ht="15" x14ac:dyDescent="0.35">
      <c r="A668" s="11" t="s">
        <v>1785</v>
      </c>
      <c r="B668" s="5" t="s">
        <v>644</v>
      </c>
      <c r="C668" s="23">
        <v>63.6</v>
      </c>
      <c r="D668" s="52">
        <v>61.5</v>
      </c>
      <c r="E668" s="23">
        <v>71.900000000000006</v>
      </c>
    </row>
    <row r="669" spans="1:5" ht="15" x14ac:dyDescent="0.35">
      <c r="A669" s="11" t="s">
        <v>1786</v>
      </c>
      <c r="B669" s="5" t="s">
        <v>645</v>
      </c>
      <c r="C669" s="23">
        <v>43.9</v>
      </c>
      <c r="D669" s="52">
        <v>37</v>
      </c>
      <c r="E669" s="23">
        <v>84.9</v>
      </c>
    </row>
    <row r="670" spans="1:5" ht="15" x14ac:dyDescent="0.35">
      <c r="A670" s="11" t="s">
        <v>1787</v>
      </c>
      <c r="B670" s="5" t="s">
        <v>646</v>
      </c>
      <c r="C670" s="23">
        <v>60.3</v>
      </c>
      <c r="D670" s="52">
        <v>35.4</v>
      </c>
      <c r="E670" s="23">
        <v>72.3</v>
      </c>
    </row>
    <row r="671" spans="1:5" ht="15" x14ac:dyDescent="0.35">
      <c r="A671" s="11" t="s">
        <v>1788</v>
      </c>
      <c r="B671" s="5" t="s">
        <v>647</v>
      </c>
      <c r="C671" s="23">
        <v>66.400000000000006</v>
      </c>
      <c r="D671" s="52">
        <v>68.5</v>
      </c>
      <c r="E671" s="23">
        <v>64.7</v>
      </c>
    </row>
    <row r="672" spans="1:5" ht="15" x14ac:dyDescent="0.35">
      <c r="A672" s="11" t="s">
        <v>1789</v>
      </c>
      <c r="B672" s="5" t="s">
        <v>648</v>
      </c>
      <c r="C672" s="23">
        <v>56.2</v>
      </c>
      <c r="D672" s="52">
        <v>40.1</v>
      </c>
      <c r="E672" s="23">
        <v>63.8</v>
      </c>
    </row>
    <row r="673" spans="1:5" ht="15" x14ac:dyDescent="0.35">
      <c r="A673" s="11" t="s">
        <v>1790</v>
      </c>
      <c r="B673" s="5" t="s">
        <v>649</v>
      </c>
      <c r="C673" s="23">
        <v>60.8</v>
      </c>
      <c r="D673" s="52">
        <v>55.7</v>
      </c>
      <c r="E673" s="23">
        <v>66</v>
      </c>
    </row>
    <row r="674" spans="1:5" ht="15" x14ac:dyDescent="0.35">
      <c r="A674" s="11" t="s">
        <v>1791</v>
      </c>
      <c r="B674" s="5" t="s">
        <v>650</v>
      </c>
      <c r="C674" s="23">
        <v>52.4</v>
      </c>
      <c r="D674" s="52">
        <v>40.799999999999997</v>
      </c>
      <c r="E674" s="23">
        <v>69.2</v>
      </c>
    </row>
    <row r="675" spans="1:5" ht="15" x14ac:dyDescent="0.35">
      <c r="A675" s="11" t="s">
        <v>1792</v>
      </c>
      <c r="B675" s="5" t="s">
        <v>651</v>
      </c>
      <c r="C675" s="23">
        <v>52.7</v>
      </c>
      <c r="D675" s="52">
        <v>45.6</v>
      </c>
      <c r="E675" s="23">
        <v>76.3</v>
      </c>
    </row>
    <row r="676" spans="1:5" ht="15" x14ac:dyDescent="0.35">
      <c r="A676" s="11" t="s">
        <v>1793</v>
      </c>
      <c r="B676" s="5" t="s">
        <v>652</v>
      </c>
      <c r="C676" s="23">
        <v>58</v>
      </c>
      <c r="D676" s="52">
        <v>55</v>
      </c>
      <c r="E676" s="23">
        <v>59.5</v>
      </c>
    </row>
    <row r="677" spans="1:5" ht="15" x14ac:dyDescent="0.35">
      <c r="A677" s="11" t="s">
        <v>1794</v>
      </c>
      <c r="B677" s="5" t="s">
        <v>653</v>
      </c>
      <c r="C677" s="23">
        <v>50.6</v>
      </c>
      <c r="D677" s="52">
        <v>46.7</v>
      </c>
      <c r="E677" s="23">
        <v>57.9</v>
      </c>
    </row>
    <row r="678" spans="1:5" ht="15" x14ac:dyDescent="0.35">
      <c r="A678" s="11" t="s">
        <v>1795</v>
      </c>
      <c r="B678" s="5" t="s">
        <v>654</v>
      </c>
      <c r="C678" s="23">
        <v>69.400000000000006</v>
      </c>
      <c r="D678" s="52">
        <v>52.3</v>
      </c>
      <c r="E678" s="23">
        <v>77.400000000000006</v>
      </c>
    </row>
    <row r="679" spans="1:5" ht="15" x14ac:dyDescent="0.35">
      <c r="A679" s="11" t="s">
        <v>1796</v>
      </c>
      <c r="B679" s="5" t="s">
        <v>337</v>
      </c>
      <c r="C679" s="23">
        <v>44.3</v>
      </c>
      <c r="D679" s="52">
        <v>37.6</v>
      </c>
      <c r="E679" s="23">
        <v>58.1</v>
      </c>
    </row>
    <row r="680" spans="1:5" ht="15" x14ac:dyDescent="0.35">
      <c r="A680" s="11" t="s">
        <v>1797</v>
      </c>
      <c r="B680" s="5" t="s">
        <v>655</v>
      </c>
      <c r="C680" s="23">
        <v>63.8</v>
      </c>
      <c r="D680" s="52">
        <v>48.3</v>
      </c>
      <c r="E680" s="23">
        <v>70.7</v>
      </c>
    </row>
    <row r="681" spans="1:5" ht="15" x14ac:dyDescent="0.35">
      <c r="A681" s="11" t="s">
        <v>1798</v>
      </c>
      <c r="B681" s="5" t="s">
        <v>656</v>
      </c>
      <c r="C681" s="23">
        <v>56.4</v>
      </c>
      <c r="D681" s="52">
        <v>47.9</v>
      </c>
      <c r="E681" s="23">
        <v>57.7</v>
      </c>
    </row>
    <row r="682" spans="1:5" ht="15" x14ac:dyDescent="0.35">
      <c r="A682" s="11" t="s">
        <v>1799</v>
      </c>
      <c r="B682" s="5" t="s">
        <v>657</v>
      </c>
      <c r="C682" s="23">
        <v>47.3</v>
      </c>
      <c r="D682" s="52">
        <v>36.200000000000003</v>
      </c>
      <c r="E682" s="23">
        <v>62.2</v>
      </c>
    </row>
    <row r="683" spans="1:5" ht="15" x14ac:dyDescent="0.35">
      <c r="A683" s="11" t="s">
        <v>1800</v>
      </c>
      <c r="B683" s="5" t="s">
        <v>658</v>
      </c>
      <c r="C683" s="23">
        <v>57.8</v>
      </c>
      <c r="D683" s="52">
        <v>53.4</v>
      </c>
      <c r="E683" s="23">
        <v>65.3</v>
      </c>
    </row>
    <row r="684" spans="1:5" ht="15" x14ac:dyDescent="0.35">
      <c r="A684" s="11" t="s">
        <v>1801</v>
      </c>
      <c r="B684" s="5" t="s">
        <v>659</v>
      </c>
      <c r="C684" s="23">
        <v>70.7</v>
      </c>
      <c r="D684" s="52">
        <v>71</v>
      </c>
      <c r="E684" s="23">
        <v>70.400000000000006</v>
      </c>
    </row>
    <row r="685" spans="1:5" ht="15" x14ac:dyDescent="0.35">
      <c r="A685" s="11" t="s">
        <v>1802</v>
      </c>
      <c r="B685" s="5" t="s">
        <v>660</v>
      </c>
      <c r="C685" s="23">
        <v>56.3</v>
      </c>
      <c r="D685" s="52">
        <v>47.1</v>
      </c>
      <c r="E685" s="23">
        <v>65.900000000000006</v>
      </c>
    </row>
    <row r="686" spans="1:5" ht="15" x14ac:dyDescent="0.35">
      <c r="A686" s="11" t="s">
        <v>1803</v>
      </c>
      <c r="B686" s="5" t="s">
        <v>661</v>
      </c>
      <c r="C686" s="23">
        <v>70.400000000000006</v>
      </c>
      <c r="D686" s="52">
        <v>70.2</v>
      </c>
      <c r="E686" s="23">
        <v>70.400000000000006</v>
      </c>
    </row>
    <row r="687" spans="1:5" ht="15" x14ac:dyDescent="0.35">
      <c r="A687" s="11" t="s">
        <v>1804</v>
      </c>
      <c r="B687" s="5" t="s">
        <v>662</v>
      </c>
      <c r="C687" s="23">
        <v>48.6</v>
      </c>
      <c r="D687" s="52">
        <v>48.3</v>
      </c>
      <c r="E687" s="23">
        <v>48.6</v>
      </c>
    </row>
    <row r="688" spans="1:5" ht="15" x14ac:dyDescent="0.35">
      <c r="A688" s="11" t="s">
        <v>1805</v>
      </c>
      <c r="B688" s="5" t="s">
        <v>663</v>
      </c>
      <c r="C688" s="23">
        <v>15.9</v>
      </c>
      <c r="D688" s="52">
        <v>15.2</v>
      </c>
      <c r="E688" s="23">
        <v>26.7</v>
      </c>
    </row>
    <row r="689" spans="1:5" ht="15" x14ac:dyDescent="0.35">
      <c r="A689" s="11" t="s">
        <v>1806</v>
      </c>
      <c r="B689" s="5" t="s">
        <v>664</v>
      </c>
      <c r="C689" s="23">
        <v>19.2</v>
      </c>
      <c r="D689" s="52">
        <v>16.7</v>
      </c>
      <c r="E689" s="23">
        <v>29.8</v>
      </c>
    </row>
    <row r="690" spans="1:5" ht="15" x14ac:dyDescent="0.35">
      <c r="A690" s="11" t="s">
        <v>1807</v>
      </c>
      <c r="B690" s="5" t="s">
        <v>665</v>
      </c>
      <c r="C690" s="23">
        <v>36.5</v>
      </c>
      <c r="D690" s="52">
        <v>36.299999999999997</v>
      </c>
      <c r="E690" s="23">
        <v>37</v>
      </c>
    </row>
    <row r="691" spans="1:5" ht="15" x14ac:dyDescent="0.35">
      <c r="A691" s="11" t="s">
        <v>1808</v>
      </c>
      <c r="B691" s="5" t="s">
        <v>666</v>
      </c>
      <c r="C691" s="23">
        <v>32.200000000000003</v>
      </c>
      <c r="D691" s="52">
        <v>28.8</v>
      </c>
      <c r="E691" s="23">
        <v>36.1</v>
      </c>
    </row>
    <row r="692" spans="1:5" ht="15" x14ac:dyDescent="0.35">
      <c r="A692" s="11" t="s">
        <v>1809</v>
      </c>
      <c r="B692" s="5" t="s">
        <v>667</v>
      </c>
      <c r="C692" s="23">
        <v>23.1</v>
      </c>
      <c r="D692" s="52">
        <v>17.7</v>
      </c>
      <c r="E692" s="23">
        <v>27.5</v>
      </c>
    </row>
    <row r="693" spans="1:5" ht="15" x14ac:dyDescent="0.35">
      <c r="A693" s="11" t="s">
        <v>1810</v>
      </c>
      <c r="B693" s="5" t="s">
        <v>668</v>
      </c>
      <c r="C693" s="23">
        <v>21.8</v>
      </c>
      <c r="D693" s="52">
        <v>19.5</v>
      </c>
      <c r="E693" s="23">
        <v>27.7</v>
      </c>
    </row>
    <row r="694" spans="1:5" ht="15" x14ac:dyDescent="0.35">
      <c r="A694" s="11" t="s">
        <v>1811</v>
      </c>
      <c r="B694" s="5" t="s">
        <v>669</v>
      </c>
      <c r="C694" s="23">
        <v>22.7</v>
      </c>
      <c r="D694" s="52">
        <v>19.399999999999999</v>
      </c>
      <c r="E694" s="23">
        <v>29.6</v>
      </c>
    </row>
    <row r="695" spans="1:5" ht="15" x14ac:dyDescent="0.35">
      <c r="A695" s="11" t="s">
        <v>1812</v>
      </c>
      <c r="B695" s="5" t="s">
        <v>670</v>
      </c>
      <c r="C695" s="23">
        <v>29.7</v>
      </c>
      <c r="D695" s="52">
        <v>25.6</v>
      </c>
      <c r="E695" s="23">
        <v>31.6</v>
      </c>
    </row>
    <row r="696" spans="1:5" ht="15" x14ac:dyDescent="0.35">
      <c r="A696" s="11" t="s">
        <v>1813</v>
      </c>
      <c r="B696" s="5" t="s">
        <v>671</v>
      </c>
      <c r="C696" s="23">
        <v>42.2</v>
      </c>
      <c r="D696" s="52">
        <v>36.799999999999997</v>
      </c>
      <c r="E696" s="23">
        <v>45.7</v>
      </c>
    </row>
    <row r="697" spans="1:5" ht="15" x14ac:dyDescent="0.35">
      <c r="A697" s="11" t="s">
        <v>1814</v>
      </c>
      <c r="B697" s="5" t="s">
        <v>672</v>
      </c>
      <c r="C697" s="23">
        <v>28.9</v>
      </c>
      <c r="D697" s="52">
        <v>26.6</v>
      </c>
      <c r="E697" s="23">
        <v>30.2</v>
      </c>
    </row>
    <row r="698" spans="1:5" ht="15" x14ac:dyDescent="0.35">
      <c r="A698" s="11" t="s">
        <v>1815</v>
      </c>
      <c r="B698" s="5" t="s">
        <v>673</v>
      </c>
      <c r="C698" s="23">
        <v>32</v>
      </c>
      <c r="D698" s="52">
        <v>24</v>
      </c>
      <c r="E698" s="23">
        <v>43</v>
      </c>
    </row>
    <row r="699" spans="1:5" ht="15" x14ac:dyDescent="0.35">
      <c r="A699" s="11" t="s">
        <v>1816</v>
      </c>
      <c r="B699" s="5" t="s">
        <v>55</v>
      </c>
      <c r="C699" s="23">
        <v>29.6</v>
      </c>
      <c r="D699" s="52">
        <v>29.1</v>
      </c>
      <c r="E699" s="23">
        <v>32.299999999999997</v>
      </c>
    </row>
    <row r="700" spans="1:5" ht="15" x14ac:dyDescent="0.35">
      <c r="A700" s="11" t="s">
        <v>1817</v>
      </c>
      <c r="B700" s="5" t="s">
        <v>646</v>
      </c>
      <c r="C700" s="23">
        <v>22.6</v>
      </c>
      <c r="D700" s="52">
        <v>19.3</v>
      </c>
      <c r="E700" s="23">
        <v>29.9</v>
      </c>
    </row>
    <row r="701" spans="1:5" ht="15" x14ac:dyDescent="0.35">
      <c r="A701" s="11" t="s">
        <v>1818</v>
      </c>
      <c r="B701" s="5" t="s">
        <v>674</v>
      </c>
      <c r="C701" s="23">
        <v>64.2</v>
      </c>
      <c r="D701" s="52">
        <v>41.7</v>
      </c>
      <c r="E701" s="23">
        <v>79.400000000000006</v>
      </c>
    </row>
    <row r="702" spans="1:5" ht="15" x14ac:dyDescent="0.35">
      <c r="A702" s="11" t="s">
        <v>1819</v>
      </c>
      <c r="B702" s="5" t="s">
        <v>675</v>
      </c>
      <c r="C702" s="23">
        <v>45.1</v>
      </c>
      <c r="D702" s="52">
        <v>29.5</v>
      </c>
      <c r="E702" s="23">
        <v>56.5</v>
      </c>
    </row>
    <row r="703" spans="1:5" ht="15" x14ac:dyDescent="0.35">
      <c r="A703" s="11" t="s">
        <v>1820</v>
      </c>
      <c r="B703" s="5" t="s">
        <v>676</v>
      </c>
      <c r="C703" s="23">
        <v>67.900000000000006</v>
      </c>
      <c r="D703" s="52">
        <v>43.1</v>
      </c>
      <c r="E703" s="23">
        <v>73.2</v>
      </c>
    </row>
    <row r="704" spans="1:5" ht="15" x14ac:dyDescent="0.35">
      <c r="A704" s="11" t="s">
        <v>1821</v>
      </c>
      <c r="B704" s="5" t="s">
        <v>677</v>
      </c>
      <c r="C704" s="23">
        <v>60.4</v>
      </c>
      <c r="D704" s="52">
        <v>38.5</v>
      </c>
      <c r="E704" s="23">
        <v>65.900000000000006</v>
      </c>
    </row>
    <row r="705" spans="1:5" ht="15" x14ac:dyDescent="0.35">
      <c r="A705" s="11" t="s">
        <v>1822</v>
      </c>
      <c r="B705" s="5" t="s">
        <v>678</v>
      </c>
      <c r="C705" s="23">
        <v>39.9</v>
      </c>
      <c r="D705" s="52">
        <v>29.5</v>
      </c>
      <c r="E705" s="23">
        <v>47.6</v>
      </c>
    </row>
    <row r="706" spans="1:5" ht="15" x14ac:dyDescent="0.35">
      <c r="A706" s="11" t="s">
        <v>1823</v>
      </c>
      <c r="B706" s="5" t="s">
        <v>679</v>
      </c>
      <c r="C706" s="23">
        <v>53</v>
      </c>
      <c r="D706" s="52">
        <v>34.1</v>
      </c>
      <c r="E706" s="23">
        <v>66.2</v>
      </c>
    </row>
    <row r="707" spans="1:5" ht="15" x14ac:dyDescent="0.35">
      <c r="A707" s="11" t="s">
        <v>1824</v>
      </c>
      <c r="B707" s="5" t="s">
        <v>680</v>
      </c>
      <c r="C707" s="23">
        <v>51.8</v>
      </c>
      <c r="D707" s="52">
        <v>33</v>
      </c>
      <c r="E707" s="23">
        <v>71.599999999999994</v>
      </c>
    </row>
    <row r="708" spans="1:5" ht="15" x14ac:dyDescent="0.35">
      <c r="A708" s="11" t="s">
        <v>1825</v>
      </c>
      <c r="B708" s="5" t="s">
        <v>681</v>
      </c>
      <c r="C708" s="23">
        <v>32.700000000000003</v>
      </c>
      <c r="D708" s="52">
        <v>26.8</v>
      </c>
      <c r="E708" s="23">
        <v>43.7</v>
      </c>
    </row>
    <row r="709" spans="1:5" ht="15" x14ac:dyDescent="0.35">
      <c r="A709" s="11" t="s">
        <v>1826</v>
      </c>
      <c r="B709" s="5" t="s">
        <v>682</v>
      </c>
      <c r="C709" s="23">
        <v>43.5</v>
      </c>
      <c r="D709" s="52">
        <v>41.4</v>
      </c>
      <c r="E709" s="23">
        <v>45.2</v>
      </c>
    </row>
    <row r="710" spans="1:5" ht="15" x14ac:dyDescent="0.35">
      <c r="A710" s="11" t="s">
        <v>1827</v>
      </c>
      <c r="B710" s="5" t="s">
        <v>354</v>
      </c>
      <c r="C710" s="23">
        <v>47.1</v>
      </c>
      <c r="D710" s="52">
        <v>38.6</v>
      </c>
      <c r="E710" s="23">
        <v>57.8</v>
      </c>
    </row>
    <row r="711" spans="1:5" ht="15" x14ac:dyDescent="0.35">
      <c r="A711" s="11" t="s">
        <v>1828</v>
      </c>
      <c r="B711" s="5" t="s">
        <v>683</v>
      </c>
      <c r="C711" s="23">
        <v>15.3</v>
      </c>
      <c r="D711" s="52">
        <v>12.5</v>
      </c>
      <c r="E711" s="23">
        <v>21.7</v>
      </c>
    </row>
    <row r="712" spans="1:5" ht="15" x14ac:dyDescent="0.35">
      <c r="A712" s="11" t="s">
        <v>1829</v>
      </c>
      <c r="B712" s="5" t="s">
        <v>684</v>
      </c>
      <c r="C712" s="23">
        <v>31.9</v>
      </c>
      <c r="D712" s="52">
        <v>28.6</v>
      </c>
      <c r="E712" s="23">
        <v>35.6</v>
      </c>
    </row>
    <row r="713" spans="1:5" ht="15" x14ac:dyDescent="0.35">
      <c r="A713" s="11" t="s">
        <v>1830</v>
      </c>
      <c r="B713" s="5" t="s">
        <v>685</v>
      </c>
      <c r="C713" s="23">
        <v>37.9</v>
      </c>
      <c r="D713" s="52">
        <v>28.6</v>
      </c>
      <c r="E713" s="23">
        <v>47.2</v>
      </c>
    </row>
    <row r="714" spans="1:5" ht="15" x14ac:dyDescent="0.35">
      <c r="A714" s="11" t="s">
        <v>1831</v>
      </c>
      <c r="B714" s="5" t="s">
        <v>686</v>
      </c>
      <c r="C714" s="23">
        <v>43.2</v>
      </c>
      <c r="D714" s="52">
        <v>30.3</v>
      </c>
      <c r="E714" s="23">
        <v>60</v>
      </c>
    </row>
    <row r="715" spans="1:5" ht="15" x14ac:dyDescent="0.35">
      <c r="A715" s="11" t="s">
        <v>1832</v>
      </c>
      <c r="B715" s="5" t="s">
        <v>419</v>
      </c>
      <c r="C715" s="23">
        <v>25.5</v>
      </c>
      <c r="D715" s="52">
        <v>20.2</v>
      </c>
      <c r="E715" s="23">
        <v>43.3</v>
      </c>
    </row>
    <row r="716" spans="1:5" ht="15" x14ac:dyDescent="0.35">
      <c r="A716" s="11" t="s">
        <v>1833</v>
      </c>
      <c r="B716" s="5" t="s">
        <v>687</v>
      </c>
      <c r="C716" s="23">
        <v>48.5</v>
      </c>
      <c r="D716" s="52">
        <v>41.1</v>
      </c>
      <c r="E716" s="23">
        <v>54.3</v>
      </c>
    </row>
    <row r="717" spans="1:5" ht="15" x14ac:dyDescent="0.35">
      <c r="A717" s="12" t="s">
        <v>1834</v>
      </c>
      <c r="B717" s="5" t="s">
        <v>688</v>
      </c>
      <c r="C717" s="23">
        <v>16.3</v>
      </c>
      <c r="D717" s="52">
        <v>12.4</v>
      </c>
      <c r="E717" s="23">
        <v>30.1</v>
      </c>
    </row>
    <row r="718" spans="1:5" ht="15" x14ac:dyDescent="0.35">
      <c r="A718" s="11" t="s">
        <v>1835</v>
      </c>
      <c r="B718" s="5" t="s">
        <v>450</v>
      </c>
      <c r="C718" s="23">
        <v>44.2</v>
      </c>
      <c r="D718" s="52">
        <v>22.9</v>
      </c>
      <c r="E718" s="23">
        <v>52.6</v>
      </c>
    </row>
    <row r="719" spans="1:5" ht="15" x14ac:dyDescent="0.35">
      <c r="A719" s="11" t="s">
        <v>1836</v>
      </c>
      <c r="B719" s="5" t="s">
        <v>689</v>
      </c>
      <c r="C719" s="23">
        <v>29.1</v>
      </c>
      <c r="D719" s="52">
        <v>18.3</v>
      </c>
      <c r="E719" s="23">
        <v>32.200000000000003</v>
      </c>
    </row>
    <row r="720" spans="1:5" ht="15" x14ac:dyDescent="0.35">
      <c r="A720" s="11" t="s">
        <v>1837</v>
      </c>
      <c r="B720" s="5" t="s">
        <v>690</v>
      </c>
      <c r="C720" s="23">
        <v>22.2</v>
      </c>
      <c r="D720" s="52">
        <v>11.9</v>
      </c>
      <c r="E720" s="23">
        <v>26</v>
      </c>
    </row>
    <row r="721" spans="1:5" ht="15" x14ac:dyDescent="0.35">
      <c r="A721" s="11" t="s">
        <v>1838</v>
      </c>
      <c r="B721" s="5" t="s">
        <v>691</v>
      </c>
      <c r="C721" s="23">
        <v>54.3</v>
      </c>
      <c r="D721" s="52">
        <v>32.4</v>
      </c>
      <c r="E721" s="23">
        <v>58.2</v>
      </c>
    </row>
    <row r="722" spans="1:5" ht="15" x14ac:dyDescent="0.35">
      <c r="A722" s="11" t="s">
        <v>1839</v>
      </c>
      <c r="B722" s="5" t="s">
        <v>692</v>
      </c>
      <c r="C722" s="23">
        <v>76.099999999999994</v>
      </c>
      <c r="D722" s="52">
        <v>61.3</v>
      </c>
      <c r="E722" s="23">
        <v>83.3</v>
      </c>
    </row>
    <row r="723" spans="1:5" ht="15" x14ac:dyDescent="0.35">
      <c r="A723" s="11" t="s">
        <v>1840</v>
      </c>
      <c r="B723" s="5" t="s">
        <v>201</v>
      </c>
      <c r="C723" s="23">
        <v>34.1</v>
      </c>
      <c r="D723" s="52">
        <v>22.6</v>
      </c>
      <c r="E723" s="23">
        <v>47.4</v>
      </c>
    </row>
    <row r="724" spans="1:5" ht="15" x14ac:dyDescent="0.35">
      <c r="A724" s="11" t="s">
        <v>1841</v>
      </c>
      <c r="B724" s="5" t="s">
        <v>693</v>
      </c>
      <c r="C724" s="23">
        <v>39.200000000000003</v>
      </c>
      <c r="D724" s="52">
        <v>22.8</v>
      </c>
      <c r="E724" s="23">
        <v>46</v>
      </c>
    </row>
    <row r="725" spans="1:5" ht="15" x14ac:dyDescent="0.35">
      <c r="A725" s="11" t="s">
        <v>1842</v>
      </c>
      <c r="B725" s="5" t="s">
        <v>694</v>
      </c>
      <c r="C725" s="23">
        <v>42.4</v>
      </c>
      <c r="D725" s="52">
        <v>14.5</v>
      </c>
      <c r="E725" s="23">
        <v>46.3</v>
      </c>
    </row>
    <row r="726" spans="1:5" ht="15" x14ac:dyDescent="0.35">
      <c r="A726" s="11" t="s">
        <v>1843</v>
      </c>
      <c r="B726" s="5" t="s">
        <v>695</v>
      </c>
      <c r="C726" s="23">
        <v>34.9</v>
      </c>
      <c r="D726" s="52">
        <v>22.2</v>
      </c>
      <c r="E726" s="23">
        <v>37.9</v>
      </c>
    </row>
    <row r="727" spans="1:5" ht="15" x14ac:dyDescent="0.35">
      <c r="A727" s="11" t="s">
        <v>1844</v>
      </c>
      <c r="B727" s="5" t="s">
        <v>696</v>
      </c>
      <c r="C727" s="23">
        <v>44</v>
      </c>
      <c r="D727" s="52">
        <v>21.1</v>
      </c>
      <c r="E727" s="23">
        <v>49.6</v>
      </c>
    </row>
    <row r="728" spans="1:5" ht="15" x14ac:dyDescent="0.35">
      <c r="A728" s="11" t="s">
        <v>1845</v>
      </c>
      <c r="B728" s="5" t="s">
        <v>161</v>
      </c>
      <c r="C728" s="23">
        <v>41.8</v>
      </c>
      <c r="D728" s="52">
        <v>21.6</v>
      </c>
      <c r="E728" s="23">
        <v>47</v>
      </c>
    </row>
    <row r="729" spans="1:5" ht="15" x14ac:dyDescent="0.35">
      <c r="A729" s="11" t="s">
        <v>1846</v>
      </c>
      <c r="B729" s="5" t="s">
        <v>697</v>
      </c>
      <c r="C729" s="23">
        <v>51.4</v>
      </c>
      <c r="D729" s="52">
        <v>34.700000000000003</v>
      </c>
      <c r="E729" s="23">
        <v>58.5</v>
      </c>
    </row>
    <row r="730" spans="1:5" ht="15" x14ac:dyDescent="0.35">
      <c r="A730" s="11" t="s">
        <v>1847</v>
      </c>
      <c r="B730" s="5" t="s">
        <v>698</v>
      </c>
      <c r="C730" s="23">
        <v>28.6</v>
      </c>
      <c r="D730" s="52">
        <v>15.3</v>
      </c>
      <c r="E730" s="23">
        <v>31.9</v>
      </c>
    </row>
    <row r="731" spans="1:5" ht="15" x14ac:dyDescent="0.35">
      <c r="A731" s="11" t="s">
        <v>1848</v>
      </c>
      <c r="B731" s="5" t="s">
        <v>699</v>
      </c>
      <c r="C731" s="23">
        <v>39.4</v>
      </c>
      <c r="D731" s="52">
        <v>32.4</v>
      </c>
      <c r="E731" s="23">
        <v>42.2</v>
      </c>
    </row>
    <row r="732" spans="1:5" ht="15" x14ac:dyDescent="0.35">
      <c r="A732" s="11" t="s">
        <v>1849</v>
      </c>
      <c r="B732" s="5" t="s">
        <v>700</v>
      </c>
      <c r="C732" s="23">
        <v>32.200000000000003</v>
      </c>
      <c r="D732" s="52">
        <v>24.2</v>
      </c>
      <c r="E732" s="23">
        <v>36.4</v>
      </c>
    </row>
    <row r="733" spans="1:5" ht="15" x14ac:dyDescent="0.35">
      <c r="A733" s="11" t="s">
        <v>1850</v>
      </c>
      <c r="B733" s="5" t="s">
        <v>701</v>
      </c>
      <c r="C733" s="23">
        <v>75.900000000000006</v>
      </c>
      <c r="D733" s="52">
        <v>57</v>
      </c>
      <c r="E733" s="23">
        <v>85.2</v>
      </c>
    </row>
    <row r="734" spans="1:5" ht="15" x14ac:dyDescent="0.35">
      <c r="A734" s="11" t="s">
        <v>1851</v>
      </c>
      <c r="B734" s="5" t="s">
        <v>702</v>
      </c>
      <c r="C734" s="23">
        <v>43</v>
      </c>
      <c r="D734" s="52">
        <v>18.600000000000001</v>
      </c>
      <c r="E734" s="23">
        <v>48.7</v>
      </c>
    </row>
    <row r="735" spans="1:5" ht="15" x14ac:dyDescent="0.35">
      <c r="A735" s="11" t="s">
        <v>1852</v>
      </c>
      <c r="B735" s="5" t="s">
        <v>703</v>
      </c>
      <c r="C735" s="23">
        <v>52.1</v>
      </c>
      <c r="D735" s="52">
        <v>42.9</v>
      </c>
      <c r="E735" s="23">
        <v>54.9</v>
      </c>
    </row>
    <row r="736" spans="1:5" ht="15" x14ac:dyDescent="0.35">
      <c r="A736" s="11" t="s">
        <v>1853</v>
      </c>
      <c r="B736" s="5" t="s">
        <v>704</v>
      </c>
      <c r="C736" s="23">
        <v>50.4</v>
      </c>
      <c r="D736" s="52">
        <v>24.6</v>
      </c>
      <c r="E736" s="23">
        <v>53.6</v>
      </c>
    </row>
    <row r="737" spans="1:5" ht="15" x14ac:dyDescent="0.35">
      <c r="A737" s="11" t="s">
        <v>1854</v>
      </c>
      <c r="B737" s="5" t="s">
        <v>368</v>
      </c>
      <c r="C737" s="23">
        <v>31.9</v>
      </c>
      <c r="D737" s="52">
        <v>20.8</v>
      </c>
      <c r="E737" s="23">
        <v>38.799999999999997</v>
      </c>
    </row>
    <row r="738" spans="1:5" ht="15" x14ac:dyDescent="0.35">
      <c r="A738" s="11" t="s">
        <v>1855</v>
      </c>
      <c r="B738" s="5" t="s">
        <v>705</v>
      </c>
      <c r="C738" s="23">
        <v>41.1</v>
      </c>
      <c r="D738" s="52">
        <v>30.8</v>
      </c>
      <c r="E738" s="23">
        <v>49.6</v>
      </c>
    </row>
    <row r="739" spans="1:5" ht="15" x14ac:dyDescent="0.35">
      <c r="A739" s="11" t="s">
        <v>1856</v>
      </c>
      <c r="B739" s="5" t="s">
        <v>706</v>
      </c>
      <c r="C739" s="23">
        <v>30.4</v>
      </c>
      <c r="D739" s="52">
        <v>16.600000000000001</v>
      </c>
      <c r="E739" s="23">
        <v>33</v>
      </c>
    </row>
    <row r="740" spans="1:5" ht="15" x14ac:dyDescent="0.35">
      <c r="A740" s="11" t="s">
        <v>1857</v>
      </c>
      <c r="B740" s="5" t="s">
        <v>707</v>
      </c>
      <c r="C740" s="23">
        <v>33.6</v>
      </c>
      <c r="D740" s="52">
        <v>22.5</v>
      </c>
      <c r="E740" s="23">
        <v>40.299999999999997</v>
      </c>
    </row>
    <row r="741" spans="1:5" ht="15" x14ac:dyDescent="0.35">
      <c r="A741" s="11" t="s">
        <v>1858</v>
      </c>
      <c r="B741" s="5" t="s">
        <v>708</v>
      </c>
      <c r="C741" s="23">
        <v>30.9</v>
      </c>
      <c r="D741" s="52">
        <v>20.5</v>
      </c>
      <c r="E741" s="23">
        <v>39.700000000000003</v>
      </c>
    </row>
    <row r="742" spans="1:5" ht="15" x14ac:dyDescent="0.35">
      <c r="A742" s="11" t="s">
        <v>1859</v>
      </c>
      <c r="B742" s="5" t="s">
        <v>709</v>
      </c>
      <c r="C742" s="23">
        <v>43.6</v>
      </c>
      <c r="D742" s="52">
        <v>31.5</v>
      </c>
      <c r="E742" s="23">
        <v>48.3</v>
      </c>
    </row>
    <row r="743" spans="1:5" ht="15" x14ac:dyDescent="0.35">
      <c r="A743" s="11" t="s">
        <v>1860</v>
      </c>
      <c r="B743" s="5" t="s">
        <v>710</v>
      </c>
      <c r="C743" s="23">
        <v>40.200000000000003</v>
      </c>
      <c r="D743" s="52">
        <v>25.5</v>
      </c>
      <c r="E743" s="23">
        <v>42.5</v>
      </c>
    </row>
    <row r="744" spans="1:5" ht="15" x14ac:dyDescent="0.35">
      <c r="A744" s="11" t="s">
        <v>1861</v>
      </c>
      <c r="B744" s="5" t="s">
        <v>711</v>
      </c>
      <c r="C744" s="23">
        <v>23.4</v>
      </c>
      <c r="D744" s="52">
        <v>14.7</v>
      </c>
      <c r="E744" s="23">
        <v>41</v>
      </c>
    </row>
    <row r="745" spans="1:5" ht="15" x14ac:dyDescent="0.35">
      <c r="A745" s="11" t="s">
        <v>1862</v>
      </c>
      <c r="B745" s="5" t="s">
        <v>712</v>
      </c>
      <c r="C745" s="23">
        <v>27.8</v>
      </c>
      <c r="D745" s="52">
        <v>18.2</v>
      </c>
      <c r="E745" s="23">
        <v>35.700000000000003</v>
      </c>
    </row>
    <row r="746" spans="1:5" ht="15" x14ac:dyDescent="0.35">
      <c r="A746" s="11" t="s">
        <v>1863</v>
      </c>
      <c r="B746" s="5" t="s">
        <v>713</v>
      </c>
      <c r="C746" s="23">
        <v>59</v>
      </c>
      <c r="D746" s="52">
        <v>39.5</v>
      </c>
      <c r="E746" s="23">
        <v>63.9</v>
      </c>
    </row>
    <row r="747" spans="1:5" ht="15" x14ac:dyDescent="0.35">
      <c r="A747" s="11" t="s">
        <v>1864</v>
      </c>
      <c r="B747" s="5" t="s">
        <v>714</v>
      </c>
      <c r="C747" s="23">
        <v>33.6</v>
      </c>
      <c r="D747" s="52">
        <v>28.5</v>
      </c>
      <c r="E747" s="23">
        <v>39.299999999999997</v>
      </c>
    </row>
    <row r="748" spans="1:5" ht="15" x14ac:dyDescent="0.35">
      <c r="A748" s="11" t="s">
        <v>1865</v>
      </c>
      <c r="B748" s="5" t="s">
        <v>715</v>
      </c>
      <c r="C748" s="23">
        <v>73.900000000000006</v>
      </c>
      <c r="D748" s="52">
        <v>67.400000000000006</v>
      </c>
      <c r="E748" s="23">
        <v>80.2</v>
      </c>
    </row>
    <row r="749" spans="1:5" ht="15" x14ac:dyDescent="0.35">
      <c r="A749" s="11" t="s">
        <v>1866</v>
      </c>
      <c r="B749" s="5" t="s">
        <v>68</v>
      </c>
      <c r="C749" s="23">
        <v>48.6</v>
      </c>
      <c r="D749" s="52">
        <v>24.8</v>
      </c>
      <c r="E749" s="23">
        <v>64.400000000000006</v>
      </c>
    </row>
    <row r="750" spans="1:5" ht="15" x14ac:dyDescent="0.35">
      <c r="A750" s="11" t="s">
        <v>1867</v>
      </c>
      <c r="B750" s="5" t="s">
        <v>716</v>
      </c>
      <c r="C750" s="23">
        <v>55.3</v>
      </c>
      <c r="D750" s="52">
        <v>36.1</v>
      </c>
      <c r="E750" s="23">
        <v>64.5</v>
      </c>
    </row>
    <row r="751" spans="1:5" ht="15" x14ac:dyDescent="0.35">
      <c r="A751" s="11" t="s">
        <v>1868</v>
      </c>
      <c r="B751" s="5" t="s">
        <v>717</v>
      </c>
      <c r="C751" s="23">
        <v>32.9</v>
      </c>
      <c r="D751" s="52">
        <v>16.600000000000001</v>
      </c>
      <c r="E751" s="23">
        <v>37.299999999999997</v>
      </c>
    </row>
    <row r="752" spans="1:5" ht="15" x14ac:dyDescent="0.35">
      <c r="A752" s="11" t="s">
        <v>1869</v>
      </c>
      <c r="B752" s="5" t="s">
        <v>718</v>
      </c>
      <c r="C752" s="23">
        <v>44.9</v>
      </c>
      <c r="D752" s="52">
        <v>29</v>
      </c>
      <c r="E752" s="23">
        <v>58.7</v>
      </c>
    </row>
    <row r="753" spans="1:5" ht="15" x14ac:dyDescent="0.35">
      <c r="A753" s="11" t="s">
        <v>1870</v>
      </c>
      <c r="B753" s="5" t="s">
        <v>719</v>
      </c>
      <c r="C753" s="23">
        <v>85.3</v>
      </c>
      <c r="D753" s="52">
        <v>74.8</v>
      </c>
      <c r="E753" s="23">
        <v>91.2</v>
      </c>
    </row>
    <row r="754" spans="1:5" ht="15" x14ac:dyDescent="0.35">
      <c r="A754" s="11" t="s">
        <v>1871</v>
      </c>
      <c r="B754" s="5" t="s">
        <v>720</v>
      </c>
      <c r="C754" s="23">
        <v>39</v>
      </c>
      <c r="D754" s="52">
        <v>19.899999999999999</v>
      </c>
      <c r="E754" s="23">
        <v>42.1</v>
      </c>
    </row>
    <row r="755" spans="1:5" ht="15" x14ac:dyDescent="0.35">
      <c r="A755" s="11" t="s">
        <v>1872</v>
      </c>
      <c r="B755" s="5" t="s">
        <v>503</v>
      </c>
      <c r="C755" s="23">
        <v>70.2</v>
      </c>
      <c r="D755" s="52">
        <v>69.400000000000006</v>
      </c>
      <c r="E755" s="23">
        <v>71</v>
      </c>
    </row>
    <row r="756" spans="1:5" ht="15" x14ac:dyDescent="0.35">
      <c r="A756" s="11" t="s">
        <v>1873</v>
      </c>
      <c r="B756" s="5" t="s">
        <v>75</v>
      </c>
      <c r="C756" s="23">
        <v>40.799999999999997</v>
      </c>
      <c r="D756" s="52">
        <v>34</v>
      </c>
      <c r="E756" s="23">
        <v>53.4</v>
      </c>
    </row>
    <row r="757" spans="1:5" ht="15" x14ac:dyDescent="0.35">
      <c r="A757" s="11" t="s">
        <v>1874</v>
      </c>
      <c r="B757" s="5" t="s">
        <v>721</v>
      </c>
      <c r="C757" s="23">
        <v>75.900000000000006</v>
      </c>
      <c r="D757" s="52">
        <v>71</v>
      </c>
      <c r="E757" s="23">
        <v>80.3</v>
      </c>
    </row>
    <row r="758" spans="1:5" ht="15" x14ac:dyDescent="0.35">
      <c r="A758" s="11" t="s">
        <v>1875</v>
      </c>
      <c r="B758" s="5" t="s">
        <v>722</v>
      </c>
      <c r="C758" s="23">
        <v>28.9</v>
      </c>
      <c r="D758" s="52">
        <v>18.7</v>
      </c>
      <c r="E758" s="23">
        <v>33.1</v>
      </c>
    </row>
    <row r="759" spans="1:5" ht="15" x14ac:dyDescent="0.35">
      <c r="A759" s="11" t="s">
        <v>1876</v>
      </c>
      <c r="B759" s="5" t="s">
        <v>723</v>
      </c>
      <c r="C759" s="23">
        <v>69.5</v>
      </c>
      <c r="D759" s="52">
        <v>69.099999999999994</v>
      </c>
      <c r="E759" s="23">
        <v>70.2</v>
      </c>
    </row>
    <row r="760" spans="1:5" ht="15" x14ac:dyDescent="0.35">
      <c r="A760" s="11" t="s">
        <v>1877</v>
      </c>
      <c r="B760" s="5" t="s">
        <v>724</v>
      </c>
      <c r="C760" s="23">
        <v>38.700000000000003</v>
      </c>
      <c r="D760" s="52">
        <v>32</v>
      </c>
      <c r="E760" s="23">
        <v>41.7</v>
      </c>
    </row>
    <row r="761" spans="1:5" ht="15" x14ac:dyDescent="0.35">
      <c r="A761" s="11" t="s">
        <v>1878</v>
      </c>
      <c r="B761" s="5" t="s">
        <v>725</v>
      </c>
      <c r="C761" s="23">
        <v>27.5</v>
      </c>
      <c r="D761" s="52">
        <v>13.8</v>
      </c>
      <c r="E761" s="23">
        <v>31</v>
      </c>
    </row>
    <row r="762" spans="1:5" ht="15" x14ac:dyDescent="0.35">
      <c r="A762" s="11" t="s">
        <v>1879</v>
      </c>
      <c r="B762" s="5" t="s">
        <v>726</v>
      </c>
      <c r="C762" s="23">
        <v>55.3</v>
      </c>
      <c r="D762" s="52">
        <v>28.8</v>
      </c>
      <c r="E762" s="23">
        <v>65.3</v>
      </c>
    </row>
    <row r="763" spans="1:5" ht="15" x14ac:dyDescent="0.35">
      <c r="A763" s="11" t="s">
        <v>1880</v>
      </c>
      <c r="B763" s="5" t="s">
        <v>727</v>
      </c>
      <c r="C763" s="23">
        <v>32.700000000000003</v>
      </c>
      <c r="D763" s="52">
        <v>23.5</v>
      </c>
      <c r="E763" s="23">
        <v>38.9</v>
      </c>
    </row>
    <row r="764" spans="1:5" ht="15" x14ac:dyDescent="0.35">
      <c r="A764" s="11" t="s">
        <v>1881</v>
      </c>
      <c r="B764" s="5" t="s">
        <v>728</v>
      </c>
      <c r="C764" s="23">
        <v>32.200000000000003</v>
      </c>
      <c r="D764" s="52">
        <v>19.600000000000001</v>
      </c>
      <c r="E764" s="23">
        <v>38.6</v>
      </c>
    </row>
    <row r="765" spans="1:5" ht="15" x14ac:dyDescent="0.35">
      <c r="A765" s="11" t="s">
        <v>1882</v>
      </c>
      <c r="B765" s="5" t="s">
        <v>519</v>
      </c>
      <c r="C765" s="23">
        <v>71.900000000000006</v>
      </c>
      <c r="D765" s="52">
        <v>38.799999999999997</v>
      </c>
      <c r="E765" s="23">
        <v>76.3</v>
      </c>
    </row>
    <row r="766" spans="1:5" ht="15" x14ac:dyDescent="0.35">
      <c r="A766" s="11" t="s">
        <v>1883</v>
      </c>
      <c r="B766" s="5" t="s">
        <v>729</v>
      </c>
      <c r="C766" s="23">
        <v>81</v>
      </c>
      <c r="D766" s="52">
        <v>66.900000000000006</v>
      </c>
      <c r="E766" s="23">
        <v>85</v>
      </c>
    </row>
    <row r="767" spans="1:5" ht="15" x14ac:dyDescent="0.35">
      <c r="A767" s="11" t="s">
        <v>1884</v>
      </c>
      <c r="B767" s="5" t="s">
        <v>730</v>
      </c>
      <c r="C767" s="23">
        <v>47.7</v>
      </c>
      <c r="D767" s="52">
        <v>19.100000000000001</v>
      </c>
      <c r="E767" s="23">
        <v>61.8</v>
      </c>
    </row>
    <row r="768" spans="1:5" ht="15" x14ac:dyDescent="0.35">
      <c r="A768" s="11" t="s">
        <v>1885</v>
      </c>
      <c r="B768" s="5" t="s">
        <v>731</v>
      </c>
      <c r="C768" s="23">
        <v>28.9</v>
      </c>
      <c r="D768" s="52">
        <v>21.8</v>
      </c>
      <c r="E768" s="23">
        <v>35.700000000000003</v>
      </c>
    </row>
    <row r="769" spans="1:5" ht="15" x14ac:dyDescent="0.35">
      <c r="A769" s="11" t="s">
        <v>1886</v>
      </c>
      <c r="B769" s="5" t="s">
        <v>521</v>
      </c>
      <c r="C769" s="23">
        <v>59.4</v>
      </c>
      <c r="D769" s="52">
        <v>35</v>
      </c>
      <c r="E769" s="23">
        <v>68.900000000000006</v>
      </c>
    </row>
    <row r="770" spans="1:5" ht="15" x14ac:dyDescent="0.35">
      <c r="A770" s="11" t="s">
        <v>1887</v>
      </c>
      <c r="B770" s="5" t="s">
        <v>732</v>
      </c>
      <c r="C770" s="23">
        <v>55.3</v>
      </c>
      <c r="D770" s="52">
        <v>32.700000000000003</v>
      </c>
      <c r="E770" s="23">
        <v>58.4</v>
      </c>
    </row>
    <row r="771" spans="1:5" ht="15" x14ac:dyDescent="0.35">
      <c r="A771" s="11" t="s">
        <v>1888</v>
      </c>
      <c r="B771" s="5" t="s">
        <v>185</v>
      </c>
      <c r="C771" s="23">
        <v>41.1</v>
      </c>
      <c r="D771" s="52">
        <v>14.8</v>
      </c>
      <c r="E771" s="23">
        <v>51.6</v>
      </c>
    </row>
    <row r="772" spans="1:5" ht="15" x14ac:dyDescent="0.35">
      <c r="A772" s="11" t="s">
        <v>1889</v>
      </c>
      <c r="B772" s="5" t="s">
        <v>733</v>
      </c>
      <c r="C772" s="23">
        <v>54.6</v>
      </c>
      <c r="D772" s="52">
        <v>13.4</v>
      </c>
      <c r="E772" s="23">
        <v>60.2</v>
      </c>
    </row>
    <row r="773" spans="1:5" ht="15" x14ac:dyDescent="0.35">
      <c r="A773" s="11" t="s">
        <v>1890</v>
      </c>
      <c r="B773" s="5" t="s">
        <v>103</v>
      </c>
      <c r="C773" s="23">
        <v>75.099999999999994</v>
      </c>
      <c r="D773" s="52">
        <v>73.2</v>
      </c>
      <c r="E773" s="23">
        <v>76.2</v>
      </c>
    </row>
    <row r="774" spans="1:5" ht="15" x14ac:dyDescent="0.35">
      <c r="A774" s="11" t="s">
        <v>1891</v>
      </c>
      <c r="B774" s="5" t="s">
        <v>734</v>
      </c>
      <c r="C774" s="23">
        <v>65.099999999999994</v>
      </c>
      <c r="D774" s="52">
        <v>40.5</v>
      </c>
      <c r="E774" s="23">
        <v>69.599999999999994</v>
      </c>
    </row>
    <row r="775" spans="1:5" ht="15" x14ac:dyDescent="0.35">
      <c r="A775" s="11" t="s">
        <v>1892</v>
      </c>
      <c r="B775" s="5" t="s">
        <v>735</v>
      </c>
      <c r="C775" s="23">
        <v>43</v>
      </c>
      <c r="D775" s="52">
        <v>40.200000000000003</v>
      </c>
      <c r="E775" s="23">
        <v>43.7</v>
      </c>
    </row>
    <row r="776" spans="1:5" ht="15" x14ac:dyDescent="0.35">
      <c r="A776" s="11" t="s">
        <v>1893</v>
      </c>
      <c r="B776" s="5" t="s">
        <v>736</v>
      </c>
      <c r="C776" s="23">
        <v>36.1</v>
      </c>
      <c r="D776" s="52">
        <v>22.6</v>
      </c>
      <c r="E776" s="23">
        <v>40.299999999999997</v>
      </c>
    </row>
    <row r="777" spans="1:5" ht="15" x14ac:dyDescent="0.35">
      <c r="A777" s="11" t="s">
        <v>1894</v>
      </c>
      <c r="B777" s="5" t="s">
        <v>737</v>
      </c>
      <c r="C777" s="23">
        <v>46</v>
      </c>
      <c r="D777" s="52">
        <v>29.5</v>
      </c>
      <c r="E777" s="23">
        <v>52</v>
      </c>
    </row>
    <row r="778" spans="1:5" ht="15" x14ac:dyDescent="0.35">
      <c r="A778" s="11" t="s">
        <v>1895</v>
      </c>
      <c r="B778" s="5" t="s">
        <v>738</v>
      </c>
      <c r="C778" s="23">
        <v>53.7</v>
      </c>
      <c r="D778" s="52">
        <v>45.8</v>
      </c>
      <c r="E778" s="23">
        <v>63.3</v>
      </c>
    </row>
    <row r="779" spans="1:5" ht="15" x14ac:dyDescent="0.35">
      <c r="A779" s="11" t="s">
        <v>1896</v>
      </c>
      <c r="B779" s="5" t="s">
        <v>739</v>
      </c>
      <c r="C779" s="23">
        <v>32.5</v>
      </c>
      <c r="D779" s="52">
        <v>18.100000000000001</v>
      </c>
      <c r="E779" s="23">
        <v>42.3</v>
      </c>
    </row>
    <row r="780" spans="1:5" ht="15" x14ac:dyDescent="0.35">
      <c r="A780" s="11" t="s">
        <v>1897</v>
      </c>
      <c r="B780" s="5" t="s">
        <v>740</v>
      </c>
      <c r="C780" s="23">
        <v>44.2</v>
      </c>
      <c r="D780" s="52">
        <v>28.7</v>
      </c>
      <c r="E780" s="23">
        <v>51.3</v>
      </c>
    </row>
    <row r="781" spans="1:5" ht="15" x14ac:dyDescent="0.35">
      <c r="A781" s="11" t="s">
        <v>1898</v>
      </c>
      <c r="B781" s="5" t="s">
        <v>741</v>
      </c>
      <c r="C781" s="23">
        <v>25.7</v>
      </c>
      <c r="D781" s="52">
        <v>25</v>
      </c>
      <c r="E781" s="23">
        <v>44.1</v>
      </c>
    </row>
    <row r="782" spans="1:5" ht="15" x14ac:dyDescent="0.35">
      <c r="A782" s="11" t="s">
        <v>1899</v>
      </c>
      <c r="B782" s="5" t="s">
        <v>742</v>
      </c>
      <c r="C782" s="23">
        <v>55.8</v>
      </c>
      <c r="D782" s="52">
        <v>39.4</v>
      </c>
      <c r="E782" s="23">
        <v>72.900000000000006</v>
      </c>
    </row>
    <row r="783" spans="1:5" ht="15" x14ac:dyDescent="0.35">
      <c r="A783" s="11" t="s">
        <v>1900</v>
      </c>
      <c r="B783" s="5" t="s">
        <v>743</v>
      </c>
      <c r="C783" s="23">
        <v>53.5</v>
      </c>
      <c r="D783" s="52">
        <v>23.9</v>
      </c>
      <c r="E783" s="23">
        <v>63.6</v>
      </c>
    </row>
    <row r="784" spans="1:5" ht="15" x14ac:dyDescent="0.35">
      <c r="A784" s="11" t="s">
        <v>1901</v>
      </c>
      <c r="B784" s="5" t="s">
        <v>744</v>
      </c>
      <c r="C784" s="23">
        <v>36.299999999999997</v>
      </c>
      <c r="D784" s="52">
        <v>22</v>
      </c>
      <c r="E784" s="23">
        <v>44.9</v>
      </c>
    </row>
    <row r="785" spans="1:5" ht="15" x14ac:dyDescent="0.35">
      <c r="A785" s="11" t="s">
        <v>1902</v>
      </c>
      <c r="B785" s="5" t="s">
        <v>745</v>
      </c>
      <c r="C785" s="23">
        <v>67.900000000000006</v>
      </c>
      <c r="D785" s="52">
        <v>38.700000000000003</v>
      </c>
      <c r="E785" s="23">
        <v>70.7</v>
      </c>
    </row>
    <row r="786" spans="1:5" ht="15" x14ac:dyDescent="0.35">
      <c r="A786" s="11" t="s">
        <v>1903</v>
      </c>
      <c r="B786" s="5" t="s">
        <v>746</v>
      </c>
      <c r="C786" s="23">
        <v>48.9</v>
      </c>
      <c r="D786" s="52">
        <v>27.2</v>
      </c>
      <c r="E786" s="23">
        <v>59.1</v>
      </c>
    </row>
    <row r="787" spans="1:5" ht="15" x14ac:dyDescent="0.35">
      <c r="A787" s="11" t="s">
        <v>1904</v>
      </c>
      <c r="B787" s="5" t="s">
        <v>747</v>
      </c>
      <c r="C787" s="23">
        <v>56.4</v>
      </c>
      <c r="D787" s="52">
        <v>17.100000000000001</v>
      </c>
      <c r="E787" s="23">
        <v>64.900000000000006</v>
      </c>
    </row>
    <row r="788" spans="1:5" ht="15" x14ac:dyDescent="0.35">
      <c r="A788" s="11" t="s">
        <v>1905</v>
      </c>
      <c r="B788" s="5" t="s">
        <v>748</v>
      </c>
      <c r="C788" s="23">
        <v>30.3</v>
      </c>
      <c r="D788" s="52">
        <v>21.2</v>
      </c>
      <c r="E788" s="23">
        <v>49.2</v>
      </c>
    </row>
    <row r="789" spans="1:5" ht="15" x14ac:dyDescent="0.35">
      <c r="A789" s="11" t="s">
        <v>1906</v>
      </c>
      <c r="B789" s="5" t="s">
        <v>749</v>
      </c>
      <c r="C789" s="23">
        <v>54.8</v>
      </c>
      <c r="D789" s="52">
        <v>34.799999999999997</v>
      </c>
      <c r="E789" s="23">
        <v>68.5</v>
      </c>
    </row>
    <row r="790" spans="1:5" ht="15" x14ac:dyDescent="0.35">
      <c r="A790" s="11" t="s">
        <v>1907</v>
      </c>
      <c r="B790" s="5" t="s">
        <v>750</v>
      </c>
      <c r="C790" s="23">
        <v>64</v>
      </c>
      <c r="D790" s="52">
        <v>41.8</v>
      </c>
      <c r="E790" s="23">
        <v>79.3</v>
      </c>
    </row>
    <row r="791" spans="1:5" ht="15" x14ac:dyDescent="0.35">
      <c r="A791" s="11" t="s">
        <v>1908</v>
      </c>
      <c r="B791" s="5" t="s">
        <v>751</v>
      </c>
      <c r="C791" s="23">
        <v>71.099999999999994</v>
      </c>
      <c r="D791" s="52">
        <v>29.8</v>
      </c>
      <c r="E791" s="23">
        <v>81</v>
      </c>
    </row>
    <row r="792" spans="1:5" ht="15" x14ac:dyDescent="0.35">
      <c r="A792" s="11" t="s">
        <v>1909</v>
      </c>
      <c r="B792" s="5" t="s">
        <v>752</v>
      </c>
      <c r="C792" s="23">
        <v>44.5</v>
      </c>
      <c r="D792" s="52">
        <v>31.2</v>
      </c>
      <c r="E792" s="23">
        <v>57.6</v>
      </c>
    </row>
    <row r="793" spans="1:5" ht="15" x14ac:dyDescent="0.35">
      <c r="A793" s="11" t="s">
        <v>1910</v>
      </c>
      <c r="B793" s="5" t="s">
        <v>753</v>
      </c>
      <c r="C793" s="23">
        <v>68.900000000000006</v>
      </c>
      <c r="D793" s="52">
        <v>35.700000000000003</v>
      </c>
      <c r="E793" s="23">
        <v>75.900000000000006</v>
      </c>
    </row>
    <row r="794" spans="1:5" ht="15" x14ac:dyDescent="0.35">
      <c r="A794" s="11" t="s">
        <v>1911</v>
      </c>
      <c r="B794" s="5" t="s">
        <v>754</v>
      </c>
      <c r="C794" s="23">
        <v>71.2</v>
      </c>
      <c r="D794" s="52">
        <v>62.8</v>
      </c>
      <c r="E794" s="23">
        <v>77.599999999999994</v>
      </c>
    </row>
    <row r="795" spans="1:5" ht="15" x14ac:dyDescent="0.35">
      <c r="A795" s="11" t="s">
        <v>1912</v>
      </c>
      <c r="B795" s="5" t="s">
        <v>755</v>
      </c>
      <c r="C795" s="23">
        <v>41.9</v>
      </c>
      <c r="D795" s="52">
        <v>32.299999999999997</v>
      </c>
      <c r="E795" s="23">
        <v>57.6</v>
      </c>
    </row>
    <row r="796" spans="1:5" ht="15" x14ac:dyDescent="0.35">
      <c r="A796" s="11" t="s">
        <v>1913</v>
      </c>
      <c r="B796" s="5" t="s">
        <v>756</v>
      </c>
      <c r="C796" s="23">
        <v>42.3</v>
      </c>
      <c r="D796" s="52">
        <v>13.6</v>
      </c>
      <c r="E796" s="23">
        <v>54.3</v>
      </c>
    </row>
    <row r="797" spans="1:5" ht="15" x14ac:dyDescent="0.35">
      <c r="A797" s="11" t="s">
        <v>1914</v>
      </c>
      <c r="B797" s="5" t="s">
        <v>757</v>
      </c>
      <c r="C797" s="23">
        <v>73.400000000000006</v>
      </c>
      <c r="D797" s="52">
        <v>40.700000000000003</v>
      </c>
      <c r="E797" s="23">
        <v>78</v>
      </c>
    </row>
    <row r="798" spans="1:5" ht="15" x14ac:dyDescent="0.35">
      <c r="A798" s="11" t="s">
        <v>1915</v>
      </c>
      <c r="B798" s="5" t="s">
        <v>758</v>
      </c>
      <c r="C798" s="23">
        <v>52.4</v>
      </c>
      <c r="D798" s="52">
        <v>26.8</v>
      </c>
      <c r="E798" s="23">
        <v>60.3</v>
      </c>
    </row>
    <row r="799" spans="1:5" ht="15" x14ac:dyDescent="0.35">
      <c r="A799" s="11" t="s">
        <v>1916</v>
      </c>
      <c r="B799" s="5" t="s">
        <v>759</v>
      </c>
      <c r="C799" s="23">
        <v>41.3</v>
      </c>
      <c r="D799" s="52">
        <v>27.4</v>
      </c>
      <c r="E799" s="23">
        <v>46.9</v>
      </c>
    </row>
    <row r="800" spans="1:5" ht="15" x14ac:dyDescent="0.35">
      <c r="A800" s="11" t="s">
        <v>1917</v>
      </c>
      <c r="B800" s="5" t="s">
        <v>760</v>
      </c>
      <c r="C800" s="23">
        <v>57.1</v>
      </c>
      <c r="D800" s="52">
        <v>37.1</v>
      </c>
      <c r="E800" s="23">
        <v>60.3</v>
      </c>
    </row>
    <row r="801" spans="1:5" ht="15" x14ac:dyDescent="0.35">
      <c r="A801" s="11" t="s">
        <v>1918</v>
      </c>
      <c r="B801" s="5" t="s">
        <v>761</v>
      </c>
      <c r="C801" s="23">
        <v>67.900000000000006</v>
      </c>
      <c r="D801" s="52">
        <v>13.1</v>
      </c>
      <c r="E801" s="23">
        <v>74</v>
      </c>
    </row>
    <row r="802" spans="1:5" ht="15" x14ac:dyDescent="0.35">
      <c r="A802" s="11" t="s">
        <v>1919</v>
      </c>
      <c r="B802" s="5" t="s">
        <v>762</v>
      </c>
      <c r="C802" s="23">
        <v>21.4</v>
      </c>
      <c r="D802" s="52">
        <v>21.1</v>
      </c>
      <c r="E802" s="23">
        <v>31.7</v>
      </c>
    </row>
    <row r="803" spans="1:5" ht="15" x14ac:dyDescent="0.35">
      <c r="A803" s="11" t="s">
        <v>1920</v>
      </c>
      <c r="B803" s="5" t="s">
        <v>763</v>
      </c>
      <c r="C803" s="23">
        <v>45.3</v>
      </c>
      <c r="D803" s="52">
        <v>28.2</v>
      </c>
      <c r="E803" s="23">
        <v>62</v>
      </c>
    </row>
    <row r="804" spans="1:5" ht="15" x14ac:dyDescent="0.35">
      <c r="A804" s="11" t="s">
        <v>1921</v>
      </c>
      <c r="B804" s="5" t="s">
        <v>764</v>
      </c>
      <c r="C804" s="23">
        <v>42.2</v>
      </c>
      <c r="D804" s="52">
        <v>12.3</v>
      </c>
      <c r="E804" s="23">
        <v>49.1</v>
      </c>
    </row>
    <row r="805" spans="1:5" ht="15" x14ac:dyDescent="0.35">
      <c r="A805" s="11" t="s">
        <v>1922</v>
      </c>
      <c r="B805" s="5" t="s">
        <v>765</v>
      </c>
      <c r="C805" s="23">
        <v>31.4</v>
      </c>
      <c r="D805" s="52">
        <v>28.4</v>
      </c>
      <c r="E805" s="23">
        <v>57.4</v>
      </c>
    </row>
    <row r="806" spans="1:5" ht="15" x14ac:dyDescent="0.35">
      <c r="A806" s="11" t="s">
        <v>1923</v>
      </c>
      <c r="B806" s="5" t="s">
        <v>766</v>
      </c>
      <c r="C806" s="23">
        <v>20.5</v>
      </c>
      <c r="D806" s="52">
        <v>16.600000000000001</v>
      </c>
      <c r="E806" s="23">
        <v>62.4</v>
      </c>
    </row>
    <row r="807" spans="1:5" ht="15" x14ac:dyDescent="0.35">
      <c r="A807" s="11" t="s">
        <v>1924</v>
      </c>
      <c r="B807" s="5" t="s">
        <v>767</v>
      </c>
      <c r="C807" s="23">
        <v>41.7</v>
      </c>
      <c r="D807" s="52">
        <v>16.899999999999999</v>
      </c>
      <c r="E807" s="23">
        <v>47.8</v>
      </c>
    </row>
    <row r="808" spans="1:5" ht="15" x14ac:dyDescent="0.35">
      <c r="A808" s="11" t="s">
        <v>1925</v>
      </c>
      <c r="B808" s="5" t="s">
        <v>768</v>
      </c>
      <c r="C808" s="23">
        <v>42.9</v>
      </c>
      <c r="D808" s="52">
        <v>42.3</v>
      </c>
      <c r="E808" s="23">
        <v>53.2</v>
      </c>
    </row>
    <row r="809" spans="1:5" ht="15" x14ac:dyDescent="0.35">
      <c r="A809" s="11" t="s">
        <v>1926</v>
      </c>
      <c r="B809" s="5" t="s">
        <v>769</v>
      </c>
      <c r="C809" s="23">
        <v>41.4</v>
      </c>
      <c r="D809" s="52">
        <v>30.7</v>
      </c>
      <c r="E809" s="23">
        <v>53.3</v>
      </c>
    </row>
    <row r="810" spans="1:5" ht="15" x14ac:dyDescent="0.35">
      <c r="A810" s="11" t="s">
        <v>1927</v>
      </c>
      <c r="B810" s="5" t="s">
        <v>770</v>
      </c>
      <c r="C810" s="23">
        <v>48.8</v>
      </c>
      <c r="D810" s="52">
        <v>35.4</v>
      </c>
      <c r="E810" s="23">
        <v>58.8</v>
      </c>
    </row>
    <row r="811" spans="1:5" ht="15" x14ac:dyDescent="0.35">
      <c r="A811" s="11" t="s">
        <v>1928</v>
      </c>
      <c r="B811" s="5" t="s">
        <v>771</v>
      </c>
      <c r="C811" s="23">
        <v>73.5</v>
      </c>
      <c r="D811" s="52">
        <v>40</v>
      </c>
      <c r="E811" s="23">
        <v>80.7</v>
      </c>
    </row>
    <row r="812" spans="1:5" ht="15" x14ac:dyDescent="0.35">
      <c r="A812" s="11" t="s">
        <v>1929</v>
      </c>
      <c r="B812" s="5" t="s">
        <v>522</v>
      </c>
      <c r="C812" s="23">
        <v>37.6</v>
      </c>
      <c r="D812" s="52">
        <v>33.9</v>
      </c>
      <c r="E812" s="23">
        <v>39.4</v>
      </c>
    </row>
    <row r="813" spans="1:5" ht="15" x14ac:dyDescent="0.35">
      <c r="A813" s="11" t="s">
        <v>1930</v>
      </c>
      <c r="B813" s="5" t="s">
        <v>772</v>
      </c>
      <c r="C813" s="23">
        <v>48.1</v>
      </c>
      <c r="D813" s="52">
        <v>33.6</v>
      </c>
      <c r="E813" s="23">
        <v>66.599999999999994</v>
      </c>
    </row>
    <row r="814" spans="1:5" ht="15" x14ac:dyDescent="0.35">
      <c r="A814" s="11" t="s">
        <v>1931</v>
      </c>
      <c r="B814" s="5" t="s">
        <v>773</v>
      </c>
      <c r="C814" s="23">
        <v>53.8</v>
      </c>
      <c r="D814" s="52">
        <v>35.799999999999997</v>
      </c>
      <c r="E814" s="23">
        <v>67.599999999999994</v>
      </c>
    </row>
    <row r="815" spans="1:5" ht="15" x14ac:dyDescent="0.35">
      <c r="A815" s="11" t="s">
        <v>1932</v>
      </c>
      <c r="B815" s="5" t="s">
        <v>774</v>
      </c>
      <c r="C815" s="23">
        <v>46.6</v>
      </c>
      <c r="D815" s="52">
        <v>25.8</v>
      </c>
      <c r="E815" s="23">
        <v>50.2</v>
      </c>
    </row>
    <row r="816" spans="1:5" ht="15" x14ac:dyDescent="0.35">
      <c r="A816" s="11" t="s">
        <v>1933</v>
      </c>
      <c r="B816" s="5" t="s">
        <v>775</v>
      </c>
      <c r="C816" s="23">
        <v>67.099999999999994</v>
      </c>
      <c r="D816" s="52">
        <v>39.1</v>
      </c>
      <c r="E816" s="23">
        <v>73.599999999999994</v>
      </c>
    </row>
    <row r="817" spans="1:5" ht="15" x14ac:dyDescent="0.35">
      <c r="A817" s="11" t="s">
        <v>1934</v>
      </c>
      <c r="B817" s="5" t="s">
        <v>776</v>
      </c>
      <c r="C817" s="23">
        <v>57.6</v>
      </c>
      <c r="D817" s="52">
        <v>44.8</v>
      </c>
      <c r="E817" s="23">
        <v>65.2</v>
      </c>
    </row>
    <row r="818" spans="1:5" ht="15" x14ac:dyDescent="0.35">
      <c r="A818" s="11" t="s">
        <v>1935</v>
      </c>
      <c r="B818" s="5" t="s">
        <v>114</v>
      </c>
      <c r="C818" s="23">
        <v>50.1</v>
      </c>
      <c r="D818" s="52">
        <v>23.1</v>
      </c>
      <c r="E818" s="23">
        <v>63</v>
      </c>
    </row>
    <row r="819" spans="1:5" ht="15" x14ac:dyDescent="0.35">
      <c r="A819" s="11" t="s">
        <v>1936</v>
      </c>
      <c r="B819" s="5" t="s">
        <v>777</v>
      </c>
      <c r="C819" s="23">
        <v>64.8</v>
      </c>
      <c r="D819" s="52">
        <v>42.9</v>
      </c>
      <c r="E819" s="23">
        <v>79.900000000000006</v>
      </c>
    </row>
    <row r="820" spans="1:5" ht="15" x14ac:dyDescent="0.35">
      <c r="A820" s="11" t="s">
        <v>1937</v>
      </c>
      <c r="B820" s="5" t="s">
        <v>778</v>
      </c>
      <c r="C820" s="23">
        <v>24.6</v>
      </c>
      <c r="D820" s="52">
        <v>24.1</v>
      </c>
      <c r="E820" s="23">
        <v>41.9</v>
      </c>
    </row>
    <row r="821" spans="1:5" ht="15" x14ac:dyDescent="0.35">
      <c r="A821" s="11" t="s">
        <v>1938</v>
      </c>
      <c r="B821" s="5" t="s">
        <v>18</v>
      </c>
      <c r="C821" s="23">
        <v>14.4</v>
      </c>
      <c r="D821" s="52">
        <v>14.5</v>
      </c>
      <c r="E821" s="23">
        <v>12.1</v>
      </c>
    </row>
    <row r="822" spans="1:5" ht="15" x14ac:dyDescent="0.35">
      <c r="A822" s="11" t="s">
        <v>1939</v>
      </c>
      <c r="B822" s="5" t="s">
        <v>206</v>
      </c>
      <c r="C822" s="23">
        <v>29</v>
      </c>
      <c r="D822" s="52">
        <v>15</v>
      </c>
      <c r="E822" s="23">
        <v>39.9</v>
      </c>
    </row>
    <row r="823" spans="1:5" ht="15" x14ac:dyDescent="0.35">
      <c r="A823" s="11" t="s">
        <v>1940</v>
      </c>
      <c r="B823" s="5" t="s">
        <v>779</v>
      </c>
      <c r="C823" s="23">
        <v>19.899999999999999</v>
      </c>
      <c r="D823" s="52">
        <v>17.5</v>
      </c>
      <c r="E823" s="23">
        <v>28.4</v>
      </c>
    </row>
    <row r="824" spans="1:5" ht="15" x14ac:dyDescent="0.35">
      <c r="A824" s="11" t="s">
        <v>1941</v>
      </c>
      <c r="B824" s="5" t="s">
        <v>780</v>
      </c>
      <c r="C824" s="23">
        <v>17.3</v>
      </c>
      <c r="D824" s="52">
        <v>16.8</v>
      </c>
      <c r="E824" s="23">
        <v>19.100000000000001</v>
      </c>
    </row>
    <row r="825" spans="1:5" ht="15" x14ac:dyDescent="0.35">
      <c r="A825" s="11" t="s">
        <v>1942</v>
      </c>
      <c r="B825" s="5" t="s">
        <v>161</v>
      </c>
      <c r="C825" s="23">
        <v>30.7</v>
      </c>
      <c r="D825" s="52">
        <v>27.2</v>
      </c>
      <c r="E825" s="23">
        <v>36</v>
      </c>
    </row>
    <row r="826" spans="1:5" ht="15" x14ac:dyDescent="0.35">
      <c r="A826" s="11" t="s">
        <v>1943</v>
      </c>
      <c r="B826" s="5" t="s">
        <v>781</v>
      </c>
      <c r="C826" s="23">
        <v>18.100000000000001</v>
      </c>
      <c r="D826" s="52">
        <v>12.3</v>
      </c>
      <c r="E826" s="23">
        <v>25.6</v>
      </c>
    </row>
    <row r="827" spans="1:5" ht="15" x14ac:dyDescent="0.35">
      <c r="A827" s="11" t="s">
        <v>1944</v>
      </c>
      <c r="B827" s="5" t="s">
        <v>782</v>
      </c>
      <c r="C827" s="23">
        <v>33.1</v>
      </c>
      <c r="D827" s="52">
        <v>18.8</v>
      </c>
      <c r="E827" s="23">
        <v>51.4</v>
      </c>
    </row>
    <row r="828" spans="1:5" ht="15" x14ac:dyDescent="0.35">
      <c r="A828" s="11" t="s">
        <v>1945</v>
      </c>
      <c r="B828" s="5" t="s">
        <v>783</v>
      </c>
      <c r="C828" s="23">
        <v>27.4</v>
      </c>
      <c r="D828" s="52">
        <v>27.9</v>
      </c>
      <c r="E828" s="23">
        <v>22.3</v>
      </c>
    </row>
    <row r="829" spans="1:5" ht="15" x14ac:dyDescent="0.35">
      <c r="A829" s="11" t="s">
        <v>1946</v>
      </c>
      <c r="B829" s="5" t="s">
        <v>784</v>
      </c>
      <c r="C829" s="23">
        <v>25.8</v>
      </c>
      <c r="D829" s="52">
        <v>26.4</v>
      </c>
      <c r="E829" s="23">
        <v>23</v>
      </c>
    </row>
    <row r="830" spans="1:5" ht="15" x14ac:dyDescent="0.35">
      <c r="A830" s="11" t="s">
        <v>1947</v>
      </c>
      <c r="B830" s="5" t="s">
        <v>785</v>
      </c>
      <c r="C830" s="23">
        <v>28.8</v>
      </c>
      <c r="D830" s="52">
        <v>15.6</v>
      </c>
      <c r="E830" s="23">
        <v>47.9</v>
      </c>
    </row>
    <row r="831" spans="1:5" ht="15" x14ac:dyDescent="0.35">
      <c r="A831" s="11" t="s">
        <v>1948</v>
      </c>
      <c r="B831" s="5" t="s">
        <v>786</v>
      </c>
      <c r="C831" s="23">
        <v>22</v>
      </c>
      <c r="D831" s="52">
        <v>20.3</v>
      </c>
      <c r="E831" s="23">
        <v>29.9</v>
      </c>
    </row>
    <row r="832" spans="1:5" ht="15" x14ac:dyDescent="0.35">
      <c r="A832" s="11" t="s">
        <v>1949</v>
      </c>
      <c r="B832" s="5" t="s">
        <v>787</v>
      </c>
      <c r="C832" s="23">
        <v>19.7</v>
      </c>
      <c r="D832" s="52">
        <v>14.5</v>
      </c>
      <c r="E832" s="23">
        <v>24.9</v>
      </c>
    </row>
    <row r="833" spans="1:5" ht="15" x14ac:dyDescent="0.35">
      <c r="A833" s="11" t="s">
        <v>1950</v>
      </c>
      <c r="B833" s="5" t="s">
        <v>788</v>
      </c>
      <c r="C833" s="23">
        <v>15.1</v>
      </c>
      <c r="D833" s="52">
        <v>13.1</v>
      </c>
      <c r="E833" s="23">
        <v>24.6</v>
      </c>
    </row>
    <row r="834" spans="1:5" ht="15" x14ac:dyDescent="0.35">
      <c r="A834" s="11" t="s">
        <v>1951</v>
      </c>
      <c r="B834" s="5" t="s">
        <v>789</v>
      </c>
      <c r="C834" s="23">
        <v>33.6</v>
      </c>
      <c r="D834" s="52">
        <v>16.600000000000001</v>
      </c>
      <c r="E834" s="23">
        <v>47.7</v>
      </c>
    </row>
    <row r="835" spans="1:5" ht="15" x14ac:dyDescent="0.35">
      <c r="A835" s="11" t="s">
        <v>1952</v>
      </c>
      <c r="B835" s="5" t="s">
        <v>361</v>
      </c>
      <c r="C835" s="23">
        <v>31.6</v>
      </c>
      <c r="D835" s="52">
        <v>17.5</v>
      </c>
      <c r="E835" s="23">
        <v>37.4</v>
      </c>
    </row>
    <row r="836" spans="1:5" ht="15" x14ac:dyDescent="0.35">
      <c r="A836" s="11" t="s">
        <v>1953</v>
      </c>
      <c r="B836" s="5" t="s">
        <v>790</v>
      </c>
      <c r="C836" s="23">
        <v>35.6</v>
      </c>
      <c r="D836" s="52">
        <v>19</v>
      </c>
      <c r="E836" s="23">
        <v>53</v>
      </c>
    </row>
    <row r="837" spans="1:5" ht="15" x14ac:dyDescent="0.35">
      <c r="A837" s="11" t="s">
        <v>1954</v>
      </c>
      <c r="B837" s="5" t="s">
        <v>791</v>
      </c>
      <c r="C837" s="23">
        <v>13.7</v>
      </c>
      <c r="D837" s="52">
        <v>12.8</v>
      </c>
      <c r="E837" s="23">
        <v>28.1</v>
      </c>
    </row>
    <row r="838" spans="1:5" ht="15" x14ac:dyDescent="0.35">
      <c r="A838" s="11" t="s">
        <v>1955</v>
      </c>
      <c r="B838" s="5" t="s">
        <v>792</v>
      </c>
      <c r="C838" s="23">
        <v>36.5</v>
      </c>
      <c r="D838" s="52">
        <v>22.7</v>
      </c>
      <c r="E838" s="23">
        <v>42.4</v>
      </c>
    </row>
    <row r="839" spans="1:5" ht="15" x14ac:dyDescent="0.35">
      <c r="A839" s="11" t="s">
        <v>1956</v>
      </c>
      <c r="B839" s="5" t="s">
        <v>793</v>
      </c>
      <c r="C839" s="23">
        <v>37.5</v>
      </c>
      <c r="D839" s="52">
        <v>17.3</v>
      </c>
      <c r="E839" s="23">
        <v>51.2</v>
      </c>
    </row>
    <row r="840" spans="1:5" ht="15" x14ac:dyDescent="0.35">
      <c r="A840" s="11" t="s">
        <v>1957</v>
      </c>
      <c r="B840" s="5" t="s">
        <v>794</v>
      </c>
      <c r="C840" s="23">
        <v>19</v>
      </c>
      <c r="D840" s="52">
        <v>18.7</v>
      </c>
      <c r="E840" s="23">
        <v>36.200000000000003</v>
      </c>
    </row>
    <row r="841" spans="1:5" ht="15" x14ac:dyDescent="0.35">
      <c r="A841" s="11" t="s">
        <v>1958</v>
      </c>
      <c r="B841" s="5" t="s">
        <v>795</v>
      </c>
      <c r="C841" s="23">
        <v>33.299999999999997</v>
      </c>
      <c r="D841" s="52">
        <v>17.3</v>
      </c>
      <c r="E841" s="23">
        <v>50.5</v>
      </c>
    </row>
    <row r="842" spans="1:5" ht="15" x14ac:dyDescent="0.35">
      <c r="A842" s="11" t="s">
        <v>1959</v>
      </c>
      <c r="B842" s="5" t="s">
        <v>796</v>
      </c>
      <c r="C842" s="23">
        <v>65.3</v>
      </c>
      <c r="D842" s="52">
        <v>18</v>
      </c>
      <c r="E842" s="23">
        <v>79.2</v>
      </c>
    </row>
    <row r="843" spans="1:5" ht="15" x14ac:dyDescent="0.35">
      <c r="A843" s="11" t="s">
        <v>1960</v>
      </c>
      <c r="B843" s="5" t="s">
        <v>797</v>
      </c>
      <c r="C843" s="23">
        <v>70.5</v>
      </c>
      <c r="D843" s="52">
        <v>27.4</v>
      </c>
      <c r="E843" s="23">
        <v>80.099999999999994</v>
      </c>
    </row>
    <row r="844" spans="1:5" ht="15" x14ac:dyDescent="0.35">
      <c r="A844" s="11" t="s">
        <v>1961</v>
      </c>
      <c r="B844" s="5" t="s">
        <v>798</v>
      </c>
      <c r="C844" s="23">
        <v>41.4</v>
      </c>
      <c r="D844" s="52">
        <v>20.2</v>
      </c>
      <c r="E844" s="23">
        <v>49.2</v>
      </c>
    </row>
    <row r="845" spans="1:5" ht="15" x14ac:dyDescent="0.35">
      <c r="A845" s="11" t="s">
        <v>1962</v>
      </c>
      <c r="B845" s="5" t="s">
        <v>799</v>
      </c>
      <c r="C845" s="23">
        <v>21.2</v>
      </c>
      <c r="D845" s="52">
        <v>17.3</v>
      </c>
      <c r="E845" s="23">
        <v>44.5</v>
      </c>
    </row>
    <row r="846" spans="1:5" ht="15" x14ac:dyDescent="0.35">
      <c r="A846" s="11" t="s">
        <v>1963</v>
      </c>
      <c r="B846" s="5" t="s">
        <v>800</v>
      </c>
      <c r="C846" s="23">
        <v>39.9</v>
      </c>
      <c r="D846" s="52">
        <v>22.2</v>
      </c>
      <c r="E846" s="23">
        <v>56.1</v>
      </c>
    </row>
    <row r="847" spans="1:5" ht="15" x14ac:dyDescent="0.35">
      <c r="A847" s="11" t="s">
        <v>1964</v>
      </c>
      <c r="B847" s="5" t="s">
        <v>801</v>
      </c>
      <c r="C847" s="23">
        <v>14.2</v>
      </c>
      <c r="D847" s="52">
        <v>13.8</v>
      </c>
      <c r="E847" s="23">
        <v>35.700000000000003</v>
      </c>
    </row>
    <row r="848" spans="1:5" ht="15" x14ac:dyDescent="0.35">
      <c r="A848" s="11" t="s">
        <v>1965</v>
      </c>
      <c r="B848" s="5" t="s">
        <v>802</v>
      </c>
      <c r="C848" s="23">
        <v>41.8</v>
      </c>
      <c r="D848" s="52">
        <v>23</v>
      </c>
      <c r="E848" s="23">
        <v>45.8</v>
      </c>
    </row>
    <row r="849" spans="1:5" ht="15" x14ac:dyDescent="0.35">
      <c r="A849" s="11" t="s">
        <v>1966</v>
      </c>
      <c r="B849" s="5" t="s">
        <v>345</v>
      </c>
      <c r="C849" s="23">
        <v>48.1</v>
      </c>
      <c r="D849" s="52">
        <v>26.5</v>
      </c>
      <c r="E849" s="23">
        <v>51.9</v>
      </c>
    </row>
    <row r="850" spans="1:5" ht="15" x14ac:dyDescent="0.35">
      <c r="A850" s="11" t="s">
        <v>1967</v>
      </c>
      <c r="B850" s="5" t="s">
        <v>803</v>
      </c>
      <c r="C850" s="23">
        <v>40.6</v>
      </c>
      <c r="D850" s="52">
        <v>23.3</v>
      </c>
      <c r="E850" s="23">
        <v>47.6</v>
      </c>
    </row>
    <row r="851" spans="1:5" ht="15" x14ac:dyDescent="0.35">
      <c r="A851" s="11" t="s">
        <v>1968</v>
      </c>
      <c r="B851" s="5" t="s">
        <v>19</v>
      </c>
      <c r="C851" s="23">
        <v>21.6</v>
      </c>
      <c r="D851" s="52">
        <v>18</v>
      </c>
      <c r="E851" s="23">
        <v>34.6</v>
      </c>
    </row>
    <row r="852" spans="1:5" ht="15" x14ac:dyDescent="0.35">
      <c r="A852" s="11" t="s">
        <v>1969</v>
      </c>
      <c r="B852" s="5" t="s">
        <v>804</v>
      </c>
      <c r="C852" s="23">
        <v>28.5</v>
      </c>
      <c r="D852" s="52">
        <v>8.9</v>
      </c>
      <c r="E852" s="23">
        <v>40.1</v>
      </c>
    </row>
    <row r="853" spans="1:5" ht="15" x14ac:dyDescent="0.35">
      <c r="A853" s="11" t="s">
        <v>1970</v>
      </c>
      <c r="B853" s="5" t="s">
        <v>805</v>
      </c>
      <c r="C853" s="23">
        <v>26.4</v>
      </c>
      <c r="D853" s="52">
        <v>26.1</v>
      </c>
      <c r="E853" s="23">
        <v>28.8</v>
      </c>
    </row>
    <row r="854" spans="1:5" ht="15" x14ac:dyDescent="0.35">
      <c r="A854" s="11" t="s">
        <v>1971</v>
      </c>
      <c r="B854" s="5" t="s">
        <v>23</v>
      </c>
      <c r="C854" s="23">
        <v>43.9</v>
      </c>
      <c r="D854" s="52">
        <v>26.7</v>
      </c>
      <c r="E854" s="23">
        <v>49.3</v>
      </c>
    </row>
    <row r="855" spans="1:5" ht="15" x14ac:dyDescent="0.35">
      <c r="A855" s="11" t="s">
        <v>1972</v>
      </c>
      <c r="B855" s="5" t="s">
        <v>362</v>
      </c>
      <c r="C855" s="23">
        <v>45.5</v>
      </c>
      <c r="D855" s="52">
        <v>19</v>
      </c>
      <c r="E855" s="23">
        <v>50.3</v>
      </c>
    </row>
    <row r="856" spans="1:5" ht="15" x14ac:dyDescent="0.35">
      <c r="A856" s="11" t="s">
        <v>1973</v>
      </c>
      <c r="B856" s="5" t="s">
        <v>457</v>
      </c>
      <c r="C856" s="23">
        <v>34</v>
      </c>
      <c r="D856" s="52">
        <v>30.5</v>
      </c>
      <c r="E856" s="23">
        <v>34.9</v>
      </c>
    </row>
    <row r="857" spans="1:5" ht="15" x14ac:dyDescent="0.35">
      <c r="A857" s="11" t="s">
        <v>1974</v>
      </c>
      <c r="B857" s="5" t="s">
        <v>806</v>
      </c>
      <c r="C857" s="23">
        <v>21.2</v>
      </c>
      <c r="D857" s="52">
        <v>10.4</v>
      </c>
      <c r="E857" s="23">
        <v>31.2</v>
      </c>
    </row>
    <row r="858" spans="1:5" ht="15" x14ac:dyDescent="0.35">
      <c r="A858" s="11" t="s">
        <v>1975</v>
      </c>
      <c r="B858" s="5" t="s">
        <v>807</v>
      </c>
      <c r="C858" s="23">
        <v>35.700000000000003</v>
      </c>
      <c r="D858" s="52">
        <v>24.8</v>
      </c>
      <c r="E858" s="23">
        <v>54</v>
      </c>
    </row>
    <row r="859" spans="1:5" ht="15" x14ac:dyDescent="0.35">
      <c r="A859" s="11" t="s">
        <v>1976</v>
      </c>
      <c r="B859" s="5" t="s">
        <v>808</v>
      </c>
      <c r="C859" s="23">
        <v>60.8</v>
      </c>
      <c r="D859" s="52">
        <v>20.6</v>
      </c>
      <c r="E859" s="23">
        <v>67.8</v>
      </c>
    </row>
    <row r="860" spans="1:5" ht="15" x14ac:dyDescent="0.35">
      <c r="A860" s="11" t="s">
        <v>1977</v>
      </c>
      <c r="B860" s="5" t="s">
        <v>809</v>
      </c>
      <c r="C860" s="23">
        <v>32</v>
      </c>
      <c r="D860" s="52">
        <v>10.6</v>
      </c>
      <c r="E860" s="23">
        <v>38.299999999999997</v>
      </c>
    </row>
    <row r="861" spans="1:5" ht="15" x14ac:dyDescent="0.35">
      <c r="A861" s="11" t="s">
        <v>1978</v>
      </c>
      <c r="B861" s="5" t="s">
        <v>810</v>
      </c>
      <c r="C861" s="23">
        <v>41.9</v>
      </c>
      <c r="D861" s="52">
        <v>30.4</v>
      </c>
      <c r="E861" s="23">
        <v>53.8</v>
      </c>
    </row>
    <row r="862" spans="1:5" ht="15" x14ac:dyDescent="0.35">
      <c r="A862" s="11" t="s">
        <v>1979</v>
      </c>
      <c r="B862" s="5" t="s">
        <v>811</v>
      </c>
      <c r="C862" s="23">
        <v>26.9</v>
      </c>
      <c r="D862" s="52">
        <v>17.600000000000001</v>
      </c>
      <c r="E862" s="23">
        <v>42.5</v>
      </c>
    </row>
    <row r="863" spans="1:5" ht="15" x14ac:dyDescent="0.35">
      <c r="A863" s="11" t="s">
        <v>1980</v>
      </c>
      <c r="B863" s="5" t="s">
        <v>812</v>
      </c>
      <c r="C863" s="23">
        <v>35.1</v>
      </c>
      <c r="D863" s="52">
        <v>19.3</v>
      </c>
      <c r="E863" s="23">
        <v>40.200000000000003</v>
      </c>
    </row>
    <row r="864" spans="1:5" ht="15" x14ac:dyDescent="0.35">
      <c r="A864" s="11" t="s">
        <v>1981</v>
      </c>
      <c r="B864" s="5" t="s">
        <v>813</v>
      </c>
      <c r="C864" s="23">
        <v>45.2</v>
      </c>
      <c r="D864" s="52">
        <v>21.4</v>
      </c>
      <c r="E864" s="23">
        <v>55.8</v>
      </c>
    </row>
    <row r="865" spans="1:5" ht="15" x14ac:dyDescent="0.35">
      <c r="A865" s="11" t="s">
        <v>1982</v>
      </c>
      <c r="B865" s="5" t="s">
        <v>814</v>
      </c>
      <c r="C865" s="23">
        <v>42.8</v>
      </c>
      <c r="D865" s="52">
        <v>18.5</v>
      </c>
      <c r="E865" s="23">
        <v>46.5</v>
      </c>
    </row>
    <row r="866" spans="1:5" ht="15" x14ac:dyDescent="0.35">
      <c r="A866" s="11" t="s">
        <v>1983</v>
      </c>
      <c r="B866" s="5" t="s">
        <v>815</v>
      </c>
      <c r="C866" s="23">
        <v>36</v>
      </c>
      <c r="D866" s="52">
        <v>23.3</v>
      </c>
      <c r="E866" s="23">
        <v>47.4</v>
      </c>
    </row>
    <row r="867" spans="1:5" ht="15" x14ac:dyDescent="0.35">
      <c r="A867" s="11" t="s">
        <v>1984</v>
      </c>
      <c r="B867" s="5" t="s">
        <v>41</v>
      </c>
      <c r="C867" s="23">
        <v>36.200000000000003</v>
      </c>
      <c r="D867" s="52">
        <v>27.1</v>
      </c>
      <c r="E867" s="23">
        <v>46</v>
      </c>
    </row>
    <row r="868" spans="1:5" ht="15" x14ac:dyDescent="0.35">
      <c r="A868" s="11" t="s">
        <v>1985</v>
      </c>
      <c r="B868" s="5" t="s">
        <v>816</v>
      </c>
      <c r="C868" s="23">
        <v>32.6</v>
      </c>
      <c r="D868" s="52">
        <v>19.5</v>
      </c>
      <c r="E868" s="23">
        <v>36.4</v>
      </c>
    </row>
    <row r="869" spans="1:5" ht="15" x14ac:dyDescent="0.35">
      <c r="A869" s="11" t="s">
        <v>1986</v>
      </c>
      <c r="B869" s="5" t="s">
        <v>817</v>
      </c>
      <c r="C869" s="23">
        <v>29.2</v>
      </c>
      <c r="D869" s="52">
        <v>19.2</v>
      </c>
      <c r="E869" s="23">
        <v>59.7</v>
      </c>
    </row>
    <row r="870" spans="1:5" ht="15" x14ac:dyDescent="0.35">
      <c r="A870" s="11" t="s">
        <v>1987</v>
      </c>
      <c r="B870" s="5" t="s">
        <v>818</v>
      </c>
      <c r="C870" s="23">
        <v>53.6</v>
      </c>
      <c r="D870" s="52">
        <v>16.8</v>
      </c>
      <c r="E870" s="23">
        <v>59.6</v>
      </c>
    </row>
    <row r="871" spans="1:5" ht="15" x14ac:dyDescent="0.35">
      <c r="A871" s="11" t="s">
        <v>1988</v>
      </c>
      <c r="B871" s="5" t="s">
        <v>819</v>
      </c>
      <c r="C871" s="23">
        <v>35.700000000000003</v>
      </c>
      <c r="D871" s="52">
        <v>21.3</v>
      </c>
      <c r="E871" s="23">
        <v>44.9</v>
      </c>
    </row>
    <row r="872" spans="1:5" ht="15" x14ac:dyDescent="0.35">
      <c r="A872" s="11" t="s">
        <v>1989</v>
      </c>
      <c r="B872" s="5" t="s">
        <v>820</v>
      </c>
      <c r="C872" s="23">
        <v>58.9</v>
      </c>
      <c r="D872" s="52">
        <v>19.100000000000001</v>
      </c>
      <c r="E872" s="23">
        <v>65.2</v>
      </c>
    </row>
    <row r="873" spans="1:5" ht="15" x14ac:dyDescent="0.35">
      <c r="A873" s="11" t="s">
        <v>1990</v>
      </c>
      <c r="B873" s="5" t="s">
        <v>821</v>
      </c>
      <c r="C873" s="23">
        <v>33</v>
      </c>
      <c r="D873" s="52">
        <v>19.399999999999999</v>
      </c>
      <c r="E873" s="23">
        <v>39.5</v>
      </c>
    </row>
    <row r="874" spans="1:5" ht="15" x14ac:dyDescent="0.35">
      <c r="A874" s="11" t="s">
        <v>1991</v>
      </c>
      <c r="B874" s="5" t="s">
        <v>165</v>
      </c>
      <c r="C874" s="23">
        <v>57.8</v>
      </c>
      <c r="D874" s="52">
        <v>24.3</v>
      </c>
      <c r="E874" s="23">
        <v>64.3</v>
      </c>
    </row>
    <row r="875" spans="1:5" ht="15" x14ac:dyDescent="0.35">
      <c r="A875" s="11" t="s">
        <v>1992</v>
      </c>
      <c r="B875" s="5" t="s">
        <v>822</v>
      </c>
      <c r="C875" s="23">
        <v>45.7</v>
      </c>
      <c r="D875" s="52">
        <v>31.7</v>
      </c>
      <c r="E875" s="23">
        <v>61.5</v>
      </c>
    </row>
    <row r="876" spans="1:5" ht="15" x14ac:dyDescent="0.35">
      <c r="A876" s="11" t="s">
        <v>1993</v>
      </c>
      <c r="B876" s="5" t="s">
        <v>823</v>
      </c>
      <c r="C876" s="23">
        <v>32</v>
      </c>
      <c r="D876" s="52">
        <v>12.1</v>
      </c>
      <c r="E876" s="23">
        <v>37.700000000000003</v>
      </c>
    </row>
    <row r="877" spans="1:5" ht="15" x14ac:dyDescent="0.35">
      <c r="A877" s="11" t="s">
        <v>1994</v>
      </c>
      <c r="B877" s="5" t="s">
        <v>824</v>
      </c>
      <c r="C877" s="23">
        <v>35.299999999999997</v>
      </c>
      <c r="D877" s="52">
        <v>13.6</v>
      </c>
      <c r="E877" s="23">
        <v>42.4</v>
      </c>
    </row>
    <row r="878" spans="1:5" ht="15" x14ac:dyDescent="0.35">
      <c r="A878" s="11" t="s">
        <v>1995</v>
      </c>
      <c r="B878" s="5" t="s">
        <v>825</v>
      </c>
      <c r="C878" s="23">
        <v>56</v>
      </c>
      <c r="D878" s="52">
        <v>22.5</v>
      </c>
      <c r="E878" s="23">
        <v>67</v>
      </c>
    </row>
    <row r="879" spans="1:5" ht="15" x14ac:dyDescent="0.35">
      <c r="A879" s="11" t="s">
        <v>1996</v>
      </c>
      <c r="B879" s="5" t="s">
        <v>826</v>
      </c>
      <c r="C879" s="23">
        <v>11</v>
      </c>
      <c r="D879" s="52">
        <v>10.6</v>
      </c>
      <c r="E879" s="23">
        <v>22.1</v>
      </c>
    </row>
    <row r="880" spans="1:5" ht="15" x14ac:dyDescent="0.35">
      <c r="A880" s="11" t="s">
        <v>1997</v>
      </c>
      <c r="B880" s="5" t="s">
        <v>827</v>
      </c>
      <c r="C880" s="23">
        <v>41.9</v>
      </c>
      <c r="D880" s="52">
        <v>17.2</v>
      </c>
      <c r="E880" s="23">
        <v>51.6</v>
      </c>
    </row>
    <row r="881" spans="1:5" ht="15" x14ac:dyDescent="0.35">
      <c r="A881" s="11" t="s">
        <v>1998</v>
      </c>
      <c r="B881" s="5" t="s">
        <v>828</v>
      </c>
      <c r="C881" s="23">
        <v>51.1</v>
      </c>
      <c r="D881" s="52">
        <v>18.2</v>
      </c>
      <c r="E881" s="23">
        <v>57.9</v>
      </c>
    </row>
    <row r="882" spans="1:5" ht="15" x14ac:dyDescent="0.35">
      <c r="A882" s="11" t="s">
        <v>1999</v>
      </c>
      <c r="B882" s="5" t="s">
        <v>829</v>
      </c>
      <c r="C882" s="23">
        <v>16.5</v>
      </c>
      <c r="D882" s="52">
        <v>14.4</v>
      </c>
      <c r="E882" s="23">
        <v>33.200000000000003</v>
      </c>
    </row>
    <row r="883" spans="1:5" ht="15" x14ac:dyDescent="0.35">
      <c r="A883" s="11" t="s">
        <v>2000</v>
      </c>
      <c r="B883" s="5" t="s">
        <v>830</v>
      </c>
      <c r="C883" s="23">
        <v>60.3</v>
      </c>
      <c r="D883" s="52">
        <v>20.8</v>
      </c>
      <c r="E883" s="23">
        <v>74.3</v>
      </c>
    </row>
    <row r="884" spans="1:5" ht="15" x14ac:dyDescent="0.35">
      <c r="A884" s="11" t="s">
        <v>2001</v>
      </c>
      <c r="B884" s="5" t="s">
        <v>56</v>
      </c>
      <c r="C884" s="23">
        <v>39.1</v>
      </c>
      <c r="D884" s="52">
        <v>15.4</v>
      </c>
      <c r="E884" s="23">
        <v>54.2</v>
      </c>
    </row>
    <row r="885" spans="1:5" ht="15" x14ac:dyDescent="0.35">
      <c r="A885" s="11" t="s">
        <v>2002</v>
      </c>
      <c r="B885" s="5" t="s">
        <v>831</v>
      </c>
      <c r="C885" s="23">
        <v>31.4</v>
      </c>
      <c r="D885" s="52">
        <v>21.1</v>
      </c>
      <c r="E885" s="23">
        <v>35.299999999999997</v>
      </c>
    </row>
    <row r="886" spans="1:5" ht="15" x14ac:dyDescent="0.35">
      <c r="A886" s="11" t="s">
        <v>2003</v>
      </c>
      <c r="B886" s="5" t="s">
        <v>832</v>
      </c>
      <c r="C886" s="23">
        <v>40.4</v>
      </c>
      <c r="D886" s="52">
        <v>23.3</v>
      </c>
      <c r="E886" s="23">
        <v>46.8</v>
      </c>
    </row>
    <row r="887" spans="1:5" ht="15" x14ac:dyDescent="0.35">
      <c r="A887" s="11" t="s">
        <v>2004</v>
      </c>
      <c r="B887" s="5" t="s">
        <v>833</v>
      </c>
      <c r="C887" s="23">
        <v>29.6</v>
      </c>
      <c r="D887" s="52">
        <v>22.1</v>
      </c>
      <c r="E887" s="23">
        <v>41.9</v>
      </c>
    </row>
    <row r="888" spans="1:5" ht="15" x14ac:dyDescent="0.35">
      <c r="A888" s="11" t="s">
        <v>2005</v>
      </c>
      <c r="B888" s="5" t="s">
        <v>834</v>
      </c>
      <c r="C888" s="23">
        <v>46.9</v>
      </c>
      <c r="D888" s="52">
        <v>31.3</v>
      </c>
      <c r="E888" s="23">
        <v>53.2</v>
      </c>
    </row>
    <row r="889" spans="1:5" ht="15" x14ac:dyDescent="0.35">
      <c r="A889" s="11" t="s">
        <v>2006</v>
      </c>
      <c r="B889" s="5" t="s">
        <v>835</v>
      </c>
      <c r="C889" s="23">
        <v>40.799999999999997</v>
      </c>
      <c r="D889" s="52">
        <v>17.2</v>
      </c>
      <c r="E889" s="23">
        <v>47.4</v>
      </c>
    </row>
    <row r="890" spans="1:5" ht="15" x14ac:dyDescent="0.35">
      <c r="A890" s="11" t="s">
        <v>2007</v>
      </c>
      <c r="B890" s="5" t="s">
        <v>836</v>
      </c>
      <c r="C890" s="23">
        <v>53.7</v>
      </c>
      <c r="D890" s="52">
        <v>44.8</v>
      </c>
      <c r="E890" s="23">
        <v>54.5</v>
      </c>
    </row>
    <row r="891" spans="1:5" ht="15" x14ac:dyDescent="0.35">
      <c r="A891" s="11" t="s">
        <v>2008</v>
      </c>
      <c r="B891" s="5" t="s">
        <v>837</v>
      </c>
      <c r="C891" s="23">
        <v>36.1</v>
      </c>
      <c r="D891" s="52">
        <v>19.600000000000001</v>
      </c>
      <c r="E891" s="23">
        <v>42.7</v>
      </c>
    </row>
    <row r="892" spans="1:5" ht="15" x14ac:dyDescent="0.35">
      <c r="A892" s="11" t="s">
        <v>2009</v>
      </c>
      <c r="B892" s="5" t="s">
        <v>838</v>
      </c>
      <c r="C892" s="23">
        <v>49.1</v>
      </c>
      <c r="D892" s="52">
        <v>34.9</v>
      </c>
      <c r="E892" s="23">
        <v>56.1</v>
      </c>
    </row>
    <row r="893" spans="1:5" ht="15" x14ac:dyDescent="0.35">
      <c r="A893" s="11" t="s">
        <v>2010</v>
      </c>
      <c r="B893" s="5" t="s">
        <v>416</v>
      </c>
      <c r="C893" s="23">
        <v>36.1</v>
      </c>
      <c r="D893" s="52">
        <v>17.399999999999999</v>
      </c>
      <c r="E893" s="23">
        <v>40.1</v>
      </c>
    </row>
    <row r="894" spans="1:5" ht="15" x14ac:dyDescent="0.35">
      <c r="A894" s="11" t="s">
        <v>2011</v>
      </c>
      <c r="B894" s="5" t="s">
        <v>839</v>
      </c>
      <c r="C894" s="23">
        <v>27</v>
      </c>
      <c r="D894" s="52">
        <v>18.600000000000001</v>
      </c>
      <c r="E894" s="23">
        <v>36.299999999999997</v>
      </c>
    </row>
    <row r="895" spans="1:5" ht="15" x14ac:dyDescent="0.35">
      <c r="A895" s="11" t="s">
        <v>2012</v>
      </c>
      <c r="B895" s="5" t="s">
        <v>840</v>
      </c>
      <c r="C895" s="23">
        <v>44.6</v>
      </c>
      <c r="D895" s="52">
        <v>22.3</v>
      </c>
      <c r="E895" s="23">
        <v>48</v>
      </c>
    </row>
    <row r="896" spans="1:5" ht="15" x14ac:dyDescent="0.35">
      <c r="A896" s="11" t="s">
        <v>2013</v>
      </c>
      <c r="B896" s="5" t="s">
        <v>841</v>
      </c>
      <c r="C896" s="23">
        <v>50.3</v>
      </c>
      <c r="D896" s="52">
        <v>19.8</v>
      </c>
      <c r="E896" s="23">
        <v>54.7</v>
      </c>
    </row>
    <row r="897" spans="1:5" ht="15" x14ac:dyDescent="0.35">
      <c r="A897" s="11" t="s">
        <v>2014</v>
      </c>
      <c r="B897" s="5" t="s">
        <v>842</v>
      </c>
      <c r="C897" s="23">
        <v>19.3</v>
      </c>
      <c r="D897" s="52">
        <v>15.5</v>
      </c>
      <c r="E897" s="23">
        <v>43.1</v>
      </c>
    </row>
    <row r="898" spans="1:5" ht="15" x14ac:dyDescent="0.35">
      <c r="A898" s="11" t="s">
        <v>2015</v>
      </c>
      <c r="B898" s="5" t="s">
        <v>843</v>
      </c>
      <c r="C898" s="23">
        <v>38.200000000000003</v>
      </c>
      <c r="D898" s="52">
        <v>15.3</v>
      </c>
      <c r="E898" s="23">
        <v>46.8</v>
      </c>
    </row>
    <row r="899" spans="1:5" ht="15" x14ac:dyDescent="0.35">
      <c r="A899" s="11" t="s">
        <v>2016</v>
      </c>
      <c r="B899" s="5" t="s">
        <v>844</v>
      </c>
      <c r="C899" s="23">
        <v>49.4</v>
      </c>
      <c r="D899" s="52">
        <v>24.8</v>
      </c>
      <c r="E899" s="23">
        <v>64.900000000000006</v>
      </c>
    </row>
    <row r="900" spans="1:5" ht="15" x14ac:dyDescent="0.35">
      <c r="A900" s="11" t="s">
        <v>2017</v>
      </c>
      <c r="B900" s="5" t="s">
        <v>845</v>
      </c>
      <c r="C900" s="23">
        <v>51.9</v>
      </c>
      <c r="D900" s="52">
        <v>17.399999999999999</v>
      </c>
      <c r="E900" s="23">
        <v>58.4</v>
      </c>
    </row>
    <row r="901" spans="1:5" ht="15" x14ac:dyDescent="0.35">
      <c r="A901" s="11" t="s">
        <v>2018</v>
      </c>
      <c r="B901" s="5" t="s">
        <v>846</v>
      </c>
      <c r="C901" s="23">
        <v>38.6</v>
      </c>
      <c r="D901" s="52">
        <v>14.7</v>
      </c>
      <c r="E901" s="23">
        <v>43.5</v>
      </c>
    </row>
    <row r="902" spans="1:5" ht="15" x14ac:dyDescent="0.35">
      <c r="A902" s="11" t="s">
        <v>2019</v>
      </c>
      <c r="B902" s="5" t="s">
        <v>847</v>
      </c>
      <c r="C902" s="23">
        <v>31.8</v>
      </c>
      <c r="D902" s="52">
        <v>14.4</v>
      </c>
      <c r="E902" s="23">
        <v>45.7</v>
      </c>
    </row>
    <row r="903" spans="1:5" ht="15" x14ac:dyDescent="0.35">
      <c r="A903" s="11" t="s">
        <v>2020</v>
      </c>
      <c r="B903" s="5" t="s">
        <v>848</v>
      </c>
      <c r="C903" s="23">
        <v>55.1</v>
      </c>
      <c r="D903" s="52">
        <v>16.600000000000001</v>
      </c>
      <c r="E903" s="23">
        <v>70.2</v>
      </c>
    </row>
    <row r="904" spans="1:5" ht="15" x14ac:dyDescent="0.35">
      <c r="A904" s="11" t="s">
        <v>2021</v>
      </c>
      <c r="B904" s="5" t="s">
        <v>849</v>
      </c>
      <c r="C904" s="23">
        <v>32.5</v>
      </c>
      <c r="D904" s="52">
        <v>11.1</v>
      </c>
      <c r="E904" s="23">
        <v>43.4</v>
      </c>
    </row>
    <row r="905" spans="1:5" ht="15" x14ac:dyDescent="0.35">
      <c r="A905" s="11" t="s">
        <v>2022</v>
      </c>
      <c r="B905" s="5" t="s">
        <v>850</v>
      </c>
      <c r="C905" s="23">
        <v>27.3</v>
      </c>
      <c r="D905" s="52">
        <v>19.3</v>
      </c>
      <c r="E905" s="23">
        <v>30.8</v>
      </c>
    </row>
    <row r="906" spans="1:5" ht="15" x14ac:dyDescent="0.35">
      <c r="A906" s="11" t="s">
        <v>2023</v>
      </c>
      <c r="B906" s="5" t="s">
        <v>851</v>
      </c>
      <c r="C906" s="23">
        <v>31.5</v>
      </c>
      <c r="D906" s="52">
        <v>25.1</v>
      </c>
      <c r="E906" s="23">
        <v>34.200000000000003</v>
      </c>
    </row>
    <row r="907" spans="1:5" ht="15" x14ac:dyDescent="0.35">
      <c r="A907" s="11" t="s">
        <v>2024</v>
      </c>
      <c r="B907" s="5" t="s">
        <v>852</v>
      </c>
      <c r="C907" s="23">
        <v>16.2</v>
      </c>
      <c r="D907" s="52">
        <v>12.3</v>
      </c>
      <c r="E907" s="23">
        <v>32.9</v>
      </c>
    </row>
    <row r="908" spans="1:5" ht="15" x14ac:dyDescent="0.35">
      <c r="A908" s="11" t="s">
        <v>2025</v>
      </c>
      <c r="B908" s="5" t="s">
        <v>853</v>
      </c>
      <c r="C908" s="23">
        <v>23.8</v>
      </c>
      <c r="D908" s="52">
        <v>15.9</v>
      </c>
      <c r="E908" s="23">
        <v>26.1</v>
      </c>
    </row>
    <row r="909" spans="1:5" ht="15" x14ac:dyDescent="0.35">
      <c r="A909" s="11" t="s">
        <v>2026</v>
      </c>
      <c r="B909" s="5" t="s">
        <v>854</v>
      </c>
      <c r="C909" s="23">
        <v>26.4</v>
      </c>
      <c r="D909" s="52">
        <v>12.8</v>
      </c>
      <c r="E909" s="23">
        <v>35.5</v>
      </c>
    </row>
    <row r="910" spans="1:5" ht="15" x14ac:dyDescent="0.35">
      <c r="A910" s="11" t="s">
        <v>2027</v>
      </c>
      <c r="B910" s="5" t="s">
        <v>855</v>
      </c>
      <c r="C910" s="23">
        <v>36.1</v>
      </c>
      <c r="D910" s="52">
        <v>35.5</v>
      </c>
      <c r="E910" s="23">
        <v>36.5</v>
      </c>
    </row>
    <row r="911" spans="1:5" ht="15" x14ac:dyDescent="0.35">
      <c r="A911" s="11" t="s">
        <v>2028</v>
      </c>
      <c r="B911" s="5" t="s">
        <v>856</v>
      </c>
      <c r="C911" s="23">
        <v>40.299999999999997</v>
      </c>
      <c r="D911" s="52">
        <v>35.4</v>
      </c>
      <c r="E911" s="23">
        <v>45.4</v>
      </c>
    </row>
    <row r="912" spans="1:5" ht="15" x14ac:dyDescent="0.35">
      <c r="A912" s="11" t="s">
        <v>2029</v>
      </c>
      <c r="B912" s="5" t="s">
        <v>87</v>
      </c>
      <c r="C912" s="23">
        <v>37.799999999999997</v>
      </c>
      <c r="D912" s="52">
        <v>15.7</v>
      </c>
      <c r="E912" s="23">
        <v>44.8</v>
      </c>
    </row>
    <row r="913" spans="1:5" ht="15" x14ac:dyDescent="0.35">
      <c r="A913" s="11" t="s">
        <v>2030</v>
      </c>
      <c r="B913" s="5" t="s">
        <v>857</v>
      </c>
      <c r="C913" s="23">
        <v>36.6</v>
      </c>
      <c r="D913" s="52">
        <v>34.700000000000003</v>
      </c>
      <c r="E913" s="23">
        <v>40.299999999999997</v>
      </c>
    </row>
    <row r="914" spans="1:5" ht="15" x14ac:dyDescent="0.35">
      <c r="A914" s="11" t="s">
        <v>2031</v>
      </c>
      <c r="B914" s="5" t="s">
        <v>858</v>
      </c>
      <c r="C914" s="23">
        <v>42.4</v>
      </c>
      <c r="D914" s="52">
        <v>18.2</v>
      </c>
      <c r="E914" s="23">
        <v>55.8</v>
      </c>
    </row>
    <row r="915" spans="1:5" ht="15" x14ac:dyDescent="0.35">
      <c r="A915" s="11" t="s">
        <v>2032</v>
      </c>
      <c r="B915" s="5" t="s">
        <v>859</v>
      </c>
      <c r="C915" s="23">
        <v>49.8</v>
      </c>
      <c r="D915" s="52">
        <v>7.4</v>
      </c>
      <c r="E915" s="23">
        <v>54</v>
      </c>
    </row>
    <row r="916" spans="1:5" ht="15" x14ac:dyDescent="0.35">
      <c r="A916" s="11" t="s">
        <v>2033</v>
      </c>
      <c r="B916" s="5" t="s">
        <v>860</v>
      </c>
      <c r="C916" s="23">
        <v>13.7</v>
      </c>
      <c r="D916" s="52">
        <v>10.7</v>
      </c>
      <c r="E916" s="23">
        <v>35.799999999999997</v>
      </c>
    </row>
    <row r="917" spans="1:5" ht="15" x14ac:dyDescent="0.35">
      <c r="A917" s="11" t="s">
        <v>2034</v>
      </c>
      <c r="B917" s="5" t="s">
        <v>861</v>
      </c>
      <c r="C917" s="23">
        <v>41.4</v>
      </c>
      <c r="D917" s="52">
        <v>17.100000000000001</v>
      </c>
      <c r="E917" s="23">
        <v>54.5</v>
      </c>
    </row>
    <row r="918" spans="1:5" ht="15" x14ac:dyDescent="0.35">
      <c r="A918" s="11" t="s">
        <v>2035</v>
      </c>
      <c r="B918" s="5" t="s">
        <v>862</v>
      </c>
      <c r="C918" s="23">
        <v>47.6</v>
      </c>
      <c r="D918" s="52">
        <v>20</v>
      </c>
      <c r="E918" s="23">
        <v>54.7</v>
      </c>
    </row>
    <row r="919" spans="1:5" ht="15" x14ac:dyDescent="0.35">
      <c r="A919" s="11" t="s">
        <v>2036</v>
      </c>
      <c r="B919" s="5" t="s">
        <v>863</v>
      </c>
      <c r="C919" s="23">
        <v>33.6</v>
      </c>
      <c r="D919" s="52">
        <v>19.7</v>
      </c>
      <c r="E919" s="23">
        <v>38.4</v>
      </c>
    </row>
    <row r="920" spans="1:5" ht="15" x14ac:dyDescent="0.35">
      <c r="A920" s="11" t="s">
        <v>2037</v>
      </c>
      <c r="B920" s="5" t="s">
        <v>864</v>
      </c>
      <c r="C920" s="23">
        <v>34.9</v>
      </c>
      <c r="D920" s="52">
        <v>18.899999999999999</v>
      </c>
      <c r="E920" s="23">
        <v>44.8</v>
      </c>
    </row>
    <row r="921" spans="1:5" ht="15" x14ac:dyDescent="0.35">
      <c r="A921" s="11" t="s">
        <v>2038</v>
      </c>
      <c r="B921" s="5" t="s">
        <v>103</v>
      </c>
      <c r="C921" s="23">
        <v>53.8</v>
      </c>
      <c r="D921" s="52">
        <v>20.6</v>
      </c>
      <c r="E921" s="23">
        <v>57.1</v>
      </c>
    </row>
    <row r="922" spans="1:5" ht="15" x14ac:dyDescent="0.35">
      <c r="A922" s="11" t="s">
        <v>2039</v>
      </c>
      <c r="B922" s="5" t="s">
        <v>865</v>
      </c>
      <c r="C922" s="23">
        <v>47.9</v>
      </c>
      <c r="D922" s="52">
        <v>25.3</v>
      </c>
      <c r="E922" s="23">
        <v>54.5</v>
      </c>
    </row>
    <row r="923" spans="1:5" ht="15" x14ac:dyDescent="0.35">
      <c r="A923" s="11" t="s">
        <v>2040</v>
      </c>
      <c r="B923" s="5" t="s">
        <v>866</v>
      </c>
      <c r="C923" s="23">
        <v>44.5</v>
      </c>
      <c r="D923" s="52">
        <v>18.100000000000001</v>
      </c>
      <c r="E923" s="23">
        <v>53</v>
      </c>
    </row>
    <row r="924" spans="1:5" ht="15" x14ac:dyDescent="0.35">
      <c r="A924" s="11" t="s">
        <v>2041</v>
      </c>
      <c r="B924" s="5" t="s">
        <v>867</v>
      </c>
      <c r="C924" s="23">
        <v>15.1</v>
      </c>
      <c r="D924" s="52">
        <v>12.5</v>
      </c>
      <c r="E924" s="23">
        <v>26.6</v>
      </c>
    </row>
    <row r="925" spans="1:5" ht="15" x14ac:dyDescent="0.35">
      <c r="A925" s="11" t="s">
        <v>2042</v>
      </c>
      <c r="B925" s="5" t="s">
        <v>868</v>
      </c>
      <c r="C925" s="23">
        <v>37.799999999999997</v>
      </c>
      <c r="D925" s="52">
        <v>24.4</v>
      </c>
      <c r="E925" s="23">
        <v>41.3</v>
      </c>
    </row>
    <row r="926" spans="1:5" ht="15" x14ac:dyDescent="0.35">
      <c r="A926" s="11" t="s">
        <v>2043</v>
      </c>
      <c r="B926" s="5" t="s">
        <v>390</v>
      </c>
      <c r="C926" s="23">
        <v>47.1</v>
      </c>
      <c r="D926" s="52">
        <v>15.7</v>
      </c>
      <c r="E926" s="23">
        <v>49.7</v>
      </c>
    </row>
    <row r="927" spans="1:5" ht="15" x14ac:dyDescent="0.35">
      <c r="A927" s="11" t="s">
        <v>2044</v>
      </c>
      <c r="B927" s="5" t="s">
        <v>869</v>
      </c>
      <c r="C927" s="23">
        <v>44.2</v>
      </c>
      <c r="D927" s="52">
        <v>25.8</v>
      </c>
      <c r="E927" s="23">
        <v>50.6</v>
      </c>
    </row>
    <row r="928" spans="1:5" ht="15" x14ac:dyDescent="0.35">
      <c r="A928" s="11" t="s">
        <v>2045</v>
      </c>
      <c r="B928" s="5" t="s">
        <v>870</v>
      </c>
      <c r="C928" s="23">
        <v>45.8</v>
      </c>
      <c r="D928" s="52">
        <v>26.9</v>
      </c>
      <c r="E928" s="23">
        <v>47.3</v>
      </c>
    </row>
    <row r="929" spans="1:5" ht="15" x14ac:dyDescent="0.35">
      <c r="A929" s="11" t="s">
        <v>2046</v>
      </c>
      <c r="B929" s="5" t="s">
        <v>871</v>
      </c>
      <c r="C929" s="23">
        <v>36.6</v>
      </c>
      <c r="D929" s="52">
        <v>15.5</v>
      </c>
      <c r="E929" s="23">
        <v>51.3</v>
      </c>
    </row>
    <row r="930" spans="1:5" ht="15" x14ac:dyDescent="0.35">
      <c r="A930" s="11" t="s">
        <v>2047</v>
      </c>
      <c r="B930" s="5" t="s">
        <v>872</v>
      </c>
      <c r="C930" s="23">
        <v>32.299999999999997</v>
      </c>
      <c r="D930" s="52">
        <v>17.8</v>
      </c>
      <c r="E930" s="23">
        <v>51.6</v>
      </c>
    </row>
    <row r="931" spans="1:5" ht="15" x14ac:dyDescent="0.35">
      <c r="A931" s="11" t="s">
        <v>2048</v>
      </c>
      <c r="B931" s="5" t="s">
        <v>873</v>
      </c>
      <c r="C931" s="23">
        <v>31.9</v>
      </c>
      <c r="D931" s="52">
        <v>16.899999999999999</v>
      </c>
      <c r="E931" s="23">
        <v>41.9</v>
      </c>
    </row>
    <row r="932" spans="1:5" ht="15" x14ac:dyDescent="0.35">
      <c r="A932" s="11" t="s">
        <v>2049</v>
      </c>
      <c r="B932" s="5" t="s">
        <v>195</v>
      </c>
      <c r="C932" s="23">
        <v>27.5</v>
      </c>
      <c r="D932" s="52">
        <v>20.100000000000001</v>
      </c>
      <c r="E932" s="23">
        <v>41.8</v>
      </c>
    </row>
    <row r="933" spans="1:5" ht="15" x14ac:dyDescent="0.35">
      <c r="A933" s="11" t="s">
        <v>2050</v>
      </c>
      <c r="B933" s="5" t="s">
        <v>874</v>
      </c>
      <c r="C933" s="23">
        <v>26.9</v>
      </c>
      <c r="D933" s="52">
        <v>17.399999999999999</v>
      </c>
      <c r="E933" s="23">
        <v>45.8</v>
      </c>
    </row>
    <row r="934" spans="1:5" ht="15" x14ac:dyDescent="0.35">
      <c r="A934" s="11" t="s">
        <v>2051</v>
      </c>
      <c r="B934" s="5" t="s">
        <v>875</v>
      </c>
      <c r="C934" s="23">
        <v>30.4</v>
      </c>
      <c r="D934" s="52">
        <v>28.1</v>
      </c>
      <c r="E934" s="23">
        <v>51.7</v>
      </c>
    </row>
    <row r="935" spans="1:5" ht="15" x14ac:dyDescent="0.35">
      <c r="A935" s="11" t="s">
        <v>2052</v>
      </c>
      <c r="B935" s="5" t="s">
        <v>206</v>
      </c>
      <c r="C935" s="23">
        <v>49.1</v>
      </c>
      <c r="D935" s="52">
        <v>46.3</v>
      </c>
      <c r="E935" s="23">
        <v>62.9</v>
      </c>
    </row>
    <row r="936" spans="1:5" ht="15" x14ac:dyDescent="0.35">
      <c r="A936" s="11" t="s">
        <v>2053</v>
      </c>
      <c r="B936" s="5" t="s">
        <v>876</v>
      </c>
      <c r="C936" s="23">
        <v>58.7</v>
      </c>
      <c r="D936" s="52">
        <v>48.4</v>
      </c>
      <c r="E936" s="23">
        <v>62.6</v>
      </c>
    </row>
    <row r="937" spans="1:5" ht="15" x14ac:dyDescent="0.35">
      <c r="A937" s="11" t="s">
        <v>2054</v>
      </c>
      <c r="B937" s="5" t="s">
        <v>877</v>
      </c>
      <c r="C937" s="23">
        <v>59.6</v>
      </c>
      <c r="D937" s="52">
        <v>56.2</v>
      </c>
      <c r="E937" s="23">
        <v>62.2</v>
      </c>
    </row>
    <row r="938" spans="1:5" ht="15" x14ac:dyDescent="0.35">
      <c r="A938" s="11" t="s">
        <v>2055</v>
      </c>
      <c r="B938" s="5" t="s">
        <v>878</v>
      </c>
      <c r="C938" s="23">
        <v>34.5</v>
      </c>
      <c r="D938" s="52">
        <v>29.2</v>
      </c>
      <c r="E938" s="23">
        <v>52.8</v>
      </c>
    </row>
    <row r="939" spans="1:5" ht="15" x14ac:dyDescent="0.35">
      <c r="A939" s="11" t="s">
        <v>2056</v>
      </c>
      <c r="B939" s="5" t="s">
        <v>879</v>
      </c>
      <c r="C939" s="23">
        <v>45</v>
      </c>
      <c r="D939" s="52">
        <v>36.6</v>
      </c>
      <c r="E939" s="23">
        <v>54.9</v>
      </c>
    </row>
    <row r="940" spans="1:5" ht="15" x14ac:dyDescent="0.35">
      <c r="A940" s="11" t="s">
        <v>2057</v>
      </c>
      <c r="B940" s="5" t="s">
        <v>880</v>
      </c>
      <c r="C940" s="23">
        <v>73.900000000000006</v>
      </c>
      <c r="D940" s="52">
        <v>71.7</v>
      </c>
      <c r="E940" s="23">
        <v>78</v>
      </c>
    </row>
    <row r="941" spans="1:5" ht="15" x14ac:dyDescent="0.35">
      <c r="A941" s="11" t="s">
        <v>2058</v>
      </c>
      <c r="B941" s="5" t="s">
        <v>881</v>
      </c>
      <c r="C941" s="23">
        <v>64.3</v>
      </c>
      <c r="D941" s="52">
        <v>58.7</v>
      </c>
      <c r="E941" s="23">
        <v>68.7</v>
      </c>
    </row>
    <row r="942" spans="1:5" ht="15" x14ac:dyDescent="0.35">
      <c r="A942" s="11" t="s">
        <v>2059</v>
      </c>
      <c r="B942" s="5" t="s">
        <v>882</v>
      </c>
      <c r="C942" s="23">
        <v>46.1</v>
      </c>
      <c r="D942" s="52">
        <v>37.799999999999997</v>
      </c>
      <c r="E942" s="23">
        <v>57.9</v>
      </c>
    </row>
    <row r="943" spans="1:5" ht="15" x14ac:dyDescent="0.35">
      <c r="A943" s="11" t="s">
        <v>2060</v>
      </c>
      <c r="B943" s="5" t="s">
        <v>883</v>
      </c>
      <c r="C943" s="23">
        <v>66.099999999999994</v>
      </c>
      <c r="D943" s="52">
        <v>54.5</v>
      </c>
      <c r="E943" s="23">
        <v>74.900000000000006</v>
      </c>
    </row>
    <row r="944" spans="1:5" ht="15" x14ac:dyDescent="0.35">
      <c r="A944" s="11" t="s">
        <v>2061</v>
      </c>
      <c r="B944" s="5" t="s">
        <v>68</v>
      </c>
      <c r="C944" s="23">
        <v>55.8</v>
      </c>
      <c r="D944" s="52">
        <v>40</v>
      </c>
      <c r="E944" s="23">
        <v>70.2</v>
      </c>
    </row>
    <row r="945" spans="1:5" ht="15" x14ac:dyDescent="0.35">
      <c r="A945" s="11" t="s">
        <v>2062</v>
      </c>
      <c r="B945" s="5" t="s">
        <v>884</v>
      </c>
      <c r="C945" s="23">
        <v>41.6</v>
      </c>
      <c r="D945" s="52">
        <v>33.5</v>
      </c>
      <c r="E945" s="23">
        <v>49.8</v>
      </c>
    </row>
    <row r="946" spans="1:5" ht="15" x14ac:dyDescent="0.35">
      <c r="A946" s="11" t="s">
        <v>2063</v>
      </c>
      <c r="B946" s="5" t="s">
        <v>885</v>
      </c>
      <c r="C946" s="23">
        <v>64.400000000000006</v>
      </c>
      <c r="D946" s="52">
        <v>46.7</v>
      </c>
      <c r="E946" s="23">
        <v>71.7</v>
      </c>
    </row>
    <row r="947" spans="1:5" ht="15" x14ac:dyDescent="0.35">
      <c r="A947" s="11" t="s">
        <v>2064</v>
      </c>
      <c r="B947" s="5" t="s">
        <v>886</v>
      </c>
      <c r="C947" s="23">
        <v>42.8</v>
      </c>
      <c r="D947" s="52">
        <v>32.5</v>
      </c>
      <c r="E947" s="23">
        <v>58.8</v>
      </c>
    </row>
    <row r="948" spans="1:5" ht="15" x14ac:dyDescent="0.35">
      <c r="A948" s="11" t="s">
        <v>2065</v>
      </c>
      <c r="B948" s="5" t="s">
        <v>887</v>
      </c>
      <c r="C948" s="23">
        <v>51.5</v>
      </c>
      <c r="D948" s="52">
        <v>40.4</v>
      </c>
      <c r="E948" s="23">
        <v>63.1</v>
      </c>
    </row>
    <row r="949" spans="1:5" ht="15" x14ac:dyDescent="0.35">
      <c r="A949" s="11" t="s">
        <v>2066</v>
      </c>
      <c r="B949" s="5" t="s">
        <v>888</v>
      </c>
      <c r="C949" s="23">
        <v>65.099999999999994</v>
      </c>
      <c r="D949" s="52">
        <v>46.7</v>
      </c>
      <c r="E949" s="23">
        <v>76.099999999999994</v>
      </c>
    </row>
    <row r="950" spans="1:5" ht="15" x14ac:dyDescent="0.35">
      <c r="A950" s="11" t="s">
        <v>2067</v>
      </c>
      <c r="B950" s="5" t="s">
        <v>889</v>
      </c>
      <c r="C950" s="23">
        <v>56.9</v>
      </c>
      <c r="D950" s="52">
        <v>45.9</v>
      </c>
      <c r="E950" s="23">
        <v>69.099999999999994</v>
      </c>
    </row>
    <row r="951" spans="1:5" ht="15" x14ac:dyDescent="0.35">
      <c r="A951" s="11" t="s">
        <v>2068</v>
      </c>
      <c r="B951" s="5" t="s">
        <v>890</v>
      </c>
      <c r="C951" s="23">
        <v>63</v>
      </c>
      <c r="D951" s="52">
        <v>56.3</v>
      </c>
      <c r="E951" s="23">
        <v>65</v>
      </c>
    </row>
    <row r="952" spans="1:5" ht="15" x14ac:dyDescent="0.35">
      <c r="A952" s="11" t="s">
        <v>2069</v>
      </c>
      <c r="B952" s="5" t="s">
        <v>891</v>
      </c>
      <c r="C952" s="23">
        <v>44.8</v>
      </c>
      <c r="D952" s="52">
        <v>37.1</v>
      </c>
      <c r="E952" s="23">
        <v>53</v>
      </c>
    </row>
    <row r="953" spans="1:5" ht="15" x14ac:dyDescent="0.35">
      <c r="A953" s="11" t="s">
        <v>2070</v>
      </c>
      <c r="B953" s="5" t="s">
        <v>892</v>
      </c>
      <c r="C953" s="23">
        <v>59.1</v>
      </c>
      <c r="D953" s="52">
        <v>57.4</v>
      </c>
      <c r="E953" s="23">
        <v>61.8</v>
      </c>
    </row>
    <row r="954" spans="1:5" ht="15" x14ac:dyDescent="0.35">
      <c r="A954" s="11" t="s">
        <v>2071</v>
      </c>
      <c r="B954" s="5" t="s">
        <v>893</v>
      </c>
      <c r="C954" s="23">
        <v>69</v>
      </c>
      <c r="D954" s="52">
        <v>55.9</v>
      </c>
      <c r="E954" s="23">
        <v>77.5</v>
      </c>
    </row>
    <row r="955" spans="1:5" ht="15" x14ac:dyDescent="0.35">
      <c r="A955" s="11" t="s">
        <v>2072</v>
      </c>
      <c r="B955" s="5" t="s">
        <v>894</v>
      </c>
      <c r="C955" s="23">
        <v>47.1</v>
      </c>
      <c r="D955" s="52">
        <v>40.5</v>
      </c>
      <c r="E955" s="23">
        <v>60.9</v>
      </c>
    </row>
    <row r="956" spans="1:5" ht="15" x14ac:dyDescent="0.35">
      <c r="A956" s="11" t="s">
        <v>2073</v>
      </c>
      <c r="B956" s="5" t="s">
        <v>895</v>
      </c>
      <c r="C956" s="23">
        <v>51.1</v>
      </c>
      <c r="D956" s="52">
        <v>48.1</v>
      </c>
      <c r="E956" s="23">
        <v>60</v>
      </c>
    </row>
    <row r="957" spans="1:5" ht="15" x14ac:dyDescent="0.35">
      <c r="A957" s="11" t="s">
        <v>2074</v>
      </c>
      <c r="B957" s="5" t="s">
        <v>390</v>
      </c>
      <c r="C957" s="23">
        <v>63.4</v>
      </c>
      <c r="D957" s="52">
        <v>44.9</v>
      </c>
      <c r="E957" s="23">
        <v>69.5</v>
      </c>
    </row>
    <row r="958" spans="1:5" ht="15" x14ac:dyDescent="0.35">
      <c r="A958" s="11" t="s">
        <v>2075</v>
      </c>
      <c r="B958" s="5" t="s">
        <v>896</v>
      </c>
      <c r="C958" s="23">
        <v>42.7</v>
      </c>
      <c r="D958" s="52">
        <v>38.9</v>
      </c>
      <c r="E958" s="23">
        <v>59.1</v>
      </c>
    </row>
    <row r="959" spans="1:5" ht="15" x14ac:dyDescent="0.35">
      <c r="A959" s="11" t="s">
        <v>2076</v>
      </c>
      <c r="B959" s="5" t="s">
        <v>897</v>
      </c>
      <c r="C959" s="23">
        <v>45.8</v>
      </c>
      <c r="D959" s="52">
        <v>39.200000000000003</v>
      </c>
      <c r="E959" s="23">
        <v>48.9</v>
      </c>
    </row>
    <row r="960" spans="1:5" ht="15" x14ac:dyDescent="0.35">
      <c r="A960" s="11" t="s">
        <v>2077</v>
      </c>
      <c r="B960" s="5" t="s">
        <v>898</v>
      </c>
      <c r="C960" s="23">
        <v>14.8</v>
      </c>
      <c r="D960" s="52">
        <v>12.9</v>
      </c>
      <c r="E960" s="23">
        <v>42.6</v>
      </c>
    </row>
    <row r="961" spans="1:5" ht="15" x14ac:dyDescent="0.35">
      <c r="A961" s="11" t="s">
        <v>2078</v>
      </c>
      <c r="B961" s="5" t="s">
        <v>899</v>
      </c>
      <c r="C961" s="23">
        <v>30.9</v>
      </c>
      <c r="D961" s="52">
        <v>28.4</v>
      </c>
      <c r="E961" s="23">
        <v>32.700000000000003</v>
      </c>
    </row>
    <row r="962" spans="1:5" ht="15" x14ac:dyDescent="0.35">
      <c r="A962" s="11" t="s">
        <v>2079</v>
      </c>
      <c r="B962" s="5" t="s">
        <v>900</v>
      </c>
      <c r="C962" s="23">
        <v>38.799999999999997</v>
      </c>
      <c r="D962" s="52">
        <v>26.3</v>
      </c>
      <c r="E962" s="23">
        <v>49.5</v>
      </c>
    </row>
    <row r="963" spans="1:5" ht="15" x14ac:dyDescent="0.35">
      <c r="A963" s="11" t="s">
        <v>2080</v>
      </c>
      <c r="B963" s="5" t="s">
        <v>901</v>
      </c>
      <c r="C963" s="23">
        <v>32.9</v>
      </c>
      <c r="D963" s="52">
        <v>31</v>
      </c>
      <c r="E963" s="23">
        <v>40.5</v>
      </c>
    </row>
    <row r="964" spans="1:5" ht="15" x14ac:dyDescent="0.35">
      <c r="A964" s="11" t="s">
        <v>2081</v>
      </c>
      <c r="B964" s="5" t="s">
        <v>902</v>
      </c>
      <c r="C964" s="23">
        <v>55.8</v>
      </c>
      <c r="D964" s="52">
        <v>24.6</v>
      </c>
      <c r="E964" s="23">
        <v>62.1</v>
      </c>
    </row>
    <row r="965" spans="1:5" ht="15" x14ac:dyDescent="0.35">
      <c r="A965" s="11" t="s">
        <v>2082</v>
      </c>
      <c r="B965" s="5" t="s">
        <v>903</v>
      </c>
      <c r="C965" s="23">
        <v>27.3</v>
      </c>
      <c r="D965" s="52">
        <v>23.9</v>
      </c>
      <c r="E965" s="23">
        <v>35.299999999999997</v>
      </c>
    </row>
    <row r="966" spans="1:5" ht="15" x14ac:dyDescent="0.35">
      <c r="A966" s="11" t="s">
        <v>2083</v>
      </c>
      <c r="B966" s="5" t="s">
        <v>904</v>
      </c>
      <c r="C966" s="23">
        <v>64</v>
      </c>
      <c r="D966" s="52">
        <v>42.1</v>
      </c>
      <c r="E966" s="23">
        <v>71.8</v>
      </c>
    </row>
    <row r="967" spans="1:5" ht="15" x14ac:dyDescent="0.35">
      <c r="A967" s="11" t="s">
        <v>2084</v>
      </c>
      <c r="B967" s="5" t="s">
        <v>905</v>
      </c>
      <c r="C967" s="23">
        <v>36.200000000000003</v>
      </c>
      <c r="D967" s="52">
        <v>22.1</v>
      </c>
      <c r="E967" s="23">
        <v>52.6</v>
      </c>
    </row>
    <row r="968" spans="1:5" ht="15" x14ac:dyDescent="0.35">
      <c r="A968" s="11" t="s">
        <v>2085</v>
      </c>
      <c r="B968" s="5" t="s">
        <v>906</v>
      </c>
      <c r="C968" s="23">
        <v>20.7</v>
      </c>
      <c r="D968" s="52">
        <v>17.5</v>
      </c>
      <c r="E968" s="23">
        <v>32.4</v>
      </c>
    </row>
    <row r="969" spans="1:5" ht="15" x14ac:dyDescent="0.35">
      <c r="A969" s="11" t="s">
        <v>2086</v>
      </c>
      <c r="B969" s="5" t="s">
        <v>907</v>
      </c>
      <c r="C969" s="23">
        <v>43.8</v>
      </c>
      <c r="D969" s="52">
        <v>21.9</v>
      </c>
      <c r="E969" s="23">
        <v>52.7</v>
      </c>
    </row>
    <row r="970" spans="1:5" ht="15" x14ac:dyDescent="0.35">
      <c r="A970" s="11" t="s">
        <v>2087</v>
      </c>
      <c r="B970" s="5" t="s">
        <v>908</v>
      </c>
      <c r="C970" s="23">
        <v>39.700000000000003</v>
      </c>
      <c r="D970" s="52">
        <v>29.5</v>
      </c>
      <c r="E970" s="23">
        <v>57.1</v>
      </c>
    </row>
    <row r="971" spans="1:5" ht="15" x14ac:dyDescent="0.35">
      <c r="A971" s="11" t="s">
        <v>2088</v>
      </c>
      <c r="B971" s="5" t="s">
        <v>909</v>
      </c>
      <c r="C971" s="23">
        <v>35.799999999999997</v>
      </c>
      <c r="D971" s="52">
        <v>25.5</v>
      </c>
      <c r="E971" s="23">
        <v>38.299999999999997</v>
      </c>
    </row>
    <row r="972" spans="1:5" ht="15" x14ac:dyDescent="0.35">
      <c r="A972" s="11" t="s">
        <v>2089</v>
      </c>
      <c r="B972" s="5" t="s">
        <v>910</v>
      </c>
      <c r="C972" s="23">
        <v>62.1</v>
      </c>
      <c r="D972" s="52">
        <v>29</v>
      </c>
      <c r="E972" s="23">
        <v>69.8</v>
      </c>
    </row>
    <row r="973" spans="1:5" ht="15" x14ac:dyDescent="0.35">
      <c r="A973" s="11" t="s">
        <v>2090</v>
      </c>
      <c r="B973" s="5" t="s">
        <v>911</v>
      </c>
      <c r="C973" s="23">
        <v>40.799999999999997</v>
      </c>
      <c r="D973" s="52">
        <v>26.4</v>
      </c>
      <c r="E973" s="23">
        <v>46.2</v>
      </c>
    </row>
    <row r="974" spans="1:5" ht="15" x14ac:dyDescent="0.35">
      <c r="A974" s="11" t="s">
        <v>2091</v>
      </c>
      <c r="B974" s="5" t="s">
        <v>912</v>
      </c>
      <c r="C974" s="23">
        <v>32.799999999999997</v>
      </c>
      <c r="D974" s="52">
        <v>23.2</v>
      </c>
      <c r="E974" s="23">
        <v>39.799999999999997</v>
      </c>
    </row>
    <row r="975" spans="1:5" ht="15" x14ac:dyDescent="0.35">
      <c r="A975" s="11" t="s">
        <v>2092</v>
      </c>
      <c r="B975" s="5" t="s">
        <v>913</v>
      </c>
      <c r="C975" s="23">
        <v>19.2</v>
      </c>
      <c r="D975" s="52">
        <v>17</v>
      </c>
      <c r="E975" s="23">
        <v>25.4</v>
      </c>
    </row>
    <row r="976" spans="1:5" ht="15" x14ac:dyDescent="0.35">
      <c r="A976" s="11" t="s">
        <v>2093</v>
      </c>
      <c r="B976" s="5" t="s">
        <v>914</v>
      </c>
      <c r="C976" s="23">
        <v>39.299999999999997</v>
      </c>
      <c r="D976" s="52">
        <v>22.9</v>
      </c>
      <c r="E976" s="23">
        <v>44.5</v>
      </c>
    </row>
    <row r="977" spans="1:5" ht="15" x14ac:dyDescent="0.35">
      <c r="A977" s="11" t="s">
        <v>2094</v>
      </c>
      <c r="B977" s="5" t="s">
        <v>915</v>
      </c>
      <c r="C977" s="23">
        <v>17.399999999999999</v>
      </c>
      <c r="D977" s="52">
        <v>16.2</v>
      </c>
      <c r="E977" s="23">
        <v>25.5</v>
      </c>
    </row>
    <row r="978" spans="1:5" ht="15" x14ac:dyDescent="0.35">
      <c r="A978" s="11" t="s">
        <v>2095</v>
      </c>
      <c r="B978" s="5" t="s">
        <v>916</v>
      </c>
      <c r="C978" s="23">
        <v>33.6</v>
      </c>
      <c r="D978" s="52">
        <v>21.7</v>
      </c>
      <c r="E978" s="23">
        <v>47</v>
      </c>
    </row>
    <row r="979" spans="1:5" ht="15" x14ac:dyDescent="0.35">
      <c r="A979" s="11" t="s">
        <v>2096</v>
      </c>
      <c r="B979" s="5" t="s">
        <v>917</v>
      </c>
      <c r="C979" s="23">
        <v>32.200000000000003</v>
      </c>
      <c r="D979" s="52">
        <v>24.6</v>
      </c>
      <c r="E979" s="23">
        <v>40.9</v>
      </c>
    </row>
    <row r="980" spans="1:5" ht="15" x14ac:dyDescent="0.35">
      <c r="A980" s="11" t="s">
        <v>2097</v>
      </c>
      <c r="B980" s="5" t="s">
        <v>918</v>
      </c>
      <c r="C980" s="23">
        <v>54</v>
      </c>
      <c r="D980" s="52">
        <v>19.600000000000001</v>
      </c>
      <c r="E980" s="23">
        <v>68.8</v>
      </c>
    </row>
    <row r="981" spans="1:5" ht="15" x14ac:dyDescent="0.35">
      <c r="A981" s="11" t="s">
        <v>2098</v>
      </c>
      <c r="B981" s="5" t="s">
        <v>919</v>
      </c>
      <c r="C981" s="23">
        <v>25.8</v>
      </c>
      <c r="D981" s="52">
        <v>25.3</v>
      </c>
      <c r="E981" s="23">
        <v>43</v>
      </c>
    </row>
    <row r="982" spans="1:5" ht="15" x14ac:dyDescent="0.35">
      <c r="A982" s="11" t="s">
        <v>2099</v>
      </c>
      <c r="B982" s="5" t="s">
        <v>920</v>
      </c>
      <c r="C982" s="23">
        <v>33.700000000000003</v>
      </c>
      <c r="D982" s="52">
        <v>22.3</v>
      </c>
      <c r="E982" s="23">
        <v>39.299999999999997</v>
      </c>
    </row>
    <row r="983" spans="1:5" ht="15" x14ac:dyDescent="0.35">
      <c r="A983" s="11" t="s">
        <v>2100</v>
      </c>
      <c r="B983" s="5" t="s">
        <v>921</v>
      </c>
      <c r="C983" s="23">
        <v>28.1</v>
      </c>
      <c r="D983" s="52">
        <v>25</v>
      </c>
      <c r="E983" s="23">
        <v>39.799999999999997</v>
      </c>
    </row>
    <row r="984" spans="1:5" ht="15" x14ac:dyDescent="0.35">
      <c r="A984" s="11" t="s">
        <v>2101</v>
      </c>
      <c r="B984" s="5" t="s">
        <v>922</v>
      </c>
      <c r="C984" s="23">
        <v>33.4</v>
      </c>
      <c r="D984" s="52">
        <v>21.3</v>
      </c>
      <c r="E984" s="23">
        <v>57.6</v>
      </c>
    </row>
    <row r="985" spans="1:5" ht="15" x14ac:dyDescent="0.35">
      <c r="A985" s="11" t="s">
        <v>2102</v>
      </c>
      <c r="B985" s="5" t="s">
        <v>923</v>
      </c>
      <c r="C985" s="23">
        <v>27.1</v>
      </c>
      <c r="D985" s="52">
        <v>21.1</v>
      </c>
      <c r="E985" s="23">
        <v>50.2</v>
      </c>
    </row>
    <row r="986" spans="1:5" ht="15" x14ac:dyDescent="0.35">
      <c r="A986" s="11" t="s">
        <v>2103</v>
      </c>
      <c r="B986" s="5" t="s">
        <v>924</v>
      </c>
      <c r="C986" s="23">
        <v>19.7</v>
      </c>
      <c r="D986" s="52">
        <v>16.5</v>
      </c>
      <c r="E986" s="23">
        <v>34.200000000000003</v>
      </c>
    </row>
    <row r="987" spans="1:5" ht="15" x14ac:dyDescent="0.35">
      <c r="A987" s="11" t="s">
        <v>2104</v>
      </c>
      <c r="B987" s="5" t="s">
        <v>925</v>
      </c>
      <c r="C987" s="23">
        <v>50.4</v>
      </c>
      <c r="D987" s="52">
        <v>36.200000000000003</v>
      </c>
      <c r="E987" s="23">
        <v>62.8</v>
      </c>
    </row>
    <row r="988" spans="1:5" ht="15" x14ac:dyDescent="0.35">
      <c r="A988" s="11" t="s">
        <v>2105</v>
      </c>
      <c r="B988" s="5" t="s">
        <v>926</v>
      </c>
      <c r="C988" s="23">
        <v>42.1</v>
      </c>
      <c r="D988" s="52">
        <v>33.6</v>
      </c>
      <c r="E988" s="23">
        <v>52.5</v>
      </c>
    </row>
    <row r="989" spans="1:5" ht="15" x14ac:dyDescent="0.35">
      <c r="A989" s="11" t="s">
        <v>2106</v>
      </c>
      <c r="B989" s="5" t="s">
        <v>927</v>
      </c>
      <c r="C989" s="23">
        <v>51.3</v>
      </c>
      <c r="D989" s="52">
        <v>28.8</v>
      </c>
      <c r="E989" s="23">
        <v>58.1</v>
      </c>
    </row>
    <row r="990" spans="1:5" ht="15" x14ac:dyDescent="0.35">
      <c r="A990" s="11" t="s">
        <v>2107</v>
      </c>
      <c r="B990" s="5" t="s">
        <v>928</v>
      </c>
      <c r="C990" s="23">
        <v>45.5</v>
      </c>
      <c r="D990" s="52">
        <v>32.6</v>
      </c>
      <c r="E990" s="23">
        <v>51.6</v>
      </c>
    </row>
    <row r="991" spans="1:5" ht="15" x14ac:dyDescent="0.35">
      <c r="A991" s="11" t="s">
        <v>2108</v>
      </c>
      <c r="B991" s="5" t="s">
        <v>929</v>
      </c>
      <c r="C991" s="23">
        <v>27.2</v>
      </c>
      <c r="D991" s="52">
        <v>22.7</v>
      </c>
      <c r="E991" s="23">
        <v>29.6</v>
      </c>
    </row>
    <row r="992" spans="1:5" ht="15" x14ac:dyDescent="0.35">
      <c r="A992" s="11" t="s">
        <v>2109</v>
      </c>
      <c r="B992" s="5" t="s">
        <v>930</v>
      </c>
      <c r="C992" s="23">
        <v>55.4</v>
      </c>
      <c r="D992" s="52">
        <v>34.799999999999997</v>
      </c>
      <c r="E992" s="23">
        <v>64.5</v>
      </c>
    </row>
    <row r="993" spans="1:5" ht="15" x14ac:dyDescent="0.35">
      <c r="A993" s="11" t="s">
        <v>2110</v>
      </c>
      <c r="B993" s="5" t="s">
        <v>931</v>
      </c>
      <c r="C993" s="23">
        <v>36.6</v>
      </c>
      <c r="D993" s="52">
        <v>30.1</v>
      </c>
      <c r="E993" s="23">
        <v>42.4</v>
      </c>
    </row>
    <row r="994" spans="1:5" ht="15" x14ac:dyDescent="0.35">
      <c r="A994" s="11" t="s">
        <v>2111</v>
      </c>
      <c r="B994" s="5" t="s">
        <v>932</v>
      </c>
      <c r="C994" s="23">
        <v>32.6</v>
      </c>
      <c r="D994" s="52">
        <v>23.2</v>
      </c>
      <c r="E994" s="23">
        <v>44.6</v>
      </c>
    </row>
    <row r="995" spans="1:5" ht="15" x14ac:dyDescent="0.35">
      <c r="A995" s="11" t="s">
        <v>2112</v>
      </c>
      <c r="B995" s="5" t="s">
        <v>933</v>
      </c>
      <c r="C995" s="23">
        <v>60.5</v>
      </c>
      <c r="D995" s="52">
        <v>30.1</v>
      </c>
      <c r="E995" s="23">
        <v>67.599999999999994</v>
      </c>
    </row>
    <row r="996" spans="1:5" ht="15" x14ac:dyDescent="0.35">
      <c r="A996" s="11" t="s">
        <v>2113</v>
      </c>
      <c r="B996" s="5" t="s">
        <v>934</v>
      </c>
      <c r="C996" s="23">
        <v>42</v>
      </c>
      <c r="D996" s="52">
        <v>29.7</v>
      </c>
      <c r="E996" s="23">
        <v>48.8</v>
      </c>
    </row>
    <row r="997" spans="1:5" ht="15" x14ac:dyDescent="0.35">
      <c r="A997" s="11" t="s">
        <v>2114</v>
      </c>
      <c r="B997" s="5" t="s">
        <v>935</v>
      </c>
      <c r="C997" s="23">
        <v>47</v>
      </c>
      <c r="D997" s="52">
        <v>31.7</v>
      </c>
      <c r="E997" s="23">
        <v>62.1</v>
      </c>
    </row>
    <row r="998" spans="1:5" ht="15" x14ac:dyDescent="0.35">
      <c r="A998" s="11" t="s">
        <v>2115</v>
      </c>
      <c r="B998" s="5" t="s">
        <v>936</v>
      </c>
      <c r="C998" s="23">
        <v>36.299999999999997</v>
      </c>
      <c r="D998" s="52">
        <v>29.9</v>
      </c>
      <c r="E998" s="23">
        <v>45.9</v>
      </c>
    </row>
    <row r="999" spans="1:5" ht="15" x14ac:dyDescent="0.35">
      <c r="A999" s="11" t="s">
        <v>2116</v>
      </c>
      <c r="B999" s="5" t="s">
        <v>937</v>
      </c>
      <c r="C999" s="23">
        <v>53.7</v>
      </c>
      <c r="D999" s="52">
        <v>36</v>
      </c>
      <c r="E999" s="23">
        <v>64.2</v>
      </c>
    </row>
    <row r="1000" spans="1:5" ht="15" x14ac:dyDescent="0.35">
      <c r="A1000" s="11" t="s">
        <v>2117</v>
      </c>
      <c r="B1000" s="5" t="s">
        <v>97</v>
      </c>
      <c r="C1000" s="23">
        <v>39.4</v>
      </c>
      <c r="D1000" s="52">
        <v>31.2</v>
      </c>
      <c r="E1000" s="23">
        <v>42.8</v>
      </c>
    </row>
    <row r="1001" spans="1:5" ht="15" x14ac:dyDescent="0.35">
      <c r="A1001" s="11" t="s">
        <v>2118</v>
      </c>
      <c r="B1001" s="5" t="s">
        <v>938</v>
      </c>
      <c r="C1001" s="23">
        <v>50.9</v>
      </c>
      <c r="D1001" s="52">
        <v>36</v>
      </c>
      <c r="E1001" s="23">
        <v>59.5</v>
      </c>
    </row>
    <row r="1002" spans="1:5" ht="15" x14ac:dyDescent="0.35">
      <c r="A1002" s="11" t="s">
        <v>2119</v>
      </c>
      <c r="B1002" s="5" t="s">
        <v>389</v>
      </c>
      <c r="C1002" s="23">
        <v>34.299999999999997</v>
      </c>
      <c r="D1002" s="52">
        <v>27.2</v>
      </c>
      <c r="E1002" s="23">
        <v>39.700000000000003</v>
      </c>
    </row>
    <row r="1003" spans="1:5" ht="15" x14ac:dyDescent="0.35">
      <c r="A1003" s="11" t="s">
        <v>2120</v>
      </c>
      <c r="B1003" s="5" t="s">
        <v>939</v>
      </c>
      <c r="C1003" s="23">
        <v>40.4</v>
      </c>
      <c r="D1003" s="52">
        <v>28.2</v>
      </c>
      <c r="E1003" s="23">
        <v>50.5</v>
      </c>
    </row>
    <row r="1004" spans="1:5" ht="15" x14ac:dyDescent="0.35">
      <c r="A1004" s="11" t="s">
        <v>2121</v>
      </c>
      <c r="B1004" s="5" t="s">
        <v>940</v>
      </c>
      <c r="C1004" s="23">
        <v>36.299999999999997</v>
      </c>
      <c r="D1004" s="52">
        <v>29.6</v>
      </c>
      <c r="E1004" s="23">
        <v>52.1</v>
      </c>
    </row>
    <row r="1005" spans="1:5" ht="15" x14ac:dyDescent="0.35">
      <c r="A1005" s="11" t="s">
        <v>2122</v>
      </c>
      <c r="B1005" s="5" t="s">
        <v>941</v>
      </c>
      <c r="C1005" s="23">
        <v>51.3</v>
      </c>
      <c r="D1005" s="52">
        <v>30.8</v>
      </c>
      <c r="E1005" s="23">
        <v>62.6</v>
      </c>
    </row>
    <row r="1006" spans="1:5" ht="15" x14ac:dyDescent="0.35">
      <c r="A1006" s="11" t="s">
        <v>2123</v>
      </c>
      <c r="B1006" s="5" t="s">
        <v>942</v>
      </c>
      <c r="C1006" s="23">
        <v>38.4</v>
      </c>
      <c r="D1006" s="52">
        <v>22.4</v>
      </c>
      <c r="E1006" s="23">
        <v>48</v>
      </c>
    </row>
    <row r="1007" spans="1:5" ht="15" x14ac:dyDescent="0.35">
      <c r="A1007" s="11" t="s">
        <v>2124</v>
      </c>
      <c r="B1007" s="5" t="s">
        <v>943</v>
      </c>
      <c r="C1007" s="23">
        <v>11.9</v>
      </c>
      <c r="D1007" s="52">
        <v>11.7</v>
      </c>
      <c r="E1007" s="23">
        <v>17</v>
      </c>
    </row>
    <row r="1008" spans="1:5" ht="15" x14ac:dyDescent="0.35">
      <c r="A1008" s="11" t="s">
        <v>2125</v>
      </c>
      <c r="B1008" s="5" t="s">
        <v>944</v>
      </c>
      <c r="C1008" s="23">
        <v>31.9</v>
      </c>
      <c r="D1008" s="52">
        <v>31.5</v>
      </c>
      <c r="E1008" s="23">
        <v>33.1</v>
      </c>
    </row>
    <row r="1009" spans="1:5" ht="15" x14ac:dyDescent="0.35">
      <c r="A1009" s="11" t="s">
        <v>2126</v>
      </c>
      <c r="B1009" s="5" t="s">
        <v>945</v>
      </c>
      <c r="C1009" s="23">
        <v>15.3</v>
      </c>
      <c r="D1009" s="52">
        <v>13.9</v>
      </c>
      <c r="E1009" s="23">
        <v>20.8</v>
      </c>
    </row>
    <row r="1010" spans="1:5" ht="15" x14ac:dyDescent="0.35">
      <c r="A1010" s="11" t="s">
        <v>2127</v>
      </c>
      <c r="B1010" s="5" t="s">
        <v>946</v>
      </c>
      <c r="C1010" s="23">
        <v>31.3</v>
      </c>
      <c r="D1010" s="52">
        <v>26.1</v>
      </c>
      <c r="E1010" s="23">
        <v>40.4</v>
      </c>
    </row>
    <row r="1011" spans="1:5" ht="15" x14ac:dyDescent="0.35">
      <c r="A1011" s="11" t="s">
        <v>2128</v>
      </c>
      <c r="B1011" s="5" t="s">
        <v>17</v>
      </c>
      <c r="C1011" s="23">
        <v>36.200000000000003</v>
      </c>
      <c r="D1011" s="52">
        <v>23.6</v>
      </c>
      <c r="E1011" s="23">
        <v>49.8</v>
      </c>
    </row>
    <row r="1012" spans="1:5" ht="15" x14ac:dyDescent="0.35">
      <c r="A1012" s="11" t="s">
        <v>2129</v>
      </c>
      <c r="B1012" s="5" t="s">
        <v>362</v>
      </c>
      <c r="C1012" s="23">
        <v>29.7</v>
      </c>
      <c r="D1012" s="52">
        <v>13.9</v>
      </c>
      <c r="E1012" s="23">
        <v>35.6</v>
      </c>
    </row>
    <row r="1013" spans="1:5" ht="15" x14ac:dyDescent="0.35">
      <c r="A1013" s="11" t="s">
        <v>2130</v>
      </c>
      <c r="B1013" s="5" t="s">
        <v>947</v>
      </c>
      <c r="C1013" s="23">
        <v>41</v>
      </c>
      <c r="D1013" s="52">
        <v>35.6</v>
      </c>
      <c r="E1013" s="23">
        <v>67.400000000000006</v>
      </c>
    </row>
    <row r="1014" spans="1:5" ht="15" x14ac:dyDescent="0.35">
      <c r="A1014" s="11" t="s">
        <v>2131</v>
      </c>
      <c r="B1014" s="5" t="s">
        <v>948</v>
      </c>
      <c r="C1014" s="23">
        <v>12.3</v>
      </c>
      <c r="D1014" s="52">
        <v>10.8</v>
      </c>
      <c r="E1014" s="23">
        <v>22.2</v>
      </c>
    </row>
    <row r="1015" spans="1:5" ht="15" x14ac:dyDescent="0.35">
      <c r="A1015" s="11" t="s">
        <v>2132</v>
      </c>
      <c r="B1015" s="5" t="s">
        <v>949</v>
      </c>
      <c r="C1015" s="23">
        <v>25.8</v>
      </c>
      <c r="D1015" s="52">
        <v>13.5</v>
      </c>
      <c r="E1015" s="23">
        <v>39.299999999999997</v>
      </c>
    </row>
    <row r="1016" spans="1:5" ht="15" x14ac:dyDescent="0.35">
      <c r="A1016" s="11" t="s">
        <v>2133</v>
      </c>
      <c r="B1016" s="5" t="s">
        <v>950</v>
      </c>
      <c r="C1016" s="23">
        <v>24.6</v>
      </c>
      <c r="D1016" s="52">
        <v>19.899999999999999</v>
      </c>
      <c r="E1016" s="23">
        <v>46.9</v>
      </c>
    </row>
    <row r="1017" spans="1:5" ht="15" x14ac:dyDescent="0.35">
      <c r="A1017" s="11" t="s">
        <v>2134</v>
      </c>
      <c r="B1017" s="5" t="s">
        <v>951</v>
      </c>
      <c r="C1017" s="23">
        <v>25.7</v>
      </c>
      <c r="D1017" s="52">
        <v>22</v>
      </c>
      <c r="E1017" s="23">
        <v>33.4</v>
      </c>
    </row>
    <row r="1018" spans="1:5" ht="15" x14ac:dyDescent="0.35">
      <c r="A1018" s="11" t="s">
        <v>2135</v>
      </c>
      <c r="B1018" s="5" t="s">
        <v>131</v>
      </c>
      <c r="C1018" s="23">
        <v>15.5</v>
      </c>
      <c r="D1018" s="52">
        <v>14.2</v>
      </c>
      <c r="E1018" s="23">
        <v>15.9</v>
      </c>
    </row>
    <row r="1019" spans="1:5" ht="15" x14ac:dyDescent="0.35">
      <c r="A1019" s="11" t="s">
        <v>2136</v>
      </c>
      <c r="B1019" s="5" t="s">
        <v>952</v>
      </c>
      <c r="C1019" s="23">
        <v>16.600000000000001</v>
      </c>
      <c r="D1019" s="52">
        <v>16.399999999999999</v>
      </c>
      <c r="E1019" s="23">
        <v>25.7</v>
      </c>
    </row>
    <row r="1020" spans="1:5" ht="15" x14ac:dyDescent="0.35">
      <c r="A1020" s="11" t="s">
        <v>2137</v>
      </c>
      <c r="B1020" s="5" t="s">
        <v>953</v>
      </c>
      <c r="C1020" s="23">
        <v>28.4</v>
      </c>
      <c r="D1020" s="52">
        <v>22.3</v>
      </c>
      <c r="E1020" s="23">
        <v>30.5</v>
      </c>
    </row>
    <row r="1021" spans="1:5" ht="15" x14ac:dyDescent="0.35">
      <c r="A1021" s="11" t="s">
        <v>2138</v>
      </c>
      <c r="B1021" s="5" t="s">
        <v>954</v>
      </c>
      <c r="C1021" s="23">
        <v>43.5</v>
      </c>
      <c r="D1021" s="52">
        <v>24.2</v>
      </c>
      <c r="E1021" s="23">
        <v>51.4</v>
      </c>
    </row>
    <row r="1022" spans="1:5" ht="15" x14ac:dyDescent="0.35">
      <c r="A1022" s="11" t="s">
        <v>2139</v>
      </c>
      <c r="B1022" s="5" t="s">
        <v>955</v>
      </c>
      <c r="C1022" s="23">
        <v>35.799999999999997</v>
      </c>
      <c r="D1022" s="52">
        <v>21.8</v>
      </c>
      <c r="E1022" s="23">
        <v>45.8</v>
      </c>
    </row>
    <row r="1023" spans="1:5" ht="15" x14ac:dyDescent="0.35">
      <c r="A1023" s="11" t="s">
        <v>2140</v>
      </c>
      <c r="B1023" s="5" t="s">
        <v>956</v>
      </c>
      <c r="C1023" s="23">
        <v>15.2</v>
      </c>
      <c r="D1023" s="52">
        <v>14.4</v>
      </c>
      <c r="E1023" s="23">
        <v>16.600000000000001</v>
      </c>
    </row>
    <row r="1024" spans="1:5" ht="15" x14ac:dyDescent="0.35">
      <c r="A1024" s="11" t="s">
        <v>2141</v>
      </c>
      <c r="B1024" s="5" t="s">
        <v>957</v>
      </c>
      <c r="C1024" s="23">
        <v>37.200000000000003</v>
      </c>
      <c r="D1024" s="52">
        <v>25</v>
      </c>
      <c r="E1024" s="23">
        <v>56.1</v>
      </c>
    </row>
    <row r="1025" spans="1:5" ht="15" x14ac:dyDescent="0.35">
      <c r="A1025" s="11" t="s">
        <v>2142</v>
      </c>
      <c r="B1025" s="5" t="s">
        <v>958</v>
      </c>
      <c r="C1025" s="23">
        <v>18.899999999999999</v>
      </c>
      <c r="D1025" s="52">
        <v>16.399999999999999</v>
      </c>
      <c r="E1025" s="23">
        <v>24.6</v>
      </c>
    </row>
    <row r="1026" spans="1:5" ht="15" x14ac:dyDescent="0.35">
      <c r="A1026" s="11" t="s">
        <v>2143</v>
      </c>
      <c r="B1026" s="5" t="s">
        <v>959</v>
      </c>
      <c r="C1026" s="23">
        <v>14.7</v>
      </c>
      <c r="D1026" s="52">
        <v>8</v>
      </c>
      <c r="E1026" s="23">
        <v>20.100000000000001</v>
      </c>
    </row>
    <row r="1027" spans="1:5" ht="15" x14ac:dyDescent="0.35">
      <c r="A1027" s="11" t="s">
        <v>2144</v>
      </c>
      <c r="B1027" s="5" t="s">
        <v>960</v>
      </c>
      <c r="C1027" s="23">
        <v>16</v>
      </c>
      <c r="D1027" s="52">
        <v>15.6</v>
      </c>
      <c r="E1027" s="23">
        <v>16.7</v>
      </c>
    </row>
    <row r="1028" spans="1:5" ht="15" x14ac:dyDescent="0.35">
      <c r="A1028" s="11" t="s">
        <v>2145</v>
      </c>
      <c r="B1028" s="5" t="s">
        <v>961</v>
      </c>
      <c r="C1028" s="23">
        <v>14.9</v>
      </c>
      <c r="D1028" s="52">
        <v>11.3</v>
      </c>
      <c r="E1028" s="23">
        <v>28.8</v>
      </c>
    </row>
    <row r="1029" spans="1:5" ht="15" x14ac:dyDescent="0.35">
      <c r="A1029" s="11" t="s">
        <v>2146</v>
      </c>
      <c r="B1029" s="5" t="s">
        <v>962</v>
      </c>
      <c r="C1029" s="23">
        <v>25.3</v>
      </c>
      <c r="D1029" s="52">
        <v>20.100000000000001</v>
      </c>
      <c r="E1029" s="23">
        <v>26.7</v>
      </c>
    </row>
    <row r="1030" spans="1:5" ht="15" x14ac:dyDescent="0.35">
      <c r="A1030" s="11" t="s">
        <v>2147</v>
      </c>
      <c r="B1030" s="5" t="s">
        <v>68</v>
      </c>
      <c r="C1030" s="23">
        <v>22.5</v>
      </c>
      <c r="D1030" s="52">
        <v>20.2</v>
      </c>
      <c r="E1030" s="23">
        <v>34.299999999999997</v>
      </c>
    </row>
    <row r="1031" spans="1:5" ht="15" x14ac:dyDescent="0.35">
      <c r="A1031" s="11" t="s">
        <v>2148</v>
      </c>
      <c r="B1031" s="5" t="s">
        <v>242</v>
      </c>
      <c r="C1031" s="23">
        <v>22.9</v>
      </c>
      <c r="D1031" s="52">
        <v>18.8</v>
      </c>
      <c r="E1031" s="23">
        <v>33.700000000000003</v>
      </c>
    </row>
    <row r="1032" spans="1:5" ht="15" x14ac:dyDescent="0.35">
      <c r="A1032" s="11" t="s">
        <v>2149</v>
      </c>
      <c r="B1032" s="5" t="s">
        <v>963</v>
      </c>
      <c r="C1032" s="23">
        <v>31.2</v>
      </c>
      <c r="D1032" s="52">
        <v>24.9</v>
      </c>
      <c r="E1032" s="23">
        <v>48.8</v>
      </c>
    </row>
    <row r="1033" spans="1:5" ht="15" x14ac:dyDescent="0.35">
      <c r="A1033" s="11" t="s">
        <v>2150</v>
      </c>
      <c r="B1033" s="5" t="s">
        <v>964</v>
      </c>
      <c r="C1033" s="23">
        <v>11.5</v>
      </c>
      <c r="D1033" s="52">
        <v>10.8</v>
      </c>
      <c r="E1033" s="23">
        <v>13.8</v>
      </c>
    </row>
    <row r="1034" spans="1:5" ht="15" x14ac:dyDescent="0.35">
      <c r="A1034" s="11" t="s">
        <v>2151</v>
      </c>
      <c r="B1034" s="5" t="s">
        <v>965</v>
      </c>
      <c r="C1034" s="23">
        <v>24.8</v>
      </c>
      <c r="D1034" s="52">
        <v>24</v>
      </c>
      <c r="E1034" s="23">
        <v>31</v>
      </c>
    </row>
    <row r="1035" spans="1:5" ht="15" x14ac:dyDescent="0.35">
      <c r="A1035" s="11" t="s">
        <v>2152</v>
      </c>
      <c r="B1035" s="5" t="s">
        <v>683</v>
      </c>
      <c r="C1035" s="23">
        <v>20.7</v>
      </c>
      <c r="D1035" s="52">
        <v>16.8</v>
      </c>
      <c r="E1035" s="23">
        <v>29</v>
      </c>
    </row>
    <row r="1036" spans="1:5" ht="15" x14ac:dyDescent="0.35">
      <c r="A1036" s="11" t="s">
        <v>2153</v>
      </c>
      <c r="B1036" s="5" t="s">
        <v>966</v>
      </c>
      <c r="C1036" s="23">
        <v>23.2</v>
      </c>
      <c r="D1036" s="52">
        <v>16.2</v>
      </c>
      <c r="E1036" s="23">
        <v>29</v>
      </c>
    </row>
    <row r="1037" spans="1:5" ht="15" x14ac:dyDescent="0.35">
      <c r="A1037" s="11" t="s">
        <v>2154</v>
      </c>
      <c r="B1037" s="5" t="s">
        <v>967</v>
      </c>
      <c r="C1037" s="23">
        <v>16.5</v>
      </c>
      <c r="D1037" s="52">
        <v>13</v>
      </c>
      <c r="E1037" s="23">
        <v>27</v>
      </c>
    </row>
    <row r="1038" spans="1:5" ht="15" x14ac:dyDescent="0.35">
      <c r="A1038" s="11" t="s">
        <v>2155</v>
      </c>
      <c r="B1038" s="5" t="s">
        <v>894</v>
      </c>
      <c r="C1038" s="23">
        <v>18</v>
      </c>
      <c r="D1038" s="52">
        <v>13.4</v>
      </c>
      <c r="E1038" s="23">
        <v>21.7</v>
      </c>
    </row>
    <row r="1039" spans="1:5" ht="15" x14ac:dyDescent="0.35">
      <c r="A1039" s="11" t="s">
        <v>2156</v>
      </c>
      <c r="B1039" s="5" t="s">
        <v>968</v>
      </c>
      <c r="C1039" s="23">
        <v>27.4</v>
      </c>
      <c r="D1039" s="52">
        <v>23.8</v>
      </c>
      <c r="E1039" s="23">
        <v>39.799999999999997</v>
      </c>
    </row>
    <row r="1040" spans="1:5" ht="15" x14ac:dyDescent="0.35">
      <c r="A1040" s="11" t="s">
        <v>2157</v>
      </c>
      <c r="B1040" s="5" t="s">
        <v>969</v>
      </c>
      <c r="C1040" s="23">
        <v>32.1</v>
      </c>
      <c r="D1040" s="52">
        <v>26.2</v>
      </c>
      <c r="E1040" s="23">
        <v>45.2</v>
      </c>
    </row>
    <row r="1041" spans="1:5" ht="15" x14ac:dyDescent="0.35">
      <c r="A1041" s="11" t="s">
        <v>2158</v>
      </c>
      <c r="B1041" s="5" t="s">
        <v>970</v>
      </c>
      <c r="C1041" s="23">
        <v>34.9</v>
      </c>
      <c r="D1041" s="52">
        <v>25.4</v>
      </c>
      <c r="E1041" s="23">
        <v>43.3</v>
      </c>
    </row>
    <row r="1042" spans="1:5" ht="15" x14ac:dyDescent="0.35">
      <c r="A1042" s="11" t="s">
        <v>2159</v>
      </c>
      <c r="B1042" s="5" t="s">
        <v>971</v>
      </c>
      <c r="C1042" s="23">
        <v>13.7</v>
      </c>
      <c r="D1042" s="52">
        <v>11.6</v>
      </c>
      <c r="E1042" s="23">
        <v>24.5</v>
      </c>
    </row>
    <row r="1043" spans="1:5" ht="15" x14ac:dyDescent="0.35">
      <c r="A1043" s="11" t="s">
        <v>2160</v>
      </c>
      <c r="B1043" s="5" t="s">
        <v>972</v>
      </c>
      <c r="C1043" s="23">
        <v>24.2</v>
      </c>
      <c r="D1043" s="52">
        <v>19.5</v>
      </c>
      <c r="E1043" s="23">
        <v>28.3</v>
      </c>
    </row>
    <row r="1044" spans="1:5" ht="15" x14ac:dyDescent="0.35">
      <c r="A1044" s="11" t="s">
        <v>2161</v>
      </c>
      <c r="B1044" s="5" t="s">
        <v>973</v>
      </c>
      <c r="C1044" s="23">
        <v>30.6</v>
      </c>
      <c r="D1044" s="52">
        <v>15.9</v>
      </c>
      <c r="E1044" s="23">
        <v>46.8</v>
      </c>
    </row>
    <row r="1045" spans="1:5" ht="15" x14ac:dyDescent="0.35">
      <c r="A1045" s="11" t="s">
        <v>2162</v>
      </c>
      <c r="B1045" s="5" t="s">
        <v>974</v>
      </c>
      <c r="C1045" s="23">
        <v>19</v>
      </c>
      <c r="D1045" s="52">
        <v>13</v>
      </c>
      <c r="E1045" s="23">
        <v>33.200000000000003</v>
      </c>
    </row>
    <row r="1046" spans="1:5" ht="15" x14ac:dyDescent="0.35">
      <c r="A1046" s="11" t="s">
        <v>2163</v>
      </c>
      <c r="B1046" s="5" t="s">
        <v>975</v>
      </c>
      <c r="C1046" s="23">
        <v>20.8</v>
      </c>
      <c r="D1046" s="52">
        <v>17</v>
      </c>
      <c r="E1046" s="23">
        <v>25.3</v>
      </c>
    </row>
    <row r="1047" spans="1:5" ht="15" x14ac:dyDescent="0.35">
      <c r="A1047" s="11" t="s">
        <v>2164</v>
      </c>
      <c r="B1047" s="5" t="s">
        <v>976</v>
      </c>
      <c r="C1047" s="23">
        <v>15.6</v>
      </c>
      <c r="D1047" s="52">
        <v>15.3</v>
      </c>
      <c r="E1047" s="23">
        <v>18</v>
      </c>
    </row>
    <row r="1048" spans="1:5" ht="15" x14ac:dyDescent="0.35">
      <c r="A1048" s="11" t="s">
        <v>2165</v>
      </c>
      <c r="B1048" s="5" t="s">
        <v>977</v>
      </c>
      <c r="C1048" s="23">
        <v>17.2</v>
      </c>
      <c r="D1048" s="52">
        <v>15.8</v>
      </c>
      <c r="E1048" s="23">
        <v>21.5</v>
      </c>
    </row>
    <row r="1049" spans="1:5" ht="15" x14ac:dyDescent="0.35">
      <c r="A1049" s="11" t="s">
        <v>2166</v>
      </c>
      <c r="B1049" s="5" t="s">
        <v>978</v>
      </c>
      <c r="C1049" s="23">
        <v>38.6</v>
      </c>
      <c r="D1049" s="52">
        <v>35.4</v>
      </c>
      <c r="E1049" s="23">
        <v>60</v>
      </c>
    </row>
    <row r="1050" spans="1:5" ht="15" x14ac:dyDescent="0.35">
      <c r="A1050" s="11" t="s">
        <v>2167</v>
      </c>
      <c r="B1050" s="5" t="s">
        <v>979</v>
      </c>
      <c r="C1050" s="23">
        <v>49.2</v>
      </c>
      <c r="D1050" s="52">
        <v>40.1</v>
      </c>
      <c r="E1050" s="23">
        <v>52.9</v>
      </c>
    </row>
    <row r="1051" spans="1:5" ht="15" x14ac:dyDescent="0.35">
      <c r="A1051" s="11" t="s">
        <v>2168</v>
      </c>
      <c r="B1051" s="5" t="s">
        <v>980</v>
      </c>
      <c r="C1051" s="23">
        <v>48.8</v>
      </c>
      <c r="D1051" s="52">
        <v>45.5</v>
      </c>
      <c r="E1051" s="23">
        <v>57.8</v>
      </c>
    </row>
    <row r="1052" spans="1:5" ht="15" x14ac:dyDescent="0.35">
      <c r="A1052" s="11" t="s">
        <v>2169</v>
      </c>
      <c r="B1052" s="5" t="s">
        <v>981</v>
      </c>
      <c r="C1052" s="23">
        <v>48.3</v>
      </c>
      <c r="D1052" s="52">
        <v>43.4</v>
      </c>
      <c r="E1052" s="23">
        <v>53.9</v>
      </c>
    </row>
    <row r="1053" spans="1:5" ht="15" x14ac:dyDescent="0.35">
      <c r="A1053" s="11" t="s">
        <v>2170</v>
      </c>
      <c r="B1053" s="5" t="s">
        <v>982</v>
      </c>
      <c r="C1053" s="23">
        <v>45</v>
      </c>
      <c r="D1053" s="52">
        <v>38.700000000000003</v>
      </c>
      <c r="E1053" s="23">
        <v>60</v>
      </c>
    </row>
    <row r="1054" spans="1:5" ht="15" x14ac:dyDescent="0.35">
      <c r="A1054" s="11" t="s">
        <v>2171</v>
      </c>
      <c r="B1054" s="5" t="s">
        <v>983</v>
      </c>
      <c r="C1054" s="23">
        <v>39.4</v>
      </c>
      <c r="D1054" s="52">
        <v>34.1</v>
      </c>
      <c r="E1054" s="23">
        <v>56.5</v>
      </c>
    </row>
    <row r="1055" spans="1:5" ht="15" x14ac:dyDescent="0.35">
      <c r="A1055" s="11" t="s">
        <v>2172</v>
      </c>
      <c r="B1055" s="5" t="s">
        <v>984</v>
      </c>
      <c r="C1055" s="23">
        <v>41.9</v>
      </c>
      <c r="D1055" s="52">
        <v>32.799999999999997</v>
      </c>
      <c r="E1055" s="23">
        <v>57.8</v>
      </c>
    </row>
    <row r="1056" spans="1:5" ht="15" x14ac:dyDescent="0.35">
      <c r="A1056" s="11" t="s">
        <v>2173</v>
      </c>
      <c r="B1056" s="5" t="s">
        <v>985</v>
      </c>
      <c r="C1056" s="23">
        <v>22.9</v>
      </c>
      <c r="D1056" s="52">
        <v>20.100000000000001</v>
      </c>
      <c r="E1056" s="23">
        <v>39.5</v>
      </c>
    </row>
    <row r="1057" spans="1:5" ht="15" x14ac:dyDescent="0.35">
      <c r="A1057" s="11" t="s">
        <v>2174</v>
      </c>
      <c r="B1057" s="5" t="s">
        <v>986</v>
      </c>
      <c r="C1057" s="23">
        <v>27</v>
      </c>
      <c r="D1057" s="52">
        <v>22.1</v>
      </c>
      <c r="E1057" s="23">
        <v>40.299999999999997</v>
      </c>
    </row>
    <row r="1058" spans="1:5" ht="15" x14ac:dyDescent="0.35">
      <c r="A1058" s="11" t="s">
        <v>2175</v>
      </c>
      <c r="B1058" s="5" t="s">
        <v>987</v>
      </c>
      <c r="C1058" s="23">
        <v>36</v>
      </c>
      <c r="D1058" s="52">
        <v>20</v>
      </c>
      <c r="E1058" s="23">
        <v>62</v>
      </c>
    </row>
    <row r="1059" spans="1:5" ht="15" x14ac:dyDescent="0.35">
      <c r="A1059" s="11" t="s">
        <v>2176</v>
      </c>
      <c r="B1059" s="5" t="s">
        <v>988</v>
      </c>
      <c r="C1059" s="23">
        <v>56.1</v>
      </c>
      <c r="D1059" s="52">
        <v>45.1</v>
      </c>
      <c r="E1059" s="23">
        <v>65.099999999999994</v>
      </c>
    </row>
    <row r="1060" spans="1:5" ht="15" x14ac:dyDescent="0.35">
      <c r="A1060" s="11" t="s">
        <v>2177</v>
      </c>
      <c r="B1060" s="5" t="s">
        <v>989</v>
      </c>
      <c r="C1060" s="23">
        <v>48.1</v>
      </c>
      <c r="D1060" s="52">
        <v>23.2</v>
      </c>
      <c r="E1060" s="23">
        <v>70.099999999999994</v>
      </c>
    </row>
    <row r="1061" spans="1:5" ht="15" x14ac:dyDescent="0.35">
      <c r="A1061" s="11" t="s">
        <v>2178</v>
      </c>
      <c r="B1061" s="5" t="s">
        <v>990</v>
      </c>
      <c r="C1061" s="23">
        <v>30.3</v>
      </c>
      <c r="D1061" s="52">
        <v>28.2</v>
      </c>
      <c r="E1061" s="23">
        <v>36.5</v>
      </c>
    </row>
    <row r="1062" spans="1:5" ht="15" x14ac:dyDescent="0.35">
      <c r="A1062" s="11" t="s">
        <v>2179</v>
      </c>
      <c r="B1062" s="5" t="s">
        <v>991</v>
      </c>
      <c r="C1062" s="23">
        <v>27.5</v>
      </c>
      <c r="D1062" s="52">
        <v>25.3</v>
      </c>
      <c r="E1062" s="23">
        <v>33.6</v>
      </c>
    </row>
    <row r="1063" spans="1:5" ht="15" x14ac:dyDescent="0.35">
      <c r="A1063" s="11" t="s">
        <v>2180</v>
      </c>
      <c r="B1063" s="5" t="s">
        <v>992</v>
      </c>
      <c r="C1063" s="23">
        <v>56.4</v>
      </c>
      <c r="D1063" s="52">
        <v>26.7</v>
      </c>
      <c r="E1063" s="23">
        <v>64.3</v>
      </c>
    </row>
    <row r="1064" spans="1:5" ht="15" x14ac:dyDescent="0.35">
      <c r="A1064" s="11" t="s">
        <v>2181</v>
      </c>
      <c r="B1064" s="5" t="s">
        <v>993</v>
      </c>
      <c r="C1064" s="23">
        <v>45.8</v>
      </c>
      <c r="D1064" s="52">
        <v>31.1</v>
      </c>
      <c r="E1064" s="23">
        <v>72.8</v>
      </c>
    </row>
    <row r="1065" spans="1:5" ht="15" x14ac:dyDescent="0.35">
      <c r="A1065" s="11" t="s">
        <v>2182</v>
      </c>
      <c r="B1065" s="5" t="s">
        <v>994</v>
      </c>
      <c r="C1065" s="23">
        <v>37.799999999999997</v>
      </c>
      <c r="D1065" s="52">
        <v>30.7</v>
      </c>
      <c r="E1065" s="23">
        <v>54.7</v>
      </c>
    </row>
    <row r="1066" spans="1:5" ht="15" x14ac:dyDescent="0.35">
      <c r="A1066" s="11" t="s">
        <v>2183</v>
      </c>
      <c r="B1066" s="5" t="s">
        <v>995</v>
      </c>
      <c r="C1066" s="23">
        <v>45.2</v>
      </c>
      <c r="D1066" s="52">
        <v>35.9</v>
      </c>
      <c r="E1066" s="23">
        <v>60.1</v>
      </c>
    </row>
    <row r="1067" spans="1:5" ht="15" x14ac:dyDescent="0.35">
      <c r="A1067" s="11" t="s">
        <v>2184</v>
      </c>
      <c r="B1067" s="5" t="s">
        <v>996</v>
      </c>
      <c r="C1067" s="23">
        <v>39.299999999999997</v>
      </c>
      <c r="D1067" s="52">
        <v>21.1</v>
      </c>
      <c r="E1067" s="23">
        <v>44.4</v>
      </c>
    </row>
    <row r="1068" spans="1:5" ht="15" x14ac:dyDescent="0.35">
      <c r="A1068" s="11" t="s">
        <v>2185</v>
      </c>
      <c r="B1068" s="5" t="s">
        <v>88</v>
      </c>
      <c r="C1068" s="23">
        <v>34.200000000000003</v>
      </c>
      <c r="D1068" s="52">
        <v>27.2</v>
      </c>
      <c r="E1068" s="23">
        <v>42.2</v>
      </c>
    </row>
    <row r="1069" spans="1:5" ht="15" x14ac:dyDescent="0.35">
      <c r="A1069" s="11" t="s">
        <v>2186</v>
      </c>
      <c r="B1069" s="5" t="s">
        <v>997</v>
      </c>
      <c r="C1069" s="23">
        <v>32.5</v>
      </c>
      <c r="D1069" s="52">
        <v>21.7</v>
      </c>
      <c r="E1069" s="23">
        <v>43.8</v>
      </c>
    </row>
    <row r="1070" spans="1:5" ht="15" x14ac:dyDescent="0.35">
      <c r="A1070" s="11" t="s">
        <v>2187</v>
      </c>
      <c r="B1070" s="5" t="s">
        <v>998</v>
      </c>
      <c r="C1070" s="23">
        <v>37</v>
      </c>
      <c r="D1070" s="52">
        <v>21.5</v>
      </c>
      <c r="E1070" s="23">
        <v>46.2</v>
      </c>
    </row>
    <row r="1071" spans="1:5" ht="15" x14ac:dyDescent="0.35">
      <c r="A1071" s="11" t="s">
        <v>2188</v>
      </c>
      <c r="B1071" s="5" t="s">
        <v>999</v>
      </c>
      <c r="C1071" s="23">
        <v>55</v>
      </c>
      <c r="D1071" s="52">
        <v>25.6</v>
      </c>
      <c r="E1071" s="23">
        <v>64.5</v>
      </c>
    </row>
    <row r="1072" spans="1:5" ht="15" x14ac:dyDescent="0.35">
      <c r="A1072" s="11" t="s">
        <v>2189</v>
      </c>
      <c r="B1072" s="5" t="s">
        <v>1000</v>
      </c>
      <c r="C1072" s="23">
        <v>27.2</v>
      </c>
      <c r="D1072" s="52">
        <v>22.3</v>
      </c>
      <c r="E1072" s="23">
        <v>37</v>
      </c>
    </row>
    <row r="1073" spans="1:5" ht="15" x14ac:dyDescent="0.35">
      <c r="A1073" s="11" t="s">
        <v>2190</v>
      </c>
      <c r="B1073" s="5" t="s">
        <v>1001</v>
      </c>
      <c r="C1073" s="23">
        <v>38.700000000000003</v>
      </c>
      <c r="D1073" s="52">
        <v>30.7</v>
      </c>
      <c r="E1073" s="23">
        <v>49.9</v>
      </c>
    </row>
    <row r="1074" spans="1:5" ht="15" x14ac:dyDescent="0.35">
      <c r="A1074" s="11" t="s">
        <v>2191</v>
      </c>
      <c r="B1074" s="5" t="s">
        <v>195</v>
      </c>
      <c r="C1074" s="23">
        <v>24.6</v>
      </c>
      <c r="D1074" s="52">
        <v>22.4</v>
      </c>
      <c r="E1074" s="23">
        <v>32.299999999999997</v>
      </c>
    </row>
    <row r="1075" spans="1:5" ht="15" x14ac:dyDescent="0.35">
      <c r="A1075" s="11" t="s">
        <v>2192</v>
      </c>
      <c r="B1075" s="5" t="s">
        <v>1002</v>
      </c>
      <c r="C1075" s="23">
        <v>24.8</v>
      </c>
      <c r="D1075" s="52">
        <v>20.2</v>
      </c>
      <c r="E1075" s="23">
        <v>37.299999999999997</v>
      </c>
    </row>
    <row r="1076" spans="1:5" ht="15" x14ac:dyDescent="0.35">
      <c r="A1076" s="11" t="s">
        <v>2193</v>
      </c>
      <c r="B1076" s="5" t="s">
        <v>694</v>
      </c>
      <c r="C1076" s="23">
        <v>22.6</v>
      </c>
      <c r="D1076" s="52">
        <v>17.399999999999999</v>
      </c>
      <c r="E1076" s="23">
        <v>31.4</v>
      </c>
    </row>
    <row r="1077" spans="1:5" ht="15" x14ac:dyDescent="0.35">
      <c r="A1077" s="11" t="s">
        <v>2194</v>
      </c>
      <c r="B1077" s="5" t="s">
        <v>1003</v>
      </c>
      <c r="C1077" s="23">
        <v>39.799999999999997</v>
      </c>
      <c r="D1077" s="52">
        <v>32.200000000000003</v>
      </c>
      <c r="E1077" s="23">
        <v>48.9</v>
      </c>
    </row>
    <row r="1078" spans="1:5" ht="15" x14ac:dyDescent="0.35">
      <c r="A1078" s="11" t="s">
        <v>2195</v>
      </c>
      <c r="B1078" s="5" t="s">
        <v>1004</v>
      </c>
      <c r="C1078" s="23">
        <v>44.1</v>
      </c>
      <c r="D1078" s="52">
        <v>36.700000000000003</v>
      </c>
      <c r="E1078" s="23">
        <v>56.5</v>
      </c>
    </row>
    <row r="1079" spans="1:5" ht="15" x14ac:dyDescent="0.35">
      <c r="A1079" s="11" t="s">
        <v>2196</v>
      </c>
      <c r="B1079" s="5" t="s">
        <v>1005</v>
      </c>
      <c r="C1079" s="23">
        <v>38.9</v>
      </c>
      <c r="D1079" s="52">
        <v>24.1</v>
      </c>
      <c r="E1079" s="23">
        <v>49.2</v>
      </c>
    </row>
    <row r="1080" spans="1:5" ht="15" x14ac:dyDescent="0.35">
      <c r="A1080" s="11" t="s">
        <v>2197</v>
      </c>
      <c r="B1080" s="5" t="s">
        <v>1006</v>
      </c>
      <c r="C1080" s="23">
        <v>62.2</v>
      </c>
      <c r="D1080" s="52">
        <v>43.1</v>
      </c>
      <c r="E1080" s="23">
        <v>68.900000000000006</v>
      </c>
    </row>
    <row r="1081" spans="1:5" ht="15" x14ac:dyDescent="0.35">
      <c r="A1081" s="11" t="s">
        <v>2198</v>
      </c>
      <c r="B1081" s="5" t="s">
        <v>1007</v>
      </c>
      <c r="C1081" s="23">
        <v>53.6</v>
      </c>
      <c r="D1081" s="52">
        <v>39.299999999999997</v>
      </c>
      <c r="E1081" s="23">
        <v>70.2</v>
      </c>
    </row>
    <row r="1082" spans="1:5" ht="15" x14ac:dyDescent="0.35">
      <c r="A1082" s="11" t="s">
        <v>2199</v>
      </c>
      <c r="B1082" s="5" t="s">
        <v>1008</v>
      </c>
      <c r="C1082" s="23">
        <v>23</v>
      </c>
      <c r="D1082" s="52">
        <v>22.3</v>
      </c>
      <c r="E1082" s="23">
        <v>24.8</v>
      </c>
    </row>
    <row r="1083" spans="1:5" ht="15" x14ac:dyDescent="0.35">
      <c r="A1083" s="11" t="s">
        <v>2200</v>
      </c>
      <c r="B1083" s="5" t="s">
        <v>93</v>
      </c>
      <c r="C1083" s="23">
        <v>23.5</v>
      </c>
      <c r="D1083" s="52">
        <v>22</v>
      </c>
      <c r="E1083" s="23">
        <v>25.7</v>
      </c>
    </row>
    <row r="1084" spans="1:5" ht="15" x14ac:dyDescent="0.35">
      <c r="A1084" s="11" t="s">
        <v>2201</v>
      </c>
      <c r="B1084" s="5" t="s">
        <v>863</v>
      </c>
      <c r="C1084" s="23">
        <v>48.5</v>
      </c>
      <c r="D1084" s="52">
        <v>39.4</v>
      </c>
      <c r="E1084" s="23">
        <v>53</v>
      </c>
    </row>
    <row r="1085" spans="1:5" ht="15" x14ac:dyDescent="0.35">
      <c r="A1085" s="11" t="s">
        <v>2202</v>
      </c>
      <c r="B1085" s="5" t="s">
        <v>772</v>
      </c>
      <c r="C1085" s="23">
        <v>37.200000000000003</v>
      </c>
      <c r="D1085" s="52">
        <v>30.3</v>
      </c>
      <c r="E1085" s="23">
        <v>44.1</v>
      </c>
    </row>
    <row r="1086" spans="1:5" ht="15" x14ac:dyDescent="0.35">
      <c r="A1086" s="11" t="s">
        <v>2203</v>
      </c>
      <c r="B1086" s="5" t="s">
        <v>1009</v>
      </c>
      <c r="C1086" s="23">
        <v>41</v>
      </c>
      <c r="D1086" s="52">
        <v>34.799999999999997</v>
      </c>
      <c r="E1086" s="23">
        <v>46.9</v>
      </c>
    </row>
    <row r="1087" spans="1:5" ht="15" x14ac:dyDescent="0.35">
      <c r="A1087" s="11" t="s">
        <v>2204</v>
      </c>
      <c r="B1087" s="5" t="s">
        <v>1010</v>
      </c>
      <c r="C1087" s="23">
        <v>37.1</v>
      </c>
      <c r="D1087" s="52">
        <v>28.8</v>
      </c>
      <c r="E1087" s="23">
        <v>48.7</v>
      </c>
    </row>
    <row r="1088" spans="1:5" ht="15" x14ac:dyDescent="0.35">
      <c r="A1088" s="11" t="s">
        <v>2205</v>
      </c>
      <c r="B1088" s="5" t="s">
        <v>858</v>
      </c>
      <c r="C1088" s="23">
        <v>16.8</v>
      </c>
      <c r="D1088" s="52">
        <v>17.600000000000001</v>
      </c>
      <c r="E1088" s="23">
        <v>15.1</v>
      </c>
    </row>
    <row r="1089" spans="1:5" ht="15" x14ac:dyDescent="0.35">
      <c r="A1089" s="11" t="s">
        <v>2206</v>
      </c>
      <c r="B1089" s="5" t="s">
        <v>726</v>
      </c>
      <c r="C1089" s="23">
        <v>13.7</v>
      </c>
      <c r="D1089" s="52">
        <v>12.1</v>
      </c>
      <c r="E1089" s="23">
        <v>15</v>
      </c>
    </row>
    <row r="1090" spans="1:5" ht="15" x14ac:dyDescent="0.35">
      <c r="A1090" s="11" t="s">
        <v>2207</v>
      </c>
      <c r="B1090" s="5" t="s">
        <v>1011</v>
      </c>
      <c r="C1090" s="23">
        <v>48.4</v>
      </c>
      <c r="D1090" s="52">
        <v>41.9</v>
      </c>
      <c r="E1090" s="23">
        <v>67.8</v>
      </c>
    </row>
    <row r="1091" spans="1:5" ht="15" x14ac:dyDescent="0.35">
      <c r="A1091" s="11" t="s">
        <v>2208</v>
      </c>
      <c r="B1091" s="5" t="s">
        <v>1012</v>
      </c>
      <c r="C1091" s="43">
        <v>77.5</v>
      </c>
      <c r="D1091" s="44" t="s">
        <v>2247</v>
      </c>
      <c r="E1091" s="23">
        <v>77.5</v>
      </c>
    </row>
    <row r="1092" spans="1:5" ht="15" x14ac:dyDescent="0.35">
      <c r="A1092" s="11" t="s">
        <v>2209</v>
      </c>
      <c r="B1092" s="5" t="s">
        <v>1013</v>
      </c>
      <c r="C1092" s="43">
        <v>88.1</v>
      </c>
      <c r="D1092" s="44" t="s">
        <v>2247</v>
      </c>
      <c r="E1092" s="23">
        <v>88.1</v>
      </c>
    </row>
    <row r="1093" spans="1:5" ht="15" x14ac:dyDescent="0.35">
      <c r="A1093" s="11" t="s">
        <v>2210</v>
      </c>
      <c r="B1093" s="5" t="s">
        <v>1014</v>
      </c>
      <c r="C1093" s="43">
        <v>90.9</v>
      </c>
      <c r="D1093" s="44" t="s">
        <v>2247</v>
      </c>
      <c r="E1093" s="23">
        <v>90.9</v>
      </c>
    </row>
    <row r="1094" spans="1:5" ht="15" x14ac:dyDescent="0.35">
      <c r="A1094" s="11" t="s">
        <v>2211</v>
      </c>
      <c r="B1094" s="5" t="s">
        <v>242</v>
      </c>
      <c r="C1094" s="43">
        <v>96.4</v>
      </c>
      <c r="D1094" s="44" t="s">
        <v>2247</v>
      </c>
      <c r="E1094" s="23">
        <v>96.4</v>
      </c>
    </row>
    <row r="1095" spans="1:5" ht="15" x14ac:dyDescent="0.35">
      <c r="A1095" s="11" t="s">
        <v>2212</v>
      </c>
      <c r="B1095" s="5" t="s">
        <v>1015</v>
      </c>
      <c r="C1095" s="43">
        <v>91.2</v>
      </c>
      <c r="D1095" s="44" t="s">
        <v>2247</v>
      </c>
      <c r="E1095" s="23">
        <v>91.2</v>
      </c>
    </row>
    <row r="1096" spans="1:5" ht="15" x14ac:dyDescent="0.35">
      <c r="A1096" s="11" t="s">
        <v>2213</v>
      </c>
      <c r="B1096" s="5" t="s">
        <v>1016</v>
      </c>
      <c r="C1096" s="43">
        <v>82.4</v>
      </c>
      <c r="D1096" s="44" t="s">
        <v>2247</v>
      </c>
      <c r="E1096" s="23">
        <v>82.4</v>
      </c>
    </row>
    <row r="1097" spans="1:5" ht="15" x14ac:dyDescent="0.35">
      <c r="A1097" s="11" t="s">
        <v>2214</v>
      </c>
      <c r="B1097" s="5" t="s">
        <v>1017</v>
      </c>
      <c r="C1097" s="43">
        <v>84.6</v>
      </c>
      <c r="D1097" s="44" t="s">
        <v>2247</v>
      </c>
      <c r="E1097" s="23">
        <v>84.6</v>
      </c>
    </row>
    <row r="1098" spans="1:5" ht="15" x14ac:dyDescent="0.35">
      <c r="A1098" s="11" t="s">
        <v>2215</v>
      </c>
      <c r="B1098" s="5" t="s">
        <v>1018</v>
      </c>
      <c r="C1098" s="43">
        <v>70.400000000000006</v>
      </c>
      <c r="D1098" s="52">
        <v>51.6</v>
      </c>
      <c r="E1098" s="23">
        <v>79.2</v>
      </c>
    </row>
    <row r="1099" spans="1:5" ht="15" x14ac:dyDescent="0.35">
      <c r="A1099" s="11" t="s">
        <v>2216</v>
      </c>
      <c r="B1099" s="5" t="s">
        <v>768</v>
      </c>
      <c r="C1099" s="43">
        <v>88.7</v>
      </c>
      <c r="D1099" s="41" t="s">
        <v>2247</v>
      </c>
      <c r="E1099" s="23">
        <v>88.7</v>
      </c>
    </row>
    <row r="1100" spans="1:5" ht="15" x14ac:dyDescent="0.35">
      <c r="A1100" s="11" t="s">
        <v>2217</v>
      </c>
      <c r="B1100" s="5" t="s">
        <v>1019</v>
      </c>
      <c r="C1100" s="43">
        <v>80</v>
      </c>
      <c r="D1100" s="41" t="s">
        <v>2247</v>
      </c>
      <c r="E1100" s="23">
        <v>80</v>
      </c>
    </row>
    <row r="1101" spans="1:5" ht="15" x14ac:dyDescent="0.35">
      <c r="A1101" s="11" t="s">
        <v>2218</v>
      </c>
      <c r="B1101" s="5" t="s">
        <v>1020</v>
      </c>
      <c r="C1101" s="23">
        <v>67.2</v>
      </c>
      <c r="D1101" s="52">
        <v>59.5</v>
      </c>
      <c r="E1101" s="23">
        <v>85.6</v>
      </c>
    </row>
    <row r="1102" spans="1:5" ht="15" x14ac:dyDescent="0.35">
      <c r="A1102" s="11" t="s">
        <v>2219</v>
      </c>
      <c r="B1102" s="5" t="s">
        <v>1021</v>
      </c>
      <c r="C1102" s="23">
        <v>86.5</v>
      </c>
      <c r="D1102" s="41" t="s">
        <v>2247</v>
      </c>
      <c r="E1102" s="23">
        <v>86.5</v>
      </c>
    </row>
    <row r="1103" spans="1:5" ht="15" x14ac:dyDescent="0.35">
      <c r="A1103" s="11" t="s">
        <v>2220</v>
      </c>
      <c r="B1103" s="1" t="s">
        <v>1039</v>
      </c>
      <c r="C1103" s="23">
        <v>95.5</v>
      </c>
      <c r="D1103" s="41" t="s">
        <v>2247</v>
      </c>
      <c r="E1103" s="23">
        <v>95.5</v>
      </c>
    </row>
    <row r="1104" spans="1:5" ht="15" x14ac:dyDescent="0.35">
      <c r="A1104" s="11" t="s">
        <v>2221</v>
      </c>
      <c r="B1104" s="5" t="s">
        <v>1022</v>
      </c>
      <c r="C1104" s="23">
        <v>88.3</v>
      </c>
      <c r="D1104" s="41" t="s">
        <v>2247</v>
      </c>
      <c r="E1104" s="23">
        <v>88.3</v>
      </c>
    </row>
    <row r="1105" spans="1:5" ht="15" x14ac:dyDescent="0.35">
      <c r="A1105" s="11" t="s">
        <v>2222</v>
      </c>
      <c r="B1105" s="5" t="s">
        <v>141</v>
      </c>
      <c r="C1105" s="23">
        <v>96.3</v>
      </c>
      <c r="D1105" s="41" t="s">
        <v>2247</v>
      </c>
      <c r="E1105" s="23">
        <v>96.3</v>
      </c>
    </row>
    <row r="1106" spans="1:5" ht="15" x14ac:dyDescent="0.35">
      <c r="A1106" s="11" t="s">
        <v>2223</v>
      </c>
      <c r="B1106" s="5" t="s">
        <v>1023</v>
      </c>
      <c r="C1106" s="23">
        <v>84.1</v>
      </c>
      <c r="D1106" s="41" t="s">
        <v>2247</v>
      </c>
      <c r="E1106" s="23">
        <v>84.1</v>
      </c>
    </row>
    <row r="1107" spans="1:5" ht="15" x14ac:dyDescent="0.35">
      <c r="A1107" s="11" t="s">
        <v>2224</v>
      </c>
      <c r="B1107" s="5" t="s">
        <v>1024</v>
      </c>
      <c r="C1107" s="23">
        <v>90.1</v>
      </c>
      <c r="D1107" s="41" t="s">
        <v>2247</v>
      </c>
      <c r="E1107" s="23">
        <v>90.1</v>
      </c>
    </row>
    <row r="1108" spans="1:5" ht="15" x14ac:dyDescent="0.35">
      <c r="A1108" s="11" t="s">
        <v>2225</v>
      </c>
      <c r="B1108" s="5" t="s">
        <v>1025</v>
      </c>
      <c r="C1108" s="23">
        <v>98.5</v>
      </c>
      <c r="D1108" s="41" t="s">
        <v>2247</v>
      </c>
      <c r="E1108" s="23">
        <v>98.5</v>
      </c>
    </row>
    <row r="1109" spans="1:5" ht="15" x14ac:dyDescent="0.35">
      <c r="A1109" s="11" t="s">
        <v>2226</v>
      </c>
      <c r="B1109" s="5" t="s">
        <v>1026</v>
      </c>
      <c r="C1109" s="23">
        <v>95.7</v>
      </c>
      <c r="D1109" s="41" t="s">
        <v>2247</v>
      </c>
      <c r="E1109" s="23">
        <v>95.7</v>
      </c>
    </row>
    <row r="1110" spans="1:5" ht="15" x14ac:dyDescent="0.35">
      <c r="A1110" s="11" t="s">
        <v>2227</v>
      </c>
      <c r="B1110" s="5" t="s">
        <v>1027</v>
      </c>
      <c r="C1110" s="23">
        <v>42.1</v>
      </c>
      <c r="D1110" s="52">
        <v>33.799999999999997</v>
      </c>
      <c r="E1110" s="23">
        <v>65.099999999999994</v>
      </c>
    </row>
    <row r="1111" spans="1:5" ht="15" x14ac:dyDescent="0.35">
      <c r="A1111" s="11" t="s">
        <v>2228</v>
      </c>
      <c r="B1111" s="5" t="s">
        <v>158</v>
      </c>
      <c r="C1111" s="23">
        <v>58</v>
      </c>
      <c r="D1111" s="52">
        <v>54.7</v>
      </c>
      <c r="E1111" s="23">
        <v>61.3</v>
      </c>
    </row>
    <row r="1112" spans="1:5" ht="15" x14ac:dyDescent="0.35">
      <c r="A1112" s="11" t="s">
        <v>2229</v>
      </c>
      <c r="B1112" s="5" t="s">
        <v>1028</v>
      </c>
      <c r="C1112" s="23">
        <v>51.5</v>
      </c>
      <c r="D1112" s="52">
        <v>33.4</v>
      </c>
      <c r="E1112" s="23">
        <v>59.2</v>
      </c>
    </row>
    <row r="1113" spans="1:5" ht="15" x14ac:dyDescent="0.35">
      <c r="A1113" s="11" t="s">
        <v>2230</v>
      </c>
      <c r="B1113" s="5" t="s">
        <v>247</v>
      </c>
      <c r="C1113" s="23">
        <v>66.7</v>
      </c>
      <c r="D1113" s="52">
        <v>54.7</v>
      </c>
      <c r="E1113" s="23">
        <v>73</v>
      </c>
    </row>
    <row r="1114" spans="1:5" ht="15" x14ac:dyDescent="0.35">
      <c r="A1114" s="11" t="s">
        <v>2231</v>
      </c>
      <c r="B1114" s="5" t="s">
        <v>1029</v>
      </c>
      <c r="C1114" s="23">
        <v>74.8</v>
      </c>
      <c r="D1114" s="52">
        <v>44.9</v>
      </c>
      <c r="E1114" s="23">
        <v>91.4</v>
      </c>
    </row>
    <row r="1115" spans="1:5" ht="15" x14ac:dyDescent="0.35">
      <c r="A1115" s="11" t="s">
        <v>2232</v>
      </c>
      <c r="B1115" s="5" t="s">
        <v>1030</v>
      </c>
      <c r="C1115" s="23">
        <v>81.099999999999994</v>
      </c>
      <c r="D1115" s="52">
        <v>60.3</v>
      </c>
      <c r="E1115" s="23">
        <v>94.8</v>
      </c>
    </row>
    <row r="1116" spans="1:5" ht="15" x14ac:dyDescent="0.35">
      <c r="A1116" s="11" t="s">
        <v>2233</v>
      </c>
      <c r="B1116" s="5" t="s">
        <v>1031</v>
      </c>
      <c r="C1116" s="23">
        <v>98.4</v>
      </c>
      <c r="D1116" s="42" t="s">
        <v>2247</v>
      </c>
      <c r="E1116" s="23">
        <v>98.4</v>
      </c>
    </row>
    <row r="1117" spans="1:5" ht="15" x14ac:dyDescent="0.35">
      <c r="A1117" s="11" t="s">
        <v>2234</v>
      </c>
      <c r="B1117" s="5" t="s">
        <v>1032</v>
      </c>
      <c r="C1117" s="23">
        <v>85.6</v>
      </c>
      <c r="D1117" s="52">
        <v>57.4</v>
      </c>
      <c r="E1117" s="23">
        <v>99.2</v>
      </c>
    </row>
    <row r="1118" spans="1:5" ht="15" x14ac:dyDescent="0.35">
      <c r="A1118" s="11" t="s">
        <v>2235</v>
      </c>
      <c r="B1118" s="5" t="s">
        <v>1033</v>
      </c>
      <c r="C1118" s="23">
        <v>97.9</v>
      </c>
      <c r="D1118" s="41" t="s">
        <v>2247</v>
      </c>
      <c r="E1118" s="23">
        <v>97.9</v>
      </c>
    </row>
    <row r="1119" spans="1:5" ht="15" x14ac:dyDescent="0.35">
      <c r="A1119" s="11" t="s">
        <v>2236</v>
      </c>
      <c r="B1119" s="5" t="s">
        <v>1034</v>
      </c>
      <c r="C1119" s="23">
        <v>94.8</v>
      </c>
      <c r="D1119" s="41" t="s">
        <v>2247</v>
      </c>
      <c r="E1119" s="23">
        <v>94.8</v>
      </c>
    </row>
    <row r="1120" spans="1:5" ht="15" x14ac:dyDescent="0.35">
      <c r="A1120" s="11" t="s">
        <v>2237</v>
      </c>
      <c r="B1120" s="5" t="s">
        <v>1035</v>
      </c>
      <c r="C1120" s="23">
        <v>55.7</v>
      </c>
      <c r="D1120" s="52">
        <v>47.6</v>
      </c>
      <c r="E1120" s="23">
        <v>76.400000000000006</v>
      </c>
    </row>
    <row r="1121" spans="1:5" ht="15" x14ac:dyDescent="0.35">
      <c r="A1121" s="11" t="s">
        <v>2238</v>
      </c>
      <c r="B1121" s="5" t="s">
        <v>1036</v>
      </c>
      <c r="C1121" s="23">
        <v>63.2</v>
      </c>
      <c r="D1121" s="52">
        <v>57</v>
      </c>
      <c r="E1121" s="23">
        <v>71.900000000000006</v>
      </c>
    </row>
    <row r="1122" spans="1:5" ht="15" x14ac:dyDescent="0.35">
      <c r="A1122" s="11" t="s">
        <v>2239</v>
      </c>
      <c r="B1122" s="5" t="s">
        <v>1037</v>
      </c>
      <c r="C1122" s="23">
        <v>56.8</v>
      </c>
      <c r="D1122" s="52">
        <v>50.1</v>
      </c>
      <c r="E1122" s="23">
        <v>68.400000000000006</v>
      </c>
    </row>
    <row r="1123" spans="1:5" ht="15" x14ac:dyDescent="0.35">
      <c r="A1123" s="13" t="s">
        <v>2240</v>
      </c>
      <c r="B1123" s="5" t="s">
        <v>1038</v>
      </c>
      <c r="C1123" s="23">
        <v>91.4</v>
      </c>
      <c r="D1123" s="52">
        <v>43.2</v>
      </c>
      <c r="E1123" s="23">
        <v>94.9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6385"/>
  <sheetViews>
    <sheetView workbookViewId="0">
      <selection activeCell="C17" sqref="C17"/>
    </sheetView>
  </sheetViews>
  <sheetFormatPr baseColWidth="10" defaultColWidth="11.44140625" defaultRowHeight="15" x14ac:dyDescent="0.35"/>
  <cols>
    <col min="1" max="1" width="11.44140625" style="22"/>
    <col min="2" max="2" width="28.88671875" style="8" bestFit="1" customWidth="1"/>
    <col min="3" max="3" width="14" style="8" customWidth="1"/>
    <col min="4" max="4" width="12.6640625" style="8" customWidth="1"/>
    <col min="5" max="5" width="14" style="8" customWidth="1"/>
    <col min="6" max="7" width="12.6640625" style="8" customWidth="1"/>
    <col min="8" max="8" width="13.33203125" style="17" customWidth="1"/>
    <col min="9" max="14" width="11.44140625" style="17"/>
    <col min="15" max="15" width="14" style="17" customWidth="1"/>
    <col min="16" max="16384" width="11.44140625" style="17"/>
  </cols>
  <sheetData>
    <row r="1" spans="1:17" x14ac:dyDescent="0.35">
      <c r="A1" s="4"/>
      <c r="B1" s="9"/>
      <c r="C1" s="85" t="s">
        <v>1103</v>
      </c>
      <c r="D1" s="85"/>
      <c r="E1" s="85"/>
      <c r="F1" s="85"/>
      <c r="G1" s="85"/>
      <c r="H1" s="85"/>
      <c r="I1" s="85"/>
      <c r="J1" s="85"/>
      <c r="K1" s="85"/>
      <c r="L1" s="85"/>
      <c r="M1" s="85"/>
      <c r="N1" s="85"/>
      <c r="O1" s="85"/>
      <c r="P1" s="85"/>
      <c r="Q1" s="85"/>
    </row>
    <row r="2" spans="1:17" ht="75" x14ac:dyDescent="0.3">
      <c r="A2" s="19" t="s">
        <v>2</v>
      </c>
      <c r="B2" s="10" t="s">
        <v>0</v>
      </c>
      <c r="C2" s="18" t="s">
        <v>1105</v>
      </c>
      <c r="D2" s="18" t="s">
        <v>1106</v>
      </c>
      <c r="E2" s="18" t="s">
        <v>1107</v>
      </c>
      <c r="F2" s="18" t="s">
        <v>1108</v>
      </c>
      <c r="G2" s="18" t="s">
        <v>1118</v>
      </c>
      <c r="H2" s="18" t="s">
        <v>1109</v>
      </c>
      <c r="I2" s="18" t="s">
        <v>1110</v>
      </c>
      <c r="J2" s="18" t="s">
        <v>1</v>
      </c>
      <c r="K2" s="18" t="s">
        <v>1111</v>
      </c>
      <c r="L2" s="18" t="s">
        <v>1112</v>
      </c>
      <c r="M2" s="18" t="s">
        <v>1113</v>
      </c>
      <c r="N2" s="18" t="s">
        <v>1114</v>
      </c>
      <c r="O2" s="18" t="s">
        <v>1115</v>
      </c>
      <c r="P2" s="18" t="s">
        <v>1116</v>
      </c>
      <c r="Q2" s="18" t="s">
        <v>1117</v>
      </c>
    </row>
    <row r="3" spans="1:17" x14ac:dyDescent="0.3">
      <c r="A3" s="20" t="s">
        <v>1119</v>
      </c>
      <c r="B3" s="5" t="s">
        <v>3</v>
      </c>
      <c r="C3" s="23">
        <v>5</v>
      </c>
      <c r="D3" s="23">
        <v>35.200000000000003</v>
      </c>
      <c r="E3" s="23">
        <v>1.4</v>
      </c>
      <c r="F3" s="23">
        <v>2.6</v>
      </c>
      <c r="G3" s="23">
        <v>22.8</v>
      </c>
      <c r="H3" s="23">
        <v>5.4</v>
      </c>
      <c r="I3" s="23">
        <v>2</v>
      </c>
      <c r="J3" s="23">
        <v>3.1</v>
      </c>
      <c r="K3" s="23">
        <v>0.7</v>
      </c>
      <c r="L3" s="23">
        <v>0.2</v>
      </c>
      <c r="M3" s="23">
        <v>12.5</v>
      </c>
      <c r="N3" s="23">
        <v>1.5</v>
      </c>
      <c r="O3" s="23">
        <v>15.9</v>
      </c>
      <c r="P3" s="23">
        <v>0.5</v>
      </c>
      <c r="Q3" s="23">
        <v>71</v>
      </c>
    </row>
    <row r="4" spans="1:17" x14ac:dyDescent="0.3">
      <c r="A4" s="20" t="s">
        <v>1120</v>
      </c>
      <c r="B4" s="5" t="s">
        <v>4</v>
      </c>
      <c r="C4" s="23">
        <v>18.899999999999999</v>
      </c>
      <c r="D4" s="23">
        <v>81.7</v>
      </c>
      <c r="E4" s="23">
        <v>1.3</v>
      </c>
      <c r="F4" s="23">
        <v>3.2</v>
      </c>
      <c r="G4" s="23">
        <v>30.2</v>
      </c>
      <c r="H4" s="23">
        <v>5.2</v>
      </c>
      <c r="I4" s="23">
        <v>23.6</v>
      </c>
      <c r="J4" s="23">
        <v>5</v>
      </c>
      <c r="K4" s="23">
        <v>0.3</v>
      </c>
      <c r="L4" s="23">
        <v>1.6</v>
      </c>
      <c r="M4" s="23">
        <v>20.3</v>
      </c>
      <c r="N4" s="23">
        <v>32.299999999999997</v>
      </c>
      <c r="O4" s="23">
        <v>8.8000000000000007</v>
      </c>
      <c r="P4" s="23">
        <v>3.6</v>
      </c>
      <c r="Q4" s="23">
        <v>87.5</v>
      </c>
    </row>
    <row r="5" spans="1:17" x14ac:dyDescent="0.3">
      <c r="A5" s="20" t="s">
        <v>1121</v>
      </c>
      <c r="B5" s="5" t="s">
        <v>5</v>
      </c>
      <c r="C5" s="23">
        <v>13</v>
      </c>
      <c r="D5" s="23">
        <v>66.8</v>
      </c>
      <c r="E5" s="23">
        <v>1.3</v>
      </c>
      <c r="F5" s="23">
        <v>1.9</v>
      </c>
      <c r="G5" s="23">
        <v>37.4</v>
      </c>
      <c r="H5" s="23">
        <v>5.4</v>
      </c>
      <c r="I5" s="23">
        <v>39.6</v>
      </c>
      <c r="J5" s="23">
        <v>2.4</v>
      </c>
      <c r="K5" s="23">
        <v>0.8</v>
      </c>
      <c r="L5" s="23">
        <v>3.4</v>
      </c>
      <c r="M5" s="23">
        <v>13.1</v>
      </c>
      <c r="N5" s="23">
        <v>34.4</v>
      </c>
      <c r="O5" s="23">
        <v>11.7</v>
      </c>
      <c r="P5" s="23">
        <v>1.2</v>
      </c>
      <c r="Q5" s="23">
        <v>87.6</v>
      </c>
    </row>
    <row r="6" spans="1:17" x14ac:dyDescent="0.3">
      <c r="A6" s="20" t="s">
        <v>1122</v>
      </c>
      <c r="B6" s="5" t="s">
        <v>6</v>
      </c>
      <c r="C6" s="23">
        <v>15.7</v>
      </c>
      <c r="D6" s="23">
        <v>72.900000000000006</v>
      </c>
      <c r="E6" s="23">
        <v>1.2</v>
      </c>
      <c r="F6" s="23">
        <v>0.5</v>
      </c>
      <c r="G6" s="23">
        <v>36.700000000000003</v>
      </c>
      <c r="H6" s="23">
        <v>4.0999999999999996</v>
      </c>
      <c r="I6" s="23">
        <v>3.7</v>
      </c>
      <c r="J6" s="23">
        <v>2.5</v>
      </c>
      <c r="K6" s="23">
        <v>0.4</v>
      </c>
      <c r="L6" s="23">
        <v>2.5</v>
      </c>
      <c r="M6" s="23">
        <v>17.899999999999999</v>
      </c>
      <c r="N6" s="23">
        <v>26.8</v>
      </c>
      <c r="O6" s="23">
        <v>11</v>
      </c>
      <c r="P6" s="23">
        <v>1.5</v>
      </c>
      <c r="Q6" s="23">
        <v>87.1</v>
      </c>
    </row>
    <row r="7" spans="1:17" x14ac:dyDescent="0.3">
      <c r="A7" s="20" t="s">
        <v>1123</v>
      </c>
      <c r="B7" s="5" t="s">
        <v>7</v>
      </c>
      <c r="C7" s="23">
        <v>15.4</v>
      </c>
      <c r="D7" s="23">
        <v>64.400000000000006</v>
      </c>
      <c r="E7" s="23">
        <v>1.3</v>
      </c>
      <c r="F7" s="23">
        <v>4.3</v>
      </c>
      <c r="G7" s="23">
        <v>27.2</v>
      </c>
      <c r="H7" s="23">
        <v>4.8</v>
      </c>
      <c r="I7" s="23">
        <v>5.6</v>
      </c>
      <c r="J7" s="23">
        <v>4.7</v>
      </c>
      <c r="K7" s="23">
        <v>0.3</v>
      </c>
      <c r="L7" s="23">
        <v>1.4</v>
      </c>
      <c r="M7" s="23">
        <v>15.7</v>
      </c>
      <c r="N7" s="23">
        <v>4.5999999999999996</v>
      </c>
      <c r="O7" s="23">
        <v>14.1</v>
      </c>
      <c r="P7" s="23">
        <v>0.8</v>
      </c>
      <c r="Q7" s="23">
        <v>69.5</v>
      </c>
    </row>
    <row r="8" spans="1:17" x14ac:dyDescent="0.3">
      <c r="A8" s="20" t="s">
        <v>1124</v>
      </c>
      <c r="B8" s="5" t="s">
        <v>8</v>
      </c>
      <c r="C8" s="23">
        <v>19.100000000000001</v>
      </c>
      <c r="D8" s="23">
        <v>73.099999999999994</v>
      </c>
      <c r="E8" s="23">
        <v>1.4</v>
      </c>
      <c r="F8" s="23">
        <v>5.2</v>
      </c>
      <c r="G8" s="23">
        <v>32.299999999999997</v>
      </c>
      <c r="H8" s="23">
        <v>6.3</v>
      </c>
      <c r="I8" s="23">
        <v>32.700000000000003</v>
      </c>
      <c r="J8" s="23">
        <v>5.9</v>
      </c>
      <c r="K8" s="23">
        <v>4.5999999999999996</v>
      </c>
      <c r="L8" s="23">
        <v>9.5</v>
      </c>
      <c r="M8" s="23">
        <v>23.2</v>
      </c>
      <c r="N8" s="23">
        <v>36.4</v>
      </c>
      <c r="O8" s="23">
        <v>12.1</v>
      </c>
      <c r="P8" s="23">
        <v>3.5</v>
      </c>
      <c r="Q8" s="23">
        <v>86.4</v>
      </c>
    </row>
    <row r="9" spans="1:17" x14ac:dyDescent="0.3">
      <c r="A9" s="20" t="s">
        <v>1125</v>
      </c>
      <c r="B9" s="5" t="s">
        <v>9</v>
      </c>
      <c r="C9" s="23">
        <v>18.8</v>
      </c>
      <c r="D9" s="23">
        <v>72.099999999999994</v>
      </c>
      <c r="E9" s="23">
        <v>1.5</v>
      </c>
      <c r="F9" s="23">
        <v>4.7</v>
      </c>
      <c r="G9" s="23">
        <v>29.9</v>
      </c>
      <c r="H9" s="23">
        <v>5</v>
      </c>
      <c r="I9" s="23">
        <v>33.6</v>
      </c>
      <c r="J9" s="23">
        <v>5.5</v>
      </c>
      <c r="K9" s="23">
        <v>0.4</v>
      </c>
      <c r="L9" s="23">
        <v>0.7</v>
      </c>
      <c r="M9" s="23">
        <v>18.2</v>
      </c>
      <c r="N9" s="23">
        <v>28.3</v>
      </c>
      <c r="O9" s="23">
        <v>12.7</v>
      </c>
      <c r="P9" s="23">
        <v>2.6</v>
      </c>
      <c r="Q9" s="23">
        <v>87.2</v>
      </c>
    </row>
    <row r="10" spans="1:17" x14ac:dyDescent="0.3">
      <c r="A10" s="20" t="s">
        <v>1126</v>
      </c>
      <c r="B10" s="5" t="s">
        <v>10</v>
      </c>
      <c r="C10" s="23">
        <v>18.399999999999999</v>
      </c>
      <c r="D10" s="23">
        <v>74.3</v>
      </c>
      <c r="E10" s="23">
        <v>1.4</v>
      </c>
      <c r="F10" s="23">
        <v>1.5</v>
      </c>
      <c r="G10" s="23">
        <v>29.2</v>
      </c>
      <c r="H10" s="23">
        <v>5.6</v>
      </c>
      <c r="I10" s="23">
        <v>16.8</v>
      </c>
      <c r="J10" s="23">
        <v>3.9</v>
      </c>
      <c r="K10" s="23">
        <v>1.2</v>
      </c>
      <c r="L10" s="23">
        <v>2.2999999999999998</v>
      </c>
      <c r="M10" s="23">
        <v>20.6</v>
      </c>
      <c r="N10" s="23">
        <v>10.8</v>
      </c>
      <c r="O10" s="23">
        <v>11.1</v>
      </c>
      <c r="P10" s="23">
        <v>1.7</v>
      </c>
      <c r="Q10" s="23">
        <v>74</v>
      </c>
    </row>
    <row r="11" spans="1:17" x14ac:dyDescent="0.3">
      <c r="A11" s="20" t="s">
        <v>1127</v>
      </c>
      <c r="B11" s="5" t="s">
        <v>11</v>
      </c>
      <c r="C11" s="23">
        <v>25.3</v>
      </c>
      <c r="D11" s="23">
        <v>81.2</v>
      </c>
      <c r="E11" s="23">
        <v>1.9</v>
      </c>
      <c r="F11" s="23">
        <v>10.9</v>
      </c>
      <c r="G11" s="23">
        <v>38.700000000000003</v>
      </c>
      <c r="H11" s="23">
        <v>7.4</v>
      </c>
      <c r="I11" s="23">
        <v>49.6</v>
      </c>
      <c r="J11" s="23">
        <v>6.7</v>
      </c>
      <c r="K11" s="23">
        <v>0.3</v>
      </c>
      <c r="L11" s="23">
        <v>10.3</v>
      </c>
      <c r="M11" s="23">
        <v>25.8</v>
      </c>
      <c r="N11" s="23">
        <v>26.1</v>
      </c>
      <c r="O11" s="23">
        <v>9.4</v>
      </c>
      <c r="P11" s="23">
        <v>3.6</v>
      </c>
      <c r="Q11" s="23">
        <v>87</v>
      </c>
    </row>
    <row r="12" spans="1:17" x14ac:dyDescent="0.3">
      <c r="A12" s="20" t="s">
        <v>1128</v>
      </c>
      <c r="B12" s="5" t="s">
        <v>12</v>
      </c>
      <c r="C12" s="23">
        <v>19.899999999999999</v>
      </c>
      <c r="D12" s="23">
        <v>75.599999999999994</v>
      </c>
      <c r="E12" s="23">
        <v>2</v>
      </c>
      <c r="F12" s="23">
        <v>5.8</v>
      </c>
      <c r="G12" s="23">
        <v>38.1</v>
      </c>
      <c r="H12" s="23">
        <v>8.9</v>
      </c>
      <c r="I12" s="23">
        <v>54.5</v>
      </c>
      <c r="J12" s="23">
        <v>7.7</v>
      </c>
      <c r="K12" s="23">
        <v>3.7</v>
      </c>
      <c r="L12" s="23">
        <v>8.3000000000000007</v>
      </c>
      <c r="M12" s="23">
        <v>28.2</v>
      </c>
      <c r="N12" s="23">
        <v>43.9</v>
      </c>
      <c r="O12" s="23">
        <v>9.6999999999999993</v>
      </c>
      <c r="P12" s="23">
        <v>3.9</v>
      </c>
      <c r="Q12" s="23">
        <v>89.1</v>
      </c>
    </row>
    <row r="13" spans="1:17" x14ac:dyDescent="0.3">
      <c r="A13" s="20" t="s">
        <v>1129</v>
      </c>
      <c r="B13" s="5" t="s">
        <v>13</v>
      </c>
      <c r="C13" s="23">
        <v>15.7</v>
      </c>
      <c r="D13" s="23">
        <v>62.1</v>
      </c>
      <c r="E13" s="23">
        <v>1.3</v>
      </c>
      <c r="F13" s="23">
        <v>1.4</v>
      </c>
      <c r="G13" s="23">
        <v>29.8</v>
      </c>
      <c r="H13" s="23">
        <v>9.6999999999999993</v>
      </c>
      <c r="I13" s="23">
        <v>5.9</v>
      </c>
      <c r="J13" s="23">
        <v>4</v>
      </c>
      <c r="K13" s="23">
        <v>1.2</v>
      </c>
      <c r="L13" s="23">
        <v>9.4</v>
      </c>
      <c r="M13" s="23">
        <v>19.7</v>
      </c>
      <c r="N13" s="23">
        <v>9.1999999999999993</v>
      </c>
      <c r="O13" s="23">
        <v>12.7</v>
      </c>
      <c r="P13" s="23">
        <v>1.3</v>
      </c>
      <c r="Q13" s="23">
        <v>81.900000000000006</v>
      </c>
    </row>
    <row r="14" spans="1:17" x14ac:dyDescent="0.3">
      <c r="A14" s="20" t="s">
        <v>1130</v>
      </c>
      <c r="B14" s="5" t="s">
        <v>14</v>
      </c>
      <c r="C14" s="23">
        <v>27.8</v>
      </c>
      <c r="D14" s="23">
        <v>83.9</v>
      </c>
      <c r="E14" s="23">
        <v>2.1</v>
      </c>
      <c r="F14" s="23">
        <v>6.7</v>
      </c>
      <c r="G14" s="23">
        <v>30.6</v>
      </c>
      <c r="H14" s="23">
        <v>6.1</v>
      </c>
      <c r="I14" s="23">
        <v>35.299999999999997</v>
      </c>
      <c r="J14" s="23">
        <v>6.4</v>
      </c>
      <c r="K14" s="23">
        <v>0.8</v>
      </c>
      <c r="L14" s="23">
        <v>8.5</v>
      </c>
      <c r="M14" s="23">
        <v>25.2</v>
      </c>
      <c r="N14" s="23">
        <v>22.1</v>
      </c>
      <c r="O14" s="23">
        <v>8.5</v>
      </c>
      <c r="P14" s="23">
        <v>3.8</v>
      </c>
      <c r="Q14" s="23">
        <v>87.1</v>
      </c>
    </row>
    <row r="15" spans="1:17" x14ac:dyDescent="0.3">
      <c r="A15" s="20" t="s">
        <v>1131</v>
      </c>
      <c r="B15" s="5" t="s">
        <v>15</v>
      </c>
      <c r="C15" s="23">
        <v>10.7</v>
      </c>
      <c r="D15" s="23">
        <v>47.1</v>
      </c>
      <c r="E15" s="23">
        <v>2</v>
      </c>
      <c r="F15" s="23">
        <v>6.8</v>
      </c>
      <c r="G15" s="23">
        <v>32.5</v>
      </c>
      <c r="H15" s="23">
        <v>14</v>
      </c>
      <c r="I15" s="23">
        <v>5.9</v>
      </c>
      <c r="J15" s="23">
        <v>4.0999999999999996</v>
      </c>
      <c r="K15" s="23">
        <v>5.3</v>
      </c>
      <c r="L15" s="23">
        <v>5.2</v>
      </c>
      <c r="M15" s="23">
        <v>21.7</v>
      </c>
      <c r="N15" s="23">
        <v>7.2</v>
      </c>
      <c r="O15" s="23">
        <v>16.3</v>
      </c>
      <c r="P15" s="23">
        <v>1.2</v>
      </c>
      <c r="Q15" s="23">
        <v>74.599999999999994</v>
      </c>
    </row>
    <row r="16" spans="1:17" x14ac:dyDescent="0.3">
      <c r="A16" s="20" t="s">
        <v>1132</v>
      </c>
      <c r="B16" s="5" t="s">
        <v>16</v>
      </c>
      <c r="C16" s="23">
        <v>24.5</v>
      </c>
      <c r="D16" s="23">
        <v>68.3</v>
      </c>
      <c r="E16" s="23">
        <v>3.4</v>
      </c>
      <c r="F16" s="23">
        <v>5.2</v>
      </c>
      <c r="G16" s="23">
        <v>50.4</v>
      </c>
      <c r="H16" s="23">
        <v>13.9</v>
      </c>
      <c r="I16" s="23">
        <v>30.1</v>
      </c>
      <c r="J16" s="23">
        <v>4.3</v>
      </c>
      <c r="K16" s="23">
        <v>9.1</v>
      </c>
      <c r="L16" s="23">
        <v>56</v>
      </c>
      <c r="M16" s="23">
        <v>27.5</v>
      </c>
      <c r="N16" s="23">
        <v>43.2</v>
      </c>
      <c r="O16" s="23">
        <v>16.100000000000001</v>
      </c>
      <c r="P16" s="23">
        <v>1.2</v>
      </c>
      <c r="Q16" s="23">
        <v>90.7</v>
      </c>
    </row>
    <row r="17" spans="1:17" x14ac:dyDescent="0.3">
      <c r="A17" s="20" t="s">
        <v>1133</v>
      </c>
      <c r="B17" s="5" t="s">
        <v>17</v>
      </c>
      <c r="C17" s="23">
        <v>18.899999999999999</v>
      </c>
      <c r="D17" s="23">
        <v>77.400000000000006</v>
      </c>
      <c r="E17" s="23">
        <v>2.1</v>
      </c>
      <c r="F17" s="23">
        <v>4.3</v>
      </c>
      <c r="G17" s="23">
        <v>35.9</v>
      </c>
      <c r="H17" s="23">
        <v>5.3</v>
      </c>
      <c r="I17" s="23">
        <v>46</v>
      </c>
      <c r="J17" s="23">
        <v>7.3</v>
      </c>
      <c r="K17" s="23">
        <v>2.1</v>
      </c>
      <c r="L17" s="23">
        <v>2.6</v>
      </c>
      <c r="M17" s="23">
        <v>19.2</v>
      </c>
      <c r="N17" s="23">
        <v>35.9</v>
      </c>
      <c r="O17" s="23">
        <v>10</v>
      </c>
      <c r="P17" s="23">
        <v>4.8</v>
      </c>
      <c r="Q17" s="23">
        <v>91.3</v>
      </c>
    </row>
    <row r="18" spans="1:17" x14ac:dyDescent="0.3">
      <c r="A18" s="20" t="s">
        <v>1134</v>
      </c>
      <c r="B18" s="5" t="s">
        <v>18</v>
      </c>
      <c r="C18" s="23">
        <v>28.7</v>
      </c>
      <c r="D18" s="23">
        <v>79</v>
      </c>
      <c r="E18" s="23">
        <v>1.1000000000000001</v>
      </c>
      <c r="F18" s="23">
        <v>1.8</v>
      </c>
      <c r="G18" s="23">
        <v>36.1</v>
      </c>
      <c r="H18" s="23">
        <v>2.2999999999999998</v>
      </c>
      <c r="I18" s="23">
        <v>22.6</v>
      </c>
      <c r="J18" s="23">
        <v>2</v>
      </c>
      <c r="K18" s="23">
        <v>0.1</v>
      </c>
      <c r="L18" s="23">
        <v>0.6</v>
      </c>
      <c r="M18" s="23">
        <v>18.100000000000001</v>
      </c>
      <c r="N18" s="23">
        <v>24.6</v>
      </c>
      <c r="O18" s="23">
        <v>7.5</v>
      </c>
      <c r="P18" s="23">
        <v>0.8</v>
      </c>
      <c r="Q18" s="23">
        <v>86</v>
      </c>
    </row>
    <row r="19" spans="1:17" x14ac:dyDescent="0.3">
      <c r="A19" s="20" t="s">
        <v>1135</v>
      </c>
      <c r="B19" s="5" t="s">
        <v>19</v>
      </c>
      <c r="C19" s="23">
        <v>10.6</v>
      </c>
      <c r="D19" s="23">
        <v>56.5</v>
      </c>
      <c r="E19" s="23">
        <v>1.4</v>
      </c>
      <c r="F19" s="23">
        <v>2.2999999999999998</v>
      </c>
      <c r="G19" s="23">
        <v>25.1</v>
      </c>
      <c r="H19" s="23">
        <v>3.8</v>
      </c>
      <c r="I19" s="23">
        <v>14.8</v>
      </c>
      <c r="J19" s="23">
        <v>3.6</v>
      </c>
      <c r="K19" s="23">
        <v>0.5</v>
      </c>
      <c r="L19" s="23">
        <v>1.3</v>
      </c>
      <c r="M19" s="23">
        <v>12.4</v>
      </c>
      <c r="N19" s="23">
        <v>23</v>
      </c>
      <c r="O19" s="23">
        <v>15.7</v>
      </c>
      <c r="P19" s="23">
        <v>1</v>
      </c>
      <c r="Q19" s="23">
        <v>78</v>
      </c>
    </row>
    <row r="20" spans="1:17" x14ac:dyDescent="0.3">
      <c r="A20" s="20" t="s">
        <v>1136</v>
      </c>
      <c r="B20" s="5" t="s">
        <v>20</v>
      </c>
      <c r="C20" s="23">
        <v>15.5</v>
      </c>
      <c r="D20" s="23">
        <v>69.900000000000006</v>
      </c>
      <c r="E20" s="23">
        <v>1.6</v>
      </c>
      <c r="F20" s="23">
        <v>5.4</v>
      </c>
      <c r="G20" s="23">
        <v>32.700000000000003</v>
      </c>
      <c r="H20" s="23">
        <v>7.8</v>
      </c>
      <c r="I20" s="23">
        <v>20.7</v>
      </c>
      <c r="J20" s="23">
        <v>4.5999999999999996</v>
      </c>
      <c r="K20" s="23">
        <v>0.3</v>
      </c>
      <c r="L20" s="23">
        <v>1.9</v>
      </c>
      <c r="M20" s="23">
        <v>25.1</v>
      </c>
      <c r="N20" s="23">
        <v>42.5</v>
      </c>
      <c r="O20" s="23">
        <v>14.9</v>
      </c>
      <c r="P20" s="23">
        <v>4</v>
      </c>
      <c r="Q20" s="23">
        <v>81.400000000000006</v>
      </c>
    </row>
    <row r="21" spans="1:17" x14ac:dyDescent="0.3">
      <c r="A21" s="20" t="s">
        <v>1137</v>
      </c>
      <c r="B21" s="5" t="s">
        <v>21</v>
      </c>
      <c r="C21" s="23">
        <v>4.4000000000000004</v>
      </c>
      <c r="D21" s="23">
        <v>36.5</v>
      </c>
      <c r="E21" s="23">
        <v>1.8</v>
      </c>
      <c r="F21" s="23">
        <v>2.8</v>
      </c>
      <c r="G21" s="23">
        <v>25.4</v>
      </c>
      <c r="H21" s="23">
        <v>5.6</v>
      </c>
      <c r="I21" s="23">
        <v>5.5</v>
      </c>
      <c r="J21" s="23">
        <v>2.8</v>
      </c>
      <c r="K21" s="23">
        <v>1.4</v>
      </c>
      <c r="L21" s="23">
        <v>0.7</v>
      </c>
      <c r="M21" s="23">
        <v>13.2</v>
      </c>
      <c r="N21" s="23">
        <v>5.6</v>
      </c>
      <c r="O21" s="23">
        <v>19.2</v>
      </c>
      <c r="P21" s="23">
        <v>0.5</v>
      </c>
      <c r="Q21" s="23">
        <v>72.7</v>
      </c>
    </row>
    <row r="22" spans="1:17" x14ac:dyDescent="0.3">
      <c r="A22" s="20" t="s">
        <v>1138</v>
      </c>
      <c r="B22" s="5" t="s">
        <v>22</v>
      </c>
      <c r="C22" s="23">
        <v>23.9</v>
      </c>
      <c r="D22" s="23">
        <v>80.3</v>
      </c>
      <c r="E22" s="23">
        <v>2</v>
      </c>
      <c r="F22" s="23">
        <v>7.2</v>
      </c>
      <c r="G22" s="23">
        <v>34.5</v>
      </c>
      <c r="H22" s="23">
        <v>6.7</v>
      </c>
      <c r="I22" s="23">
        <v>36.700000000000003</v>
      </c>
      <c r="J22" s="23">
        <v>6.3</v>
      </c>
      <c r="K22" s="23">
        <v>1.7</v>
      </c>
      <c r="L22" s="23">
        <v>0.9</v>
      </c>
      <c r="M22" s="23">
        <v>28.4</v>
      </c>
      <c r="N22" s="23">
        <v>43</v>
      </c>
      <c r="O22" s="23">
        <v>14.2</v>
      </c>
      <c r="P22" s="23">
        <v>3.7</v>
      </c>
      <c r="Q22" s="23">
        <v>90.6</v>
      </c>
    </row>
    <row r="23" spans="1:17" x14ac:dyDescent="0.3">
      <c r="A23" s="20" t="s">
        <v>1139</v>
      </c>
      <c r="B23" s="5" t="s">
        <v>23</v>
      </c>
      <c r="C23" s="23">
        <v>28</v>
      </c>
      <c r="D23" s="23">
        <v>82.8</v>
      </c>
      <c r="E23" s="23">
        <v>1.5</v>
      </c>
      <c r="F23" s="23">
        <v>7.4</v>
      </c>
      <c r="G23" s="23">
        <v>32.9</v>
      </c>
      <c r="H23" s="23">
        <v>6.1</v>
      </c>
      <c r="I23" s="23">
        <v>47.7</v>
      </c>
      <c r="J23" s="23">
        <v>8.1</v>
      </c>
      <c r="K23" s="23">
        <v>0.4</v>
      </c>
      <c r="L23" s="23">
        <v>5.0999999999999996</v>
      </c>
      <c r="M23" s="23">
        <v>25.7</v>
      </c>
      <c r="N23" s="23">
        <v>28.6</v>
      </c>
      <c r="O23" s="23">
        <v>9.6999999999999993</v>
      </c>
      <c r="P23" s="23">
        <v>4.8</v>
      </c>
      <c r="Q23" s="23">
        <v>92.2</v>
      </c>
    </row>
    <row r="24" spans="1:17" x14ac:dyDescent="0.3">
      <c r="A24" s="20" t="s">
        <v>1140</v>
      </c>
      <c r="B24" s="5" t="s">
        <v>24</v>
      </c>
      <c r="C24" s="23">
        <v>20.3</v>
      </c>
      <c r="D24" s="23">
        <v>71.599999999999994</v>
      </c>
      <c r="E24" s="23">
        <v>1.2</v>
      </c>
      <c r="F24" s="23">
        <v>3.8</v>
      </c>
      <c r="G24" s="23">
        <v>31.2</v>
      </c>
      <c r="H24" s="23">
        <v>6.4</v>
      </c>
      <c r="I24" s="23">
        <v>25.5</v>
      </c>
      <c r="J24" s="23">
        <v>5.0999999999999996</v>
      </c>
      <c r="K24" s="23">
        <v>0.4</v>
      </c>
      <c r="L24" s="23">
        <v>1.2</v>
      </c>
      <c r="M24" s="23">
        <v>22.4</v>
      </c>
      <c r="N24" s="23">
        <v>20.6</v>
      </c>
      <c r="O24" s="23">
        <v>12.9</v>
      </c>
      <c r="P24" s="23">
        <v>2.2999999999999998</v>
      </c>
      <c r="Q24" s="23">
        <v>83.7</v>
      </c>
    </row>
    <row r="25" spans="1:17" x14ac:dyDescent="0.3">
      <c r="A25" s="20" t="s">
        <v>1141</v>
      </c>
      <c r="B25" s="5" t="s">
        <v>25</v>
      </c>
      <c r="C25" s="23">
        <v>22.8</v>
      </c>
      <c r="D25" s="23">
        <v>78.099999999999994</v>
      </c>
      <c r="E25" s="23">
        <v>2.9</v>
      </c>
      <c r="F25" s="23">
        <v>9.1999999999999993</v>
      </c>
      <c r="G25" s="23">
        <v>42.8</v>
      </c>
      <c r="H25" s="23">
        <v>8.9</v>
      </c>
      <c r="I25" s="23">
        <v>37</v>
      </c>
      <c r="J25" s="23">
        <v>7.8</v>
      </c>
      <c r="K25" s="23">
        <v>1.6</v>
      </c>
      <c r="L25" s="23">
        <v>6.9</v>
      </c>
      <c r="M25" s="23">
        <v>29.8</v>
      </c>
      <c r="N25" s="23">
        <v>39.5</v>
      </c>
      <c r="O25" s="23">
        <v>8.9</v>
      </c>
      <c r="P25" s="23">
        <v>2.8</v>
      </c>
      <c r="Q25" s="23">
        <v>85.7</v>
      </c>
    </row>
    <row r="26" spans="1:17" x14ac:dyDescent="0.3">
      <c r="A26" s="20" t="s">
        <v>1142</v>
      </c>
      <c r="B26" s="5" t="s">
        <v>26</v>
      </c>
      <c r="C26" s="23">
        <v>21.2</v>
      </c>
      <c r="D26" s="23">
        <v>79</v>
      </c>
      <c r="E26" s="23">
        <v>2.4</v>
      </c>
      <c r="F26" s="23">
        <v>8.6999999999999993</v>
      </c>
      <c r="G26" s="23">
        <v>40.299999999999997</v>
      </c>
      <c r="H26" s="23">
        <v>12.6</v>
      </c>
      <c r="I26" s="23">
        <v>22.3</v>
      </c>
      <c r="J26" s="23">
        <v>12.9</v>
      </c>
      <c r="K26" s="23">
        <v>1.4</v>
      </c>
      <c r="L26" s="23">
        <v>14.4</v>
      </c>
      <c r="M26" s="23">
        <v>22.1</v>
      </c>
      <c r="N26" s="23">
        <v>13</v>
      </c>
      <c r="O26" s="23">
        <v>15.1</v>
      </c>
      <c r="P26" s="23">
        <v>2.8</v>
      </c>
      <c r="Q26" s="23">
        <v>83.2</v>
      </c>
    </row>
    <row r="27" spans="1:17" x14ac:dyDescent="0.3">
      <c r="A27" s="20" t="s">
        <v>1143</v>
      </c>
      <c r="B27" s="5" t="s">
        <v>27</v>
      </c>
      <c r="C27" s="23">
        <v>31</v>
      </c>
      <c r="D27" s="23">
        <v>81.2</v>
      </c>
      <c r="E27" s="23">
        <v>4.4000000000000004</v>
      </c>
      <c r="F27" s="23">
        <v>9.6999999999999993</v>
      </c>
      <c r="G27" s="23">
        <v>46.2</v>
      </c>
      <c r="H27" s="23">
        <v>16.5</v>
      </c>
      <c r="I27" s="23">
        <v>35.9</v>
      </c>
      <c r="J27" s="23">
        <v>8.3000000000000007</v>
      </c>
      <c r="K27" s="23">
        <v>10.199999999999999</v>
      </c>
      <c r="L27" s="23">
        <v>41.6</v>
      </c>
      <c r="M27" s="23">
        <v>33.5</v>
      </c>
      <c r="N27" s="23">
        <v>43.6</v>
      </c>
      <c r="O27" s="23">
        <v>14.5</v>
      </c>
      <c r="P27" s="23">
        <v>3.1</v>
      </c>
      <c r="Q27" s="23">
        <v>93.2</v>
      </c>
    </row>
    <row r="28" spans="1:17" x14ac:dyDescent="0.3">
      <c r="A28" s="20" t="s">
        <v>1144</v>
      </c>
      <c r="B28" s="5" t="s">
        <v>28</v>
      </c>
      <c r="C28" s="23">
        <v>22.6</v>
      </c>
      <c r="D28" s="23">
        <v>80</v>
      </c>
      <c r="E28" s="23">
        <v>1.3</v>
      </c>
      <c r="F28" s="23">
        <v>14.6</v>
      </c>
      <c r="G28" s="23">
        <v>35.6</v>
      </c>
      <c r="H28" s="23">
        <v>6.9</v>
      </c>
      <c r="I28" s="23">
        <v>53.1</v>
      </c>
      <c r="J28" s="23">
        <v>6.6</v>
      </c>
      <c r="K28" s="23">
        <v>0.5</v>
      </c>
      <c r="L28" s="23">
        <v>22.6</v>
      </c>
      <c r="M28" s="23">
        <v>27.3</v>
      </c>
      <c r="N28" s="23">
        <v>23.9</v>
      </c>
      <c r="O28" s="23">
        <v>7.6</v>
      </c>
      <c r="P28" s="23">
        <v>5.0999999999999996</v>
      </c>
      <c r="Q28" s="23">
        <v>93.3</v>
      </c>
    </row>
    <row r="29" spans="1:17" x14ac:dyDescent="0.3">
      <c r="A29" s="20" t="s">
        <v>1145</v>
      </c>
      <c r="B29" s="5" t="s">
        <v>29</v>
      </c>
      <c r="C29" s="23">
        <v>6.3</v>
      </c>
      <c r="D29" s="23">
        <v>44.5</v>
      </c>
      <c r="E29" s="23">
        <v>1.5</v>
      </c>
      <c r="F29" s="23">
        <v>4.5</v>
      </c>
      <c r="G29" s="23">
        <v>19.600000000000001</v>
      </c>
      <c r="H29" s="23">
        <v>4.3</v>
      </c>
      <c r="I29" s="23">
        <v>10.1</v>
      </c>
      <c r="J29" s="23">
        <v>3</v>
      </c>
      <c r="K29" s="23">
        <v>0.2</v>
      </c>
      <c r="L29" s="23">
        <v>0.3</v>
      </c>
      <c r="M29" s="23">
        <v>14.1</v>
      </c>
      <c r="N29" s="23">
        <v>5</v>
      </c>
      <c r="O29" s="23">
        <v>18.100000000000001</v>
      </c>
      <c r="P29" s="23">
        <v>0.5</v>
      </c>
      <c r="Q29" s="23">
        <v>66.900000000000006</v>
      </c>
    </row>
    <row r="30" spans="1:17" x14ac:dyDescent="0.3">
      <c r="A30" s="20" t="s">
        <v>1146</v>
      </c>
      <c r="B30" s="5" t="s">
        <v>30</v>
      </c>
      <c r="C30" s="23">
        <v>27.3</v>
      </c>
      <c r="D30" s="23">
        <v>83.9</v>
      </c>
      <c r="E30" s="23">
        <v>1.7</v>
      </c>
      <c r="F30" s="23">
        <v>3.4</v>
      </c>
      <c r="G30" s="23">
        <v>35.1</v>
      </c>
      <c r="H30" s="23">
        <v>9.1</v>
      </c>
      <c r="I30" s="23">
        <v>58.7</v>
      </c>
      <c r="J30" s="23">
        <v>10</v>
      </c>
      <c r="K30" s="23">
        <v>0.8</v>
      </c>
      <c r="L30" s="23">
        <v>7.1</v>
      </c>
      <c r="M30" s="23">
        <v>32.299999999999997</v>
      </c>
      <c r="N30" s="23">
        <v>42.7</v>
      </c>
      <c r="O30" s="23">
        <v>9.4</v>
      </c>
      <c r="P30" s="23">
        <v>7.4</v>
      </c>
      <c r="Q30" s="23">
        <v>91.1</v>
      </c>
    </row>
    <row r="31" spans="1:17" x14ac:dyDescent="0.3">
      <c r="A31" s="20" t="s">
        <v>1147</v>
      </c>
      <c r="B31" s="5" t="s">
        <v>31</v>
      </c>
      <c r="C31" s="23">
        <v>19.399999999999999</v>
      </c>
      <c r="D31" s="23">
        <v>72</v>
      </c>
      <c r="E31" s="23">
        <v>1.8</v>
      </c>
      <c r="F31" s="23">
        <v>4.0999999999999996</v>
      </c>
      <c r="G31" s="23">
        <v>40.9</v>
      </c>
      <c r="H31" s="23">
        <v>9.1</v>
      </c>
      <c r="I31" s="23">
        <v>35.299999999999997</v>
      </c>
      <c r="J31" s="23">
        <v>7.1</v>
      </c>
      <c r="K31" s="23">
        <v>1.5</v>
      </c>
      <c r="L31" s="23">
        <v>11.7</v>
      </c>
      <c r="M31" s="23">
        <v>16</v>
      </c>
      <c r="N31" s="23">
        <v>29.9</v>
      </c>
      <c r="O31" s="23">
        <v>9.6</v>
      </c>
      <c r="P31" s="23">
        <v>2.1</v>
      </c>
      <c r="Q31" s="23">
        <v>89.4</v>
      </c>
    </row>
    <row r="32" spans="1:17" x14ac:dyDescent="0.3">
      <c r="A32" s="20" t="s">
        <v>1148</v>
      </c>
      <c r="B32" s="5" t="s">
        <v>32</v>
      </c>
      <c r="C32" s="23">
        <v>17.899999999999999</v>
      </c>
      <c r="D32" s="23">
        <v>74.099999999999994</v>
      </c>
      <c r="E32" s="23">
        <v>1.4</v>
      </c>
      <c r="F32" s="23">
        <v>1.5</v>
      </c>
      <c r="G32" s="23">
        <v>26.3</v>
      </c>
      <c r="H32" s="23">
        <v>4.7</v>
      </c>
      <c r="I32" s="23">
        <v>50.8</v>
      </c>
      <c r="J32" s="23">
        <v>3.3</v>
      </c>
      <c r="K32" s="23">
        <v>0.6</v>
      </c>
      <c r="L32" s="23">
        <v>3.5</v>
      </c>
      <c r="M32" s="23">
        <v>14.2</v>
      </c>
      <c r="N32" s="23">
        <v>20.6</v>
      </c>
      <c r="O32" s="23">
        <v>11.3</v>
      </c>
      <c r="P32" s="23">
        <v>1.2</v>
      </c>
      <c r="Q32" s="23">
        <v>84.7</v>
      </c>
    </row>
    <row r="33" spans="1:17" x14ac:dyDescent="0.3">
      <c r="A33" s="20" t="s">
        <v>1149</v>
      </c>
      <c r="B33" s="5" t="s">
        <v>33</v>
      </c>
      <c r="C33" s="23">
        <v>15.6</v>
      </c>
      <c r="D33" s="23">
        <v>75.8</v>
      </c>
      <c r="E33" s="23">
        <v>0.8</v>
      </c>
      <c r="F33" s="23">
        <v>2.2000000000000002</v>
      </c>
      <c r="G33" s="23">
        <v>32.4</v>
      </c>
      <c r="H33" s="23">
        <v>4.8</v>
      </c>
      <c r="I33" s="23">
        <v>16.600000000000001</v>
      </c>
      <c r="J33" s="23">
        <v>4.0999999999999996</v>
      </c>
      <c r="K33" s="23">
        <v>0.6</v>
      </c>
      <c r="L33" s="23">
        <v>0.6</v>
      </c>
      <c r="M33" s="23">
        <v>16</v>
      </c>
      <c r="N33" s="23">
        <v>21.2</v>
      </c>
      <c r="O33" s="23">
        <v>7.7</v>
      </c>
      <c r="P33" s="23">
        <v>2</v>
      </c>
      <c r="Q33" s="23">
        <v>85.7</v>
      </c>
    </row>
    <row r="34" spans="1:17" x14ac:dyDescent="0.3">
      <c r="A34" s="20" t="s">
        <v>1150</v>
      </c>
      <c r="B34" s="5" t="s">
        <v>34</v>
      </c>
      <c r="C34" s="23">
        <v>14.7</v>
      </c>
      <c r="D34" s="23">
        <v>56.8</v>
      </c>
      <c r="E34" s="23">
        <v>2.6</v>
      </c>
      <c r="F34" s="23">
        <v>0.9</v>
      </c>
      <c r="G34" s="23">
        <v>38.4</v>
      </c>
      <c r="H34" s="23">
        <v>14.8</v>
      </c>
      <c r="I34" s="23">
        <v>7.8</v>
      </c>
      <c r="J34" s="23">
        <v>6.8</v>
      </c>
      <c r="K34" s="23">
        <v>7.1</v>
      </c>
      <c r="L34" s="23">
        <v>9.8000000000000007</v>
      </c>
      <c r="M34" s="23">
        <v>23.5</v>
      </c>
      <c r="N34" s="23">
        <v>20.8</v>
      </c>
      <c r="O34" s="23">
        <v>14.6</v>
      </c>
      <c r="P34" s="23">
        <v>1.5</v>
      </c>
      <c r="Q34" s="23">
        <v>76.3</v>
      </c>
    </row>
    <row r="35" spans="1:17" x14ac:dyDescent="0.3">
      <c r="A35" s="20" t="s">
        <v>1151</v>
      </c>
      <c r="B35" s="5" t="s">
        <v>35</v>
      </c>
      <c r="C35" s="23">
        <v>9.4</v>
      </c>
      <c r="D35" s="23">
        <v>48.2</v>
      </c>
      <c r="E35" s="23">
        <v>2.2999999999999998</v>
      </c>
      <c r="F35" s="23">
        <v>6.5</v>
      </c>
      <c r="G35" s="23">
        <v>21.2</v>
      </c>
      <c r="H35" s="23">
        <v>4.9000000000000004</v>
      </c>
      <c r="I35" s="23">
        <v>2.8</v>
      </c>
      <c r="J35" s="23">
        <v>3.7</v>
      </c>
      <c r="K35" s="23">
        <v>0.1</v>
      </c>
      <c r="L35" s="23">
        <v>0.1</v>
      </c>
      <c r="M35" s="23">
        <v>22.6</v>
      </c>
      <c r="N35" s="23">
        <v>5.3</v>
      </c>
      <c r="O35" s="23">
        <v>14.9</v>
      </c>
      <c r="P35" s="23">
        <v>1.7</v>
      </c>
      <c r="Q35" s="23">
        <v>69.099999999999994</v>
      </c>
    </row>
    <row r="36" spans="1:17" x14ac:dyDescent="0.3">
      <c r="A36" s="20" t="s">
        <v>1152</v>
      </c>
      <c r="B36" s="5" t="s">
        <v>36</v>
      </c>
      <c r="C36" s="23">
        <v>11.4</v>
      </c>
      <c r="D36" s="23">
        <v>54.8</v>
      </c>
      <c r="E36" s="23">
        <v>0.9</v>
      </c>
      <c r="F36" s="23">
        <v>0.6</v>
      </c>
      <c r="G36" s="23">
        <v>34</v>
      </c>
      <c r="H36" s="23">
        <v>5.9</v>
      </c>
      <c r="I36" s="23">
        <v>3.7</v>
      </c>
      <c r="J36" s="23">
        <v>1.6</v>
      </c>
      <c r="K36" s="23">
        <v>0.5</v>
      </c>
      <c r="L36" s="23">
        <v>1.1000000000000001</v>
      </c>
      <c r="M36" s="23">
        <v>12.1</v>
      </c>
      <c r="N36" s="23">
        <v>14</v>
      </c>
      <c r="O36" s="23">
        <v>14.4</v>
      </c>
      <c r="P36" s="23">
        <v>0.7</v>
      </c>
      <c r="Q36" s="23">
        <v>75.099999999999994</v>
      </c>
    </row>
    <row r="37" spans="1:17" x14ac:dyDescent="0.3">
      <c r="A37" s="20" t="s">
        <v>1153</v>
      </c>
      <c r="B37" s="5" t="s">
        <v>37</v>
      </c>
      <c r="C37" s="23">
        <v>16.3</v>
      </c>
      <c r="D37" s="23">
        <v>55.9</v>
      </c>
      <c r="E37" s="23">
        <v>2.2999999999999998</v>
      </c>
      <c r="F37" s="23">
        <v>2.9</v>
      </c>
      <c r="G37" s="23">
        <v>37.9</v>
      </c>
      <c r="H37" s="23">
        <v>17.8</v>
      </c>
      <c r="I37" s="23">
        <v>13.7</v>
      </c>
      <c r="J37" s="23">
        <v>4.8</v>
      </c>
      <c r="K37" s="23">
        <v>10.8</v>
      </c>
      <c r="L37" s="23">
        <v>13.8</v>
      </c>
      <c r="M37" s="23">
        <v>23.3</v>
      </c>
      <c r="N37" s="23">
        <v>8.1999999999999993</v>
      </c>
      <c r="O37" s="23">
        <v>13.8</v>
      </c>
      <c r="P37" s="23">
        <v>1.2</v>
      </c>
      <c r="Q37" s="23">
        <v>87.7</v>
      </c>
    </row>
    <row r="38" spans="1:17" x14ac:dyDescent="0.3">
      <c r="A38" s="20" t="s">
        <v>1154</v>
      </c>
      <c r="B38" s="5" t="s">
        <v>38</v>
      </c>
      <c r="C38" s="23">
        <v>18.100000000000001</v>
      </c>
      <c r="D38" s="23">
        <v>59.5</v>
      </c>
      <c r="E38" s="23">
        <v>2.6</v>
      </c>
      <c r="F38" s="23">
        <v>4.9000000000000004</v>
      </c>
      <c r="G38" s="23">
        <v>39.299999999999997</v>
      </c>
      <c r="H38" s="23">
        <v>14.5</v>
      </c>
      <c r="I38" s="23">
        <v>8.9</v>
      </c>
      <c r="J38" s="23">
        <v>6</v>
      </c>
      <c r="K38" s="23">
        <v>6</v>
      </c>
      <c r="L38" s="23">
        <v>6.9</v>
      </c>
      <c r="M38" s="23">
        <v>23</v>
      </c>
      <c r="N38" s="23">
        <v>14</v>
      </c>
      <c r="O38" s="23">
        <v>17.600000000000001</v>
      </c>
      <c r="P38" s="23">
        <v>1.6</v>
      </c>
      <c r="Q38" s="23">
        <v>80.5</v>
      </c>
    </row>
    <row r="39" spans="1:17" x14ac:dyDescent="0.3">
      <c r="A39" s="20" t="s">
        <v>1155</v>
      </c>
      <c r="B39" s="5" t="s">
        <v>39</v>
      </c>
      <c r="C39" s="23">
        <v>10</v>
      </c>
      <c r="D39" s="23">
        <v>60.2</v>
      </c>
      <c r="E39" s="23">
        <v>1.1000000000000001</v>
      </c>
      <c r="F39" s="23">
        <v>1.3</v>
      </c>
      <c r="G39" s="23">
        <v>38.299999999999997</v>
      </c>
      <c r="H39" s="23">
        <v>5.4</v>
      </c>
      <c r="I39" s="23">
        <v>35.299999999999997</v>
      </c>
      <c r="J39" s="23">
        <v>3.3</v>
      </c>
      <c r="K39" s="23">
        <v>3</v>
      </c>
      <c r="L39" s="23">
        <v>0.7</v>
      </c>
      <c r="M39" s="23">
        <v>11</v>
      </c>
      <c r="N39" s="23">
        <v>34.5</v>
      </c>
      <c r="O39" s="23">
        <v>12.6</v>
      </c>
      <c r="P39" s="23">
        <v>0.7</v>
      </c>
      <c r="Q39" s="23">
        <v>82.7</v>
      </c>
    </row>
    <row r="40" spans="1:17" x14ac:dyDescent="0.3">
      <c r="A40" s="20" t="s">
        <v>1156</v>
      </c>
      <c r="B40" s="5" t="s">
        <v>40</v>
      </c>
      <c r="C40" s="23">
        <v>18.8</v>
      </c>
      <c r="D40" s="23">
        <v>75</v>
      </c>
      <c r="E40" s="23">
        <v>1.3</v>
      </c>
      <c r="F40" s="23">
        <v>5.4</v>
      </c>
      <c r="G40" s="23">
        <v>41.5</v>
      </c>
      <c r="H40" s="23">
        <v>5.8</v>
      </c>
      <c r="I40" s="23">
        <v>20.3</v>
      </c>
      <c r="J40" s="23">
        <v>4.0999999999999996</v>
      </c>
      <c r="K40" s="23">
        <v>0.4</v>
      </c>
      <c r="L40" s="23">
        <v>1</v>
      </c>
      <c r="M40" s="23">
        <v>17.899999999999999</v>
      </c>
      <c r="N40" s="23">
        <v>31.6</v>
      </c>
      <c r="O40" s="23">
        <v>9.6</v>
      </c>
      <c r="P40" s="23">
        <v>2.2999999999999998</v>
      </c>
      <c r="Q40" s="23">
        <v>85.8</v>
      </c>
    </row>
    <row r="41" spans="1:17" x14ac:dyDescent="0.3">
      <c r="A41" s="20" t="s">
        <v>1157</v>
      </c>
      <c r="B41" s="5" t="s">
        <v>41</v>
      </c>
      <c r="C41" s="23">
        <v>14.5</v>
      </c>
      <c r="D41" s="23">
        <v>72.8</v>
      </c>
      <c r="E41" s="23">
        <v>1.4</v>
      </c>
      <c r="F41" s="23">
        <v>1.7</v>
      </c>
      <c r="G41" s="23">
        <v>30.3</v>
      </c>
      <c r="H41" s="23">
        <v>5.4</v>
      </c>
      <c r="I41" s="23">
        <v>5.0999999999999996</v>
      </c>
      <c r="J41" s="23">
        <v>2.5</v>
      </c>
      <c r="K41" s="23">
        <v>0.1</v>
      </c>
      <c r="L41" s="23">
        <v>0.4</v>
      </c>
      <c r="M41" s="23">
        <v>11.3</v>
      </c>
      <c r="N41" s="23">
        <v>44.9</v>
      </c>
      <c r="O41" s="23">
        <v>10</v>
      </c>
      <c r="P41" s="23">
        <v>1.5</v>
      </c>
      <c r="Q41" s="23">
        <v>85.2</v>
      </c>
    </row>
    <row r="42" spans="1:17" x14ac:dyDescent="0.3">
      <c r="A42" s="20" t="s">
        <v>1158</v>
      </c>
      <c r="B42" s="5" t="s">
        <v>42</v>
      </c>
      <c r="C42" s="23">
        <v>29.6</v>
      </c>
      <c r="D42" s="23">
        <v>80.400000000000006</v>
      </c>
      <c r="E42" s="23">
        <v>1.3</v>
      </c>
      <c r="F42" s="23">
        <v>2</v>
      </c>
      <c r="G42" s="23">
        <v>39</v>
      </c>
      <c r="H42" s="23">
        <v>5.4</v>
      </c>
      <c r="I42" s="23">
        <v>24.5</v>
      </c>
      <c r="J42" s="23">
        <v>5.4</v>
      </c>
      <c r="K42" s="23">
        <v>0.8</v>
      </c>
      <c r="L42" s="23">
        <v>2.5</v>
      </c>
      <c r="M42" s="23">
        <v>21.9</v>
      </c>
      <c r="N42" s="23">
        <v>32.5</v>
      </c>
      <c r="O42" s="23">
        <v>10.6</v>
      </c>
      <c r="P42" s="23">
        <v>2.7</v>
      </c>
      <c r="Q42" s="23">
        <v>88.2</v>
      </c>
    </row>
    <row r="43" spans="1:17" x14ac:dyDescent="0.3">
      <c r="A43" s="20" t="s">
        <v>1159</v>
      </c>
      <c r="B43" s="5" t="s">
        <v>43</v>
      </c>
      <c r="C43" s="23">
        <v>5.4</v>
      </c>
      <c r="D43" s="23">
        <v>36.200000000000003</v>
      </c>
      <c r="E43" s="23">
        <v>1.3</v>
      </c>
      <c r="F43" s="23">
        <v>4.5</v>
      </c>
      <c r="G43" s="23">
        <v>19.8</v>
      </c>
      <c r="H43" s="23">
        <v>3.7</v>
      </c>
      <c r="I43" s="23">
        <v>5</v>
      </c>
      <c r="J43" s="23">
        <v>1.9</v>
      </c>
      <c r="K43" s="23">
        <v>0.2</v>
      </c>
      <c r="L43" s="23">
        <v>0.3</v>
      </c>
      <c r="M43" s="23">
        <v>15.1</v>
      </c>
      <c r="N43" s="23">
        <v>4.2</v>
      </c>
      <c r="O43" s="23">
        <v>16.2</v>
      </c>
      <c r="P43" s="23">
        <v>0.6</v>
      </c>
      <c r="Q43" s="23">
        <v>70.5</v>
      </c>
    </row>
    <row r="44" spans="1:17" x14ac:dyDescent="0.3">
      <c r="A44" s="20" t="s">
        <v>1160</v>
      </c>
      <c r="B44" s="5" t="s">
        <v>44</v>
      </c>
      <c r="C44" s="23">
        <v>32.6</v>
      </c>
      <c r="D44" s="23">
        <v>76.099999999999994</v>
      </c>
      <c r="E44" s="23">
        <v>5.0999999999999996</v>
      </c>
      <c r="F44" s="23">
        <v>2.6</v>
      </c>
      <c r="G44" s="23">
        <v>40.700000000000003</v>
      </c>
      <c r="H44" s="23">
        <v>18.2</v>
      </c>
      <c r="I44" s="23">
        <v>42.7</v>
      </c>
      <c r="J44" s="23">
        <v>9.8000000000000007</v>
      </c>
      <c r="K44" s="23">
        <v>13.1</v>
      </c>
      <c r="L44" s="23">
        <v>15.7</v>
      </c>
      <c r="M44" s="23">
        <v>30.3</v>
      </c>
      <c r="N44" s="23">
        <v>48</v>
      </c>
      <c r="O44" s="23">
        <v>15.5</v>
      </c>
      <c r="P44" s="23">
        <v>4.4000000000000004</v>
      </c>
      <c r="Q44" s="23">
        <v>92.1</v>
      </c>
    </row>
    <row r="45" spans="1:17" x14ac:dyDescent="0.3">
      <c r="A45" s="20" t="s">
        <v>1161</v>
      </c>
      <c r="B45" s="5" t="s">
        <v>45</v>
      </c>
      <c r="C45" s="23">
        <v>6.8</v>
      </c>
      <c r="D45" s="23">
        <v>59.8</v>
      </c>
      <c r="E45" s="23">
        <v>2.1</v>
      </c>
      <c r="F45" s="23">
        <v>0.7</v>
      </c>
      <c r="G45" s="23">
        <v>24.6</v>
      </c>
      <c r="H45" s="23">
        <v>4.8</v>
      </c>
      <c r="I45" s="23">
        <v>9.1</v>
      </c>
      <c r="J45" s="23">
        <v>4.5</v>
      </c>
      <c r="K45" s="23">
        <v>0</v>
      </c>
      <c r="L45" s="23">
        <v>0.2</v>
      </c>
      <c r="M45" s="23">
        <v>15.9</v>
      </c>
      <c r="N45" s="23">
        <v>13</v>
      </c>
      <c r="O45" s="23">
        <v>14.8</v>
      </c>
      <c r="P45" s="23">
        <v>2.2999999999999998</v>
      </c>
      <c r="Q45" s="23">
        <v>80.2</v>
      </c>
    </row>
    <row r="46" spans="1:17" x14ac:dyDescent="0.3">
      <c r="A46" s="20" t="s">
        <v>1162</v>
      </c>
      <c r="B46" s="5" t="s">
        <v>46</v>
      </c>
      <c r="C46" s="23">
        <v>22.5</v>
      </c>
      <c r="D46" s="23">
        <v>79.3</v>
      </c>
      <c r="E46" s="23">
        <v>1</v>
      </c>
      <c r="F46" s="23">
        <v>6.4</v>
      </c>
      <c r="G46" s="23">
        <v>34.1</v>
      </c>
      <c r="H46" s="23">
        <v>3.8</v>
      </c>
      <c r="I46" s="23">
        <v>26.1</v>
      </c>
      <c r="J46" s="23">
        <v>2.6</v>
      </c>
      <c r="K46" s="23">
        <v>1</v>
      </c>
      <c r="L46" s="23">
        <v>6.5</v>
      </c>
      <c r="M46" s="23">
        <v>19.3</v>
      </c>
      <c r="N46" s="23">
        <v>9.4</v>
      </c>
      <c r="O46" s="23">
        <v>11.4</v>
      </c>
      <c r="P46" s="23">
        <v>1.1000000000000001</v>
      </c>
      <c r="Q46" s="23">
        <v>85.9</v>
      </c>
    </row>
    <row r="47" spans="1:17" x14ac:dyDescent="0.3">
      <c r="A47" s="20" t="s">
        <v>1163</v>
      </c>
      <c r="B47" s="5" t="s">
        <v>47</v>
      </c>
      <c r="C47" s="23">
        <v>23.1</v>
      </c>
      <c r="D47" s="23">
        <v>69.099999999999994</v>
      </c>
      <c r="E47" s="23">
        <v>3.6</v>
      </c>
      <c r="F47" s="23">
        <v>2.7</v>
      </c>
      <c r="G47" s="23">
        <v>43</v>
      </c>
      <c r="H47" s="23">
        <v>19.600000000000001</v>
      </c>
      <c r="I47" s="23">
        <v>41.3</v>
      </c>
      <c r="J47" s="23">
        <v>8.9</v>
      </c>
      <c r="K47" s="23">
        <v>10.6</v>
      </c>
      <c r="L47" s="23">
        <v>24.3</v>
      </c>
      <c r="M47" s="23">
        <v>29</v>
      </c>
      <c r="N47" s="23">
        <v>18.8</v>
      </c>
      <c r="O47" s="23">
        <v>14.8</v>
      </c>
      <c r="P47" s="23">
        <v>2.9</v>
      </c>
      <c r="Q47" s="23">
        <v>91.7</v>
      </c>
    </row>
    <row r="48" spans="1:17" x14ac:dyDescent="0.3">
      <c r="A48" s="20" t="s">
        <v>1164</v>
      </c>
      <c r="B48" s="5" t="s">
        <v>48</v>
      </c>
      <c r="C48" s="23">
        <v>5.6</v>
      </c>
      <c r="D48" s="23">
        <v>55.6</v>
      </c>
      <c r="E48" s="23">
        <v>2.2999999999999998</v>
      </c>
      <c r="F48" s="23">
        <v>5.5</v>
      </c>
      <c r="G48" s="23">
        <v>26.5</v>
      </c>
      <c r="H48" s="23">
        <v>3.7</v>
      </c>
      <c r="I48" s="23">
        <v>14.5</v>
      </c>
      <c r="J48" s="23">
        <v>4.4000000000000004</v>
      </c>
      <c r="K48" s="23">
        <v>0.1</v>
      </c>
      <c r="L48" s="23">
        <v>0.3</v>
      </c>
      <c r="M48" s="23">
        <v>19.5</v>
      </c>
      <c r="N48" s="23">
        <v>14.8</v>
      </c>
      <c r="O48" s="23">
        <v>15.1</v>
      </c>
      <c r="P48" s="23">
        <v>2.2000000000000002</v>
      </c>
      <c r="Q48" s="23">
        <v>68.5</v>
      </c>
    </row>
    <row r="49" spans="1:17" x14ac:dyDescent="0.3">
      <c r="A49" s="20" t="s">
        <v>1165</v>
      </c>
      <c r="B49" s="5" t="s">
        <v>49</v>
      </c>
      <c r="C49" s="23">
        <v>2</v>
      </c>
      <c r="D49" s="23">
        <v>19.399999999999999</v>
      </c>
      <c r="E49" s="23">
        <v>1</v>
      </c>
      <c r="F49" s="23">
        <v>1.5</v>
      </c>
      <c r="G49" s="23">
        <v>15.6</v>
      </c>
      <c r="H49" s="23">
        <v>1.8</v>
      </c>
      <c r="I49" s="23">
        <v>0.6</v>
      </c>
      <c r="J49" s="23">
        <v>1.6</v>
      </c>
      <c r="K49" s="23">
        <v>0</v>
      </c>
      <c r="L49" s="23">
        <v>0</v>
      </c>
      <c r="M49" s="23">
        <v>8.3000000000000007</v>
      </c>
      <c r="N49" s="23">
        <v>0.9</v>
      </c>
      <c r="O49" s="23">
        <v>17</v>
      </c>
      <c r="P49" s="23">
        <v>0.2</v>
      </c>
      <c r="Q49" s="23">
        <v>62.4</v>
      </c>
    </row>
    <row r="50" spans="1:17" x14ac:dyDescent="0.3">
      <c r="A50" s="20" t="s">
        <v>1166</v>
      </c>
      <c r="B50" s="5" t="s">
        <v>50</v>
      </c>
      <c r="C50" s="23">
        <v>16.5</v>
      </c>
      <c r="D50" s="23">
        <v>72.400000000000006</v>
      </c>
      <c r="E50" s="23">
        <v>1.3</v>
      </c>
      <c r="F50" s="23">
        <v>0.8</v>
      </c>
      <c r="G50" s="23">
        <v>29.3</v>
      </c>
      <c r="H50" s="23">
        <v>4.3</v>
      </c>
      <c r="I50" s="23">
        <v>16.3</v>
      </c>
      <c r="J50" s="23">
        <v>3.1</v>
      </c>
      <c r="K50" s="23">
        <v>1</v>
      </c>
      <c r="L50" s="23">
        <v>3</v>
      </c>
      <c r="M50" s="23">
        <v>15.4</v>
      </c>
      <c r="N50" s="23">
        <v>16.5</v>
      </c>
      <c r="O50" s="23">
        <v>20.5</v>
      </c>
      <c r="P50" s="23">
        <v>1</v>
      </c>
      <c r="Q50" s="23">
        <v>78.400000000000006</v>
      </c>
    </row>
    <row r="51" spans="1:17" x14ac:dyDescent="0.3">
      <c r="A51" s="20" t="s">
        <v>1167</v>
      </c>
      <c r="B51" s="5" t="s">
        <v>51</v>
      </c>
      <c r="C51" s="23">
        <v>24.2</v>
      </c>
      <c r="D51" s="23">
        <v>71.7</v>
      </c>
      <c r="E51" s="23">
        <v>4.3</v>
      </c>
      <c r="F51" s="23">
        <v>1.8</v>
      </c>
      <c r="G51" s="23">
        <v>38.200000000000003</v>
      </c>
      <c r="H51" s="23">
        <v>14.3</v>
      </c>
      <c r="I51" s="23">
        <v>42.1</v>
      </c>
      <c r="J51" s="23">
        <v>8.6</v>
      </c>
      <c r="K51" s="23">
        <v>10.7</v>
      </c>
      <c r="L51" s="23">
        <v>6.6</v>
      </c>
      <c r="M51" s="23">
        <v>26</v>
      </c>
      <c r="N51" s="23">
        <v>27.7</v>
      </c>
      <c r="O51" s="23">
        <v>12.9</v>
      </c>
      <c r="P51" s="23">
        <v>3.8</v>
      </c>
      <c r="Q51" s="23">
        <v>90.7</v>
      </c>
    </row>
    <row r="52" spans="1:17" x14ac:dyDescent="0.3">
      <c r="A52" s="20" t="s">
        <v>1168</v>
      </c>
      <c r="B52" s="5" t="s">
        <v>52</v>
      </c>
      <c r="C52" s="23">
        <v>12.2</v>
      </c>
      <c r="D52" s="23">
        <v>69.3</v>
      </c>
      <c r="E52" s="23">
        <v>1.4</v>
      </c>
      <c r="F52" s="23">
        <v>0.9</v>
      </c>
      <c r="G52" s="23">
        <v>35.299999999999997</v>
      </c>
      <c r="H52" s="23">
        <v>8.1</v>
      </c>
      <c r="I52" s="23">
        <v>31</v>
      </c>
      <c r="J52" s="23">
        <v>5.4</v>
      </c>
      <c r="K52" s="23">
        <v>0.2</v>
      </c>
      <c r="L52" s="23">
        <v>4.3</v>
      </c>
      <c r="M52" s="23">
        <v>17.5</v>
      </c>
      <c r="N52" s="23">
        <v>8.4</v>
      </c>
      <c r="O52" s="23">
        <v>10.5</v>
      </c>
      <c r="P52" s="23">
        <v>3</v>
      </c>
      <c r="Q52" s="23">
        <v>84.7</v>
      </c>
    </row>
    <row r="53" spans="1:17" x14ac:dyDescent="0.3">
      <c r="A53" s="20" t="s">
        <v>1169</v>
      </c>
      <c r="B53" s="5" t="s">
        <v>53</v>
      </c>
      <c r="C53" s="23">
        <v>6.6</v>
      </c>
      <c r="D53" s="23">
        <v>42.4</v>
      </c>
      <c r="E53" s="23">
        <v>1.7</v>
      </c>
      <c r="F53" s="23">
        <v>3.5</v>
      </c>
      <c r="G53" s="23">
        <v>22.7</v>
      </c>
      <c r="H53" s="23">
        <v>3.8</v>
      </c>
      <c r="I53" s="23">
        <v>6.4</v>
      </c>
      <c r="J53" s="23">
        <v>2.4</v>
      </c>
      <c r="K53" s="23">
        <v>0.1</v>
      </c>
      <c r="L53" s="23">
        <v>0.6</v>
      </c>
      <c r="M53" s="23">
        <v>12.6</v>
      </c>
      <c r="N53" s="23">
        <v>9</v>
      </c>
      <c r="O53" s="23">
        <v>13.4</v>
      </c>
      <c r="P53" s="23">
        <v>0.6</v>
      </c>
      <c r="Q53" s="23">
        <v>69.400000000000006</v>
      </c>
    </row>
    <row r="54" spans="1:17" x14ac:dyDescent="0.3">
      <c r="A54" s="20" t="s">
        <v>1170</v>
      </c>
      <c r="B54" s="5" t="s">
        <v>54</v>
      </c>
      <c r="C54" s="23">
        <v>11.9</v>
      </c>
      <c r="D54" s="23">
        <v>70</v>
      </c>
      <c r="E54" s="23">
        <v>1.1000000000000001</v>
      </c>
      <c r="F54" s="23">
        <v>6.2</v>
      </c>
      <c r="G54" s="23">
        <v>32.200000000000003</v>
      </c>
      <c r="H54" s="23">
        <v>5.3</v>
      </c>
      <c r="I54" s="23">
        <v>21.1</v>
      </c>
      <c r="J54" s="23">
        <v>3.1</v>
      </c>
      <c r="K54" s="23">
        <v>0.8</v>
      </c>
      <c r="L54" s="23">
        <v>3.8</v>
      </c>
      <c r="M54" s="23">
        <v>19.7</v>
      </c>
      <c r="N54" s="23">
        <v>26</v>
      </c>
      <c r="O54" s="23">
        <v>10.9</v>
      </c>
      <c r="P54" s="23">
        <v>1.7</v>
      </c>
      <c r="Q54" s="23">
        <v>81.099999999999994</v>
      </c>
    </row>
    <row r="55" spans="1:17" x14ac:dyDescent="0.3">
      <c r="A55" s="20" t="s">
        <v>1171</v>
      </c>
      <c r="B55" s="5" t="s">
        <v>55</v>
      </c>
      <c r="C55" s="23">
        <v>14.4</v>
      </c>
      <c r="D55" s="23">
        <v>78.3</v>
      </c>
      <c r="E55" s="23">
        <v>2.1</v>
      </c>
      <c r="F55" s="23">
        <v>3.7</v>
      </c>
      <c r="G55" s="23">
        <v>34.299999999999997</v>
      </c>
      <c r="H55" s="23">
        <v>8.6</v>
      </c>
      <c r="I55" s="23">
        <v>15.2</v>
      </c>
      <c r="J55" s="23">
        <v>5.4</v>
      </c>
      <c r="K55" s="23">
        <v>2.5</v>
      </c>
      <c r="L55" s="23">
        <v>0.3</v>
      </c>
      <c r="M55" s="23">
        <v>19.3</v>
      </c>
      <c r="N55" s="23">
        <v>13.7</v>
      </c>
      <c r="O55" s="23">
        <v>8.4</v>
      </c>
      <c r="P55" s="23">
        <v>3.8</v>
      </c>
      <c r="Q55" s="23">
        <v>84.4</v>
      </c>
    </row>
    <row r="56" spans="1:17" x14ac:dyDescent="0.3">
      <c r="A56" s="20" t="s">
        <v>1172</v>
      </c>
      <c r="B56" s="5" t="s">
        <v>56</v>
      </c>
      <c r="C56" s="23">
        <v>21.3</v>
      </c>
      <c r="D56" s="23">
        <v>74.5</v>
      </c>
      <c r="E56" s="23">
        <v>1</v>
      </c>
      <c r="F56" s="23">
        <v>0.6</v>
      </c>
      <c r="G56" s="23">
        <v>37.700000000000003</v>
      </c>
      <c r="H56" s="23">
        <v>7</v>
      </c>
      <c r="I56" s="23">
        <v>32.799999999999997</v>
      </c>
      <c r="J56" s="23">
        <v>4</v>
      </c>
      <c r="K56" s="23">
        <v>0.6</v>
      </c>
      <c r="L56" s="23">
        <v>3.2</v>
      </c>
      <c r="M56" s="23">
        <v>21.7</v>
      </c>
      <c r="N56" s="23">
        <v>35.799999999999997</v>
      </c>
      <c r="O56" s="23">
        <v>9.1</v>
      </c>
      <c r="P56" s="23">
        <v>1.7</v>
      </c>
      <c r="Q56" s="23">
        <v>80.2</v>
      </c>
    </row>
    <row r="57" spans="1:17" x14ac:dyDescent="0.3">
      <c r="A57" s="20" t="s">
        <v>1173</v>
      </c>
      <c r="B57" s="5" t="s">
        <v>57</v>
      </c>
      <c r="C57" s="23">
        <v>7.2</v>
      </c>
      <c r="D57" s="23">
        <v>46.3</v>
      </c>
      <c r="E57" s="23">
        <v>1.6</v>
      </c>
      <c r="F57" s="23">
        <v>1.6</v>
      </c>
      <c r="G57" s="23">
        <v>24.4</v>
      </c>
      <c r="H57" s="23">
        <v>3.6</v>
      </c>
      <c r="I57" s="23">
        <v>6.5</v>
      </c>
      <c r="J57" s="23">
        <v>2.1</v>
      </c>
      <c r="K57" s="23">
        <v>0.3</v>
      </c>
      <c r="L57" s="23">
        <v>0.8</v>
      </c>
      <c r="M57" s="23">
        <v>16.7</v>
      </c>
      <c r="N57" s="23">
        <v>10.3</v>
      </c>
      <c r="O57" s="23">
        <v>16.3</v>
      </c>
      <c r="P57" s="23">
        <v>0.8</v>
      </c>
      <c r="Q57" s="23">
        <v>72.599999999999994</v>
      </c>
    </row>
    <row r="58" spans="1:17" x14ac:dyDescent="0.3">
      <c r="A58" s="20" t="s">
        <v>1174</v>
      </c>
      <c r="B58" s="5" t="s">
        <v>58</v>
      </c>
      <c r="C58" s="23">
        <v>4.5</v>
      </c>
      <c r="D58" s="23">
        <v>46.3</v>
      </c>
      <c r="E58" s="23">
        <v>1.1000000000000001</v>
      </c>
      <c r="F58" s="23">
        <v>3</v>
      </c>
      <c r="G58" s="23">
        <v>25.8</v>
      </c>
      <c r="H58" s="23">
        <v>3.2</v>
      </c>
      <c r="I58" s="23">
        <v>1.2</v>
      </c>
      <c r="J58" s="23">
        <v>2.2999999999999998</v>
      </c>
      <c r="K58" s="23">
        <v>0.1</v>
      </c>
      <c r="L58" s="23">
        <v>0.1</v>
      </c>
      <c r="M58" s="23">
        <v>8.6999999999999993</v>
      </c>
      <c r="N58" s="23">
        <v>2.7</v>
      </c>
      <c r="O58" s="23">
        <v>14.8</v>
      </c>
      <c r="P58" s="23">
        <v>0.7</v>
      </c>
      <c r="Q58" s="23">
        <v>77.8</v>
      </c>
    </row>
    <row r="59" spans="1:17" x14ac:dyDescent="0.3">
      <c r="A59" s="20" t="s">
        <v>1175</v>
      </c>
      <c r="B59" s="5" t="s">
        <v>59</v>
      </c>
      <c r="C59" s="23">
        <v>19.2</v>
      </c>
      <c r="D59" s="23">
        <v>77.099999999999994</v>
      </c>
      <c r="E59" s="23">
        <v>1</v>
      </c>
      <c r="F59" s="23">
        <v>6.8</v>
      </c>
      <c r="G59" s="23">
        <v>32.700000000000003</v>
      </c>
      <c r="H59" s="23">
        <v>4.9000000000000004</v>
      </c>
      <c r="I59" s="23">
        <v>26.5</v>
      </c>
      <c r="J59" s="23">
        <v>2.8</v>
      </c>
      <c r="K59" s="23">
        <v>0.7</v>
      </c>
      <c r="L59" s="23">
        <v>0.9</v>
      </c>
      <c r="M59" s="23">
        <v>18.399999999999999</v>
      </c>
      <c r="N59" s="23">
        <v>8.8000000000000007</v>
      </c>
      <c r="O59" s="23">
        <v>13.7</v>
      </c>
      <c r="P59" s="23">
        <v>1.7</v>
      </c>
      <c r="Q59" s="23">
        <v>80.400000000000006</v>
      </c>
    </row>
    <row r="60" spans="1:17" x14ac:dyDescent="0.3">
      <c r="A60" s="20" t="s">
        <v>1176</v>
      </c>
      <c r="B60" s="5" t="s">
        <v>60</v>
      </c>
      <c r="C60" s="23">
        <v>18.899999999999999</v>
      </c>
      <c r="D60" s="23">
        <v>69.8</v>
      </c>
      <c r="E60" s="23">
        <v>1.6</v>
      </c>
      <c r="F60" s="23">
        <v>4.0999999999999996</v>
      </c>
      <c r="G60" s="23">
        <v>35.1</v>
      </c>
      <c r="H60" s="23">
        <v>5.3</v>
      </c>
      <c r="I60" s="23">
        <v>16.3</v>
      </c>
      <c r="J60" s="23">
        <v>3.8</v>
      </c>
      <c r="K60" s="23">
        <v>0.1</v>
      </c>
      <c r="L60" s="23">
        <v>0.3</v>
      </c>
      <c r="M60" s="23">
        <v>17.5</v>
      </c>
      <c r="N60" s="23">
        <v>23.8</v>
      </c>
      <c r="O60" s="23">
        <v>14.6</v>
      </c>
      <c r="P60" s="23">
        <v>2</v>
      </c>
      <c r="Q60" s="23">
        <v>79.099999999999994</v>
      </c>
    </row>
    <row r="61" spans="1:17" x14ac:dyDescent="0.3">
      <c r="A61" s="20" t="s">
        <v>1177</v>
      </c>
      <c r="B61" s="5" t="s">
        <v>61</v>
      </c>
      <c r="C61" s="23">
        <v>4.0999999999999996</v>
      </c>
      <c r="D61" s="23">
        <v>33.799999999999997</v>
      </c>
      <c r="E61" s="23">
        <v>1.5</v>
      </c>
      <c r="F61" s="23">
        <v>3</v>
      </c>
      <c r="G61" s="23">
        <v>19.100000000000001</v>
      </c>
      <c r="H61" s="23">
        <v>4.4000000000000004</v>
      </c>
      <c r="I61" s="23">
        <v>1</v>
      </c>
      <c r="J61" s="23">
        <v>2.1</v>
      </c>
      <c r="K61" s="23">
        <v>0.2</v>
      </c>
      <c r="L61" s="23">
        <v>0.1</v>
      </c>
      <c r="M61" s="23">
        <v>12.7</v>
      </c>
      <c r="N61" s="23">
        <v>1.1000000000000001</v>
      </c>
      <c r="O61" s="23">
        <v>19.2</v>
      </c>
      <c r="P61" s="23">
        <v>0.5</v>
      </c>
      <c r="Q61" s="23">
        <v>69</v>
      </c>
    </row>
    <row r="62" spans="1:17" x14ac:dyDescent="0.3">
      <c r="A62" s="20" t="s">
        <v>1178</v>
      </c>
      <c r="B62" s="5" t="s">
        <v>62</v>
      </c>
      <c r="C62" s="23">
        <v>29.1</v>
      </c>
      <c r="D62" s="23">
        <v>77.099999999999994</v>
      </c>
      <c r="E62" s="23">
        <v>2.8</v>
      </c>
      <c r="F62" s="23">
        <v>6.4</v>
      </c>
      <c r="G62" s="23">
        <v>39.200000000000003</v>
      </c>
      <c r="H62" s="23">
        <v>10</v>
      </c>
      <c r="I62" s="23">
        <v>39.5</v>
      </c>
      <c r="J62" s="23">
        <v>8.3000000000000007</v>
      </c>
      <c r="K62" s="23">
        <v>2.4</v>
      </c>
      <c r="L62" s="23">
        <v>20.100000000000001</v>
      </c>
      <c r="M62" s="23">
        <v>30</v>
      </c>
      <c r="N62" s="23">
        <v>38</v>
      </c>
      <c r="O62" s="23">
        <v>10.6</v>
      </c>
      <c r="P62" s="23">
        <v>4.7</v>
      </c>
      <c r="Q62" s="23">
        <v>89.3</v>
      </c>
    </row>
    <row r="63" spans="1:17" x14ac:dyDescent="0.3">
      <c r="A63" s="20" t="s">
        <v>1179</v>
      </c>
      <c r="B63" s="5" t="s">
        <v>63</v>
      </c>
      <c r="C63" s="23">
        <v>12.7</v>
      </c>
      <c r="D63" s="23">
        <v>65.3</v>
      </c>
      <c r="E63" s="23">
        <v>1.1000000000000001</v>
      </c>
      <c r="F63" s="23">
        <v>1.8</v>
      </c>
      <c r="G63" s="23">
        <v>27.2</v>
      </c>
      <c r="H63" s="23">
        <v>4.0999999999999996</v>
      </c>
      <c r="I63" s="23">
        <v>16.2</v>
      </c>
      <c r="J63" s="23">
        <v>4</v>
      </c>
      <c r="K63" s="23">
        <v>1.4</v>
      </c>
      <c r="L63" s="23">
        <v>1.6</v>
      </c>
      <c r="M63" s="23">
        <v>14</v>
      </c>
      <c r="N63" s="23">
        <v>19.8</v>
      </c>
      <c r="O63" s="23">
        <v>12.6</v>
      </c>
      <c r="P63" s="23">
        <v>2.7</v>
      </c>
      <c r="Q63" s="23">
        <v>85.8</v>
      </c>
    </row>
    <row r="64" spans="1:17" x14ac:dyDescent="0.3">
      <c r="A64" s="20" t="s">
        <v>1180</v>
      </c>
      <c r="B64" s="5" t="s">
        <v>64</v>
      </c>
      <c r="C64" s="23">
        <v>14.8</v>
      </c>
      <c r="D64" s="23">
        <v>66.8</v>
      </c>
      <c r="E64" s="23">
        <v>1</v>
      </c>
      <c r="F64" s="23">
        <v>2.2999999999999998</v>
      </c>
      <c r="G64" s="23">
        <v>30.2</v>
      </c>
      <c r="H64" s="23">
        <v>4.0999999999999996</v>
      </c>
      <c r="I64" s="23">
        <v>6.3</v>
      </c>
      <c r="J64" s="23">
        <v>2.6</v>
      </c>
      <c r="K64" s="23">
        <v>0.5</v>
      </c>
      <c r="L64" s="23">
        <v>0.2</v>
      </c>
      <c r="M64" s="23">
        <v>11.2</v>
      </c>
      <c r="N64" s="23">
        <v>14.1</v>
      </c>
      <c r="O64" s="23">
        <v>14.1</v>
      </c>
      <c r="P64" s="23">
        <v>1.2</v>
      </c>
      <c r="Q64" s="23">
        <v>80</v>
      </c>
    </row>
    <row r="65" spans="1:17" x14ac:dyDescent="0.3">
      <c r="A65" s="20" t="s">
        <v>1181</v>
      </c>
      <c r="B65" s="5" t="s">
        <v>65</v>
      </c>
      <c r="C65" s="23">
        <v>5.7</v>
      </c>
      <c r="D65" s="23">
        <v>42.9</v>
      </c>
      <c r="E65" s="23">
        <v>1.4</v>
      </c>
      <c r="F65" s="23">
        <v>2.1</v>
      </c>
      <c r="G65" s="23">
        <v>18.2</v>
      </c>
      <c r="H65" s="23">
        <v>4.2</v>
      </c>
      <c r="I65" s="23">
        <v>1.7</v>
      </c>
      <c r="J65" s="23">
        <v>2.4</v>
      </c>
      <c r="K65" s="23">
        <v>0.1</v>
      </c>
      <c r="L65" s="23">
        <v>0.1</v>
      </c>
      <c r="M65" s="23">
        <v>14.3</v>
      </c>
      <c r="N65" s="23">
        <v>5.9</v>
      </c>
      <c r="O65" s="23">
        <v>13.8</v>
      </c>
      <c r="P65" s="23">
        <v>0.8</v>
      </c>
      <c r="Q65" s="23">
        <v>65.3</v>
      </c>
    </row>
    <row r="66" spans="1:17" x14ac:dyDescent="0.3">
      <c r="A66" s="20" t="s">
        <v>1182</v>
      </c>
      <c r="B66" s="5" t="s">
        <v>66</v>
      </c>
      <c r="C66" s="23">
        <v>4.9000000000000004</v>
      </c>
      <c r="D66" s="23">
        <v>33.299999999999997</v>
      </c>
      <c r="E66" s="23">
        <v>1.4</v>
      </c>
      <c r="F66" s="23">
        <v>2.2999999999999998</v>
      </c>
      <c r="G66" s="23">
        <v>16.100000000000001</v>
      </c>
      <c r="H66" s="23">
        <v>4.0999999999999996</v>
      </c>
      <c r="I66" s="23">
        <v>2.4</v>
      </c>
      <c r="J66" s="23">
        <v>2.1</v>
      </c>
      <c r="K66" s="23">
        <v>0.1</v>
      </c>
      <c r="L66" s="23">
        <v>0.3</v>
      </c>
      <c r="M66" s="23">
        <v>11.9</v>
      </c>
      <c r="N66" s="23">
        <v>0.8</v>
      </c>
      <c r="O66" s="23">
        <v>16.899999999999999</v>
      </c>
      <c r="P66" s="23">
        <v>0.5</v>
      </c>
      <c r="Q66" s="23">
        <v>65.5</v>
      </c>
    </row>
    <row r="67" spans="1:17" x14ac:dyDescent="0.3">
      <c r="A67" s="20" t="s">
        <v>1183</v>
      </c>
      <c r="B67" s="5" t="s">
        <v>67</v>
      </c>
      <c r="C67" s="23">
        <v>19.600000000000001</v>
      </c>
      <c r="D67" s="23">
        <v>67</v>
      </c>
      <c r="E67" s="23">
        <v>1.3</v>
      </c>
      <c r="F67" s="23">
        <v>4.3</v>
      </c>
      <c r="G67" s="23">
        <v>23.8</v>
      </c>
      <c r="H67" s="23">
        <v>14.7</v>
      </c>
      <c r="I67" s="23">
        <v>25.6</v>
      </c>
      <c r="J67" s="23">
        <v>4.5999999999999996</v>
      </c>
      <c r="K67" s="23">
        <v>2.8</v>
      </c>
      <c r="L67" s="23">
        <v>1</v>
      </c>
      <c r="M67" s="23">
        <v>16.899999999999999</v>
      </c>
      <c r="N67" s="23">
        <v>3.8</v>
      </c>
      <c r="O67" s="23">
        <v>16.399999999999999</v>
      </c>
      <c r="P67" s="23">
        <v>1.2</v>
      </c>
      <c r="Q67" s="23">
        <v>73.099999999999994</v>
      </c>
    </row>
    <row r="68" spans="1:17" x14ac:dyDescent="0.3">
      <c r="A68" s="20" t="s">
        <v>1184</v>
      </c>
      <c r="B68" s="5" t="s">
        <v>68</v>
      </c>
      <c r="C68" s="23">
        <v>10.5</v>
      </c>
      <c r="D68" s="23">
        <v>65.8</v>
      </c>
      <c r="E68" s="23">
        <v>1.4</v>
      </c>
      <c r="F68" s="23">
        <v>5.3</v>
      </c>
      <c r="G68" s="23">
        <v>23.3</v>
      </c>
      <c r="H68" s="23">
        <v>5.3</v>
      </c>
      <c r="I68" s="23">
        <v>5.6</v>
      </c>
      <c r="J68" s="23">
        <v>4.0999999999999996</v>
      </c>
      <c r="K68" s="23">
        <v>0.1</v>
      </c>
      <c r="L68" s="23">
        <v>0.2</v>
      </c>
      <c r="M68" s="23">
        <v>21.7</v>
      </c>
      <c r="N68" s="23">
        <v>14.1</v>
      </c>
      <c r="O68" s="23">
        <v>12.4</v>
      </c>
      <c r="P68" s="23">
        <v>2.9</v>
      </c>
      <c r="Q68" s="23">
        <v>78.900000000000006</v>
      </c>
    </row>
    <row r="69" spans="1:17" x14ac:dyDescent="0.3">
      <c r="A69" s="20" t="s">
        <v>1185</v>
      </c>
      <c r="B69" s="5" t="s">
        <v>69</v>
      </c>
      <c r="C69" s="23">
        <v>16.899999999999999</v>
      </c>
      <c r="D69" s="23">
        <v>73.599999999999994</v>
      </c>
      <c r="E69" s="23">
        <v>1</v>
      </c>
      <c r="F69" s="23">
        <v>9.4</v>
      </c>
      <c r="G69" s="23">
        <v>42</v>
      </c>
      <c r="H69" s="23">
        <v>6.1</v>
      </c>
      <c r="I69" s="23">
        <v>35.700000000000003</v>
      </c>
      <c r="J69" s="23">
        <v>3</v>
      </c>
      <c r="K69" s="23">
        <v>0.2</v>
      </c>
      <c r="L69" s="23">
        <v>1.4</v>
      </c>
      <c r="M69" s="23">
        <v>20.7</v>
      </c>
      <c r="N69" s="23">
        <v>12.8</v>
      </c>
      <c r="O69" s="23">
        <v>8.1</v>
      </c>
      <c r="P69" s="23">
        <v>1.3</v>
      </c>
      <c r="Q69" s="23">
        <v>89.6</v>
      </c>
    </row>
    <row r="70" spans="1:17" x14ac:dyDescent="0.3">
      <c r="A70" s="20" t="s">
        <v>1186</v>
      </c>
      <c r="B70" s="5" t="s">
        <v>70</v>
      </c>
      <c r="C70" s="23">
        <v>17.399999999999999</v>
      </c>
      <c r="D70" s="23">
        <v>72.3</v>
      </c>
      <c r="E70" s="23">
        <v>1.6</v>
      </c>
      <c r="F70" s="23">
        <v>3.4</v>
      </c>
      <c r="G70" s="23">
        <v>30.2</v>
      </c>
      <c r="H70" s="23">
        <v>6.3</v>
      </c>
      <c r="I70" s="23">
        <v>30.4</v>
      </c>
      <c r="J70" s="23">
        <v>4.4000000000000004</v>
      </c>
      <c r="K70" s="23">
        <v>1.3</v>
      </c>
      <c r="L70" s="23">
        <v>4.9000000000000004</v>
      </c>
      <c r="M70" s="23">
        <v>22.8</v>
      </c>
      <c r="N70" s="23">
        <v>21.1</v>
      </c>
      <c r="O70" s="23">
        <v>10.5</v>
      </c>
      <c r="P70" s="23">
        <v>2.2999999999999998</v>
      </c>
      <c r="Q70" s="23">
        <v>84.3</v>
      </c>
    </row>
    <row r="71" spans="1:17" x14ac:dyDescent="0.3">
      <c r="A71" s="20" t="s">
        <v>1187</v>
      </c>
      <c r="B71" s="5" t="s">
        <v>71</v>
      </c>
      <c r="C71" s="23">
        <v>5.7</v>
      </c>
      <c r="D71" s="23">
        <v>47.5</v>
      </c>
      <c r="E71" s="23">
        <v>1.7</v>
      </c>
      <c r="F71" s="23">
        <v>3.2</v>
      </c>
      <c r="G71" s="23">
        <v>25.9</v>
      </c>
      <c r="H71" s="23">
        <v>5.6</v>
      </c>
      <c r="I71" s="23">
        <v>1.5</v>
      </c>
      <c r="J71" s="23">
        <v>3.4</v>
      </c>
      <c r="K71" s="23">
        <v>0.1</v>
      </c>
      <c r="L71" s="23">
        <v>0.2</v>
      </c>
      <c r="M71" s="23">
        <v>17.7</v>
      </c>
      <c r="N71" s="23">
        <v>1.1000000000000001</v>
      </c>
      <c r="O71" s="23">
        <v>15.4</v>
      </c>
      <c r="P71" s="23">
        <v>1.3</v>
      </c>
      <c r="Q71" s="23">
        <v>74.5</v>
      </c>
    </row>
    <row r="72" spans="1:17" x14ac:dyDescent="0.3">
      <c r="A72" s="20" t="s">
        <v>1188</v>
      </c>
      <c r="B72" s="5" t="s">
        <v>72</v>
      </c>
      <c r="C72" s="23">
        <v>16.899999999999999</v>
      </c>
      <c r="D72" s="23">
        <v>79.8</v>
      </c>
      <c r="E72" s="23">
        <v>1.2</v>
      </c>
      <c r="F72" s="23">
        <v>5.6</v>
      </c>
      <c r="G72" s="23">
        <v>33.299999999999997</v>
      </c>
      <c r="H72" s="23">
        <v>5.0999999999999996</v>
      </c>
      <c r="I72" s="23">
        <v>16</v>
      </c>
      <c r="J72" s="23">
        <v>3.8</v>
      </c>
      <c r="K72" s="23">
        <v>1.1000000000000001</v>
      </c>
      <c r="L72" s="23">
        <v>1.4</v>
      </c>
      <c r="M72" s="23">
        <v>18.3</v>
      </c>
      <c r="N72" s="23">
        <v>34.1</v>
      </c>
      <c r="O72" s="23">
        <v>10.7</v>
      </c>
      <c r="P72" s="23">
        <v>1.5</v>
      </c>
      <c r="Q72" s="23">
        <v>86.3</v>
      </c>
    </row>
    <row r="73" spans="1:17" x14ac:dyDescent="0.3">
      <c r="A73" s="20" t="s">
        <v>1189</v>
      </c>
      <c r="B73" s="5" t="s">
        <v>73</v>
      </c>
      <c r="C73" s="23">
        <v>35.6</v>
      </c>
      <c r="D73" s="23">
        <v>72</v>
      </c>
      <c r="E73" s="23">
        <v>8.1999999999999993</v>
      </c>
      <c r="F73" s="23">
        <v>4.3</v>
      </c>
      <c r="G73" s="23">
        <v>55.3</v>
      </c>
      <c r="H73" s="23">
        <v>24.7</v>
      </c>
      <c r="I73" s="23">
        <v>82.7</v>
      </c>
      <c r="J73" s="23">
        <v>18.3</v>
      </c>
      <c r="K73" s="23">
        <v>63.9</v>
      </c>
      <c r="L73" s="23">
        <v>2</v>
      </c>
      <c r="M73" s="23">
        <v>51.4</v>
      </c>
      <c r="N73" s="23">
        <v>93.9</v>
      </c>
      <c r="O73" s="23">
        <v>22.2</v>
      </c>
      <c r="P73" s="23">
        <v>5.4</v>
      </c>
      <c r="Q73" s="23">
        <v>89</v>
      </c>
    </row>
    <row r="74" spans="1:17" x14ac:dyDescent="0.3">
      <c r="A74" s="20" t="s">
        <v>1190</v>
      </c>
      <c r="B74" s="5" t="s">
        <v>74</v>
      </c>
      <c r="C74" s="23">
        <v>27.1</v>
      </c>
      <c r="D74" s="23">
        <v>73.099999999999994</v>
      </c>
      <c r="E74" s="23">
        <v>4.3</v>
      </c>
      <c r="F74" s="23">
        <v>6.3</v>
      </c>
      <c r="G74" s="23">
        <v>39</v>
      </c>
      <c r="H74" s="23">
        <v>16.600000000000001</v>
      </c>
      <c r="I74" s="23">
        <v>27</v>
      </c>
      <c r="J74" s="23">
        <v>9.5</v>
      </c>
      <c r="K74" s="23">
        <v>14.6</v>
      </c>
      <c r="L74" s="23">
        <v>16</v>
      </c>
      <c r="M74" s="23">
        <v>32.1</v>
      </c>
      <c r="N74" s="23">
        <v>39.799999999999997</v>
      </c>
      <c r="O74" s="23">
        <v>15.9</v>
      </c>
      <c r="P74" s="23">
        <v>3.7</v>
      </c>
      <c r="Q74" s="23">
        <v>89.2</v>
      </c>
    </row>
    <row r="75" spans="1:17" x14ac:dyDescent="0.3">
      <c r="A75" s="20" t="s">
        <v>1191</v>
      </c>
      <c r="B75" s="5" t="s">
        <v>75</v>
      </c>
      <c r="C75" s="23">
        <v>23.3</v>
      </c>
      <c r="D75" s="23">
        <v>82.9</v>
      </c>
      <c r="E75" s="23">
        <v>1.5</v>
      </c>
      <c r="F75" s="23">
        <v>3.7</v>
      </c>
      <c r="G75" s="23">
        <v>34.4</v>
      </c>
      <c r="H75" s="23">
        <v>4.9000000000000004</v>
      </c>
      <c r="I75" s="23">
        <v>46.3</v>
      </c>
      <c r="J75" s="23">
        <v>7.5</v>
      </c>
      <c r="K75" s="23">
        <v>0.4</v>
      </c>
      <c r="L75" s="23">
        <v>1</v>
      </c>
      <c r="M75" s="23">
        <v>22.5</v>
      </c>
      <c r="N75" s="23">
        <v>50.5</v>
      </c>
      <c r="O75" s="23">
        <v>7.5</v>
      </c>
      <c r="P75" s="23">
        <v>5.8</v>
      </c>
      <c r="Q75" s="23">
        <v>90.9</v>
      </c>
    </row>
    <row r="76" spans="1:17" x14ac:dyDescent="0.3">
      <c r="A76" s="20" t="s">
        <v>1192</v>
      </c>
      <c r="B76" s="5" t="s">
        <v>76</v>
      </c>
      <c r="C76" s="23">
        <v>22.4</v>
      </c>
      <c r="D76" s="23">
        <v>68.2</v>
      </c>
      <c r="E76" s="23">
        <v>3.6</v>
      </c>
      <c r="F76" s="23">
        <v>7.5</v>
      </c>
      <c r="G76" s="23">
        <v>50.1</v>
      </c>
      <c r="H76" s="23">
        <v>13.3</v>
      </c>
      <c r="I76" s="23">
        <v>35</v>
      </c>
      <c r="J76" s="23">
        <v>9.5</v>
      </c>
      <c r="K76" s="23">
        <v>8.1999999999999993</v>
      </c>
      <c r="L76" s="23">
        <v>46.5</v>
      </c>
      <c r="M76" s="23">
        <v>30</v>
      </c>
      <c r="N76" s="23">
        <v>64</v>
      </c>
      <c r="O76" s="23">
        <v>14.5</v>
      </c>
      <c r="P76" s="23">
        <v>2.2999999999999998</v>
      </c>
      <c r="Q76" s="23">
        <v>91.5</v>
      </c>
    </row>
    <row r="77" spans="1:17" x14ac:dyDescent="0.3">
      <c r="A77" s="20" t="s">
        <v>1193</v>
      </c>
      <c r="B77" s="5" t="s">
        <v>77</v>
      </c>
      <c r="C77" s="23">
        <v>20.6</v>
      </c>
      <c r="D77" s="23">
        <v>73.599999999999994</v>
      </c>
      <c r="E77" s="23">
        <v>3.4</v>
      </c>
      <c r="F77" s="23">
        <v>9.6999999999999993</v>
      </c>
      <c r="G77" s="23">
        <v>38.700000000000003</v>
      </c>
      <c r="H77" s="23">
        <v>17.8</v>
      </c>
      <c r="I77" s="23">
        <v>76.8</v>
      </c>
      <c r="J77" s="23">
        <v>8.5</v>
      </c>
      <c r="K77" s="23">
        <v>22.7</v>
      </c>
      <c r="L77" s="23">
        <v>47.8</v>
      </c>
      <c r="M77" s="23">
        <v>28.9</v>
      </c>
      <c r="N77" s="23">
        <v>18</v>
      </c>
      <c r="O77" s="23">
        <v>13</v>
      </c>
      <c r="P77" s="23">
        <v>3.3</v>
      </c>
      <c r="Q77" s="23">
        <v>93.3</v>
      </c>
    </row>
    <row r="78" spans="1:17" x14ac:dyDescent="0.3">
      <c r="A78" s="20" t="s">
        <v>1194</v>
      </c>
      <c r="B78" s="5" t="s">
        <v>78</v>
      </c>
      <c r="C78" s="23">
        <v>21.3</v>
      </c>
      <c r="D78" s="23">
        <v>74.900000000000006</v>
      </c>
      <c r="E78" s="23">
        <v>1.3</v>
      </c>
      <c r="F78" s="23">
        <v>0.8</v>
      </c>
      <c r="G78" s="23">
        <v>34</v>
      </c>
      <c r="H78" s="23">
        <v>5.0999999999999996</v>
      </c>
      <c r="I78" s="23">
        <v>13.7</v>
      </c>
      <c r="J78" s="23">
        <v>2.4</v>
      </c>
      <c r="K78" s="23">
        <v>0.9</v>
      </c>
      <c r="L78" s="23">
        <v>3.5</v>
      </c>
      <c r="M78" s="23">
        <v>15.9</v>
      </c>
      <c r="N78" s="23">
        <v>5.3</v>
      </c>
      <c r="O78" s="23">
        <v>15.1</v>
      </c>
      <c r="P78" s="23">
        <v>1.5</v>
      </c>
      <c r="Q78" s="23">
        <v>87</v>
      </c>
    </row>
    <row r="79" spans="1:17" x14ac:dyDescent="0.3">
      <c r="A79" s="20" t="s">
        <v>1195</v>
      </c>
      <c r="B79" s="5" t="s">
        <v>79</v>
      </c>
      <c r="C79" s="23">
        <v>7.8</v>
      </c>
      <c r="D79" s="23">
        <v>63.5</v>
      </c>
      <c r="E79" s="23">
        <v>1.2</v>
      </c>
      <c r="F79" s="23">
        <v>1.8</v>
      </c>
      <c r="G79" s="23">
        <v>31.3</v>
      </c>
      <c r="H79" s="23">
        <v>4.9000000000000004</v>
      </c>
      <c r="I79" s="23">
        <v>7.7</v>
      </c>
      <c r="J79" s="23">
        <v>3.1</v>
      </c>
      <c r="K79" s="23">
        <v>0.2</v>
      </c>
      <c r="L79" s="23">
        <v>1.2</v>
      </c>
      <c r="M79" s="23">
        <v>12.9</v>
      </c>
      <c r="N79" s="23">
        <v>7</v>
      </c>
      <c r="O79" s="23">
        <v>11.6</v>
      </c>
      <c r="P79" s="23">
        <v>1.8</v>
      </c>
      <c r="Q79" s="23">
        <v>83.3</v>
      </c>
    </row>
    <row r="80" spans="1:17" x14ac:dyDescent="0.3">
      <c r="A80" s="20" t="s">
        <v>1196</v>
      </c>
      <c r="B80" s="5" t="s">
        <v>80</v>
      </c>
      <c r="C80" s="23">
        <v>30.8</v>
      </c>
      <c r="D80" s="23">
        <v>79.900000000000006</v>
      </c>
      <c r="E80" s="23">
        <v>2.2000000000000002</v>
      </c>
      <c r="F80" s="23">
        <v>3.5</v>
      </c>
      <c r="G80" s="23">
        <v>32.5</v>
      </c>
      <c r="H80" s="23">
        <v>13.7</v>
      </c>
      <c r="I80" s="23">
        <v>19.2</v>
      </c>
      <c r="J80" s="23">
        <v>8.3000000000000007</v>
      </c>
      <c r="K80" s="23">
        <v>0.2</v>
      </c>
      <c r="L80" s="23">
        <v>16.2</v>
      </c>
      <c r="M80" s="23">
        <v>29.7</v>
      </c>
      <c r="N80" s="23">
        <v>16.3</v>
      </c>
      <c r="O80" s="23">
        <v>10.3</v>
      </c>
      <c r="P80" s="23">
        <v>6.8</v>
      </c>
      <c r="Q80" s="23">
        <v>90.6</v>
      </c>
    </row>
    <row r="81" spans="1:17" x14ac:dyDescent="0.3">
      <c r="A81" s="20" t="s">
        <v>1197</v>
      </c>
      <c r="B81" s="5" t="s">
        <v>81</v>
      </c>
      <c r="C81" s="23">
        <v>21.8</v>
      </c>
      <c r="D81" s="23">
        <v>77.900000000000006</v>
      </c>
      <c r="E81" s="23">
        <v>0.7</v>
      </c>
      <c r="F81" s="23">
        <v>2.2999999999999998</v>
      </c>
      <c r="G81" s="23">
        <v>36.9</v>
      </c>
      <c r="H81" s="23">
        <v>5.2</v>
      </c>
      <c r="I81" s="23">
        <v>28.8</v>
      </c>
      <c r="J81" s="23">
        <v>4.9000000000000004</v>
      </c>
      <c r="K81" s="23">
        <v>1.1000000000000001</v>
      </c>
      <c r="L81" s="23">
        <v>1.1000000000000001</v>
      </c>
      <c r="M81" s="23">
        <v>23.2</v>
      </c>
      <c r="N81" s="23">
        <v>36.700000000000003</v>
      </c>
      <c r="O81" s="23">
        <v>8.6999999999999993</v>
      </c>
      <c r="P81" s="23">
        <v>2.1</v>
      </c>
      <c r="Q81" s="23">
        <v>89.3</v>
      </c>
    </row>
    <row r="82" spans="1:17" x14ac:dyDescent="0.3">
      <c r="A82" s="20" t="s">
        <v>1198</v>
      </c>
      <c r="B82" s="5" t="s">
        <v>82</v>
      </c>
      <c r="C82" s="23">
        <v>14.9</v>
      </c>
      <c r="D82" s="23">
        <v>59</v>
      </c>
      <c r="E82" s="23">
        <v>1.7</v>
      </c>
      <c r="F82" s="23">
        <v>3.5</v>
      </c>
      <c r="G82" s="23">
        <v>31.1</v>
      </c>
      <c r="H82" s="23">
        <v>12.3</v>
      </c>
      <c r="I82" s="23">
        <v>24</v>
      </c>
      <c r="J82" s="23">
        <v>4.0999999999999996</v>
      </c>
      <c r="K82" s="23">
        <v>14.4</v>
      </c>
      <c r="L82" s="23">
        <v>4.0999999999999996</v>
      </c>
      <c r="M82" s="23">
        <v>17.7</v>
      </c>
      <c r="N82" s="23">
        <v>4.9000000000000004</v>
      </c>
      <c r="O82" s="23">
        <v>14.7</v>
      </c>
      <c r="P82" s="23">
        <v>1.3</v>
      </c>
      <c r="Q82" s="23">
        <v>79.2</v>
      </c>
    </row>
    <row r="83" spans="1:17" x14ac:dyDescent="0.3">
      <c r="A83" s="20" t="s">
        <v>1199</v>
      </c>
      <c r="B83" s="5" t="s">
        <v>83</v>
      </c>
      <c r="C83" s="23">
        <v>17</v>
      </c>
      <c r="D83" s="23">
        <v>67.2</v>
      </c>
      <c r="E83" s="23">
        <v>2.1</v>
      </c>
      <c r="F83" s="23">
        <v>5.9</v>
      </c>
      <c r="G83" s="23">
        <v>37.1</v>
      </c>
      <c r="H83" s="23">
        <v>6.1</v>
      </c>
      <c r="I83" s="23">
        <v>13.3</v>
      </c>
      <c r="J83" s="23">
        <v>5.4</v>
      </c>
      <c r="K83" s="23">
        <v>2.2000000000000002</v>
      </c>
      <c r="L83" s="23">
        <v>2.8</v>
      </c>
      <c r="M83" s="23">
        <v>17</v>
      </c>
      <c r="N83" s="23">
        <v>11.7</v>
      </c>
      <c r="O83" s="23">
        <v>14.1</v>
      </c>
      <c r="P83" s="23">
        <v>1.2</v>
      </c>
      <c r="Q83" s="23">
        <v>81.900000000000006</v>
      </c>
    </row>
    <row r="84" spans="1:17" x14ac:dyDescent="0.3">
      <c r="A84" s="20" t="s">
        <v>1200</v>
      </c>
      <c r="B84" s="5" t="s">
        <v>84</v>
      </c>
      <c r="C84" s="23">
        <v>16.100000000000001</v>
      </c>
      <c r="D84" s="23">
        <v>63.5</v>
      </c>
      <c r="E84" s="23">
        <v>2.6</v>
      </c>
      <c r="F84" s="23">
        <v>1.3</v>
      </c>
      <c r="G84" s="23">
        <v>30.5</v>
      </c>
      <c r="H84" s="23">
        <v>8.3000000000000007</v>
      </c>
      <c r="I84" s="23">
        <v>3.6</v>
      </c>
      <c r="J84" s="23">
        <v>6.4</v>
      </c>
      <c r="K84" s="23">
        <v>1.4</v>
      </c>
      <c r="L84" s="23">
        <v>1.7</v>
      </c>
      <c r="M84" s="23">
        <v>24</v>
      </c>
      <c r="N84" s="23">
        <v>3.6</v>
      </c>
      <c r="O84" s="23">
        <v>16.2</v>
      </c>
      <c r="P84" s="23">
        <v>2.8</v>
      </c>
      <c r="Q84" s="23">
        <v>79</v>
      </c>
    </row>
    <row r="85" spans="1:17" x14ac:dyDescent="0.3">
      <c r="A85" s="20" t="s">
        <v>1201</v>
      </c>
      <c r="B85" s="5" t="s">
        <v>85</v>
      </c>
      <c r="C85" s="23">
        <v>18.600000000000001</v>
      </c>
      <c r="D85" s="23">
        <v>71.8</v>
      </c>
      <c r="E85" s="23">
        <v>2.8</v>
      </c>
      <c r="F85" s="23">
        <v>1.5</v>
      </c>
      <c r="G85" s="23">
        <v>34</v>
      </c>
      <c r="H85" s="23">
        <v>9.5</v>
      </c>
      <c r="I85" s="23">
        <v>41.7</v>
      </c>
      <c r="J85" s="23">
        <v>7.8</v>
      </c>
      <c r="K85" s="23">
        <v>6.5</v>
      </c>
      <c r="L85" s="23">
        <v>10.3</v>
      </c>
      <c r="M85" s="23">
        <v>27.8</v>
      </c>
      <c r="N85" s="23">
        <v>19</v>
      </c>
      <c r="O85" s="23">
        <v>12</v>
      </c>
      <c r="P85" s="23">
        <v>3.2</v>
      </c>
      <c r="Q85" s="23">
        <v>80.7</v>
      </c>
    </row>
    <row r="86" spans="1:17" x14ac:dyDescent="0.3">
      <c r="A86" s="20" t="s">
        <v>1202</v>
      </c>
      <c r="B86" s="5" t="s">
        <v>86</v>
      </c>
      <c r="C86" s="23">
        <v>6.7</v>
      </c>
      <c r="D86" s="23">
        <v>42.3</v>
      </c>
      <c r="E86" s="23">
        <v>1.5</v>
      </c>
      <c r="F86" s="23">
        <v>1.4</v>
      </c>
      <c r="G86" s="23">
        <v>16.5</v>
      </c>
      <c r="H86" s="23">
        <v>2.9</v>
      </c>
      <c r="I86" s="23">
        <v>1.2</v>
      </c>
      <c r="J86" s="23">
        <v>2.7</v>
      </c>
      <c r="K86" s="23">
        <v>0.1</v>
      </c>
      <c r="L86" s="23">
        <v>0.2</v>
      </c>
      <c r="M86" s="23">
        <v>13.7</v>
      </c>
      <c r="N86" s="23">
        <v>11.3</v>
      </c>
      <c r="O86" s="23">
        <v>13.8</v>
      </c>
      <c r="P86" s="23">
        <v>0.8</v>
      </c>
      <c r="Q86" s="23">
        <v>64.900000000000006</v>
      </c>
    </row>
    <row r="87" spans="1:17" x14ac:dyDescent="0.3">
      <c r="A87" s="20" t="s">
        <v>1203</v>
      </c>
      <c r="B87" s="5" t="s">
        <v>87</v>
      </c>
      <c r="C87" s="23">
        <v>4</v>
      </c>
      <c r="D87" s="23">
        <v>35.5</v>
      </c>
      <c r="E87" s="23">
        <v>1.4</v>
      </c>
      <c r="F87" s="23">
        <v>1.4</v>
      </c>
      <c r="G87" s="23">
        <v>22.8</v>
      </c>
      <c r="H87" s="23">
        <v>3.9</v>
      </c>
      <c r="I87" s="23">
        <v>0.9</v>
      </c>
      <c r="J87" s="23">
        <v>3.8</v>
      </c>
      <c r="K87" s="23">
        <v>0.1</v>
      </c>
      <c r="L87" s="23">
        <v>0.2</v>
      </c>
      <c r="M87" s="23">
        <v>14.1</v>
      </c>
      <c r="N87" s="23">
        <v>0.5</v>
      </c>
      <c r="O87" s="23">
        <v>14.4</v>
      </c>
      <c r="P87" s="23">
        <v>0.6</v>
      </c>
      <c r="Q87" s="23">
        <v>68.099999999999994</v>
      </c>
    </row>
    <row r="88" spans="1:17" x14ac:dyDescent="0.3">
      <c r="A88" s="20" t="s">
        <v>1204</v>
      </c>
      <c r="B88" s="5" t="s">
        <v>88</v>
      </c>
      <c r="C88" s="23">
        <v>18.3</v>
      </c>
      <c r="D88" s="23">
        <v>79.099999999999994</v>
      </c>
      <c r="E88" s="23">
        <v>1.7</v>
      </c>
      <c r="F88" s="23">
        <v>3.1</v>
      </c>
      <c r="G88" s="23">
        <v>47.9</v>
      </c>
      <c r="H88" s="23">
        <v>13.5</v>
      </c>
      <c r="I88" s="23">
        <v>43.4</v>
      </c>
      <c r="J88" s="23">
        <v>8.1</v>
      </c>
      <c r="K88" s="23">
        <v>0.3</v>
      </c>
      <c r="L88" s="23">
        <v>14.3</v>
      </c>
      <c r="M88" s="23">
        <v>20.6</v>
      </c>
      <c r="N88" s="23">
        <v>24</v>
      </c>
      <c r="O88" s="23">
        <v>11.9</v>
      </c>
      <c r="P88" s="23">
        <v>3.2</v>
      </c>
      <c r="Q88" s="23">
        <v>91.7</v>
      </c>
    </row>
    <row r="89" spans="1:17" x14ac:dyDescent="0.3">
      <c r="A89" s="20" t="s">
        <v>1205</v>
      </c>
      <c r="B89" s="5" t="s">
        <v>89</v>
      </c>
      <c r="C89" s="23">
        <v>2.2999999999999998</v>
      </c>
      <c r="D89" s="23">
        <v>18.3</v>
      </c>
      <c r="E89" s="23">
        <v>1.1000000000000001</v>
      </c>
      <c r="F89" s="23">
        <v>2.9</v>
      </c>
      <c r="G89" s="23">
        <v>14.7</v>
      </c>
      <c r="H89" s="23">
        <v>1.4</v>
      </c>
      <c r="I89" s="23">
        <v>0.3</v>
      </c>
      <c r="J89" s="23">
        <v>1</v>
      </c>
      <c r="K89" s="23">
        <v>0</v>
      </c>
      <c r="L89" s="23">
        <v>0</v>
      </c>
      <c r="M89" s="23">
        <v>7.6</v>
      </c>
      <c r="N89" s="23">
        <v>0.2</v>
      </c>
      <c r="O89" s="23">
        <v>15.3</v>
      </c>
      <c r="P89" s="23">
        <v>0.2</v>
      </c>
      <c r="Q89" s="23">
        <v>58.7</v>
      </c>
    </row>
    <row r="90" spans="1:17" x14ac:dyDescent="0.3">
      <c r="A90" s="20" t="s">
        <v>1206</v>
      </c>
      <c r="B90" s="5" t="s">
        <v>90</v>
      </c>
      <c r="C90" s="23">
        <v>26.2</v>
      </c>
      <c r="D90" s="23">
        <v>81.900000000000006</v>
      </c>
      <c r="E90" s="23">
        <v>1.5</v>
      </c>
      <c r="F90" s="23">
        <v>5.5</v>
      </c>
      <c r="G90" s="23">
        <v>28.6</v>
      </c>
      <c r="H90" s="23">
        <v>4.7</v>
      </c>
      <c r="I90" s="23">
        <v>43.3</v>
      </c>
      <c r="J90" s="23">
        <v>6.8</v>
      </c>
      <c r="K90" s="23">
        <v>0.9</v>
      </c>
      <c r="L90" s="23">
        <v>3.4</v>
      </c>
      <c r="M90" s="23">
        <v>23.6</v>
      </c>
      <c r="N90" s="23">
        <v>43.6</v>
      </c>
      <c r="O90" s="23">
        <v>12.2</v>
      </c>
      <c r="P90" s="23">
        <v>4.0999999999999996</v>
      </c>
      <c r="Q90" s="23">
        <v>87.5</v>
      </c>
    </row>
    <row r="91" spans="1:17" x14ac:dyDescent="0.3">
      <c r="A91" s="20" t="s">
        <v>1207</v>
      </c>
      <c r="B91" s="5" t="s">
        <v>91</v>
      </c>
      <c r="C91" s="23">
        <v>13.1</v>
      </c>
      <c r="D91" s="23">
        <v>73.7</v>
      </c>
      <c r="E91" s="23">
        <v>2.9</v>
      </c>
      <c r="F91" s="23">
        <v>1.6</v>
      </c>
      <c r="G91" s="23">
        <v>38.299999999999997</v>
      </c>
      <c r="H91" s="23">
        <v>8.9</v>
      </c>
      <c r="I91" s="23">
        <v>41.6</v>
      </c>
      <c r="J91" s="23">
        <v>12</v>
      </c>
      <c r="K91" s="23">
        <v>0.8</v>
      </c>
      <c r="L91" s="23">
        <v>3.9</v>
      </c>
      <c r="M91" s="23">
        <v>25.4</v>
      </c>
      <c r="N91" s="23">
        <v>44.4</v>
      </c>
      <c r="O91" s="23">
        <v>12.2</v>
      </c>
      <c r="P91" s="23">
        <v>4.3</v>
      </c>
      <c r="Q91" s="23">
        <v>83.9</v>
      </c>
    </row>
    <row r="92" spans="1:17" x14ac:dyDescent="0.3">
      <c r="A92" s="20" t="s">
        <v>1208</v>
      </c>
      <c r="B92" s="5" t="s">
        <v>92</v>
      </c>
      <c r="C92" s="23">
        <v>14.8</v>
      </c>
      <c r="D92" s="23">
        <v>68.8</v>
      </c>
      <c r="E92" s="23">
        <v>1.7</v>
      </c>
      <c r="F92" s="23">
        <v>5.0999999999999996</v>
      </c>
      <c r="G92" s="23">
        <v>38.700000000000003</v>
      </c>
      <c r="H92" s="23">
        <v>4.2</v>
      </c>
      <c r="I92" s="23">
        <v>5.2</v>
      </c>
      <c r="J92" s="23">
        <v>4.5999999999999996</v>
      </c>
      <c r="K92" s="23">
        <v>1</v>
      </c>
      <c r="L92" s="23">
        <v>2</v>
      </c>
      <c r="M92" s="23">
        <v>16.3</v>
      </c>
      <c r="N92" s="23">
        <v>11.2</v>
      </c>
      <c r="O92" s="23">
        <v>11.6</v>
      </c>
      <c r="P92" s="23">
        <v>1.7</v>
      </c>
      <c r="Q92" s="23">
        <v>86.1</v>
      </c>
    </row>
    <row r="93" spans="1:17" x14ac:dyDescent="0.3">
      <c r="A93" s="20" t="s">
        <v>1209</v>
      </c>
      <c r="B93" s="5" t="s">
        <v>93</v>
      </c>
      <c r="C93" s="23">
        <v>26.3</v>
      </c>
      <c r="D93" s="23">
        <v>77.099999999999994</v>
      </c>
      <c r="E93" s="23">
        <v>1.4</v>
      </c>
      <c r="F93" s="23">
        <v>14.2</v>
      </c>
      <c r="G93" s="23">
        <v>39.700000000000003</v>
      </c>
      <c r="H93" s="23">
        <v>7.6</v>
      </c>
      <c r="I93" s="23">
        <v>16.2</v>
      </c>
      <c r="J93" s="23">
        <v>5.2</v>
      </c>
      <c r="K93" s="23">
        <v>0.8</v>
      </c>
      <c r="L93" s="23">
        <v>3.5</v>
      </c>
      <c r="M93" s="23">
        <v>24.4</v>
      </c>
      <c r="N93" s="23">
        <v>26.8</v>
      </c>
      <c r="O93" s="23">
        <v>8.3000000000000007</v>
      </c>
      <c r="P93" s="23">
        <v>2.5</v>
      </c>
      <c r="Q93" s="23">
        <v>85.3</v>
      </c>
    </row>
    <row r="94" spans="1:17" x14ac:dyDescent="0.3">
      <c r="A94" s="20" t="s">
        <v>1210</v>
      </c>
      <c r="B94" s="5" t="s">
        <v>94</v>
      </c>
      <c r="C94" s="23">
        <v>14.2</v>
      </c>
      <c r="D94" s="23">
        <v>62.1</v>
      </c>
      <c r="E94" s="23">
        <v>1.2</v>
      </c>
      <c r="F94" s="23">
        <v>1.7</v>
      </c>
      <c r="G94" s="23">
        <v>32.6</v>
      </c>
      <c r="H94" s="23">
        <v>7.3</v>
      </c>
      <c r="I94" s="23">
        <v>17</v>
      </c>
      <c r="J94" s="23">
        <v>4.0999999999999996</v>
      </c>
      <c r="K94" s="23">
        <v>0.6</v>
      </c>
      <c r="L94" s="23">
        <v>4.0999999999999996</v>
      </c>
      <c r="M94" s="23">
        <v>16.7</v>
      </c>
      <c r="N94" s="23">
        <v>15.9</v>
      </c>
      <c r="O94" s="23">
        <v>15.5</v>
      </c>
      <c r="P94" s="23">
        <v>1</v>
      </c>
      <c r="Q94" s="23">
        <v>82</v>
      </c>
    </row>
    <row r="95" spans="1:17" x14ac:dyDescent="0.3">
      <c r="A95" s="20" t="s">
        <v>1211</v>
      </c>
      <c r="B95" s="5" t="s">
        <v>95</v>
      </c>
      <c r="C95" s="23">
        <v>8.3000000000000007</v>
      </c>
      <c r="D95" s="23">
        <v>64.599999999999994</v>
      </c>
      <c r="E95" s="23">
        <v>2</v>
      </c>
      <c r="F95" s="23">
        <v>6.2</v>
      </c>
      <c r="G95" s="23">
        <v>33.9</v>
      </c>
      <c r="H95" s="23">
        <v>6.7</v>
      </c>
      <c r="I95" s="23">
        <v>25.6</v>
      </c>
      <c r="J95" s="23">
        <v>4.9000000000000004</v>
      </c>
      <c r="K95" s="23">
        <v>0</v>
      </c>
      <c r="L95" s="23">
        <v>0.2</v>
      </c>
      <c r="M95" s="23">
        <v>25</v>
      </c>
      <c r="N95" s="23">
        <v>20.9</v>
      </c>
      <c r="O95" s="23">
        <v>12.5</v>
      </c>
      <c r="P95" s="23">
        <v>4.5999999999999996</v>
      </c>
      <c r="Q95" s="23">
        <v>77.8</v>
      </c>
    </row>
    <row r="96" spans="1:17" x14ac:dyDescent="0.3">
      <c r="A96" s="20" t="s">
        <v>1212</v>
      </c>
      <c r="B96" s="5" t="s">
        <v>96</v>
      </c>
      <c r="C96" s="23">
        <v>22.4</v>
      </c>
      <c r="D96" s="23">
        <v>69.099999999999994</v>
      </c>
      <c r="E96" s="23">
        <v>3.6</v>
      </c>
      <c r="F96" s="23">
        <v>0.6</v>
      </c>
      <c r="G96" s="23">
        <v>54.5</v>
      </c>
      <c r="H96" s="23">
        <v>16</v>
      </c>
      <c r="I96" s="23">
        <v>34.9</v>
      </c>
      <c r="J96" s="23">
        <v>7.7</v>
      </c>
      <c r="K96" s="23">
        <v>15.9</v>
      </c>
      <c r="L96" s="23">
        <v>52.1</v>
      </c>
      <c r="M96" s="23">
        <v>29.2</v>
      </c>
      <c r="N96" s="23">
        <v>60.4</v>
      </c>
      <c r="O96" s="23">
        <v>12.8</v>
      </c>
      <c r="P96" s="23">
        <v>2</v>
      </c>
      <c r="Q96" s="23">
        <v>92</v>
      </c>
    </row>
    <row r="97" spans="1:17" x14ac:dyDescent="0.3">
      <c r="A97" s="20" t="s">
        <v>1213</v>
      </c>
      <c r="B97" s="5" t="s">
        <v>97</v>
      </c>
      <c r="C97" s="23">
        <v>14.2</v>
      </c>
      <c r="D97" s="23">
        <v>67.099999999999994</v>
      </c>
      <c r="E97" s="23">
        <v>1.6</v>
      </c>
      <c r="F97" s="23">
        <v>2.6</v>
      </c>
      <c r="G97" s="23">
        <v>35.200000000000003</v>
      </c>
      <c r="H97" s="23">
        <v>6.6</v>
      </c>
      <c r="I97" s="23">
        <v>14.9</v>
      </c>
      <c r="J97" s="23">
        <v>5.6</v>
      </c>
      <c r="K97" s="23">
        <v>0.5</v>
      </c>
      <c r="L97" s="23">
        <v>1.6</v>
      </c>
      <c r="M97" s="23">
        <v>18.899999999999999</v>
      </c>
      <c r="N97" s="23">
        <v>27.8</v>
      </c>
      <c r="O97" s="23">
        <v>9.6999999999999993</v>
      </c>
      <c r="P97" s="23">
        <v>2.2999999999999998</v>
      </c>
      <c r="Q97" s="23">
        <v>82.1</v>
      </c>
    </row>
    <row r="98" spans="1:17" x14ac:dyDescent="0.3">
      <c r="A98" s="20" t="s">
        <v>1214</v>
      </c>
      <c r="B98" s="5" t="s">
        <v>98</v>
      </c>
      <c r="C98" s="23">
        <v>6.7</v>
      </c>
      <c r="D98" s="23">
        <v>46.6</v>
      </c>
      <c r="E98" s="23">
        <v>1.8</v>
      </c>
      <c r="F98" s="23">
        <v>0.8</v>
      </c>
      <c r="G98" s="23">
        <v>33.700000000000003</v>
      </c>
      <c r="H98" s="23">
        <v>5.3</v>
      </c>
      <c r="I98" s="23">
        <v>6</v>
      </c>
      <c r="J98" s="23">
        <v>2.4</v>
      </c>
      <c r="K98" s="23">
        <v>0.1</v>
      </c>
      <c r="L98" s="23">
        <v>0.2</v>
      </c>
      <c r="M98" s="23">
        <v>13</v>
      </c>
      <c r="N98" s="23">
        <v>12.4</v>
      </c>
      <c r="O98" s="23">
        <v>17</v>
      </c>
      <c r="P98" s="23">
        <v>1.2</v>
      </c>
      <c r="Q98" s="23">
        <v>75</v>
      </c>
    </row>
    <row r="99" spans="1:17" x14ac:dyDescent="0.3">
      <c r="A99" s="20" t="s">
        <v>1215</v>
      </c>
      <c r="B99" s="5" t="s">
        <v>99</v>
      </c>
      <c r="C99" s="23">
        <v>24</v>
      </c>
      <c r="D99" s="23">
        <v>71.400000000000006</v>
      </c>
      <c r="E99" s="23">
        <v>2.5</v>
      </c>
      <c r="F99" s="23">
        <v>2.4</v>
      </c>
      <c r="G99" s="23">
        <v>48.8</v>
      </c>
      <c r="H99" s="23">
        <v>17.8</v>
      </c>
      <c r="I99" s="23">
        <v>38.6</v>
      </c>
      <c r="J99" s="23">
        <v>6.8</v>
      </c>
      <c r="K99" s="23">
        <v>10.5</v>
      </c>
      <c r="L99" s="23">
        <v>58.9</v>
      </c>
      <c r="M99" s="23">
        <v>29.1</v>
      </c>
      <c r="N99" s="23">
        <v>44.8</v>
      </c>
      <c r="O99" s="23">
        <v>14</v>
      </c>
      <c r="P99" s="23">
        <v>1.9</v>
      </c>
      <c r="Q99" s="23">
        <v>92.3</v>
      </c>
    </row>
    <row r="100" spans="1:17" x14ac:dyDescent="0.3">
      <c r="A100" s="20" t="s">
        <v>1216</v>
      </c>
      <c r="B100" s="5" t="s">
        <v>100</v>
      </c>
      <c r="C100" s="23">
        <v>15.9</v>
      </c>
      <c r="D100" s="23">
        <v>66.400000000000006</v>
      </c>
      <c r="E100" s="23">
        <v>1.3</v>
      </c>
      <c r="F100" s="23">
        <v>7.7</v>
      </c>
      <c r="G100" s="23">
        <v>35.1</v>
      </c>
      <c r="H100" s="23">
        <v>5.7</v>
      </c>
      <c r="I100" s="23">
        <v>16.8</v>
      </c>
      <c r="J100" s="23">
        <v>3.3</v>
      </c>
      <c r="K100" s="23">
        <v>0.8</v>
      </c>
      <c r="L100" s="23">
        <v>3.5</v>
      </c>
      <c r="M100" s="23">
        <v>18.399999999999999</v>
      </c>
      <c r="N100" s="23">
        <v>31.7</v>
      </c>
      <c r="O100" s="23">
        <v>12.7</v>
      </c>
      <c r="P100" s="23">
        <v>2.2000000000000002</v>
      </c>
      <c r="Q100" s="23">
        <v>83.1</v>
      </c>
    </row>
    <row r="101" spans="1:17" x14ac:dyDescent="0.3">
      <c r="A101" s="20" t="s">
        <v>1217</v>
      </c>
      <c r="B101" s="5" t="s">
        <v>101</v>
      </c>
      <c r="C101" s="23">
        <v>16.2</v>
      </c>
      <c r="D101" s="23">
        <v>71.400000000000006</v>
      </c>
      <c r="E101" s="23">
        <v>1.6</v>
      </c>
      <c r="F101" s="23">
        <v>6</v>
      </c>
      <c r="G101" s="23">
        <v>35.200000000000003</v>
      </c>
      <c r="H101" s="23">
        <v>5.9</v>
      </c>
      <c r="I101" s="23">
        <v>34.1</v>
      </c>
      <c r="J101" s="23">
        <v>5.4</v>
      </c>
      <c r="K101" s="23">
        <v>0.9</v>
      </c>
      <c r="L101" s="23">
        <v>5.7</v>
      </c>
      <c r="M101" s="23">
        <v>19.899999999999999</v>
      </c>
      <c r="N101" s="23">
        <v>30.3</v>
      </c>
      <c r="O101" s="23">
        <v>11.8</v>
      </c>
      <c r="P101" s="23">
        <v>3.1</v>
      </c>
      <c r="Q101" s="23">
        <v>87.8</v>
      </c>
    </row>
    <row r="102" spans="1:17" x14ac:dyDescent="0.3">
      <c r="A102" s="20" t="s">
        <v>1218</v>
      </c>
      <c r="B102" s="5" t="s">
        <v>102</v>
      </c>
      <c r="C102" s="23">
        <v>13.2</v>
      </c>
      <c r="D102" s="23">
        <v>70.8</v>
      </c>
      <c r="E102" s="23">
        <v>1.2</v>
      </c>
      <c r="F102" s="23">
        <v>3.3</v>
      </c>
      <c r="G102" s="23">
        <v>29.7</v>
      </c>
      <c r="H102" s="23">
        <v>5</v>
      </c>
      <c r="I102" s="23">
        <v>19.7</v>
      </c>
      <c r="J102" s="23">
        <v>3.5</v>
      </c>
      <c r="K102" s="23">
        <v>0.4</v>
      </c>
      <c r="L102" s="23">
        <v>3.1</v>
      </c>
      <c r="M102" s="23">
        <v>15.1</v>
      </c>
      <c r="N102" s="23">
        <v>13.9</v>
      </c>
      <c r="O102" s="23">
        <v>11</v>
      </c>
      <c r="P102" s="23">
        <v>2.4</v>
      </c>
      <c r="Q102" s="23">
        <v>85.7</v>
      </c>
    </row>
    <row r="103" spans="1:17" x14ac:dyDescent="0.3">
      <c r="A103" s="20" t="s">
        <v>1219</v>
      </c>
      <c r="B103" s="5" t="s">
        <v>103</v>
      </c>
      <c r="C103" s="23">
        <v>15</v>
      </c>
      <c r="D103" s="23">
        <v>69.599999999999994</v>
      </c>
      <c r="E103" s="23">
        <v>1.2</v>
      </c>
      <c r="F103" s="23">
        <v>5.4</v>
      </c>
      <c r="G103" s="23">
        <v>27.5</v>
      </c>
      <c r="H103" s="23">
        <v>4.5</v>
      </c>
      <c r="I103" s="23">
        <v>9.6999999999999993</v>
      </c>
      <c r="J103" s="23">
        <v>3</v>
      </c>
      <c r="K103" s="23">
        <v>0.3</v>
      </c>
      <c r="L103" s="23">
        <v>1.3</v>
      </c>
      <c r="M103" s="23">
        <v>15.5</v>
      </c>
      <c r="N103" s="23">
        <v>13</v>
      </c>
      <c r="O103" s="23">
        <v>12.2</v>
      </c>
      <c r="P103" s="23">
        <v>1.5</v>
      </c>
      <c r="Q103" s="23">
        <v>81.8</v>
      </c>
    </row>
    <row r="104" spans="1:17" x14ac:dyDescent="0.3">
      <c r="A104" s="20" t="s">
        <v>1220</v>
      </c>
      <c r="B104" s="5" t="s">
        <v>104</v>
      </c>
      <c r="C104" s="23">
        <v>9.1</v>
      </c>
      <c r="D104" s="23">
        <v>61.9</v>
      </c>
      <c r="E104" s="23">
        <v>2.2999999999999998</v>
      </c>
      <c r="F104" s="23">
        <v>1</v>
      </c>
      <c r="G104" s="23">
        <v>31.6</v>
      </c>
      <c r="H104" s="23">
        <v>5.7</v>
      </c>
      <c r="I104" s="23">
        <v>27.9</v>
      </c>
      <c r="J104" s="23">
        <v>5.0999999999999996</v>
      </c>
      <c r="K104" s="23">
        <v>0.1</v>
      </c>
      <c r="L104" s="23">
        <v>1.4</v>
      </c>
      <c r="M104" s="23">
        <v>22.1</v>
      </c>
      <c r="N104" s="23">
        <v>26.3</v>
      </c>
      <c r="O104" s="23">
        <v>14.9</v>
      </c>
      <c r="P104" s="23">
        <v>2.1</v>
      </c>
      <c r="Q104" s="23">
        <v>77.900000000000006</v>
      </c>
    </row>
    <row r="105" spans="1:17" x14ac:dyDescent="0.3">
      <c r="A105" s="20" t="s">
        <v>1221</v>
      </c>
      <c r="B105" s="5" t="s">
        <v>105</v>
      </c>
      <c r="C105" s="23">
        <v>16</v>
      </c>
      <c r="D105" s="23">
        <v>71.5</v>
      </c>
      <c r="E105" s="23">
        <v>1.5</v>
      </c>
      <c r="F105" s="23">
        <v>3.4</v>
      </c>
      <c r="G105" s="23">
        <v>37.700000000000003</v>
      </c>
      <c r="H105" s="23">
        <v>5.0999999999999996</v>
      </c>
      <c r="I105" s="23">
        <v>34.799999999999997</v>
      </c>
      <c r="J105" s="23">
        <v>3.5</v>
      </c>
      <c r="K105" s="23">
        <v>0.6</v>
      </c>
      <c r="L105" s="23">
        <v>2.1</v>
      </c>
      <c r="M105" s="23">
        <v>20.7</v>
      </c>
      <c r="N105" s="23">
        <v>45.2</v>
      </c>
      <c r="O105" s="23">
        <v>10.3</v>
      </c>
      <c r="P105" s="23">
        <v>2.4</v>
      </c>
      <c r="Q105" s="23">
        <v>85.4</v>
      </c>
    </row>
    <row r="106" spans="1:17" x14ac:dyDescent="0.3">
      <c r="A106" s="20" t="s">
        <v>1222</v>
      </c>
      <c r="B106" s="5" t="s">
        <v>106</v>
      </c>
      <c r="C106" s="23">
        <v>9.3000000000000007</v>
      </c>
      <c r="D106" s="23">
        <v>63.7</v>
      </c>
      <c r="E106" s="23">
        <v>2</v>
      </c>
      <c r="F106" s="23">
        <v>0.7</v>
      </c>
      <c r="G106" s="23">
        <v>31.7</v>
      </c>
      <c r="H106" s="23">
        <v>7.2</v>
      </c>
      <c r="I106" s="23">
        <v>2.1</v>
      </c>
      <c r="J106" s="23">
        <v>5.6</v>
      </c>
      <c r="K106" s="23">
        <v>0.1</v>
      </c>
      <c r="L106" s="23">
        <v>0.3</v>
      </c>
      <c r="M106" s="23">
        <v>18.3</v>
      </c>
      <c r="N106" s="23">
        <v>5.9</v>
      </c>
      <c r="O106" s="23">
        <v>13.8</v>
      </c>
      <c r="P106" s="23">
        <v>2.4</v>
      </c>
      <c r="Q106" s="23">
        <v>82.9</v>
      </c>
    </row>
    <row r="107" spans="1:17" x14ac:dyDescent="0.3">
      <c r="A107" s="20" t="s">
        <v>1223</v>
      </c>
      <c r="B107" s="5" t="s">
        <v>107</v>
      </c>
      <c r="C107" s="23">
        <v>16</v>
      </c>
      <c r="D107" s="23">
        <v>66.599999999999994</v>
      </c>
      <c r="E107" s="23">
        <v>3.1</v>
      </c>
      <c r="F107" s="23">
        <v>4.5</v>
      </c>
      <c r="G107" s="23">
        <v>32.700000000000003</v>
      </c>
      <c r="H107" s="23">
        <v>13.2</v>
      </c>
      <c r="I107" s="23">
        <v>44.1</v>
      </c>
      <c r="J107" s="23">
        <v>10.1</v>
      </c>
      <c r="K107" s="23">
        <v>9.6999999999999993</v>
      </c>
      <c r="L107" s="23">
        <v>7.3</v>
      </c>
      <c r="M107" s="23">
        <v>21.5</v>
      </c>
      <c r="N107" s="23">
        <v>23.4</v>
      </c>
      <c r="O107" s="23">
        <v>16</v>
      </c>
      <c r="P107" s="23">
        <v>2.7</v>
      </c>
      <c r="Q107" s="23">
        <v>78.900000000000006</v>
      </c>
    </row>
    <row r="108" spans="1:17" x14ac:dyDescent="0.3">
      <c r="A108" s="20" t="s">
        <v>1224</v>
      </c>
      <c r="B108" s="5" t="s">
        <v>108</v>
      </c>
      <c r="C108" s="23">
        <v>15.9</v>
      </c>
      <c r="D108" s="23">
        <v>71.2</v>
      </c>
      <c r="E108" s="23">
        <v>1.8</v>
      </c>
      <c r="F108" s="23">
        <v>3.5</v>
      </c>
      <c r="G108" s="23">
        <v>31.2</v>
      </c>
      <c r="H108" s="23">
        <v>5.0999999999999996</v>
      </c>
      <c r="I108" s="23">
        <v>24.8</v>
      </c>
      <c r="J108" s="23">
        <v>5</v>
      </c>
      <c r="K108" s="23">
        <v>0.6</v>
      </c>
      <c r="L108" s="23">
        <v>1.8</v>
      </c>
      <c r="M108" s="23">
        <v>22.8</v>
      </c>
      <c r="N108" s="23">
        <v>32</v>
      </c>
      <c r="O108" s="23">
        <v>13.5</v>
      </c>
      <c r="P108" s="23">
        <v>3.2</v>
      </c>
      <c r="Q108" s="23">
        <v>85.9</v>
      </c>
    </row>
    <row r="109" spans="1:17" x14ac:dyDescent="0.3">
      <c r="A109" s="20" t="s">
        <v>1225</v>
      </c>
      <c r="B109" s="5" t="s">
        <v>109</v>
      </c>
      <c r="C109" s="23">
        <v>11.8</v>
      </c>
      <c r="D109" s="23">
        <v>65.400000000000006</v>
      </c>
      <c r="E109" s="23">
        <v>1.3</v>
      </c>
      <c r="F109" s="23">
        <v>2.7</v>
      </c>
      <c r="G109" s="23">
        <v>27.3</v>
      </c>
      <c r="H109" s="23">
        <v>7.1</v>
      </c>
      <c r="I109" s="23">
        <v>20.399999999999999</v>
      </c>
      <c r="J109" s="23">
        <v>2.7</v>
      </c>
      <c r="K109" s="23">
        <v>0.7</v>
      </c>
      <c r="L109" s="23">
        <v>8.1</v>
      </c>
      <c r="M109" s="23">
        <v>14.6</v>
      </c>
      <c r="N109" s="23">
        <v>9.1999999999999993</v>
      </c>
      <c r="O109" s="23">
        <v>15.2</v>
      </c>
      <c r="P109" s="23">
        <v>1.3</v>
      </c>
      <c r="Q109" s="23">
        <v>82.3</v>
      </c>
    </row>
    <row r="110" spans="1:17" x14ac:dyDescent="0.3">
      <c r="A110" s="20" t="s">
        <v>1226</v>
      </c>
      <c r="B110" s="5" t="s">
        <v>110</v>
      </c>
      <c r="C110" s="23">
        <v>16.3</v>
      </c>
      <c r="D110" s="23">
        <v>70.900000000000006</v>
      </c>
      <c r="E110" s="23">
        <v>1</v>
      </c>
      <c r="F110" s="23">
        <v>5.9</v>
      </c>
      <c r="G110" s="23">
        <v>37.200000000000003</v>
      </c>
      <c r="H110" s="23">
        <v>4.2</v>
      </c>
      <c r="I110" s="23">
        <v>23.2</v>
      </c>
      <c r="J110" s="23">
        <v>4.0999999999999996</v>
      </c>
      <c r="K110" s="23">
        <v>0.5</v>
      </c>
      <c r="L110" s="23">
        <v>0.7</v>
      </c>
      <c r="M110" s="23">
        <v>16.7</v>
      </c>
      <c r="N110" s="23">
        <v>16.5</v>
      </c>
      <c r="O110" s="23">
        <v>14.8</v>
      </c>
      <c r="P110" s="23">
        <v>1</v>
      </c>
      <c r="Q110" s="23">
        <v>82.9</v>
      </c>
    </row>
    <row r="111" spans="1:17" x14ac:dyDescent="0.3">
      <c r="A111" s="20" t="s">
        <v>1227</v>
      </c>
      <c r="B111" s="5" t="s">
        <v>111</v>
      </c>
      <c r="C111" s="23">
        <v>26.3</v>
      </c>
      <c r="D111" s="23">
        <v>77</v>
      </c>
      <c r="E111" s="23">
        <v>3</v>
      </c>
      <c r="F111" s="23">
        <v>2</v>
      </c>
      <c r="G111" s="23">
        <v>40.200000000000003</v>
      </c>
      <c r="H111" s="23">
        <v>14.4</v>
      </c>
      <c r="I111" s="23">
        <v>28.5</v>
      </c>
      <c r="J111" s="23">
        <v>10.8</v>
      </c>
      <c r="K111" s="23">
        <v>11.4</v>
      </c>
      <c r="L111" s="23">
        <v>15.2</v>
      </c>
      <c r="M111" s="23">
        <v>32.200000000000003</v>
      </c>
      <c r="N111" s="23">
        <v>18.7</v>
      </c>
      <c r="O111" s="23">
        <v>11.2</v>
      </c>
      <c r="P111" s="23">
        <v>4.5</v>
      </c>
      <c r="Q111" s="23">
        <v>91.8</v>
      </c>
    </row>
    <row r="112" spans="1:17" x14ac:dyDescent="0.3">
      <c r="A112" s="20" t="s">
        <v>1228</v>
      </c>
      <c r="B112" s="5" t="s">
        <v>112</v>
      </c>
      <c r="C112" s="23">
        <v>25.2</v>
      </c>
      <c r="D112" s="23">
        <v>74</v>
      </c>
      <c r="E112" s="23">
        <v>1.6</v>
      </c>
      <c r="F112" s="23">
        <v>2.6</v>
      </c>
      <c r="G112" s="23">
        <v>33.4</v>
      </c>
      <c r="H112" s="23">
        <v>7.6</v>
      </c>
      <c r="I112" s="23">
        <v>14.8</v>
      </c>
      <c r="J112" s="23">
        <v>3.1</v>
      </c>
      <c r="K112" s="23">
        <v>1.4</v>
      </c>
      <c r="L112" s="23">
        <v>1</v>
      </c>
      <c r="M112" s="23">
        <v>23.1</v>
      </c>
      <c r="N112" s="23">
        <v>35.299999999999997</v>
      </c>
      <c r="O112" s="23">
        <v>13.9</v>
      </c>
      <c r="P112" s="23">
        <v>0.8</v>
      </c>
      <c r="Q112" s="23">
        <v>75.5</v>
      </c>
    </row>
    <row r="113" spans="1:17" x14ac:dyDescent="0.3">
      <c r="A113" s="20" t="s">
        <v>1229</v>
      </c>
      <c r="B113" s="5" t="s">
        <v>113</v>
      </c>
      <c r="C113" s="23">
        <v>19.100000000000001</v>
      </c>
      <c r="D113" s="23">
        <v>75.2</v>
      </c>
      <c r="E113" s="23">
        <v>1.3</v>
      </c>
      <c r="F113" s="23">
        <v>1</v>
      </c>
      <c r="G113" s="23">
        <v>31.9</v>
      </c>
      <c r="H113" s="23">
        <v>3.8</v>
      </c>
      <c r="I113" s="23">
        <v>8.1</v>
      </c>
      <c r="J113" s="23">
        <v>4.8</v>
      </c>
      <c r="K113" s="23">
        <v>0.1</v>
      </c>
      <c r="L113" s="23">
        <v>1.4</v>
      </c>
      <c r="M113" s="23">
        <v>16.600000000000001</v>
      </c>
      <c r="N113" s="23">
        <v>15</v>
      </c>
      <c r="O113" s="23">
        <v>11.6</v>
      </c>
      <c r="P113" s="23">
        <v>1</v>
      </c>
      <c r="Q113" s="23">
        <v>74.3</v>
      </c>
    </row>
    <row r="114" spans="1:17" x14ac:dyDescent="0.3">
      <c r="A114" s="20" t="s">
        <v>1230</v>
      </c>
      <c r="B114" s="5" t="s">
        <v>114</v>
      </c>
      <c r="C114" s="23">
        <v>19.100000000000001</v>
      </c>
      <c r="D114" s="23">
        <v>71.8</v>
      </c>
      <c r="E114" s="23">
        <v>2.1</v>
      </c>
      <c r="F114" s="23">
        <v>20.8</v>
      </c>
      <c r="G114" s="23">
        <v>47.1</v>
      </c>
      <c r="H114" s="23">
        <v>11.1</v>
      </c>
      <c r="I114" s="23">
        <v>32.200000000000003</v>
      </c>
      <c r="J114" s="23">
        <v>3.9</v>
      </c>
      <c r="K114" s="23">
        <v>0.9</v>
      </c>
      <c r="L114" s="23">
        <v>6.7</v>
      </c>
      <c r="M114" s="23">
        <v>24.5</v>
      </c>
      <c r="N114" s="23">
        <v>25.8</v>
      </c>
      <c r="O114" s="23">
        <v>10.9</v>
      </c>
      <c r="P114" s="23">
        <v>1.9</v>
      </c>
      <c r="Q114" s="23">
        <v>86.2</v>
      </c>
    </row>
    <row r="115" spans="1:17" x14ac:dyDescent="0.3">
      <c r="A115" s="20" t="s">
        <v>1231</v>
      </c>
      <c r="B115" s="5" t="s">
        <v>115</v>
      </c>
      <c r="C115" s="23">
        <v>17.3</v>
      </c>
      <c r="D115" s="23">
        <v>58.1</v>
      </c>
      <c r="E115" s="23">
        <v>3.7</v>
      </c>
      <c r="F115" s="23">
        <v>5.4</v>
      </c>
      <c r="G115" s="23">
        <v>49.2</v>
      </c>
      <c r="H115" s="23">
        <v>12.7</v>
      </c>
      <c r="I115" s="23">
        <v>45.4</v>
      </c>
      <c r="J115" s="23">
        <v>7.5</v>
      </c>
      <c r="K115" s="23">
        <v>10.8</v>
      </c>
      <c r="L115" s="23">
        <v>22.5</v>
      </c>
      <c r="M115" s="23">
        <v>24.6</v>
      </c>
      <c r="N115" s="23">
        <v>36.799999999999997</v>
      </c>
      <c r="O115" s="23">
        <v>16.8</v>
      </c>
      <c r="P115" s="23">
        <v>2</v>
      </c>
      <c r="Q115" s="23">
        <v>87.6</v>
      </c>
    </row>
    <row r="116" spans="1:17" x14ac:dyDescent="0.3">
      <c r="A116" s="20" t="s">
        <v>1232</v>
      </c>
      <c r="B116" s="5" t="s">
        <v>116</v>
      </c>
      <c r="C116" s="23">
        <v>24.9</v>
      </c>
      <c r="D116" s="23">
        <v>78.2</v>
      </c>
      <c r="E116" s="23">
        <v>2.6</v>
      </c>
      <c r="F116" s="23">
        <v>2.7</v>
      </c>
      <c r="G116" s="23">
        <v>38.799999999999997</v>
      </c>
      <c r="H116" s="23">
        <v>9.1</v>
      </c>
      <c r="I116" s="23">
        <v>56</v>
      </c>
      <c r="J116" s="23">
        <v>5</v>
      </c>
      <c r="K116" s="23">
        <v>1.7</v>
      </c>
      <c r="L116" s="23">
        <v>13.2</v>
      </c>
      <c r="M116" s="23">
        <v>20.3</v>
      </c>
      <c r="N116" s="23">
        <v>42.6</v>
      </c>
      <c r="O116" s="23">
        <v>15.2</v>
      </c>
      <c r="P116" s="23">
        <v>3.4</v>
      </c>
      <c r="Q116" s="23">
        <v>92.2</v>
      </c>
    </row>
    <row r="117" spans="1:17" x14ac:dyDescent="0.3">
      <c r="A117" s="20" t="s">
        <v>1233</v>
      </c>
      <c r="B117" s="5" t="s">
        <v>117</v>
      </c>
      <c r="C117" s="23">
        <v>23.7</v>
      </c>
      <c r="D117" s="23">
        <v>74.3</v>
      </c>
      <c r="E117" s="23">
        <v>2.9</v>
      </c>
      <c r="F117" s="23">
        <v>7.2</v>
      </c>
      <c r="G117" s="23">
        <v>31.4</v>
      </c>
      <c r="H117" s="23">
        <v>9.3000000000000007</v>
      </c>
      <c r="I117" s="23">
        <v>29.5</v>
      </c>
      <c r="J117" s="23">
        <v>7</v>
      </c>
      <c r="K117" s="23">
        <v>4.2</v>
      </c>
      <c r="L117" s="23">
        <v>3.9</v>
      </c>
      <c r="M117" s="23">
        <v>23.5</v>
      </c>
      <c r="N117" s="23">
        <v>27.8</v>
      </c>
      <c r="O117" s="23">
        <v>13.5</v>
      </c>
      <c r="P117" s="23">
        <v>4</v>
      </c>
      <c r="Q117" s="23">
        <v>89.4</v>
      </c>
    </row>
    <row r="118" spans="1:17" x14ac:dyDescent="0.3">
      <c r="A118" s="20" t="s">
        <v>1234</v>
      </c>
      <c r="B118" s="5" t="s">
        <v>118</v>
      </c>
      <c r="C118" s="23">
        <v>24.8</v>
      </c>
      <c r="D118" s="23">
        <v>80.7</v>
      </c>
      <c r="E118" s="23">
        <v>2.5</v>
      </c>
      <c r="F118" s="23">
        <v>3.9</v>
      </c>
      <c r="G118" s="23">
        <v>44.3</v>
      </c>
      <c r="H118" s="23">
        <v>7.3</v>
      </c>
      <c r="I118" s="23">
        <v>49.3</v>
      </c>
      <c r="J118" s="23">
        <v>10.3</v>
      </c>
      <c r="K118" s="23">
        <v>4</v>
      </c>
      <c r="L118" s="23">
        <v>9.5</v>
      </c>
      <c r="M118" s="23">
        <v>26.8</v>
      </c>
      <c r="N118" s="23">
        <v>45.9</v>
      </c>
      <c r="O118" s="23">
        <v>10.4</v>
      </c>
      <c r="P118" s="23">
        <v>3.6</v>
      </c>
      <c r="Q118" s="23">
        <v>91.5</v>
      </c>
    </row>
    <row r="119" spans="1:17" x14ac:dyDescent="0.3">
      <c r="A119" s="20" t="s">
        <v>1235</v>
      </c>
      <c r="B119" s="5" t="s">
        <v>119</v>
      </c>
      <c r="C119" s="23">
        <v>17.7</v>
      </c>
      <c r="D119" s="23">
        <v>68.599999999999994</v>
      </c>
      <c r="E119" s="23">
        <v>0.6</v>
      </c>
      <c r="F119" s="23">
        <v>2.7</v>
      </c>
      <c r="G119" s="23">
        <v>29.2</v>
      </c>
      <c r="H119" s="23">
        <v>4.4000000000000004</v>
      </c>
      <c r="I119" s="23">
        <v>9</v>
      </c>
      <c r="J119" s="23">
        <v>2.4</v>
      </c>
      <c r="K119" s="23">
        <v>0.8</v>
      </c>
      <c r="L119" s="23">
        <v>1.6</v>
      </c>
      <c r="M119" s="23">
        <v>14.2</v>
      </c>
      <c r="N119" s="23">
        <v>11.8</v>
      </c>
      <c r="O119" s="23">
        <v>11.9</v>
      </c>
      <c r="P119" s="23">
        <v>0.9</v>
      </c>
      <c r="Q119" s="23">
        <v>76.599999999999994</v>
      </c>
    </row>
    <row r="120" spans="1:17" x14ac:dyDescent="0.3">
      <c r="A120" s="20" t="s">
        <v>1236</v>
      </c>
      <c r="B120" s="5" t="s">
        <v>120</v>
      </c>
      <c r="C120" s="23">
        <v>20.6</v>
      </c>
      <c r="D120" s="23">
        <v>73.5</v>
      </c>
      <c r="E120" s="23">
        <v>1.5</v>
      </c>
      <c r="F120" s="23">
        <v>3.9</v>
      </c>
      <c r="G120" s="23">
        <v>38.799999999999997</v>
      </c>
      <c r="H120" s="23">
        <v>9.1</v>
      </c>
      <c r="I120" s="23">
        <v>20.399999999999999</v>
      </c>
      <c r="J120" s="23">
        <v>5.2</v>
      </c>
      <c r="K120" s="23">
        <v>2.2999999999999998</v>
      </c>
      <c r="L120" s="23">
        <v>8.6</v>
      </c>
      <c r="M120" s="23">
        <v>20.9</v>
      </c>
      <c r="N120" s="23">
        <v>16.5</v>
      </c>
      <c r="O120" s="23">
        <v>11.8</v>
      </c>
      <c r="P120" s="23">
        <v>2.2000000000000002</v>
      </c>
      <c r="Q120" s="23">
        <v>85</v>
      </c>
    </row>
    <row r="121" spans="1:17" x14ac:dyDescent="0.3">
      <c r="A121" s="20" t="s">
        <v>1237</v>
      </c>
      <c r="B121" s="5" t="s">
        <v>121</v>
      </c>
      <c r="C121" s="23">
        <v>19.7</v>
      </c>
      <c r="D121" s="23">
        <v>70.099999999999994</v>
      </c>
      <c r="E121" s="23">
        <v>0.9</v>
      </c>
      <c r="F121" s="23">
        <v>3.3</v>
      </c>
      <c r="G121" s="23">
        <v>24.4</v>
      </c>
      <c r="H121" s="23">
        <v>3.4</v>
      </c>
      <c r="I121" s="23">
        <v>6.5</v>
      </c>
      <c r="J121" s="23">
        <v>3.3</v>
      </c>
      <c r="K121" s="23">
        <v>0.3</v>
      </c>
      <c r="L121" s="23">
        <v>0.9</v>
      </c>
      <c r="M121" s="23">
        <v>17.8</v>
      </c>
      <c r="N121" s="23">
        <v>7.8</v>
      </c>
      <c r="O121" s="23">
        <v>15.2</v>
      </c>
      <c r="P121" s="23">
        <v>1.1000000000000001</v>
      </c>
      <c r="Q121" s="23">
        <v>73.5</v>
      </c>
    </row>
    <row r="122" spans="1:17" x14ac:dyDescent="0.3">
      <c r="A122" s="20" t="s">
        <v>1238</v>
      </c>
      <c r="B122" s="5" t="s">
        <v>122</v>
      </c>
      <c r="C122" s="23">
        <v>25.1</v>
      </c>
      <c r="D122" s="23">
        <v>69</v>
      </c>
      <c r="E122" s="23">
        <v>7.6</v>
      </c>
      <c r="F122" s="23">
        <v>7.4</v>
      </c>
      <c r="G122" s="23">
        <v>64.400000000000006</v>
      </c>
      <c r="H122" s="23">
        <v>12</v>
      </c>
      <c r="I122" s="23">
        <v>81.599999999999994</v>
      </c>
      <c r="J122" s="23">
        <v>8.6999999999999993</v>
      </c>
      <c r="K122" s="23">
        <v>39.6</v>
      </c>
      <c r="L122" s="23">
        <v>1.9</v>
      </c>
      <c r="M122" s="23">
        <v>37.9</v>
      </c>
      <c r="N122" s="23">
        <v>89.3</v>
      </c>
      <c r="O122" s="23">
        <v>18.399999999999999</v>
      </c>
      <c r="P122" s="23">
        <v>2.1</v>
      </c>
      <c r="Q122" s="23">
        <v>93.6</v>
      </c>
    </row>
    <row r="123" spans="1:17" x14ac:dyDescent="0.3">
      <c r="A123" s="20" t="s">
        <v>1239</v>
      </c>
      <c r="B123" s="5" t="s">
        <v>123</v>
      </c>
      <c r="C123" s="23">
        <v>23.6</v>
      </c>
      <c r="D123" s="23">
        <v>78.7</v>
      </c>
      <c r="E123" s="23">
        <v>1.3</v>
      </c>
      <c r="F123" s="23">
        <v>2.9</v>
      </c>
      <c r="G123" s="23">
        <v>31.3</v>
      </c>
      <c r="H123" s="23">
        <v>6.1</v>
      </c>
      <c r="I123" s="23">
        <v>34.1</v>
      </c>
      <c r="J123" s="23">
        <v>5.2</v>
      </c>
      <c r="K123" s="23">
        <v>1.8</v>
      </c>
      <c r="L123" s="23">
        <v>16.100000000000001</v>
      </c>
      <c r="M123" s="23">
        <v>21.3</v>
      </c>
      <c r="N123" s="23">
        <v>29.7</v>
      </c>
      <c r="O123" s="23">
        <v>9.1</v>
      </c>
      <c r="P123" s="23">
        <v>3.3</v>
      </c>
      <c r="Q123" s="23">
        <v>87.1</v>
      </c>
    </row>
    <row r="124" spans="1:17" x14ac:dyDescent="0.3">
      <c r="A124" s="20" t="s">
        <v>1240</v>
      </c>
      <c r="B124" s="5" t="s">
        <v>124</v>
      </c>
      <c r="C124" s="23">
        <v>14.5</v>
      </c>
      <c r="D124" s="23">
        <v>61.6</v>
      </c>
      <c r="E124" s="23">
        <v>2.6</v>
      </c>
      <c r="F124" s="23">
        <v>3.4</v>
      </c>
      <c r="G124" s="23">
        <v>38.1</v>
      </c>
      <c r="H124" s="23">
        <v>6.6</v>
      </c>
      <c r="I124" s="23">
        <v>18.7</v>
      </c>
      <c r="J124" s="23">
        <v>4.5999999999999996</v>
      </c>
      <c r="K124" s="23">
        <v>0.5</v>
      </c>
      <c r="L124" s="23">
        <v>1.1000000000000001</v>
      </c>
      <c r="M124" s="23">
        <v>19.100000000000001</v>
      </c>
      <c r="N124" s="23">
        <v>15.9</v>
      </c>
      <c r="O124" s="23">
        <v>13.4</v>
      </c>
      <c r="P124" s="23">
        <v>2.4</v>
      </c>
      <c r="Q124" s="23">
        <v>84.3</v>
      </c>
    </row>
    <row r="125" spans="1:17" x14ac:dyDescent="0.3">
      <c r="A125" s="20" t="s">
        <v>1241</v>
      </c>
      <c r="B125" s="5" t="s">
        <v>125</v>
      </c>
      <c r="C125" s="23">
        <v>16.600000000000001</v>
      </c>
      <c r="D125" s="23">
        <v>76.7</v>
      </c>
      <c r="E125" s="23">
        <v>1.4</v>
      </c>
      <c r="F125" s="23">
        <v>3.3</v>
      </c>
      <c r="G125" s="23">
        <v>33.200000000000003</v>
      </c>
      <c r="H125" s="23">
        <v>6.5</v>
      </c>
      <c r="I125" s="23">
        <v>47.8</v>
      </c>
      <c r="J125" s="23">
        <v>5.2</v>
      </c>
      <c r="K125" s="23">
        <v>0.6</v>
      </c>
      <c r="L125" s="23">
        <v>6.5</v>
      </c>
      <c r="M125" s="23">
        <v>17.3</v>
      </c>
      <c r="N125" s="23">
        <v>42.5</v>
      </c>
      <c r="O125" s="23">
        <v>12.2</v>
      </c>
      <c r="P125" s="23">
        <v>2.4</v>
      </c>
      <c r="Q125" s="23">
        <v>87.7</v>
      </c>
    </row>
    <row r="126" spans="1:17" x14ac:dyDescent="0.3">
      <c r="A126" s="20" t="s">
        <v>1242</v>
      </c>
      <c r="B126" s="5" t="s">
        <v>126</v>
      </c>
      <c r="C126" s="23">
        <v>18.100000000000001</v>
      </c>
      <c r="D126" s="23">
        <v>63.8</v>
      </c>
      <c r="E126" s="23">
        <v>3.6</v>
      </c>
      <c r="F126" s="23">
        <v>5</v>
      </c>
      <c r="G126" s="23">
        <v>46.6</v>
      </c>
      <c r="H126" s="23">
        <v>11.9</v>
      </c>
      <c r="I126" s="23">
        <v>19.2</v>
      </c>
      <c r="J126" s="23">
        <v>7.6</v>
      </c>
      <c r="K126" s="23">
        <v>17.3</v>
      </c>
      <c r="L126" s="23">
        <v>19</v>
      </c>
      <c r="M126" s="23">
        <v>25.1</v>
      </c>
      <c r="N126" s="23">
        <v>11.4</v>
      </c>
      <c r="O126" s="23">
        <v>23.1</v>
      </c>
      <c r="P126" s="23">
        <v>2</v>
      </c>
      <c r="Q126" s="23">
        <v>81.900000000000006</v>
      </c>
    </row>
    <row r="127" spans="1:17" x14ac:dyDescent="0.3">
      <c r="A127" s="20" t="s">
        <v>1243</v>
      </c>
      <c r="B127" s="5" t="s">
        <v>127</v>
      </c>
      <c r="C127" s="23">
        <v>24.4</v>
      </c>
      <c r="D127" s="23">
        <v>72.599999999999994</v>
      </c>
      <c r="E127" s="23">
        <v>3.9</v>
      </c>
      <c r="F127" s="23">
        <v>4.7</v>
      </c>
      <c r="G127" s="23">
        <v>49.2</v>
      </c>
      <c r="H127" s="23">
        <v>15</v>
      </c>
      <c r="I127" s="23">
        <v>42.2</v>
      </c>
      <c r="J127" s="23">
        <v>7.5</v>
      </c>
      <c r="K127" s="23">
        <v>14.3</v>
      </c>
      <c r="L127" s="23">
        <v>33.700000000000003</v>
      </c>
      <c r="M127" s="23">
        <v>29.9</v>
      </c>
      <c r="N127" s="23">
        <v>30.5</v>
      </c>
      <c r="O127" s="23">
        <v>13.6</v>
      </c>
      <c r="P127" s="23">
        <v>2.5</v>
      </c>
      <c r="Q127" s="23">
        <v>91.1</v>
      </c>
    </row>
    <row r="128" spans="1:17" x14ac:dyDescent="0.3">
      <c r="A128" s="20" t="s">
        <v>1244</v>
      </c>
      <c r="B128" s="5" t="s">
        <v>128</v>
      </c>
      <c r="C128" s="23">
        <v>5.2</v>
      </c>
      <c r="D128" s="23">
        <v>29</v>
      </c>
      <c r="E128" s="23">
        <v>2.4</v>
      </c>
      <c r="F128" s="23">
        <v>3</v>
      </c>
      <c r="G128" s="23">
        <v>29.7</v>
      </c>
      <c r="H128" s="23">
        <v>13.5</v>
      </c>
      <c r="I128" s="23">
        <v>2.1</v>
      </c>
      <c r="J128" s="23">
        <v>5</v>
      </c>
      <c r="K128" s="23">
        <v>1.5</v>
      </c>
      <c r="L128" s="23">
        <v>1.4</v>
      </c>
      <c r="M128" s="23">
        <v>16.100000000000001</v>
      </c>
      <c r="N128" s="23">
        <v>1</v>
      </c>
      <c r="O128" s="23">
        <v>20.100000000000001</v>
      </c>
      <c r="P128" s="23">
        <v>0.6</v>
      </c>
      <c r="Q128" s="23">
        <v>84.6</v>
      </c>
    </row>
    <row r="129" spans="1:17" x14ac:dyDescent="0.3">
      <c r="A129" s="20" t="s">
        <v>1245</v>
      </c>
      <c r="B129" s="5" t="s">
        <v>129</v>
      </c>
      <c r="C129" s="23">
        <v>11.2</v>
      </c>
      <c r="D129" s="23">
        <v>42.8</v>
      </c>
      <c r="E129" s="23">
        <v>2</v>
      </c>
      <c r="F129" s="23">
        <v>5.3</v>
      </c>
      <c r="G129" s="23">
        <v>41</v>
      </c>
      <c r="H129" s="23">
        <v>19.3</v>
      </c>
      <c r="I129" s="23">
        <v>48.4</v>
      </c>
      <c r="J129" s="23">
        <v>3.5</v>
      </c>
      <c r="K129" s="23">
        <v>4.3</v>
      </c>
      <c r="L129" s="23">
        <v>5.4</v>
      </c>
      <c r="M129" s="23">
        <v>16.5</v>
      </c>
      <c r="N129" s="23">
        <v>8.9</v>
      </c>
      <c r="O129" s="23">
        <v>21.5</v>
      </c>
      <c r="P129" s="23">
        <v>0.5</v>
      </c>
      <c r="Q129" s="23">
        <v>87.6</v>
      </c>
    </row>
    <row r="130" spans="1:17" x14ac:dyDescent="0.3">
      <c r="A130" s="20" t="s">
        <v>1246</v>
      </c>
      <c r="B130" s="5" t="s">
        <v>130</v>
      </c>
      <c r="C130" s="23">
        <v>26.2</v>
      </c>
      <c r="D130" s="23">
        <v>68.3</v>
      </c>
      <c r="E130" s="23">
        <v>3</v>
      </c>
      <c r="F130" s="23">
        <v>0.4</v>
      </c>
      <c r="G130" s="23">
        <v>66.8</v>
      </c>
      <c r="H130" s="23">
        <v>25.7</v>
      </c>
      <c r="I130" s="23">
        <v>85</v>
      </c>
      <c r="J130" s="23">
        <v>8.8000000000000007</v>
      </c>
      <c r="K130" s="23">
        <v>1.5</v>
      </c>
      <c r="L130" s="23">
        <v>8.3000000000000007</v>
      </c>
      <c r="M130" s="23">
        <v>24.1</v>
      </c>
      <c r="N130" s="23">
        <v>14.6</v>
      </c>
      <c r="O130" s="23">
        <v>17.399999999999999</v>
      </c>
      <c r="P130" s="23">
        <v>0.6</v>
      </c>
      <c r="Q130" s="23">
        <v>95.3</v>
      </c>
    </row>
    <row r="131" spans="1:17" x14ac:dyDescent="0.3">
      <c r="A131" s="20" t="s">
        <v>1247</v>
      </c>
      <c r="B131" s="5" t="s">
        <v>131</v>
      </c>
      <c r="C131" s="23">
        <v>34.9</v>
      </c>
      <c r="D131" s="23">
        <v>71.099999999999994</v>
      </c>
      <c r="E131" s="23">
        <v>2.2999999999999998</v>
      </c>
      <c r="F131" s="23">
        <v>2.6</v>
      </c>
      <c r="G131" s="23">
        <v>55.6</v>
      </c>
      <c r="H131" s="23">
        <v>27.9</v>
      </c>
      <c r="I131" s="23">
        <v>23.6</v>
      </c>
      <c r="J131" s="23">
        <v>10.1</v>
      </c>
      <c r="K131" s="23">
        <v>0.8</v>
      </c>
      <c r="L131" s="23">
        <v>4.8</v>
      </c>
      <c r="M131" s="23">
        <v>17.600000000000001</v>
      </c>
      <c r="N131" s="23">
        <v>10.9</v>
      </c>
      <c r="O131" s="23">
        <v>13</v>
      </c>
      <c r="P131" s="23">
        <v>1</v>
      </c>
      <c r="Q131" s="23">
        <v>94</v>
      </c>
    </row>
    <row r="132" spans="1:17" x14ac:dyDescent="0.3">
      <c r="A132" s="20" t="s">
        <v>1248</v>
      </c>
      <c r="B132" s="5" t="s">
        <v>132</v>
      </c>
      <c r="C132" s="23">
        <v>8.1</v>
      </c>
      <c r="D132" s="23">
        <v>40.1</v>
      </c>
      <c r="E132" s="23">
        <v>2.8</v>
      </c>
      <c r="F132" s="23">
        <v>1.3</v>
      </c>
      <c r="G132" s="23">
        <v>40.5</v>
      </c>
      <c r="H132" s="23">
        <v>17.8</v>
      </c>
      <c r="I132" s="23">
        <v>12.9</v>
      </c>
      <c r="J132" s="23">
        <v>7.7</v>
      </c>
      <c r="K132" s="23">
        <v>3.4</v>
      </c>
      <c r="L132" s="23">
        <v>2.6</v>
      </c>
      <c r="M132" s="23">
        <v>14.3</v>
      </c>
      <c r="N132" s="23">
        <v>3.3</v>
      </c>
      <c r="O132" s="23">
        <v>17.399999999999999</v>
      </c>
      <c r="P132" s="23">
        <v>0.5</v>
      </c>
      <c r="Q132" s="23">
        <v>85</v>
      </c>
    </row>
    <row r="133" spans="1:17" x14ac:dyDescent="0.3">
      <c r="A133" s="20" t="s">
        <v>1249</v>
      </c>
      <c r="B133" s="5" t="s">
        <v>133</v>
      </c>
      <c r="C133" s="23">
        <v>17.8</v>
      </c>
      <c r="D133" s="23">
        <v>53.6</v>
      </c>
      <c r="E133" s="23">
        <v>2.2999999999999998</v>
      </c>
      <c r="F133" s="23">
        <v>2.2000000000000002</v>
      </c>
      <c r="G133" s="23">
        <v>38</v>
      </c>
      <c r="H133" s="23">
        <v>15.8</v>
      </c>
      <c r="I133" s="23">
        <v>67.099999999999994</v>
      </c>
      <c r="J133" s="23">
        <v>8.1</v>
      </c>
      <c r="K133" s="23">
        <v>1.5</v>
      </c>
      <c r="L133" s="23">
        <v>4.7</v>
      </c>
      <c r="M133" s="23">
        <v>14.2</v>
      </c>
      <c r="N133" s="23">
        <v>7</v>
      </c>
      <c r="O133" s="23">
        <v>12.7</v>
      </c>
      <c r="P133" s="23">
        <v>1.1000000000000001</v>
      </c>
      <c r="Q133" s="23">
        <v>91.2</v>
      </c>
    </row>
    <row r="134" spans="1:17" x14ac:dyDescent="0.3">
      <c r="A134" s="20" t="s">
        <v>1250</v>
      </c>
      <c r="B134" s="5" t="s">
        <v>134</v>
      </c>
      <c r="C134" s="23">
        <v>25.8</v>
      </c>
      <c r="D134" s="23">
        <v>65.7</v>
      </c>
      <c r="E134" s="23">
        <v>3.4</v>
      </c>
      <c r="F134" s="23">
        <v>5.2</v>
      </c>
      <c r="G134" s="23">
        <v>51</v>
      </c>
      <c r="H134" s="23">
        <v>19.8</v>
      </c>
      <c r="I134" s="23">
        <v>29.5</v>
      </c>
      <c r="J134" s="23">
        <v>5.8</v>
      </c>
      <c r="K134" s="23">
        <v>3.2</v>
      </c>
      <c r="L134" s="23">
        <v>13.9</v>
      </c>
      <c r="M134" s="23">
        <v>19.2</v>
      </c>
      <c r="N134" s="23">
        <v>41.8</v>
      </c>
      <c r="O134" s="23">
        <v>20.5</v>
      </c>
      <c r="P134" s="23">
        <v>0.9</v>
      </c>
      <c r="Q134" s="23">
        <v>93.2</v>
      </c>
    </row>
    <row r="135" spans="1:17" x14ac:dyDescent="0.3">
      <c r="A135" s="20" t="s">
        <v>1251</v>
      </c>
      <c r="B135" s="5" t="s">
        <v>135</v>
      </c>
      <c r="C135" s="23">
        <v>10.6</v>
      </c>
      <c r="D135" s="23">
        <v>44.2</v>
      </c>
      <c r="E135" s="23">
        <v>3</v>
      </c>
      <c r="F135" s="23">
        <v>5</v>
      </c>
      <c r="G135" s="23">
        <v>41.3</v>
      </c>
      <c r="H135" s="23">
        <v>16.7</v>
      </c>
      <c r="I135" s="23">
        <v>14.3</v>
      </c>
      <c r="J135" s="23">
        <v>6.5</v>
      </c>
      <c r="K135" s="23">
        <v>1.8</v>
      </c>
      <c r="L135" s="23">
        <v>3</v>
      </c>
      <c r="M135" s="23">
        <v>23</v>
      </c>
      <c r="N135" s="23">
        <v>6.2</v>
      </c>
      <c r="O135" s="23">
        <v>17.600000000000001</v>
      </c>
      <c r="P135" s="23">
        <v>0.7</v>
      </c>
      <c r="Q135" s="23">
        <v>88.5</v>
      </c>
    </row>
    <row r="136" spans="1:17" x14ac:dyDescent="0.3">
      <c r="A136" s="20" t="s">
        <v>1252</v>
      </c>
      <c r="B136" s="5" t="s">
        <v>136</v>
      </c>
      <c r="C136" s="23">
        <v>24.4</v>
      </c>
      <c r="D136" s="23">
        <v>59.9</v>
      </c>
      <c r="E136" s="23">
        <v>3.3</v>
      </c>
      <c r="F136" s="23">
        <v>1</v>
      </c>
      <c r="G136" s="23">
        <v>53.2</v>
      </c>
      <c r="H136" s="23">
        <v>22.5</v>
      </c>
      <c r="I136" s="23">
        <v>41.6</v>
      </c>
      <c r="J136" s="23">
        <v>8.5</v>
      </c>
      <c r="K136" s="23">
        <v>0.9</v>
      </c>
      <c r="L136" s="23">
        <v>4.2</v>
      </c>
      <c r="M136" s="23">
        <v>21.8</v>
      </c>
      <c r="N136" s="23">
        <v>8.6999999999999993</v>
      </c>
      <c r="O136" s="23">
        <v>19.8</v>
      </c>
      <c r="P136" s="23">
        <v>1</v>
      </c>
      <c r="Q136" s="23">
        <v>92.3</v>
      </c>
    </row>
    <row r="137" spans="1:17" x14ac:dyDescent="0.3">
      <c r="A137" s="20" t="s">
        <v>1253</v>
      </c>
      <c r="B137" s="5" t="s">
        <v>137</v>
      </c>
      <c r="C137" s="23">
        <v>13.9</v>
      </c>
      <c r="D137" s="23">
        <v>48.6</v>
      </c>
      <c r="E137" s="23">
        <v>2</v>
      </c>
      <c r="F137" s="23">
        <v>2.8</v>
      </c>
      <c r="G137" s="23">
        <v>51</v>
      </c>
      <c r="H137" s="23">
        <v>17.899999999999999</v>
      </c>
      <c r="I137" s="23">
        <v>56.8</v>
      </c>
      <c r="J137" s="23">
        <v>6.1</v>
      </c>
      <c r="K137" s="23">
        <v>4.2</v>
      </c>
      <c r="L137" s="23">
        <v>4.5999999999999996</v>
      </c>
      <c r="M137" s="23">
        <v>17.5</v>
      </c>
      <c r="N137" s="23">
        <v>5.8</v>
      </c>
      <c r="O137" s="23">
        <v>13.1</v>
      </c>
      <c r="P137" s="23">
        <v>0.5</v>
      </c>
      <c r="Q137" s="23">
        <v>86.7</v>
      </c>
    </row>
    <row r="138" spans="1:17" x14ac:dyDescent="0.3">
      <c r="A138" s="20" t="s">
        <v>1254</v>
      </c>
      <c r="B138" s="5" t="s">
        <v>138</v>
      </c>
      <c r="C138" s="23">
        <v>26.2</v>
      </c>
      <c r="D138" s="23">
        <v>61.5</v>
      </c>
      <c r="E138" s="23">
        <v>2.6</v>
      </c>
      <c r="F138" s="23">
        <v>0.1</v>
      </c>
      <c r="G138" s="23">
        <v>40.9</v>
      </c>
      <c r="H138" s="23">
        <v>14.7</v>
      </c>
      <c r="I138" s="23">
        <v>58.7</v>
      </c>
      <c r="J138" s="23">
        <v>5.9</v>
      </c>
      <c r="K138" s="23">
        <v>1.8</v>
      </c>
      <c r="L138" s="23">
        <v>9.8000000000000007</v>
      </c>
      <c r="M138" s="23">
        <v>15.4</v>
      </c>
      <c r="N138" s="23">
        <v>18</v>
      </c>
      <c r="O138" s="23">
        <v>18.8</v>
      </c>
      <c r="P138" s="23">
        <v>0.8</v>
      </c>
      <c r="Q138" s="23">
        <v>87.6</v>
      </c>
    </row>
    <row r="139" spans="1:17" x14ac:dyDescent="0.3">
      <c r="A139" s="20" t="s">
        <v>1255</v>
      </c>
      <c r="B139" s="5" t="s">
        <v>139</v>
      </c>
      <c r="C139" s="23">
        <v>13.6</v>
      </c>
      <c r="D139" s="23">
        <v>47.7</v>
      </c>
      <c r="E139" s="23">
        <v>1.9</v>
      </c>
      <c r="F139" s="23">
        <v>4.5999999999999996</v>
      </c>
      <c r="G139" s="23">
        <v>38.200000000000003</v>
      </c>
      <c r="H139" s="23">
        <v>18.899999999999999</v>
      </c>
      <c r="I139" s="23">
        <v>37.799999999999997</v>
      </c>
      <c r="J139" s="23">
        <v>5.0999999999999996</v>
      </c>
      <c r="K139" s="23">
        <v>3.6</v>
      </c>
      <c r="L139" s="23">
        <v>4.3</v>
      </c>
      <c r="M139" s="23">
        <v>18.600000000000001</v>
      </c>
      <c r="N139" s="23">
        <v>11.7</v>
      </c>
      <c r="O139" s="23">
        <v>13.4</v>
      </c>
      <c r="P139" s="23">
        <v>0.7</v>
      </c>
      <c r="Q139" s="23">
        <v>85.3</v>
      </c>
    </row>
    <row r="140" spans="1:17" x14ac:dyDescent="0.3">
      <c r="A140" s="20" t="s">
        <v>1256</v>
      </c>
      <c r="B140" s="5" t="s">
        <v>140</v>
      </c>
      <c r="C140" s="23">
        <v>28.7</v>
      </c>
      <c r="D140" s="23">
        <v>65.400000000000006</v>
      </c>
      <c r="E140" s="23">
        <v>2.5</v>
      </c>
      <c r="F140" s="23">
        <v>5.2</v>
      </c>
      <c r="G140" s="23">
        <v>46.5</v>
      </c>
      <c r="H140" s="23">
        <v>23.8</v>
      </c>
      <c r="I140" s="23">
        <v>19.7</v>
      </c>
      <c r="J140" s="23">
        <v>6.3</v>
      </c>
      <c r="K140" s="23">
        <v>5.9</v>
      </c>
      <c r="L140" s="23">
        <v>8.6999999999999993</v>
      </c>
      <c r="M140" s="23">
        <v>20.6</v>
      </c>
      <c r="N140" s="23">
        <v>6.6</v>
      </c>
      <c r="O140" s="23">
        <v>17.8</v>
      </c>
      <c r="P140" s="23">
        <v>1</v>
      </c>
      <c r="Q140" s="23">
        <v>90</v>
      </c>
    </row>
    <row r="141" spans="1:17" x14ac:dyDescent="0.3">
      <c r="A141" s="20" t="s">
        <v>1257</v>
      </c>
      <c r="B141" s="5" t="s">
        <v>141</v>
      </c>
      <c r="C141" s="23">
        <v>5.2</v>
      </c>
      <c r="D141" s="23">
        <v>23.4</v>
      </c>
      <c r="E141" s="23">
        <v>2.6</v>
      </c>
      <c r="F141" s="23">
        <v>2</v>
      </c>
      <c r="G141" s="23">
        <v>28.2</v>
      </c>
      <c r="H141" s="23">
        <v>11.7</v>
      </c>
      <c r="I141" s="23">
        <v>6.5</v>
      </c>
      <c r="J141" s="23">
        <v>3</v>
      </c>
      <c r="K141" s="23">
        <v>2.7</v>
      </c>
      <c r="L141" s="23">
        <v>2.2999999999999998</v>
      </c>
      <c r="M141" s="23">
        <v>13.6</v>
      </c>
      <c r="N141" s="23">
        <v>4.7</v>
      </c>
      <c r="O141" s="23">
        <v>18.5</v>
      </c>
      <c r="P141" s="23">
        <v>0.5</v>
      </c>
      <c r="Q141" s="23">
        <v>80.7</v>
      </c>
    </row>
    <row r="142" spans="1:17" x14ac:dyDescent="0.3">
      <c r="A142" s="20" t="s">
        <v>1258</v>
      </c>
      <c r="B142" s="5" t="s">
        <v>142</v>
      </c>
      <c r="C142" s="23">
        <v>24.6</v>
      </c>
      <c r="D142" s="23">
        <v>66</v>
      </c>
      <c r="E142" s="23">
        <v>3</v>
      </c>
      <c r="F142" s="23">
        <v>8.3000000000000007</v>
      </c>
      <c r="G142" s="23">
        <v>49</v>
      </c>
      <c r="H142" s="23">
        <v>21.9</v>
      </c>
      <c r="I142" s="23">
        <v>67.3</v>
      </c>
      <c r="J142" s="23">
        <v>5.7</v>
      </c>
      <c r="K142" s="23">
        <v>0.7</v>
      </c>
      <c r="L142" s="23">
        <v>10.4</v>
      </c>
      <c r="M142" s="23">
        <v>24.5</v>
      </c>
      <c r="N142" s="23">
        <v>13</v>
      </c>
      <c r="O142" s="23">
        <v>18.600000000000001</v>
      </c>
      <c r="P142" s="23">
        <v>0.9</v>
      </c>
      <c r="Q142" s="23">
        <v>90.9</v>
      </c>
    </row>
    <row r="143" spans="1:17" x14ac:dyDescent="0.3">
      <c r="A143" s="20" t="s">
        <v>1259</v>
      </c>
      <c r="B143" s="5" t="s">
        <v>143</v>
      </c>
      <c r="C143" s="23">
        <v>14.9</v>
      </c>
      <c r="D143" s="23">
        <v>46.7</v>
      </c>
      <c r="E143" s="23">
        <v>2.6</v>
      </c>
      <c r="F143" s="23">
        <v>2.8</v>
      </c>
      <c r="G143" s="23">
        <v>43</v>
      </c>
      <c r="H143" s="23">
        <v>20</v>
      </c>
      <c r="I143" s="23">
        <v>4.9000000000000004</v>
      </c>
      <c r="J143" s="23">
        <v>4.9000000000000004</v>
      </c>
      <c r="K143" s="23">
        <v>3.4</v>
      </c>
      <c r="L143" s="23">
        <v>4.2</v>
      </c>
      <c r="M143" s="23">
        <v>18.8</v>
      </c>
      <c r="N143" s="23">
        <v>3.7</v>
      </c>
      <c r="O143" s="23">
        <v>19.600000000000001</v>
      </c>
      <c r="P143" s="23">
        <v>0.8</v>
      </c>
      <c r="Q143" s="23">
        <v>86.2</v>
      </c>
    </row>
    <row r="144" spans="1:17" x14ac:dyDescent="0.3">
      <c r="A144" s="20" t="s">
        <v>1260</v>
      </c>
      <c r="B144" s="5" t="s">
        <v>88</v>
      </c>
      <c r="C144" s="23">
        <v>19.399999999999999</v>
      </c>
      <c r="D144" s="23">
        <v>46.7</v>
      </c>
      <c r="E144" s="23">
        <v>3.4</v>
      </c>
      <c r="F144" s="23">
        <v>4.0999999999999996</v>
      </c>
      <c r="G144" s="23">
        <v>47.4</v>
      </c>
      <c r="H144" s="23">
        <v>18.8</v>
      </c>
      <c r="I144" s="23">
        <v>15</v>
      </c>
      <c r="J144" s="23">
        <v>5.2</v>
      </c>
      <c r="K144" s="23">
        <v>4.5</v>
      </c>
      <c r="L144" s="23">
        <v>6.3</v>
      </c>
      <c r="M144" s="23">
        <v>15.5</v>
      </c>
      <c r="N144" s="23">
        <v>11.6</v>
      </c>
      <c r="O144" s="23">
        <v>20.7</v>
      </c>
      <c r="P144" s="23">
        <v>0.6</v>
      </c>
      <c r="Q144" s="23">
        <v>89.6</v>
      </c>
    </row>
    <row r="145" spans="1:17" x14ac:dyDescent="0.3">
      <c r="A145" s="20" t="s">
        <v>1261</v>
      </c>
      <c r="B145" s="5" t="s">
        <v>144</v>
      </c>
      <c r="C145" s="23">
        <v>20.5</v>
      </c>
      <c r="D145" s="23">
        <v>65.8</v>
      </c>
      <c r="E145" s="23">
        <v>2.5</v>
      </c>
      <c r="F145" s="23">
        <v>1.1000000000000001</v>
      </c>
      <c r="G145" s="23">
        <v>58.3</v>
      </c>
      <c r="H145" s="23">
        <v>16.5</v>
      </c>
      <c r="I145" s="23">
        <v>32.1</v>
      </c>
      <c r="J145" s="23">
        <v>6.2</v>
      </c>
      <c r="K145" s="23">
        <v>3.8</v>
      </c>
      <c r="L145" s="23">
        <v>7.3</v>
      </c>
      <c r="M145" s="23">
        <v>24</v>
      </c>
      <c r="N145" s="23">
        <v>9.8000000000000007</v>
      </c>
      <c r="O145" s="23">
        <v>16.2</v>
      </c>
      <c r="P145" s="23">
        <v>0.8</v>
      </c>
      <c r="Q145" s="23">
        <v>91.7</v>
      </c>
    </row>
    <row r="146" spans="1:17" x14ac:dyDescent="0.3">
      <c r="A146" s="20" t="s">
        <v>1262</v>
      </c>
      <c r="B146" s="5" t="s">
        <v>145</v>
      </c>
      <c r="C146" s="23">
        <v>13.6</v>
      </c>
      <c r="D146" s="23">
        <v>41.7</v>
      </c>
      <c r="E146" s="23">
        <v>1.6</v>
      </c>
      <c r="F146" s="23">
        <v>1.4</v>
      </c>
      <c r="G146" s="23">
        <v>34.200000000000003</v>
      </c>
      <c r="H146" s="23">
        <v>17.100000000000001</v>
      </c>
      <c r="I146" s="23">
        <v>15.2</v>
      </c>
      <c r="J146" s="23">
        <v>5.4</v>
      </c>
      <c r="K146" s="23">
        <v>3.7</v>
      </c>
      <c r="L146" s="23">
        <v>4</v>
      </c>
      <c r="M146" s="23">
        <v>18.600000000000001</v>
      </c>
      <c r="N146" s="23">
        <v>9</v>
      </c>
      <c r="O146" s="23">
        <v>16.7</v>
      </c>
      <c r="P146" s="23">
        <v>1</v>
      </c>
      <c r="Q146" s="23">
        <v>85.5</v>
      </c>
    </row>
    <row r="147" spans="1:17" x14ac:dyDescent="0.3">
      <c r="A147" s="20" t="s">
        <v>1263</v>
      </c>
      <c r="B147" s="5" t="s">
        <v>146</v>
      </c>
      <c r="C147" s="23">
        <v>5.8</v>
      </c>
      <c r="D147" s="23">
        <v>31.4</v>
      </c>
      <c r="E147" s="23">
        <v>3.1</v>
      </c>
      <c r="F147" s="23">
        <v>2.9</v>
      </c>
      <c r="G147" s="23">
        <v>36</v>
      </c>
      <c r="H147" s="23">
        <v>12.5</v>
      </c>
      <c r="I147" s="23">
        <v>10.3</v>
      </c>
      <c r="J147" s="23">
        <v>5.4</v>
      </c>
      <c r="K147" s="23">
        <v>0.5</v>
      </c>
      <c r="L147" s="23">
        <v>1.1000000000000001</v>
      </c>
      <c r="M147" s="23">
        <v>15.9</v>
      </c>
      <c r="N147" s="23">
        <v>1.5</v>
      </c>
      <c r="O147" s="23">
        <v>19.5</v>
      </c>
      <c r="P147" s="23">
        <v>0.6</v>
      </c>
      <c r="Q147" s="23">
        <v>86.1</v>
      </c>
    </row>
    <row r="148" spans="1:17" x14ac:dyDescent="0.3">
      <c r="A148" s="20" t="s">
        <v>1264</v>
      </c>
      <c r="B148" s="5" t="s">
        <v>147</v>
      </c>
      <c r="C148" s="23">
        <v>21.5</v>
      </c>
      <c r="D148" s="23">
        <v>56.6</v>
      </c>
      <c r="E148" s="23">
        <v>2.9</v>
      </c>
      <c r="F148" s="23">
        <v>5.2</v>
      </c>
      <c r="G148" s="23">
        <v>45.2</v>
      </c>
      <c r="H148" s="23">
        <v>29.7</v>
      </c>
      <c r="I148" s="23">
        <v>17</v>
      </c>
      <c r="J148" s="23">
        <v>4.8</v>
      </c>
      <c r="K148" s="23">
        <v>0.1</v>
      </c>
      <c r="L148" s="23">
        <v>1.3</v>
      </c>
      <c r="M148" s="23">
        <v>18.600000000000001</v>
      </c>
      <c r="N148" s="23">
        <v>3.8</v>
      </c>
      <c r="O148" s="23">
        <v>21.9</v>
      </c>
      <c r="P148" s="23">
        <v>1.4</v>
      </c>
      <c r="Q148" s="23">
        <v>91.2</v>
      </c>
    </row>
    <row r="149" spans="1:17" x14ac:dyDescent="0.3">
      <c r="A149" s="20" t="s">
        <v>1265</v>
      </c>
      <c r="B149" s="5" t="s">
        <v>148</v>
      </c>
      <c r="C149" s="23">
        <v>18.8</v>
      </c>
      <c r="D149" s="23">
        <v>54.2</v>
      </c>
      <c r="E149" s="23">
        <v>1.7</v>
      </c>
      <c r="F149" s="23">
        <v>1.3</v>
      </c>
      <c r="G149" s="23">
        <v>42.9</v>
      </c>
      <c r="H149" s="23">
        <v>11.9</v>
      </c>
      <c r="I149" s="23">
        <v>29.7</v>
      </c>
      <c r="J149" s="23">
        <v>3</v>
      </c>
      <c r="K149" s="23">
        <v>1.7</v>
      </c>
      <c r="L149" s="23">
        <v>10.199999999999999</v>
      </c>
      <c r="M149" s="23">
        <v>16.2</v>
      </c>
      <c r="N149" s="23">
        <v>9.1999999999999993</v>
      </c>
      <c r="O149" s="23">
        <v>17.3</v>
      </c>
      <c r="P149" s="23">
        <v>0.4</v>
      </c>
      <c r="Q149" s="23">
        <v>83.2</v>
      </c>
    </row>
    <row r="150" spans="1:17" x14ac:dyDescent="0.3">
      <c r="A150" s="20" t="s">
        <v>1266</v>
      </c>
      <c r="B150" s="5" t="s">
        <v>149</v>
      </c>
      <c r="C150" s="23">
        <v>16.3</v>
      </c>
      <c r="D150" s="23">
        <v>52.4</v>
      </c>
      <c r="E150" s="23">
        <v>1.7</v>
      </c>
      <c r="F150" s="23">
        <v>0.6</v>
      </c>
      <c r="G150" s="23">
        <v>42.9</v>
      </c>
      <c r="H150" s="23">
        <v>14.7</v>
      </c>
      <c r="I150" s="23">
        <v>50.9</v>
      </c>
      <c r="J150" s="23">
        <v>4.3</v>
      </c>
      <c r="K150" s="23">
        <v>2.9</v>
      </c>
      <c r="L150" s="23">
        <v>3.6</v>
      </c>
      <c r="M150" s="23">
        <v>10.6</v>
      </c>
      <c r="N150" s="23">
        <v>12.6</v>
      </c>
      <c r="O150" s="23">
        <v>16.399999999999999</v>
      </c>
      <c r="P150" s="23">
        <v>0.4</v>
      </c>
      <c r="Q150" s="23">
        <v>85</v>
      </c>
    </row>
    <row r="151" spans="1:17" x14ac:dyDescent="0.3">
      <c r="A151" s="20" t="s">
        <v>1267</v>
      </c>
      <c r="B151" s="5" t="s">
        <v>150</v>
      </c>
      <c r="C151" s="23">
        <v>2.8</v>
      </c>
      <c r="D151" s="23">
        <v>26.2</v>
      </c>
      <c r="E151" s="23">
        <v>1.8</v>
      </c>
      <c r="F151" s="23">
        <v>4.3</v>
      </c>
      <c r="G151" s="23">
        <v>18.899999999999999</v>
      </c>
      <c r="H151" s="23">
        <v>5.6</v>
      </c>
      <c r="I151" s="23">
        <v>0.7</v>
      </c>
      <c r="J151" s="23">
        <v>1.9</v>
      </c>
      <c r="K151" s="23">
        <v>0.3</v>
      </c>
      <c r="L151" s="23">
        <v>0.3</v>
      </c>
      <c r="M151" s="23">
        <v>11.5</v>
      </c>
      <c r="N151" s="23">
        <v>0.5</v>
      </c>
      <c r="O151" s="23">
        <v>18.7</v>
      </c>
      <c r="P151" s="23">
        <v>0.5</v>
      </c>
      <c r="Q151" s="23">
        <v>69.099999999999994</v>
      </c>
    </row>
    <row r="152" spans="1:17" x14ac:dyDescent="0.3">
      <c r="A152" s="20" t="s">
        <v>1268</v>
      </c>
      <c r="B152" s="5" t="s">
        <v>151</v>
      </c>
      <c r="C152" s="23">
        <v>6.5</v>
      </c>
      <c r="D152" s="23">
        <v>33.5</v>
      </c>
      <c r="E152" s="23">
        <v>2.2999999999999998</v>
      </c>
      <c r="F152" s="23">
        <v>2.5</v>
      </c>
      <c r="G152" s="23">
        <v>36.700000000000003</v>
      </c>
      <c r="H152" s="23">
        <v>14.2</v>
      </c>
      <c r="I152" s="23">
        <v>7.8</v>
      </c>
      <c r="J152" s="23">
        <v>6.4</v>
      </c>
      <c r="K152" s="23">
        <v>4.9000000000000004</v>
      </c>
      <c r="L152" s="23">
        <v>5</v>
      </c>
      <c r="M152" s="23">
        <v>13.4</v>
      </c>
      <c r="N152" s="23">
        <v>5.4</v>
      </c>
      <c r="O152" s="23">
        <v>17.600000000000001</v>
      </c>
      <c r="P152" s="23">
        <v>0.7</v>
      </c>
      <c r="Q152" s="23">
        <v>86.6</v>
      </c>
    </row>
    <row r="153" spans="1:17" x14ac:dyDescent="0.3">
      <c r="A153" s="20" t="s">
        <v>1269</v>
      </c>
      <c r="B153" s="5" t="s">
        <v>152</v>
      </c>
      <c r="C153" s="23">
        <v>26.7</v>
      </c>
      <c r="D153" s="23">
        <v>71.5</v>
      </c>
      <c r="E153" s="23">
        <v>3.1</v>
      </c>
      <c r="F153" s="23">
        <v>9.1</v>
      </c>
      <c r="G153" s="23">
        <v>46.5</v>
      </c>
      <c r="H153" s="23">
        <v>15.4</v>
      </c>
      <c r="I153" s="23">
        <v>67.3</v>
      </c>
      <c r="J153" s="23">
        <v>6.1</v>
      </c>
      <c r="K153" s="23">
        <v>6.8</v>
      </c>
      <c r="L153" s="23">
        <v>60.3</v>
      </c>
      <c r="M153" s="23">
        <v>22.4</v>
      </c>
      <c r="N153" s="23">
        <v>19.3</v>
      </c>
      <c r="O153" s="23">
        <v>16.600000000000001</v>
      </c>
      <c r="P153" s="23">
        <v>2.6</v>
      </c>
      <c r="Q153" s="23">
        <v>94.2</v>
      </c>
    </row>
    <row r="154" spans="1:17" x14ac:dyDescent="0.3">
      <c r="A154" s="20" t="s">
        <v>1270</v>
      </c>
      <c r="B154" s="5" t="s">
        <v>153</v>
      </c>
      <c r="C154" s="23">
        <v>30</v>
      </c>
      <c r="D154" s="23">
        <v>79.900000000000006</v>
      </c>
      <c r="E154" s="23">
        <v>2.5</v>
      </c>
      <c r="F154" s="23">
        <v>8.6</v>
      </c>
      <c r="G154" s="23">
        <v>49.9</v>
      </c>
      <c r="H154" s="23">
        <v>23.5</v>
      </c>
      <c r="I154" s="23">
        <v>75</v>
      </c>
      <c r="J154" s="23">
        <v>7.6</v>
      </c>
      <c r="K154" s="23">
        <v>14.2</v>
      </c>
      <c r="L154" s="23">
        <v>51.5</v>
      </c>
      <c r="M154" s="23">
        <v>30.5</v>
      </c>
      <c r="N154" s="23">
        <v>27.8</v>
      </c>
      <c r="O154" s="23">
        <v>14.9</v>
      </c>
      <c r="P154" s="23">
        <v>3.2</v>
      </c>
      <c r="Q154" s="23">
        <v>96</v>
      </c>
    </row>
    <row r="155" spans="1:17" x14ac:dyDescent="0.3">
      <c r="A155" s="20" t="s">
        <v>1271</v>
      </c>
      <c r="B155" s="5" t="s">
        <v>154</v>
      </c>
      <c r="C155" s="23">
        <v>22.5</v>
      </c>
      <c r="D155" s="23">
        <v>73</v>
      </c>
      <c r="E155" s="23">
        <v>3.1</v>
      </c>
      <c r="F155" s="23">
        <v>18</v>
      </c>
      <c r="G155" s="23">
        <v>59.2</v>
      </c>
      <c r="H155" s="23">
        <v>21.3</v>
      </c>
      <c r="I155" s="23">
        <v>35.1</v>
      </c>
      <c r="J155" s="23">
        <v>7.8</v>
      </c>
      <c r="K155" s="23">
        <v>5.7</v>
      </c>
      <c r="L155" s="23">
        <v>24.6</v>
      </c>
      <c r="M155" s="23">
        <v>25.2</v>
      </c>
      <c r="N155" s="23">
        <v>17.899999999999999</v>
      </c>
      <c r="O155" s="23">
        <v>13.3</v>
      </c>
      <c r="P155" s="23">
        <v>1.8</v>
      </c>
      <c r="Q155" s="23">
        <v>93.2</v>
      </c>
    </row>
    <row r="156" spans="1:17" x14ac:dyDescent="0.3">
      <c r="A156" s="20" t="s">
        <v>1272</v>
      </c>
      <c r="B156" s="5" t="s">
        <v>155</v>
      </c>
      <c r="C156" s="23">
        <v>22.4</v>
      </c>
      <c r="D156" s="23">
        <v>55.5</v>
      </c>
      <c r="E156" s="23">
        <v>2.4</v>
      </c>
      <c r="F156" s="23">
        <v>6.8</v>
      </c>
      <c r="G156" s="23">
        <v>42.3</v>
      </c>
      <c r="H156" s="23">
        <v>24.1</v>
      </c>
      <c r="I156" s="23">
        <v>79.8</v>
      </c>
      <c r="J156" s="23">
        <v>4.9000000000000004</v>
      </c>
      <c r="K156" s="23">
        <v>5.0999999999999996</v>
      </c>
      <c r="L156" s="23">
        <v>13.2</v>
      </c>
      <c r="M156" s="23">
        <v>20.2</v>
      </c>
      <c r="N156" s="23">
        <v>17.2</v>
      </c>
      <c r="O156" s="23">
        <v>14.7</v>
      </c>
      <c r="P156" s="23">
        <v>0.7</v>
      </c>
      <c r="Q156" s="23">
        <v>87.8</v>
      </c>
    </row>
    <row r="157" spans="1:17" x14ac:dyDescent="0.3">
      <c r="A157" s="20" t="s">
        <v>1273</v>
      </c>
      <c r="B157" s="5" t="s">
        <v>156</v>
      </c>
      <c r="C157" s="23">
        <v>37.1</v>
      </c>
      <c r="D157" s="23">
        <v>74.7</v>
      </c>
      <c r="E157" s="23">
        <v>3</v>
      </c>
      <c r="F157" s="23">
        <v>5.6</v>
      </c>
      <c r="G157" s="23">
        <v>46.7</v>
      </c>
      <c r="H157" s="23">
        <v>28.6</v>
      </c>
      <c r="I157" s="23">
        <v>57</v>
      </c>
      <c r="J157" s="23">
        <v>6.3</v>
      </c>
      <c r="K157" s="23">
        <v>1.5</v>
      </c>
      <c r="L157" s="23">
        <v>20.6</v>
      </c>
      <c r="M157" s="23">
        <v>29.5</v>
      </c>
      <c r="N157" s="23">
        <v>39.799999999999997</v>
      </c>
      <c r="O157" s="23">
        <v>23.6</v>
      </c>
      <c r="P157" s="23">
        <v>1.9</v>
      </c>
      <c r="Q157" s="23">
        <v>94.9</v>
      </c>
    </row>
    <row r="158" spans="1:17" x14ac:dyDescent="0.3">
      <c r="A158" s="20" t="s">
        <v>1274</v>
      </c>
      <c r="B158" s="5" t="s">
        <v>157</v>
      </c>
      <c r="C158" s="23">
        <v>31.8</v>
      </c>
      <c r="D158" s="23">
        <v>75.400000000000006</v>
      </c>
      <c r="E158" s="23">
        <v>4.3</v>
      </c>
      <c r="F158" s="23">
        <v>4.2</v>
      </c>
      <c r="G158" s="23">
        <v>51.8</v>
      </c>
      <c r="H158" s="23">
        <v>21.6</v>
      </c>
      <c r="I158" s="23">
        <v>69.099999999999994</v>
      </c>
      <c r="J158" s="23">
        <v>7.4</v>
      </c>
      <c r="K158" s="23">
        <v>8.3000000000000007</v>
      </c>
      <c r="L158" s="23">
        <v>45.9</v>
      </c>
      <c r="M158" s="23">
        <v>32.1</v>
      </c>
      <c r="N158" s="23">
        <v>28</v>
      </c>
      <c r="O158" s="23">
        <v>18.600000000000001</v>
      </c>
      <c r="P158" s="23">
        <v>2.1</v>
      </c>
      <c r="Q158" s="23">
        <v>93.7</v>
      </c>
    </row>
    <row r="159" spans="1:17" x14ac:dyDescent="0.3">
      <c r="A159" s="20" t="s">
        <v>1275</v>
      </c>
      <c r="B159" s="5" t="s">
        <v>158</v>
      </c>
      <c r="C159" s="23">
        <v>29.7</v>
      </c>
      <c r="D159" s="23">
        <v>66.7</v>
      </c>
      <c r="E159" s="23">
        <v>2.5</v>
      </c>
      <c r="F159" s="23">
        <v>2.2999999999999998</v>
      </c>
      <c r="G159" s="23">
        <v>50</v>
      </c>
      <c r="H159" s="23">
        <v>27.5</v>
      </c>
      <c r="I159" s="23">
        <v>75.8</v>
      </c>
      <c r="J159" s="23">
        <v>5.2</v>
      </c>
      <c r="K159" s="23">
        <v>3</v>
      </c>
      <c r="L159" s="23">
        <v>17.399999999999999</v>
      </c>
      <c r="M159" s="23">
        <v>21.6</v>
      </c>
      <c r="N159" s="23">
        <v>44.3</v>
      </c>
      <c r="O159" s="23">
        <v>16.5</v>
      </c>
      <c r="P159" s="23">
        <v>0.6</v>
      </c>
      <c r="Q159" s="23">
        <v>94</v>
      </c>
    </row>
    <row r="160" spans="1:17" x14ac:dyDescent="0.3">
      <c r="A160" s="20" t="s">
        <v>1276</v>
      </c>
      <c r="B160" s="5" t="s">
        <v>159</v>
      </c>
      <c r="C160" s="23">
        <v>20.9</v>
      </c>
      <c r="D160" s="23">
        <v>65.5</v>
      </c>
      <c r="E160" s="23">
        <v>2.6</v>
      </c>
      <c r="F160" s="23">
        <v>7.5</v>
      </c>
      <c r="G160" s="23">
        <v>48.3</v>
      </c>
      <c r="H160" s="23">
        <v>18.899999999999999</v>
      </c>
      <c r="I160" s="23">
        <v>33.1</v>
      </c>
      <c r="J160" s="23">
        <v>6.2</v>
      </c>
      <c r="K160" s="23">
        <v>8.1</v>
      </c>
      <c r="L160" s="23">
        <v>28.7</v>
      </c>
      <c r="M160" s="23">
        <v>23.1</v>
      </c>
      <c r="N160" s="23">
        <v>28</v>
      </c>
      <c r="O160" s="23">
        <v>15.6</v>
      </c>
      <c r="P160" s="23">
        <v>2.5</v>
      </c>
      <c r="Q160" s="23">
        <v>86</v>
      </c>
    </row>
    <row r="161" spans="1:17" x14ac:dyDescent="0.3">
      <c r="A161" s="20" t="s">
        <v>1277</v>
      </c>
      <c r="B161" s="5" t="s">
        <v>160</v>
      </c>
      <c r="C161" s="23">
        <v>29.7</v>
      </c>
      <c r="D161" s="23">
        <v>69.3</v>
      </c>
      <c r="E161" s="23">
        <v>2.2000000000000002</v>
      </c>
      <c r="F161" s="23">
        <v>12.6</v>
      </c>
      <c r="G161" s="23">
        <v>49.5</v>
      </c>
      <c r="H161" s="23">
        <v>26.6</v>
      </c>
      <c r="I161" s="23">
        <v>78.099999999999994</v>
      </c>
      <c r="J161" s="23">
        <v>6.5</v>
      </c>
      <c r="K161" s="23">
        <v>3.7</v>
      </c>
      <c r="L161" s="23">
        <v>28.5</v>
      </c>
      <c r="M161" s="23">
        <v>28.2</v>
      </c>
      <c r="N161" s="23">
        <v>5.3</v>
      </c>
      <c r="O161" s="23">
        <v>14.7</v>
      </c>
      <c r="P161" s="23">
        <v>1.5</v>
      </c>
      <c r="Q161" s="23">
        <v>91.1</v>
      </c>
    </row>
    <row r="162" spans="1:17" x14ac:dyDescent="0.3">
      <c r="A162" s="20" t="s">
        <v>1278</v>
      </c>
      <c r="B162" s="5" t="s">
        <v>161</v>
      </c>
      <c r="C162" s="23">
        <v>41</v>
      </c>
      <c r="D162" s="23">
        <v>74.099999999999994</v>
      </c>
      <c r="E162" s="23">
        <v>2.1</v>
      </c>
      <c r="F162" s="23">
        <v>13.1</v>
      </c>
      <c r="G162" s="23">
        <v>48.2</v>
      </c>
      <c r="H162" s="23">
        <v>18.3</v>
      </c>
      <c r="I162" s="23">
        <v>44.5</v>
      </c>
      <c r="J162" s="23">
        <v>3.7</v>
      </c>
      <c r="K162" s="23">
        <v>1.3</v>
      </c>
      <c r="L162" s="23">
        <v>34.299999999999997</v>
      </c>
      <c r="M162" s="23">
        <v>20.2</v>
      </c>
      <c r="N162" s="23">
        <v>27.6</v>
      </c>
      <c r="O162" s="23">
        <v>12</v>
      </c>
      <c r="P162" s="23">
        <v>1.3</v>
      </c>
      <c r="Q162" s="23">
        <v>95.5</v>
      </c>
    </row>
    <row r="163" spans="1:17" x14ac:dyDescent="0.3">
      <c r="A163" s="20" t="s">
        <v>1279</v>
      </c>
      <c r="B163" s="5" t="s">
        <v>162</v>
      </c>
      <c r="C163" s="23">
        <v>24.5</v>
      </c>
      <c r="D163" s="23">
        <v>60.4</v>
      </c>
      <c r="E163" s="23">
        <v>3</v>
      </c>
      <c r="F163" s="23">
        <v>1.6</v>
      </c>
      <c r="G163" s="23">
        <v>55.6</v>
      </c>
      <c r="H163" s="23">
        <v>29.3</v>
      </c>
      <c r="I163" s="23">
        <v>91.4</v>
      </c>
      <c r="J163" s="23">
        <v>6.3</v>
      </c>
      <c r="K163" s="23">
        <v>17</v>
      </c>
      <c r="L163" s="23">
        <v>29.9</v>
      </c>
      <c r="M163" s="23">
        <v>19.3</v>
      </c>
      <c r="N163" s="23">
        <v>86.6</v>
      </c>
      <c r="O163" s="23">
        <v>19.8</v>
      </c>
      <c r="P163" s="23">
        <v>0.8</v>
      </c>
      <c r="Q163" s="23">
        <v>90.1</v>
      </c>
    </row>
    <row r="164" spans="1:17" x14ac:dyDescent="0.3">
      <c r="A164" s="20" t="s">
        <v>1280</v>
      </c>
      <c r="B164" s="5" t="s">
        <v>163</v>
      </c>
      <c r="C164" s="23">
        <v>29.1</v>
      </c>
      <c r="D164" s="23">
        <v>64.599999999999994</v>
      </c>
      <c r="E164" s="23">
        <v>2.2000000000000002</v>
      </c>
      <c r="F164" s="23">
        <v>6.8</v>
      </c>
      <c r="G164" s="23">
        <v>41.1</v>
      </c>
      <c r="H164" s="23">
        <v>26.6</v>
      </c>
      <c r="I164" s="23">
        <v>88.7</v>
      </c>
      <c r="J164" s="23">
        <v>5</v>
      </c>
      <c r="K164" s="23">
        <v>7.7</v>
      </c>
      <c r="L164" s="23">
        <v>36.700000000000003</v>
      </c>
      <c r="M164" s="23">
        <v>17.2</v>
      </c>
      <c r="N164" s="23">
        <v>25.4</v>
      </c>
      <c r="O164" s="23">
        <v>12</v>
      </c>
      <c r="P164" s="23">
        <v>1.4</v>
      </c>
      <c r="Q164" s="23">
        <v>93.6</v>
      </c>
    </row>
    <row r="165" spans="1:17" x14ac:dyDescent="0.3">
      <c r="A165" s="20" t="s">
        <v>1281</v>
      </c>
      <c r="B165" s="5" t="s">
        <v>164</v>
      </c>
      <c r="C165" s="23">
        <v>36.700000000000003</v>
      </c>
      <c r="D165" s="23">
        <v>75.900000000000006</v>
      </c>
      <c r="E165" s="23">
        <v>2.2999999999999998</v>
      </c>
      <c r="F165" s="23">
        <v>5.7</v>
      </c>
      <c r="G165" s="23">
        <v>45.4</v>
      </c>
      <c r="H165" s="23">
        <v>16.899999999999999</v>
      </c>
      <c r="I165" s="23">
        <v>62.5</v>
      </c>
      <c r="J165" s="23">
        <v>3.3</v>
      </c>
      <c r="K165" s="23">
        <v>1.2</v>
      </c>
      <c r="L165" s="23">
        <v>23</v>
      </c>
      <c r="M165" s="23">
        <v>18.7</v>
      </c>
      <c r="N165" s="23">
        <v>18.399999999999999</v>
      </c>
      <c r="O165" s="23">
        <v>9.3000000000000007</v>
      </c>
      <c r="P165" s="23">
        <v>0.6</v>
      </c>
      <c r="Q165" s="23">
        <v>94</v>
      </c>
    </row>
    <row r="166" spans="1:17" x14ac:dyDescent="0.3">
      <c r="A166" s="20" t="s">
        <v>1282</v>
      </c>
      <c r="B166" s="5" t="s">
        <v>165</v>
      </c>
      <c r="C166" s="23">
        <v>27.2</v>
      </c>
      <c r="D166" s="23">
        <v>73.3</v>
      </c>
      <c r="E166" s="23">
        <v>2.2999999999999998</v>
      </c>
      <c r="F166" s="23">
        <v>16.899999999999999</v>
      </c>
      <c r="G166" s="23">
        <v>59.7</v>
      </c>
      <c r="H166" s="23">
        <v>23.9</v>
      </c>
      <c r="I166" s="23">
        <v>64.5</v>
      </c>
      <c r="J166" s="23">
        <v>5.6</v>
      </c>
      <c r="K166" s="23">
        <v>3.4</v>
      </c>
      <c r="L166" s="23">
        <v>37.799999999999997</v>
      </c>
      <c r="M166" s="23">
        <v>31.5</v>
      </c>
      <c r="N166" s="23">
        <v>36.4</v>
      </c>
      <c r="O166" s="23">
        <v>13</v>
      </c>
      <c r="P166" s="23">
        <v>0.9</v>
      </c>
      <c r="Q166" s="23">
        <v>89.9</v>
      </c>
    </row>
    <row r="167" spans="1:17" x14ac:dyDescent="0.3">
      <c r="A167" s="20" t="s">
        <v>1283</v>
      </c>
      <c r="B167" s="5" t="s">
        <v>166</v>
      </c>
      <c r="C167" s="23">
        <v>37.4</v>
      </c>
      <c r="D167" s="23">
        <v>78.3</v>
      </c>
      <c r="E167" s="23">
        <v>4.3</v>
      </c>
      <c r="F167" s="23">
        <v>21.3</v>
      </c>
      <c r="G167" s="23">
        <v>57.4</v>
      </c>
      <c r="H167" s="23">
        <v>29.8</v>
      </c>
      <c r="I167" s="23">
        <v>43.6</v>
      </c>
      <c r="J167" s="23">
        <v>9.3000000000000007</v>
      </c>
      <c r="K167" s="23">
        <v>6.7</v>
      </c>
      <c r="L167" s="23">
        <v>38</v>
      </c>
      <c r="M167" s="23">
        <v>36.799999999999997</v>
      </c>
      <c r="N167" s="23">
        <v>15.9</v>
      </c>
      <c r="O167" s="23">
        <v>20</v>
      </c>
      <c r="P167" s="23">
        <v>1.8</v>
      </c>
      <c r="Q167" s="23">
        <v>93.2</v>
      </c>
    </row>
    <row r="168" spans="1:17" x14ac:dyDescent="0.3">
      <c r="A168" s="20" t="s">
        <v>1284</v>
      </c>
      <c r="B168" s="5" t="s">
        <v>167</v>
      </c>
      <c r="C168" s="23">
        <v>20.9</v>
      </c>
      <c r="D168" s="23">
        <v>60.5</v>
      </c>
      <c r="E168" s="23">
        <v>2.4</v>
      </c>
      <c r="F168" s="23">
        <v>4.5</v>
      </c>
      <c r="G168" s="23">
        <v>46.5</v>
      </c>
      <c r="H168" s="23">
        <v>17.7</v>
      </c>
      <c r="I168" s="23">
        <v>46.9</v>
      </c>
      <c r="J168" s="23">
        <v>5.4</v>
      </c>
      <c r="K168" s="23">
        <v>8.6</v>
      </c>
      <c r="L168" s="23">
        <v>21.9</v>
      </c>
      <c r="M168" s="23">
        <v>22.3</v>
      </c>
      <c r="N168" s="23">
        <v>12.6</v>
      </c>
      <c r="O168" s="23">
        <v>17.2</v>
      </c>
      <c r="P168" s="23">
        <v>1.1000000000000001</v>
      </c>
      <c r="Q168" s="23">
        <v>93.4</v>
      </c>
    </row>
    <row r="169" spans="1:17" x14ac:dyDescent="0.3">
      <c r="A169" s="20" t="s">
        <v>1285</v>
      </c>
      <c r="B169" s="5" t="s">
        <v>168</v>
      </c>
      <c r="C169" s="23">
        <v>28.6</v>
      </c>
      <c r="D169" s="23">
        <v>66.599999999999994</v>
      </c>
      <c r="E169" s="23">
        <v>2.1</v>
      </c>
      <c r="F169" s="23">
        <v>14.9</v>
      </c>
      <c r="G169" s="23">
        <v>48.4</v>
      </c>
      <c r="H169" s="23">
        <v>20</v>
      </c>
      <c r="I169" s="23">
        <v>51.6</v>
      </c>
      <c r="J169" s="23">
        <v>3.7</v>
      </c>
      <c r="K169" s="23">
        <v>4</v>
      </c>
      <c r="L169" s="23">
        <v>15.8</v>
      </c>
      <c r="M169" s="23">
        <v>19.600000000000001</v>
      </c>
      <c r="N169" s="23">
        <v>11.3</v>
      </c>
      <c r="O169" s="23">
        <v>16.100000000000001</v>
      </c>
      <c r="P169" s="23">
        <v>0.8</v>
      </c>
      <c r="Q169" s="23">
        <v>92.4</v>
      </c>
    </row>
    <row r="170" spans="1:17" x14ac:dyDescent="0.3">
      <c r="A170" s="20" t="s">
        <v>1286</v>
      </c>
      <c r="B170" s="5" t="s">
        <v>169</v>
      </c>
      <c r="C170" s="23">
        <v>29</v>
      </c>
      <c r="D170" s="23">
        <v>76.599999999999994</v>
      </c>
      <c r="E170" s="23">
        <v>2.2999999999999998</v>
      </c>
      <c r="F170" s="23">
        <v>15.5</v>
      </c>
      <c r="G170" s="23">
        <v>49.9</v>
      </c>
      <c r="H170" s="23">
        <v>19.7</v>
      </c>
      <c r="I170" s="23">
        <v>49.4</v>
      </c>
      <c r="J170" s="23">
        <v>5.3</v>
      </c>
      <c r="K170" s="23">
        <v>2.2000000000000002</v>
      </c>
      <c r="L170" s="23">
        <v>44</v>
      </c>
      <c r="M170" s="23">
        <v>24.4</v>
      </c>
      <c r="N170" s="23">
        <v>27.7</v>
      </c>
      <c r="O170" s="23">
        <v>18.100000000000001</v>
      </c>
      <c r="P170" s="23">
        <v>1.2</v>
      </c>
      <c r="Q170" s="23">
        <v>95</v>
      </c>
    </row>
    <row r="171" spans="1:17" x14ac:dyDescent="0.3">
      <c r="A171" s="20" t="s">
        <v>1287</v>
      </c>
      <c r="B171" s="5" t="s">
        <v>170</v>
      </c>
      <c r="C171" s="23">
        <v>32.9</v>
      </c>
      <c r="D171" s="23">
        <v>72.8</v>
      </c>
      <c r="E171" s="23">
        <v>5.7</v>
      </c>
      <c r="F171" s="23">
        <v>1.2</v>
      </c>
      <c r="G171" s="23">
        <v>46.4</v>
      </c>
      <c r="H171" s="23">
        <v>16.5</v>
      </c>
      <c r="I171" s="23">
        <v>56.6</v>
      </c>
      <c r="J171" s="23">
        <v>18</v>
      </c>
      <c r="K171" s="23">
        <v>17.5</v>
      </c>
      <c r="L171" s="23">
        <v>30.1</v>
      </c>
      <c r="M171" s="23">
        <v>23.7</v>
      </c>
      <c r="N171" s="23">
        <v>45.8</v>
      </c>
      <c r="O171" s="23">
        <v>18.399999999999999</v>
      </c>
      <c r="P171" s="23">
        <v>2.2000000000000002</v>
      </c>
      <c r="Q171" s="23">
        <v>94.4</v>
      </c>
    </row>
    <row r="172" spans="1:17" x14ac:dyDescent="0.3">
      <c r="A172" s="20" t="s">
        <v>1288</v>
      </c>
      <c r="B172" s="5" t="s">
        <v>171</v>
      </c>
      <c r="C172" s="23">
        <v>20.9</v>
      </c>
      <c r="D172" s="23">
        <v>79.3</v>
      </c>
      <c r="E172" s="23">
        <v>6.1</v>
      </c>
      <c r="F172" s="23">
        <v>22.8</v>
      </c>
      <c r="G172" s="23">
        <v>36.799999999999997</v>
      </c>
      <c r="H172" s="23">
        <v>15.4</v>
      </c>
      <c r="I172" s="23">
        <v>63.8</v>
      </c>
      <c r="J172" s="23">
        <v>9.1</v>
      </c>
      <c r="K172" s="23">
        <v>7.7</v>
      </c>
      <c r="L172" s="23">
        <v>53.8</v>
      </c>
      <c r="M172" s="23">
        <v>27.8</v>
      </c>
      <c r="N172" s="23">
        <v>60.6</v>
      </c>
      <c r="O172" s="23">
        <v>16.899999999999999</v>
      </c>
      <c r="P172" s="23">
        <v>3.7</v>
      </c>
      <c r="Q172" s="23">
        <v>88.8</v>
      </c>
    </row>
    <row r="173" spans="1:17" x14ac:dyDescent="0.3">
      <c r="A173" s="20" t="s">
        <v>1289</v>
      </c>
      <c r="B173" s="5" t="s">
        <v>172</v>
      </c>
      <c r="C173" s="23">
        <v>24</v>
      </c>
      <c r="D173" s="23">
        <v>61.5</v>
      </c>
      <c r="E173" s="23">
        <v>3.4</v>
      </c>
      <c r="F173" s="23">
        <v>1</v>
      </c>
      <c r="G173" s="23">
        <v>43.2</v>
      </c>
      <c r="H173" s="23">
        <v>20.5</v>
      </c>
      <c r="I173" s="23">
        <v>42.2</v>
      </c>
      <c r="J173" s="23">
        <v>5.4</v>
      </c>
      <c r="K173" s="23">
        <v>3.9</v>
      </c>
      <c r="L173" s="23">
        <v>28.7</v>
      </c>
      <c r="M173" s="23">
        <v>22.4</v>
      </c>
      <c r="N173" s="23">
        <v>8.9</v>
      </c>
      <c r="O173" s="23">
        <v>17.399999999999999</v>
      </c>
      <c r="P173" s="23">
        <v>1.3</v>
      </c>
      <c r="Q173" s="23">
        <v>93.2</v>
      </c>
    </row>
    <row r="174" spans="1:17" x14ac:dyDescent="0.3">
      <c r="A174" s="20" t="s">
        <v>1290</v>
      </c>
      <c r="B174" s="5" t="s">
        <v>173</v>
      </c>
      <c r="C174" s="23">
        <v>15.7</v>
      </c>
      <c r="D174" s="23">
        <v>74.7</v>
      </c>
      <c r="E174" s="23">
        <v>3.6</v>
      </c>
      <c r="F174" s="23">
        <v>6.4</v>
      </c>
      <c r="G174" s="23">
        <v>45.7</v>
      </c>
      <c r="H174" s="23">
        <v>14.7</v>
      </c>
      <c r="I174" s="23">
        <v>26.2</v>
      </c>
      <c r="J174" s="23">
        <v>6.2</v>
      </c>
      <c r="K174" s="23">
        <v>7.6</v>
      </c>
      <c r="L174" s="23">
        <v>56.6</v>
      </c>
      <c r="M174" s="23">
        <v>24.6</v>
      </c>
      <c r="N174" s="23">
        <v>34.700000000000003</v>
      </c>
      <c r="O174" s="23">
        <v>18.3</v>
      </c>
      <c r="P174" s="23">
        <v>1.8</v>
      </c>
      <c r="Q174" s="23">
        <v>93.4</v>
      </c>
    </row>
    <row r="175" spans="1:17" x14ac:dyDescent="0.3">
      <c r="A175" s="20" t="s">
        <v>1291</v>
      </c>
      <c r="B175" s="5" t="s">
        <v>174</v>
      </c>
      <c r="C175" s="23">
        <v>20.3</v>
      </c>
      <c r="D175" s="23">
        <v>77.3</v>
      </c>
      <c r="E175" s="23">
        <v>3.7</v>
      </c>
      <c r="F175" s="23">
        <v>11.2</v>
      </c>
      <c r="G175" s="23">
        <v>36.9</v>
      </c>
      <c r="H175" s="23">
        <v>15.8</v>
      </c>
      <c r="I175" s="23">
        <v>69.5</v>
      </c>
      <c r="J175" s="23">
        <v>8.5</v>
      </c>
      <c r="K175" s="23">
        <v>13.9</v>
      </c>
      <c r="L175" s="23">
        <v>62.2</v>
      </c>
      <c r="M175" s="23">
        <v>23</v>
      </c>
      <c r="N175" s="23">
        <v>57</v>
      </c>
      <c r="O175" s="23">
        <v>17.600000000000001</v>
      </c>
      <c r="P175" s="23">
        <v>2.2999999999999998</v>
      </c>
      <c r="Q175" s="23">
        <v>92.7</v>
      </c>
    </row>
    <row r="176" spans="1:17" x14ac:dyDescent="0.3">
      <c r="A176" s="20" t="s">
        <v>1292</v>
      </c>
      <c r="B176" s="5" t="s">
        <v>175</v>
      </c>
      <c r="C176" s="23">
        <v>25.9</v>
      </c>
      <c r="D176" s="23">
        <v>73.8</v>
      </c>
      <c r="E176" s="23">
        <v>3</v>
      </c>
      <c r="F176" s="23">
        <v>0.3</v>
      </c>
      <c r="G176" s="23">
        <v>58.5</v>
      </c>
      <c r="H176" s="23">
        <v>31</v>
      </c>
      <c r="I176" s="23">
        <v>53.2</v>
      </c>
      <c r="J176" s="23">
        <v>6.4</v>
      </c>
      <c r="K176" s="23">
        <v>15</v>
      </c>
      <c r="L176" s="23">
        <v>68.3</v>
      </c>
      <c r="M176" s="23">
        <v>25</v>
      </c>
      <c r="N176" s="23">
        <v>40</v>
      </c>
      <c r="O176" s="23">
        <v>14.4</v>
      </c>
      <c r="P176" s="23">
        <v>1.6</v>
      </c>
      <c r="Q176" s="23">
        <v>94.8</v>
      </c>
    </row>
    <row r="177" spans="1:17" x14ac:dyDescent="0.3">
      <c r="A177" s="20" t="s">
        <v>1293</v>
      </c>
      <c r="B177" s="5" t="s">
        <v>176</v>
      </c>
      <c r="C177" s="23">
        <v>21.5</v>
      </c>
      <c r="D177" s="23">
        <v>62</v>
      </c>
      <c r="E177" s="23">
        <v>4.0999999999999996</v>
      </c>
      <c r="F177" s="23">
        <v>4.9000000000000004</v>
      </c>
      <c r="G177" s="23">
        <v>48.8</v>
      </c>
      <c r="H177" s="23">
        <v>14.8</v>
      </c>
      <c r="I177" s="23">
        <v>67.099999999999994</v>
      </c>
      <c r="J177" s="23">
        <v>5.5</v>
      </c>
      <c r="K177" s="23">
        <v>16.100000000000001</v>
      </c>
      <c r="L177" s="23">
        <v>20.6</v>
      </c>
      <c r="M177" s="23">
        <v>21.9</v>
      </c>
      <c r="N177" s="23">
        <v>3.9</v>
      </c>
      <c r="O177" s="23">
        <v>15.8</v>
      </c>
      <c r="P177" s="23">
        <v>1.1000000000000001</v>
      </c>
      <c r="Q177" s="23">
        <v>78.8</v>
      </c>
    </row>
    <row r="178" spans="1:17" x14ac:dyDescent="0.3">
      <c r="A178" s="20" t="s">
        <v>1294</v>
      </c>
      <c r="B178" s="5" t="s">
        <v>177</v>
      </c>
      <c r="C178" s="23">
        <v>23.3</v>
      </c>
      <c r="D178" s="23">
        <v>71.400000000000006</v>
      </c>
      <c r="E178" s="23">
        <v>2.6</v>
      </c>
      <c r="F178" s="23">
        <v>1.9</v>
      </c>
      <c r="G178" s="23">
        <v>49</v>
      </c>
      <c r="H178" s="23">
        <v>18.600000000000001</v>
      </c>
      <c r="I178" s="23">
        <v>36.6</v>
      </c>
      <c r="J178" s="23">
        <v>5.4</v>
      </c>
      <c r="K178" s="23">
        <v>16.899999999999999</v>
      </c>
      <c r="L178" s="23">
        <v>41.8</v>
      </c>
      <c r="M178" s="23">
        <v>26.8</v>
      </c>
      <c r="N178" s="23">
        <v>28.5</v>
      </c>
      <c r="O178" s="23">
        <v>18</v>
      </c>
      <c r="P178" s="23">
        <v>1.6</v>
      </c>
      <c r="Q178" s="23">
        <v>90</v>
      </c>
    </row>
    <row r="179" spans="1:17" x14ac:dyDescent="0.3">
      <c r="A179" s="20" t="s">
        <v>1295</v>
      </c>
      <c r="B179" s="5" t="s">
        <v>178</v>
      </c>
      <c r="C179" s="23">
        <v>19.5</v>
      </c>
      <c r="D179" s="23">
        <v>63.3</v>
      </c>
      <c r="E179" s="23">
        <v>1.5</v>
      </c>
      <c r="F179" s="23">
        <v>6.5</v>
      </c>
      <c r="G179" s="23">
        <v>53.8</v>
      </c>
      <c r="H179" s="23">
        <v>22.5</v>
      </c>
      <c r="I179" s="23">
        <v>76.400000000000006</v>
      </c>
      <c r="J179" s="23">
        <v>3.1</v>
      </c>
      <c r="K179" s="23">
        <v>1.9</v>
      </c>
      <c r="L179" s="23">
        <v>11.1</v>
      </c>
      <c r="M179" s="23">
        <v>15.4</v>
      </c>
      <c r="N179" s="23">
        <v>4.0999999999999996</v>
      </c>
      <c r="O179" s="23">
        <v>15.2</v>
      </c>
      <c r="P179" s="23">
        <v>0.6</v>
      </c>
      <c r="Q179" s="23">
        <v>92.5</v>
      </c>
    </row>
    <row r="180" spans="1:17" x14ac:dyDescent="0.3">
      <c r="A180" s="20" t="s">
        <v>1296</v>
      </c>
      <c r="B180" s="5" t="s">
        <v>179</v>
      </c>
      <c r="C180" s="23">
        <v>25.9</v>
      </c>
      <c r="D180" s="23">
        <v>62.5</v>
      </c>
      <c r="E180" s="23">
        <v>1.9</v>
      </c>
      <c r="F180" s="23">
        <v>4.5</v>
      </c>
      <c r="G180" s="23">
        <v>43.3</v>
      </c>
      <c r="H180" s="23">
        <v>23.1</v>
      </c>
      <c r="I180" s="23">
        <v>82</v>
      </c>
      <c r="J180" s="23">
        <v>4.9000000000000004</v>
      </c>
      <c r="K180" s="23">
        <v>3.4</v>
      </c>
      <c r="L180" s="23">
        <v>16.8</v>
      </c>
      <c r="M180" s="23">
        <v>17.100000000000001</v>
      </c>
      <c r="N180" s="23">
        <v>13.5</v>
      </c>
      <c r="O180" s="23">
        <v>14.3</v>
      </c>
      <c r="P180" s="23">
        <v>0.7</v>
      </c>
      <c r="Q180" s="23">
        <v>89.9</v>
      </c>
    </row>
    <row r="181" spans="1:17" x14ac:dyDescent="0.3">
      <c r="A181" s="20" t="s">
        <v>1297</v>
      </c>
      <c r="B181" s="5" t="s">
        <v>180</v>
      </c>
      <c r="C181" s="23">
        <v>30.9</v>
      </c>
      <c r="D181" s="23">
        <v>74.3</v>
      </c>
      <c r="E181" s="23">
        <v>2</v>
      </c>
      <c r="F181" s="23">
        <v>2.7</v>
      </c>
      <c r="G181" s="23">
        <v>60.1</v>
      </c>
      <c r="H181" s="23">
        <v>23.2</v>
      </c>
      <c r="I181" s="23">
        <v>41.6</v>
      </c>
      <c r="J181" s="23">
        <v>5.2</v>
      </c>
      <c r="K181" s="23">
        <v>1.2</v>
      </c>
      <c r="L181" s="23">
        <v>48.7</v>
      </c>
      <c r="M181" s="23">
        <v>26.9</v>
      </c>
      <c r="N181" s="23">
        <v>20.2</v>
      </c>
      <c r="O181" s="23">
        <v>15.8</v>
      </c>
      <c r="P181" s="23">
        <v>1.4</v>
      </c>
      <c r="Q181" s="23">
        <v>93.8</v>
      </c>
    </row>
    <row r="182" spans="1:17" x14ac:dyDescent="0.3">
      <c r="A182" s="20" t="s">
        <v>1298</v>
      </c>
      <c r="B182" s="5" t="s">
        <v>181</v>
      </c>
      <c r="C182" s="23">
        <v>29.8</v>
      </c>
      <c r="D182" s="23">
        <v>63</v>
      </c>
      <c r="E182" s="23">
        <v>1.2</v>
      </c>
      <c r="F182" s="23">
        <v>6.8</v>
      </c>
      <c r="G182" s="23">
        <v>48.2</v>
      </c>
      <c r="H182" s="23">
        <v>22.1</v>
      </c>
      <c r="I182" s="23">
        <v>94</v>
      </c>
      <c r="J182" s="23">
        <v>3.9</v>
      </c>
      <c r="K182" s="23">
        <v>4.5999999999999996</v>
      </c>
      <c r="L182" s="23">
        <v>25.8</v>
      </c>
      <c r="M182" s="23">
        <v>19.3</v>
      </c>
      <c r="N182" s="23">
        <v>99</v>
      </c>
      <c r="O182" s="23">
        <v>9.1999999999999993</v>
      </c>
      <c r="P182" s="23">
        <v>0.9</v>
      </c>
      <c r="Q182" s="23">
        <v>94.3</v>
      </c>
    </row>
    <row r="183" spans="1:17" x14ac:dyDescent="0.3">
      <c r="A183" s="20" t="s">
        <v>1299</v>
      </c>
      <c r="B183" s="5" t="s">
        <v>182</v>
      </c>
      <c r="C183" s="23">
        <v>24.5</v>
      </c>
      <c r="D183" s="23">
        <v>73.3</v>
      </c>
      <c r="E183" s="23">
        <v>3.6</v>
      </c>
      <c r="F183" s="23">
        <v>1.3</v>
      </c>
      <c r="G183" s="23">
        <v>54.4</v>
      </c>
      <c r="H183" s="23">
        <v>20.100000000000001</v>
      </c>
      <c r="I183" s="23">
        <v>73.5</v>
      </c>
      <c r="J183" s="23">
        <v>5.7</v>
      </c>
      <c r="K183" s="23">
        <v>18</v>
      </c>
      <c r="L183" s="23">
        <v>64.2</v>
      </c>
      <c r="M183" s="23">
        <v>24</v>
      </c>
      <c r="N183" s="23">
        <v>45</v>
      </c>
      <c r="O183" s="23">
        <v>13.5</v>
      </c>
      <c r="P183" s="23">
        <v>2.6</v>
      </c>
      <c r="Q183" s="23">
        <v>95</v>
      </c>
    </row>
    <row r="184" spans="1:17" x14ac:dyDescent="0.3">
      <c r="A184" s="20" t="s">
        <v>1300</v>
      </c>
      <c r="B184" s="5" t="s">
        <v>183</v>
      </c>
      <c r="C184" s="23">
        <v>30.2</v>
      </c>
      <c r="D184" s="23">
        <v>63</v>
      </c>
      <c r="E184" s="23">
        <v>1.9</v>
      </c>
      <c r="F184" s="23">
        <v>6.6</v>
      </c>
      <c r="G184" s="23">
        <v>39.9</v>
      </c>
      <c r="H184" s="23">
        <v>20.399999999999999</v>
      </c>
      <c r="I184" s="23">
        <v>77.900000000000006</v>
      </c>
      <c r="J184" s="23">
        <v>4</v>
      </c>
      <c r="K184" s="23">
        <v>4.4000000000000004</v>
      </c>
      <c r="L184" s="23">
        <v>13.5</v>
      </c>
      <c r="M184" s="23">
        <v>12.8</v>
      </c>
      <c r="N184" s="23">
        <v>49</v>
      </c>
      <c r="O184" s="23">
        <v>12</v>
      </c>
      <c r="P184" s="23">
        <v>1.1000000000000001</v>
      </c>
      <c r="Q184" s="23">
        <v>92.9</v>
      </c>
    </row>
    <row r="185" spans="1:17" x14ac:dyDescent="0.3">
      <c r="A185" s="20" t="s">
        <v>1301</v>
      </c>
      <c r="B185" s="5" t="s">
        <v>184</v>
      </c>
      <c r="C185" s="23">
        <v>26.3</v>
      </c>
      <c r="D185" s="23">
        <v>73.2</v>
      </c>
      <c r="E185" s="23">
        <v>2.6</v>
      </c>
      <c r="F185" s="23">
        <v>0.7</v>
      </c>
      <c r="G185" s="23">
        <v>49.6</v>
      </c>
      <c r="H185" s="23">
        <v>25.9</v>
      </c>
      <c r="I185" s="23">
        <v>39.799999999999997</v>
      </c>
      <c r="J185" s="23">
        <v>6.6</v>
      </c>
      <c r="K185" s="23">
        <v>14.1</v>
      </c>
      <c r="L185" s="23">
        <v>36</v>
      </c>
      <c r="M185" s="23">
        <v>28.8</v>
      </c>
      <c r="N185" s="23">
        <v>26.9</v>
      </c>
      <c r="O185" s="23">
        <v>18.600000000000001</v>
      </c>
      <c r="P185" s="23">
        <v>1.3</v>
      </c>
      <c r="Q185" s="23">
        <v>95.2</v>
      </c>
    </row>
    <row r="186" spans="1:17" x14ac:dyDescent="0.3">
      <c r="A186" s="20" t="s">
        <v>1302</v>
      </c>
      <c r="B186" s="5" t="s">
        <v>185</v>
      </c>
      <c r="C186" s="23">
        <v>20.9</v>
      </c>
      <c r="D186" s="23">
        <v>69.7</v>
      </c>
      <c r="E186" s="23">
        <v>3.6</v>
      </c>
      <c r="F186" s="23">
        <v>7.1</v>
      </c>
      <c r="G186" s="23">
        <v>41.1</v>
      </c>
      <c r="H186" s="23">
        <v>20.8</v>
      </c>
      <c r="I186" s="23">
        <v>38.1</v>
      </c>
      <c r="J186" s="23">
        <v>8</v>
      </c>
      <c r="K186" s="23">
        <v>20.8</v>
      </c>
      <c r="L186" s="23">
        <v>31.2</v>
      </c>
      <c r="M186" s="23">
        <v>26.1</v>
      </c>
      <c r="N186" s="23">
        <v>18.8</v>
      </c>
      <c r="O186" s="23">
        <v>17.2</v>
      </c>
      <c r="P186" s="23">
        <v>3</v>
      </c>
      <c r="Q186" s="23">
        <v>90.3</v>
      </c>
    </row>
    <row r="187" spans="1:17" x14ac:dyDescent="0.3">
      <c r="A187" s="20" t="s">
        <v>1303</v>
      </c>
      <c r="B187" s="5" t="s">
        <v>186</v>
      </c>
      <c r="C187" s="23">
        <v>23.3</v>
      </c>
      <c r="D187" s="23">
        <v>62.6</v>
      </c>
      <c r="E187" s="23">
        <v>1.9</v>
      </c>
      <c r="F187" s="23">
        <v>0.9</v>
      </c>
      <c r="G187" s="23">
        <v>46.7</v>
      </c>
      <c r="H187" s="23">
        <v>15.5</v>
      </c>
      <c r="I187" s="23">
        <v>57.2</v>
      </c>
      <c r="J187" s="23">
        <v>4</v>
      </c>
      <c r="K187" s="23">
        <v>6.4</v>
      </c>
      <c r="L187" s="23">
        <v>12.1</v>
      </c>
      <c r="M187" s="23">
        <v>25.2</v>
      </c>
      <c r="N187" s="23">
        <v>95</v>
      </c>
      <c r="O187" s="23">
        <v>15.1</v>
      </c>
      <c r="P187" s="23">
        <v>0.6</v>
      </c>
      <c r="Q187" s="23">
        <v>89.5</v>
      </c>
    </row>
    <row r="188" spans="1:17" x14ac:dyDescent="0.3">
      <c r="A188" s="20" t="s">
        <v>1304</v>
      </c>
      <c r="B188" s="5" t="s">
        <v>187</v>
      </c>
      <c r="C188" s="23">
        <v>19.8</v>
      </c>
      <c r="D188" s="23">
        <v>56.3</v>
      </c>
      <c r="E188" s="23">
        <v>2.6</v>
      </c>
      <c r="F188" s="23">
        <v>8.6</v>
      </c>
      <c r="G188" s="23">
        <v>46.2</v>
      </c>
      <c r="H188" s="23">
        <v>17.100000000000001</v>
      </c>
      <c r="I188" s="23">
        <v>94.3</v>
      </c>
      <c r="J188" s="23">
        <v>11.6</v>
      </c>
      <c r="K188" s="23">
        <v>33</v>
      </c>
      <c r="L188" s="23">
        <v>16.100000000000001</v>
      </c>
      <c r="M188" s="23">
        <v>19.899999999999999</v>
      </c>
      <c r="N188" s="23">
        <v>64.8</v>
      </c>
      <c r="O188" s="23">
        <v>11.2</v>
      </c>
      <c r="P188" s="23">
        <v>0.6</v>
      </c>
      <c r="Q188" s="23">
        <v>88.1</v>
      </c>
    </row>
    <row r="189" spans="1:17" x14ac:dyDescent="0.3">
      <c r="A189" s="20" t="s">
        <v>1305</v>
      </c>
      <c r="B189" s="5" t="s">
        <v>188</v>
      </c>
      <c r="C189" s="23">
        <v>9.4</v>
      </c>
      <c r="D189" s="23">
        <v>69.099999999999994</v>
      </c>
      <c r="E189" s="23">
        <v>3.6</v>
      </c>
      <c r="F189" s="23">
        <v>13.4</v>
      </c>
      <c r="G189" s="23">
        <v>34.200000000000003</v>
      </c>
      <c r="H189" s="23">
        <v>15.4</v>
      </c>
      <c r="I189" s="23">
        <v>17</v>
      </c>
      <c r="J189" s="23">
        <v>7.4</v>
      </c>
      <c r="K189" s="23">
        <v>3.9</v>
      </c>
      <c r="L189" s="23">
        <v>20</v>
      </c>
      <c r="M189" s="23">
        <v>24.8</v>
      </c>
      <c r="N189" s="23">
        <v>23.3</v>
      </c>
      <c r="O189" s="23">
        <v>14</v>
      </c>
      <c r="P189" s="23">
        <v>3.7</v>
      </c>
      <c r="Q189" s="23">
        <v>91.5</v>
      </c>
    </row>
    <row r="190" spans="1:17" x14ac:dyDescent="0.3">
      <c r="A190" s="20" t="s">
        <v>1306</v>
      </c>
      <c r="B190" s="5" t="s">
        <v>189</v>
      </c>
      <c r="C190" s="23">
        <v>20.9</v>
      </c>
      <c r="D190" s="23">
        <v>72.900000000000006</v>
      </c>
      <c r="E190" s="23">
        <v>3.7</v>
      </c>
      <c r="F190" s="23">
        <v>8.1999999999999993</v>
      </c>
      <c r="G190" s="23">
        <v>39.4</v>
      </c>
      <c r="H190" s="23">
        <v>16.8</v>
      </c>
      <c r="I190" s="23">
        <v>57</v>
      </c>
      <c r="J190" s="23">
        <v>6.7</v>
      </c>
      <c r="K190" s="23">
        <v>3.1</v>
      </c>
      <c r="L190" s="23">
        <v>26.5</v>
      </c>
      <c r="M190" s="23">
        <v>25.5</v>
      </c>
      <c r="N190" s="23">
        <v>25.1</v>
      </c>
      <c r="O190" s="23">
        <v>16</v>
      </c>
      <c r="P190" s="23">
        <v>2.9</v>
      </c>
      <c r="Q190" s="23">
        <v>91.1</v>
      </c>
    </row>
    <row r="191" spans="1:17" x14ac:dyDescent="0.3">
      <c r="A191" s="20" t="s">
        <v>1307</v>
      </c>
      <c r="B191" s="5" t="s">
        <v>190</v>
      </c>
      <c r="C191" s="23">
        <v>10.7</v>
      </c>
      <c r="D191" s="23">
        <v>48.8</v>
      </c>
      <c r="E191" s="23">
        <v>1.6</v>
      </c>
      <c r="F191" s="23">
        <v>3.5</v>
      </c>
      <c r="G191" s="23">
        <v>45.3</v>
      </c>
      <c r="H191" s="23">
        <v>24.5</v>
      </c>
      <c r="I191" s="23">
        <v>98.7</v>
      </c>
      <c r="J191" s="23">
        <v>2.5</v>
      </c>
      <c r="K191" s="23">
        <v>0.9</v>
      </c>
      <c r="L191" s="23">
        <v>13.3</v>
      </c>
      <c r="M191" s="23">
        <v>12.2</v>
      </c>
      <c r="N191" s="23">
        <v>9.6999999999999993</v>
      </c>
      <c r="O191" s="23">
        <v>16.3</v>
      </c>
      <c r="P191" s="23">
        <v>0.4</v>
      </c>
      <c r="Q191" s="23">
        <v>89.2</v>
      </c>
    </row>
    <row r="192" spans="1:17" x14ac:dyDescent="0.3">
      <c r="A192" s="20" t="s">
        <v>1308</v>
      </c>
      <c r="B192" s="5" t="s">
        <v>191</v>
      </c>
      <c r="C192" s="23">
        <v>23.4</v>
      </c>
      <c r="D192" s="23">
        <v>59</v>
      </c>
      <c r="E192" s="23">
        <v>1.5</v>
      </c>
      <c r="F192" s="23">
        <v>4.8</v>
      </c>
      <c r="G192" s="23">
        <v>51.8</v>
      </c>
      <c r="H192" s="23">
        <v>26.7</v>
      </c>
      <c r="I192" s="23">
        <v>44.4</v>
      </c>
      <c r="J192" s="23">
        <v>3.9</v>
      </c>
      <c r="K192" s="23">
        <v>0.9</v>
      </c>
      <c r="L192" s="23">
        <v>25.4</v>
      </c>
      <c r="M192" s="23">
        <v>23.3</v>
      </c>
      <c r="N192" s="23">
        <v>7.5</v>
      </c>
      <c r="O192" s="23">
        <v>14.4</v>
      </c>
      <c r="P192" s="23">
        <v>1.1000000000000001</v>
      </c>
      <c r="Q192" s="23">
        <v>93.4</v>
      </c>
    </row>
    <row r="193" spans="1:17" x14ac:dyDescent="0.3">
      <c r="A193" s="20" t="s">
        <v>1309</v>
      </c>
      <c r="B193" s="5" t="s">
        <v>192</v>
      </c>
      <c r="C193" s="23">
        <v>27.1</v>
      </c>
      <c r="D193" s="23">
        <v>76</v>
      </c>
      <c r="E193" s="23">
        <v>6.2</v>
      </c>
      <c r="F193" s="23">
        <v>13.4</v>
      </c>
      <c r="G193" s="23">
        <v>47.2</v>
      </c>
      <c r="H193" s="23">
        <v>22</v>
      </c>
      <c r="I193" s="23">
        <v>76.3</v>
      </c>
      <c r="J193" s="23">
        <v>10.1</v>
      </c>
      <c r="K193" s="23">
        <v>14.6</v>
      </c>
      <c r="L193" s="23">
        <v>54.2</v>
      </c>
      <c r="M193" s="23">
        <v>34.200000000000003</v>
      </c>
      <c r="N193" s="23">
        <v>49</v>
      </c>
      <c r="O193" s="23">
        <v>17.600000000000001</v>
      </c>
      <c r="P193" s="23">
        <v>4.2</v>
      </c>
      <c r="Q193" s="23">
        <v>96.8</v>
      </c>
    </row>
    <row r="194" spans="1:17" x14ac:dyDescent="0.3">
      <c r="A194" s="20" t="s">
        <v>1310</v>
      </c>
      <c r="B194" s="5" t="s">
        <v>193</v>
      </c>
      <c r="C194" s="23">
        <v>10.4</v>
      </c>
      <c r="D194" s="23">
        <v>35.1</v>
      </c>
      <c r="E194" s="23">
        <v>2.2000000000000002</v>
      </c>
      <c r="F194" s="23">
        <v>4.4000000000000004</v>
      </c>
      <c r="G194" s="23">
        <v>37.200000000000003</v>
      </c>
      <c r="H194" s="23">
        <v>16</v>
      </c>
      <c r="I194" s="23">
        <v>72.400000000000006</v>
      </c>
      <c r="J194" s="23">
        <v>2.9</v>
      </c>
      <c r="K194" s="23">
        <v>3.4</v>
      </c>
      <c r="L194" s="23">
        <v>4</v>
      </c>
      <c r="M194" s="23">
        <v>15</v>
      </c>
      <c r="N194" s="23">
        <v>22.7</v>
      </c>
      <c r="O194" s="23">
        <v>17.5</v>
      </c>
      <c r="P194" s="23">
        <v>0.4</v>
      </c>
      <c r="Q194" s="23">
        <v>83.2</v>
      </c>
    </row>
    <row r="195" spans="1:17" x14ac:dyDescent="0.3">
      <c r="A195" s="20" t="s">
        <v>1311</v>
      </c>
      <c r="B195" s="5" t="s">
        <v>194</v>
      </c>
      <c r="C195" s="23">
        <v>19.600000000000001</v>
      </c>
      <c r="D195" s="23">
        <v>56.5</v>
      </c>
      <c r="E195" s="23">
        <v>1.7</v>
      </c>
      <c r="F195" s="23">
        <v>4.7</v>
      </c>
      <c r="G195" s="23">
        <v>50</v>
      </c>
      <c r="H195" s="23">
        <v>24.5</v>
      </c>
      <c r="I195" s="23">
        <v>41.5</v>
      </c>
      <c r="J195" s="23">
        <v>4.2</v>
      </c>
      <c r="K195" s="23">
        <v>8.3000000000000007</v>
      </c>
      <c r="L195" s="23">
        <v>6.7</v>
      </c>
      <c r="M195" s="23">
        <v>16.2</v>
      </c>
      <c r="N195" s="23">
        <v>41.4</v>
      </c>
      <c r="O195" s="23">
        <v>16.7</v>
      </c>
      <c r="P195" s="23">
        <v>0.2</v>
      </c>
      <c r="Q195" s="23">
        <v>83.3</v>
      </c>
    </row>
    <row r="196" spans="1:17" x14ac:dyDescent="0.3">
      <c r="A196" s="20" t="s">
        <v>1312</v>
      </c>
      <c r="B196" s="5" t="s">
        <v>195</v>
      </c>
      <c r="C196" s="23">
        <v>25.1</v>
      </c>
      <c r="D196" s="23">
        <v>62.8</v>
      </c>
      <c r="E196" s="23">
        <v>1.8</v>
      </c>
      <c r="F196" s="23">
        <v>2.6</v>
      </c>
      <c r="G196" s="23">
        <v>38.799999999999997</v>
      </c>
      <c r="H196" s="23">
        <v>23.7</v>
      </c>
      <c r="I196" s="23">
        <v>91.9</v>
      </c>
      <c r="J196" s="23">
        <v>3.6</v>
      </c>
      <c r="K196" s="23">
        <v>29.1</v>
      </c>
      <c r="L196" s="23">
        <v>22.7</v>
      </c>
      <c r="M196" s="23">
        <v>26.5</v>
      </c>
      <c r="N196" s="23">
        <v>45.5</v>
      </c>
      <c r="O196" s="23">
        <v>13.1</v>
      </c>
      <c r="P196" s="23">
        <v>0.9</v>
      </c>
      <c r="Q196" s="23">
        <v>90.9</v>
      </c>
    </row>
    <row r="197" spans="1:17" x14ac:dyDescent="0.3">
      <c r="A197" s="20" t="s">
        <v>1313</v>
      </c>
      <c r="B197" s="5" t="s">
        <v>196</v>
      </c>
      <c r="C197" s="23">
        <v>34.9</v>
      </c>
      <c r="D197" s="23">
        <v>66.900000000000006</v>
      </c>
      <c r="E197" s="23">
        <v>1.8</v>
      </c>
      <c r="F197" s="23">
        <v>6.2</v>
      </c>
      <c r="G197" s="23">
        <v>48.1</v>
      </c>
      <c r="H197" s="23">
        <v>30.1</v>
      </c>
      <c r="I197" s="23">
        <v>94.7</v>
      </c>
      <c r="J197" s="23">
        <v>4.9000000000000004</v>
      </c>
      <c r="K197" s="23">
        <v>11.1</v>
      </c>
      <c r="L197" s="23">
        <v>25.2</v>
      </c>
      <c r="M197" s="23">
        <v>17.5</v>
      </c>
      <c r="N197" s="23">
        <v>18.100000000000001</v>
      </c>
      <c r="O197" s="23">
        <v>12.1</v>
      </c>
      <c r="P197" s="23">
        <v>1.1000000000000001</v>
      </c>
      <c r="Q197" s="23">
        <v>91.7</v>
      </c>
    </row>
    <row r="198" spans="1:17" x14ac:dyDescent="0.3">
      <c r="A198" s="20" t="s">
        <v>1314</v>
      </c>
      <c r="B198" s="5" t="s">
        <v>197</v>
      </c>
      <c r="C198" s="23">
        <v>3.8</v>
      </c>
      <c r="D198" s="23">
        <v>25.6</v>
      </c>
      <c r="E198" s="23">
        <v>1.3</v>
      </c>
      <c r="F198" s="23">
        <v>5.5</v>
      </c>
      <c r="G198" s="23">
        <v>27.7</v>
      </c>
      <c r="H198" s="23">
        <v>4.4000000000000004</v>
      </c>
      <c r="I198" s="23">
        <v>1.9</v>
      </c>
      <c r="J198" s="23">
        <v>1.5</v>
      </c>
      <c r="K198" s="23">
        <v>0.1</v>
      </c>
      <c r="L198" s="23">
        <v>0.5</v>
      </c>
      <c r="M198" s="23">
        <v>12.3</v>
      </c>
      <c r="N198" s="23">
        <v>0.9</v>
      </c>
      <c r="O198" s="23">
        <v>18</v>
      </c>
      <c r="P198" s="23">
        <v>0.5</v>
      </c>
      <c r="Q198" s="23">
        <v>75.3</v>
      </c>
    </row>
    <row r="199" spans="1:17" x14ac:dyDescent="0.3">
      <c r="A199" s="20" t="s">
        <v>1315</v>
      </c>
      <c r="B199" s="5" t="s">
        <v>198</v>
      </c>
      <c r="C199" s="23">
        <v>14.9</v>
      </c>
      <c r="D199" s="23">
        <v>76.8</v>
      </c>
      <c r="E199" s="23">
        <v>1.7</v>
      </c>
      <c r="F199" s="23">
        <v>0.7</v>
      </c>
      <c r="G199" s="23">
        <v>51.3</v>
      </c>
      <c r="H199" s="23">
        <v>2.2000000000000002</v>
      </c>
      <c r="I199" s="23">
        <v>9.9</v>
      </c>
      <c r="J199" s="23">
        <v>3.2</v>
      </c>
      <c r="K199" s="23">
        <v>0.9</v>
      </c>
      <c r="L199" s="23">
        <v>17.5</v>
      </c>
      <c r="M199" s="23">
        <v>8.4</v>
      </c>
      <c r="N199" s="23">
        <v>36.4</v>
      </c>
      <c r="O199" s="23">
        <v>8.3000000000000007</v>
      </c>
      <c r="P199" s="23">
        <v>1</v>
      </c>
      <c r="Q199" s="23">
        <v>88.8</v>
      </c>
    </row>
    <row r="200" spans="1:17" x14ac:dyDescent="0.3">
      <c r="A200" s="20" t="s">
        <v>1316</v>
      </c>
      <c r="B200" s="5" t="s">
        <v>199</v>
      </c>
      <c r="C200" s="23">
        <v>16.100000000000001</v>
      </c>
      <c r="D200" s="23">
        <v>77.599999999999994</v>
      </c>
      <c r="E200" s="23">
        <v>1.4</v>
      </c>
      <c r="F200" s="23">
        <v>3.5</v>
      </c>
      <c r="G200" s="23">
        <v>36.700000000000003</v>
      </c>
      <c r="H200" s="23">
        <v>6.5</v>
      </c>
      <c r="I200" s="23">
        <v>13.8</v>
      </c>
      <c r="J200" s="23">
        <v>4.4000000000000004</v>
      </c>
      <c r="K200" s="23">
        <v>0.4</v>
      </c>
      <c r="L200" s="23">
        <v>8.6999999999999993</v>
      </c>
      <c r="M200" s="23">
        <v>14.9</v>
      </c>
      <c r="N200" s="23">
        <v>23.9</v>
      </c>
      <c r="O200" s="23">
        <v>10.6</v>
      </c>
      <c r="P200" s="23">
        <v>3.5</v>
      </c>
      <c r="Q200" s="23">
        <v>95.1</v>
      </c>
    </row>
    <row r="201" spans="1:17" x14ac:dyDescent="0.3">
      <c r="A201" s="20" t="s">
        <v>1317</v>
      </c>
      <c r="B201" s="5" t="s">
        <v>200</v>
      </c>
      <c r="C201" s="23">
        <v>10.9</v>
      </c>
      <c r="D201" s="23">
        <v>66</v>
      </c>
      <c r="E201" s="23">
        <v>1.2</v>
      </c>
      <c r="F201" s="23">
        <v>4.3</v>
      </c>
      <c r="G201" s="23">
        <v>23.9</v>
      </c>
      <c r="H201" s="23">
        <v>6.5</v>
      </c>
      <c r="I201" s="23">
        <v>15.4</v>
      </c>
      <c r="J201" s="23">
        <v>6.5</v>
      </c>
      <c r="K201" s="23">
        <v>0.4</v>
      </c>
      <c r="L201" s="23">
        <v>3.6</v>
      </c>
      <c r="M201" s="23">
        <v>15.9</v>
      </c>
      <c r="N201" s="23">
        <v>17</v>
      </c>
      <c r="O201" s="23">
        <v>11.5</v>
      </c>
      <c r="P201" s="23">
        <v>2.7</v>
      </c>
      <c r="Q201" s="23">
        <v>89.4</v>
      </c>
    </row>
    <row r="202" spans="1:17" x14ac:dyDescent="0.3">
      <c r="A202" s="20" t="s">
        <v>1318</v>
      </c>
      <c r="B202" s="5" t="s">
        <v>201</v>
      </c>
      <c r="C202" s="23">
        <v>11</v>
      </c>
      <c r="D202" s="23">
        <v>63.4</v>
      </c>
      <c r="E202" s="23">
        <v>1.1000000000000001</v>
      </c>
      <c r="F202" s="23">
        <v>4.7</v>
      </c>
      <c r="G202" s="23">
        <v>40.299999999999997</v>
      </c>
      <c r="H202" s="23">
        <v>7.5</v>
      </c>
      <c r="I202" s="23">
        <v>8</v>
      </c>
      <c r="J202" s="23">
        <v>1.7</v>
      </c>
      <c r="K202" s="23">
        <v>0.2</v>
      </c>
      <c r="L202" s="23">
        <v>5.3</v>
      </c>
      <c r="M202" s="23">
        <v>14.9</v>
      </c>
      <c r="N202" s="23">
        <v>8.4</v>
      </c>
      <c r="O202" s="23">
        <v>10.3</v>
      </c>
      <c r="P202" s="23">
        <v>1.3</v>
      </c>
      <c r="Q202" s="23">
        <v>85.6</v>
      </c>
    </row>
    <row r="203" spans="1:17" x14ac:dyDescent="0.3">
      <c r="A203" s="20" t="s">
        <v>1319</v>
      </c>
      <c r="B203" s="5" t="s">
        <v>202</v>
      </c>
      <c r="C203" s="23">
        <v>18.100000000000001</v>
      </c>
      <c r="D203" s="23">
        <v>73.400000000000006</v>
      </c>
      <c r="E203" s="23">
        <v>0.9</v>
      </c>
      <c r="F203" s="23">
        <v>1.2</v>
      </c>
      <c r="G203" s="23">
        <v>58.4</v>
      </c>
      <c r="H203" s="23">
        <v>3.5</v>
      </c>
      <c r="I203" s="23">
        <v>11.5</v>
      </c>
      <c r="J203" s="23">
        <v>2.6</v>
      </c>
      <c r="K203" s="23">
        <v>1</v>
      </c>
      <c r="L203" s="23">
        <v>16.2</v>
      </c>
      <c r="M203" s="23">
        <v>14.3</v>
      </c>
      <c r="N203" s="23">
        <v>14.8</v>
      </c>
      <c r="O203" s="23">
        <v>9.4</v>
      </c>
      <c r="P203" s="23">
        <v>0.5</v>
      </c>
      <c r="Q203" s="23">
        <v>84.9</v>
      </c>
    </row>
    <row r="204" spans="1:17" x14ac:dyDescent="0.3">
      <c r="A204" s="20" t="s">
        <v>1320</v>
      </c>
      <c r="B204" s="5" t="s">
        <v>203</v>
      </c>
      <c r="C204" s="23">
        <v>15.5</v>
      </c>
      <c r="D204" s="23">
        <v>69.900000000000006</v>
      </c>
      <c r="E204" s="23">
        <v>0.8</v>
      </c>
      <c r="F204" s="23">
        <v>4.3</v>
      </c>
      <c r="G204" s="23">
        <v>60.7</v>
      </c>
      <c r="H204" s="23">
        <v>6.4</v>
      </c>
      <c r="I204" s="23">
        <v>18.899999999999999</v>
      </c>
      <c r="J204" s="23">
        <v>2</v>
      </c>
      <c r="K204" s="23">
        <v>0.1</v>
      </c>
      <c r="L204" s="23">
        <v>27.5</v>
      </c>
      <c r="M204" s="23">
        <v>11.2</v>
      </c>
      <c r="N204" s="23">
        <v>40.4</v>
      </c>
      <c r="O204" s="23">
        <v>10.6</v>
      </c>
      <c r="P204" s="23">
        <v>0.4</v>
      </c>
      <c r="Q204" s="23">
        <v>84</v>
      </c>
    </row>
    <row r="205" spans="1:17" x14ac:dyDescent="0.3">
      <c r="A205" s="20" t="s">
        <v>1321</v>
      </c>
      <c r="B205" s="5" t="s">
        <v>204</v>
      </c>
      <c r="C205" s="23">
        <v>18.5</v>
      </c>
      <c r="D205" s="23">
        <v>69.599999999999994</v>
      </c>
      <c r="E205" s="23">
        <v>0.9</v>
      </c>
      <c r="F205" s="23">
        <v>9.5</v>
      </c>
      <c r="G205" s="23">
        <v>53.3</v>
      </c>
      <c r="H205" s="23">
        <v>9.9</v>
      </c>
      <c r="I205" s="23">
        <v>12.9</v>
      </c>
      <c r="J205" s="23">
        <v>1.8</v>
      </c>
      <c r="K205" s="23">
        <v>0.3</v>
      </c>
      <c r="L205" s="23">
        <v>42.1</v>
      </c>
      <c r="M205" s="23">
        <v>17</v>
      </c>
      <c r="N205" s="23">
        <v>46</v>
      </c>
      <c r="O205" s="23">
        <v>11.5</v>
      </c>
      <c r="P205" s="23">
        <v>0.3</v>
      </c>
      <c r="Q205" s="23">
        <v>85.3</v>
      </c>
    </row>
    <row r="206" spans="1:17" x14ac:dyDescent="0.3">
      <c r="A206" s="20" t="s">
        <v>1322</v>
      </c>
      <c r="B206" s="5" t="s">
        <v>205</v>
      </c>
      <c r="C206" s="23">
        <v>21.1</v>
      </c>
      <c r="D206" s="23">
        <v>84.7</v>
      </c>
      <c r="E206" s="23">
        <v>1.8</v>
      </c>
      <c r="F206" s="23">
        <v>3.6</v>
      </c>
      <c r="G206" s="23">
        <v>48.1</v>
      </c>
      <c r="H206" s="23">
        <v>4.3</v>
      </c>
      <c r="I206" s="23">
        <v>16.7</v>
      </c>
      <c r="J206" s="23">
        <v>3.4</v>
      </c>
      <c r="K206" s="23">
        <v>0.4</v>
      </c>
      <c r="L206" s="23">
        <v>9.1999999999999993</v>
      </c>
      <c r="M206" s="23">
        <v>13.7</v>
      </c>
      <c r="N206" s="23">
        <v>13.7</v>
      </c>
      <c r="O206" s="23">
        <v>10.1</v>
      </c>
      <c r="P206" s="23">
        <v>2.6</v>
      </c>
      <c r="Q206" s="23">
        <v>91.6</v>
      </c>
    </row>
    <row r="207" spans="1:17" x14ac:dyDescent="0.3">
      <c r="A207" s="20" t="s">
        <v>1323</v>
      </c>
      <c r="B207" s="5" t="s">
        <v>25</v>
      </c>
      <c r="C207" s="23">
        <v>18.7</v>
      </c>
      <c r="D207" s="23">
        <v>82.4</v>
      </c>
      <c r="E207" s="23">
        <v>0.8</v>
      </c>
      <c r="F207" s="23">
        <v>7.6</v>
      </c>
      <c r="G207" s="23">
        <v>37.700000000000003</v>
      </c>
      <c r="H207" s="23">
        <v>5.4</v>
      </c>
      <c r="I207" s="23">
        <v>8.1999999999999993</v>
      </c>
      <c r="J207" s="23">
        <v>5.2</v>
      </c>
      <c r="K207" s="23">
        <v>0.7</v>
      </c>
      <c r="L207" s="23">
        <v>5.2</v>
      </c>
      <c r="M207" s="23">
        <v>19</v>
      </c>
      <c r="N207" s="23">
        <v>51.6</v>
      </c>
      <c r="O207" s="23">
        <v>13</v>
      </c>
      <c r="P207" s="23">
        <v>2.8</v>
      </c>
      <c r="Q207" s="23">
        <v>90.2</v>
      </c>
    </row>
    <row r="208" spans="1:17" x14ac:dyDescent="0.3">
      <c r="A208" s="20" t="s">
        <v>1324</v>
      </c>
      <c r="B208" s="5" t="s">
        <v>206</v>
      </c>
      <c r="C208" s="23">
        <v>23.6</v>
      </c>
      <c r="D208" s="23">
        <v>83.4</v>
      </c>
      <c r="E208" s="23">
        <v>0.8</v>
      </c>
      <c r="F208" s="23">
        <v>1</v>
      </c>
      <c r="G208" s="23">
        <v>35.299999999999997</v>
      </c>
      <c r="H208" s="23">
        <v>3.8</v>
      </c>
      <c r="I208" s="23">
        <v>10.1</v>
      </c>
      <c r="J208" s="23">
        <v>3</v>
      </c>
      <c r="K208" s="23">
        <v>0.3</v>
      </c>
      <c r="L208" s="23">
        <v>10.7</v>
      </c>
      <c r="M208" s="23">
        <v>18.100000000000001</v>
      </c>
      <c r="N208" s="23">
        <v>49.3</v>
      </c>
      <c r="O208" s="23">
        <v>10.199999999999999</v>
      </c>
      <c r="P208" s="23">
        <v>1.4</v>
      </c>
      <c r="Q208" s="23">
        <v>93</v>
      </c>
    </row>
    <row r="209" spans="1:17" x14ac:dyDescent="0.3">
      <c r="A209" s="20" t="s">
        <v>1325</v>
      </c>
      <c r="B209" s="5" t="s">
        <v>207</v>
      </c>
      <c r="C209" s="23">
        <v>10.9</v>
      </c>
      <c r="D209" s="23">
        <v>64.2</v>
      </c>
      <c r="E209" s="23">
        <v>0.9</v>
      </c>
      <c r="F209" s="23">
        <v>1.2</v>
      </c>
      <c r="G209" s="23">
        <v>55.8</v>
      </c>
      <c r="H209" s="23">
        <v>8.4</v>
      </c>
      <c r="I209" s="23">
        <v>5.9</v>
      </c>
      <c r="J209" s="23">
        <v>1.6</v>
      </c>
      <c r="K209" s="23">
        <v>0</v>
      </c>
      <c r="L209" s="23">
        <v>22.7</v>
      </c>
      <c r="M209" s="23">
        <v>12.5</v>
      </c>
      <c r="N209" s="23">
        <v>7.8</v>
      </c>
      <c r="O209" s="23">
        <v>8.6999999999999993</v>
      </c>
      <c r="P209" s="23">
        <v>0.6</v>
      </c>
      <c r="Q209" s="23">
        <v>85.4</v>
      </c>
    </row>
    <row r="210" spans="1:17" x14ac:dyDescent="0.3">
      <c r="A210" s="20" t="s">
        <v>1326</v>
      </c>
      <c r="B210" s="5" t="s">
        <v>29</v>
      </c>
      <c r="C210" s="23">
        <v>15.5</v>
      </c>
      <c r="D210" s="23">
        <v>77.900000000000006</v>
      </c>
      <c r="E210" s="23">
        <v>1.1000000000000001</v>
      </c>
      <c r="F210" s="23">
        <v>1.5</v>
      </c>
      <c r="G210" s="23">
        <v>54.7</v>
      </c>
      <c r="H210" s="23">
        <v>5.2</v>
      </c>
      <c r="I210" s="23">
        <v>15.8</v>
      </c>
      <c r="J210" s="23">
        <v>2.5</v>
      </c>
      <c r="K210" s="23">
        <v>0.5</v>
      </c>
      <c r="L210" s="23">
        <v>10</v>
      </c>
      <c r="M210" s="23">
        <v>13.7</v>
      </c>
      <c r="N210" s="23">
        <v>33.4</v>
      </c>
      <c r="O210" s="23">
        <v>12.1</v>
      </c>
      <c r="P210" s="23">
        <v>0.9</v>
      </c>
      <c r="Q210" s="23">
        <v>91.8</v>
      </c>
    </row>
    <row r="211" spans="1:17" x14ac:dyDescent="0.3">
      <c r="A211" s="20" t="s">
        <v>1327</v>
      </c>
      <c r="B211" s="5" t="s">
        <v>208</v>
      </c>
      <c r="C211" s="23">
        <v>13.7</v>
      </c>
      <c r="D211" s="23">
        <v>77.3</v>
      </c>
      <c r="E211" s="23">
        <v>1.4</v>
      </c>
      <c r="F211" s="23">
        <v>9.4</v>
      </c>
      <c r="G211" s="23">
        <v>49.3</v>
      </c>
      <c r="H211" s="23">
        <v>3.8</v>
      </c>
      <c r="I211" s="23">
        <v>15.2</v>
      </c>
      <c r="J211" s="23">
        <v>4</v>
      </c>
      <c r="K211" s="23">
        <v>0.6</v>
      </c>
      <c r="L211" s="23">
        <v>25.3</v>
      </c>
      <c r="M211" s="23">
        <v>19.2</v>
      </c>
      <c r="N211" s="23">
        <v>55.4</v>
      </c>
      <c r="O211" s="23">
        <v>7.8</v>
      </c>
      <c r="P211" s="23">
        <v>1.8</v>
      </c>
      <c r="Q211" s="23">
        <v>89.8</v>
      </c>
    </row>
    <row r="212" spans="1:17" x14ac:dyDescent="0.3">
      <c r="A212" s="20" t="s">
        <v>1328</v>
      </c>
      <c r="B212" s="5" t="s">
        <v>209</v>
      </c>
      <c r="C212" s="23">
        <v>9.9</v>
      </c>
      <c r="D212" s="23">
        <v>68.900000000000006</v>
      </c>
      <c r="E212" s="23">
        <v>0.7</v>
      </c>
      <c r="F212" s="23">
        <v>13.5</v>
      </c>
      <c r="G212" s="23">
        <v>46.1</v>
      </c>
      <c r="H212" s="23">
        <v>4.7</v>
      </c>
      <c r="I212" s="23">
        <v>8.6</v>
      </c>
      <c r="J212" s="23">
        <v>1.5</v>
      </c>
      <c r="K212" s="23">
        <v>0.1</v>
      </c>
      <c r="L212" s="23">
        <v>6.2</v>
      </c>
      <c r="M212" s="23">
        <v>10.9</v>
      </c>
      <c r="N212" s="23">
        <v>6.7</v>
      </c>
      <c r="O212" s="23">
        <v>11.8</v>
      </c>
      <c r="P212" s="23">
        <v>0.2</v>
      </c>
      <c r="Q212" s="23">
        <v>87.4</v>
      </c>
    </row>
    <row r="213" spans="1:17" x14ac:dyDescent="0.3">
      <c r="A213" s="20" t="s">
        <v>1329</v>
      </c>
      <c r="B213" s="5" t="s">
        <v>210</v>
      </c>
      <c r="C213" s="23">
        <v>17.5</v>
      </c>
      <c r="D213" s="23">
        <v>77</v>
      </c>
      <c r="E213" s="23">
        <v>1.9</v>
      </c>
      <c r="F213" s="23">
        <v>0.9</v>
      </c>
      <c r="G213" s="23">
        <v>56.2</v>
      </c>
      <c r="H213" s="23">
        <v>5.8</v>
      </c>
      <c r="I213" s="23">
        <v>8</v>
      </c>
      <c r="J213" s="23">
        <v>5.2</v>
      </c>
      <c r="K213" s="23">
        <v>0.4</v>
      </c>
      <c r="L213" s="23">
        <v>10.9</v>
      </c>
      <c r="M213" s="23">
        <v>9.6999999999999993</v>
      </c>
      <c r="N213" s="23">
        <v>18.2</v>
      </c>
      <c r="O213" s="23">
        <v>9.9</v>
      </c>
      <c r="P213" s="23">
        <v>0.8</v>
      </c>
      <c r="Q213" s="23">
        <v>90.8</v>
      </c>
    </row>
    <row r="214" spans="1:17" x14ac:dyDescent="0.3">
      <c r="A214" s="20" t="s">
        <v>1330</v>
      </c>
      <c r="B214" s="5" t="s">
        <v>211</v>
      </c>
      <c r="C214" s="23">
        <v>8.4</v>
      </c>
      <c r="D214" s="23">
        <v>44.7</v>
      </c>
      <c r="E214" s="23">
        <v>1.5</v>
      </c>
      <c r="F214" s="23">
        <v>4.5</v>
      </c>
      <c r="G214" s="23">
        <v>29.2</v>
      </c>
      <c r="H214" s="23">
        <v>5.2</v>
      </c>
      <c r="I214" s="23">
        <v>1.9</v>
      </c>
      <c r="J214" s="23">
        <v>2.1</v>
      </c>
      <c r="K214" s="23">
        <v>0.4</v>
      </c>
      <c r="L214" s="23">
        <v>1.1000000000000001</v>
      </c>
      <c r="M214" s="23">
        <v>13.5</v>
      </c>
      <c r="N214" s="23">
        <v>3.4</v>
      </c>
      <c r="O214" s="23">
        <v>15.3</v>
      </c>
      <c r="P214" s="23">
        <v>1.3</v>
      </c>
      <c r="Q214" s="23">
        <v>84.2</v>
      </c>
    </row>
    <row r="215" spans="1:17" x14ac:dyDescent="0.3">
      <c r="A215" s="20" t="s">
        <v>1331</v>
      </c>
      <c r="B215" s="5" t="s">
        <v>212</v>
      </c>
      <c r="C215" s="23">
        <v>16.5</v>
      </c>
      <c r="D215" s="23">
        <v>70.7</v>
      </c>
      <c r="E215" s="23">
        <v>1.7</v>
      </c>
      <c r="F215" s="23">
        <v>8</v>
      </c>
      <c r="G215" s="23">
        <v>68.900000000000006</v>
      </c>
      <c r="H215" s="23">
        <v>16</v>
      </c>
      <c r="I215" s="23">
        <v>19.600000000000001</v>
      </c>
      <c r="J215" s="23">
        <v>2.2999999999999998</v>
      </c>
      <c r="K215" s="23">
        <v>0.5</v>
      </c>
      <c r="L215" s="23">
        <v>53.1</v>
      </c>
      <c r="M215" s="23">
        <v>15.2</v>
      </c>
      <c r="N215" s="23">
        <v>23.9</v>
      </c>
      <c r="O215" s="23">
        <v>16.2</v>
      </c>
      <c r="P215" s="23">
        <v>0.5</v>
      </c>
      <c r="Q215" s="23">
        <v>92.3</v>
      </c>
    </row>
    <row r="216" spans="1:17" x14ac:dyDescent="0.3">
      <c r="A216" s="20" t="s">
        <v>1332</v>
      </c>
      <c r="B216" s="5" t="s">
        <v>213</v>
      </c>
      <c r="C216" s="23">
        <v>22.4</v>
      </c>
      <c r="D216" s="23">
        <v>80.3</v>
      </c>
      <c r="E216" s="23">
        <v>1.2</v>
      </c>
      <c r="F216" s="23">
        <v>5.0999999999999996</v>
      </c>
      <c r="G216" s="23">
        <v>71.5</v>
      </c>
      <c r="H216" s="23">
        <v>18.3</v>
      </c>
      <c r="I216" s="23">
        <v>27.2</v>
      </c>
      <c r="J216" s="23">
        <v>4.2</v>
      </c>
      <c r="K216" s="23">
        <v>0.9</v>
      </c>
      <c r="L216" s="23">
        <v>66.099999999999994</v>
      </c>
      <c r="M216" s="23">
        <v>22.6</v>
      </c>
      <c r="N216" s="23">
        <v>46.9</v>
      </c>
      <c r="O216" s="23">
        <v>11.3</v>
      </c>
      <c r="P216" s="23">
        <v>0.9</v>
      </c>
      <c r="Q216" s="23">
        <v>93.1</v>
      </c>
    </row>
    <row r="217" spans="1:17" x14ac:dyDescent="0.3">
      <c r="A217" s="20" t="s">
        <v>1333</v>
      </c>
      <c r="B217" s="5" t="s">
        <v>214</v>
      </c>
      <c r="C217" s="23">
        <v>20</v>
      </c>
      <c r="D217" s="23">
        <v>81.8</v>
      </c>
      <c r="E217" s="23">
        <v>2.1</v>
      </c>
      <c r="F217" s="23">
        <v>1.1000000000000001</v>
      </c>
      <c r="G217" s="23">
        <v>32.700000000000003</v>
      </c>
      <c r="H217" s="23">
        <v>3.5</v>
      </c>
      <c r="I217" s="23">
        <v>20.3</v>
      </c>
      <c r="J217" s="23">
        <v>5.9</v>
      </c>
      <c r="K217" s="23">
        <v>2.7</v>
      </c>
      <c r="L217" s="23">
        <v>25.6</v>
      </c>
      <c r="M217" s="23">
        <v>13.7</v>
      </c>
      <c r="N217" s="23">
        <v>55</v>
      </c>
      <c r="O217" s="23">
        <v>11</v>
      </c>
      <c r="P217" s="23">
        <v>2.6</v>
      </c>
      <c r="Q217" s="23">
        <v>93.6</v>
      </c>
    </row>
    <row r="218" spans="1:17" x14ac:dyDescent="0.3">
      <c r="A218" s="20" t="s">
        <v>1334</v>
      </c>
      <c r="B218" s="5" t="s">
        <v>215</v>
      </c>
      <c r="C218" s="23">
        <v>18.8</v>
      </c>
      <c r="D218" s="23">
        <v>70.3</v>
      </c>
      <c r="E218" s="23">
        <v>2.5</v>
      </c>
      <c r="F218" s="23">
        <v>4.3</v>
      </c>
      <c r="G218" s="23">
        <v>57.3</v>
      </c>
      <c r="H218" s="23">
        <v>11.2</v>
      </c>
      <c r="I218" s="23">
        <v>23</v>
      </c>
      <c r="J218" s="23">
        <v>2.6</v>
      </c>
      <c r="K218" s="23">
        <v>0.5</v>
      </c>
      <c r="L218" s="23">
        <v>10</v>
      </c>
      <c r="M218" s="23">
        <v>18.5</v>
      </c>
      <c r="N218" s="23">
        <v>10.9</v>
      </c>
      <c r="O218" s="23">
        <v>13.5</v>
      </c>
      <c r="P218" s="23">
        <v>0.5</v>
      </c>
      <c r="Q218" s="23">
        <v>83.1</v>
      </c>
    </row>
    <row r="219" spans="1:17" x14ac:dyDescent="0.3">
      <c r="A219" s="20" t="s">
        <v>1335</v>
      </c>
      <c r="B219" s="5" t="s">
        <v>216</v>
      </c>
      <c r="C219" s="23">
        <v>17.100000000000001</v>
      </c>
      <c r="D219" s="23">
        <v>81.400000000000006</v>
      </c>
      <c r="E219" s="23">
        <v>0.9</v>
      </c>
      <c r="F219" s="23">
        <v>1.1000000000000001</v>
      </c>
      <c r="G219" s="23">
        <v>38.799999999999997</v>
      </c>
      <c r="H219" s="23">
        <v>6.8</v>
      </c>
      <c r="I219" s="23">
        <v>46.1</v>
      </c>
      <c r="J219" s="23">
        <v>3.4</v>
      </c>
      <c r="K219" s="23">
        <v>0.1</v>
      </c>
      <c r="L219" s="23">
        <v>3.6</v>
      </c>
      <c r="M219" s="23">
        <v>17</v>
      </c>
      <c r="N219" s="23">
        <v>12.7</v>
      </c>
      <c r="O219" s="23">
        <v>8.5</v>
      </c>
      <c r="P219" s="23">
        <v>2.8</v>
      </c>
      <c r="Q219" s="23">
        <v>91.9</v>
      </c>
    </row>
    <row r="220" spans="1:17" x14ac:dyDescent="0.3">
      <c r="A220" s="20" t="s">
        <v>1336</v>
      </c>
      <c r="B220" s="5" t="s">
        <v>217</v>
      </c>
      <c r="C220" s="23">
        <v>12.9</v>
      </c>
      <c r="D220" s="23">
        <v>69</v>
      </c>
      <c r="E220" s="23">
        <v>1</v>
      </c>
      <c r="F220" s="23">
        <v>2.7</v>
      </c>
      <c r="G220" s="23">
        <v>41.9</v>
      </c>
      <c r="H220" s="23">
        <v>5.4</v>
      </c>
      <c r="I220" s="23">
        <v>41.9</v>
      </c>
      <c r="J220" s="23">
        <v>3.1</v>
      </c>
      <c r="K220" s="23">
        <v>0</v>
      </c>
      <c r="L220" s="23">
        <v>2.9</v>
      </c>
      <c r="M220" s="23">
        <v>18.3</v>
      </c>
      <c r="N220" s="23">
        <v>11.6</v>
      </c>
      <c r="O220" s="23">
        <v>12.2</v>
      </c>
      <c r="P220" s="23">
        <v>1.2</v>
      </c>
      <c r="Q220" s="23">
        <v>86.1</v>
      </c>
    </row>
    <row r="221" spans="1:17" x14ac:dyDescent="0.3">
      <c r="A221" s="20" t="s">
        <v>1337</v>
      </c>
      <c r="B221" s="5" t="s">
        <v>218</v>
      </c>
      <c r="C221" s="23">
        <v>23.2</v>
      </c>
      <c r="D221" s="23">
        <v>80.8</v>
      </c>
      <c r="E221" s="23">
        <v>2</v>
      </c>
      <c r="F221" s="23">
        <v>0.5</v>
      </c>
      <c r="G221" s="23">
        <v>25.3</v>
      </c>
      <c r="H221" s="23">
        <v>4.2</v>
      </c>
      <c r="I221" s="23">
        <v>4.5</v>
      </c>
      <c r="J221" s="23">
        <v>7.2</v>
      </c>
      <c r="K221" s="23">
        <v>0.4</v>
      </c>
      <c r="L221" s="23">
        <v>5.9</v>
      </c>
      <c r="M221" s="23">
        <v>13.2</v>
      </c>
      <c r="N221" s="23">
        <v>63</v>
      </c>
      <c r="O221" s="23">
        <v>9.1999999999999993</v>
      </c>
      <c r="P221" s="23">
        <v>2.2000000000000002</v>
      </c>
      <c r="Q221" s="23">
        <v>92.4</v>
      </c>
    </row>
    <row r="222" spans="1:17" x14ac:dyDescent="0.3">
      <c r="A222" s="20" t="s">
        <v>1338</v>
      </c>
      <c r="B222" s="5" t="s">
        <v>219</v>
      </c>
      <c r="C222" s="23">
        <v>10.3</v>
      </c>
      <c r="D222" s="23">
        <v>64.5</v>
      </c>
      <c r="E222" s="23">
        <v>2.1</v>
      </c>
      <c r="F222" s="23">
        <v>2.2999999999999998</v>
      </c>
      <c r="G222" s="23">
        <v>47.2</v>
      </c>
      <c r="H222" s="23">
        <v>10.5</v>
      </c>
      <c r="I222" s="23">
        <v>8.3000000000000007</v>
      </c>
      <c r="J222" s="23">
        <v>1.6</v>
      </c>
      <c r="K222" s="23">
        <v>0</v>
      </c>
      <c r="L222" s="23">
        <v>9.5</v>
      </c>
      <c r="M222" s="23">
        <v>17</v>
      </c>
      <c r="N222" s="23">
        <v>5.9</v>
      </c>
      <c r="O222" s="23">
        <v>12.7</v>
      </c>
      <c r="P222" s="23">
        <v>0.3</v>
      </c>
      <c r="Q222" s="23">
        <v>76.400000000000006</v>
      </c>
    </row>
    <row r="223" spans="1:17" x14ac:dyDescent="0.3">
      <c r="A223" s="20" t="s">
        <v>1339</v>
      </c>
      <c r="B223" s="5" t="s">
        <v>220</v>
      </c>
      <c r="C223" s="23">
        <v>21.2</v>
      </c>
      <c r="D223" s="23">
        <v>75.900000000000006</v>
      </c>
      <c r="E223" s="23">
        <v>0.9</v>
      </c>
      <c r="F223" s="23">
        <v>5.8</v>
      </c>
      <c r="G223" s="23">
        <v>63.3</v>
      </c>
      <c r="H223" s="23">
        <v>12.2</v>
      </c>
      <c r="I223" s="23">
        <v>25.9</v>
      </c>
      <c r="J223" s="23">
        <v>1.8</v>
      </c>
      <c r="K223" s="23">
        <v>0.2</v>
      </c>
      <c r="L223" s="23">
        <v>46.8</v>
      </c>
      <c r="M223" s="23">
        <v>14.7</v>
      </c>
      <c r="N223" s="23">
        <v>41.2</v>
      </c>
      <c r="O223" s="23">
        <v>9.3000000000000007</v>
      </c>
      <c r="P223" s="23">
        <v>0.2</v>
      </c>
      <c r="Q223" s="23">
        <v>91.8</v>
      </c>
    </row>
    <row r="224" spans="1:17" x14ac:dyDescent="0.3">
      <c r="A224" s="20" t="s">
        <v>1340</v>
      </c>
      <c r="B224" s="5" t="s">
        <v>221</v>
      </c>
      <c r="C224" s="23">
        <v>45.2</v>
      </c>
      <c r="D224" s="23">
        <v>76.2</v>
      </c>
      <c r="E224" s="23">
        <v>9</v>
      </c>
      <c r="F224" s="23">
        <v>2.2999999999999998</v>
      </c>
      <c r="G224" s="23">
        <v>68</v>
      </c>
      <c r="H224" s="23">
        <v>30.7</v>
      </c>
      <c r="I224" s="23">
        <v>49.7</v>
      </c>
      <c r="J224" s="23">
        <v>23.3</v>
      </c>
      <c r="K224" s="23">
        <v>41.4</v>
      </c>
      <c r="L224" s="23">
        <v>48.1</v>
      </c>
      <c r="M224" s="23">
        <v>36.1</v>
      </c>
      <c r="N224" s="23">
        <v>49.6</v>
      </c>
      <c r="O224" s="23">
        <v>25.4</v>
      </c>
      <c r="P224" s="23">
        <v>1.1000000000000001</v>
      </c>
      <c r="Q224" s="23">
        <v>91.8</v>
      </c>
    </row>
    <row r="225" spans="1:17" x14ac:dyDescent="0.3">
      <c r="A225" s="20" t="s">
        <v>1341</v>
      </c>
      <c r="B225" s="5" t="s">
        <v>222</v>
      </c>
      <c r="C225" s="23">
        <v>10.5</v>
      </c>
      <c r="D225" s="23">
        <v>73.900000000000006</v>
      </c>
      <c r="E225" s="23">
        <v>1</v>
      </c>
      <c r="F225" s="23">
        <v>2.8</v>
      </c>
      <c r="G225" s="23">
        <v>38.700000000000003</v>
      </c>
      <c r="H225" s="23">
        <v>8.6999999999999993</v>
      </c>
      <c r="I225" s="23">
        <v>6.2</v>
      </c>
      <c r="J225" s="23">
        <v>3.7</v>
      </c>
      <c r="K225" s="23">
        <v>0.1</v>
      </c>
      <c r="L225" s="23">
        <v>8.3000000000000007</v>
      </c>
      <c r="M225" s="23">
        <v>12.7</v>
      </c>
      <c r="N225" s="23">
        <v>5.5</v>
      </c>
      <c r="O225" s="23">
        <v>9.1</v>
      </c>
      <c r="P225" s="23">
        <v>3.4</v>
      </c>
      <c r="Q225" s="23">
        <v>90.1</v>
      </c>
    </row>
    <row r="226" spans="1:17" x14ac:dyDescent="0.3">
      <c r="A226" s="20" t="s">
        <v>1342</v>
      </c>
      <c r="B226" s="5" t="s">
        <v>223</v>
      </c>
      <c r="C226" s="23">
        <v>14.7</v>
      </c>
      <c r="D226" s="23">
        <v>73.2</v>
      </c>
      <c r="E226" s="23">
        <v>1.5</v>
      </c>
      <c r="F226" s="23">
        <v>5.5</v>
      </c>
      <c r="G226" s="23">
        <v>52.2</v>
      </c>
      <c r="H226" s="23">
        <v>4.8</v>
      </c>
      <c r="I226" s="23">
        <v>10.5</v>
      </c>
      <c r="J226" s="23">
        <v>3.2</v>
      </c>
      <c r="K226" s="23">
        <v>0</v>
      </c>
      <c r="L226" s="23">
        <v>8.4</v>
      </c>
      <c r="M226" s="23">
        <v>17.2</v>
      </c>
      <c r="N226" s="23">
        <v>15.1</v>
      </c>
      <c r="O226" s="23">
        <v>10.7</v>
      </c>
      <c r="P226" s="23">
        <v>1.2</v>
      </c>
      <c r="Q226" s="23">
        <v>88.6</v>
      </c>
    </row>
    <row r="227" spans="1:17" x14ac:dyDescent="0.3">
      <c r="A227" s="20" t="s">
        <v>1343</v>
      </c>
      <c r="B227" s="5" t="s">
        <v>224</v>
      </c>
      <c r="C227" s="23">
        <v>19.399999999999999</v>
      </c>
      <c r="D227" s="23">
        <v>92.1</v>
      </c>
      <c r="E227" s="23">
        <v>1.5</v>
      </c>
      <c r="F227" s="23">
        <v>0.2</v>
      </c>
      <c r="G227" s="23">
        <v>43.2</v>
      </c>
      <c r="H227" s="23">
        <v>10.1</v>
      </c>
      <c r="I227" s="23">
        <v>48.1</v>
      </c>
      <c r="J227" s="23">
        <v>6.1</v>
      </c>
      <c r="K227" s="23">
        <v>0.1</v>
      </c>
      <c r="L227" s="23">
        <v>18.100000000000001</v>
      </c>
      <c r="M227" s="23">
        <v>19.8</v>
      </c>
      <c r="N227" s="23">
        <v>24.1</v>
      </c>
      <c r="O227" s="23">
        <v>9.1</v>
      </c>
      <c r="P227" s="23">
        <v>2.2000000000000002</v>
      </c>
      <c r="Q227" s="23">
        <v>95.9</v>
      </c>
    </row>
    <row r="228" spans="1:17" x14ac:dyDescent="0.3">
      <c r="A228" s="20" t="s">
        <v>1344</v>
      </c>
      <c r="B228" s="5" t="s">
        <v>225</v>
      </c>
      <c r="C228" s="23">
        <v>16.100000000000001</v>
      </c>
      <c r="D228" s="23">
        <v>76.599999999999994</v>
      </c>
      <c r="E228" s="23">
        <v>0.8</v>
      </c>
      <c r="F228" s="23">
        <v>2.7</v>
      </c>
      <c r="G228" s="23">
        <v>58.3</v>
      </c>
      <c r="H228" s="23">
        <v>4.9000000000000004</v>
      </c>
      <c r="I228" s="23">
        <v>31.3</v>
      </c>
      <c r="J228" s="23">
        <v>2.4</v>
      </c>
      <c r="K228" s="23">
        <v>1.5</v>
      </c>
      <c r="L228" s="23">
        <v>15.8</v>
      </c>
      <c r="M228" s="23">
        <v>7.4</v>
      </c>
      <c r="N228" s="23">
        <v>34.299999999999997</v>
      </c>
      <c r="O228" s="23">
        <v>11.9</v>
      </c>
      <c r="P228" s="23">
        <v>1</v>
      </c>
      <c r="Q228" s="23">
        <v>93.6</v>
      </c>
    </row>
    <row r="229" spans="1:17" x14ac:dyDescent="0.3">
      <c r="A229" s="20" t="s">
        <v>1345</v>
      </c>
      <c r="B229" s="5" t="s">
        <v>226</v>
      </c>
      <c r="C229" s="23">
        <v>4.8</v>
      </c>
      <c r="D229" s="23">
        <v>34.299999999999997</v>
      </c>
      <c r="E229" s="23">
        <v>1.4</v>
      </c>
      <c r="F229" s="23">
        <v>3.7</v>
      </c>
      <c r="G229" s="23">
        <v>27.9</v>
      </c>
      <c r="H229" s="23">
        <v>4</v>
      </c>
      <c r="I229" s="23">
        <v>1.3</v>
      </c>
      <c r="J229" s="23">
        <v>1.5</v>
      </c>
      <c r="K229" s="23">
        <v>0.2</v>
      </c>
      <c r="L229" s="23">
        <v>0.5</v>
      </c>
      <c r="M229" s="23">
        <v>11.4</v>
      </c>
      <c r="N229" s="23">
        <v>1</v>
      </c>
      <c r="O229" s="23">
        <v>14.8</v>
      </c>
      <c r="P229" s="23">
        <v>0.6</v>
      </c>
      <c r="Q229" s="23">
        <v>78</v>
      </c>
    </row>
    <row r="230" spans="1:17" x14ac:dyDescent="0.3">
      <c r="A230" s="20" t="s">
        <v>1346</v>
      </c>
      <c r="B230" s="5" t="s">
        <v>227</v>
      </c>
      <c r="C230" s="23">
        <v>13.1</v>
      </c>
      <c r="D230" s="23">
        <v>71.900000000000006</v>
      </c>
      <c r="E230" s="23">
        <v>1.3</v>
      </c>
      <c r="F230" s="23">
        <v>3.8</v>
      </c>
      <c r="G230" s="23">
        <v>60.2</v>
      </c>
      <c r="H230" s="23">
        <v>19.5</v>
      </c>
      <c r="I230" s="23">
        <v>7.2</v>
      </c>
      <c r="J230" s="23">
        <v>5.0999999999999996</v>
      </c>
      <c r="K230" s="23">
        <v>2.9</v>
      </c>
      <c r="L230" s="23">
        <v>37</v>
      </c>
      <c r="M230" s="23">
        <v>16.7</v>
      </c>
      <c r="N230" s="23">
        <v>13.6</v>
      </c>
      <c r="O230" s="23">
        <v>8.6999999999999993</v>
      </c>
      <c r="P230" s="23">
        <v>1</v>
      </c>
      <c r="Q230" s="23">
        <v>91.4</v>
      </c>
    </row>
    <row r="231" spans="1:17" x14ac:dyDescent="0.3">
      <c r="A231" s="20" t="s">
        <v>1347</v>
      </c>
      <c r="B231" s="5" t="s">
        <v>228</v>
      </c>
      <c r="C231" s="23">
        <v>10</v>
      </c>
      <c r="D231" s="23">
        <v>58.8</v>
      </c>
      <c r="E231" s="23">
        <v>1</v>
      </c>
      <c r="F231" s="23">
        <v>4.4000000000000004</v>
      </c>
      <c r="G231" s="23">
        <v>52.6</v>
      </c>
      <c r="H231" s="23">
        <v>10.6</v>
      </c>
      <c r="I231" s="23">
        <v>4.9000000000000004</v>
      </c>
      <c r="J231" s="23">
        <v>1.9</v>
      </c>
      <c r="K231" s="23">
        <v>0.4</v>
      </c>
      <c r="L231" s="23">
        <v>22.7</v>
      </c>
      <c r="M231" s="23">
        <v>7.7</v>
      </c>
      <c r="N231" s="23">
        <v>11.3</v>
      </c>
      <c r="O231" s="23">
        <v>10.4</v>
      </c>
      <c r="P231" s="23">
        <v>0.9</v>
      </c>
      <c r="Q231" s="23">
        <v>89.3</v>
      </c>
    </row>
    <row r="232" spans="1:17" x14ac:dyDescent="0.3">
      <c r="A232" s="20" t="s">
        <v>1348</v>
      </c>
      <c r="B232" s="5" t="s">
        <v>229</v>
      </c>
      <c r="C232" s="23">
        <v>11.3</v>
      </c>
      <c r="D232" s="23">
        <v>57.2</v>
      </c>
      <c r="E232" s="23">
        <v>0.9</v>
      </c>
      <c r="F232" s="23">
        <v>6.7</v>
      </c>
      <c r="G232" s="23">
        <v>38.4</v>
      </c>
      <c r="H232" s="23">
        <v>4.8</v>
      </c>
      <c r="I232" s="23">
        <v>11.8</v>
      </c>
      <c r="J232" s="23">
        <v>1.4</v>
      </c>
      <c r="K232" s="23">
        <v>0.4</v>
      </c>
      <c r="L232" s="23">
        <v>4.7</v>
      </c>
      <c r="M232" s="23">
        <v>12.4</v>
      </c>
      <c r="N232" s="23">
        <v>7.3</v>
      </c>
      <c r="O232" s="23">
        <v>9.6999999999999993</v>
      </c>
      <c r="P232" s="23">
        <v>0.6</v>
      </c>
      <c r="Q232" s="23">
        <v>82.1</v>
      </c>
    </row>
    <row r="233" spans="1:17" x14ac:dyDescent="0.3">
      <c r="A233" s="20" t="s">
        <v>1349</v>
      </c>
      <c r="B233" s="5" t="s">
        <v>230</v>
      </c>
      <c r="C233" s="23">
        <v>17.600000000000001</v>
      </c>
      <c r="D233" s="23">
        <v>76.2</v>
      </c>
      <c r="E233" s="23">
        <v>0.5</v>
      </c>
      <c r="F233" s="23">
        <v>3</v>
      </c>
      <c r="G233" s="23">
        <v>60.2</v>
      </c>
      <c r="H233" s="23">
        <v>10</v>
      </c>
      <c r="I233" s="23">
        <v>15.2</v>
      </c>
      <c r="J233" s="23">
        <v>2.4</v>
      </c>
      <c r="K233" s="23">
        <v>0.1</v>
      </c>
      <c r="L233" s="23">
        <v>23.1</v>
      </c>
      <c r="M233" s="23">
        <v>13.1</v>
      </c>
      <c r="N233" s="23">
        <v>15</v>
      </c>
      <c r="O233" s="23">
        <v>7.7</v>
      </c>
      <c r="P233" s="23">
        <v>0.4</v>
      </c>
      <c r="Q233" s="23">
        <v>89.4</v>
      </c>
    </row>
    <row r="234" spans="1:17" x14ac:dyDescent="0.3">
      <c r="A234" s="20" t="s">
        <v>1350</v>
      </c>
      <c r="B234" s="5" t="s">
        <v>231</v>
      </c>
      <c r="C234" s="23">
        <v>17</v>
      </c>
      <c r="D234" s="23">
        <v>76.599999999999994</v>
      </c>
      <c r="E234" s="23">
        <v>0.9</v>
      </c>
      <c r="F234" s="23">
        <v>22.4</v>
      </c>
      <c r="G234" s="23">
        <v>39.4</v>
      </c>
      <c r="H234" s="23">
        <v>5.6</v>
      </c>
      <c r="I234" s="23">
        <v>32</v>
      </c>
      <c r="J234" s="23">
        <v>2</v>
      </c>
      <c r="K234" s="23">
        <v>0.4</v>
      </c>
      <c r="L234" s="23">
        <v>22.4</v>
      </c>
      <c r="M234" s="23">
        <v>12.1</v>
      </c>
      <c r="N234" s="23">
        <v>35.5</v>
      </c>
      <c r="O234" s="23">
        <v>9.1</v>
      </c>
      <c r="P234" s="23">
        <v>1.6</v>
      </c>
      <c r="Q234" s="23">
        <v>89</v>
      </c>
    </row>
    <row r="235" spans="1:17" x14ac:dyDescent="0.3">
      <c r="A235" s="20" t="s">
        <v>1351</v>
      </c>
      <c r="B235" s="5" t="s">
        <v>232</v>
      </c>
      <c r="C235" s="23">
        <v>14.1</v>
      </c>
      <c r="D235" s="23">
        <v>80.099999999999994</v>
      </c>
      <c r="E235" s="23">
        <v>1.4</v>
      </c>
      <c r="F235" s="23">
        <v>3.9</v>
      </c>
      <c r="G235" s="23">
        <v>52.8</v>
      </c>
      <c r="H235" s="23">
        <v>11.4</v>
      </c>
      <c r="I235" s="23">
        <v>22.3</v>
      </c>
      <c r="J235" s="23">
        <v>3.7</v>
      </c>
      <c r="K235" s="23">
        <v>0.1</v>
      </c>
      <c r="L235" s="23">
        <v>8.9</v>
      </c>
      <c r="M235" s="23">
        <v>16.899999999999999</v>
      </c>
      <c r="N235" s="23">
        <v>7.9</v>
      </c>
      <c r="O235" s="23">
        <v>14</v>
      </c>
      <c r="P235" s="23">
        <v>0.8</v>
      </c>
      <c r="Q235" s="23">
        <v>82.3</v>
      </c>
    </row>
    <row r="236" spans="1:17" x14ac:dyDescent="0.3">
      <c r="A236" s="20" t="s">
        <v>1352</v>
      </c>
      <c r="B236" s="5" t="s">
        <v>233</v>
      </c>
      <c r="C236" s="23">
        <v>8.4</v>
      </c>
      <c r="D236" s="23">
        <v>57.1</v>
      </c>
      <c r="E236" s="23">
        <v>1.1000000000000001</v>
      </c>
      <c r="F236" s="23">
        <v>3.6</v>
      </c>
      <c r="G236" s="23">
        <v>35.799999999999997</v>
      </c>
      <c r="H236" s="23">
        <v>3.9</v>
      </c>
      <c r="I236" s="23">
        <v>5.3</v>
      </c>
      <c r="J236" s="23">
        <v>2</v>
      </c>
      <c r="K236" s="23">
        <v>0.6</v>
      </c>
      <c r="L236" s="23">
        <v>4.4000000000000004</v>
      </c>
      <c r="M236" s="23">
        <v>9.8000000000000007</v>
      </c>
      <c r="N236" s="23">
        <v>13.8</v>
      </c>
      <c r="O236" s="23">
        <v>12</v>
      </c>
      <c r="P236" s="23">
        <v>0.8</v>
      </c>
      <c r="Q236" s="23">
        <v>84.2</v>
      </c>
    </row>
    <row r="237" spans="1:17" x14ac:dyDescent="0.3">
      <c r="A237" s="20" t="s">
        <v>1353</v>
      </c>
      <c r="B237" s="5" t="s">
        <v>234</v>
      </c>
      <c r="C237" s="23">
        <v>11.7</v>
      </c>
      <c r="D237" s="23">
        <v>63.4</v>
      </c>
      <c r="E237" s="23">
        <v>0.7</v>
      </c>
      <c r="F237" s="23">
        <v>1.2</v>
      </c>
      <c r="G237" s="23">
        <v>49.2</v>
      </c>
      <c r="H237" s="23">
        <v>8</v>
      </c>
      <c r="I237" s="23">
        <v>9.1999999999999993</v>
      </c>
      <c r="J237" s="23">
        <v>2.4</v>
      </c>
      <c r="K237" s="23">
        <v>0</v>
      </c>
      <c r="L237" s="23">
        <v>16.899999999999999</v>
      </c>
      <c r="M237" s="23">
        <v>14.1</v>
      </c>
      <c r="N237" s="23">
        <v>18.7</v>
      </c>
      <c r="O237" s="23">
        <v>11.3</v>
      </c>
      <c r="P237" s="23">
        <v>0.6</v>
      </c>
      <c r="Q237" s="23">
        <v>89</v>
      </c>
    </row>
    <row r="238" spans="1:17" x14ac:dyDescent="0.3">
      <c r="A238" s="20" t="s">
        <v>1354</v>
      </c>
      <c r="B238" s="5" t="s">
        <v>235</v>
      </c>
      <c r="C238" s="23">
        <v>9.8000000000000007</v>
      </c>
      <c r="D238" s="23">
        <v>55.1</v>
      </c>
      <c r="E238" s="23">
        <v>1.1000000000000001</v>
      </c>
      <c r="F238" s="23">
        <v>6.2</v>
      </c>
      <c r="G238" s="23">
        <v>29.7</v>
      </c>
      <c r="H238" s="23">
        <v>4.7</v>
      </c>
      <c r="I238" s="23">
        <v>8.4</v>
      </c>
      <c r="J238" s="23">
        <v>1.5</v>
      </c>
      <c r="K238" s="23">
        <v>1.1000000000000001</v>
      </c>
      <c r="L238" s="23">
        <v>5.5</v>
      </c>
      <c r="M238" s="23">
        <v>10</v>
      </c>
      <c r="N238" s="23">
        <v>7.7</v>
      </c>
      <c r="O238" s="23">
        <v>10.7</v>
      </c>
      <c r="P238" s="23">
        <v>1.1000000000000001</v>
      </c>
      <c r="Q238" s="23">
        <v>82.8</v>
      </c>
    </row>
    <row r="239" spans="1:17" x14ac:dyDescent="0.3">
      <c r="A239" s="20" t="s">
        <v>1355</v>
      </c>
      <c r="B239" s="5" t="s">
        <v>236</v>
      </c>
      <c r="C239" s="23">
        <v>17.7</v>
      </c>
      <c r="D239" s="23">
        <v>78.099999999999994</v>
      </c>
      <c r="E239" s="23">
        <v>0.8</v>
      </c>
      <c r="F239" s="23">
        <v>6.3</v>
      </c>
      <c r="G239" s="23">
        <v>41</v>
      </c>
      <c r="H239" s="23">
        <v>4.3</v>
      </c>
      <c r="I239" s="23">
        <v>20.399999999999999</v>
      </c>
      <c r="J239" s="23">
        <v>1.4</v>
      </c>
      <c r="K239" s="23">
        <v>0.5</v>
      </c>
      <c r="L239" s="23">
        <v>24.6</v>
      </c>
      <c r="M239" s="23">
        <v>7.9</v>
      </c>
      <c r="N239" s="23">
        <v>21.1</v>
      </c>
      <c r="O239" s="23">
        <v>7.4</v>
      </c>
      <c r="P239" s="23">
        <v>0.9</v>
      </c>
      <c r="Q239" s="23">
        <v>89.8</v>
      </c>
    </row>
    <row r="240" spans="1:17" x14ac:dyDescent="0.3">
      <c r="A240" s="20" t="s">
        <v>1356</v>
      </c>
      <c r="B240" s="5" t="s">
        <v>237</v>
      </c>
      <c r="C240" s="23">
        <v>24.2</v>
      </c>
      <c r="D240" s="23">
        <v>67.400000000000006</v>
      </c>
      <c r="E240" s="23">
        <v>2.7</v>
      </c>
      <c r="F240" s="23">
        <v>8.1</v>
      </c>
      <c r="G240" s="23">
        <v>51.5</v>
      </c>
      <c r="H240" s="23">
        <v>16.600000000000001</v>
      </c>
      <c r="I240" s="23">
        <v>21.1</v>
      </c>
      <c r="J240" s="23">
        <v>11.2</v>
      </c>
      <c r="K240" s="23">
        <v>10.8</v>
      </c>
      <c r="L240" s="23">
        <v>33.5</v>
      </c>
      <c r="M240" s="23">
        <v>20.399999999999999</v>
      </c>
      <c r="N240" s="23">
        <v>32.4</v>
      </c>
      <c r="O240" s="23">
        <v>15.3</v>
      </c>
      <c r="P240" s="23">
        <v>2.2000000000000002</v>
      </c>
      <c r="Q240" s="23">
        <v>89</v>
      </c>
    </row>
    <row r="241" spans="1:17" x14ac:dyDescent="0.3">
      <c r="A241" s="20" t="s">
        <v>1357</v>
      </c>
      <c r="B241" s="5" t="s">
        <v>238</v>
      </c>
      <c r="C241" s="23">
        <v>8.1999999999999993</v>
      </c>
      <c r="D241" s="23">
        <v>52.2</v>
      </c>
      <c r="E241" s="23">
        <v>1.8</v>
      </c>
      <c r="F241" s="23">
        <v>5.8</v>
      </c>
      <c r="G241" s="23">
        <v>42</v>
      </c>
      <c r="H241" s="23">
        <v>8.9</v>
      </c>
      <c r="I241" s="23">
        <v>7.9</v>
      </c>
      <c r="J241" s="23">
        <v>1</v>
      </c>
      <c r="K241" s="23">
        <v>0.7</v>
      </c>
      <c r="L241" s="23">
        <v>4.8</v>
      </c>
      <c r="M241" s="23">
        <v>13.8</v>
      </c>
      <c r="N241" s="23">
        <v>7.8</v>
      </c>
      <c r="O241" s="23">
        <v>17.100000000000001</v>
      </c>
      <c r="P241" s="23">
        <v>0.8</v>
      </c>
      <c r="Q241" s="23">
        <v>82.7</v>
      </c>
    </row>
    <row r="242" spans="1:17" x14ac:dyDescent="0.3">
      <c r="A242" s="20" t="s">
        <v>1358</v>
      </c>
      <c r="B242" s="5" t="s">
        <v>239</v>
      </c>
      <c r="C242" s="23">
        <v>19</v>
      </c>
      <c r="D242" s="23">
        <v>79</v>
      </c>
      <c r="E242" s="23">
        <v>1.6</v>
      </c>
      <c r="F242" s="23">
        <v>0.8</v>
      </c>
      <c r="G242" s="23">
        <v>49.2</v>
      </c>
      <c r="H242" s="23">
        <v>5.3</v>
      </c>
      <c r="I242" s="23">
        <v>14</v>
      </c>
      <c r="J242" s="23">
        <v>3.6</v>
      </c>
      <c r="K242" s="23">
        <v>0.2</v>
      </c>
      <c r="L242" s="23">
        <v>10.199999999999999</v>
      </c>
      <c r="M242" s="23">
        <v>12.8</v>
      </c>
      <c r="N242" s="23">
        <v>16.7</v>
      </c>
      <c r="O242" s="23">
        <v>7.5</v>
      </c>
      <c r="P242" s="23">
        <v>1.3</v>
      </c>
      <c r="Q242" s="23">
        <v>89.8</v>
      </c>
    </row>
    <row r="243" spans="1:17" x14ac:dyDescent="0.3">
      <c r="A243" s="20" t="s">
        <v>1359</v>
      </c>
      <c r="B243" s="5" t="s">
        <v>64</v>
      </c>
      <c r="C243" s="23">
        <v>24.7</v>
      </c>
      <c r="D243" s="23">
        <v>83</v>
      </c>
      <c r="E243" s="23">
        <v>1.5</v>
      </c>
      <c r="F243" s="23">
        <v>2.2999999999999998</v>
      </c>
      <c r="G243" s="23">
        <v>77.599999999999994</v>
      </c>
      <c r="H243" s="23">
        <v>15</v>
      </c>
      <c r="I243" s="23">
        <v>39.9</v>
      </c>
      <c r="J243" s="23">
        <v>4.2</v>
      </c>
      <c r="K243" s="23">
        <v>1.2</v>
      </c>
      <c r="L243" s="23">
        <v>52.6</v>
      </c>
      <c r="M243" s="23">
        <v>12.5</v>
      </c>
      <c r="N243" s="23">
        <v>44.3</v>
      </c>
      <c r="O243" s="23">
        <v>9.8000000000000007</v>
      </c>
      <c r="P243" s="23">
        <v>0.4</v>
      </c>
      <c r="Q243" s="23">
        <v>90.2</v>
      </c>
    </row>
    <row r="244" spans="1:17" x14ac:dyDescent="0.3">
      <c r="A244" s="20" t="s">
        <v>1360</v>
      </c>
      <c r="B244" s="5" t="s">
        <v>240</v>
      </c>
      <c r="C244" s="23">
        <v>27.4</v>
      </c>
      <c r="D244" s="23">
        <v>82.2</v>
      </c>
      <c r="E244" s="23">
        <v>2.4</v>
      </c>
      <c r="F244" s="23">
        <v>7</v>
      </c>
      <c r="G244" s="23">
        <v>47.2</v>
      </c>
      <c r="H244" s="23">
        <v>11.5</v>
      </c>
      <c r="I244" s="23">
        <v>33.799999999999997</v>
      </c>
      <c r="J244" s="23">
        <v>4</v>
      </c>
      <c r="K244" s="23">
        <v>1.4</v>
      </c>
      <c r="L244" s="23">
        <v>39.9</v>
      </c>
      <c r="M244" s="23">
        <v>15.8</v>
      </c>
      <c r="N244" s="23">
        <v>32.1</v>
      </c>
      <c r="O244" s="23">
        <v>10.1</v>
      </c>
      <c r="P244" s="23">
        <v>2.1</v>
      </c>
      <c r="Q244" s="23">
        <v>91.6</v>
      </c>
    </row>
    <row r="245" spans="1:17" x14ac:dyDescent="0.3">
      <c r="A245" s="20" t="s">
        <v>1361</v>
      </c>
      <c r="B245" s="5" t="s">
        <v>241</v>
      </c>
      <c r="C245" s="23">
        <v>15.5</v>
      </c>
      <c r="D245" s="23">
        <v>77.5</v>
      </c>
      <c r="E245" s="23">
        <v>0.4</v>
      </c>
      <c r="F245" s="23">
        <v>1</v>
      </c>
      <c r="G245" s="23">
        <v>45.5</v>
      </c>
      <c r="H245" s="23">
        <v>3.2</v>
      </c>
      <c r="I245" s="23">
        <v>12.4</v>
      </c>
      <c r="J245" s="23">
        <v>2.1</v>
      </c>
      <c r="K245" s="23">
        <v>0.2</v>
      </c>
      <c r="L245" s="23">
        <v>7.3</v>
      </c>
      <c r="M245" s="23">
        <v>11.2</v>
      </c>
      <c r="N245" s="23">
        <v>19.100000000000001</v>
      </c>
      <c r="O245" s="23">
        <v>7.6</v>
      </c>
      <c r="P245" s="23">
        <v>1.4</v>
      </c>
      <c r="Q245" s="23">
        <v>90.6</v>
      </c>
    </row>
    <row r="246" spans="1:17" x14ac:dyDescent="0.3">
      <c r="A246" s="20" t="s">
        <v>1362</v>
      </c>
      <c r="B246" s="5" t="s">
        <v>242</v>
      </c>
      <c r="C246" s="23">
        <v>23.8</v>
      </c>
      <c r="D246" s="23">
        <v>76.7</v>
      </c>
      <c r="E246" s="23">
        <v>0.8</v>
      </c>
      <c r="F246" s="23">
        <v>0.5</v>
      </c>
      <c r="G246" s="23">
        <v>28</v>
      </c>
      <c r="H246" s="23">
        <v>1.6</v>
      </c>
      <c r="I246" s="23">
        <v>18.399999999999999</v>
      </c>
      <c r="J246" s="23">
        <v>2.6</v>
      </c>
      <c r="K246" s="23">
        <v>4.0999999999999996</v>
      </c>
      <c r="L246" s="23">
        <v>17.899999999999999</v>
      </c>
      <c r="M246" s="23">
        <v>18.7</v>
      </c>
      <c r="N246" s="23">
        <v>32.4</v>
      </c>
      <c r="O246" s="23">
        <v>7.3</v>
      </c>
      <c r="P246" s="23">
        <v>2.6</v>
      </c>
      <c r="Q246" s="23">
        <v>86.8</v>
      </c>
    </row>
    <row r="247" spans="1:17" x14ac:dyDescent="0.3">
      <c r="A247" s="20" t="s">
        <v>1363</v>
      </c>
      <c r="B247" s="5" t="s">
        <v>243</v>
      </c>
      <c r="C247" s="23">
        <v>11.5</v>
      </c>
      <c r="D247" s="23">
        <v>68.099999999999994</v>
      </c>
      <c r="E247" s="23">
        <v>0.7</v>
      </c>
      <c r="F247" s="23">
        <v>5.7</v>
      </c>
      <c r="G247" s="23">
        <v>63.7</v>
      </c>
      <c r="H247" s="23">
        <v>8.6</v>
      </c>
      <c r="I247" s="23">
        <v>9.3000000000000007</v>
      </c>
      <c r="J247" s="23">
        <v>1.6</v>
      </c>
      <c r="K247" s="23">
        <v>0.2</v>
      </c>
      <c r="L247" s="23">
        <v>24.7</v>
      </c>
      <c r="M247" s="23">
        <v>15.4</v>
      </c>
      <c r="N247" s="23">
        <v>16.899999999999999</v>
      </c>
      <c r="O247" s="23">
        <v>13</v>
      </c>
      <c r="P247" s="23">
        <v>0.4</v>
      </c>
      <c r="Q247" s="23">
        <v>88.4</v>
      </c>
    </row>
    <row r="248" spans="1:17" x14ac:dyDescent="0.3">
      <c r="A248" s="20" t="s">
        <v>1364</v>
      </c>
      <c r="B248" s="5" t="s">
        <v>244</v>
      </c>
      <c r="C248" s="23">
        <v>6.9</v>
      </c>
      <c r="D248" s="23">
        <v>43.7</v>
      </c>
      <c r="E248" s="23">
        <v>2</v>
      </c>
      <c r="F248" s="23">
        <v>4</v>
      </c>
      <c r="G248" s="23">
        <v>19.8</v>
      </c>
      <c r="H248" s="23">
        <v>8.5</v>
      </c>
      <c r="I248" s="23">
        <v>2.8</v>
      </c>
      <c r="J248" s="23">
        <v>2.6</v>
      </c>
      <c r="K248" s="23">
        <v>0.8</v>
      </c>
      <c r="L248" s="23">
        <v>3.1</v>
      </c>
      <c r="M248" s="23">
        <v>11.6</v>
      </c>
      <c r="N248" s="23">
        <v>3.9</v>
      </c>
      <c r="O248" s="23">
        <v>16.2</v>
      </c>
      <c r="P248" s="23">
        <v>1.3</v>
      </c>
      <c r="Q248" s="23">
        <v>81.400000000000006</v>
      </c>
    </row>
    <row r="249" spans="1:17" x14ac:dyDescent="0.3">
      <c r="A249" s="20" t="s">
        <v>1365</v>
      </c>
      <c r="B249" s="5" t="s">
        <v>245</v>
      </c>
      <c r="C249" s="23">
        <v>14.9</v>
      </c>
      <c r="D249" s="23">
        <v>73.099999999999994</v>
      </c>
      <c r="E249" s="23">
        <v>1</v>
      </c>
      <c r="F249" s="23">
        <v>0.6</v>
      </c>
      <c r="G249" s="23">
        <v>37.299999999999997</v>
      </c>
      <c r="H249" s="23">
        <v>2.8</v>
      </c>
      <c r="I249" s="23">
        <v>6.6</v>
      </c>
      <c r="J249" s="23">
        <v>2.8</v>
      </c>
      <c r="K249" s="23">
        <v>0.5</v>
      </c>
      <c r="L249" s="23">
        <v>8.5</v>
      </c>
      <c r="M249" s="23">
        <v>13.8</v>
      </c>
      <c r="N249" s="23">
        <v>23.2</v>
      </c>
      <c r="O249" s="23">
        <v>10.1</v>
      </c>
      <c r="P249" s="23">
        <v>1.1000000000000001</v>
      </c>
      <c r="Q249" s="23">
        <v>88.6</v>
      </c>
    </row>
    <row r="250" spans="1:17" x14ac:dyDescent="0.3">
      <c r="A250" s="20" t="s">
        <v>1366</v>
      </c>
      <c r="B250" s="5" t="s">
        <v>246</v>
      </c>
      <c r="C250" s="23">
        <v>28.1</v>
      </c>
      <c r="D250" s="23">
        <v>84.6</v>
      </c>
      <c r="E250" s="23">
        <v>1.3</v>
      </c>
      <c r="F250" s="23">
        <v>11.9</v>
      </c>
      <c r="G250" s="23">
        <v>52.1</v>
      </c>
      <c r="H250" s="23">
        <v>4.0999999999999996</v>
      </c>
      <c r="I250" s="23">
        <v>35.1</v>
      </c>
      <c r="J250" s="23">
        <v>4</v>
      </c>
      <c r="K250" s="23">
        <v>0.5</v>
      </c>
      <c r="L250" s="23">
        <v>19.5</v>
      </c>
      <c r="M250" s="23">
        <v>17.600000000000001</v>
      </c>
      <c r="N250" s="23">
        <v>71.8</v>
      </c>
      <c r="O250" s="23">
        <v>10.8</v>
      </c>
      <c r="P250" s="23">
        <v>1.2</v>
      </c>
      <c r="Q250" s="23">
        <v>93.1</v>
      </c>
    </row>
    <row r="251" spans="1:17" x14ac:dyDescent="0.3">
      <c r="A251" s="20" t="s">
        <v>1367</v>
      </c>
      <c r="B251" s="5" t="s">
        <v>247</v>
      </c>
      <c r="C251" s="23">
        <v>12.3</v>
      </c>
      <c r="D251" s="23">
        <v>61.3</v>
      </c>
      <c r="E251" s="23">
        <v>0.8</v>
      </c>
      <c r="F251" s="23">
        <v>2.6</v>
      </c>
      <c r="G251" s="23">
        <v>32.1</v>
      </c>
      <c r="H251" s="23">
        <v>4.5</v>
      </c>
      <c r="I251" s="23">
        <v>3.3</v>
      </c>
      <c r="J251" s="23">
        <v>1.9</v>
      </c>
      <c r="K251" s="23">
        <v>2.1</v>
      </c>
      <c r="L251" s="23">
        <v>3.9</v>
      </c>
      <c r="M251" s="23">
        <v>10.6</v>
      </c>
      <c r="N251" s="23">
        <v>13.2</v>
      </c>
      <c r="O251" s="23">
        <v>10.1</v>
      </c>
      <c r="P251" s="23">
        <v>0.7</v>
      </c>
      <c r="Q251" s="23">
        <v>84</v>
      </c>
    </row>
    <row r="252" spans="1:17" x14ac:dyDescent="0.3">
      <c r="A252" s="20" t="s">
        <v>1368</v>
      </c>
      <c r="B252" s="5" t="s">
        <v>248</v>
      </c>
      <c r="C252" s="23">
        <v>15.1</v>
      </c>
      <c r="D252" s="23">
        <v>72.3</v>
      </c>
      <c r="E252" s="23">
        <v>1.7</v>
      </c>
      <c r="F252" s="23">
        <v>17.899999999999999</v>
      </c>
      <c r="G252" s="23">
        <v>64.8</v>
      </c>
      <c r="H252" s="23">
        <v>11</v>
      </c>
      <c r="I252" s="23">
        <v>25</v>
      </c>
      <c r="J252" s="23">
        <v>3.4</v>
      </c>
      <c r="K252" s="23">
        <v>0.6</v>
      </c>
      <c r="L252" s="23">
        <v>28.5</v>
      </c>
      <c r="M252" s="23">
        <v>16.899999999999999</v>
      </c>
      <c r="N252" s="23">
        <v>15.5</v>
      </c>
      <c r="O252" s="23">
        <v>11.2</v>
      </c>
      <c r="P252" s="23">
        <v>0.9</v>
      </c>
      <c r="Q252" s="23">
        <v>85.5</v>
      </c>
    </row>
    <row r="253" spans="1:17" x14ac:dyDescent="0.3">
      <c r="A253" s="20" t="s">
        <v>1369</v>
      </c>
      <c r="B253" s="5" t="s">
        <v>249</v>
      </c>
      <c r="C253" s="23">
        <v>13.7</v>
      </c>
      <c r="D253" s="23">
        <v>61.1</v>
      </c>
      <c r="E253" s="23">
        <v>1.7</v>
      </c>
      <c r="F253" s="23">
        <v>3.7</v>
      </c>
      <c r="G253" s="23">
        <v>44.2</v>
      </c>
      <c r="H253" s="23">
        <v>9.1999999999999993</v>
      </c>
      <c r="I253" s="23">
        <v>6</v>
      </c>
      <c r="J253" s="23">
        <v>4.3</v>
      </c>
      <c r="K253" s="23">
        <v>0.4</v>
      </c>
      <c r="L253" s="23">
        <v>8.1</v>
      </c>
      <c r="M253" s="23">
        <v>13.7</v>
      </c>
      <c r="N253" s="23">
        <v>5.7</v>
      </c>
      <c r="O253" s="23">
        <v>14.5</v>
      </c>
      <c r="P253" s="23">
        <v>0.8</v>
      </c>
      <c r="Q253" s="23">
        <v>86.9</v>
      </c>
    </row>
    <row r="254" spans="1:17" x14ac:dyDescent="0.3">
      <c r="A254" s="20" t="s">
        <v>1370</v>
      </c>
      <c r="B254" s="5" t="s">
        <v>250</v>
      </c>
      <c r="C254" s="23">
        <v>15.3</v>
      </c>
      <c r="D254" s="23">
        <v>59.4</v>
      </c>
      <c r="E254" s="23">
        <v>1.6</v>
      </c>
      <c r="F254" s="23">
        <v>2.9</v>
      </c>
      <c r="G254" s="23">
        <v>29.2</v>
      </c>
      <c r="H254" s="23">
        <v>4.7</v>
      </c>
      <c r="I254" s="23">
        <v>12.1</v>
      </c>
      <c r="J254" s="23">
        <v>3.8</v>
      </c>
      <c r="K254" s="23">
        <v>0.6</v>
      </c>
      <c r="L254" s="23">
        <v>4.3</v>
      </c>
      <c r="M254" s="23">
        <v>11.1</v>
      </c>
      <c r="N254" s="23">
        <v>20.399999999999999</v>
      </c>
      <c r="O254" s="23">
        <v>12.4</v>
      </c>
      <c r="P254" s="23">
        <v>1.2</v>
      </c>
      <c r="Q254" s="23">
        <v>85.7</v>
      </c>
    </row>
    <row r="255" spans="1:17" x14ac:dyDescent="0.3">
      <c r="A255" s="20" t="s">
        <v>1371</v>
      </c>
      <c r="B255" s="5" t="s">
        <v>251</v>
      </c>
      <c r="C255" s="23">
        <v>12.4</v>
      </c>
      <c r="D255" s="23">
        <v>71.7</v>
      </c>
      <c r="E255" s="23">
        <v>1.8</v>
      </c>
      <c r="F255" s="23">
        <v>2.7</v>
      </c>
      <c r="G255" s="23">
        <v>64.400000000000006</v>
      </c>
      <c r="H255" s="23">
        <v>8.9</v>
      </c>
      <c r="I255" s="23">
        <v>26.4</v>
      </c>
      <c r="J255" s="23">
        <v>3.9</v>
      </c>
      <c r="K255" s="23">
        <v>0.5</v>
      </c>
      <c r="L255" s="23">
        <v>11.9</v>
      </c>
      <c r="M255" s="23">
        <v>16</v>
      </c>
      <c r="N255" s="23">
        <v>35.799999999999997</v>
      </c>
      <c r="O255" s="23">
        <v>13.2</v>
      </c>
      <c r="P255" s="23">
        <v>0.8</v>
      </c>
      <c r="Q255" s="23">
        <v>89.3</v>
      </c>
    </row>
    <row r="256" spans="1:17" x14ac:dyDescent="0.3">
      <c r="A256" s="20" t="s">
        <v>1372</v>
      </c>
      <c r="B256" s="5" t="s">
        <v>252</v>
      </c>
      <c r="C256" s="23">
        <v>17.8</v>
      </c>
      <c r="D256" s="23">
        <v>70.599999999999994</v>
      </c>
      <c r="E256" s="23">
        <v>0.7</v>
      </c>
      <c r="F256" s="23">
        <v>7.8</v>
      </c>
      <c r="G256" s="23">
        <v>39.799999999999997</v>
      </c>
      <c r="H256" s="23">
        <v>9.1</v>
      </c>
      <c r="I256" s="23">
        <v>23</v>
      </c>
      <c r="J256" s="23">
        <v>2.7</v>
      </c>
      <c r="K256" s="23">
        <v>9.6999999999999993</v>
      </c>
      <c r="L256" s="23">
        <v>14.3</v>
      </c>
      <c r="M256" s="23">
        <v>19.3</v>
      </c>
      <c r="N256" s="23">
        <v>34.5</v>
      </c>
      <c r="O256" s="23">
        <v>10.4</v>
      </c>
      <c r="P256" s="23">
        <v>1.1000000000000001</v>
      </c>
      <c r="Q256" s="23">
        <v>86.4</v>
      </c>
    </row>
    <row r="257" spans="1:17" x14ac:dyDescent="0.3">
      <c r="A257" s="20" t="s">
        <v>1373</v>
      </c>
      <c r="B257" s="5" t="s">
        <v>253</v>
      </c>
      <c r="C257" s="23">
        <v>5.4</v>
      </c>
      <c r="D257" s="23">
        <v>41.7</v>
      </c>
      <c r="E257" s="23">
        <v>1.2</v>
      </c>
      <c r="F257" s="23">
        <v>3.2</v>
      </c>
      <c r="G257" s="23">
        <v>31.1</v>
      </c>
      <c r="H257" s="23">
        <v>3.5</v>
      </c>
      <c r="I257" s="23">
        <v>1.2</v>
      </c>
      <c r="J257" s="23">
        <v>2.4</v>
      </c>
      <c r="K257" s="23">
        <v>0.2</v>
      </c>
      <c r="L257" s="23">
        <v>0.5</v>
      </c>
      <c r="M257" s="23">
        <v>10.7</v>
      </c>
      <c r="N257" s="23">
        <v>0.8</v>
      </c>
      <c r="O257" s="23">
        <v>13</v>
      </c>
      <c r="P257" s="23">
        <v>0.6</v>
      </c>
      <c r="Q257" s="23">
        <v>79.599999999999994</v>
      </c>
    </row>
    <row r="258" spans="1:17" x14ac:dyDescent="0.3">
      <c r="A258" s="20" t="s">
        <v>1374</v>
      </c>
      <c r="B258" s="5" t="s">
        <v>254</v>
      </c>
      <c r="C258" s="23">
        <v>12.9</v>
      </c>
      <c r="D258" s="23">
        <v>76.3</v>
      </c>
      <c r="E258" s="23">
        <v>2</v>
      </c>
      <c r="F258" s="23">
        <v>9.4</v>
      </c>
      <c r="G258" s="23">
        <v>49.1</v>
      </c>
      <c r="H258" s="23">
        <v>5.7</v>
      </c>
      <c r="I258" s="23">
        <v>30.4</v>
      </c>
      <c r="J258" s="23">
        <v>5.5</v>
      </c>
      <c r="K258" s="23">
        <v>1.2</v>
      </c>
      <c r="L258" s="23">
        <v>12.9</v>
      </c>
      <c r="M258" s="23">
        <v>16.100000000000001</v>
      </c>
      <c r="N258" s="23">
        <v>19.8</v>
      </c>
      <c r="O258" s="23">
        <v>9.8000000000000007</v>
      </c>
      <c r="P258" s="23">
        <v>1.5</v>
      </c>
      <c r="Q258" s="23">
        <v>94.2</v>
      </c>
    </row>
    <row r="259" spans="1:17" x14ac:dyDescent="0.3">
      <c r="A259" s="20" t="s">
        <v>1375</v>
      </c>
      <c r="B259" s="5" t="s">
        <v>255</v>
      </c>
      <c r="C259" s="23">
        <v>11.3</v>
      </c>
      <c r="D259" s="23">
        <v>60.6</v>
      </c>
      <c r="E259" s="23">
        <v>1.7</v>
      </c>
      <c r="F259" s="23">
        <v>9.9</v>
      </c>
      <c r="G259" s="23">
        <v>26.1</v>
      </c>
      <c r="H259" s="23">
        <v>5.8</v>
      </c>
      <c r="I259" s="23">
        <v>7.4</v>
      </c>
      <c r="J259" s="23">
        <v>1.2</v>
      </c>
      <c r="K259" s="23">
        <v>0.3</v>
      </c>
      <c r="L259" s="23">
        <v>8.1999999999999993</v>
      </c>
      <c r="M259" s="23">
        <v>18.100000000000001</v>
      </c>
      <c r="N259" s="23">
        <v>5</v>
      </c>
      <c r="O259" s="23">
        <v>13.5</v>
      </c>
      <c r="P259" s="23">
        <v>1</v>
      </c>
      <c r="Q259" s="23">
        <v>80.3</v>
      </c>
    </row>
    <row r="260" spans="1:17" x14ac:dyDescent="0.3">
      <c r="A260" s="20" t="s">
        <v>1376</v>
      </c>
      <c r="B260" s="5" t="s">
        <v>256</v>
      </c>
      <c r="C260" s="23">
        <v>19</v>
      </c>
      <c r="D260" s="23">
        <v>73.2</v>
      </c>
      <c r="E260" s="23">
        <v>1.7</v>
      </c>
      <c r="F260" s="23">
        <v>3.3</v>
      </c>
      <c r="G260" s="23">
        <v>31</v>
      </c>
      <c r="H260" s="23">
        <v>5.8</v>
      </c>
      <c r="I260" s="23">
        <v>42.6</v>
      </c>
      <c r="J260" s="23">
        <v>4</v>
      </c>
      <c r="K260" s="23">
        <v>18.399999999999999</v>
      </c>
      <c r="L260" s="23">
        <v>17</v>
      </c>
      <c r="M260" s="23">
        <v>14</v>
      </c>
      <c r="N260" s="23">
        <v>44.1</v>
      </c>
      <c r="O260" s="23">
        <v>12.5</v>
      </c>
      <c r="P260" s="23">
        <v>1.9</v>
      </c>
      <c r="Q260" s="23">
        <v>86.6</v>
      </c>
    </row>
    <row r="261" spans="1:17" x14ac:dyDescent="0.3">
      <c r="A261" s="20" t="s">
        <v>1377</v>
      </c>
      <c r="B261" s="5" t="s">
        <v>257</v>
      </c>
      <c r="C261" s="23">
        <v>15.3</v>
      </c>
      <c r="D261" s="23">
        <v>82.4</v>
      </c>
      <c r="E261" s="23">
        <v>0.9</v>
      </c>
      <c r="F261" s="23">
        <v>13.5</v>
      </c>
      <c r="G261" s="23">
        <v>39.299999999999997</v>
      </c>
      <c r="H261" s="23">
        <v>4.7</v>
      </c>
      <c r="I261" s="23">
        <v>10.3</v>
      </c>
      <c r="J261" s="23">
        <v>3.1</v>
      </c>
      <c r="K261" s="23">
        <v>0.4</v>
      </c>
      <c r="L261" s="23">
        <v>12.7</v>
      </c>
      <c r="M261" s="23">
        <v>14.5</v>
      </c>
      <c r="N261" s="23">
        <v>19</v>
      </c>
      <c r="O261" s="23">
        <v>6.2</v>
      </c>
      <c r="P261" s="23">
        <v>0.9</v>
      </c>
      <c r="Q261" s="23">
        <v>89.1</v>
      </c>
    </row>
    <row r="262" spans="1:17" x14ac:dyDescent="0.3">
      <c r="A262" s="20" t="s">
        <v>1378</v>
      </c>
      <c r="B262" s="5" t="s">
        <v>258</v>
      </c>
      <c r="C262" s="23">
        <v>14.8</v>
      </c>
      <c r="D262" s="23">
        <v>73.099999999999994</v>
      </c>
      <c r="E262" s="23">
        <v>1.4</v>
      </c>
      <c r="F262" s="23">
        <v>3.9</v>
      </c>
      <c r="G262" s="23">
        <v>43</v>
      </c>
      <c r="H262" s="23">
        <v>3.8</v>
      </c>
      <c r="I262" s="23">
        <v>13.8</v>
      </c>
      <c r="J262" s="23">
        <v>2.7</v>
      </c>
      <c r="K262" s="23">
        <v>1.4</v>
      </c>
      <c r="L262" s="23">
        <v>11.8</v>
      </c>
      <c r="M262" s="23">
        <v>13.7</v>
      </c>
      <c r="N262" s="23">
        <v>47.3</v>
      </c>
      <c r="O262" s="23">
        <v>9.1999999999999993</v>
      </c>
      <c r="P262" s="23">
        <v>1</v>
      </c>
      <c r="Q262" s="23">
        <v>84.8</v>
      </c>
    </row>
    <row r="263" spans="1:17" x14ac:dyDescent="0.3">
      <c r="A263" s="20" t="s">
        <v>1379</v>
      </c>
      <c r="B263" s="5" t="s">
        <v>259</v>
      </c>
      <c r="C263" s="23">
        <v>6.9</v>
      </c>
      <c r="D263" s="23">
        <v>46.5</v>
      </c>
      <c r="E263" s="23">
        <v>0.9</v>
      </c>
      <c r="F263" s="23">
        <v>3.5</v>
      </c>
      <c r="G263" s="23">
        <v>31.8</v>
      </c>
      <c r="H263" s="23">
        <v>4.5999999999999996</v>
      </c>
      <c r="I263" s="23">
        <v>4.4000000000000004</v>
      </c>
      <c r="J263" s="23">
        <v>1.9</v>
      </c>
      <c r="K263" s="23">
        <v>0.2</v>
      </c>
      <c r="L263" s="23">
        <v>2</v>
      </c>
      <c r="M263" s="23">
        <v>13.7</v>
      </c>
      <c r="N263" s="23">
        <v>5.0999999999999996</v>
      </c>
      <c r="O263" s="23">
        <v>11.3</v>
      </c>
      <c r="P263" s="23">
        <v>0.9</v>
      </c>
      <c r="Q263" s="23">
        <v>78</v>
      </c>
    </row>
    <row r="264" spans="1:17" x14ac:dyDescent="0.3">
      <c r="A264" s="20" t="s">
        <v>1380</v>
      </c>
      <c r="B264" s="5" t="s">
        <v>260</v>
      </c>
      <c r="C264" s="23">
        <v>15.5</v>
      </c>
      <c r="D264" s="23">
        <v>65.8</v>
      </c>
      <c r="E264" s="23">
        <v>1.7</v>
      </c>
      <c r="F264" s="23">
        <v>1.6</v>
      </c>
      <c r="G264" s="23">
        <v>29.9</v>
      </c>
      <c r="H264" s="23">
        <v>6</v>
      </c>
      <c r="I264" s="23">
        <v>9.4</v>
      </c>
      <c r="J264" s="23">
        <v>2</v>
      </c>
      <c r="K264" s="23">
        <v>0.7</v>
      </c>
      <c r="L264" s="23">
        <v>3</v>
      </c>
      <c r="M264" s="23">
        <v>12.9</v>
      </c>
      <c r="N264" s="23">
        <v>23.5</v>
      </c>
      <c r="O264" s="23">
        <v>14.2</v>
      </c>
      <c r="P264" s="23">
        <v>1</v>
      </c>
      <c r="Q264" s="23">
        <v>78.099999999999994</v>
      </c>
    </row>
    <row r="265" spans="1:17" x14ac:dyDescent="0.3">
      <c r="A265" s="20" t="s">
        <v>1381</v>
      </c>
      <c r="B265" s="5" t="s">
        <v>261</v>
      </c>
      <c r="C265" s="23">
        <v>16.600000000000001</v>
      </c>
      <c r="D265" s="23">
        <v>67.400000000000006</v>
      </c>
      <c r="E265" s="23">
        <v>2.4</v>
      </c>
      <c r="F265" s="23">
        <v>0.5</v>
      </c>
      <c r="G265" s="23">
        <v>52.1</v>
      </c>
      <c r="H265" s="23">
        <v>8.9</v>
      </c>
      <c r="I265" s="23">
        <v>6</v>
      </c>
      <c r="J265" s="23">
        <v>4.5999999999999996</v>
      </c>
      <c r="K265" s="23">
        <v>0.9</v>
      </c>
      <c r="L265" s="23">
        <v>24</v>
      </c>
      <c r="M265" s="23">
        <v>13.5</v>
      </c>
      <c r="N265" s="23">
        <v>27.5</v>
      </c>
      <c r="O265" s="23">
        <v>12.9</v>
      </c>
      <c r="P265" s="23">
        <v>1.8</v>
      </c>
      <c r="Q265" s="23">
        <v>92</v>
      </c>
    </row>
    <row r="266" spans="1:17" x14ac:dyDescent="0.3">
      <c r="A266" s="20" t="s">
        <v>1382</v>
      </c>
      <c r="B266" s="5" t="s">
        <v>262</v>
      </c>
      <c r="C266" s="23">
        <v>29.5</v>
      </c>
      <c r="D266" s="23">
        <v>80</v>
      </c>
      <c r="E266" s="23">
        <v>1.3</v>
      </c>
      <c r="F266" s="23">
        <v>2.7</v>
      </c>
      <c r="G266" s="23">
        <v>33.700000000000003</v>
      </c>
      <c r="H266" s="23">
        <v>3.7</v>
      </c>
      <c r="I266" s="23">
        <v>30.2</v>
      </c>
      <c r="J266" s="23">
        <v>3.8</v>
      </c>
      <c r="K266" s="23">
        <v>2.6</v>
      </c>
      <c r="L266" s="23">
        <v>14.8</v>
      </c>
      <c r="M266" s="23">
        <v>11.3</v>
      </c>
      <c r="N266" s="23">
        <v>52.6</v>
      </c>
      <c r="O266" s="23">
        <v>10.9</v>
      </c>
      <c r="P266" s="23">
        <v>1.9</v>
      </c>
      <c r="Q266" s="23">
        <v>91.5</v>
      </c>
    </row>
    <row r="267" spans="1:17" x14ac:dyDescent="0.3">
      <c r="A267" s="20" t="s">
        <v>1383</v>
      </c>
      <c r="B267" s="5" t="s">
        <v>263</v>
      </c>
      <c r="C267" s="23">
        <v>25</v>
      </c>
      <c r="D267" s="23">
        <v>77.099999999999994</v>
      </c>
      <c r="E267" s="23">
        <v>3.2</v>
      </c>
      <c r="F267" s="23">
        <v>2.9</v>
      </c>
      <c r="G267" s="23">
        <v>59.5</v>
      </c>
      <c r="H267" s="23">
        <v>15.3</v>
      </c>
      <c r="I267" s="23">
        <v>42.4</v>
      </c>
      <c r="J267" s="23">
        <v>6.2</v>
      </c>
      <c r="K267" s="23">
        <v>1.7</v>
      </c>
      <c r="L267" s="23">
        <v>64.400000000000006</v>
      </c>
      <c r="M267" s="23">
        <v>26.6</v>
      </c>
      <c r="N267" s="23">
        <v>59.6</v>
      </c>
      <c r="O267" s="23">
        <v>9.5</v>
      </c>
      <c r="P267" s="23">
        <v>2.9</v>
      </c>
      <c r="Q267" s="23">
        <v>92.5</v>
      </c>
    </row>
    <row r="268" spans="1:17" x14ac:dyDescent="0.3">
      <c r="A268" s="20" t="s">
        <v>1384</v>
      </c>
      <c r="B268" s="5" t="s">
        <v>264</v>
      </c>
      <c r="C268" s="23">
        <v>11.2</v>
      </c>
      <c r="D268" s="23">
        <v>58</v>
      </c>
      <c r="E268" s="23">
        <v>1</v>
      </c>
      <c r="F268" s="23">
        <v>1.3</v>
      </c>
      <c r="G268" s="23">
        <v>35.200000000000003</v>
      </c>
      <c r="H268" s="23">
        <v>6.9</v>
      </c>
      <c r="I268" s="23">
        <v>10.7</v>
      </c>
      <c r="J268" s="23">
        <v>1</v>
      </c>
      <c r="K268" s="23">
        <v>0.1</v>
      </c>
      <c r="L268" s="23">
        <v>7.9</v>
      </c>
      <c r="M268" s="23">
        <v>13</v>
      </c>
      <c r="N268" s="23">
        <v>8.6999999999999993</v>
      </c>
      <c r="O268" s="23">
        <v>12.8</v>
      </c>
      <c r="P268" s="23">
        <v>0.3</v>
      </c>
      <c r="Q268" s="23">
        <v>73.099999999999994</v>
      </c>
    </row>
    <row r="269" spans="1:17" x14ac:dyDescent="0.3">
      <c r="A269" s="20" t="s">
        <v>1385</v>
      </c>
      <c r="B269" s="5" t="s">
        <v>265</v>
      </c>
      <c r="C269" s="23">
        <v>16</v>
      </c>
      <c r="D269" s="23">
        <v>75.8</v>
      </c>
      <c r="E269" s="23">
        <v>0.8</v>
      </c>
      <c r="F269" s="23">
        <v>4.8</v>
      </c>
      <c r="G269" s="23">
        <v>43.9</v>
      </c>
      <c r="H269" s="23">
        <v>8.6999999999999993</v>
      </c>
      <c r="I269" s="23">
        <v>24.2</v>
      </c>
      <c r="J269" s="23">
        <v>3.4</v>
      </c>
      <c r="K269" s="23">
        <v>0.3</v>
      </c>
      <c r="L269" s="23">
        <v>18.600000000000001</v>
      </c>
      <c r="M269" s="23">
        <v>12.2</v>
      </c>
      <c r="N269" s="23">
        <v>13.3</v>
      </c>
      <c r="O269" s="23">
        <v>10.199999999999999</v>
      </c>
      <c r="P269" s="23">
        <v>2.2000000000000002</v>
      </c>
      <c r="Q269" s="23">
        <v>90.6</v>
      </c>
    </row>
    <row r="270" spans="1:17" x14ac:dyDescent="0.3">
      <c r="A270" s="20" t="s">
        <v>1386</v>
      </c>
      <c r="B270" s="5" t="s">
        <v>266</v>
      </c>
      <c r="C270" s="23">
        <v>18.600000000000001</v>
      </c>
      <c r="D270" s="23">
        <v>73.7</v>
      </c>
      <c r="E270" s="23">
        <v>2</v>
      </c>
      <c r="F270" s="23">
        <v>4.4000000000000004</v>
      </c>
      <c r="G270" s="23">
        <v>52.8</v>
      </c>
      <c r="H270" s="23">
        <v>14</v>
      </c>
      <c r="I270" s="23">
        <v>24.1</v>
      </c>
      <c r="J270" s="23">
        <v>5.5</v>
      </c>
      <c r="K270" s="23">
        <v>2.2000000000000002</v>
      </c>
      <c r="L270" s="23">
        <v>38.200000000000003</v>
      </c>
      <c r="M270" s="23">
        <v>18.2</v>
      </c>
      <c r="N270" s="23">
        <v>50.2</v>
      </c>
      <c r="O270" s="23">
        <v>10.3</v>
      </c>
      <c r="P270" s="23">
        <v>3.1</v>
      </c>
      <c r="Q270" s="23">
        <v>88.4</v>
      </c>
    </row>
    <row r="271" spans="1:17" x14ac:dyDescent="0.3">
      <c r="A271" s="20" t="s">
        <v>1387</v>
      </c>
      <c r="B271" s="5" t="s">
        <v>267</v>
      </c>
      <c r="C271" s="23">
        <v>15.4</v>
      </c>
      <c r="D271" s="23">
        <v>62.1</v>
      </c>
      <c r="E271" s="23">
        <v>2</v>
      </c>
      <c r="F271" s="23">
        <v>5.5</v>
      </c>
      <c r="G271" s="23">
        <v>37.799999999999997</v>
      </c>
      <c r="H271" s="23">
        <v>11.4</v>
      </c>
      <c r="I271" s="23">
        <v>8.9</v>
      </c>
      <c r="J271" s="23">
        <v>3.2</v>
      </c>
      <c r="K271" s="23">
        <v>7</v>
      </c>
      <c r="L271" s="23">
        <v>4.9000000000000004</v>
      </c>
      <c r="M271" s="23">
        <v>20.100000000000001</v>
      </c>
      <c r="N271" s="23">
        <v>5.8</v>
      </c>
      <c r="O271" s="23">
        <v>16.7</v>
      </c>
      <c r="P271" s="23">
        <v>0.9</v>
      </c>
      <c r="Q271" s="23">
        <v>80.7</v>
      </c>
    </row>
    <row r="272" spans="1:17" x14ac:dyDescent="0.3">
      <c r="A272" s="20" t="s">
        <v>1388</v>
      </c>
      <c r="B272" s="5" t="s">
        <v>268</v>
      </c>
      <c r="C272" s="23">
        <v>23.3</v>
      </c>
      <c r="D272" s="23">
        <v>79.099999999999994</v>
      </c>
      <c r="E272" s="23">
        <v>1.2</v>
      </c>
      <c r="F272" s="23">
        <v>0.3</v>
      </c>
      <c r="G272" s="23">
        <v>72.900000000000006</v>
      </c>
      <c r="H272" s="23">
        <v>4.9000000000000004</v>
      </c>
      <c r="I272" s="23">
        <v>37.799999999999997</v>
      </c>
      <c r="J272" s="23">
        <v>5.2</v>
      </c>
      <c r="K272" s="23">
        <v>13.1</v>
      </c>
      <c r="L272" s="23">
        <v>32.200000000000003</v>
      </c>
      <c r="M272" s="23">
        <v>11.7</v>
      </c>
      <c r="N272" s="23">
        <v>63.6</v>
      </c>
      <c r="O272" s="23">
        <v>13.3</v>
      </c>
      <c r="P272" s="23">
        <v>0.4</v>
      </c>
      <c r="Q272" s="23">
        <v>92.8</v>
      </c>
    </row>
    <row r="273" spans="1:17" x14ac:dyDescent="0.3">
      <c r="A273" s="20" t="s">
        <v>1389</v>
      </c>
      <c r="B273" s="5" t="s">
        <v>269</v>
      </c>
      <c r="C273" s="23">
        <v>15.7</v>
      </c>
      <c r="D273" s="23">
        <v>66.3</v>
      </c>
      <c r="E273" s="23">
        <v>1.2</v>
      </c>
      <c r="F273" s="23">
        <v>5.7</v>
      </c>
      <c r="G273" s="23">
        <v>35.6</v>
      </c>
      <c r="H273" s="23">
        <v>5.5</v>
      </c>
      <c r="I273" s="23">
        <v>19.7</v>
      </c>
      <c r="J273" s="23">
        <v>3.8</v>
      </c>
      <c r="K273" s="23">
        <v>0.4</v>
      </c>
      <c r="L273" s="23">
        <v>5.3</v>
      </c>
      <c r="M273" s="23">
        <v>13.5</v>
      </c>
      <c r="N273" s="23">
        <v>16</v>
      </c>
      <c r="O273" s="23">
        <v>10.7</v>
      </c>
      <c r="P273" s="23">
        <v>2.2999999999999998</v>
      </c>
      <c r="Q273" s="23">
        <v>90.2</v>
      </c>
    </row>
    <row r="274" spans="1:17" x14ac:dyDescent="0.3">
      <c r="A274" s="20" t="s">
        <v>1390</v>
      </c>
      <c r="B274" s="5" t="s">
        <v>270</v>
      </c>
      <c r="C274" s="23">
        <v>18.600000000000001</v>
      </c>
      <c r="D274" s="23">
        <v>74.2</v>
      </c>
      <c r="E274" s="23">
        <v>2.2000000000000002</v>
      </c>
      <c r="F274" s="23">
        <v>1.1000000000000001</v>
      </c>
      <c r="G274" s="23">
        <v>25.8</v>
      </c>
      <c r="H274" s="23">
        <v>10.1</v>
      </c>
      <c r="I274" s="23">
        <v>12.6</v>
      </c>
      <c r="J274" s="23">
        <v>5.4</v>
      </c>
      <c r="K274" s="23">
        <v>0.4</v>
      </c>
      <c r="L274" s="23">
        <v>10.199999999999999</v>
      </c>
      <c r="M274" s="23">
        <v>13.1</v>
      </c>
      <c r="N274" s="23">
        <v>30.3</v>
      </c>
      <c r="O274" s="23">
        <v>9.3000000000000007</v>
      </c>
      <c r="P274" s="23">
        <v>3.2</v>
      </c>
      <c r="Q274" s="23">
        <v>87.1</v>
      </c>
    </row>
    <row r="275" spans="1:17" x14ac:dyDescent="0.3">
      <c r="A275" s="20" t="s">
        <v>1391</v>
      </c>
      <c r="B275" s="5" t="s">
        <v>271</v>
      </c>
      <c r="C275" s="23">
        <v>15.6</v>
      </c>
      <c r="D275" s="23">
        <v>73.900000000000006</v>
      </c>
      <c r="E275" s="23">
        <v>1</v>
      </c>
      <c r="F275" s="23">
        <v>5.6</v>
      </c>
      <c r="G275" s="23">
        <v>61</v>
      </c>
      <c r="H275" s="23">
        <v>2.4</v>
      </c>
      <c r="I275" s="23">
        <v>10.3</v>
      </c>
      <c r="J275" s="23">
        <v>2.7</v>
      </c>
      <c r="K275" s="23">
        <v>0.1</v>
      </c>
      <c r="L275" s="23">
        <v>7</v>
      </c>
      <c r="M275" s="23">
        <v>12</v>
      </c>
      <c r="N275" s="23">
        <v>50.3</v>
      </c>
      <c r="O275" s="23">
        <v>9.6</v>
      </c>
      <c r="P275" s="23">
        <v>0.9</v>
      </c>
      <c r="Q275" s="23">
        <v>91.1</v>
      </c>
    </row>
    <row r="276" spans="1:17" x14ac:dyDescent="0.3">
      <c r="A276" s="20" t="s">
        <v>1392</v>
      </c>
      <c r="B276" s="5" t="s">
        <v>272</v>
      </c>
      <c r="C276" s="23">
        <v>17.899999999999999</v>
      </c>
      <c r="D276" s="23">
        <v>75.7</v>
      </c>
      <c r="E276" s="23">
        <v>1.6</v>
      </c>
      <c r="F276" s="23">
        <v>4</v>
      </c>
      <c r="G276" s="23">
        <v>43.3</v>
      </c>
      <c r="H276" s="23">
        <v>5</v>
      </c>
      <c r="I276" s="23">
        <v>20.5</v>
      </c>
      <c r="J276" s="23">
        <v>2.8</v>
      </c>
      <c r="K276" s="23">
        <v>0.1</v>
      </c>
      <c r="L276" s="23">
        <v>10.8</v>
      </c>
      <c r="M276" s="23">
        <v>15.4</v>
      </c>
      <c r="N276" s="23">
        <v>34.4</v>
      </c>
      <c r="O276" s="23">
        <v>11</v>
      </c>
      <c r="P276" s="23">
        <v>2.1</v>
      </c>
      <c r="Q276" s="23">
        <v>92</v>
      </c>
    </row>
    <row r="277" spans="1:17" x14ac:dyDescent="0.3">
      <c r="A277" s="20" t="s">
        <v>1393</v>
      </c>
      <c r="B277" s="5" t="s">
        <v>273</v>
      </c>
      <c r="C277" s="23">
        <v>11.1</v>
      </c>
      <c r="D277" s="23">
        <v>63.9</v>
      </c>
      <c r="E277" s="23">
        <v>2.5</v>
      </c>
      <c r="F277" s="23">
        <v>0.5</v>
      </c>
      <c r="G277" s="23">
        <v>20.9</v>
      </c>
      <c r="H277" s="23">
        <v>10</v>
      </c>
      <c r="I277" s="23">
        <v>11.8</v>
      </c>
      <c r="J277" s="23">
        <v>5.0999999999999996</v>
      </c>
      <c r="K277" s="23">
        <v>0.8</v>
      </c>
      <c r="L277" s="23">
        <v>9.9</v>
      </c>
      <c r="M277" s="23">
        <v>13.5</v>
      </c>
      <c r="N277" s="23">
        <v>5.3</v>
      </c>
      <c r="O277" s="23">
        <v>11.4</v>
      </c>
      <c r="P277" s="23">
        <v>6.1</v>
      </c>
      <c r="Q277" s="23">
        <v>88.9</v>
      </c>
    </row>
    <row r="278" spans="1:17" x14ac:dyDescent="0.3">
      <c r="A278" s="20" t="s">
        <v>1394</v>
      </c>
      <c r="B278" s="5" t="s">
        <v>274</v>
      </c>
      <c r="C278" s="23">
        <v>11.9</v>
      </c>
      <c r="D278" s="23">
        <v>67.099999999999994</v>
      </c>
      <c r="E278" s="23">
        <v>1.7</v>
      </c>
      <c r="F278" s="23">
        <v>4.7</v>
      </c>
      <c r="G278" s="23">
        <v>29.6</v>
      </c>
      <c r="H278" s="23">
        <v>6.8</v>
      </c>
      <c r="I278" s="23">
        <v>13.3</v>
      </c>
      <c r="J278" s="23">
        <v>4.9000000000000004</v>
      </c>
      <c r="K278" s="23">
        <v>0.2</v>
      </c>
      <c r="L278" s="23">
        <v>1.4</v>
      </c>
      <c r="M278" s="23">
        <v>15.5</v>
      </c>
      <c r="N278" s="23">
        <v>4</v>
      </c>
      <c r="O278" s="23">
        <v>10</v>
      </c>
      <c r="P278" s="23">
        <v>3</v>
      </c>
      <c r="Q278" s="23">
        <v>78.3</v>
      </c>
    </row>
    <row r="279" spans="1:17" x14ac:dyDescent="0.3">
      <c r="A279" s="20" t="s">
        <v>1395</v>
      </c>
      <c r="B279" s="5" t="s">
        <v>275</v>
      </c>
      <c r="C279" s="23">
        <v>14.1</v>
      </c>
      <c r="D279" s="23">
        <v>69.900000000000006</v>
      </c>
      <c r="E279" s="23">
        <v>0.8</v>
      </c>
      <c r="F279" s="23">
        <v>5.4</v>
      </c>
      <c r="G279" s="23">
        <v>52.1</v>
      </c>
      <c r="H279" s="23">
        <v>4.7</v>
      </c>
      <c r="I279" s="23">
        <v>10.7</v>
      </c>
      <c r="J279" s="23">
        <v>0.9</v>
      </c>
      <c r="K279" s="23">
        <v>0.9</v>
      </c>
      <c r="L279" s="23">
        <v>6</v>
      </c>
      <c r="M279" s="23">
        <v>12.1</v>
      </c>
      <c r="N279" s="23">
        <v>25.2</v>
      </c>
      <c r="O279" s="23">
        <v>6.1</v>
      </c>
      <c r="P279" s="23">
        <v>1.1000000000000001</v>
      </c>
      <c r="Q279" s="23">
        <v>89.6</v>
      </c>
    </row>
    <row r="280" spans="1:17" x14ac:dyDescent="0.3">
      <c r="A280" s="20" t="s">
        <v>1396</v>
      </c>
      <c r="B280" s="5" t="s">
        <v>276</v>
      </c>
      <c r="C280" s="23">
        <v>24.3</v>
      </c>
      <c r="D280" s="23">
        <v>82.5</v>
      </c>
      <c r="E280" s="23">
        <v>1.3</v>
      </c>
      <c r="F280" s="23">
        <v>2.6</v>
      </c>
      <c r="G280" s="23">
        <v>39.799999999999997</v>
      </c>
      <c r="H280" s="23">
        <v>2.9</v>
      </c>
      <c r="I280" s="23">
        <v>20.399999999999999</v>
      </c>
      <c r="J280" s="23">
        <v>4.4000000000000004</v>
      </c>
      <c r="K280" s="23">
        <v>2.2999999999999998</v>
      </c>
      <c r="L280" s="23">
        <v>10.1</v>
      </c>
      <c r="M280" s="23">
        <v>15.7</v>
      </c>
      <c r="N280" s="23">
        <v>53.2</v>
      </c>
      <c r="O280" s="23">
        <v>10.6</v>
      </c>
      <c r="P280" s="23">
        <v>1.8</v>
      </c>
      <c r="Q280" s="23">
        <v>93.2</v>
      </c>
    </row>
    <row r="281" spans="1:17" x14ac:dyDescent="0.3">
      <c r="A281" s="20" t="s">
        <v>1397</v>
      </c>
      <c r="B281" s="5" t="s">
        <v>277</v>
      </c>
      <c r="C281" s="23">
        <v>15.6</v>
      </c>
      <c r="D281" s="23">
        <v>72</v>
      </c>
      <c r="E281" s="23">
        <v>1.5</v>
      </c>
      <c r="F281" s="23">
        <v>0.9</v>
      </c>
      <c r="G281" s="23">
        <v>29.6</v>
      </c>
      <c r="H281" s="23">
        <v>5.4</v>
      </c>
      <c r="I281" s="23">
        <v>24</v>
      </c>
      <c r="J281" s="23">
        <v>3.5</v>
      </c>
      <c r="K281" s="23">
        <v>1</v>
      </c>
      <c r="L281" s="23">
        <v>15</v>
      </c>
      <c r="M281" s="23">
        <v>10</v>
      </c>
      <c r="N281" s="23">
        <v>39.6</v>
      </c>
      <c r="O281" s="23">
        <v>10.5</v>
      </c>
      <c r="P281" s="23">
        <v>1.8</v>
      </c>
      <c r="Q281" s="23">
        <v>86.9</v>
      </c>
    </row>
    <row r="282" spans="1:17" x14ac:dyDescent="0.3">
      <c r="A282" s="20" t="s">
        <v>1398</v>
      </c>
      <c r="B282" s="5" t="s">
        <v>278</v>
      </c>
      <c r="C282" s="23">
        <v>17.600000000000001</v>
      </c>
      <c r="D282" s="23">
        <v>75.5</v>
      </c>
      <c r="E282" s="23">
        <v>0.4</v>
      </c>
      <c r="F282" s="23">
        <v>1.4</v>
      </c>
      <c r="G282" s="23">
        <v>61.1</v>
      </c>
      <c r="H282" s="23">
        <v>10.6</v>
      </c>
      <c r="I282" s="23">
        <v>15</v>
      </c>
      <c r="J282" s="23">
        <v>1.3</v>
      </c>
      <c r="K282" s="23">
        <v>0.2</v>
      </c>
      <c r="L282" s="23">
        <v>33.1</v>
      </c>
      <c r="M282" s="23">
        <v>14.5</v>
      </c>
      <c r="N282" s="23">
        <v>25.5</v>
      </c>
      <c r="O282" s="23">
        <v>12.4</v>
      </c>
      <c r="P282" s="23">
        <v>0.3</v>
      </c>
      <c r="Q282" s="23">
        <v>89.5</v>
      </c>
    </row>
    <row r="283" spans="1:17" x14ac:dyDescent="0.3">
      <c r="A283" s="20" t="s">
        <v>1399</v>
      </c>
      <c r="B283" s="5" t="s">
        <v>279</v>
      </c>
      <c r="C283" s="23">
        <v>10</v>
      </c>
      <c r="D283" s="23">
        <v>73</v>
      </c>
      <c r="E283" s="23">
        <v>1.8</v>
      </c>
      <c r="F283" s="23">
        <v>3</v>
      </c>
      <c r="G283" s="23">
        <v>38.4</v>
      </c>
      <c r="H283" s="23">
        <v>4.0999999999999996</v>
      </c>
      <c r="I283" s="23">
        <v>8.5</v>
      </c>
      <c r="J283" s="23">
        <v>1.5</v>
      </c>
      <c r="K283" s="23">
        <v>0.5</v>
      </c>
      <c r="L283" s="23">
        <v>8.1</v>
      </c>
      <c r="M283" s="23">
        <v>15.5</v>
      </c>
      <c r="N283" s="23">
        <v>56.2</v>
      </c>
      <c r="O283" s="23">
        <v>10.5</v>
      </c>
      <c r="P283" s="23">
        <v>1.2</v>
      </c>
      <c r="Q283" s="23">
        <v>83.1</v>
      </c>
    </row>
    <row r="284" spans="1:17" x14ac:dyDescent="0.3">
      <c r="A284" s="20" t="s">
        <v>1400</v>
      </c>
      <c r="B284" s="5" t="s">
        <v>280</v>
      </c>
      <c r="C284" s="23">
        <v>20</v>
      </c>
      <c r="D284" s="23">
        <v>78.8</v>
      </c>
      <c r="E284" s="23">
        <v>1.7</v>
      </c>
      <c r="F284" s="23">
        <v>1.6</v>
      </c>
      <c r="G284" s="23">
        <v>48</v>
      </c>
      <c r="H284" s="23">
        <v>3.4</v>
      </c>
      <c r="I284" s="23">
        <v>53.9</v>
      </c>
      <c r="J284" s="23">
        <v>4.3</v>
      </c>
      <c r="K284" s="23">
        <v>2.5</v>
      </c>
      <c r="L284" s="23">
        <v>6.2</v>
      </c>
      <c r="M284" s="23">
        <v>16.2</v>
      </c>
      <c r="N284" s="23">
        <v>66</v>
      </c>
      <c r="O284" s="23">
        <v>13</v>
      </c>
      <c r="P284" s="23">
        <v>1</v>
      </c>
      <c r="Q284" s="23">
        <v>89</v>
      </c>
    </row>
    <row r="285" spans="1:17" x14ac:dyDescent="0.3">
      <c r="A285" s="20" t="s">
        <v>1401</v>
      </c>
      <c r="B285" s="5" t="s">
        <v>281</v>
      </c>
      <c r="C285" s="23">
        <v>20.5</v>
      </c>
      <c r="D285" s="23">
        <v>72.900000000000006</v>
      </c>
      <c r="E285" s="23">
        <v>0.9</v>
      </c>
      <c r="F285" s="23">
        <v>4.5</v>
      </c>
      <c r="G285" s="23">
        <v>39.4</v>
      </c>
      <c r="H285" s="23">
        <v>6.3</v>
      </c>
      <c r="I285" s="23">
        <v>24.6</v>
      </c>
      <c r="J285" s="23">
        <v>4.5</v>
      </c>
      <c r="K285" s="23">
        <v>3</v>
      </c>
      <c r="L285" s="23">
        <v>9.1999999999999993</v>
      </c>
      <c r="M285" s="23">
        <v>16.600000000000001</v>
      </c>
      <c r="N285" s="23">
        <v>28.2</v>
      </c>
      <c r="O285" s="23">
        <v>10.4</v>
      </c>
      <c r="P285" s="23">
        <v>2.2999999999999998</v>
      </c>
      <c r="Q285" s="23">
        <v>93.5</v>
      </c>
    </row>
    <row r="286" spans="1:17" x14ac:dyDescent="0.3">
      <c r="A286" s="20" t="s">
        <v>1402</v>
      </c>
      <c r="B286" s="5" t="s">
        <v>282</v>
      </c>
      <c r="C286" s="23">
        <v>15.8</v>
      </c>
      <c r="D286" s="23">
        <v>65.5</v>
      </c>
      <c r="E286" s="23">
        <v>1.5</v>
      </c>
      <c r="F286" s="23">
        <v>2.7</v>
      </c>
      <c r="G286" s="23">
        <v>33.200000000000003</v>
      </c>
      <c r="H286" s="23">
        <v>7.2</v>
      </c>
      <c r="I286" s="23">
        <v>25.7</v>
      </c>
      <c r="J286" s="23">
        <v>2.1</v>
      </c>
      <c r="K286" s="23">
        <v>2.2000000000000002</v>
      </c>
      <c r="L286" s="23">
        <v>9.6</v>
      </c>
      <c r="M286" s="23">
        <v>16</v>
      </c>
      <c r="N286" s="23">
        <v>31.4</v>
      </c>
      <c r="O286" s="23">
        <v>11.2</v>
      </c>
      <c r="P286" s="23">
        <v>1.3</v>
      </c>
      <c r="Q286" s="23">
        <v>79.8</v>
      </c>
    </row>
    <row r="287" spans="1:17" x14ac:dyDescent="0.3">
      <c r="A287" s="20" t="s">
        <v>1403</v>
      </c>
      <c r="B287" s="5" t="s">
        <v>283</v>
      </c>
      <c r="C287" s="23">
        <v>7.7</v>
      </c>
      <c r="D287" s="23">
        <v>50.1</v>
      </c>
      <c r="E287" s="23">
        <v>1.1000000000000001</v>
      </c>
      <c r="F287" s="23">
        <v>2.7</v>
      </c>
      <c r="G287" s="23">
        <v>45.5</v>
      </c>
      <c r="H287" s="23">
        <v>3.6</v>
      </c>
      <c r="I287" s="23">
        <v>3.8</v>
      </c>
      <c r="J287" s="23">
        <v>2.6</v>
      </c>
      <c r="K287" s="23">
        <v>0.2</v>
      </c>
      <c r="L287" s="23">
        <v>2.6</v>
      </c>
      <c r="M287" s="23">
        <v>8.1999999999999993</v>
      </c>
      <c r="N287" s="23">
        <v>5</v>
      </c>
      <c r="O287" s="23">
        <v>12.7</v>
      </c>
      <c r="P287" s="23">
        <v>0.4</v>
      </c>
      <c r="Q287" s="23">
        <v>87.6</v>
      </c>
    </row>
    <row r="288" spans="1:17" x14ac:dyDescent="0.3">
      <c r="A288" s="20" t="s">
        <v>1404</v>
      </c>
      <c r="B288" s="5" t="s">
        <v>284</v>
      </c>
      <c r="C288" s="23">
        <v>16.3</v>
      </c>
      <c r="D288" s="23">
        <v>71</v>
      </c>
      <c r="E288" s="23">
        <v>1.6</v>
      </c>
      <c r="F288" s="23">
        <v>3.2</v>
      </c>
      <c r="G288" s="23">
        <v>33.6</v>
      </c>
      <c r="H288" s="23">
        <v>7.1</v>
      </c>
      <c r="I288" s="23">
        <v>22.8</v>
      </c>
      <c r="J288" s="23">
        <v>3.1</v>
      </c>
      <c r="K288" s="23">
        <v>0.4</v>
      </c>
      <c r="L288" s="23">
        <v>8.4</v>
      </c>
      <c r="M288" s="23">
        <v>11.1</v>
      </c>
      <c r="N288" s="23">
        <v>16.3</v>
      </c>
      <c r="O288" s="23">
        <v>15.3</v>
      </c>
      <c r="P288" s="23">
        <v>3.5</v>
      </c>
      <c r="Q288" s="23">
        <v>89.5</v>
      </c>
    </row>
    <row r="289" spans="1:17" x14ac:dyDescent="0.3">
      <c r="A289" s="20" t="s">
        <v>1405</v>
      </c>
      <c r="B289" s="5" t="s">
        <v>285</v>
      </c>
      <c r="C289" s="23">
        <v>13.5</v>
      </c>
      <c r="D289" s="23">
        <v>78.7</v>
      </c>
      <c r="E289" s="23">
        <v>1.3</v>
      </c>
      <c r="F289" s="23">
        <v>5.8</v>
      </c>
      <c r="G289" s="23">
        <v>73.7</v>
      </c>
      <c r="H289" s="23">
        <v>9.8000000000000007</v>
      </c>
      <c r="I289" s="23">
        <v>13</v>
      </c>
      <c r="J289" s="23">
        <v>1.6</v>
      </c>
      <c r="K289" s="23">
        <v>0.4</v>
      </c>
      <c r="L289" s="23">
        <v>18.899999999999999</v>
      </c>
      <c r="M289" s="23">
        <v>10</v>
      </c>
      <c r="N289" s="23">
        <v>23.8</v>
      </c>
      <c r="O289" s="23">
        <v>6.5</v>
      </c>
      <c r="P289" s="23">
        <v>0.3</v>
      </c>
      <c r="Q289" s="23">
        <v>89</v>
      </c>
    </row>
    <row r="290" spans="1:17" x14ac:dyDescent="0.3">
      <c r="A290" s="20" t="s">
        <v>1406</v>
      </c>
      <c r="B290" s="5" t="s">
        <v>286</v>
      </c>
      <c r="C290" s="23">
        <v>8.1</v>
      </c>
      <c r="D290" s="23">
        <v>63.1</v>
      </c>
      <c r="E290" s="23">
        <v>1.3</v>
      </c>
      <c r="F290" s="23">
        <v>2.6</v>
      </c>
      <c r="G290" s="23">
        <v>60.8</v>
      </c>
      <c r="H290" s="23">
        <v>8.3000000000000007</v>
      </c>
      <c r="I290" s="23">
        <v>23.6</v>
      </c>
      <c r="J290" s="23">
        <v>1</v>
      </c>
      <c r="K290" s="23">
        <v>0</v>
      </c>
      <c r="L290" s="23">
        <v>15.8</v>
      </c>
      <c r="M290" s="23">
        <v>14.3</v>
      </c>
      <c r="N290" s="23">
        <v>10.4</v>
      </c>
      <c r="O290" s="23">
        <v>6.8</v>
      </c>
      <c r="P290" s="23">
        <v>0</v>
      </c>
      <c r="Q290" s="23">
        <v>81.3</v>
      </c>
    </row>
    <row r="291" spans="1:17" x14ac:dyDescent="0.3">
      <c r="A291" s="20" t="s">
        <v>1407</v>
      </c>
      <c r="B291" s="5" t="s">
        <v>287</v>
      </c>
      <c r="C291" s="23">
        <v>17.8</v>
      </c>
      <c r="D291" s="23">
        <v>83.8</v>
      </c>
      <c r="E291" s="23">
        <v>2.7</v>
      </c>
      <c r="F291" s="23">
        <v>4.3</v>
      </c>
      <c r="G291" s="23">
        <v>53.1</v>
      </c>
      <c r="H291" s="23">
        <v>9.9</v>
      </c>
      <c r="I291" s="23">
        <v>15.9</v>
      </c>
      <c r="J291" s="23">
        <v>4.2</v>
      </c>
      <c r="K291" s="23">
        <v>0.1</v>
      </c>
      <c r="L291" s="23">
        <v>10.199999999999999</v>
      </c>
      <c r="M291" s="23">
        <v>14.9</v>
      </c>
      <c r="N291" s="23">
        <v>17.5</v>
      </c>
      <c r="O291" s="23">
        <v>10.199999999999999</v>
      </c>
      <c r="P291" s="23">
        <v>2.4</v>
      </c>
      <c r="Q291" s="23">
        <v>93.2</v>
      </c>
    </row>
    <row r="292" spans="1:17" x14ac:dyDescent="0.3">
      <c r="A292" s="20" t="s">
        <v>1408</v>
      </c>
      <c r="B292" s="5" t="s">
        <v>288</v>
      </c>
      <c r="C292" s="23">
        <v>9.6999999999999993</v>
      </c>
      <c r="D292" s="23">
        <v>48.4</v>
      </c>
      <c r="E292" s="23">
        <v>0.8</v>
      </c>
      <c r="F292" s="23">
        <v>1</v>
      </c>
      <c r="G292" s="23">
        <v>38.4</v>
      </c>
      <c r="H292" s="23">
        <v>6.9</v>
      </c>
      <c r="I292" s="23">
        <v>3.9</v>
      </c>
      <c r="J292" s="23">
        <v>1.2</v>
      </c>
      <c r="K292" s="23">
        <v>0.1</v>
      </c>
      <c r="L292" s="23">
        <v>9.5</v>
      </c>
      <c r="M292" s="23">
        <v>7.8</v>
      </c>
      <c r="N292" s="23">
        <v>6.9</v>
      </c>
      <c r="O292" s="23">
        <v>9.8000000000000007</v>
      </c>
      <c r="P292" s="23">
        <v>0.4</v>
      </c>
      <c r="Q292" s="23">
        <v>85.4</v>
      </c>
    </row>
    <row r="293" spans="1:17" x14ac:dyDescent="0.3">
      <c r="A293" s="20" t="s">
        <v>1409</v>
      </c>
      <c r="B293" s="5" t="s">
        <v>289</v>
      </c>
      <c r="C293" s="23">
        <v>20.2</v>
      </c>
      <c r="D293" s="23">
        <v>80.3</v>
      </c>
      <c r="E293" s="23">
        <v>2.2000000000000002</v>
      </c>
      <c r="F293" s="23">
        <v>5.3</v>
      </c>
      <c r="G293" s="23">
        <v>57.7</v>
      </c>
      <c r="H293" s="23">
        <v>14.3</v>
      </c>
      <c r="I293" s="23">
        <v>17.3</v>
      </c>
      <c r="J293" s="23">
        <v>5.5</v>
      </c>
      <c r="K293" s="23">
        <v>0.4</v>
      </c>
      <c r="L293" s="23">
        <v>38</v>
      </c>
      <c r="M293" s="23">
        <v>19.3</v>
      </c>
      <c r="N293" s="23">
        <v>42</v>
      </c>
      <c r="O293" s="23">
        <v>11.9</v>
      </c>
      <c r="P293" s="23">
        <v>0.8</v>
      </c>
      <c r="Q293" s="23">
        <v>79.400000000000006</v>
      </c>
    </row>
    <row r="294" spans="1:17" x14ac:dyDescent="0.3">
      <c r="A294" s="20" t="s">
        <v>1410</v>
      </c>
      <c r="B294" s="5" t="s">
        <v>290</v>
      </c>
      <c r="C294" s="23">
        <v>10.1</v>
      </c>
      <c r="D294" s="23">
        <v>59.3</v>
      </c>
      <c r="E294" s="23">
        <v>2.4</v>
      </c>
      <c r="F294" s="23">
        <v>0.9</v>
      </c>
      <c r="G294" s="23">
        <v>38.799999999999997</v>
      </c>
      <c r="H294" s="23">
        <v>9.8000000000000007</v>
      </c>
      <c r="I294" s="23">
        <v>3.6</v>
      </c>
      <c r="J294" s="23">
        <v>3.3</v>
      </c>
      <c r="K294" s="23">
        <v>0.3</v>
      </c>
      <c r="L294" s="23">
        <v>8.8000000000000007</v>
      </c>
      <c r="M294" s="23">
        <v>12.6</v>
      </c>
      <c r="N294" s="23">
        <v>6.1</v>
      </c>
      <c r="O294" s="23">
        <v>13.9</v>
      </c>
      <c r="P294" s="23">
        <v>0.7</v>
      </c>
      <c r="Q294" s="23">
        <v>72.7</v>
      </c>
    </row>
    <row r="295" spans="1:17" x14ac:dyDescent="0.3">
      <c r="A295" s="20" t="s">
        <v>1411</v>
      </c>
      <c r="B295" s="5" t="s">
        <v>291</v>
      </c>
      <c r="C295" s="23">
        <v>5.2</v>
      </c>
      <c r="D295" s="23">
        <v>36.700000000000003</v>
      </c>
      <c r="E295" s="23">
        <v>1.5</v>
      </c>
      <c r="F295" s="23">
        <v>3</v>
      </c>
      <c r="G295" s="23">
        <v>29.2</v>
      </c>
      <c r="H295" s="23">
        <v>4</v>
      </c>
      <c r="I295" s="23">
        <v>1.9</v>
      </c>
      <c r="J295" s="23">
        <v>2</v>
      </c>
      <c r="K295" s="23">
        <v>0.1</v>
      </c>
      <c r="L295" s="23">
        <v>0.8</v>
      </c>
      <c r="M295" s="23">
        <v>10.3</v>
      </c>
      <c r="N295" s="23">
        <v>1.9</v>
      </c>
      <c r="O295" s="23">
        <v>13.3</v>
      </c>
      <c r="P295" s="23">
        <v>0.5</v>
      </c>
      <c r="Q295" s="23">
        <v>79.3</v>
      </c>
    </row>
    <row r="296" spans="1:17" x14ac:dyDescent="0.3">
      <c r="A296" s="20" t="s">
        <v>1412</v>
      </c>
      <c r="B296" s="5" t="s">
        <v>292</v>
      </c>
      <c r="C296" s="23">
        <v>15.3</v>
      </c>
      <c r="D296" s="23">
        <v>79.599999999999994</v>
      </c>
      <c r="E296" s="23">
        <v>0.9</v>
      </c>
      <c r="F296" s="23">
        <v>7.4</v>
      </c>
      <c r="G296" s="23">
        <v>51.5</v>
      </c>
      <c r="H296" s="23">
        <v>2.2000000000000002</v>
      </c>
      <c r="I296" s="23">
        <v>18.8</v>
      </c>
      <c r="J296" s="23">
        <v>2.1</v>
      </c>
      <c r="K296" s="23">
        <v>0.2</v>
      </c>
      <c r="L296" s="23">
        <v>13.2</v>
      </c>
      <c r="M296" s="23">
        <v>5.5</v>
      </c>
      <c r="N296" s="23">
        <v>37.5</v>
      </c>
      <c r="O296" s="23">
        <v>6.7</v>
      </c>
      <c r="P296" s="23">
        <v>0.6</v>
      </c>
      <c r="Q296" s="23">
        <v>87.8</v>
      </c>
    </row>
    <row r="297" spans="1:17" x14ac:dyDescent="0.3">
      <c r="A297" s="20" t="s">
        <v>1413</v>
      </c>
      <c r="B297" s="5" t="s">
        <v>293</v>
      </c>
      <c r="C297" s="23">
        <v>13.6</v>
      </c>
      <c r="D297" s="23">
        <v>77.5</v>
      </c>
      <c r="E297" s="23">
        <v>0.6</v>
      </c>
      <c r="F297" s="23">
        <v>2.6</v>
      </c>
      <c r="G297" s="23">
        <v>63.5</v>
      </c>
      <c r="H297" s="23">
        <v>5.3</v>
      </c>
      <c r="I297" s="23">
        <v>55.1</v>
      </c>
      <c r="J297" s="23">
        <v>4.5999999999999996</v>
      </c>
      <c r="K297" s="23">
        <v>0.1</v>
      </c>
      <c r="L297" s="23">
        <v>43.9</v>
      </c>
      <c r="M297" s="23">
        <v>9.1999999999999993</v>
      </c>
      <c r="N297" s="23">
        <v>27.9</v>
      </c>
      <c r="O297" s="23">
        <v>9</v>
      </c>
      <c r="P297" s="23">
        <v>0.6</v>
      </c>
      <c r="Q297" s="23">
        <v>93</v>
      </c>
    </row>
    <row r="298" spans="1:17" x14ac:dyDescent="0.3">
      <c r="A298" s="20" t="s">
        <v>1414</v>
      </c>
      <c r="B298" s="5" t="s">
        <v>294</v>
      </c>
      <c r="C298" s="23">
        <v>10.199999999999999</v>
      </c>
      <c r="D298" s="23">
        <v>74.3</v>
      </c>
      <c r="E298" s="23">
        <v>2.8</v>
      </c>
      <c r="F298" s="23">
        <v>2.7</v>
      </c>
      <c r="G298" s="23">
        <v>38.299999999999997</v>
      </c>
      <c r="H298" s="23">
        <v>7</v>
      </c>
      <c r="I298" s="23">
        <v>27.1</v>
      </c>
      <c r="J298" s="23">
        <v>10</v>
      </c>
      <c r="K298" s="23">
        <v>0.2</v>
      </c>
      <c r="L298" s="23">
        <v>12.5</v>
      </c>
      <c r="M298" s="23">
        <v>18.3</v>
      </c>
      <c r="N298" s="23">
        <v>8.3000000000000007</v>
      </c>
      <c r="O298" s="23">
        <v>13</v>
      </c>
      <c r="P298" s="23">
        <v>1.9</v>
      </c>
      <c r="Q298" s="23">
        <v>82.3</v>
      </c>
    </row>
    <row r="299" spans="1:17" x14ac:dyDescent="0.3">
      <c r="A299" s="20" t="s">
        <v>1415</v>
      </c>
      <c r="B299" s="5" t="s">
        <v>295</v>
      </c>
      <c r="C299" s="23">
        <v>18.2</v>
      </c>
      <c r="D299" s="23">
        <v>77.2</v>
      </c>
      <c r="E299" s="23">
        <v>1.2</v>
      </c>
      <c r="F299" s="23">
        <v>4.3</v>
      </c>
      <c r="G299" s="23">
        <v>41.9</v>
      </c>
      <c r="H299" s="23">
        <v>9.3000000000000007</v>
      </c>
      <c r="I299" s="23">
        <v>17</v>
      </c>
      <c r="J299" s="23">
        <v>3.4</v>
      </c>
      <c r="K299" s="23">
        <v>0.3</v>
      </c>
      <c r="L299" s="23">
        <v>4.8</v>
      </c>
      <c r="M299" s="23">
        <v>21.6</v>
      </c>
      <c r="N299" s="23">
        <v>16.5</v>
      </c>
      <c r="O299" s="23">
        <v>9.9</v>
      </c>
      <c r="P299" s="23">
        <v>2.2999999999999998</v>
      </c>
      <c r="Q299" s="23">
        <v>88.3</v>
      </c>
    </row>
    <row r="300" spans="1:17" x14ac:dyDescent="0.3">
      <c r="A300" s="20" t="s">
        <v>1416</v>
      </c>
      <c r="B300" s="5" t="s">
        <v>296</v>
      </c>
      <c r="C300" s="23">
        <v>15.9</v>
      </c>
      <c r="D300" s="23">
        <v>75.099999999999994</v>
      </c>
      <c r="E300" s="23">
        <v>0.6</v>
      </c>
      <c r="F300" s="23">
        <v>0.9</v>
      </c>
      <c r="G300" s="23">
        <v>56.5</v>
      </c>
      <c r="H300" s="23">
        <v>7.7</v>
      </c>
      <c r="I300" s="23">
        <v>8.6999999999999993</v>
      </c>
      <c r="J300" s="23">
        <v>1.6</v>
      </c>
      <c r="K300" s="23">
        <v>0</v>
      </c>
      <c r="L300" s="23">
        <v>16.7</v>
      </c>
      <c r="M300" s="23">
        <v>6.2</v>
      </c>
      <c r="N300" s="23">
        <v>27.1</v>
      </c>
      <c r="O300" s="23">
        <v>10.5</v>
      </c>
      <c r="P300" s="23">
        <v>0.6</v>
      </c>
      <c r="Q300" s="23">
        <v>91</v>
      </c>
    </row>
    <row r="301" spans="1:17" x14ac:dyDescent="0.3">
      <c r="A301" s="20" t="s">
        <v>1417</v>
      </c>
      <c r="B301" s="5" t="s">
        <v>297</v>
      </c>
      <c r="C301" s="23">
        <v>13.4</v>
      </c>
      <c r="D301" s="23">
        <v>68.3</v>
      </c>
      <c r="E301" s="23">
        <v>1.9</v>
      </c>
      <c r="F301" s="23">
        <v>2.2999999999999998</v>
      </c>
      <c r="G301" s="23">
        <v>32.299999999999997</v>
      </c>
      <c r="H301" s="23">
        <v>8.1</v>
      </c>
      <c r="I301" s="23">
        <v>17.8</v>
      </c>
      <c r="J301" s="23">
        <v>2.5</v>
      </c>
      <c r="K301" s="23">
        <v>0.2</v>
      </c>
      <c r="L301" s="23">
        <v>14.6</v>
      </c>
      <c r="M301" s="23">
        <v>12</v>
      </c>
      <c r="N301" s="23">
        <v>37.200000000000003</v>
      </c>
      <c r="O301" s="23">
        <v>8.5</v>
      </c>
      <c r="P301" s="23">
        <v>2.6</v>
      </c>
      <c r="Q301" s="23">
        <v>88.9</v>
      </c>
    </row>
    <row r="302" spans="1:17" x14ac:dyDescent="0.3">
      <c r="A302" s="20" t="s">
        <v>1418</v>
      </c>
      <c r="B302" s="5" t="s">
        <v>298</v>
      </c>
      <c r="C302" s="23">
        <v>20.6</v>
      </c>
      <c r="D302" s="23">
        <v>76.900000000000006</v>
      </c>
      <c r="E302" s="23">
        <v>0.8</v>
      </c>
      <c r="F302" s="23">
        <v>3.7</v>
      </c>
      <c r="G302" s="23">
        <v>52.5</v>
      </c>
      <c r="H302" s="23">
        <v>5</v>
      </c>
      <c r="I302" s="23">
        <v>25.3</v>
      </c>
      <c r="J302" s="23">
        <v>1.5</v>
      </c>
      <c r="K302" s="23">
        <v>0.9</v>
      </c>
      <c r="L302" s="23">
        <v>34.799999999999997</v>
      </c>
      <c r="M302" s="23">
        <v>10.199999999999999</v>
      </c>
      <c r="N302" s="23">
        <v>56.5</v>
      </c>
      <c r="O302" s="23">
        <v>7.9</v>
      </c>
      <c r="P302" s="23">
        <v>0.8</v>
      </c>
      <c r="Q302" s="23">
        <v>89.6</v>
      </c>
    </row>
    <row r="303" spans="1:17" x14ac:dyDescent="0.3">
      <c r="A303" s="20" t="s">
        <v>1419</v>
      </c>
      <c r="B303" s="5" t="s">
        <v>299</v>
      </c>
      <c r="C303" s="23">
        <v>11</v>
      </c>
      <c r="D303" s="23">
        <v>71.099999999999994</v>
      </c>
      <c r="E303" s="23">
        <v>1.3</v>
      </c>
      <c r="F303" s="23">
        <v>1.3</v>
      </c>
      <c r="G303" s="23">
        <v>51.5</v>
      </c>
      <c r="H303" s="23">
        <v>7.7</v>
      </c>
      <c r="I303" s="23">
        <v>15.9</v>
      </c>
      <c r="J303" s="23">
        <v>3.3</v>
      </c>
      <c r="K303" s="23">
        <v>0.2</v>
      </c>
      <c r="L303" s="23">
        <v>16.100000000000001</v>
      </c>
      <c r="M303" s="23">
        <v>13.8</v>
      </c>
      <c r="N303" s="23">
        <v>5.6</v>
      </c>
      <c r="O303" s="23">
        <v>13.3</v>
      </c>
      <c r="P303" s="23">
        <v>1.1000000000000001</v>
      </c>
      <c r="Q303" s="23">
        <v>79.5</v>
      </c>
    </row>
    <row r="304" spans="1:17" x14ac:dyDescent="0.3">
      <c r="A304" s="20" t="s">
        <v>1420</v>
      </c>
      <c r="B304" s="5" t="s">
        <v>300</v>
      </c>
      <c r="C304" s="23">
        <v>13.9</v>
      </c>
      <c r="D304" s="23">
        <v>77.599999999999994</v>
      </c>
      <c r="E304" s="23">
        <v>0.5</v>
      </c>
      <c r="F304" s="23">
        <v>9.9</v>
      </c>
      <c r="G304" s="23">
        <v>39.700000000000003</v>
      </c>
      <c r="H304" s="23">
        <v>5.0999999999999996</v>
      </c>
      <c r="I304" s="23">
        <v>14.9</v>
      </c>
      <c r="J304" s="23">
        <v>2</v>
      </c>
      <c r="K304" s="23">
        <v>0.6</v>
      </c>
      <c r="L304" s="23">
        <v>12.6</v>
      </c>
      <c r="M304" s="23">
        <v>12.2</v>
      </c>
      <c r="N304" s="23">
        <v>52.5</v>
      </c>
      <c r="O304" s="23">
        <v>7.9</v>
      </c>
      <c r="P304" s="23">
        <v>0.7</v>
      </c>
      <c r="Q304" s="23">
        <v>85.6</v>
      </c>
    </row>
    <row r="305" spans="1:17" x14ac:dyDescent="0.3">
      <c r="A305" s="20" t="s">
        <v>1421</v>
      </c>
      <c r="B305" s="5" t="s">
        <v>301</v>
      </c>
      <c r="C305" s="23">
        <v>18.899999999999999</v>
      </c>
      <c r="D305" s="23">
        <v>82.3</v>
      </c>
      <c r="E305" s="23">
        <v>1.4</v>
      </c>
      <c r="F305" s="23">
        <v>1.1000000000000001</v>
      </c>
      <c r="G305" s="23">
        <v>51.5</v>
      </c>
      <c r="H305" s="23">
        <v>4.7</v>
      </c>
      <c r="I305" s="23">
        <v>33.799999999999997</v>
      </c>
      <c r="J305" s="23">
        <v>2.9</v>
      </c>
      <c r="K305" s="23">
        <v>0.2</v>
      </c>
      <c r="L305" s="23">
        <v>21.4</v>
      </c>
      <c r="M305" s="23">
        <v>11.5</v>
      </c>
      <c r="N305" s="23">
        <v>21.8</v>
      </c>
      <c r="O305" s="23">
        <v>8.3000000000000007</v>
      </c>
      <c r="P305" s="23">
        <v>1.8</v>
      </c>
      <c r="Q305" s="23">
        <v>90.2</v>
      </c>
    </row>
    <row r="306" spans="1:17" x14ac:dyDescent="0.3">
      <c r="A306" s="20" t="s">
        <v>1422</v>
      </c>
      <c r="B306" s="5" t="s">
        <v>302</v>
      </c>
      <c r="C306" s="23">
        <v>8.9</v>
      </c>
      <c r="D306" s="23">
        <v>51.7</v>
      </c>
      <c r="E306" s="23">
        <v>1.3</v>
      </c>
      <c r="F306" s="23">
        <v>1</v>
      </c>
      <c r="G306" s="23">
        <v>33.1</v>
      </c>
      <c r="H306" s="23">
        <v>3</v>
      </c>
      <c r="I306" s="23">
        <v>2.4</v>
      </c>
      <c r="J306" s="23">
        <v>3.6</v>
      </c>
      <c r="K306" s="23">
        <v>0.8</v>
      </c>
      <c r="L306" s="23">
        <v>1</v>
      </c>
      <c r="M306" s="23">
        <v>11</v>
      </c>
      <c r="N306" s="23">
        <v>1.6</v>
      </c>
      <c r="O306" s="23">
        <v>13.7</v>
      </c>
      <c r="P306" s="23">
        <v>1.2</v>
      </c>
      <c r="Q306" s="23">
        <v>82.2</v>
      </c>
    </row>
    <row r="307" spans="1:17" x14ac:dyDescent="0.3">
      <c r="A307" s="20" t="s">
        <v>1423</v>
      </c>
      <c r="B307" s="5" t="s">
        <v>303</v>
      </c>
      <c r="C307" s="23">
        <v>11.9</v>
      </c>
      <c r="D307" s="23">
        <v>63.3</v>
      </c>
      <c r="E307" s="23">
        <v>1.4</v>
      </c>
      <c r="F307" s="23">
        <v>7.1</v>
      </c>
      <c r="G307" s="23">
        <v>42.4</v>
      </c>
      <c r="H307" s="23">
        <v>5.3</v>
      </c>
      <c r="I307" s="23">
        <v>13.6</v>
      </c>
      <c r="J307" s="23">
        <v>1.9</v>
      </c>
      <c r="K307" s="23">
        <v>0.4</v>
      </c>
      <c r="L307" s="23">
        <v>7.7</v>
      </c>
      <c r="M307" s="23">
        <v>11.6</v>
      </c>
      <c r="N307" s="23">
        <v>46.5</v>
      </c>
      <c r="O307" s="23">
        <v>9.4</v>
      </c>
      <c r="P307" s="23">
        <v>1.1000000000000001</v>
      </c>
      <c r="Q307" s="23">
        <v>88.1</v>
      </c>
    </row>
    <row r="308" spans="1:17" x14ac:dyDescent="0.3">
      <c r="A308" s="20" t="s">
        <v>1424</v>
      </c>
      <c r="B308" s="5" t="s">
        <v>304</v>
      </c>
      <c r="C308" s="23">
        <v>20.100000000000001</v>
      </c>
      <c r="D308" s="23">
        <v>70</v>
      </c>
      <c r="E308" s="23">
        <v>0.7</v>
      </c>
      <c r="F308" s="23">
        <v>1.9</v>
      </c>
      <c r="G308" s="23">
        <v>44.5</v>
      </c>
      <c r="H308" s="23">
        <v>13</v>
      </c>
      <c r="I308" s="23">
        <v>20.8</v>
      </c>
      <c r="J308" s="23">
        <v>1.6</v>
      </c>
      <c r="K308" s="23">
        <v>0.3</v>
      </c>
      <c r="L308" s="23">
        <v>35.299999999999997</v>
      </c>
      <c r="M308" s="23">
        <v>11.4</v>
      </c>
      <c r="N308" s="23">
        <v>47.9</v>
      </c>
      <c r="O308" s="23">
        <v>9</v>
      </c>
      <c r="P308" s="23">
        <v>1.1000000000000001</v>
      </c>
      <c r="Q308" s="23">
        <v>91.3</v>
      </c>
    </row>
    <row r="309" spans="1:17" x14ac:dyDescent="0.3">
      <c r="A309" s="20" t="s">
        <v>1425</v>
      </c>
      <c r="B309" s="5" t="s">
        <v>305</v>
      </c>
      <c r="C309" s="23">
        <v>9.6</v>
      </c>
      <c r="D309" s="23">
        <v>70.2</v>
      </c>
      <c r="E309" s="23">
        <v>2.2999999999999998</v>
      </c>
      <c r="F309" s="23">
        <v>1.7</v>
      </c>
      <c r="G309" s="23">
        <v>36.700000000000003</v>
      </c>
      <c r="H309" s="23">
        <v>8</v>
      </c>
      <c r="I309" s="23">
        <v>20.7</v>
      </c>
      <c r="J309" s="23">
        <v>4.2</v>
      </c>
      <c r="K309" s="23">
        <v>0.5</v>
      </c>
      <c r="L309" s="23">
        <v>13.5</v>
      </c>
      <c r="M309" s="23">
        <v>14.8</v>
      </c>
      <c r="N309" s="23">
        <v>9.1999999999999993</v>
      </c>
      <c r="O309" s="23">
        <v>10</v>
      </c>
      <c r="P309" s="23">
        <v>2.1</v>
      </c>
      <c r="Q309" s="23">
        <v>87.7</v>
      </c>
    </row>
    <row r="310" spans="1:17" x14ac:dyDescent="0.3">
      <c r="A310" s="20" t="s">
        <v>1426</v>
      </c>
      <c r="B310" s="5" t="s">
        <v>306</v>
      </c>
      <c r="C310" s="23">
        <v>19.899999999999999</v>
      </c>
      <c r="D310" s="23">
        <v>83</v>
      </c>
      <c r="E310" s="23">
        <v>1.9</v>
      </c>
      <c r="F310" s="23">
        <v>10.4</v>
      </c>
      <c r="G310" s="23">
        <v>43.8</v>
      </c>
      <c r="H310" s="23">
        <v>6</v>
      </c>
      <c r="I310" s="23">
        <v>14.6</v>
      </c>
      <c r="J310" s="23">
        <v>5.4</v>
      </c>
      <c r="K310" s="23">
        <v>1.4</v>
      </c>
      <c r="L310" s="23">
        <v>13.7</v>
      </c>
      <c r="M310" s="23">
        <v>21.5</v>
      </c>
      <c r="N310" s="23">
        <v>32.6</v>
      </c>
      <c r="O310" s="23">
        <v>8.6999999999999993</v>
      </c>
      <c r="P310" s="23">
        <v>2.6</v>
      </c>
      <c r="Q310" s="23">
        <v>94.3</v>
      </c>
    </row>
    <row r="311" spans="1:17" x14ac:dyDescent="0.3">
      <c r="A311" s="20" t="s">
        <v>1427</v>
      </c>
      <c r="B311" s="5" t="s">
        <v>307</v>
      </c>
      <c r="C311" s="23">
        <v>11.3</v>
      </c>
      <c r="D311" s="23">
        <v>63.3</v>
      </c>
      <c r="E311" s="23">
        <v>1.4</v>
      </c>
      <c r="F311" s="23">
        <v>3.4</v>
      </c>
      <c r="G311" s="23">
        <v>41</v>
      </c>
      <c r="H311" s="23">
        <v>7.3</v>
      </c>
      <c r="I311" s="23">
        <v>15.4</v>
      </c>
      <c r="J311" s="23">
        <v>1.6</v>
      </c>
      <c r="K311" s="23">
        <v>0.1</v>
      </c>
      <c r="L311" s="23">
        <v>6.1</v>
      </c>
      <c r="M311" s="23">
        <v>18.3</v>
      </c>
      <c r="N311" s="23">
        <v>24</v>
      </c>
      <c r="O311" s="23">
        <v>12.3</v>
      </c>
      <c r="P311" s="23">
        <v>0.9</v>
      </c>
      <c r="Q311" s="23">
        <v>76.599999999999994</v>
      </c>
    </row>
    <row r="312" spans="1:17" x14ac:dyDescent="0.3">
      <c r="A312" s="20" t="s">
        <v>1428</v>
      </c>
      <c r="B312" s="5" t="s">
        <v>308</v>
      </c>
      <c r="C312" s="23">
        <v>22.3</v>
      </c>
      <c r="D312" s="23">
        <v>85.5</v>
      </c>
      <c r="E312" s="23">
        <v>2.4</v>
      </c>
      <c r="F312" s="23">
        <v>0.9</v>
      </c>
      <c r="G312" s="23">
        <v>53.5</v>
      </c>
      <c r="H312" s="23">
        <v>7.5</v>
      </c>
      <c r="I312" s="23">
        <v>13.7</v>
      </c>
      <c r="J312" s="23">
        <v>4.4000000000000004</v>
      </c>
      <c r="K312" s="23">
        <v>0.1</v>
      </c>
      <c r="L312" s="23">
        <v>18.2</v>
      </c>
      <c r="M312" s="23">
        <v>18</v>
      </c>
      <c r="N312" s="23">
        <v>16.399999999999999</v>
      </c>
      <c r="O312" s="23">
        <v>10.4</v>
      </c>
      <c r="P312" s="23">
        <v>2.4</v>
      </c>
      <c r="Q312" s="23">
        <v>95.3</v>
      </c>
    </row>
    <row r="313" spans="1:17" x14ac:dyDescent="0.3">
      <c r="A313" s="20" t="s">
        <v>1429</v>
      </c>
      <c r="B313" s="5" t="s">
        <v>309</v>
      </c>
      <c r="C313" s="23">
        <v>17.899999999999999</v>
      </c>
      <c r="D313" s="23">
        <v>76.8</v>
      </c>
      <c r="E313" s="23">
        <v>1</v>
      </c>
      <c r="F313" s="23">
        <v>6.7</v>
      </c>
      <c r="G313" s="23">
        <v>39.700000000000003</v>
      </c>
      <c r="H313" s="23">
        <v>7.6</v>
      </c>
      <c r="I313" s="23">
        <v>12.2</v>
      </c>
      <c r="J313" s="23">
        <v>3.6</v>
      </c>
      <c r="K313" s="23">
        <v>5.5</v>
      </c>
      <c r="L313" s="23">
        <v>11.2</v>
      </c>
      <c r="M313" s="23">
        <v>18.399999999999999</v>
      </c>
      <c r="N313" s="23">
        <v>26.2</v>
      </c>
      <c r="O313" s="23">
        <v>12.7</v>
      </c>
      <c r="P313" s="23">
        <v>1.5</v>
      </c>
      <c r="Q313" s="23">
        <v>89.5</v>
      </c>
    </row>
    <row r="314" spans="1:17" x14ac:dyDescent="0.3">
      <c r="A314" s="20" t="s">
        <v>1430</v>
      </c>
      <c r="B314" s="5" t="s">
        <v>310</v>
      </c>
      <c r="C314" s="23">
        <v>15</v>
      </c>
      <c r="D314" s="23">
        <v>75</v>
      </c>
      <c r="E314" s="23">
        <v>1.3</v>
      </c>
      <c r="F314" s="23">
        <v>7.4</v>
      </c>
      <c r="G314" s="23">
        <v>52.8</v>
      </c>
      <c r="H314" s="23">
        <v>6.9</v>
      </c>
      <c r="I314" s="23">
        <v>38.4</v>
      </c>
      <c r="J314" s="23">
        <v>2.6</v>
      </c>
      <c r="K314" s="23">
        <v>0.3</v>
      </c>
      <c r="L314" s="23">
        <v>9.9</v>
      </c>
      <c r="M314" s="23">
        <v>16</v>
      </c>
      <c r="N314" s="23">
        <v>9.1</v>
      </c>
      <c r="O314" s="23">
        <v>8.3000000000000007</v>
      </c>
      <c r="P314" s="23">
        <v>1</v>
      </c>
      <c r="Q314" s="23">
        <v>91.4</v>
      </c>
    </row>
    <row r="315" spans="1:17" x14ac:dyDescent="0.3">
      <c r="A315" s="20" t="s">
        <v>1431</v>
      </c>
      <c r="B315" s="5" t="s">
        <v>311</v>
      </c>
      <c r="C315" s="23">
        <v>10.199999999999999</v>
      </c>
      <c r="D315" s="23">
        <v>63.3</v>
      </c>
      <c r="E315" s="23">
        <v>2.2999999999999998</v>
      </c>
      <c r="F315" s="23">
        <v>4.5</v>
      </c>
      <c r="G315" s="23">
        <v>45.9</v>
      </c>
      <c r="H315" s="23">
        <v>6.5</v>
      </c>
      <c r="I315" s="23">
        <v>16.3</v>
      </c>
      <c r="J315" s="23">
        <v>5.6</v>
      </c>
      <c r="K315" s="23">
        <v>0.3</v>
      </c>
      <c r="L315" s="23">
        <v>7.1</v>
      </c>
      <c r="M315" s="23">
        <v>16.100000000000001</v>
      </c>
      <c r="N315" s="23">
        <v>8.6</v>
      </c>
      <c r="O315" s="23">
        <v>10.9</v>
      </c>
      <c r="P315" s="23">
        <v>0.8</v>
      </c>
      <c r="Q315" s="23">
        <v>86.6</v>
      </c>
    </row>
    <row r="316" spans="1:17" x14ac:dyDescent="0.3">
      <c r="A316" s="20" t="s">
        <v>1432</v>
      </c>
      <c r="B316" s="5" t="s">
        <v>312</v>
      </c>
      <c r="C316" s="23">
        <v>14.2</v>
      </c>
      <c r="D316" s="23">
        <v>77.400000000000006</v>
      </c>
      <c r="E316" s="23">
        <v>1.2</v>
      </c>
      <c r="F316" s="23">
        <v>0.3</v>
      </c>
      <c r="G316" s="23">
        <v>55.1</v>
      </c>
      <c r="H316" s="23">
        <v>5.9</v>
      </c>
      <c r="I316" s="23">
        <v>9.8000000000000007</v>
      </c>
      <c r="J316" s="23">
        <v>2.5</v>
      </c>
      <c r="K316" s="23">
        <v>0</v>
      </c>
      <c r="L316" s="23">
        <v>6.9</v>
      </c>
      <c r="M316" s="23">
        <v>9.5</v>
      </c>
      <c r="N316" s="23">
        <v>25.5</v>
      </c>
      <c r="O316" s="23">
        <v>13</v>
      </c>
      <c r="P316" s="23">
        <v>1.5</v>
      </c>
      <c r="Q316" s="23">
        <v>90</v>
      </c>
    </row>
    <row r="317" spans="1:17" x14ac:dyDescent="0.3">
      <c r="A317" s="20" t="s">
        <v>1433</v>
      </c>
      <c r="B317" s="5" t="s">
        <v>313</v>
      </c>
      <c r="C317" s="23">
        <v>17.100000000000001</v>
      </c>
      <c r="D317" s="23">
        <v>80.3</v>
      </c>
      <c r="E317" s="23">
        <v>1.2</v>
      </c>
      <c r="F317" s="23">
        <v>1.9</v>
      </c>
      <c r="G317" s="23">
        <v>49.4</v>
      </c>
      <c r="H317" s="23">
        <v>4</v>
      </c>
      <c r="I317" s="23">
        <v>52.1</v>
      </c>
      <c r="J317" s="23">
        <v>3</v>
      </c>
      <c r="K317" s="23">
        <v>0.2</v>
      </c>
      <c r="L317" s="23">
        <v>16.399999999999999</v>
      </c>
      <c r="M317" s="23">
        <v>14.3</v>
      </c>
      <c r="N317" s="23">
        <v>20.100000000000001</v>
      </c>
      <c r="O317" s="23">
        <v>11</v>
      </c>
      <c r="P317" s="23">
        <v>1.8</v>
      </c>
      <c r="Q317" s="23">
        <v>93.4</v>
      </c>
    </row>
    <row r="318" spans="1:17" x14ac:dyDescent="0.3">
      <c r="A318" s="20" t="s">
        <v>1434</v>
      </c>
      <c r="B318" s="5" t="s">
        <v>314</v>
      </c>
      <c r="C318" s="23">
        <v>12.3</v>
      </c>
      <c r="D318" s="23">
        <v>72.8</v>
      </c>
      <c r="E318" s="23">
        <v>1.6</v>
      </c>
      <c r="F318" s="23">
        <v>5.3</v>
      </c>
      <c r="G318" s="23">
        <v>32.1</v>
      </c>
      <c r="H318" s="23">
        <v>4.2</v>
      </c>
      <c r="I318" s="23">
        <v>12.4</v>
      </c>
      <c r="J318" s="23">
        <v>3.8</v>
      </c>
      <c r="K318" s="23">
        <v>0.6</v>
      </c>
      <c r="L318" s="23">
        <v>4</v>
      </c>
      <c r="M318" s="23">
        <v>16.600000000000001</v>
      </c>
      <c r="N318" s="23">
        <v>5.5</v>
      </c>
      <c r="O318" s="23">
        <v>10.3</v>
      </c>
      <c r="P318" s="23">
        <v>2.5</v>
      </c>
      <c r="Q318" s="23">
        <v>89.8</v>
      </c>
    </row>
    <row r="319" spans="1:17" x14ac:dyDescent="0.3">
      <c r="A319" s="20" t="s">
        <v>1435</v>
      </c>
      <c r="B319" s="5" t="s">
        <v>315</v>
      </c>
      <c r="C319" s="23">
        <v>15.2</v>
      </c>
      <c r="D319" s="23">
        <v>84.1</v>
      </c>
      <c r="E319" s="23">
        <v>0.9</v>
      </c>
      <c r="F319" s="23">
        <v>1.8</v>
      </c>
      <c r="G319" s="23">
        <v>60.8</v>
      </c>
      <c r="H319" s="23">
        <v>3.2</v>
      </c>
      <c r="I319" s="23">
        <v>17.899999999999999</v>
      </c>
      <c r="J319" s="23">
        <v>5.0999999999999996</v>
      </c>
      <c r="K319" s="23">
        <v>0.6</v>
      </c>
      <c r="L319" s="23">
        <v>15.1</v>
      </c>
      <c r="M319" s="23">
        <v>11.2</v>
      </c>
      <c r="N319" s="23">
        <v>13.4</v>
      </c>
      <c r="O319" s="23">
        <v>7.8</v>
      </c>
      <c r="P319" s="23">
        <v>2.4</v>
      </c>
      <c r="Q319" s="23">
        <v>94.3</v>
      </c>
    </row>
    <row r="320" spans="1:17" x14ac:dyDescent="0.3">
      <c r="A320" s="20" t="s">
        <v>1436</v>
      </c>
      <c r="B320" s="5" t="s">
        <v>316</v>
      </c>
      <c r="C320" s="23">
        <v>22.6</v>
      </c>
      <c r="D320" s="23">
        <v>76</v>
      </c>
      <c r="E320" s="23">
        <v>1.4</v>
      </c>
      <c r="F320" s="23">
        <v>1.5</v>
      </c>
      <c r="G320" s="23">
        <v>68</v>
      </c>
      <c r="H320" s="23">
        <v>4.5999999999999996</v>
      </c>
      <c r="I320" s="23">
        <v>21.4</v>
      </c>
      <c r="J320" s="23">
        <v>3.3</v>
      </c>
      <c r="K320" s="23">
        <v>1.5</v>
      </c>
      <c r="L320" s="23">
        <v>19.2</v>
      </c>
      <c r="M320" s="23">
        <v>10.3</v>
      </c>
      <c r="N320" s="23">
        <v>32.299999999999997</v>
      </c>
      <c r="O320" s="23">
        <v>8.9</v>
      </c>
      <c r="P320" s="23">
        <v>0.8</v>
      </c>
      <c r="Q320" s="23">
        <v>91.2</v>
      </c>
    </row>
    <row r="321" spans="1:17" x14ac:dyDescent="0.3">
      <c r="A321" s="20" t="s">
        <v>1437</v>
      </c>
      <c r="B321" s="5" t="s">
        <v>317</v>
      </c>
      <c r="C321" s="23">
        <v>5.8</v>
      </c>
      <c r="D321" s="23">
        <v>35.799999999999997</v>
      </c>
      <c r="E321" s="23">
        <v>1.2</v>
      </c>
      <c r="F321" s="23">
        <v>4</v>
      </c>
      <c r="G321" s="23">
        <v>22.9</v>
      </c>
      <c r="H321" s="23">
        <v>4.2</v>
      </c>
      <c r="I321" s="23">
        <v>4.2</v>
      </c>
      <c r="J321" s="23">
        <v>2</v>
      </c>
      <c r="K321" s="23">
        <v>3.2</v>
      </c>
      <c r="L321" s="23">
        <v>1.6</v>
      </c>
      <c r="M321" s="23">
        <v>11.3</v>
      </c>
      <c r="N321" s="23">
        <v>3.6</v>
      </c>
      <c r="O321" s="23">
        <v>17.399999999999999</v>
      </c>
      <c r="P321" s="23">
        <v>0.4</v>
      </c>
      <c r="Q321" s="23">
        <v>70.400000000000006</v>
      </c>
    </row>
    <row r="322" spans="1:17" x14ac:dyDescent="0.3">
      <c r="A322" s="20" t="s">
        <v>1438</v>
      </c>
      <c r="B322" s="5" t="s">
        <v>318</v>
      </c>
      <c r="C322" s="23">
        <v>15.7</v>
      </c>
      <c r="D322" s="23">
        <v>74.900000000000006</v>
      </c>
      <c r="E322" s="23">
        <v>1.7</v>
      </c>
      <c r="F322" s="23">
        <v>3.5</v>
      </c>
      <c r="G322" s="23">
        <v>26</v>
      </c>
      <c r="H322" s="23">
        <v>3.6</v>
      </c>
      <c r="I322" s="23">
        <v>11.9</v>
      </c>
      <c r="J322" s="23">
        <v>5.5</v>
      </c>
      <c r="K322" s="23">
        <v>0.9</v>
      </c>
      <c r="L322" s="23">
        <v>1.3</v>
      </c>
      <c r="M322" s="23">
        <v>13.3</v>
      </c>
      <c r="N322" s="23">
        <v>23.2</v>
      </c>
      <c r="O322" s="23">
        <v>13.2</v>
      </c>
      <c r="P322" s="23">
        <v>2.7</v>
      </c>
      <c r="Q322" s="23">
        <v>86</v>
      </c>
    </row>
    <row r="323" spans="1:17" x14ac:dyDescent="0.3">
      <c r="A323" s="20" t="s">
        <v>1439</v>
      </c>
      <c r="B323" s="5" t="s">
        <v>319</v>
      </c>
      <c r="C323" s="23">
        <v>13</v>
      </c>
      <c r="D323" s="23">
        <v>68.2</v>
      </c>
      <c r="E323" s="23">
        <v>1.4</v>
      </c>
      <c r="F323" s="23">
        <v>5.9</v>
      </c>
      <c r="G323" s="23">
        <v>29.5</v>
      </c>
      <c r="H323" s="23">
        <v>4.5999999999999996</v>
      </c>
      <c r="I323" s="23">
        <v>15.2</v>
      </c>
      <c r="J323" s="23">
        <v>3.6</v>
      </c>
      <c r="K323" s="23">
        <v>5.3</v>
      </c>
      <c r="L323" s="23">
        <v>2</v>
      </c>
      <c r="M323" s="23">
        <v>14.6</v>
      </c>
      <c r="N323" s="23">
        <v>21.8</v>
      </c>
      <c r="O323" s="23">
        <v>14.2</v>
      </c>
      <c r="P323" s="23">
        <v>1.7</v>
      </c>
      <c r="Q323" s="23">
        <v>86.5</v>
      </c>
    </row>
    <row r="324" spans="1:17" x14ac:dyDescent="0.3">
      <c r="A324" s="20" t="s">
        <v>1440</v>
      </c>
      <c r="B324" s="5" t="s">
        <v>320</v>
      </c>
      <c r="C324" s="23">
        <v>14.8</v>
      </c>
      <c r="D324" s="23">
        <v>74.3</v>
      </c>
      <c r="E324" s="23">
        <v>1.9</v>
      </c>
      <c r="F324" s="23">
        <v>0.9</v>
      </c>
      <c r="G324" s="23">
        <v>32.5</v>
      </c>
      <c r="H324" s="23">
        <v>3.9</v>
      </c>
      <c r="I324" s="23">
        <v>11.6</v>
      </c>
      <c r="J324" s="23">
        <v>3.9</v>
      </c>
      <c r="K324" s="23">
        <v>2.2000000000000002</v>
      </c>
      <c r="L324" s="23">
        <v>0.1</v>
      </c>
      <c r="M324" s="23">
        <v>15.2</v>
      </c>
      <c r="N324" s="23">
        <v>16.100000000000001</v>
      </c>
      <c r="O324" s="23">
        <v>13.9</v>
      </c>
      <c r="P324" s="23">
        <v>2.4</v>
      </c>
      <c r="Q324" s="23">
        <v>84.9</v>
      </c>
    </row>
    <row r="325" spans="1:17" x14ac:dyDescent="0.3">
      <c r="A325" s="20" t="s">
        <v>1441</v>
      </c>
      <c r="B325" s="5" t="s">
        <v>321</v>
      </c>
      <c r="C325" s="23">
        <v>20.5</v>
      </c>
      <c r="D325" s="23">
        <v>76.900000000000006</v>
      </c>
      <c r="E325" s="23">
        <v>2</v>
      </c>
      <c r="F325" s="23">
        <v>5.2</v>
      </c>
      <c r="G325" s="23">
        <v>31</v>
      </c>
      <c r="H325" s="23">
        <v>6.7</v>
      </c>
      <c r="I325" s="23">
        <v>12.6</v>
      </c>
      <c r="J325" s="23">
        <v>3.9</v>
      </c>
      <c r="K325" s="23">
        <v>10.8</v>
      </c>
      <c r="L325" s="23">
        <v>6.7</v>
      </c>
      <c r="M325" s="23">
        <v>19.5</v>
      </c>
      <c r="N325" s="23">
        <v>20.100000000000001</v>
      </c>
      <c r="O325" s="23">
        <v>16.8</v>
      </c>
      <c r="P325" s="23">
        <v>2.1</v>
      </c>
      <c r="Q325" s="23">
        <v>87.3</v>
      </c>
    </row>
    <row r="326" spans="1:17" x14ac:dyDescent="0.3">
      <c r="A326" s="20" t="s">
        <v>1442</v>
      </c>
      <c r="B326" s="5" t="s">
        <v>322</v>
      </c>
      <c r="C326" s="23">
        <v>11.3</v>
      </c>
      <c r="D326" s="23">
        <v>56.9</v>
      </c>
      <c r="E326" s="23">
        <v>1.2</v>
      </c>
      <c r="F326" s="23">
        <v>3</v>
      </c>
      <c r="G326" s="23">
        <v>26.3</v>
      </c>
      <c r="H326" s="23">
        <v>5.5</v>
      </c>
      <c r="I326" s="23">
        <v>2.2999999999999998</v>
      </c>
      <c r="J326" s="23">
        <v>2.7</v>
      </c>
      <c r="K326" s="23">
        <v>3</v>
      </c>
      <c r="L326" s="23">
        <v>0.5</v>
      </c>
      <c r="M326" s="23">
        <v>13.8</v>
      </c>
      <c r="N326" s="23">
        <v>3.9</v>
      </c>
      <c r="O326" s="23">
        <v>18.7</v>
      </c>
      <c r="P326" s="23">
        <v>0.8</v>
      </c>
      <c r="Q326" s="23">
        <v>77</v>
      </c>
    </row>
    <row r="327" spans="1:17" x14ac:dyDescent="0.3">
      <c r="A327" s="20" t="s">
        <v>1443</v>
      </c>
      <c r="B327" s="5" t="s">
        <v>323</v>
      </c>
      <c r="C327" s="23">
        <v>16.899999999999999</v>
      </c>
      <c r="D327" s="23">
        <v>77.5</v>
      </c>
      <c r="E327" s="23">
        <v>1.9</v>
      </c>
      <c r="F327" s="23">
        <v>2.2999999999999998</v>
      </c>
      <c r="G327" s="23">
        <v>30.2</v>
      </c>
      <c r="H327" s="23">
        <v>3.4</v>
      </c>
      <c r="I327" s="23">
        <v>14.3</v>
      </c>
      <c r="J327" s="23">
        <v>3.7</v>
      </c>
      <c r="K327" s="23">
        <v>4.5999999999999996</v>
      </c>
      <c r="L327" s="23">
        <v>2</v>
      </c>
      <c r="M327" s="23">
        <v>16.7</v>
      </c>
      <c r="N327" s="23">
        <v>25.4</v>
      </c>
      <c r="O327" s="23">
        <v>13.3</v>
      </c>
      <c r="P327" s="23">
        <v>2.1</v>
      </c>
      <c r="Q327" s="23">
        <v>87</v>
      </c>
    </row>
    <row r="328" spans="1:17" x14ac:dyDescent="0.3">
      <c r="A328" s="20" t="s">
        <v>1444</v>
      </c>
      <c r="B328" s="5" t="s">
        <v>324</v>
      </c>
      <c r="C328" s="23">
        <v>12.7</v>
      </c>
      <c r="D328" s="23">
        <v>55.7</v>
      </c>
      <c r="E328" s="23">
        <v>1.5</v>
      </c>
      <c r="F328" s="23">
        <v>2.5</v>
      </c>
      <c r="G328" s="23">
        <v>30.7</v>
      </c>
      <c r="H328" s="23">
        <v>10.6</v>
      </c>
      <c r="I328" s="23">
        <v>7.8</v>
      </c>
      <c r="J328" s="23">
        <v>3.9</v>
      </c>
      <c r="K328" s="23">
        <v>4.8</v>
      </c>
      <c r="L328" s="23">
        <v>4.2</v>
      </c>
      <c r="M328" s="23">
        <v>15</v>
      </c>
      <c r="N328" s="23">
        <v>4.5999999999999996</v>
      </c>
      <c r="O328" s="23">
        <v>18.399999999999999</v>
      </c>
      <c r="P328" s="23">
        <v>0.9</v>
      </c>
      <c r="Q328" s="23">
        <v>83.2</v>
      </c>
    </row>
    <row r="329" spans="1:17" x14ac:dyDescent="0.3">
      <c r="A329" s="20" t="s">
        <v>1445</v>
      </c>
      <c r="B329" s="5" t="s">
        <v>325</v>
      </c>
      <c r="C329" s="23">
        <v>19.899999999999999</v>
      </c>
      <c r="D329" s="23">
        <v>73.400000000000006</v>
      </c>
      <c r="E329" s="23">
        <v>2.4</v>
      </c>
      <c r="F329" s="23">
        <v>0.6</v>
      </c>
      <c r="G329" s="23">
        <v>26.8</v>
      </c>
      <c r="H329" s="23">
        <v>4</v>
      </c>
      <c r="I329" s="23">
        <v>14</v>
      </c>
      <c r="J329" s="23">
        <v>4.4000000000000004</v>
      </c>
      <c r="K329" s="23">
        <v>15.7</v>
      </c>
      <c r="L329" s="23">
        <v>1</v>
      </c>
      <c r="M329" s="23">
        <v>12.6</v>
      </c>
      <c r="N329" s="23">
        <v>24.5</v>
      </c>
      <c r="O329" s="23">
        <v>14.8</v>
      </c>
      <c r="P329" s="23">
        <v>1.3</v>
      </c>
      <c r="Q329" s="23">
        <v>84.2</v>
      </c>
    </row>
    <row r="330" spans="1:17" x14ac:dyDescent="0.3">
      <c r="A330" s="20" t="s">
        <v>1446</v>
      </c>
      <c r="B330" s="5" t="s">
        <v>326</v>
      </c>
      <c r="C330" s="23">
        <v>15.6</v>
      </c>
      <c r="D330" s="23">
        <v>71.8</v>
      </c>
      <c r="E330" s="23">
        <v>1.2</v>
      </c>
      <c r="F330" s="23">
        <v>5.6</v>
      </c>
      <c r="G330" s="23">
        <v>32</v>
      </c>
      <c r="H330" s="23">
        <v>4.5999999999999996</v>
      </c>
      <c r="I330" s="23">
        <v>20.6</v>
      </c>
      <c r="J330" s="23">
        <v>2.8</v>
      </c>
      <c r="K330" s="23">
        <v>5.2</v>
      </c>
      <c r="L330" s="23">
        <v>1.3</v>
      </c>
      <c r="M330" s="23">
        <v>15.7</v>
      </c>
      <c r="N330" s="23">
        <v>32.9</v>
      </c>
      <c r="O330" s="23">
        <v>12.6</v>
      </c>
      <c r="P330" s="23">
        <v>1.5</v>
      </c>
      <c r="Q330" s="23">
        <v>87.4</v>
      </c>
    </row>
    <row r="331" spans="1:17" x14ac:dyDescent="0.3">
      <c r="A331" s="20" t="s">
        <v>1447</v>
      </c>
      <c r="B331" s="5" t="s">
        <v>327</v>
      </c>
      <c r="C331" s="23">
        <v>13.3</v>
      </c>
      <c r="D331" s="23">
        <v>67.900000000000006</v>
      </c>
      <c r="E331" s="23">
        <v>3.2</v>
      </c>
      <c r="F331" s="23">
        <v>4.5999999999999996</v>
      </c>
      <c r="G331" s="23">
        <v>31.2</v>
      </c>
      <c r="H331" s="23">
        <v>6.9</v>
      </c>
      <c r="I331" s="23">
        <v>37.6</v>
      </c>
      <c r="J331" s="23">
        <v>6.7</v>
      </c>
      <c r="K331" s="23">
        <v>2</v>
      </c>
      <c r="L331" s="23">
        <v>4.0999999999999996</v>
      </c>
      <c r="M331" s="23">
        <v>18.899999999999999</v>
      </c>
      <c r="N331" s="23">
        <v>17.2</v>
      </c>
      <c r="O331" s="23">
        <v>18.3</v>
      </c>
      <c r="P331" s="23">
        <v>2.6</v>
      </c>
      <c r="Q331" s="23">
        <v>77.099999999999994</v>
      </c>
    </row>
    <row r="332" spans="1:17" x14ac:dyDescent="0.3">
      <c r="A332" s="20" t="s">
        <v>1448</v>
      </c>
      <c r="B332" s="5" t="s">
        <v>328</v>
      </c>
      <c r="C332" s="23">
        <v>17.600000000000001</v>
      </c>
      <c r="D332" s="23">
        <v>77.599999999999994</v>
      </c>
      <c r="E332" s="23">
        <v>1.5</v>
      </c>
      <c r="F332" s="23">
        <v>7.9</v>
      </c>
      <c r="G332" s="23">
        <v>35.5</v>
      </c>
      <c r="H332" s="23">
        <v>5</v>
      </c>
      <c r="I332" s="23">
        <v>12.1</v>
      </c>
      <c r="J332" s="23">
        <v>3.4</v>
      </c>
      <c r="K332" s="23">
        <v>3.1</v>
      </c>
      <c r="L332" s="23">
        <v>0.9</v>
      </c>
      <c r="M332" s="23">
        <v>14.5</v>
      </c>
      <c r="N332" s="23">
        <v>34.9</v>
      </c>
      <c r="O332" s="23">
        <v>12.8</v>
      </c>
      <c r="P332" s="23">
        <v>2.2999999999999998</v>
      </c>
      <c r="Q332" s="23">
        <v>91.6</v>
      </c>
    </row>
    <row r="333" spans="1:17" x14ac:dyDescent="0.3">
      <c r="A333" s="20" t="s">
        <v>1449</v>
      </c>
      <c r="B333" s="5" t="s">
        <v>329</v>
      </c>
      <c r="C333" s="23">
        <v>13.3</v>
      </c>
      <c r="D333" s="23">
        <v>79.099999999999994</v>
      </c>
      <c r="E333" s="23">
        <v>1.6</v>
      </c>
      <c r="F333" s="23">
        <v>2</v>
      </c>
      <c r="G333" s="23">
        <v>28.7</v>
      </c>
      <c r="H333" s="23">
        <v>2.4</v>
      </c>
      <c r="I333" s="23">
        <v>22.4</v>
      </c>
      <c r="J333" s="23">
        <v>4.7</v>
      </c>
      <c r="K333" s="23">
        <v>9.5</v>
      </c>
      <c r="L333" s="23">
        <v>0.3</v>
      </c>
      <c r="M333" s="23">
        <v>22.8</v>
      </c>
      <c r="N333" s="23">
        <v>30.6</v>
      </c>
      <c r="O333" s="23">
        <v>9.5</v>
      </c>
      <c r="P333" s="23">
        <v>3.6</v>
      </c>
      <c r="Q333" s="23">
        <v>80.400000000000006</v>
      </c>
    </row>
    <row r="334" spans="1:17" x14ac:dyDescent="0.3">
      <c r="A334" s="20" t="s">
        <v>1450</v>
      </c>
      <c r="B334" s="5" t="s">
        <v>330</v>
      </c>
      <c r="C334" s="23">
        <v>15.9</v>
      </c>
      <c r="D334" s="23">
        <v>72.099999999999994</v>
      </c>
      <c r="E334" s="23">
        <v>2.2000000000000002</v>
      </c>
      <c r="F334" s="23">
        <v>1.5</v>
      </c>
      <c r="G334" s="23">
        <v>28.6</v>
      </c>
      <c r="H334" s="23">
        <v>5.3</v>
      </c>
      <c r="I334" s="23">
        <v>10.5</v>
      </c>
      <c r="J334" s="23">
        <v>5.2</v>
      </c>
      <c r="K334" s="23">
        <v>5.5</v>
      </c>
      <c r="L334" s="23">
        <v>1.8</v>
      </c>
      <c r="M334" s="23">
        <v>15.5</v>
      </c>
      <c r="N334" s="23">
        <v>11.6</v>
      </c>
      <c r="O334" s="23">
        <v>16.7</v>
      </c>
      <c r="P334" s="23">
        <v>1.8</v>
      </c>
      <c r="Q334" s="23">
        <v>83.3</v>
      </c>
    </row>
    <row r="335" spans="1:17" x14ac:dyDescent="0.3">
      <c r="A335" s="20" t="s">
        <v>1451</v>
      </c>
      <c r="B335" s="5" t="s">
        <v>331</v>
      </c>
      <c r="C335" s="23">
        <v>18.8</v>
      </c>
      <c r="D335" s="23">
        <v>66.8</v>
      </c>
      <c r="E335" s="23">
        <v>1.3</v>
      </c>
      <c r="F335" s="23">
        <v>4.8</v>
      </c>
      <c r="G335" s="23">
        <v>45.3</v>
      </c>
      <c r="H335" s="23">
        <v>8.4</v>
      </c>
      <c r="I335" s="23">
        <v>11</v>
      </c>
      <c r="J335" s="23">
        <v>2.6</v>
      </c>
      <c r="K335" s="23">
        <v>6.7</v>
      </c>
      <c r="L335" s="23">
        <v>5.9</v>
      </c>
      <c r="M335" s="23">
        <v>21.9</v>
      </c>
      <c r="N335" s="23">
        <v>18.899999999999999</v>
      </c>
      <c r="O335" s="23">
        <v>14.8</v>
      </c>
      <c r="P335" s="23">
        <v>1.1000000000000001</v>
      </c>
      <c r="Q335" s="23">
        <v>83.5</v>
      </c>
    </row>
    <row r="336" spans="1:17" x14ac:dyDescent="0.3">
      <c r="A336" s="20" t="s">
        <v>1452</v>
      </c>
      <c r="B336" s="5" t="s">
        <v>332</v>
      </c>
      <c r="C336" s="23">
        <v>18.8</v>
      </c>
      <c r="D336" s="23">
        <v>75.8</v>
      </c>
      <c r="E336" s="23">
        <v>1.4</v>
      </c>
      <c r="F336" s="23">
        <v>1.7</v>
      </c>
      <c r="G336" s="23">
        <v>30</v>
      </c>
      <c r="H336" s="23">
        <v>3.8</v>
      </c>
      <c r="I336" s="23">
        <v>13.6</v>
      </c>
      <c r="J336" s="23">
        <v>4.3</v>
      </c>
      <c r="K336" s="23">
        <v>0.9</v>
      </c>
      <c r="L336" s="23">
        <v>1.3</v>
      </c>
      <c r="M336" s="23">
        <v>11.1</v>
      </c>
      <c r="N336" s="23">
        <v>20.399999999999999</v>
      </c>
      <c r="O336" s="23">
        <v>11</v>
      </c>
      <c r="P336" s="23">
        <v>1.8</v>
      </c>
      <c r="Q336" s="23">
        <v>85.4</v>
      </c>
    </row>
    <row r="337" spans="1:17" x14ac:dyDescent="0.3">
      <c r="A337" s="20" t="s">
        <v>1453</v>
      </c>
      <c r="B337" s="5" t="s">
        <v>333</v>
      </c>
      <c r="C337" s="23">
        <v>17.399999999999999</v>
      </c>
      <c r="D337" s="23">
        <v>71.7</v>
      </c>
      <c r="E337" s="23">
        <v>2.1</v>
      </c>
      <c r="F337" s="23">
        <v>3.4</v>
      </c>
      <c r="G337" s="23">
        <v>25.6</v>
      </c>
      <c r="H337" s="23">
        <v>5</v>
      </c>
      <c r="I337" s="23">
        <v>3</v>
      </c>
      <c r="J337" s="23">
        <v>3.5</v>
      </c>
      <c r="K337" s="23">
        <v>7.4</v>
      </c>
      <c r="L337" s="23">
        <v>0.8</v>
      </c>
      <c r="M337" s="23">
        <v>16.899999999999999</v>
      </c>
      <c r="N337" s="23">
        <v>11.8</v>
      </c>
      <c r="O337" s="23">
        <v>19.5</v>
      </c>
      <c r="P337" s="23">
        <v>1.2</v>
      </c>
      <c r="Q337" s="23">
        <v>76.8</v>
      </c>
    </row>
    <row r="338" spans="1:17" x14ac:dyDescent="0.3">
      <c r="A338" s="20" t="s">
        <v>1454</v>
      </c>
      <c r="B338" s="5" t="s">
        <v>334</v>
      </c>
      <c r="C338" s="23">
        <v>16.100000000000001</v>
      </c>
      <c r="D338" s="23">
        <v>75.599999999999994</v>
      </c>
      <c r="E338" s="23">
        <v>1.3</v>
      </c>
      <c r="F338" s="23">
        <v>2.8</v>
      </c>
      <c r="G338" s="23">
        <v>30.1</v>
      </c>
      <c r="H338" s="23">
        <v>3.3</v>
      </c>
      <c r="I338" s="23">
        <v>24.9</v>
      </c>
      <c r="J338" s="23">
        <v>3.9</v>
      </c>
      <c r="K338" s="23">
        <v>11.9</v>
      </c>
      <c r="L338" s="23">
        <v>1.3</v>
      </c>
      <c r="M338" s="23">
        <v>16.8</v>
      </c>
      <c r="N338" s="23">
        <v>33.9</v>
      </c>
      <c r="O338" s="23">
        <v>10.5</v>
      </c>
      <c r="P338" s="23">
        <v>2.4</v>
      </c>
      <c r="Q338" s="23">
        <v>88.5</v>
      </c>
    </row>
    <row r="339" spans="1:17" x14ac:dyDescent="0.3">
      <c r="A339" s="20" t="s">
        <v>1455</v>
      </c>
      <c r="B339" s="5" t="s">
        <v>335</v>
      </c>
      <c r="C339" s="23">
        <v>11</v>
      </c>
      <c r="D339" s="23">
        <v>65.7</v>
      </c>
      <c r="E339" s="23">
        <v>1.5</v>
      </c>
      <c r="F339" s="23">
        <v>4.5999999999999996</v>
      </c>
      <c r="G339" s="23">
        <v>30.3</v>
      </c>
      <c r="H339" s="23">
        <v>6.1</v>
      </c>
      <c r="I339" s="23">
        <v>13</v>
      </c>
      <c r="J339" s="23">
        <v>2.6</v>
      </c>
      <c r="K339" s="23">
        <v>5.3</v>
      </c>
      <c r="L339" s="23">
        <v>3.1</v>
      </c>
      <c r="M339" s="23">
        <v>14.2</v>
      </c>
      <c r="N339" s="23">
        <v>10.199999999999999</v>
      </c>
      <c r="O339" s="23">
        <v>14.6</v>
      </c>
      <c r="P339" s="23">
        <v>1.6</v>
      </c>
      <c r="Q339" s="23">
        <v>86.4</v>
      </c>
    </row>
    <row r="340" spans="1:17" x14ac:dyDescent="0.3">
      <c r="A340" s="20" t="s">
        <v>1456</v>
      </c>
      <c r="B340" s="5" t="s">
        <v>336</v>
      </c>
      <c r="C340" s="23">
        <v>19.100000000000001</v>
      </c>
      <c r="D340" s="23">
        <v>78.099999999999994</v>
      </c>
      <c r="E340" s="23">
        <v>1.4</v>
      </c>
      <c r="F340" s="23">
        <v>6.4</v>
      </c>
      <c r="G340" s="23">
        <v>27.8</v>
      </c>
      <c r="H340" s="23">
        <v>4.5</v>
      </c>
      <c r="I340" s="23">
        <v>15</v>
      </c>
      <c r="J340" s="23">
        <v>4</v>
      </c>
      <c r="K340" s="23">
        <v>4.7</v>
      </c>
      <c r="L340" s="23">
        <v>3.9</v>
      </c>
      <c r="M340" s="23">
        <v>17.3</v>
      </c>
      <c r="N340" s="23">
        <v>37.799999999999997</v>
      </c>
      <c r="O340" s="23">
        <v>12.3</v>
      </c>
      <c r="P340" s="23">
        <v>2.1</v>
      </c>
      <c r="Q340" s="23">
        <v>86.4</v>
      </c>
    </row>
    <row r="341" spans="1:17" x14ac:dyDescent="0.3">
      <c r="A341" s="20" t="s">
        <v>1457</v>
      </c>
      <c r="B341" s="5" t="s">
        <v>337</v>
      </c>
      <c r="C341" s="23">
        <v>15.9</v>
      </c>
      <c r="D341" s="23">
        <v>66.8</v>
      </c>
      <c r="E341" s="23">
        <v>1.1000000000000001</v>
      </c>
      <c r="F341" s="23">
        <v>3.2</v>
      </c>
      <c r="G341" s="23">
        <v>28.8</v>
      </c>
      <c r="H341" s="23">
        <v>4.3</v>
      </c>
      <c r="I341" s="23">
        <v>18.100000000000001</v>
      </c>
      <c r="J341" s="23">
        <v>2.5</v>
      </c>
      <c r="K341" s="23">
        <v>2.8</v>
      </c>
      <c r="L341" s="23">
        <v>1.6</v>
      </c>
      <c r="M341" s="23">
        <v>12</v>
      </c>
      <c r="N341" s="23">
        <v>18.100000000000001</v>
      </c>
      <c r="O341" s="23">
        <v>13.1</v>
      </c>
      <c r="P341" s="23">
        <v>1.1000000000000001</v>
      </c>
      <c r="Q341" s="23">
        <v>83.3</v>
      </c>
    </row>
    <row r="342" spans="1:17" x14ac:dyDescent="0.3">
      <c r="A342" s="20" t="s">
        <v>1458</v>
      </c>
      <c r="B342" s="5" t="s">
        <v>338</v>
      </c>
      <c r="C342" s="23">
        <v>17.899999999999999</v>
      </c>
      <c r="D342" s="23">
        <v>76.5</v>
      </c>
      <c r="E342" s="23">
        <v>1.8</v>
      </c>
      <c r="F342" s="23">
        <v>3.9</v>
      </c>
      <c r="G342" s="23">
        <v>32.5</v>
      </c>
      <c r="H342" s="23">
        <v>3.6</v>
      </c>
      <c r="I342" s="23">
        <v>25.7</v>
      </c>
      <c r="J342" s="23">
        <v>4.4000000000000004</v>
      </c>
      <c r="K342" s="23">
        <v>3.5</v>
      </c>
      <c r="L342" s="23">
        <v>2.6</v>
      </c>
      <c r="M342" s="23">
        <v>13.7</v>
      </c>
      <c r="N342" s="23">
        <v>37.1</v>
      </c>
      <c r="O342" s="23">
        <v>12.2</v>
      </c>
      <c r="P342" s="23">
        <v>2.4</v>
      </c>
      <c r="Q342" s="23">
        <v>89.9</v>
      </c>
    </row>
    <row r="343" spans="1:17" x14ac:dyDescent="0.3">
      <c r="A343" s="20" t="s">
        <v>1459</v>
      </c>
      <c r="B343" s="5" t="s">
        <v>339</v>
      </c>
      <c r="C343" s="23">
        <v>20.2</v>
      </c>
      <c r="D343" s="23">
        <v>76.2</v>
      </c>
      <c r="E343" s="23">
        <v>1.3</v>
      </c>
      <c r="F343" s="23">
        <v>6.5</v>
      </c>
      <c r="G343" s="23">
        <v>27.4</v>
      </c>
      <c r="H343" s="23">
        <v>5.7</v>
      </c>
      <c r="I343" s="23">
        <v>16</v>
      </c>
      <c r="J343" s="23">
        <v>2.6</v>
      </c>
      <c r="K343" s="23">
        <v>4.9000000000000004</v>
      </c>
      <c r="L343" s="23">
        <v>1.3</v>
      </c>
      <c r="M343" s="23">
        <v>16.7</v>
      </c>
      <c r="N343" s="23">
        <v>38.700000000000003</v>
      </c>
      <c r="O343" s="23">
        <v>15.7</v>
      </c>
      <c r="P343" s="23">
        <v>1.8</v>
      </c>
      <c r="Q343" s="23">
        <v>84.2</v>
      </c>
    </row>
    <row r="344" spans="1:17" x14ac:dyDescent="0.3">
      <c r="A344" s="20" t="s">
        <v>1460</v>
      </c>
      <c r="B344" s="5" t="s">
        <v>340</v>
      </c>
      <c r="C344" s="23">
        <v>12.2</v>
      </c>
      <c r="D344" s="23">
        <v>64.900000000000006</v>
      </c>
      <c r="E344" s="23">
        <v>1.7</v>
      </c>
      <c r="F344" s="23">
        <v>6</v>
      </c>
      <c r="G344" s="23">
        <v>32.6</v>
      </c>
      <c r="H344" s="23">
        <v>6.6</v>
      </c>
      <c r="I344" s="23">
        <v>18.899999999999999</v>
      </c>
      <c r="J344" s="23">
        <v>3.8</v>
      </c>
      <c r="K344" s="23">
        <v>1.6</v>
      </c>
      <c r="L344" s="23">
        <v>3.4</v>
      </c>
      <c r="M344" s="23">
        <v>15.1</v>
      </c>
      <c r="N344" s="23">
        <v>15.2</v>
      </c>
      <c r="O344" s="23">
        <v>15.2</v>
      </c>
      <c r="P344" s="23">
        <v>2</v>
      </c>
      <c r="Q344" s="23">
        <v>82.8</v>
      </c>
    </row>
    <row r="345" spans="1:17" x14ac:dyDescent="0.3">
      <c r="A345" s="20" t="s">
        <v>1461</v>
      </c>
      <c r="B345" s="5" t="s">
        <v>341</v>
      </c>
      <c r="C345" s="23">
        <v>19.600000000000001</v>
      </c>
      <c r="D345" s="23">
        <v>68.599999999999994</v>
      </c>
      <c r="E345" s="23">
        <v>1.7</v>
      </c>
      <c r="F345" s="23">
        <v>2.1</v>
      </c>
      <c r="G345" s="23">
        <v>30.3</v>
      </c>
      <c r="H345" s="23">
        <v>6.7</v>
      </c>
      <c r="I345" s="23">
        <v>7.6</v>
      </c>
      <c r="J345" s="23">
        <v>4.3</v>
      </c>
      <c r="K345" s="23">
        <v>1.5</v>
      </c>
      <c r="L345" s="23">
        <v>1.9</v>
      </c>
      <c r="M345" s="23">
        <v>18.8</v>
      </c>
      <c r="N345" s="23">
        <v>13.3</v>
      </c>
      <c r="O345" s="23">
        <v>19.100000000000001</v>
      </c>
      <c r="P345" s="23">
        <v>1.1000000000000001</v>
      </c>
      <c r="Q345" s="23">
        <v>82.6</v>
      </c>
    </row>
    <row r="346" spans="1:17" x14ac:dyDescent="0.3">
      <c r="A346" s="20" t="s">
        <v>1462</v>
      </c>
      <c r="B346" s="5" t="s">
        <v>342</v>
      </c>
      <c r="C346" s="23">
        <v>7.2</v>
      </c>
      <c r="D346" s="23">
        <v>40.299999999999997</v>
      </c>
      <c r="E346" s="23">
        <v>1.5</v>
      </c>
      <c r="F346" s="23">
        <v>5.7</v>
      </c>
      <c r="G346" s="23">
        <v>23.1</v>
      </c>
      <c r="H346" s="23">
        <v>4.2</v>
      </c>
      <c r="I346" s="23">
        <v>8.1</v>
      </c>
      <c r="J346" s="23">
        <v>2.2000000000000002</v>
      </c>
      <c r="K346" s="23">
        <v>2.8</v>
      </c>
      <c r="L346" s="23">
        <v>1.5</v>
      </c>
      <c r="M346" s="23">
        <v>14.7</v>
      </c>
      <c r="N346" s="23">
        <v>6.3</v>
      </c>
      <c r="O346" s="23">
        <v>17.5</v>
      </c>
      <c r="P346" s="23">
        <v>0.7</v>
      </c>
      <c r="Q346" s="23">
        <v>72</v>
      </c>
    </row>
    <row r="347" spans="1:17" x14ac:dyDescent="0.3">
      <c r="A347" s="20" t="s">
        <v>1463</v>
      </c>
      <c r="B347" s="5" t="s">
        <v>343</v>
      </c>
      <c r="C347" s="23">
        <v>14.4</v>
      </c>
      <c r="D347" s="23">
        <v>61.7</v>
      </c>
      <c r="E347" s="23">
        <v>0.8</v>
      </c>
      <c r="F347" s="23">
        <v>3.9</v>
      </c>
      <c r="G347" s="23">
        <v>27.9</v>
      </c>
      <c r="H347" s="23">
        <v>6</v>
      </c>
      <c r="I347" s="23">
        <v>4.5999999999999996</v>
      </c>
      <c r="J347" s="23">
        <v>2.6</v>
      </c>
      <c r="K347" s="23">
        <v>1.5</v>
      </c>
      <c r="L347" s="23">
        <v>1.2</v>
      </c>
      <c r="M347" s="23">
        <v>17.3</v>
      </c>
      <c r="N347" s="23">
        <v>6.8</v>
      </c>
      <c r="O347" s="23">
        <v>17.2</v>
      </c>
      <c r="P347" s="23">
        <v>1.4</v>
      </c>
      <c r="Q347" s="23">
        <v>81.2</v>
      </c>
    </row>
    <row r="348" spans="1:17" x14ac:dyDescent="0.3">
      <c r="A348" s="20" t="s">
        <v>1464</v>
      </c>
      <c r="B348" s="5" t="s">
        <v>344</v>
      </c>
      <c r="C348" s="23">
        <v>9.1</v>
      </c>
      <c r="D348" s="23">
        <v>47.8</v>
      </c>
      <c r="E348" s="23">
        <v>2.2999999999999998</v>
      </c>
      <c r="F348" s="23">
        <v>4.8</v>
      </c>
      <c r="G348" s="23">
        <v>35.4</v>
      </c>
      <c r="H348" s="23">
        <v>10.7</v>
      </c>
      <c r="I348" s="23">
        <v>11.9</v>
      </c>
      <c r="J348" s="23">
        <v>4.7</v>
      </c>
      <c r="K348" s="23">
        <v>9.5</v>
      </c>
      <c r="L348" s="23">
        <v>5</v>
      </c>
      <c r="M348" s="23">
        <v>18.399999999999999</v>
      </c>
      <c r="N348" s="23">
        <v>8.6</v>
      </c>
      <c r="O348" s="23">
        <v>20.399999999999999</v>
      </c>
      <c r="P348" s="23">
        <v>1.4</v>
      </c>
      <c r="Q348" s="23">
        <v>85</v>
      </c>
    </row>
    <row r="349" spans="1:17" x14ac:dyDescent="0.3">
      <c r="A349" s="20" t="s">
        <v>1465</v>
      </c>
      <c r="B349" s="5" t="s">
        <v>345</v>
      </c>
      <c r="C349" s="23">
        <v>12.1</v>
      </c>
      <c r="D349" s="23">
        <v>68.7</v>
      </c>
      <c r="E349" s="23">
        <v>1.1000000000000001</v>
      </c>
      <c r="F349" s="23">
        <v>4.0999999999999996</v>
      </c>
      <c r="G349" s="23">
        <v>41.6</v>
      </c>
      <c r="H349" s="23">
        <v>10</v>
      </c>
      <c r="I349" s="23">
        <v>17.100000000000001</v>
      </c>
      <c r="J349" s="23">
        <v>4.7</v>
      </c>
      <c r="K349" s="23">
        <v>1.8</v>
      </c>
      <c r="L349" s="23">
        <v>11.5</v>
      </c>
      <c r="M349" s="23">
        <v>21.4</v>
      </c>
      <c r="N349" s="23">
        <v>26.3</v>
      </c>
      <c r="O349" s="23">
        <v>12</v>
      </c>
      <c r="P349" s="23">
        <v>1.9</v>
      </c>
      <c r="Q349" s="23">
        <v>88.1</v>
      </c>
    </row>
    <row r="350" spans="1:17" x14ac:dyDescent="0.3">
      <c r="A350" s="20" t="s">
        <v>1466</v>
      </c>
      <c r="B350" s="5" t="s">
        <v>346</v>
      </c>
      <c r="C350" s="23">
        <v>18.399999999999999</v>
      </c>
      <c r="D350" s="23">
        <v>67.5</v>
      </c>
      <c r="E350" s="23">
        <v>2.7</v>
      </c>
      <c r="F350" s="23">
        <v>4.2</v>
      </c>
      <c r="G350" s="23">
        <v>55.7</v>
      </c>
      <c r="H350" s="23">
        <v>9.1</v>
      </c>
      <c r="I350" s="23">
        <v>13.7</v>
      </c>
      <c r="J350" s="23">
        <v>7.8</v>
      </c>
      <c r="K350" s="23">
        <v>11</v>
      </c>
      <c r="L350" s="23">
        <v>12.2</v>
      </c>
      <c r="M350" s="23">
        <v>18.899999999999999</v>
      </c>
      <c r="N350" s="23">
        <v>20.8</v>
      </c>
      <c r="O350" s="23">
        <v>16.600000000000001</v>
      </c>
      <c r="P350" s="23">
        <v>1.9</v>
      </c>
      <c r="Q350" s="23">
        <v>88.6</v>
      </c>
    </row>
    <row r="351" spans="1:17" x14ac:dyDescent="0.3">
      <c r="A351" s="20" t="s">
        <v>1467</v>
      </c>
      <c r="B351" s="5" t="s">
        <v>347</v>
      </c>
      <c r="C351" s="23">
        <v>16.100000000000001</v>
      </c>
      <c r="D351" s="23">
        <v>78.8</v>
      </c>
      <c r="E351" s="23">
        <v>5.2</v>
      </c>
      <c r="F351" s="23">
        <v>7.4</v>
      </c>
      <c r="G351" s="23">
        <v>48.5</v>
      </c>
      <c r="H351" s="23">
        <v>12.9</v>
      </c>
      <c r="I351" s="23">
        <v>26.7</v>
      </c>
      <c r="J351" s="23">
        <v>13.3</v>
      </c>
      <c r="K351" s="23">
        <v>22.2</v>
      </c>
      <c r="L351" s="23">
        <v>16.3</v>
      </c>
      <c r="M351" s="23">
        <v>34</v>
      </c>
      <c r="N351" s="23">
        <v>36.9</v>
      </c>
      <c r="O351" s="23">
        <v>22.6</v>
      </c>
      <c r="P351" s="23">
        <v>4.4000000000000004</v>
      </c>
      <c r="Q351" s="23">
        <v>94.7</v>
      </c>
    </row>
    <row r="352" spans="1:17" x14ac:dyDescent="0.3">
      <c r="A352" s="20" t="s">
        <v>1468</v>
      </c>
      <c r="B352" s="5" t="s">
        <v>348</v>
      </c>
      <c r="C352" s="23">
        <v>18.2</v>
      </c>
      <c r="D352" s="23">
        <v>72.3</v>
      </c>
      <c r="E352" s="23">
        <v>2</v>
      </c>
      <c r="F352" s="23">
        <v>10.1</v>
      </c>
      <c r="G352" s="23">
        <v>48.1</v>
      </c>
      <c r="H352" s="23">
        <v>15.2</v>
      </c>
      <c r="I352" s="23">
        <v>26.7</v>
      </c>
      <c r="J352" s="23">
        <v>6.1</v>
      </c>
      <c r="K352" s="23">
        <v>20.5</v>
      </c>
      <c r="L352" s="23">
        <v>4.9000000000000004</v>
      </c>
      <c r="M352" s="23">
        <v>26.7</v>
      </c>
      <c r="N352" s="23">
        <v>23.5</v>
      </c>
      <c r="O352" s="23">
        <v>15</v>
      </c>
      <c r="P352" s="23">
        <v>2.9</v>
      </c>
      <c r="Q352" s="23">
        <v>93.4</v>
      </c>
    </row>
    <row r="353" spans="1:17" x14ac:dyDescent="0.3">
      <c r="A353" s="20" t="s">
        <v>1469</v>
      </c>
      <c r="B353" s="5" t="s">
        <v>349</v>
      </c>
      <c r="C353" s="23">
        <v>14.7</v>
      </c>
      <c r="D353" s="23">
        <v>68.2</v>
      </c>
      <c r="E353" s="23">
        <v>1.8</v>
      </c>
      <c r="F353" s="23">
        <v>11.3</v>
      </c>
      <c r="G353" s="23">
        <v>42.8</v>
      </c>
      <c r="H353" s="23">
        <v>10.3</v>
      </c>
      <c r="I353" s="23">
        <v>8</v>
      </c>
      <c r="J353" s="23">
        <v>6</v>
      </c>
      <c r="K353" s="23">
        <v>7.7</v>
      </c>
      <c r="L353" s="23">
        <v>10.3</v>
      </c>
      <c r="M353" s="23">
        <v>23.8</v>
      </c>
      <c r="N353" s="23">
        <v>18.899999999999999</v>
      </c>
      <c r="O353" s="23">
        <v>14.1</v>
      </c>
      <c r="P353" s="23">
        <v>1.9</v>
      </c>
      <c r="Q353" s="23">
        <v>90.7</v>
      </c>
    </row>
    <row r="354" spans="1:17" x14ac:dyDescent="0.3">
      <c r="A354" s="20" t="s">
        <v>1470</v>
      </c>
      <c r="B354" s="5" t="s">
        <v>350</v>
      </c>
      <c r="C354" s="23">
        <v>14.7</v>
      </c>
      <c r="D354" s="23">
        <v>72.5</v>
      </c>
      <c r="E354" s="23">
        <v>1.8</v>
      </c>
      <c r="F354" s="23">
        <v>13.7</v>
      </c>
      <c r="G354" s="23">
        <v>39.4</v>
      </c>
      <c r="H354" s="23">
        <v>8.6</v>
      </c>
      <c r="I354" s="23">
        <v>11.5</v>
      </c>
      <c r="J354" s="23">
        <v>6.5</v>
      </c>
      <c r="K354" s="23">
        <v>7.5</v>
      </c>
      <c r="L354" s="23">
        <v>14.8</v>
      </c>
      <c r="M354" s="23">
        <v>19.7</v>
      </c>
      <c r="N354" s="23">
        <v>31.8</v>
      </c>
      <c r="O354" s="23">
        <v>12.7</v>
      </c>
      <c r="P354" s="23">
        <v>2.6</v>
      </c>
      <c r="Q354" s="23">
        <v>90</v>
      </c>
    </row>
    <row r="355" spans="1:17" x14ac:dyDescent="0.3">
      <c r="A355" s="20" t="s">
        <v>1471</v>
      </c>
      <c r="B355" s="5" t="s">
        <v>351</v>
      </c>
      <c r="C355" s="23">
        <v>16.3</v>
      </c>
      <c r="D355" s="23">
        <v>78.3</v>
      </c>
      <c r="E355" s="23">
        <v>2.6</v>
      </c>
      <c r="F355" s="23">
        <v>8.9</v>
      </c>
      <c r="G355" s="23">
        <v>40.1</v>
      </c>
      <c r="H355" s="23">
        <v>8.4</v>
      </c>
      <c r="I355" s="23">
        <v>15</v>
      </c>
      <c r="J355" s="23">
        <v>8.6999999999999993</v>
      </c>
      <c r="K355" s="23">
        <v>4</v>
      </c>
      <c r="L355" s="23">
        <v>17.600000000000001</v>
      </c>
      <c r="M355" s="23">
        <v>26.9</v>
      </c>
      <c r="N355" s="23">
        <v>53.5</v>
      </c>
      <c r="O355" s="23">
        <v>17.7</v>
      </c>
      <c r="P355" s="23">
        <v>4</v>
      </c>
      <c r="Q355" s="23">
        <v>89</v>
      </c>
    </row>
    <row r="356" spans="1:17" x14ac:dyDescent="0.3">
      <c r="A356" s="20" t="s">
        <v>1472</v>
      </c>
      <c r="B356" s="5" t="s">
        <v>352</v>
      </c>
      <c r="C356" s="23">
        <v>18.2</v>
      </c>
      <c r="D356" s="23">
        <v>75.8</v>
      </c>
      <c r="E356" s="23">
        <v>4.2</v>
      </c>
      <c r="F356" s="23">
        <v>5.4</v>
      </c>
      <c r="G356" s="23">
        <v>49</v>
      </c>
      <c r="H356" s="23">
        <v>8.6</v>
      </c>
      <c r="I356" s="23">
        <v>41.9</v>
      </c>
      <c r="J356" s="23">
        <v>9</v>
      </c>
      <c r="K356" s="23">
        <v>4.2</v>
      </c>
      <c r="L356" s="23">
        <v>23.5</v>
      </c>
      <c r="M356" s="23">
        <v>31.4</v>
      </c>
      <c r="N356" s="23">
        <v>64.8</v>
      </c>
      <c r="O356" s="23">
        <v>18.3</v>
      </c>
      <c r="P356" s="23">
        <v>3.4</v>
      </c>
      <c r="Q356" s="23">
        <v>92.1</v>
      </c>
    </row>
    <row r="357" spans="1:17" x14ac:dyDescent="0.3">
      <c r="A357" s="20" t="s">
        <v>1473</v>
      </c>
      <c r="B357" s="5" t="s">
        <v>353</v>
      </c>
      <c r="C357" s="23">
        <v>13.6</v>
      </c>
      <c r="D357" s="23">
        <v>67.8</v>
      </c>
      <c r="E357" s="23">
        <v>1.1000000000000001</v>
      </c>
      <c r="F357" s="23">
        <v>7.5</v>
      </c>
      <c r="G357" s="23">
        <v>40.200000000000003</v>
      </c>
      <c r="H357" s="23">
        <v>11.8</v>
      </c>
      <c r="I357" s="23">
        <v>12</v>
      </c>
      <c r="J357" s="23">
        <v>6.2</v>
      </c>
      <c r="K357" s="23">
        <v>6</v>
      </c>
      <c r="L357" s="23">
        <v>11.9</v>
      </c>
      <c r="M357" s="23">
        <v>23</v>
      </c>
      <c r="N357" s="23">
        <v>24.5</v>
      </c>
      <c r="O357" s="23">
        <v>13.6</v>
      </c>
      <c r="P357" s="23">
        <v>1.5</v>
      </c>
      <c r="Q357" s="23">
        <v>86.9</v>
      </c>
    </row>
    <row r="358" spans="1:17" x14ac:dyDescent="0.3">
      <c r="A358" s="20" t="s">
        <v>1474</v>
      </c>
      <c r="B358" s="5" t="s">
        <v>354</v>
      </c>
      <c r="C358" s="23">
        <v>17.399999999999999</v>
      </c>
      <c r="D358" s="23">
        <v>74.900000000000006</v>
      </c>
      <c r="E358" s="23">
        <v>2.9</v>
      </c>
      <c r="F358" s="23">
        <v>12.9</v>
      </c>
      <c r="G358" s="23">
        <v>45.5</v>
      </c>
      <c r="H358" s="23">
        <v>10.6</v>
      </c>
      <c r="I358" s="23">
        <v>16</v>
      </c>
      <c r="J358" s="23">
        <v>9.3000000000000007</v>
      </c>
      <c r="K358" s="23">
        <v>7.1</v>
      </c>
      <c r="L358" s="23">
        <v>17.899999999999999</v>
      </c>
      <c r="M358" s="23">
        <v>28.8</v>
      </c>
      <c r="N358" s="23">
        <v>29.5</v>
      </c>
      <c r="O358" s="23">
        <v>17</v>
      </c>
      <c r="P358" s="23">
        <v>4</v>
      </c>
      <c r="Q358" s="23">
        <v>91.6</v>
      </c>
    </row>
    <row r="359" spans="1:17" x14ac:dyDescent="0.3">
      <c r="A359" s="20" t="s">
        <v>1475</v>
      </c>
      <c r="B359" s="5" t="s">
        <v>355</v>
      </c>
      <c r="C359" s="23">
        <v>13.4</v>
      </c>
      <c r="D359" s="23">
        <v>68.900000000000006</v>
      </c>
      <c r="E359" s="23">
        <v>2.2999999999999998</v>
      </c>
      <c r="F359" s="23">
        <v>11.6</v>
      </c>
      <c r="G359" s="23">
        <v>44.9</v>
      </c>
      <c r="H359" s="23">
        <v>12.1</v>
      </c>
      <c r="I359" s="23">
        <v>17.3</v>
      </c>
      <c r="J359" s="23">
        <v>6.9</v>
      </c>
      <c r="K359" s="23">
        <v>10.6</v>
      </c>
      <c r="L359" s="23">
        <v>14.5</v>
      </c>
      <c r="M359" s="23">
        <v>24.9</v>
      </c>
      <c r="N359" s="23">
        <v>23</v>
      </c>
      <c r="O359" s="23">
        <v>19.3</v>
      </c>
      <c r="P359" s="23">
        <v>2.7</v>
      </c>
      <c r="Q359" s="23">
        <v>89.4</v>
      </c>
    </row>
    <row r="360" spans="1:17" x14ac:dyDescent="0.3">
      <c r="A360" s="20" t="s">
        <v>1476</v>
      </c>
      <c r="B360" s="5" t="s">
        <v>356</v>
      </c>
      <c r="C360" s="23">
        <v>15.6</v>
      </c>
      <c r="D360" s="23">
        <v>74.3</v>
      </c>
      <c r="E360" s="23">
        <v>4.8</v>
      </c>
      <c r="F360" s="23">
        <v>7</v>
      </c>
      <c r="G360" s="23">
        <v>39.5</v>
      </c>
      <c r="H360" s="23">
        <v>10.4</v>
      </c>
      <c r="I360" s="23">
        <v>31.5</v>
      </c>
      <c r="J360" s="23">
        <v>10.7</v>
      </c>
      <c r="K360" s="23">
        <v>16.899999999999999</v>
      </c>
      <c r="L360" s="23">
        <v>14</v>
      </c>
      <c r="M360" s="23">
        <v>33</v>
      </c>
      <c r="N360" s="23">
        <v>35.6</v>
      </c>
      <c r="O360" s="23">
        <v>21.7</v>
      </c>
      <c r="P360" s="23">
        <v>4.3</v>
      </c>
      <c r="Q360" s="23">
        <v>91.2</v>
      </c>
    </row>
    <row r="361" spans="1:17" x14ac:dyDescent="0.3">
      <c r="A361" s="20" t="s">
        <v>1477</v>
      </c>
      <c r="B361" s="5" t="s">
        <v>357</v>
      </c>
      <c r="C361" s="23">
        <v>16.600000000000001</v>
      </c>
      <c r="D361" s="23">
        <v>72.3</v>
      </c>
      <c r="E361" s="23">
        <v>6</v>
      </c>
      <c r="F361" s="23">
        <v>10.1</v>
      </c>
      <c r="G361" s="23">
        <v>56.2</v>
      </c>
      <c r="H361" s="23">
        <v>10.6</v>
      </c>
      <c r="I361" s="23">
        <v>34.200000000000003</v>
      </c>
      <c r="J361" s="23">
        <v>14.3</v>
      </c>
      <c r="K361" s="23">
        <v>11</v>
      </c>
      <c r="L361" s="23">
        <v>8.5</v>
      </c>
      <c r="M361" s="23">
        <v>37.4</v>
      </c>
      <c r="N361" s="23">
        <v>56.5</v>
      </c>
      <c r="O361" s="23">
        <v>30.2</v>
      </c>
      <c r="P361" s="23">
        <v>3.9</v>
      </c>
      <c r="Q361" s="23">
        <v>92</v>
      </c>
    </row>
    <row r="362" spans="1:17" x14ac:dyDescent="0.3">
      <c r="A362" s="20" t="s">
        <v>1478</v>
      </c>
      <c r="B362" s="5" t="s">
        <v>358</v>
      </c>
      <c r="C362" s="23">
        <v>16.399999999999999</v>
      </c>
      <c r="D362" s="23">
        <v>76.400000000000006</v>
      </c>
      <c r="E362" s="23">
        <v>3.2</v>
      </c>
      <c r="F362" s="23">
        <v>8.9</v>
      </c>
      <c r="G362" s="23">
        <v>40.700000000000003</v>
      </c>
      <c r="H362" s="23">
        <v>11.5</v>
      </c>
      <c r="I362" s="23">
        <v>26</v>
      </c>
      <c r="J362" s="23">
        <v>7.4</v>
      </c>
      <c r="K362" s="23">
        <v>32.1</v>
      </c>
      <c r="L362" s="23">
        <v>10</v>
      </c>
      <c r="M362" s="23">
        <v>29.4</v>
      </c>
      <c r="N362" s="23">
        <v>31.2</v>
      </c>
      <c r="O362" s="23">
        <v>19.899999999999999</v>
      </c>
      <c r="P362" s="23">
        <v>4.5</v>
      </c>
      <c r="Q362" s="23">
        <v>92.6</v>
      </c>
    </row>
    <row r="363" spans="1:17" x14ac:dyDescent="0.3">
      <c r="A363" s="20" t="s">
        <v>1479</v>
      </c>
      <c r="B363" s="5" t="s">
        <v>119</v>
      </c>
      <c r="C363" s="23">
        <v>15</v>
      </c>
      <c r="D363" s="23">
        <v>73.599999999999994</v>
      </c>
      <c r="E363" s="23">
        <v>2.2999999999999998</v>
      </c>
      <c r="F363" s="23">
        <v>4.3</v>
      </c>
      <c r="G363" s="23">
        <v>48.3</v>
      </c>
      <c r="H363" s="23">
        <v>7.7</v>
      </c>
      <c r="I363" s="23">
        <v>26.7</v>
      </c>
      <c r="J363" s="23">
        <v>7.8</v>
      </c>
      <c r="K363" s="23">
        <v>4.4000000000000004</v>
      </c>
      <c r="L363" s="23">
        <v>13</v>
      </c>
      <c r="M363" s="23">
        <v>23.8</v>
      </c>
      <c r="N363" s="23">
        <v>36</v>
      </c>
      <c r="O363" s="23">
        <v>15.3</v>
      </c>
      <c r="P363" s="23">
        <v>2.2999999999999998</v>
      </c>
      <c r="Q363" s="23">
        <v>91.9</v>
      </c>
    </row>
    <row r="364" spans="1:17" x14ac:dyDescent="0.3">
      <c r="A364" s="20" t="s">
        <v>1480</v>
      </c>
      <c r="B364" s="5" t="s">
        <v>359</v>
      </c>
      <c r="C364" s="23">
        <v>5.9</v>
      </c>
      <c r="D364" s="23">
        <v>37.799999999999997</v>
      </c>
      <c r="E364" s="23">
        <v>1.4</v>
      </c>
      <c r="F364" s="23">
        <v>8.1</v>
      </c>
      <c r="G364" s="23">
        <v>31.8</v>
      </c>
      <c r="H364" s="23">
        <v>7.4</v>
      </c>
      <c r="I364" s="23">
        <v>5.4</v>
      </c>
      <c r="J364" s="23">
        <v>2.2999999999999998</v>
      </c>
      <c r="K364" s="23">
        <v>6.1</v>
      </c>
      <c r="L364" s="23">
        <v>5.6</v>
      </c>
      <c r="M364" s="23">
        <v>11.8</v>
      </c>
      <c r="N364" s="23">
        <v>3.1</v>
      </c>
      <c r="O364" s="23">
        <v>17.8</v>
      </c>
      <c r="P364" s="23">
        <v>0.6</v>
      </c>
      <c r="Q364" s="23">
        <v>81.400000000000006</v>
      </c>
    </row>
    <row r="365" spans="1:17" x14ac:dyDescent="0.3">
      <c r="A365" s="20" t="s">
        <v>1481</v>
      </c>
      <c r="B365" s="5" t="s">
        <v>360</v>
      </c>
      <c r="C365" s="23">
        <v>24.2</v>
      </c>
      <c r="D365" s="23">
        <v>81.8</v>
      </c>
      <c r="E365" s="23">
        <v>1.1000000000000001</v>
      </c>
      <c r="F365" s="23">
        <v>5.3</v>
      </c>
      <c r="G365" s="23">
        <v>52.4</v>
      </c>
      <c r="H365" s="23">
        <v>7.8</v>
      </c>
      <c r="I365" s="23">
        <v>54.2</v>
      </c>
      <c r="J365" s="23">
        <v>6.5</v>
      </c>
      <c r="K365" s="23">
        <v>0.3</v>
      </c>
      <c r="L365" s="23">
        <v>80.400000000000006</v>
      </c>
      <c r="M365" s="23">
        <v>15.9</v>
      </c>
      <c r="N365" s="23">
        <v>56.3</v>
      </c>
      <c r="O365" s="23">
        <v>6.9</v>
      </c>
      <c r="P365" s="23">
        <v>2.2000000000000002</v>
      </c>
      <c r="Q365" s="23">
        <v>94.2</v>
      </c>
    </row>
    <row r="366" spans="1:17" x14ac:dyDescent="0.3">
      <c r="A366" s="20" t="s">
        <v>1482</v>
      </c>
      <c r="B366" s="5" t="s">
        <v>17</v>
      </c>
      <c r="C366" s="23">
        <v>16</v>
      </c>
      <c r="D366" s="23">
        <v>82.9</v>
      </c>
      <c r="E366" s="23">
        <v>2.9</v>
      </c>
      <c r="F366" s="23">
        <v>13.8</v>
      </c>
      <c r="G366" s="23">
        <v>35.200000000000003</v>
      </c>
      <c r="H366" s="23">
        <v>5.5</v>
      </c>
      <c r="I366" s="23">
        <v>12.8</v>
      </c>
      <c r="J366" s="23">
        <v>9.1999999999999993</v>
      </c>
      <c r="K366" s="23">
        <v>4.3</v>
      </c>
      <c r="L366" s="23">
        <v>28.1</v>
      </c>
      <c r="M366" s="23">
        <v>19.7</v>
      </c>
      <c r="N366" s="23">
        <v>23.9</v>
      </c>
      <c r="O366" s="23">
        <v>14.7</v>
      </c>
      <c r="P366" s="23">
        <v>4.5999999999999996</v>
      </c>
      <c r="Q366" s="23">
        <v>96.3</v>
      </c>
    </row>
    <row r="367" spans="1:17" x14ac:dyDescent="0.3">
      <c r="A367" s="20" t="s">
        <v>1483</v>
      </c>
      <c r="B367" s="5" t="s">
        <v>361</v>
      </c>
      <c r="C367" s="23">
        <v>16.899999999999999</v>
      </c>
      <c r="D367" s="23">
        <v>80.7</v>
      </c>
      <c r="E367" s="23">
        <v>1.8</v>
      </c>
      <c r="F367" s="23">
        <v>7.2</v>
      </c>
      <c r="G367" s="23">
        <v>35.299999999999997</v>
      </c>
      <c r="H367" s="23">
        <v>6.5</v>
      </c>
      <c r="I367" s="23">
        <v>16.7</v>
      </c>
      <c r="J367" s="23">
        <v>7</v>
      </c>
      <c r="K367" s="23">
        <v>2.2000000000000002</v>
      </c>
      <c r="L367" s="23">
        <v>50.2</v>
      </c>
      <c r="M367" s="23">
        <v>16</v>
      </c>
      <c r="N367" s="23">
        <v>45.4</v>
      </c>
      <c r="O367" s="23">
        <v>8</v>
      </c>
      <c r="P367" s="23">
        <v>3.3</v>
      </c>
      <c r="Q367" s="23">
        <v>95.1</v>
      </c>
    </row>
    <row r="368" spans="1:17" x14ac:dyDescent="0.3">
      <c r="A368" s="20" t="s">
        <v>1484</v>
      </c>
      <c r="B368" s="5" t="s">
        <v>362</v>
      </c>
      <c r="C368" s="23">
        <v>18.399999999999999</v>
      </c>
      <c r="D368" s="23">
        <v>78.2</v>
      </c>
      <c r="E368" s="23">
        <v>1.4</v>
      </c>
      <c r="F368" s="23">
        <v>3</v>
      </c>
      <c r="G368" s="23">
        <v>42.1</v>
      </c>
      <c r="H368" s="23">
        <v>7.3</v>
      </c>
      <c r="I368" s="23">
        <v>34.299999999999997</v>
      </c>
      <c r="J368" s="23">
        <v>5.8</v>
      </c>
      <c r="K368" s="23">
        <v>0.5</v>
      </c>
      <c r="L368" s="23">
        <v>70.3</v>
      </c>
      <c r="M368" s="23">
        <v>14</v>
      </c>
      <c r="N368" s="23">
        <v>47.7</v>
      </c>
      <c r="O368" s="23">
        <v>8</v>
      </c>
      <c r="P368" s="23">
        <v>2.2999999999999998</v>
      </c>
      <c r="Q368" s="23">
        <v>94.7</v>
      </c>
    </row>
    <row r="369" spans="1:17" x14ac:dyDescent="0.3">
      <c r="A369" s="20" t="s">
        <v>1485</v>
      </c>
      <c r="B369" s="5" t="s">
        <v>363</v>
      </c>
      <c r="C369" s="23">
        <v>15.3</v>
      </c>
      <c r="D369" s="23">
        <v>69.099999999999994</v>
      </c>
      <c r="E369" s="23">
        <v>2.9</v>
      </c>
      <c r="F369" s="23">
        <v>5.5</v>
      </c>
      <c r="G369" s="23">
        <v>38.700000000000003</v>
      </c>
      <c r="H369" s="23">
        <v>4.3</v>
      </c>
      <c r="I369" s="23">
        <v>17.600000000000001</v>
      </c>
      <c r="J369" s="23">
        <v>4.9000000000000004</v>
      </c>
      <c r="K369" s="23">
        <v>2.7</v>
      </c>
      <c r="L369" s="23">
        <v>35.299999999999997</v>
      </c>
      <c r="M369" s="23">
        <v>18.5</v>
      </c>
      <c r="N369" s="23">
        <v>40.9</v>
      </c>
      <c r="O369" s="23">
        <v>15.2</v>
      </c>
      <c r="P369" s="23">
        <v>2.8</v>
      </c>
      <c r="Q369" s="23">
        <v>90.5</v>
      </c>
    </row>
    <row r="370" spans="1:17" x14ac:dyDescent="0.3">
      <c r="A370" s="20" t="s">
        <v>1486</v>
      </c>
      <c r="B370" s="5" t="s">
        <v>364</v>
      </c>
      <c r="C370" s="23">
        <v>20</v>
      </c>
      <c r="D370" s="23">
        <v>80.3</v>
      </c>
      <c r="E370" s="23">
        <v>1.7</v>
      </c>
      <c r="F370" s="23">
        <v>7.8</v>
      </c>
      <c r="G370" s="23">
        <v>43.1</v>
      </c>
      <c r="H370" s="23">
        <v>6.1</v>
      </c>
      <c r="I370" s="23">
        <v>30.5</v>
      </c>
      <c r="J370" s="23">
        <v>7.7</v>
      </c>
      <c r="K370" s="23">
        <v>3.3</v>
      </c>
      <c r="L370" s="23">
        <v>43.6</v>
      </c>
      <c r="M370" s="23">
        <v>20.2</v>
      </c>
      <c r="N370" s="23">
        <v>59.2</v>
      </c>
      <c r="O370" s="23">
        <v>9.9</v>
      </c>
      <c r="P370" s="23">
        <v>3.6</v>
      </c>
      <c r="Q370" s="23">
        <v>94.3</v>
      </c>
    </row>
    <row r="371" spans="1:17" x14ac:dyDescent="0.3">
      <c r="A371" s="20" t="s">
        <v>1487</v>
      </c>
      <c r="B371" s="5" t="s">
        <v>365</v>
      </c>
      <c r="C371" s="23">
        <v>21.6</v>
      </c>
      <c r="D371" s="23">
        <v>72.8</v>
      </c>
      <c r="E371" s="23">
        <v>3.3</v>
      </c>
      <c r="F371" s="23">
        <v>11.5</v>
      </c>
      <c r="G371" s="23">
        <v>45.9</v>
      </c>
      <c r="H371" s="23">
        <v>11.5</v>
      </c>
      <c r="I371" s="23">
        <v>30.5</v>
      </c>
      <c r="J371" s="23">
        <v>7.2</v>
      </c>
      <c r="K371" s="23">
        <v>2.9</v>
      </c>
      <c r="L371" s="23">
        <v>49.2</v>
      </c>
      <c r="M371" s="23">
        <v>20</v>
      </c>
      <c r="N371" s="23">
        <v>15.9</v>
      </c>
      <c r="O371" s="23">
        <v>13.3</v>
      </c>
      <c r="P371" s="23">
        <v>4.9000000000000004</v>
      </c>
      <c r="Q371" s="23">
        <v>92.8</v>
      </c>
    </row>
    <row r="372" spans="1:17" x14ac:dyDescent="0.3">
      <c r="A372" s="20" t="s">
        <v>1488</v>
      </c>
      <c r="B372" s="5" t="s">
        <v>366</v>
      </c>
      <c r="C372" s="23">
        <v>13.6</v>
      </c>
      <c r="D372" s="23">
        <v>55.7</v>
      </c>
      <c r="E372" s="23">
        <v>1.6</v>
      </c>
      <c r="F372" s="23">
        <v>5.4</v>
      </c>
      <c r="G372" s="23">
        <v>40.200000000000003</v>
      </c>
      <c r="H372" s="23">
        <v>7.3</v>
      </c>
      <c r="I372" s="23">
        <v>18.399999999999999</v>
      </c>
      <c r="J372" s="23">
        <v>3</v>
      </c>
      <c r="K372" s="23">
        <v>12.7</v>
      </c>
      <c r="L372" s="23">
        <v>36.700000000000003</v>
      </c>
      <c r="M372" s="23">
        <v>17.100000000000001</v>
      </c>
      <c r="N372" s="23">
        <v>28.7</v>
      </c>
      <c r="O372" s="23">
        <v>12.8</v>
      </c>
      <c r="P372" s="23">
        <v>1.9</v>
      </c>
      <c r="Q372" s="23">
        <v>86.8</v>
      </c>
    </row>
    <row r="373" spans="1:17" x14ac:dyDescent="0.3">
      <c r="A373" s="20" t="s">
        <v>1489</v>
      </c>
      <c r="B373" s="5" t="s">
        <v>367</v>
      </c>
      <c r="C373" s="23">
        <v>15.5</v>
      </c>
      <c r="D373" s="23">
        <v>62.7</v>
      </c>
      <c r="E373" s="23">
        <v>1.2</v>
      </c>
      <c r="F373" s="23">
        <v>5.6</v>
      </c>
      <c r="G373" s="23">
        <v>33.6</v>
      </c>
      <c r="H373" s="23">
        <v>9.3000000000000007</v>
      </c>
      <c r="I373" s="23">
        <v>11.7</v>
      </c>
      <c r="J373" s="23">
        <v>4.5999999999999996</v>
      </c>
      <c r="K373" s="23">
        <v>7.7</v>
      </c>
      <c r="L373" s="23">
        <v>26.3</v>
      </c>
      <c r="M373" s="23">
        <v>14.6</v>
      </c>
      <c r="N373" s="23">
        <v>17.8</v>
      </c>
      <c r="O373" s="23">
        <v>14.6</v>
      </c>
      <c r="P373" s="23">
        <v>2.2999999999999998</v>
      </c>
      <c r="Q373" s="23">
        <v>89</v>
      </c>
    </row>
    <row r="374" spans="1:17" x14ac:dyDescent="0.3">
      <c r="A374" s="20" t="s">
        <v>1490</v>
      </c>
      <c r="B374" s="5" t="s">
        <v>368</v>
      </c>
      <c r="C374" s="23">
        <v>18.399999999999999</v>
      </c>
      <c r="D374" s="23">
        <v>80.099999999999994</v>
      </c>
      <c r="E374" s="23">
        <v>1.8</v>
      </c>
      <c r="F374" s="23">
        <v>9.9</v>
      </c>
      <c r="G374" s="23">
        <v>40</v>
      </c>
      <c r="H374" s="23">
        <v>5.5</v>
      </c>
      <c r="I374" s="23">
        <v>23.3</v>
      </c>
      <c r="J374" s="23">
        <v>5.5</v>
      </c>
      <c r="K374" s="23">
        <v>5.9</v>
      </c>
      <c r="L374" s="23">
        <v>33.5</v>
      </c>
      <c r="M374" s="23">
        <v>15.2</v>
      </c>
      <c r="N374" s="23">
        <v>29</v>
      </c>
      <c r="O374" s="23">
        <v>10.199999999999999</v>
      </c>
      <c r="P374" s="23">
        <v>2.7</v>
      </c>
      <c r="Q374" s="23">
        <v>94.3</v>
      </c>
    </row>
    <row r="375" spans="1:17" x14ac:dyDescent="0.3">
      <c r="A375" s="20" t="s">
        <v>1491</v>
      </c>
      <c r="B375" s="5" t="s">
        <v>344</v>
      </c>
      <c r="C375" s="23">
        <v>16</v>
      </c>
      <c r="D375" s="23">
        <v>77.2</v>
      </c>
      <c r="E375" s="23">
        <v>0.5</v>
      </c>
      <c r="F375" s="23">
        <v>4.7</v>
      </c>
      <c r="G375" s="23">
        <v>38.200000000000003</v>
      </c>
      <c r="H375" s="23">
        <v>7</v>
      </c>
      <c r="I375" s="23">
        <v>16.3</v>
      </c>
      <c r="J375" s="23">
        <v>5.9</v>
      </c>
      <c r="K375" s="23">
        <v>0.4</v>
      </c>
      <c r="L375" s="23">
        <v>18.3</v>
      </c>
      <c r="M375" s="23">
        <v>18.399999999999999</v>
      </c>
      <c r="N375" s="23">
        <v>9.8000000000000007</v>
      </c>
      <c r="O375" s="23">
        <v>7.5</v>
      </c>
      <c r="P375" s="23">
        <v>3</v>
      </c>
      <c r="Q375" s="23">
        <v>95.7</v>
      </c>
    </row>
    <row r="376" spans="1:17" x14ac:dyDescent="0.3">
      <c r="A376" s="20" t="s">
        <v>1492</v>
      </c>
      <c r="B376" s="5" t="s">
        <v>369</v>
      </c>
      <c r="C376" s="23">
        <v>8.5</v>
      </c>
      <c r="D376" s="23">
        <v>43.5</v>
      </c>
      <c r="E376" s="23">
        <v>1.6</v>
      </c>
      <c r="F376" s="23">
        <v>3.3</v>
      </c>
      <c r="G376" s="23">
        <v>41.9</v>
      </c>
      <c r="H376" s="23">
        <v>4.7</v>
      </c>
      <c r="I376" s="23">
        <v>6.8</v>
      </c>
      <c r="J376" s="23">
        <v>1.8</v>
      </c>
      <c r="K376" s="23">
        <v>1</v>
      </c>
      <c r="L376" s="23">
        <v>5.8</v>
      </c>
      <c r="M376" s="23">
        <v>16.5</v>
      </c>
      <c r="N376" s="23">
        <v>7.2</v>
      </c>
      <c r="O376" s="23">
        <v>18.100000000000001</v>
      </c>
      <c r="P376" s="23">
        <v>0.4</v>
      </c>
      <c r="Q376" s="23">
        <v>79.8</v>
      </c>
    </row>
    <row r="377" spans="1:17" x14ac:dyDescent="0.3">
      <c r="A377" s="20" t="s">
        <v>1493</v>
      </c>
      <c r="B377" s="5" t="s">
        <v>370</v>
      </c>
      <c r="C377" s="23">
        <v>28.8</v>
      </c>
      <c r="D377" s="23">
        <v>67.2</v>
      </c>
      <c r="E377" s="23">
        <v>10.9</v>
      </c>
      <c r="F377" s="23">
        <v>1.4</v>
      </c>
      <c r="G377" s="23">
        <v>48.1</v>
      </c>
      <c r="H377" s="23">
        <v>9.6</v>
      </c>
      <c r="I377" s="23">
        <v>82.2</v>
      </c>
      <c r="J377" s="23">
        <v>8.1999999999999993</v>
      </c>
      <c r="K377" s="23">
        <v>32.1</v>
      </c>
      <c r="L377" s="23">
        <v>1.8</v>
      </c>
      <c r="M377" s="23">
        <v>33.4</v>
      </c>
      <c r="N377" s="23">
        <v>78.7</v>
      </c>
      <c r="O377" s="23">
        <v>30.8</v>
      </c>
      <c r="P377" s="23">
        <v>3.3</v>
      </c>
      <c r="Q377" s="23">
        <v>93.4</v>
      </c>
    </row>
    <row r="378" spans="1:17" x14ac:dyDescent="0.3">
      <c r="A378" s="20" t="s">
        <v>1494</v>
      </c>
      <c r="B378" s="5" t="s">
        <v>371</v>
      </c>
      <c r="C378" s="23">
        <v>17.5</v>
      </c>
      <c r="D378" s="23">
        <v>72.2</v>
      </c>
      <c r="E378" s="23">
        <v>2.2999999999999998</v>
      </c>
      <c r="F378" s="23">
        <v>16.100000000000001</v>
      </c>
      <c r="G378" s="23">
        <v>53.8</v>
      </c>
      <c r="H378" s="23">
        <v>5.8</v>
      </c>
      <c r="I378" s="23">
        <v>30.3</v>
      </c>
      <c r="J378" s="23">
        <v>5.5</v>
      </c>
      <c r="K378" s="23">
        <v>1.6</v>
      </c>
      <c r="L378" s="23">
        <v>48.7</v>
      </c>
      <c r="M378" s="23">
        <v>21.7</v>
      </c>
      <c r="N378" s="23">
        <v>24.5</v>
      </c>
      <c r="O378" s="23">
        <v>13.9</v>
      </c>
      <c r="P378" s="23">
        <v>3.4</v>
      </c>
      <c r="Q378" s="23">
        <v>92.3</v>
      </c>
    </row>
    <row r="379" spans="1:17" x14ac:dyDescent="0.3">
      <c r="A379" s="20" t="s">
        <v>1495</v>
      </c>
      <c r="B379" s="5" t="s">
        <v>372</v>
      </c>
      <c r="C379" s="23">
        <v>21.7</v>
      </c>
      <c r="D379" s="23">
        <v>67.400000000000006</v>
      </c>
      <c r="E379" s="23">
        <v>1.8</v>
      </c>
      <c r="F379" s="23">
        <v>10.8</v>
      </c>
      <c r="G379" s="23">
        <v>32.9</v>
      </c>
      <c r="H379" s="23">
        <v>6.8</v>
      </c>
      <c r="I379" s="23">
        <v>24.4</v>
      </c>
      <c r="J379" s="23">
        <v>5.5</v>
      </c>
      <c r="K379" s="23">
        <v>1.1000000000000001</v>
      </c>
      <c r="L379" s="23">
        <v>51.9</v>
      </c>
      <c r="M379" s="23">
        <v>21.1</v>
      </c>
      <c r="N379" s="23">
        <v>23.1</v>
      </c>
      <c r="O379" s="23">
        <v>9.6999999999999993</v>
      </c>
      <c r="P379" s="23">
        <v>5.3</v>
      </c>
      <c r="Q379" s="23">
        <v>93.4</v>
      </c>
    </row>
    <row r="380" spans="1:17" x14ac:dyDescent="0.3">
      <c r="A380" s="20" t="s">
        <v>1496</v>
      </c>
      <c r="B380" s="5" t="s">
        <v>373</v>
      </c>
      <c r="C380" s="23">
        <v>16.7</v>
      </c>
      <c r="D380" s="23">
        <v>71.7</v>
      </c>
      <c r="E380" s="23">
        <v>1.2</v>
      </c>
      <c r="F380" s="23">
        <v>5.4</v>
      </c>
      <c r="G380" s="23">
        <v>60.3</v>
      </c>
      <c r="H380" s="23">
        <v>8.1</v>
      </c>
      <c r="I380" s="23">
        <v>31.6</v>
      </c>
      <c r="J380" s="23">
        <v>3.1</v>
      </c>
      <c r="K380" s="23">
        <v>6.2</v>
      </c>
      <c r="L380" s="23">
        <v>60</v>
      </c>
      <c r="M380" s="23">
        <v>14.6</v>
      </c>
      <c r="N380" s="23">
        <v>21.7</v>
      </c>
      <c r="O380" s="23">
        <v>11</v>
      </c>
      <c r="P380" s="23">
        <v>0.9</v>
      </c>
      <c r="Q380" s="23">
        <v>94</v>
      </c>
    </row>
    <row r="381" spans="1:17" x14ac:dyDescent="0.3">
      <c r="A381" s="20" t="s">
        <v>1497</v>
      </c>
      <c r="B381" s="5" t="s">
        <v>374</v>
      </c>
      <c r="C381" s="23">
        <v>16.899999999999999</v>
      </c>
      <c r="D381" s="23">
        <v>75.5</v>
      </c>
      <c r="E381" s="23">
        <v>1.7</v>
      </c>
      <c r="F381" s="23">
        <v>8.4</v>
      </c>
      <c r="G381" s="23">
        <v>55.9</v>
      </c>
      <c r="H381" s="23">
        <v>6.6</v>
      </c>
      <c r="I381" s="23">
        <v>37.700000000000003</v>
      </c>
      <c r="J381" s="23">
        <v>4.8</v>
      </c>
      <c r="K381" s="23">
        <v>0.6</v>
      </c>
      <c r="L381" s="23">
        <v>67.3</v>
      </c>
      <c r="M381" s="23">
        <v>16.3</v>
      </c>
      <c r="N381" s="23">
        <v>31.5</v>
      </c>
      <c r="O381" s="23">
        <v>12.2</v>
      </c>
      <c r="P381" s="23">
        <v>1.7</v>
      </c>
      <c r="Q381" s="23">
        <v>91.3</v>
      </c>
    </row>
    <row r="382" spans="1:17" x14ac:dyDescent="0.3">
      <c r="A382" s="20" t="s">
        <v>1498</v>
      </c>
      <c r="B382" s="5" t="s">
        <v>375</v>
      </c>
      <c r="C382" s="23">
        <v>27.3</v>
      </c>
      <c r="D382" s="23">
        <v>77.400000000000006</v>
      </c>
      <c r="E382" s="23">
        <v>17</v>
      </c>
      <c r="F382" s="23">
        <v>6.2</v>
      </c>
      <c r="G382" s="23">
        <v>70</v>
      </c>
      <c r="H382" s="23">
        <v>12.1</v>
      </c>
      <c r="I382" s="23">
        <v>58.1</v>
      </c>
      <c r="J382" s="23">
        <v>9.8000000000000007</v>
      </c>
      <c r="K382" s="23">
        <v>4.7</v>
      </c>
      <c r="L382" s="23">
        <v>1.7</v>
      </c>
      <c r="M382" s="23">
        <v>40.1</v>
      </c>
      <c r="N382" s="23">
        <v>84.6</v>
      </c>
      <c r="O382" s="23">
        <v>34.6</v>
      </c>
      <c r="P382" s="23">
        <v>2.2000000000000002</v>
      </c>
      <c r="Q382" s="23">
        <v>94.9</v>
      </c>
    </row>
    <row r="383" spans="1:17" x14ac:dyDescent="0.3">
      <c r="A383" s="20" t="s">
        <v>1499</v>
      </c>
      <c r="B383" s="5" t="s">
        <v>376</v>
      </c>
      <c r="C383" s="23">
        <v>19.100000000000001</v>
      </c>
      <c r="D383" s="23">
        <v>74.900000000000006</v>
      </c>
      <c r="E383" s="23">
        <v>0.9</v>
      </c>
      <c r="F383" s="23">
        <v>6.1</v>
      </c>
      <c r="G383" s="23">
        <v>41.5</v>
      </c>
      <c r="H383" s="23">
        <v>7.8</v>
      </c>
      <c r="I383" s="23">
        <v>42</v>
      </c>
      <c r="J383" s="23">
        <v>3.5</v>
      </c>
      <c r="K383" s="23">
        <v>1.4</v>
      </c>
      <c r="L383" s="23">
        <v>45.9</v>
      </c>
      <c r="M383" s="23">
        <v>13.1</v>
      </c>
      <c r="N383" s="23">
        <v>29</v>
      </c>
      <c r="O383" s="23">
        <v>9.3000000000000007</v>
      </c>
      <c r="P383" s="23">
        <v>1.9</v>
      </c>
      <c r="Q383" s="23">
        <v>94.1</v>
      </c>
    </row>
    <row r="384" spans="1:17" x14ac:dyDescent="0.3">
      <c r="A384" s="20" t="s">
        <v>1500</v>
      </c>
      <c r="B384" s="5" t="s">
        <v>377</v>
      </c>
      <c r="C384" s="23">
        <v>11.6</v>
      </c>
      <c r="D384" s="23">
        <v>52.1</v>
      </c>
      <c r="E384" s="23">
        <v>1.8</v>
      </c>
      <c r="F384" s="23">
        <v>5.7</v>
      </c>
      <c r="G384" s="23">
        <v>31.7</v>
      </c>
      <c r="H384" s="23">
        <v>5.8</v>
      </c>
      <c r="I384" s="23">
        <v>4.5999999999999996</v>
      </c>
      <c r="J384" s="23">
        <v>3</v>
      </c>
      <c r="K384" s="23">
        <v>2.9</v>
      </c>
      <c r="L384" s="23">
        <v>9.6</v>
      </c>
      <c r="M384" s="23">
        <v>14.7</v>
      </c>
      <c r="N384" s="23">
        <v>5.8</v>
      </c>
      <c r="O384" s="23">
        <v>15.1</v>
      </c>
      <c r="P384" s="23">
        <v>1.2</v>
      </c>
      <c r="Q384" s="23">
        <v>81.599999999999994</v>
      </c>
    </row>
    <row r="385" spans="1:17" x14ac:dyDescent="0.3">
      <c r="A385" s="20" t="s">
        <v>1501</v>
      </c>
      <c r="B385" s="5" t="s">
        <v>173</v>
      </c>
      <c r="C385" s="23">
        <v>15.9</v>
      </c>
      <c r="D385" s="23">
        <v>71.3</v>
      </c>
      <c r="E385" s="23">
        <v>2.2000000000000002</v>
      </c>
      <c r="F385" s="23">
        <v>5.8</v>
      </c>
      <c r="G385" s="23">
        <v>45.7</v>
      </c>
      <c r="H385" s="23">
        <v>5.9</v>
      </c>
      <c r="I385" s="23">
        <v>23.4</v>
      </c>
      <c r="J385" s="23">
        <v>5</v>
      </c>
      <c r="K385" s="23">
        <v>9.8000000000000007</v>
      </c>
      <c r="L385" s="23">
        <v>39</v>
      </c>
      <c r="M385" s="23">
        <v>14.5</v>
      </c>
      <c r="N385" s="23">
        <v>37.799999999999997</v>
      </c>
      <c r="O385" s="23">
        <v>10.199999999999999</v>
      </c>
      <c r="P385" s="23">
        <v>3.3</v>
      </c>
      <c r="Q385" s="23">
        <v>93.3</v>
      </c>
    </row>
    <row r="386" spans="1:17" x14ac:dyDescent="0.3">
      <c r="A386" s="20" t="s">
        <v>1502</v>
      </c>
      <c r="B386" s="5" t="s">
        <v>378</v>
      </c>
      <c r="C386" s="23">
        <v>8.4</v>
      </c>
      <c r="D386" s="23">
        <v>48.6</v>
      </c>
      <c r="E386" s="23">
        <v>1.7</v>
      </c>
      <c r="F386" s="23">
        <v>2</v>
      </c>
      <c r="G386" s="23">
        <v>42.8</v>
      </c>
      <c r="H386" s="23">
        <v>5.3</v>
      </c>
      <c r="I386" s="23">
        <v>6.2</v>
      </c>
      <c r="J386" s="23">
        <v>2.9</v>
      </c>
      <c r="K386" s="23">
        <v>1.8</v>
      </c>
      <c r="L386" s="23">
        <v>9.6999999999999993</v>
      </c>
      <c r="M386" s="23">
        <v>13.7</v>
      </c>
      <c r="N386" s="23">
        <v>6</v>
      </c>
      <c r="O386" s="23">
        <v>16.100000000000001</v>
      </c>
      <c r="P386" s="23">
        <v>0.3</v>
      </c>
      <c r="Q386" s="23">
        <v>81.7</v>
      </c>
    </row>
    <row r="387" spans="1:17" x14ac:dyDescent="0.3">
      <c r="A387" s="20" t="s">
        <v>1503</v>
      </c>
      <c r="B387" s="5" t="s">
        <v>258</v>
      </c>
      <c r="C387" s="23">
        <v>18.8</v>
      </c>
      <c r="D387" s="23">
        <v>72.5</v>
      </c>
      <c r="E387" s="23">
        <v>3.4</v>
      </c>
      <c r="F387" s="23">
        <v>5.0999999999999996</v>
      </c>
      <c r="G387" s="23">
        <v>48</v>
      </c>
      <c r="H387" s="23">
        <v>7.9</v>
      </c>
      <c r="I387" s="23">
        <v>34.700000000000003</v>
      </c>
      <c r="J387" s="23">
        <v>7.3</v>
      </c>
      <c r="K387" s="23">
        <v>2.9</v>
      </c>
      <c r="L387" s="23">
        <v>49.7</v>
      </c>
      <c r="M387" s="23">
        <v>22.4</v>
      </c>
      <c r="N387" s="23">
        <v>18.399999999999999</v>
      </c>
      <c r="O387" s="23">
        <v>15.5</v>
      </c>
      <c r="P387" s="23">
        <v>4.7</v>
      </c>
      <c r="Q387" s="23">
        <v>92.6</v>
      </c>
    </row>
    <row r="388" spans="1:17" x14ac:dyDescent="0.3">
      <c r="A388" s="20" t="s">
        <v>1504</v>
      </c>
      <c r="B388" s="5" t="s">
        <v>379</v>
      </c>
      <c r="C388" s="23">
        <v>16.600000000000001</v>
      </c>
      <c r="D388" s="23">
        <v>67.7</v>
      </c>
      <c r="E388" s="23">
        <v>1.5</v>
      </c>
      <c r="F388" s="23">
        <v>1.7</v>
      </c>
      <c r="G388" s="23">
        <v>49</v>
      </c>
      <c r="H388" s="23">
        <v>8.1999999999999993</v>
      </c>
      <c r="I388" s="23">
        <v>18.899999999999999</v>
      </c>
      <c r="J388" s="23">
        <v>3.9</v>
      </c>
      <c r="K388" s="23">
        <v>4.0999999999999996</v>
      </c>
      <c r="L388" s="23">
        <v>39.799999999999997</v>
      </c>
      <c r="M388" s="23">
        <v>16.399999999999999</v>
      </c>
      <c r="N388" s="23">
        <v>39.4</v>
      </c>
      <c r="O388" s="23">
        <v>12.5</v>
      </c>
      <c r="P388" s="23">
        <v>1.4</v>
      </c>
      <c r="Q388" s="23">
        <v>92.8</v>
      </c>
    </row>
    <row r="389" spans="1:17" x14ac:dyDescent="0.3">
      <c r="A389" s="20" t="s">
        <v>1505</v>
      </c>
      <c r="B389" s="5" t="s">
        <v>380</v>
      </c>
      <c r="C389" s="23">
        <v>10.1</v>
      </c>
      <c r="D389" s="23">
        <v>69.3</v>
      </c>
      <c r="E389" s="23">
        <v>2.2000000000000002</v>
      </c>
      <c r="F389" s="23">
        <v>5.3</v>
      </c>
      <c r="G389" s="23">
        <v>38.4</v>
      </c>
      <c r="H389" s="23">
        <v>7.6</v>
      </c>
      <c r="I389" s="23">
        <v>18.2</v>
      </c>
      <c r="J389" s="23">
        <v>8.8000000000000007</v>
      </c>
      <c r="K389" s="23">
        <v>17.8</v>
      </c>
      <c r="L389" s="23">
        <v>5.9</v>
      </c>
      <c r="M389" s="23">
        <v>22.6</v>
      </c>
      <c r="N389" s="23">
        <v>25</v>
      </c>
      <c r="O389" s="23">
        <v>13.6</v>
      </c>
      <c r="P389" s="23">
        <v>4.7</v>
      </c>
      <c r="Q389" s="23">
        <v>90</v>
      </c>
    </row>
    <row r="390" spans="1:17" x14ac:dyDescent="0.3">
      <c r="A390" s="20" t="s">
        <v>1506</v>
      </c>
      <c r="B390" s="5" t="s">
        <v>381</v>
      </c>
      <c r="C390" s="23">
        <v>13.9</v>
      </c>
      <c r="D390" s="23">
        <v>64.8</v>
      </c>
      <c r="E390" s="23">
        <v>1.2</v>
      </c>
      <c r="F390" s="23">
        <v>4.0999999999999996</v>
      </c>
      <c r="G390" s="23">
        <v>36.5</v>
      </c>
      <c r="H390" s="23">
        <v>8.1</v>
      </c>
      <c r="I390" s="23">
        <v>15.8</v>
      </c>
      <c r="J390" s="23">
        <v>4</v>
      </c>
      <c r="K390" s="23">
        <v>5.7</v>
      </c>
      <c r="L390" s="23">
        <v>16.399999999999999</v>
      </c>
      <c r="M390" s="23">
        <v>12.1</v>
      </c>
      <c r="N390" s="23">
        <v>5.6</v>
      </c>
      <c r="O390" s="23">
        <v>10.6</v>
      </c>
      <c r="P390" s="23">
        <v>2.2000000000000002</v>
      </c>
      <c r="Q390" s="23">
        <v>91.9</v>
      </c>
    </row>
    <row r="391" spans="1:17" x14ac:dyDescent="0.3">
      <c r="A391" s="20" t="s">
        <v>1507</v>
      </c>
      <c r="B391" s="5" t="s">
        <v>382</v>
      </c>
      <c r="C391" s="23">
        <v>7.1</v>
      </c>
      <c r="D391" s="23">
        <v>39.799999999999997</v>
      </c>
      <c r="E391" s="23">
        <v>2.1</v>
      </c>
      <c r="F391" s="23">
        <v>2</v>
      </c>
      <c r="G391" s="23">
        <v>30.5</v>
      </c>
      <c r="H391" s="23">
        <v>7.5</v>
      </c>
      <c r="I391" s="23">
        <v>1.5</v>
      </c>
      <c r="J391" s="23">
        <v>3.9</v>
      </c>
      <c r="K391" s="23">
        <v>0.3</v>
      </c>
      <c r="L391" s="23">
        <v>2.2999999999999998</v>
      </c>
      <c r="M391" s="23">
        <v>11.8</v>
      </c>
      <c r="N391" s="23">
        <v>1.9</v>
      </c>
      <c r="O391" s="23">
        <v>20.6</v>
      </c>
      <c r="P391" s="23">
        <v>0.5</v>
      </c>
      <c r="Q391" s="23">
        <v>81.7</v>
      </c>
    </row>
    <row r="392" spans="1:17" x14ac:dyDescent="0.3">
      <c r="A392" s="20" t="s">
        <v>1508</v>
      </c>
      <c r="B392" s="5" t="s">
        <v>383</v>
      </c>
      <c r="C392" s="23">
        <v>12.4</v>
      </c>
      <c r="D392" s="23">
        <v>66.3</v>
      </c>
      <c r="E392" s="23">
        <v>1.5</v>
      </c>
      <c r="F392" s="23">
        <v>8.1999999999999993</v>
      </c>
      <c r="G392" s="23">
        <v>38.299999999999997</v>
      </c>
      <c r="H392" s="23">
        <v>9.5</v>
      </c>
      <c r="I392" s="23">
        <v>34.700000000000003</v>
      </c>
      <c r="J392" s="23">
        <v>4</v>
      </c>
      <c r="K392" s="23">
        <v>2.6</v>
      </c>
      <c r="L392" s="23">
        <v>20</v>
      </c>
      <c r="M392" s="23">
        <v>17.399999999999999</v>
      </c>
      <c r="N392" s="23">
        <v>19.8</v>
      </c>
      <c r="O392" s="23">
        <v>11.5</v>
      </c>
      <c r="P392" s="23">
        <v>2.4</v>
      </c>
      <c r="Q392" s="23">
        <v>90.2</v>
      </c>
    </row>
    <row r="393" spans="1:17" x14ac:dyDescent="0.3">
      <c r="A393" s="20" t="s">
        <v>1509</v>
      </c>
      <c r="B393" s="5" t="s">
        <v>384</v>
      </c>
      <c r="C393" s="23">
        <v>17.100000000000001</v>
      </c>
      <c r="D393" s="23">
        <v>75.099999999999994</v>
      </c>
      <c r="E393" s="23">
        <v>1.3</v>
      </c>
      <c r="F393" s="23">
        <v>3</v>
      </c>
      <c r="G393" s="23">
        <v>52.1</v>
      </c>
      <c r="H393" s="23">
        <v>4.5999999999999996</v>
      </c>
      <c r="I393" s="23">
        <v>9.5</v>
      </c>
      <c r="J393" s="23">
        <v>3.7</v>
      </c>
      <c r="K393" s="23">
        <v>5.6</v>
      </c>
      <c r="L393" s="23">
        <v>37.6</v>
      </c>
      <c r="M393" s="23">
        <v>11</v>
      </c>
      <c r="N393" s="23">
        <v>33.6</v>
      </c>
      <c r="O393" s="23">
        <v>11</v>
      </c>
      <c r="P393" s="23">
        <v>1.1000000000000001</v>
      </c>
      <c r="Q393" s="23">
        <v>93.5</v>
      </c>
    </row>
    <row r="394" spans="1:17" x14ac:dyDescent="0.3">
      <c r="A394" s="20" t="s">
        <v>1510</v>
      </c>
      <c r="B394" s="5" t="s">
        <v>385</v>
      </c>
      <c r="C394" s="23">
        <v>14.1</v>
      </c>
      <c r="D394" s="23">
        <v>74.7</v>
      </c>
      <c r="E394" s="23">
        <v>1.2</v>
      </c>
      <c r="F394" s="23">
        <v>5.6</v>
      </c>
      <c r="G394" s="23">
        <v>43.6</v>
      </c>
      <c r="H394" s="23">
        <v>6.9</v>
      </c>
      <c r="I394" s="23">
        <v>20.100000000000001</v>
      </c>
      <c r="J394" s="23">
        <v>4.5999999999999996</v>
      </c>
      <c r="K394" s="23">
        <v>0.3</v>
      </c>
      <c r="L394" s="23">
        <v>71.7</v>
      </c>
      <c r="M394" s="23">
        <v>12.9</v>
      </c>
      <c r="N394" s="23">
        <v>19.5</v>
      </c>
      <c r="O394" s="23">
        <v>9</v>
      </c>
      <c r="P394" s="23">
        <v>2.1</v>
      </c>
      <c r="Q394" s="23">
        <v>91.5</v>
      </c>
    </row>
    <row r="395" spans="1:17" x14ac:dyDescent="0.3">
      <c r="A395" s="20" t="s">
        <v>1511</v>
      </c>
      <c r="B395" s="5" t="s">
        <v>386</v>
      </c>
      <c r="C395" s="23">
        <v>8.6999999999999993</v>
      </c>
      <c r="D395" s="23">
        <v>49.6</v>
      </c>
      <c r="E395" s="23">
        <v>1.6</v>
      </c>
      <c r="F395" s="23">
        <v>4.7</v>
      </c>
      <c r="G395" s="23">
        <v>30</v>
      </c>
      <c r="H395" s="23">
        <v>6.5</v>
      </c>
      <c r="I395" s="23">
        <v>6.7</v>
      </c>
      <c r="J395" s="23">
        <v>3.2</v>
      </c>
      <c r="K395" s="23">
        <v>7.4</v>
      </c>
      <c r="L395" s="23">
        <v>18.600000000000001</v>
      </c>
      <c r="M395" s="23">
        <v>13</v>
      </c>
      <c r="N395" s="23">
        <v>10.1</v>
      </c>
      <c r="O395" s="23">
        <v>15.4</v>
      </c>
      <c r="P395" s="23">
        <v>1.8</v>
      </c>
      <c r="Q395" s="23">
        <v>85.8</v>
      </c>
    </row>
    <row r="396" spans="1:17" x14ac:dyDescent="0.3">
      <c r="A396" s="20" t="s">
        <v>1512</v>
      </c>
      <c r="B396" s="5" t="s">
        <v>187</v>
      </c>
      <c r="C396" s="23">
        <v>11.9</v>
      </c>
      <c r="D396" s="23">
        <v>72</v>
      </c>
      <c r="E396" s="23">
        <v>1.6</v>
      </c>
      <c r="F396" s="23">
        <v>28.1</v>
      </c>
      <c r="G396" s="23">
        <v>60</v>
      </c>
      <c r="H396" s="23">
        <v>8.9</v>
      </c>
      <c r="I396" s="23">
        <v>58.7</v>
      </c>
      <c r="J396" s="23">
        <v>5.6</v>
      </c>
      <c r="K396" s="23">
        <v>5</v>
      </c>
      <c r="L396" s="23">
        <v>29.6</v>
      </c>
      <c r="M396" s="23">
        <v>24.4</v>
      </c>
      <c r="N396" s="23">
        <v>32.4</v>
      </c>
      <c r="O396" s="23">
        <v>16</v>
      </c>
      <c r="P396" s="23">
        <v>3.2</v>
      </c>
      <c r="Q396" s="23">
        <v>88.2</v>
      </c>
    </row>
    <row r="397" spans="1:17" x14ac:dyDescent="0.3">
      <c r="A397" s="20" t="s">
        <v>1513</v>
      </c>
      <c r="B397" s="5" t="s">
        <v>387</v>
      </c>
      <c r="C397" s="23">
        <v>18.600000000000001</v>
      </c>
      <c r="D397" s="23">
        <v>67.7</v>
      </c>
      <c r="E397" s="23">
        <v>3</v>
      </c>
      <c r="F397" s="23">
        <v>6.5</v>
      </c>
      <c r="G397" s="23">
        <v>35.9</v>
      </c>
      <c r="H397" s="23">
        <v>8.9</v>
      </c>
      <c r="I397" s="23">
        <v>34.6</v>
      </c>
      <c r="J397" s="23">
        <v>4.9000000000000004</v>
      </c>
      <c r="K397" s="23">
        <v>1</v>
      </c>
      <c r="L397" s="23">
        <v>36.6</v>
      </c>
      <c r="M397" s="23">
        <v>17.100000000000001</v>
      </c>
      <c r="N397" s="23">
        <v>19.7</v>
      </c>
      <c r="O397" s="23">
        <v>12</v>
      </c>
      <c r="P397" s="23">
        <v>4.9000000000000004</v>
      </c>
      <c r="Q397" s="23">
        <v>92.2</v>
      </c>
    </row>
    <row r="398" spans="1:17" x14ac:dyDescent="0.3">
      <c r="A398" s="20" t="s">
        <v>1514</v>
      </c>
      <c r="B398" s="5" t="s">
        <v>388</v>
      </c>
      <c r="C398" s="23">
        <v>9.6999999999999993</v>
      </c>
      <c r="D398" s="23">
        <v>67.2</v>
      </c>
      <c r="E398" s="23">
        <v>1.3</v>
      </c>
      <c r="F398" s="23">
        <v>3.3</v>
      </c>
      <c r="G398" s="23">
        <v>38.200000000000003</v>
      </c>
      <c r="H398" s="23">
        <v>6.8</v>
      </c>
      <c r="I398" s="23">
        <v>28.6</v>
      </c>
      <c r="J398" s="23">
        <v>4.4000000000000004</v>
      </c>
      <c r="K398" s="23">
        <v>3</v>
      </c>
      <c r="L398" s="23">
        <v>37.4</v>
      </c>
      <c r="M398" s="23">
        <v>12.6</v>
      </c>
      <c r="N398" s="23">
        <v>14.4</v>
      </c>
      <c r="O398" s="23">
        <v>11.4</v>
      </c>
      <c r="P398" s="23">
        <v>1.7</v>
      </c>
      <c r="Q398" s="23">
        <v>88.2</v>
      </c>
    </row>
    <row r="399" spans="1:17" x14ac:dyDescent="0.3">
      <c r="A399" s="20" t="s">
        <v>1515</v>
      </c>
      <c r="B399" s="5" t="s">
        <v>389</v>
      </c>
      <c r="C399" s="23">
        <v>13.1</v>
      </c>
      <c r="D399" s="23">
        <v>69.900000000000006</v>
      </c>
      <c r="E399" s="23">
        <v>2.6</v>
      </c>
      <c r="F399" s="23">
        <v>5.0999999999999996</v>
      </c>
      <c r="G399" s="23">
        <v>37.1</v>
      </c>
      <c r="H399" s="23">
        <v>7.5</v>
      </c>
      <c r="I399" s="23">
        <v>19.2</v>
      </c>
      <c r="J399" s="23">
        <v>8.1999999999999993</v>
      </c>
      <c r="K399" s="23">
        <v>1.9</v>
      </c>
      <c r="L399" s="23">
        <v>32.799999999999997</v>
      </c>
      <c r="M399" s="23">
        <v>14</v>
      </c>
      <c r="N399" s="23">
        <v>55.1</v>
      </c>
      <c r="O399" s="23">
        <v>12.8</v>
      </c>
      <c r="P399" s="23">
        <v>3.3</v>
      </c>
      <c r="Q399" s="23">
        <v>91.8</v>
      </c>
    </row>
    <row r="400" spans="1:17" x14ac:dyDescent="0.3">
      <c r="A400" s="20" t="s">
        <v>1516</v>
      </c>
      <c r="B400" s="5" t="s">
        <v>390</v>
      </c>
      <c r="C400" s="23">
        <v>20.9</v>
      </c>
      <c r="D400" s="23">
        <v>75.8</v>
      </c>
      <c r="E400" s="23">
        <v>0.8</v>
      </c>
      <c r="F400" s="23">
        <v>1.8</v>
      </c>
      <c r="G400" s="23">
        <v>89.1</v>
      </c>
      <c r="H400" s="23">
        <v>6.4</v>
      </c>
      <c r="I400" s="23">
        <v>36.5</v>
      </c>
      <c r="J400" s="23">
        <v>4.5</v>
      </c>
      <c r="K400" s="23">
        <v>1.3</v>
      </c>
      <c r="L400" s="23">
        <v>82</v>
      </c>
      <c r="M400" s="23">
        <v>16.7</v>
      </c>
      <c r="N400" s="23">
        <v>65.2</v>
      </c>
      <c r="O400" s="23">
        <v>7.7</v>
      </c>
      <c r="P400" s="23">
        <v>0.1</v>
      </c>
      <c r="Q400" s="23">
        <v>96.6</v>
      </c>
    </row>
    <row r="401" spans="1:17" x14ac:dyDescent="0.3">
      <c r="A401" s="20" t="s">
        <v>1517</v>
      </c>
      <c r="B401" s="5" t="s">
        <v>391</v>
      </c>
      <c r="C401" s="23">
        <v>12.6</v>
      </c>
      <c r="D401" s="23">
        <v>63.8</v>
      </c>
      <c r="E401" s="23">
        <v>1.3</v>
      </c>
      <c r="F401" s="23">
        <v>17.8</v>
      </c>
      <c r="G401" s="23">
        <v>44.9</v>
      </c>
      <c r="H401" s="23">
        <v>8.9</v>
      </c>
      <c r="I401" s="23">
        <v>8.4</v>
      </c>
      <c r="J401" s="23">
        <v>3</v>
      </c>
      <c r="K401" s="23">
        <v>8</v>
      </c>
      <c r="L401" s="23">
        <v>13.9</v>
      </c>
      <c r="M401" s="23">
        <v>14.1</v>
      </c>
      <c r="N401" s="23">
        <v>4.0999999999999996</v>
      </c>
      <c r="O401" s="23">
        <v>12.4</v>
      </c>
      <c r="P401" s="23">
        <v>1.1000000000000001</v>
      </c>
      <c r="Q401" s="23">
        <v>91</v>
      </c>
    </row>
    <row r="402" spans="1:17" x14ac:dyDescent="0.3">
      <c r="A402" s="20" t="s">
        <v>1518</v>
      </c>
      <c r="B402" s="5" t="s">
        <v>392</v>
      </c>
      <c r="C402" s="23">
        <v>28.4</v>
      </c>
      <c r="D402" s="23">
        <v>70.099999999999994</v>
      </c>
      <c r="E402" s="23">
        <v>9.4</v>
      </c>
      <c r="F402" s="23">
        <v>5.6</v>
      </c>
      <c r="G402" s="23">
        <v>54.9</v>
      </c>
      <c r="H402" s="23">
        <v>15.7</v>
      </c>
      <c r="I402" s="23">
        <v>76.099999999999994</v>
      </c>
      <c r="J402" s="23">
        <v>7.9</v>
      </c>
      <c r="K402" s="23">
        <v>21.3</v>
      </c>
      <c r="L402" s="23">
        <v>2.4</v>
      </c>
      <c r="M402" s="23">
        <v>38.1</v>
      </c>
      <c r="N402" s="23">
        <v>78.2</v>
      </c>
      <c r="O402" s="23">
        <v>26</v>
      </c>
      <c r="P402" s="23">
        <v>2.9</v>
      </c>
      <c r="Q402" s="23">
        <v>94.5</v>
      </c>
    </row>
    <row r="403" spans="1:17" x14ac:dyDescent="0.3">
      <c r="A403" s="20" t="s">
        <v>1519</v>
      </c>
      <c r="B403" s="5" t="s">
        <v>393</v>
      </c>
      <c r="C403" s="23">
        <v>19.899999999999999</v>
      </c>
      <c r="D403" s="23">
        <v>68.099999999999994</v>
      </c>
      <c r="E403" s="23">
        <v>2.8</v>
      </c>
      <c r="F403" s="23">
        <v>4.5999999999999996</v>
      </c>
      <c r="G403" s="23">
        <v>36.700000000000003</v>
      </c>
      <c r="H403" s="23">
        <v>4.7</v>
      </c>
      <c r="I403" s="23">
        <v>26.4</v>
      </c>
      <c r="J403" s="23">
        <v>6.2</v>
      </c>
      <c r="K403" s="23">
        <v>8.6</v>
      </c>
      <c r="L403" s="23">
        <v>39.6</v>
      </c>
      <c r="M403" s="23">
        <v>16.100000000000001</v>
      </c>
      <c r="N403" s="23">
        <v>28.6</v>
      </c>
      <c r="O403" s="23">
        <v>10.6</v>
      </c>
      <c r="P403" s="23">
        <v>5.5</v>
      </c>
      <c r="Q403" s="23">
        <v>95.5</v>
      </c>
    </row>
    <row r="404" spans="1:17" x14ac:dyDescent="0.3">
      <c r="A404" s="20" t="s">
        <v>1520</v>
      </c>
      <c r="B404" s="5" t="s">
        <v>394</v>
      </c>
      <c r="C404" s="23">
        <v>13.2</v>
      </c>
      <c r="D404" s="23">
        <v>69.5</v>
      </c>
      <c r="E404" s="23">
        <v>2.2000000000000002</v>
      </c>
      <c r="F404" s="23">
        <v>7.2</v>
      </c>
      <c r="G404" s="23">
        <v>57.9</v>
      </c>
      <c r="H404" s="23">
        <v>14.7</v>
      </c>
      <c r="I404" s="23">
        <v>38.700000000000003</v>
      </c>
      <c r="J404" s="23">
        <v>4.7</v>
      </c>
      <c r="K404" s="23">
        <v>2.4</v>
      </c>
      <c r="L404" s="23">
        <v>47.4</v>
      </c>
      <c r="M404" s="23">
        <v>19.600000000000001</v>
      </c>
      <c r="N404" s="23">
        <v>24.3</v>
      </c>
      <c r="O404" s="23">
        <v>11.7</v>
      </c>
      <c r="P404" s="23">
        <v>2.7</v>
      </c>
      <c r="Q404" s="23">
        <v>92.2</v>
      </c>
    </row>
    <row r="405" spans="1:17" x14ac:dyDescent="0.3">
      <c r="A405" s="20" t="s">
        <v>1521</v>
      </c>
      <c r="B405" s="5" t="s">
        <v>395</v>
      </c>
      <c r="C405" s="23">
        <v>6</v>
      </c>
      <c r="D405" s="23">
        <v>41.9</v>
      </c>
      <c r="E405" s="23">
        <v>1.8</v>
      </c>
      <c r="F405" s="23">
        <v>4.2</v>
      </c>
      <c r="G405" s="23">
        <v>35.4</v>
      </c>
      <c r="H405" s="23">
        <v>7.3</v>
      </c>
      <c r="I405" s="23">
        <v>6.6</v>
      </c>
      <c r="J405" s="23">
        <v>2.5</v>
      </c>
      <c r="K405" s="23">
        <v>0.9</v>
      </c>
      <c r="L405" s="23">
        <v>5.2</v>
      </c>
      <c r="M405" s="23">
        <v>11.7</v>
      </c>
      <c r="N405" s="23">
        <v>42</v>
      </c>
      <c r="O405" s="23">
        <v>18.2</v>
      </c>
      <c r="P405" s="23">
        <v>0.4</v>
      </c>
      <c r="Q405" s="23">
        <v>79.099999999999994</v>
      </c>
    </row>
    <row r="406" spans="1:17" x14ac:dyDescent="0.3">
      <c r="A406" s="20" t="s">
        <v>1522</v>
      </c>
      <c r="B406" s="5" t="s">
        <v>396</v>
      </c>
      <c r="C406" s="23">
        <v>10.8</v>
      </c>
      <c r="D406" s="23">
        <v>37.799999999999997</v>
      </c>
      <c r="E406" s="23">
        <v>3.1</v>
      </c>
      <c r="F406" s="23">
        <v>9</v>
      </c>
      <c r="G406" s="23">
        <v>39.799999999999997</v>
      </c>
      <c r="H406" s="23">
        <v>19.5</v>
      </c>
      <c r="I406" s="23">
        <v>13.3</v>
      </c>
      <c r="J406" s="23">
        <v>5.8</v>
      </c>
      <c r="K406" s="23">
        <v>4.4000000000000004</v>
      </c>
      <c r="L406" s="23">
        <v>8.6</v>
      </c>
      <c r="M406" s="23">
        <v>20.5</v>
      </c>
      <c r="N406" s="23">
        <v>7.9</v>
      </c>
      <c r="O406" s="23">
        <v>20.2</v>
      </c>
      <c r="P406" s="23">
        <v>0.9</v>
      </c>
      <c r="Q406" s="23">
        <v>87.5</v>
      </c>
    </row>
    <row r="407" spans="1:17" x14ac:dyDescent="0.3">
      <c r="A407" s="20" t="s">
        <v>1523</v>
      </c>
      <c r="B407" s="5" t="s">
        <v>397</v>
      </c>
      <c r="C407" s="23">
        <v>17.100000000000001</v>
      </c>
      <c r="D407" s="23">
        <v>54.1</v>
      </c>
      <c r="E407" s="23">
        <v>1.8</v>
      </c>
      <c r="F407" s="23">
        <v>12.2</v>
      </c>
      <c r="G407" s="23">
        <v>38</v>
      </c>
      <c r="H407" s="23">
        <v>21.2</v>
      </c>
      <c r="I407" s="23">
        <v>12.6</v>
      </c>
      <c r="J407" s="23">
        <v>4.5999999999999996</v>
      </c>
      <c r="K407" s="23">
        <v>5.3</v>
      </c>
      <c r="L407" s="23">
        <v>9.6</v>
      </c>
      <c r="M407" s="23">
        <v>22.7</v>
      </c>
      <c r="N407" s="23">
        <v>7</v>
      </c>
      <c r="O407" s="23">
        <v>17.5</v>
      </c>
      <c r="P407" s="23">
        <v>1.7</v>
      </c>
      <c r="Q407" s="23">
        <v>87.6</v>
      </c>
    </row>
    <row r="408" spans="1:17" x14ac:dyDescent="0.3">
      <c r="A408" s="20" t="s">
        <v>1524</v>
      </c>
      <c r="B408" s="5" t="s">
        <v>398</v>
      </c>
      <c r="C408" s="23">
        <v>22</v>
      </c>
      <c r="D408" s="23">
        <v>59.2</v>
      </c>
      <c r="E408" s="23">
        <v>3.2</v>
      </c>
      <c r="F408" s="23">
        <v>8.5</v>
      </c>
      <c r="G408" s="23">
        <v>44.9</v>
      </c>
      <c r="H408" s="23">
        <v>24.1</v>
      </c>
      <c r="I408" s="23">
        <v>19.7</v>
      </c>
      <c r="J408" s="23">
        <v>7.7</v>
      </c>
      <c r="K408" s="23">
        <v>4.7</v>
      </c>
      <c r="L408" s="23">
        <v>15.7</v>
      </c>
      <c r="M408" s="23">
        <v>22.1</v>
      </c>
      <c r="N408" s="23">
        <v>15.7</v>
      </c>
      <c r="O408" s="23">
        <v>17.899999999999999</v>
      </c>
      <c r="P408" s="23">
        <v>1.5</v>
      </c>
      <c r="Q408" s="23">
        <v>88.1</v>
      </c>
    </row>
    <row r="409" spans="1:17" x14ac:dyDescent="0.3">
      <c r="A409" s="20" t="s">
        <v>1525</v>
      </c>
      <c r="B409" s="5" t="s">
        <v>399</v>
      </c>
      <c r="C409" s="23">
        <v>21.2</v>
      </c>
      <c r="D409" s="23">
        <v>62.1</v>
      </c>
      <c r="E409" s="23">
        <v>3.2</v>
      </c>
      <c r="F409" s="23">
        <v>2.8</v>
      </c>
      <c r="G409" s="23">
        <v>54.3</v>
      </c>
      <c r="H409" s="23">
        <v>24.3</v>
      </c>
      <c r="I409" s="23">
        <v>27.5</v>
      </c>
      <c r="J409" s="23">
        <v>5.7</v>
      </c>
      <c r="K409" s="23">
        <v>6.2</v>
      </c>
      <c r="L409" s="23">
        <v>32</v>
      </c>
      <c r="M409" s="23">
        <v>29.3</v>
      </c>
      <c r="N409" s="23">
        <v>19.2</v>
      </c>
      <c r="O409" s="23">
        <v>20.399999999999999</v>
      </c>
      <c r="P409" s="23">
        <v>1.2</v>
      </c>
      <c r="Q409" s="23">
        <v>91.1</v>
      </c>
    </row>
    <row r="410" spans="1:17" x14ac:dyDescent="0.3">
      <c r="A410" s="20" t="s">
        <v>1526</v>
      </c>
      <c r="B410" s="5" t="s">
        <v>400</v>
      </c>
      <c r="C410" s="23">
        <v>19.2</v>
      </c>
      <c r="D410" s="23">
        <v>55.8</v>
      </c>
      <c r="E410" s="23">
        <v>4.2</v>
      </c>
      <c r="F410" s="23">
        <v>10.199999999999999</v>
      </c>
      <c r="G410" s="23">
        <v>53.1</v>
      </c>
      <c r="H410" s="23">
        <v>29.2</v>
      </c>
      <c r="I410" s="23">
        <v>33.6</v>
      </c>
      <c r="J410" s="23">
        <v>7</v>
      </c>
      <c r="K410" s="23">
        <v>4.3</v>
      </c>
      <c r="L410" s="23">
        <v>23.7</v>
      </c>
      <c r="M410" s="23">
        <v>25</v>
      </c>
      <c r="N410" s="23">
        <v>14.9</v>
      </c>
      <c r="O410" s="23">
        <v>18.100000000000001</v>
      </c>
      <c r="P410" s="23">
        <v>1.9</v>
      </c>
      <c r="Q410" s="23">
        <v>88.3</v>
      </c>
    </row>
    <row r="411" spans="1:17" x14ac:dyDescent="0.3">
      <c r="A411" s="20" t="s">
        <v>1527</v>
      </c>
      <c r="B411" s="5" t="s">
        <v>401</v>
      </c>
      <c r="C411" s="23">
        <v>19.8</v>
      </c>
      <c r="D411" s="23">
        <v>58.3</v>
      </c>
      <c r="E411" s="23">
        <v>2.4</v>
      </c>
      <c r="F411" s="23">
        <v>4.2</v>
      </c>
      <c r="G411" s="23">
        <v>46.3</v>
      </c>
      <c r="H411" s="23">
        <v>29.4</v>
      </c>
      <c r="I411" s="23">
        <v>18.2</v>
      </c>
      <c r="J411" s="23">
        <v>6.6</v>
      </c>
      <c r="K411" s="23">
        <v>16.2</v>
      </c>
      <c r="L411" s="23">
        <v>18</v>
      </c>
      <c r="M411" s="23">
        <v>23.3</v>
      </c>
      <c r="N411" s="23">
        <v>11.4</v>
      </c>
      <c r="O411" s="23">
        <v>15.5</v>
      </c>
      <c r="P411" s="23">
        <v>1.9</v>
      </c>
      <c r="Q411" s="23">
        <v>87.4</v>
      </c>
    </row>
    <row r="412" spans="1:17" x14ac:dyDescent="0.3">
      <c r="A412" s="20" t="s">
        <v>1528</v>
      </c>
      <c r="B412" s="5" t="s">
        <v>402</v>
      </c>
      <c r="C412" s="23">
        <v>25.8</v>
      </c>
      <c r="D412" s="23">
        <v>66</v>
      </c>
      <c r="E412" s="23">
        <v>2.4</v>
      </c>
      <c r="F412" s="23">
        <v>4.8</v>
      </c>
      <c r="G412" s="23">
        <v>49.7</v>
      </c>
      <c r="H412" s="23">
        <v>19.8</v>
      </c>
      <c r="I412" s="23">
        <v>29.5</v>
      </c>
      <c r="J412" s="23">
        <v>5.3</v>
      </c>
      <c r="K412" s="23">
        <v>3.2</v>
      </c>
      <c r="L412" s="23">
        <v>30.1</v>
      </c>
      <c r="M412" s="23">
        <v>26.6</v>
      </c>
      <c r="N412" s="23">
        <v>10.6</v>
      </c>
      <c r="O412" s="23">
        <v>17.3</v>
      </c>
      <c r="P412" s="23">
        <v>1.7</v>
      </c>
      <c r="Q412" s="23">
        <v>92.9</v>
      </c>
    </row>
    <row r="413" spans="1:17" x14ac:dyDescent="0.3">
      <c r="A413" s="20" t="s">
        <v>1529</v>
      </c>
      <c r="B413" s="5" t="s">
        <v>403</v>
      </c>
      <c r="C413" s="23">
        <v>20.100000000000001</v>
      </c>
      <c r="D413" s="23">
        <v>54.6</v>
      </c>
      <c r="E413" s="23">
        <v>2.8</v>
      </c>
      <c r="F413" s="23">
        <v>5.3</v>
      </c>
      <c r="G413" s="23">
        <v>48.7</v>
      </c>
      <c r="H413" s="23">
        <v>23</v>
      </c>
      <c r="I413" s="23">
        <v>16.8</v>
      </c>
      <c r="J413" s="23">
        <v>5</v>
      </c>
      <c r="K413" s="23">
        <v>3.4</v>
      </c>
      <c r="L413" s="23">
        <v>19.100000000000001</v>
      </c>
      <c r="M413" s="23">
        <v>21.1</v>
      </c>
      <c r="N413" s="23">
        <v>10.199999999999999</v>
      </c>
      <c r="O413" s="23">
        <v>15.1</v>
      </c>
      <c r="P413" s="23">
        <v>1.3</v>
      </c>
      <c r="Q413" s="23">
        <v>87.4</v>
      </c>
    </row>
    <row r="414" spans="1:17" x14ac:dyDescent="0.3">
      <c r="A414" s="20" t="s">
        <v>1530</v>
      </c>
      <c r="B414" s="5" t="s">
        <v>404</v>
      </c>
      <c r="C414" s="23">
        <v>20.5</v>
      </c>
      <c r="D414" s="23">
        <v>61</v>
      </c>
      <c r="E414" s="23">
        <v>2.5</v>
      </c>
      <c r="F414" s="23">
        <v>6.4</v>
      </c>
      <c r="G414" s="23">
        <v>47.7</v>
      </c>
      <c r="H414" s="23">
        <v>23.1</v>
      </c>
      <c r="I414" s="23">
        <v>15.5</v>
      </c>
      <c r="J414" s="23">
        <v>8.1</v>
      </c>
      <c r="K414" s="23">
        <v>8</v>
      </c>
      <c r="L414" s="23">
        <v>18.8</v>
      </c>
      <c r="M414" s="23">
        <v>20.8</v>
      </c>
      <c r="N414" s="23">
        <v>8</v>
      </c>
      <c r="O414" s="23">
        <v>17.899999999999999</v>
      </c>
      <c r="P414" s="23">
        <v>1.6</v>
      </c>
      <c r="Q414" s="23">
        <v>90</v>
      </c>
    </row>
    <row r="415" spans="1:17" x14ac:dyDescent="0.3">
      <c r="A415" s="20" t="s">
        <v>1531</v>
      </c>
      <c r="B415" s="5" t="s">
        <v>405</v>
      </c>
      <c r="C415" s="23">
        <v>23.4</v>
      </c>
      <c r="D415" s="23">
        <v>62.4</v>
      </c>
      <c r="E415" s="23">
        <v>2.5</v>
      </c>
      <c r="F415" s="23">
        <v>9.6999999999999993</v>
      </c>
      <c r="G415" s="23">
        <v>49.6</v>
      </c>
      <c r="H415" s="23">
        <v>24.9</v>
      </c>
      <c r="I415" s="23">
        <v>15.8</v>
      </c>
      <c r="J415" s="23">
        <v>5.8</v>
      </c>
      <c r="K415" s="23">
        <v>3.9</v>
      </c>
      <c r="L415" s="23">
        <v>13.1</v>
      </c>
      <c r="M415" s="23">
        <v>23.3</v>
      </c>
      <c r="N415" s="23">
        <v>7.5</v>
      </c>
      <c r="O415" s="23">
        <v>20</v>
      </c>
      <c r="P415" s="23">
        <v>1.3</v>
      </c>
      <c r="Q415" s="23">
        <v>87.5</v>
      </c>
    </row>
    <row r="416" spans="1:17" x14ac:dyDescent="0.3">
      <c r="A416" s="20" t="s">
        <v>1532</v>
      </c>
      <c r="B416" s="5" t="s">
        <v>406</v>
      </c>
      <c r="C416" s="23">
        <v>16.2</v>
      </c>
      <c r="D416" s="23">
        <v>52.5</v>
      </c>
      <c r="E416" s="23">
        <v>3.2</v>
      </c>
      <c r="F416" s="23">
        <v>8</v>
      </c>
      <c r="G416" s="23">
        <v>52.4</v>
      </c>
      <c r="H416" s="23">
        <v>22.3</v>
      </c>
      <c r="I416" s="23">
        <v>11.8</v>
      </c>
      <c r="J416" s="23">
        <v>5.2</v>
      </c>
      <c r="K416" s="23">
        <v>2.1</v>
      </c>
      <c r="L416" s="23">
        <v>19.899999999999999</v>
      </c>
      <c r="M416" s="23">
        <v>23.7</v>
      </c>
      <c r="N416" s="23">
        <v>8.1999999999999993</v>
      </c>
      <c r="O416" s="23">
        <v>17.7</v>
      </c>
      <c r="P416" s="23">
        <v>1.3</v>
      </c>
      <c r="Q416" s="23">
        <v>82.2</v>
      </c>
    </row>
    <row r="417" spans="1:17" x14ac:dyDescent="0.3">
      <c r="A417" s="20" t="s">
        <v>1533</v>
      </c>
      <c r="B417" s="5" t="s">
        <v>407</v>
      </c>
      <c r="C417" s="23">
        <v>21.4</v>
      </c>
      <c r="D417" s="23">
        <v>63.7</v>
      </c>
      <c r="E417" s="23">
        <v>1.2</v>
      </c>
      <c r="F417" s="23">
        <v>14.5</v>
      </c>
      <c r="G417" s="23">
        <v>53.1</v>
      </c>
      <c r="H417" s="23">
        <v>18.600000000000001</v>
      </c>
      <c r="I417" s="23">
        <v>35.5</v>
      </c>
      <c r="J417" s="23">
        <v>3.5</v>
      </c>
      <c r="K417" s="23">
        <v>8.3000000000000007</v>
      </c>
      <c r="L417" s="23">
        <v>15.3</v>
      </c>
      <c r="M417" s="23">
        <v>22.2</v>
      </c>
      <c r="N417" s="23">
        <v>4.2</v>
      </c>
      <c r="O417" s="23">
        <v>13.4</v>
      </c>
      <c r="P417" s="23">
        <v>0.9</v>
      </c>
      <c r="Q417" s="23">
        <v>85.7</v>
      </c>
    </row>
    <row r="418" spans="1:17" x14ac:dyDescent="0.3">
      <c r="A418" s="20" t="s">
        <v>1534</v>
      </c>
      <c r="B418" s="5" t="s">
        <v>408</v>
      </c>
      <c r="C418" s="23">
        <v>34.799999999999997</v>
      </c>
      <c r="D418" s="23">
        <v>76</v>
      </c>
      <c r="E418" s="23">
        <v>1.3</v>
      </c>
      <c r="F418" s="23">
        <v>7.6</v>
      </c>
      <c r="G418" s="23">
        <v>37.6</v>
      </c>
      <c r="H418" s="23">
        <v>17.399999999999999</v>
      </c>
      <c r="I418" s="23">
        <v>40.299999999999997</v>
      </c>
      <c r="J418" s="23">
        <v>7.6</v>
      </c>
      <c r="K418" s="23">
        <v>0</v>
      </c>
      <c r="L418" s="23">
        <v>19.100000000000001</v>
      </c>
      <c r="M418" s="23">
        <v>24</v>
      </c>
      <c r="N418" s="23">
        <v>45.3</v>
      </c>
      <c r="O418" s="23">
        <v>10</v>
      </c>
      <c r="P418" s="23">
        <v>3.8</v>
      </c>
      <c r="Q418" s="23">
        <v>93.3</v>
      </c>
    </row>
    <row r="419" spans="1:17" x14ac:dyDescent="0.3">
      <c r="A419" s="20" t="s">
        <v>1535</v>
      </c>
      <c r="B419" s="5" t="s">
        <v>409</v>
      </c>
      <c r="C419" s="23">
        <v>25.1</v>
      </c>
      <c r="D419" s="23">
        <v>65.599999999999994</v>
      </c>
      <c r="E419" s="23">
        <v>2.4</v>
      </c>
      <c r="F419" s="23">
        <v>1.4</v>
      </c>
      <c r="G419" s="23">
        <v>46.2</v>
      </c>
      <c r="H419" s="23">
        <v>16.5</v>
      </c>
      <c r="I419" s="23">
        <v>18.8</v>
      </c>
      <c r="J419" s="23">
        <v>5.8</v>
      </c>
      <c r="K419" s="23">
        <v>8.9</v>
      </c>
      <c r="L419" s="23">
        <v>17.600000000000001</v>
      </c>
      <c r="M419" s="23">
        <v>20.8</v>
      </c>
      <c r="N419" s="23">
        <v>12.2</v>
      </c>
      <c r="O419" s="23">
        <v>17.399999999999999</v>
      </c>
      <c r="P419" s="23">
        <v>1.6</v>
      </c>
      <c r="Q419" s="23">
        <v>84.5</v>
      </c>
    </row>
    <row r="420" spans="1:17" x14ac:dyDescent="0.3">
      <c r="A420" s="20" t="s">
        <v>1536</v>
      </c>
      <c r="B420" s="5" t="s">
        <v>410</v>
      </c>
      <c r="C420" s="23">
        <v>14.6</v>
      </c>
      <c r="D420" s="23">
        <v>48.1</v>
      </c>
      <c r="E420" s="23">
        <v>2.5</v>
      </c>
      <c r="F420" s="23">
        <v>0.9</v>
      </c>
      <c r="G420" s="23">
        <v>43.1</v>
      </c>
      <c r="H420" s="23">
        <v>16.3</v>
      </c>
      <c r="I420" s="23">
        <v>11.2</v>
      </c>
      <c r="J420" s="23">
        <v>6</v>
      </c>
      <c r="K420" s="23">
        <v>9.3000000000000007</v>
      </c>
      <c r="L420" s="23">
        <v>13.6</v>
      </c>
      <c r="M420" s="23">
        <v>19.100000000000001</v>
      </c>
      <c r="N420" s="23">
        <v>10</v>
      </c>
      <c r="O420" s="23">
        <v>17.5</v>
      </c>
      <c r="P420" s="23">
        <v>1.6</v>
      </c>
      <c r="Q420" s="23">
        <v>85.5</v>
      </c>
    </row>
    <row r="421" spans="1:17" x14ac:dyDescent="0.3">
      <c r="A421" s="20" t="s">
        <v>1537</v>
      </c>
      <c r="B421" s="5" t="s">
        <v>411</v>
      </c>
      <c r="C421" s="23">
        <v>20.7</v>
      </c>
      <c r="D421" s="23">
        <v>55.3</v>
      </c>
      <c r="E421" s="23">
        <v>1.9</v>
      </c>
      <c r="F421" s="23">
        <v>5.2</v>
      </c>
      <c r="G421" s="23">
        <v>43.8</v>
      </c>
      <c r="H421" s="23">
        <v>20.6</v>
      </c>
      <c r="I421" s="23">
        <v>30.9</v>
      </c>
      <c r="J421" s="23">
        <v>4.0999999999999996</v>
      </c>
      <c r="K421" s="23">
        <v>4.5</v>
      </c>
      <c r="L421" s="23">
        <v>16.100000000000001</v>
      </c>
      <c r="M421" s="23">
        <v>18.8</v>
      </c>
      <c r="N421" s="23">
        <v>14.2</v>
      </c>
      <c r="O421" s="23">
        <v>16.5</v>
      </c>
      <c r="P421" s="23">
        <v>1.4</v>
      </c>
      <c r="Q421" s="23">
        <v>90.8</v>
      </c>
    </row>
    <row r="422" spans="1:17" x14ac:dyDescent="0.3">
      <c r="A422" s="20" t="s">
        <v>1538</v>
      </c>
      <c r="B422" s="5" t="s">
        <v>412</v>
      </c>
      <c r="C422" s="23">
        <v>24</v>
      </c>
      <c r="D422" s="23">
        <v>67.099999999999994</v>
      </c>
      <c r="E422" s="23">
        <v>1.5</v>
      </c>
      <c r="F422" s="23">
        <v>2.8</v>
      </c>
      <c r="G422" s="23">
        <v>50.7</v>
      </c>
      <c r="H422" s="23">
        <v>25.6</v>
      </c>
      <c r="I422" s="23">
        <v>15</v>
      </c>
      <c r="J422" s="23">
        <v>5.5</v>
      </c>
      <c r="K422" s="23">
        <v>6</v>
      </c>
      <c r="L422" s="23">
        <v>14.3</v>
      </c>
      <c r="M422" s="23">
        <v>19.2</v>
      </c>
      <c r="N422" s="23">
        <v>18.100000000000001</v>
      </c>
      <c r="O422" s="23">
        <v>12.4</v>
      </c>
      <c r="P422" s="23">
        <v>1</v>
      </c>
      <c r="Q422" s="23">
        <v>92.3</v>
      </c>
    </row>
    <row r="423" spans="1:17" x14ac:dyDescent="0.3">
      <c r="A423" s="20" t="s">
        <v>1539</v>
      </c>
      <c r="B423" s="5" t="s">
        <v>413</v>
      </c>
      <c r="C423" s="23">
        <v>26.8</v>
      </c>
      <c r="D423" s="23">
        <v>68</v>
      </c>
      <c r="E423" s="23">
        <v>2.4</v>
      </c>
      <c r="F423" s="23">
        <v>8.6</v>
      </c>
      <c r="G423" s="23">
        <v>47.4</v>
      </c>
      <c r="H423" s="23">
        <v>21.3</v>
      </c>
      <c r="I423" s="23">
        <v>22</v>
      </c>
      <c r="J423" s="23">
        <v>5.9</v>
      </c>
      <c r="K423" s="23">
        <v>5.5</v>
      </c>
      <c r="L423" s="23">
        <v>13.9</v>
      </c>
      <c r="M423" s="23">
        <v>26.1</v>
      </c>
      <c r="N423" s="23">
        <v>9.1</v>
      </c>
      <c r="O423" s="23">
        <v>18.899999999999999</v>
      </c>
      <c r="P423" s="23">
        <v>1.7</v>
      </c>
      <c r="Q423" s="23">
        <v>87.9</v>
      </c>
    </row>
    <row r="424" spans="1:17" x14ac:dyDescent="0.3">
      <c r="A424" s="20" t="s">
        <v>1540</v>
      </c>
      <c r="B424" s="5" t="s">
        <v>414</v>
      </c>
      <c r="C424" s="23">
        <v>34.4</v>
      </c>
      <c r="D424" s="23">
        <v>74.400000000000006</v>
      </c>
      <c r="E424" s="23">
        <v>9.8000000000000007</v>
      </c>
      <c r="F424" s="23">
        <v>12.2</v>
      </c>
      <c r="G424" s="23">
        <v>68.8</v>
      </c>
      <c r="H424" s="23">
        <v>34.200000000000003</v>
      </c>
      <c r="I424" s="23">
        <v>52.2</v>
      </c>
      <c r="J424" s="23">
        <v>22.9</v>
      </c>
      <c r="K424" s="23">
        <v>4.5999999999999996</v>
      </c>
      <c r="L424" s="23">
        <v>51.5</v>
      </c>
      <c r="M424" s="23">
        <v>41.4</v>
      </c>
      <c r="N424" s="23">
        <v>53.4</v>
      </c>
      <c r="O424" s="23">
        <v>23.5</v>
      </c>
      <c r="P424" s="23">
        <v>1.7</v>
      </c>
      <c r="Q424" s="23">
        <v>94.9</v>
      </c>
    </row>
    <row r="425" spans="1:17" x14ac:dyDescent="0.3">
      <c r="A425" s="20" t="s">
        <v>1541</v>
      </c>
      <c r="B425" s="5" t="s">
        <v>415</v>
      </c>
      <c r="C425" s="23">
        <v>28.7</v>
      </c>
      <c r="D425" s="23">
        <v>68.2</v>
      </c>
      <c r="E425" s="23">
        <v>1.8</v>
      </c>
      <c r="F425" s="23">
        <v>14.9</v>
      </c>
      <c r="G425" s="23">
        <v>39.1</v>
      </c>
      <c r="H425" s="23">
        <v>14.5</v>
      </c>
      <c r="I425" s="23">
        <v>16.399999999999999</v>
      </c>
      <c r="J425" s="23">
        <v>4.9000000000000004</v>
      </c>
      <c r="K425" s="23">
        <v>1.2</v>
      </c>
      <c r="L425" s="23">
        <v>11.8</v>
      </c>
      <c r="M425" s="23">
        <v>18.2</v>
      </c>
      <c r="N425" s="23">
        <v>29.1</v>
      </c>
      <c r="O425" s="23">
        <v>16.899999999999999</v>
      </c>
      <c r="P425" s="23">
        <v>2.5</v>
      </c>
      <c r="Q425" s="23">
        <v>86.5</v>
      </c>
    </row>
    <row r="426" spans="1:17" x14ac:dyDescent="0.3">
      <c r="A426" s="20" t="s">
        <v>1542</v>
      </c>
      <c r="B426" s="5" t="s">
        <v>416</v>
      </c>
      <c r="C426" s="23">
        <v>18.8</v>
      </c>
      <c r="D426" s="23">
        <v>55.9</v>
      </c>
      <c r="E426" s="23">
        <v>3.2</v>
      </c>
      <c r="F426" s="23">
        <v>7.5</v>
      </c>
      <c r="G426" s="23">
        <v>40.700000000000003</v>
      </c>
      <c r="H426" s="23">
        <v>24</v>
      </c>
      <c r="I426" s="23">
        <v>20.7</v>
      </c>
      <c r="J426" s="23">
        <v>5.5</v>
      </c>
      <c r="K426" s="23">
        <v>8.6999999999999993</v>
      </c>
      <c r="L426" s="23">
        <v>15.5</v>
      </c>
      <c r="M426" s="23">
        <v>21.7</v>
      </c>
      <c r="N426" s="23">
        <v>21.5</v>
      </c>
      <c r="O426" s="23">
        <v>16.5</v>
      </c>
      <c r="P426" s="23">
        <v>2.1</v>
      </c>
      <c r="Q426" s="23">
        <v>91.6</v>
      </c>
    </row>
    <row r="427" spans="1:17" x14ac:dyDescent="0.3">
      <c r="A427" s="20" t="s">
        <v>1543</v>
      </c>
      <c r="B427" s="5" t="s">
        <v>417</v>
      </c>
      <c r="C427" s="23">
        <v>14.5</v>
      </c>
      <c r="D427" s="23">
        <v>58.3</v>
      </c>
      <c r="E427" s="23">
        <v>2.6</v>
      </c>
      <c r="F427" s="23">
        <v>4.3</v>
      </c>
      <c r="G427" s="23">
        <v>31.3</v>
      </c>
      <c r="H427" s="23">
        <v>15.8</v>
      </c>
      <c r="I427" s="23">
        <v>12.2</v>
      </c>
      <c r="J427" s="23">
        <v>5.2</v>
      </c>
      <c r="K427" s="23">
        <v>3.3</v>
      </c>
      <c r="L427" s="23">
        <v>3.9</v>
      </c>
      <c r="M427" s="23">
        <v>23.5</v>
      </c>
      <c r="N427" s="23">
        <v>5.3</v>
      </c>
      <c r="O427" s="23">
        <v>16.5</v>
      </c>
      <c r="P427" s="23">
        <v>1.6</v>
      </c>
      <c r="Q427" s="23">
        <v>76.2</v>
      </c>
    </row>
    <row r="428" spans="1:17" x14ac:dyDescent="0.3">
      <c r="A428" s="20" t="s">
        <v>1544</v>
      </c>
      <c r="B428" s="5" t="s">
        <v>418</v>
      </c>
      <c r="C428" s="23">
        <v>20.3</v>
      </c>
      <c r="D428" s="23">
        <v>58.5</v>
      </c>
      <c r="E428" s="23">
        <v>2.7</v>
      </c>
      <c r="F428" s="23">
        <v>6.6</v>
      </c>
      <c r="G428" s="23">
        <v>44.2</v>
      </c>
      <c r="H428" s="23">
        <v>20.5</v>
      </c>
      <c r="I428" s="23">
        <v>13.6</v>
      </c>
      <c r="J428" s="23">
        <v>5.2</v>
      </c>
      <c r="K428" s="23">
        <v>2</v>
      </c>
      <c r="L428" s="23">
        <v>11.3</v>
      </c>
      <c r="M428" s="23">
        <v>23.2</v>
      </c>
      <c r="N428" s="23">
        <v>9.9</v>
      </c>
      <c r="O428" s="23">
        <v>15.4</v>
      </c>
      <c r="P428" s="23">
        <v>1.9</v>
      </c>
      <c r="Q428" s="23">
        <v>91.4</v>
      </c>
    </row>
    <row r="429" spans="1:17" x14ac:dyDescent="0.3">
      <c r="A429" s="20" t="s">
        <v>1545</v>
      </c>
      <c r="B429" s="5" t="s">
        <v>419</v>
      </c>
      <c r="C429" s="23">
        <v>20.6</v>
      </c>
      <c r="D429" s="23">
        <v>69.599999999999994</v>
      </c>
      <c r="E429" s="23">
        <v>3.2</v>
      </c>
      <c r="F429" s="23">
        <v>5.9</v>
      </c>
      <c r="G429" s="23">
        <v>42.3</v>
      </c>
      <c r="H429" s="23">
        <v>15.8</v>
      </c>
      <c r="I429" s="23">
        <v>11</v>
      </c>
      <c r="J429" s="23">
        <v>7.4</v>
      </c>
      <c r="K429" s="23">
        <v>9.4</v>
      </c>
      <c r="L429" s="23">
        <v>13.2</v>
      </c>
      <c r="M429" s="23">
        <v>25.8</v>
      </c>
      <c r="N429" s="23">
        <v>4.4000000000000004</v>
      </c>
      <c r="O429" s="23">
        <v>17.8</v>
      </c>
      <c r="P429" s="23">
        <v>1.8</v>
      </c>
      <c r="Q429" s="23">
        <v>74.900000000000006</v>
      </c>
    </row>
    <row r="430" spans="1:17" x14ac:dyDescent="0.3">
      <c r="A430" s="20" t="s">
        <v>1546</v>
      </c>
      <c r="B430" s="5" t="s">
        <v>420</v>
      </c>
      <c r="C430" s="23">
        <v>23.3</v>
      </c>
      <c r="D430" s="23">
        <v>62.5</v>
      </c>
      <c r="E430" s="23">
        <v>2.2999999999999998</v>
      </c>
      <c r="F430" s="23">
        <v>7.6</v>
      </c>
      <c r="G430" s="23">
        <v>47.9</v>
      </c>
      <c r="H430" s="23">
        <v>19.899999999999999</v>
      </c>
      <c r="I430" s="23">
        <v>27.4</v>
      </c>
      <c r="J430" s="23">
        <v>4.0999999999999996</v>
      </c>
      <c r="K430" s="23">
        <v>2.8</v>
      </c>
      <c r="L430" s="23">
        <v>21.9</v>
      </c>
      <c r="M430" s="23">
        <v>19</v>
      </c>
      <c r="N430" s="23">
        <v>5</v>
      </c>
      <c r="O430" s="23">
        <v>19.399999999999999</v>
      </c>
      <c r="P430" s="23">
        <v>1.6</v>
      </c>
      <c r="Q430" s="23">
        <v>91.2</v>
      </c>
    </row>
    <row r="431" spans="1:17" x14ac:dyDescent="0.3">
      <c r="A431" s="20" t="s">
        <v>1547</v>
      </c>
      <c r="B431" s="5" t="s">
        <v>421</v>
      </c>
      <c r="C431" s="23">
        <v>11.8</v>
      </c>
      <c r="D431" s="23">
        <v>41.2</v>
      </c>
      <c r="E431" s="23">
        <v>1.9</v>
      </c>
      <c r="F431" s="23">
        <v>2.8</v>
      </c>
      <c r="G431" s="23">
        <v>35.299999999999997</v>
      </c>
      <c r="H431" s="23">
        <v>14</v>
      </c>
      <c r="I431" s="23">
        <v>18</v>
      </c>
      <c r="J431" s="23">
        <v>3.6</v>
      </c>
      <c r="K431" s="23">
        <v>4.8</v>
      </c>
      <c r="L431" s="23">
        <v>14.3</v>
      </c>
      <c r="M431" s="23">
        <v>16.8</v>
      </c>
      <c r="N431" s="23">
        <v>9.4</v>
      </c>
      <c r="O431" s="23">
        <v>16.399999999999999</v>
      </c>
      <c r="P431" s="23">
        <v>0.8</v>
      </c>
      <c r="Q431" s="23">
        <v>86.2</v>
      </c>
    </row>
    <row r="432" spans="1:17" x14ac:dyDescent="0.3">
      <c r="A432" s="20" t="s">
        <v>1548</v>
      </c>
      <c r="B432" s="5" t="s">
        <v>422</v>
      </c>
      <c r="C432" s="23">
        <v>27.4</v>
      </c>
      <c r="D432" s="23">
        <v>68.099999999999994</v>
      </c>
      <c r="E432" s="23">
        <v>2.7</v>
      </c>
      <c r="F432" s="23">
        <v>6.2</v>
      </c>
      <c r="G432" s="23">
        <v>51.7</v>
      </c>
      <c r="H432" s="23">
        <v>20.3</v>
      </c>
      <c r="I432" s="23">
        <v>61.5</v>
      </c>
      <c r="J432" s="23">
        <v>5.6</v>
      </c>
      <c r="K432" s="23">
        <v>14.2</v>
      </c>
      <c r="L432" s="23">
        <v>43.5</v>
      </c>
      <c r="M432" s="23">
        <v>25.8</v>
      </c>
      <c r="N432" s="23">
        <v>66.099999999999994</v>
      </c>
      <c r="O432" s="23">
        <v>13.1</v>
      </c>
      <c r="P432" s="23">
        <v>1.7</v>
      </c>
      <c r="Q432" s="23">
        <v>92.7</v>
      </c>
    </row>
    <row r="433" spans="1:17" x14ac:dyDescent="0.3">
      <c r="A433" s="20" t="s">
        <v>1549</v>
      </c>
      <c r="B433" s="5" t="s">
        <v>206</v>
      </c>
      <c r="C433" s="23">
        <v>27.6</v>
      </c>
      <c r="D433" s="23">
        <v>69.900000000000006</v>
      </c>
      <c r="E433" s="23">
        <v>2.4</v>
      </c>
      <c r="F433" s="23">
        <v>3.9</v>
      </c>
      <c r="G433" s="23">
        <v>56</v>
      </c>
      <c r="H433" s="23">
        <v>17.5</v>
      </c>
      <c r="I433" s="23">
        <v>45.5</v>
      </c>
      <c r="J433" s="23">
        <v>7.5</v>
      </c>
      <c r="K433" s="23">
        <v>13.4</v>
      </c>
      <c r="L433" s="23">
        <v>40.700000000000003</v>
      </c>
      <c r="M433" s="23">
        <v>25.5</v>
      </c>
      <c r="N433" s="23">
        <v>13.8</v>
      </c>
      <c r="O433" s="23">
        <v>14.6</v>
      </c>
      <c r="P433" s="23">
        <v>1.4</v>
      </c>
      <c r="Q433" s="23">
        <v>90.6</v>
      </c>
    </row>
    <row r="434" spans="1:17" x14ac:dyDescent="0.3">
      <c r="A434" s="20" t="s">
        <v>1550</v>
      </c>
      <c r="B434" s="5" t="s">
        <v>423</v>
      </c>
      <c r="C434" s="23">
        <v>31.7</v>
      </c>
      <c r="D434" s="23">
        <v>77.5</v>
      </c>
      <c r="E434" s="23">
        <v>2.6</v>
      </c>
      <c r="F434" s="23">
        <v>3.6</v>
      </c>
      <c r="G434" s="23">
        <v>46.1</v>
      </c>
      <c r="H434" s="23">
        <v>19.8</v>
      </c>
      <c r="I434" s="23">
        <v>32.200000000000003</v>
      </c>
      <c r="J434" s="23">
        <v>4.5999999999999996</v>
      </c>
      <c r="K434" s="23">
        <v>12.7</v>
      </c>
      <c r="L434" s="23">
        <v>71.900000000000006</v>
      </c>
      <c r="M434" s="23">
        <v>31.7</v>
      </c>
      <c r="N434" s="23">
        <v>59.3</v>
      </c>
      <c r="O434" s="23">
        <v>14.1</v>
      </c>
      <c r="P434" s="23">
        <v>1.9</v>
      </c>
      <c r="Q434" s="23">
        <v>93.6</v>
      </c>
    </row>
    <row r="435" spans="1:17" x14ac:dyDescent="0.3">
      <c r="A435" s="20" t="s">
        <v>1551</v>
      </c>
      <c r="B435" s="5" t="s">
        <v>424</v>
      </c>
      <c r="C435" s="23">
        <v>16.100000000000001</v>
      </c>
      <c r="D435" s="23">
        <v>48.7</v>
      </c>
      <c r="E435" s="23">
        <v>1.5</v>
      </c>
      <c r="F435" s="23">
        <v>5.5</v>
      </c>
      <c r="G435" s="23">
        <v>40.1</v>
      </c>
      <c r="H435" s="23">
        <v>18.5</v>
      </c>
      <c r="I435" s="23">
        <v>36.799999999999997</v>
      </c>
      <c r="J435" s="23">
        <v>3.4</v>
      </c>
      <c r="K435" s="23">
        <v>8.1</v>
      </c>
      <c r="L435" s="23">
        <v>24.5</v>
      </c>
      <c r="M435" s="23">
        <v>14.8</v>
      </c>
      <c r="N435" s="23">
        <v>8.6999999999999993</v>
      </c>
      <c r="O435" s="23">
        <v>13</v>
      </c>
      <c r="P435" s="23">
        <v>0.6</v>
      </c>
      <c r="Q435" s="23">
        <v>88</v>
      </c>
    </row>
    <row r="436" spans="1:17" x14ac:dyDescent="0.3">
      <c r="A436" s="20" t="s">
        <v>1552</v>
      </c>
      <c r="B436" s="5" t="s">
        <v>425</v>
      </c>
      <c r="C436" s="23">
        <v>34.700000000000003</v>
      </c>
      <c r="D436" s="23">
        <v>64.400000000000006</v>
      </c>
      <c r="E436" s="23">
        <v>1.4</v>
      </c>
      <c r="F436" s="23">
        <v>2</v>
      </c>
      <c r="G436" s="23">
        <v>59.3</v>
      </c>
      <c r="H436" s="23">
        <v>12.1</v>
      </c>
      <c r="I436" s="23">
        <v>21.2</v>
      </c>
      <c r="J436" s="23">
        <v>3.3</v>
      </c>
      <c r="K436" s="23">
        <v>11.4</v>
      </c>
      <c r="L436" s="23">
        <v>48.2</v>
      </c>
      <c r="M436" s="23">
        <v>14.8</v>
      </c>
      <c r="N436" s="23">
        <v>58.8</v>
      </c>
      <c r="O436" s="23">
        <v>13</v>
      </c>
      <c r="P436" s="23">
        <v>0.6</v>
      </c>
      <c r="Q436" s="23">
        <v>95.1</v>
      </c>
    </row>
    <row r="437" spans="1:17" x14ac:dyDescent="0.3">
      <c r="A437" s="20" t="s">
        <v>1553</v>
      </c>
      <c r="B437" s="5" t="s">
        <v>426</v>
      </c>
      <c r="C437" s="23">
        <v>27.3</v>
      </c>
      <c r="D437" s="23">
        <v>64.3</v>
      </c>
      <c r="E437" s="23">
        <v>1.8</v>
      </c>
      <c r="F437" s="23">
        <v>0.8</v>
      </c>
      <c r="G437" s="23">
        <v>50.6</v>
      </c>
      <c r="H437" s="23">
        <v>16.399999999999999</v>
      </c>
      <c r="I437" s="23">
        <v>15.5</v>
      </c>
      <c r="J437" s="23">
        <v>3.8</v>
      </c>
      <c r="K437" s="23">
        <v>11.7</v>
      </c>
      <c r="L437" s="23">
        <v>27.5</v>
      </c>
      <c r="M437" s="23">
        <v>16.2</v>
      </c>
      <c r="N437" s="23">
        <v>5.2</v>
      </c>
      <c r="O437" s="23">
        <v>14.7</v>
      </c>
      <c r="P437" s="23">
        <v>1</v>
      </c>
      <c r="Q437" s="23">
        <v>93.5</v>
      </c>
    </row>
    <row r="438" spans="1:17" x14ac:dyDescent="0.3">
      <c r="A438" s="20" t="s">
        <v>1554</v>
      </c>
      <c r="B438" s="5" t="s">
        <v>427</v>
      </c>
      <c r="C438" s="23">
        <v>32.4</v>
      </c>
      <c r="D438" s="23">
        <v>64.5</v>
      </c>
      <c r="E438" s="23">
        <v>2.2000000000000002</v>
      </c>
      <c r="F438" s="23">
        <v>1.8</v>
      </c>
      <c r="G438" s="23">
        <v>46.5</v>
      </c>
      <c r="H438" s="23">
        <v>20.100000000000001</v>
      </c>
      <c r="I438" s="23">
        <v>36</v>
      </c>
      <c r="J438" s="23">
        <v>6.6</v>
      </c>
      <c r="K438" s="23">
        <v>14.7</v>
      </c>
      <c r="L438" s="23">
        <v>40.6</v>
      </c>
      <c r="M438" s="23">
        <v>17.399999999999999</v>
      </c>
      <c r="N438" s="23">
        <v>18</v>
      </c>
      <c r="O438" s="23">
        <v>13.8</v>
      </c>
      <c r="P438" s="23">
        <v>1</v>
      </c>
      <c r="Q438" s="23">
        <v>91.8</v>
      </c>
    </row>
    <row r="439" spans="1:17" x14ac:dyDescent="0.3">
      <c r="A439" s="20" t="s">
        <v>1555</v>
      </c>
      <c r="B439" s="5" t="s">
        <v>428</v>
      </c>
      <c r="C439" s="23">
        <v>22.7</v>
      </c>
      <c r="D439" s="23">
        <v>59</v>
      </c>
      <c r="E439" s="23">
        <v>1.4</v>
      </c>
      <c r="F439" s="23">
        <v>7</v>
      </c>
      <c r="G439" s="23">
        <v>44.1</v>
      </c>
      <c r="H439" s="23">
        <v>16.8</v>
      </c>
      <c r="I439" s="23">
        <v>38.6</v>
      </c>
      <c r="J439" s="23">
        <v>3.2</v>
      </c>
      <c r="K439" s="23">
        <v>4</v>
      </c>
      <c r="L439" s="23">
        <v>23</v>
      </c>
      <c r="M439" s="23">
        <v>16.5</v>
      </c>
      <c r="N439" s="23">
        <v>7.2</v>
      </c>
      <c r="O439" s="23">
        <v>11.1</v>
      </c>
      <c r="P439" s="23">
        <v>1.1000000000000001</v>
      </c>
      <c r="Q439" s="23">
        <v>91.5</v>
      </c>
    </row>
    <row r="440" spans="1:17" x14ac:dyDescent="0.3">
      <c r="A440" s="20" t="s">
        <v>1556</v>
      </c>
      <c r="B440" s="5" t="s">
        <v>429</v>
      </c>
      <c r="C440" s="23">
        <v>28.8</v>
      </c>
      <c r="D440" s="23">
        <v>68.099999999999994</v>
      </c>
      <c r="E440" s="23">
        <v>2</v>
      </c>
      <c r="F440" s="23">
        <v>2.4</v>
      </c>
      <c r="G440" s="23">
        <v>47.8</v>
      </c>
      <c r="H440" s="23">
        <v>21.6</v>
      </c>
      <c r="I440" s="23">
        <v>36.200000000000003</v>
      </c>
      <c r="J440" s="23">
        <v>5</v>
      </c>
      <c r="K440" s="23">
        <v>11.2</v>
      </c>
      <c r="L440" s="23">
        <v>15.8</v>
      </c>
      <c r="M440" s="23">
        <v>25.7</v>
      </c>
      <c r="N440" s="23">
        <v>31.9</v>
      </c>
      <c r="O440" s="23">
        <v>15.2</v>
      </c>
      <c r="P440" s="23">
        <v>1.1000000000000001</v>
      </c>
      <c r="Q440" s="23">
        <v>86.9</v>
      </c>
    </row>
    <row r="441" spans="1:17" x14ac:dyDescent="0.3">
      <c r="A441" s="20" t="s">
        <v>1557</v>
      </c>
      <c r="B441" s="5" t="s">
        <v>430</v>
      </c>
      <c r="C441" s="23">
        <v>20.8</v>
      </c>
      <c r="D441" s="23">
        <v>54.5</v>
      </c>
      <c r="E441" s="23">
        <v>1.8</v>
      </c>
      <c r="F441" s="23">
        <v>3.2</v>
      </c>
      <c r="G441" s="23">
        <v>44.1</v>
      </c>
      <c r="H441" s="23">
        <v>15.6</v>
      </c>
      <c r="I441" s="23">
        <v>30.2</v>
      </c>
      <c r="J441" s="23">
        <v>3.4</v>
      </c>
      <c r="K441" s="23">
        <v>8.1999999999999993</v>
      </c>
      <c r="L441" s="23">
        <v>38.6</v>
      </c>
      <c r="M441" s="23">
        <v>15.7</v>
      </c>
      <c r="N441" s="23">
        <v>17</v>
      </c>
      <c r="O441" s="23">
        <v>16.5</v>
      </c>
      <c r="P441" s="23">
        <v>0.8</v>
      </c>
      <c r="Q441" s="23">
        <v>92.6</v>
      </c>
    </row>
    <row r="442" spans="1:17" x14ac:dyDescent="0.3">
      <c r="A442" s="20" t="s">
        <v>1558</v>
      </c>
      <c r="B442" s="5" t="s">
        <v>431</v>
      </c>
      <c r="C442" s="23">
        <v>25.5</v>
      </c>
      <c r="D442" s="23">
        <v>75</v>
      </c>
      <c r="E442" s="23">
        <v>2.2000000000000002</v>
      </c>
      <c r="F442" s="23">
        <v>2.8</v>
      </c>
      <c r="G442" s="23">
        <v>43.6</v>
      </c>
      <c r="H442" s="23">
        <v>14.4</v>
      </c>
      <c r="I442" s="23">
        <v>26.7</v>
      </c>
      <c r="J442" s="23">
        <v>5.0999999999999996</v>
      </c>
      <c r="K442" s="23">
        <v>13</v>
      </c>
      <c r="L442" s="23">
        <v>72.900000000000006</v>
      </c>
      <c r="M442" s="23">
        <v>26.6</v>
      </c>
      <c r="N442" s="23">
        <v>70.400000000000006</v>
      </c>
      <c r="O442" s="23">
        <v>12.3</v>
      </c>
      <c r="P442" s="23">
        <v>1.4</v>
      </c>
      <c r="Q442" s="23">
        <v>93.5</v>
      </c>
    </row>
    <row r="443" spans="1:17" x14ac:dyDescent="0.3">
      <c r="A443" s="20" t="s">
        <v>1559</v>
      </c>
      <c r="B443" s="5" t="s">
        <v>432</v>
      </c>
      <c r="C443" s="23">
        <v>23.5</v>
      </c>
      <c r="D443" s="23">
        <v>54.9</v>
      </c>
      <c r="E443" s="23">
        <v>1.5</v>
      </c>
      <c r="F443" s="23">
        <v>5.0999999999999996</v>
      </c>
      <c r="G443" s="23">
        <v>45.6</v>
      </c>
      <c r="H443" s="23">
        <v>17</v>
      </c>
      <c r="I443" s="23">
        <v>29.9</v>
      </c>
      <c r="J443" s="23">
        <v>4.3</v>
      </c>
      <c r="K443" s="23">
        <v>3</v>
      </c>
      <c r="L443" s="23">
        <v>33.4</v>
      </c>
      <c r="M443" s="23">
        <v>14.8</v>
      </c>
      <c r="N443" s="23">
        <v>20.2</v>
      </c>
      <c r="O443" s="23">
        <v>13</v>
      </c>
      <c r="P443" s="23">
        <v>0.8</v>
      </c>
      <c r="Q443" s="23">
        <v>93.4</v>
      </c>
    </row>
    <row r="444" spans="1:17" x14ac:dyDescent="0.3">
      <c r="A444" s="20" t="s">
        <v>1560</v>
      </c>
      <c r="B444" s="5" t="s">
        <v>433</v>
      </c>
      <c r="C444" s="23">
        <v>16.8</v>
      </c>
      <c r="D444" s="23">
        <v>54.5</v>
      </c>
      <c r="E444" s="23">
        <v>2.9</v>
      </c>
      <c r="F444" s="23">
        <v>5.0999999999999996</v>
      </c>
      <c r="G444" s="23">
        <v>43.7</v>
      </c>
      <c r="H444" s="23">
        <v>17.899999999999999</v>
      </c>
      <c r="I444" s="23">
        <v>23.6</v>
      </c>
      <c r="J444" s="23">
        <v>4.2</v>
      </c>
      <c r="K444" s="23">
        <v>8.1</v>
      </c>
      <c r="L444" s="23">
        <v>22.1</v>
      </c>
      <c r="M444" s="23">
        <v>24.4</v>
      </c>
      <c r="N444" s="23">
        <v>28.3</v>
      </c>
      <c r="O444" s="23">
        <v>13.7</v>
      </c>
      <c r="P444" s="23">
        <v>1.2</v>
      </c>
      <c r="Q444" s="23">
        <v>86.7</v>
      </c>
    </row>
    <row r="445" spans="1:17" x14ac:dyDescent="0.3">
      <c r="A445" s="20" t="s">
        <v>1561</v>
      </c>
      <c r="B445" s="5" t="s">
        <v>434</v>
      </c>
      <c r="C445" s="23">
        <v>25.5</v>
      </c>
      <c r="D445" s="23">
        <v>66.8</v>
      </c>
      <c r="E445" s="23">
        <v>2.1</v>
      </c>
      <c r="F445" s="23">
        <v>3.8</v>
      </c>
      <c r="G445" s="23">
        <v>56.6</v>
      </c>
      <c r="H445" s="23">
        <v>18</v>
      </c>
      <c r="I445" s="23">
        <v>67</v>
      </c>
      <c r="J445" s="23">
        <v>4.5999999999999996</v>
      </c>
      <c r="K445" s="23">
        <v>18.2</v>
      </c>
      <c r="L445" s="23">
        <v>68.900000000000006</v>
      </c>
      <c r="M445" s="23">
        <v>21.1</v>
      </c>
      <c r="N445" s="23">
        <v>60.4</v>
      </c>
      <c r="O445" s="23">
        <v>15.7</v>
      </c>
      <c r="P445" s="23">
        <v>1.5</v>
      </c>
      <c r="Q445" s="23">
        <v>95.5</v>
      </c>
    </row>
    <row r="446" spans="1:17" x14ac:dyDescent="0.3">
      <c r="A446" s="20" t="s">
        <v>1562</v>
      </c>
      <c r="B446" s="5" t="s">
        <v>435</v>
      </c>
      <c r="C446" s="23">
        <v>23.2</v>
      </c>
      <c r="D446" s="23">
        <v>58.1</v>
      </c>
      <c r="E446" s="23">
        <v>1.7</v>
      </c>
      <c r="F446" s="23">
        <v>3</v>
      </c>
      <c r="G446" s="23">
        <v>41.6</v>
      </c>
      <c r="H446" s="23">
        <v>17.399999999999999</v>
      </c>
      <c r="I446" s="23">
        <v>15.4</v>
      </c>
      <c r="J446" s="23">
        <v>4.5999999999999996</v>
      </c>
      <c r="K446" s="23">
        <v>9.6999999999999993</v>
      </c>
      <c r="L446" s="23">
        <v>25.2</v>
      </c>
      <c r="M446" s="23">
        <v>19</v>
      </c>
      <c r="N446" s="23">
        <v>26.2</v>
      </c>
      <c r="O446" s="23">
        <v>14.7</v>
      </c>
      <c r="P446" s="23">
        <v>1.1000000000000001</v>
      </c>
      <c r="Q446" s="23">
        <v>90.1</v>
      </c>
    </row>
    <row r="447" spans="1:17" x14ac:dyDescent="0.3">
      <c r="A447" s="20" t="s">
        <v>1563</v>
      </c>
      <c r="B447" s="5" t="s">
        <v>436</v>
      </c>
      <c r="C447" s="23">
        <v>27.4</v>
      </c>
      <c r="D447" s="23">
        <v>65.900000000000006</v>
      </c>
      <c r="E447" s="23">
        <v>1.8</v>
      </c>
      <c r="F447" s="23">
        <v>0.5</v>
      </c>
      <c r="G447" s="23">
        <v>52.3</v>
      </c>
      <c r="H447" s="23">
        <v>17.600000000000001</v>
      </c>
      <c r="I447" s="23">
        <v>29.8</v>
      </c>
      <c r="J447" s="23">
        <v>3.4</v>
      </c>
      <c r="K447" s="23">
        <v>11.1</v>
      </c>
      <c r="L447" s="23">
        <v>48</v>
      </c>
      <c r="M447" s="23">
        <v>24.7</v>
      </c>
      <c r="N447" s="23">
        <v>9.8000000000000007</v>
      </c>
      <c r="O447" s="23">
        <v>13.4</v>
      </c>
      <c r="P447" s="23">
        <v>0.8</v>
      </c>
      <c r="Q447" s="23">
        <v>90.1</v>
      </c>
    </row>
    <row r="448" spans="1:17" x14ac:dyDescent="0.3">
      <c r="A448" s="20" t="s">
        <v>1564</v>
      </c>
      <c r="B448" s="5" t="s">
        <v>437</v>
      </c>
      <c r="C448" s="23">
        <v>26.7</v>
      </c>
      <c r="D448" s="23">
        <v>72.900000000000006</v>
      </c>
      <c r="E448" s="23">
        <v>3.6</v>
      </c>
      <c r="F448" s="23">
        <v>5.9</v>
      </c>
      <c r="G448" s="23">
        <v>51.2</v>
      </c>
      <c r="H448" s="23">
        <v>20.3</v>
      </c>
      <c r="I448" s="23">
        <v>51.4</v>
      </c>
      <c r="J448" s="23">
        <v>5.0999999999999996</v>
      </c>
      <c r="K448" s="23">
        <v>10.3</v>
      </c>
      <c r="L448" s="23">
        <v>71.400000000000006</v>
      </c>
      <c r="M448" s="23">
        <v>25.3</v>
      </c>
      <c r="N448" s="23">
        <v>76.2</v>
      </c>
      <c r="O448" s="23">
        <v>14.9</v>
      </c>
      <c r="P448" s="23">
        <v>1.3</v>
      </c>
      <c r="Q448" s="23">
        <v>94.8</v>
      </c>
    </row>
    <row r="449" spans="1:17" x14ac:dyDescent="0.3">
      <c r="A449" s="20" t="s">
        <v>1565</v>
      </c>
      <c r="B449" s="5" t="s">
        <v>438</v>
      </c>
      <c r="C449" s="23">
        <v>24.4</v>
      </c>
      <c r="D449" s="23">
        <v>70.599999999999994</v>
      </c>
      <c r="E449" s="23">
        <v>4</v>
      </c>
      <c r="F449" s="23">
        <v>5.9</v>
      </c>
      <c r="G449" s="23">
        <v>51.8</v>
      </c>
      <c r="H449" s="23">
        <v>16.600000000000001</v>
      </c>
      <c r="I449" s="23">
        <v>44.4</v>
      </c>
      <c r="J449" s="23">
        <v>6.9</v>
      </c>
      <c r="K449" s="23">
        <v>8.9</v>
      </c>
      <c r="L449" s="23">
        <v>50.8</v>
      </c>
      <c r="M449" s="23">
        <v>23.8</v>
      </c>
      <c r="N449" s="23">
        <v>29</v>
      </c>
      <c r="O449" s="23">
        <v>14.7</v>
      </c>
      <c r="P449" s="23">
        <v>2.2999999999999998</v>
      </c>
      <c r="Q449" s="23">
        <v>90.4</v>
      </c>
    </row>
    <row r="450" spans="1:17" x14ac:dyDescent="0.3">
      <c r="A450" s="20" t="s">
        <v>1566</v>
      </c>
      <c r="B450" s="5" t="s">
        <v>439</v>
      </c>
      <c r="C450" s="23">
        <v>28.9</v>
      </c>
      <c r="D450" s="23">
        <v>60</v>
      </c>
      <c r="E450" s="23">
        <v>2.2000000000000002</v>
      </c>
      <c r="F450" s="23">
        <v>2</v>
      </c>
      <c r="G450" s="23">
        <v>62.7</v>
      </c>
      <c r="H450" s="23">
        <v>21.3</v>
      </c>
      <c r="I450" s="23">
        <v>29.8</v>
      </c>
      <c r="J450" s="23">
        <v>5</v>
      </c>
      <c r="K450" s="23">
        <v>10.7</v>
      </c>
      <c r="L450" s="23">
        <v>36.5</v>
      </c>
      <c r="M450" s="23">
        <v>13.8</v>
      </c>
      <c r="N450" s="23">
        <v>34.4</v>
      </c>
      <c r="O450" s="23">
        <v>14.3</v>
      </c>
      <c r="P450" s="23">
        <v>0.6</v>
      </c>
      <c r="Q450" s="23">
        <v>94.2</v>
      </c>
    </row>
    <row r="451" spans="1:17" x14ac:dyDescent="0.3">
      <c r="A451" s="20" t="s">
        <v>1567</v>
      </c>
      <c r="B451" s="5" t="s">
        <v>440</v>
      </c>
      <c r="C451" s="23">
        <v>22.9</v>
      </c>
      <c r="D451" s="23">
        <v>58.2</v>
      </c>
      <c r="E451" s="23">
        <v>1.7</v>
      </c>
      <c r="F451" s="23">
        <v>3.6</v>
      </c>
      <c r="G451" s="23">
        <v>41.8</v>
      </c>
      <c r="H451" s="23">
        <v>16.3</v>
      </c>
      <c r="I451" s="23">
        <v>19.399999999999999</v>
      </c>
      <c r="J451" s="23">
        <v>2.9</v>
      </c>
      <c r="K451" s="23">
        <v>8.3000000000000007</v>
      </c>
      <c r="L451" s="23">
        <v>36.1</v>
      </c>
      <c r="M451" s="23">
        <v>16.2</v>
      </c>
      <c r="N451" s="23">
        <v>17.3</v>
      </c>
      <c r="O451" s="23">
        <v>13.6</v>
      </c>
      <c r="P451" s="23">
        <v>0.9</v>
      </c>
      <c r="Q451" s="23">
        <v>90.9</v>
      </c>
    </row>
    <row r="452" spans="1:17" x14ac:dyDescent="0.3">
      <c r="A452" s="20" t="s">
        <v>1568</v>
      </c>
      <c r="B452" s="5" t="s">
        <v>441</v>
      </c>
      <c r="C452" s="23">
        <v>41</v>
      </c>
      <c r="D452" s="23">
        <v>69.7</v>
      </c>
      <c r="E452" s="23">
        <v>2.6</v>
      </c>
      <c r="F452" s="23">
        <v>2.4</v>
      </c>
      <c r="G452" s="23">
        <v>69.5</v>
      </c>
      <c r="H452" s="23">
        <v>24.1</v>
      </c>
      <c r="I452" s="23">
        <v>71.7</v>
      </c>
      <c r="J452" s="23">
        <v>7.9</v>
      </c>
      <c r="K452" s="23">
        <v>52.1</v>
      </c>
      <c r="L452" s="23">
        <v>74.599999999999994</v>
      </c>
      <c r="M452" s="23">
        <v>19.7</v>
      </c>
      <c r="N452" s="23">
        <v>63.4</v>
      </c>
      <c r="O452" s="23">
        <v>12.5</v>
      </c>
      <c r="P452" s="23">
        <v>0.7</v>
      </c>
      <c r="Q452" s="23">
        <v>95.3</v>
      </c>
    </row>
    <row r="453" spans="1:17" x14ac:dyDescent="0.3">
      <c r="A453" s="20" t="s">
        <v>1569</v>
      </c>
      <c r="B453" s="5" t="s">
        <v>442</v>
      </c>
      <c r="C453" s="23">
        <v>21.5</v>
      </c>
      <c r="D453" s="23">
        <v>55.6</v>
      </c>
      <c r="E453" s="23">
        <v>2.6</v>
      </c>
      <c r="F453" s="23">
        <v>5.2</v>
      </c>
      <c r="G453" s="23">
        <v>54</v>
      </c>
      <c r="H453" s="23">
        <v>18.899999999999999</v>
      </c>
      <c r="I453" s="23">
        <v>31.9</v>
      </c>
      <c r="J453" s="23">
        <v>3.3</v>
      </c>
      <c r="K453" s="23">
        <v>8.5</v>
      </c>
      <c r="L453" s="23">
        <v>29.7</v>
      </c>
      <c r="M453" s="23">
        <v>16.3</v>
      </c>
      <c r="N453" s="23">
        <v>29.4</v>
      </c>
      <c r="O453" s="23">
        <v>16.3</v>
      </c>
      <c r="P453" s="23">
        <v>0.6</v>
      </c>
      <c r="Q453" s="23">
        <v>91.7</v>
      </c>
    </row>
    <row r="454" spans="1:17" x14ac:dyDescent="0.3">
      <c r="A454" s="20" t="s">
        <v>1570</v>
      </c>
      <c r="B454" s="5" t="s">
        <v>443</v>
      </c>
      <c r="C454" s="23">
        <v>24.8</v>
      </c>
      <c r="D454" s="23">
        <v>68.5</v>
      </c>
      <c r="E454" s="23">
        <v>1.5</v>
      </c>
      <c r="F454" s="23">
        <v>3.5</v>
      </c>
      <c r="G454" s="23">
        <v>49</v>
      </c>
      <c r="H454" s="23">
        <v>14.4</v>
      </c>
      <c r="I454" s="23">
        <v>53.7</v>
      </c>
      <c r="J454" s="23">
        <v>4.5</v>
      </c>
      <c r="K454" s="23">
        <v>12</v>
      </c>
      <c r="L454" s="23">
        <v>44.7</v>
      </c>
      <c r="M454" s="23">
        <v>24.2</v>
      </c>
      <c r="N454" s="23">
        <v>34.700000000000003</v>
      </c>
      <c r="O454" s="23">
        <v>12.2</v>
      </c>
      <c r="P454" s="23">
        <v>1.2</v>
      </c>
      <c r="Q454" s="23">
        <v>94.7</v>
      </c>
    </row>
    <row r="455" spans="1:17" x14ac:dyDescent="0.3">
      <c r="A455" s="20" t="s">
        <v>1571</v>
      </c>
      <c r="B455" s="5" t="s">
        <v>92</v>
      </c>
      <c r="C455" s="23">
        <v>28</v>
      </c>
      <c r="D455" s="23">
        <v>71.2</v>
      </c>
      <c r="E455" s="23">
        <v>1.7</v>
      </c>
      <c r="F455" s="23">
        <v>5.0999999999999996</v>
      </c>
      <c r="G455" s="23">
        <v>48.4</v>
      </c>
      <c r="H455" s="23">
        <v>16.2</v>
      </c>
      <c r="I455" s="23">
        <v>39.1</v>
      </c>
      <c r="J455" s="23">
        <v>3.6</v>
      </c>
      <c r="K455" s="23">
        <v>9.8000000000000007</v>
      </c>
      <c r="L455" s="23">
        <v>53.3</v>
      </c>
      <c r="M455" s="23">
        <v>19.899999999999999</v>
      </c>
      <c r="N455" s="23">
        <v>38.700000000000003</v>
      </c>
      <c r="O455" s="23">
        <v>10.6</v>
      </c>
      <c r="P455" s="23">
        <v>0.8</v>
      </c>
      <c r="Q455" s="23">
        <v>92.5</v>
      </c>
    </row>
    <row r="456" spans="1:17" x14ac:dyDescent="0.3">
      <c r="A456" s="20" t="s">
        <v>1572</v>
      </c>
      <c r="B456" s="5" t="s">
        <v>444</v>
      </c>
      <c r="C456" s="23">
        <v>26.2</v>
      </c>
      <c r="D456" s="23">
        <v>70.3</v>
      </c>
      <c r="E456" s="23">
        <v>4.7</v>
      </c>
      <c r="F456" s="23">
        <v>6.9</v>
      </c>
      <c r="G456" s="23">
        <v>46.1</v>
      </c>
      <c r="H456" s="23">
        <v>21.4</v>
      </c>
      <c r="I456" s="23">
        <v>37.299999999999997</v>
      </c>
      <c r="J456" s="23">
        <v>6.2</v>
      </c>
      <c r="K456" s="23">
        <v>16.100000000000001</v>
      </c>
      <c r="L456" s="23">
        <v>42.7</v>
      </c>
      <c r="M456" s="23">
        <v>31.4</v>
      </c>
      <c r="N456" s="23">
        <v>39.4</v>
      </c>
      <c r="O456" s="23">
        <v>16.5</v>
      </c>
      <c r="P456" s="23">
        <v>2.2999999999999998</v>
      </c>
      <c r="Q456" s="23">
        <v>88.1</v>
      </c>
    </row>
    <row r="457" spans="1:17" x14ac:dyDescent="0.3">
      <c r="A457" s="20" t="s">
        <v>1573</v>
      </c>
      <c r="B457" s="5" t="s">
        <v>445</v>
      </c>
      <c r="C457" s="23">
        <v>18.8</v>
      </c>
      <c r="D457" s="23">
        <v>57.4</v>
      </c>
      <c r="E457" s="23">
        <v>1.2</v>
      </c>
      <c r="F457" s="23">
        <v>2.7</v>
      </c>
      <c r="G457" s="23">
        <v>49.6</v>
      </c>
      <c r="H457" s="23">
        <v>12.7</v>
      </c>
      <c r="I457" s="23">
        <v>31</v>
      </c>
      <c r="J457" s="23">
        <v>3.4</v>
      </c>
      <c r="K457" s="23">
        <v>7.8</v>
      </c>
      <c r="L457" s="23">
        <v>54.7</v>
      </c>
      <c r="M457" s="23">
        <v>13.6</v>
      </c>
      <c r="N457" s="23">
        <v>43.4</v>
      </c>
      <c r="O457" s="23">
        <v>13</v>
      </c>
      <c r="P457" s="23">
        <v>0.6</v>
      </c>
      <c r="Q457" s="23">
        <v>92.7</v>
      </c>
    </row>
    <row r="458" spans="1:17" x14ac:dyDescent="0.3">
      <c r="A458" s="20" t="s">
        <v>1574</v>
      </c>
      <c r="B458" s="5" t="s">
        <v>446</v>
      </c>
      <c r="C458" s="23">
        <v>28</v>
      </c>
      <c r="D458" s="23">
        <v>70.400000000000006</v>
      </c>
      <c r="E458" s="23">
        <v>3.3</v>
      </c>
      <c r="F458" s="23">
        <v>7</v>
      </c>
      <c r="G458" s="23">
        <v>49</v>
      </c>
      <c r="H458" s="23">
        <v>24.7</v>
      </c>
      <c r="I458" s="23">
        <v>57.4</v>
      </c>
      <c r="J458" s="23">
        <v>8.9</v>
      </c>
      <c r="K458" s="23">
        <v>14.8</v>
      </c>
      <c r="L458" s="23">
        <v>38.4</v>
      </c>
      <c r="M458" s="23">
        <v>30</v>
      </c>
      <c r="N458" s="23">
        <v>40.4</v>
      </c>
      <c r="O458" s="23">
        <v>13.6</v>
      </c>
      <c r="P458" s="23">
        <v>3.3</v>
      </c>
      <c r="Q458" s="23">
        <v>94</v>
      </c>
    </row>
    <row r="459" spans="1:17" x14ac:dyDescent="0.3">
      <c r="A459" s="20" t="s">
        <v>1575</v>
      </c>
      <c r="B459" s="5" t="s">
        <v>447</v>
      </c>
      <c r="C459" s="23">
        <v>45.5</v>
      </c>
      <c r="D459" s="23">
        <v>75.400000000000006</v>
      </c>
      <c r="E459" s="23">
        <v>2.2999999999999998</v>
      </c>
      <c r="F459" s="23">
        <v>3.6</v>
      </c>
      <c r="G459" s="23">
        <v>60.2</v>
      </c>
      <c r="H459" s="23">
        <v>24.3</v>
      </c>
      <c r="I459" s="23">
        <v>70.599999999999994</v>
      </c>
      <c r="J459" s="23">
        <v>6.8</v>
      </c>
      <c r="K459" s="23">
        <v>66.599999999999994</v>
      </c>
      <c r="L459" s="23">
        <v>82.9</v>
      </c>
      <c r="M459" s="23">
        <v>24.9</v>
      </c>
      <c r="N459" s="23">
        <v>44.7</v>
      </c>
      <c r="O459" s="23">
        <v>11.6</v>
      </c>
      <c r="P459" s="23">
        <v>1.9</v>
      </c>
      <c r="Q459" s="23">
        <v>95.7</v>
      </c>
    </row>
    <row r="460" spans="1:17" x14ac:dyDescent="0.3">
      <c r="A460" s="20" t="s">
        <v>1576</v>
      </c>
      <c r="B460" s="5" t="s">
        <v>448</v>
      </c>
      <c r="C460" s="23">
        <v>25.3</v>
      </c>
      <c r="D460" s="23">
        <v>69.099999999999994</v>
      </c>
      <c r="E460" s="23">
        <v>1.7</v>
      </c>
      <c r="F460" s="23">
        <v>0.7</v>
      </c>
      <c r="G460" s="23">
        <v>46.1</v>
      </c>
      <c r="H460" s="23">
        <v>16.5</v>
      </c>
      <c r="I460" s="23">
        <v>34.9</v>
      </c>
      <c r="J460" s="23">
        <v>5.6</v>
      </c>
      <c r="K460" s="23">
        <v>11.5</v>
      </c>
      <c r="L460" s="23">
        <v>55.6</v>
      </c>
      <c r="M460" s="23">
        <v>19.100000000000001</v>
      </c>
      <c r="N460" s="23">
        <v>32.6</v>
      </c>
      <c r="O460" s="23">
        <v>11.7</v>
      </c>
      <c r="P460" s="23">
        <v>1.7</v>
      </c>
      <c r="Q460" s="23">
        <v>93.7</v>
      </c>
    </row>
    <row r="461" spans="1:17" x14ac:dyDescent="0.3">
      <c r="A461" s="20" t="s">
        <v>1577</v>
      </c>
      <c r="B461" s="5" t="s">
        <v>449</v>
      </c>
      <c r="C461" s="23">
        <v>9.6</v>
      </c>
      <c r="D461" s="23">
        <v>55.7</v>
      </c>
      <c r="E461" s="23">
        <v>0.9</v>
      </c>
      <c r="F461" s="23">
        <v>1.2</v>
      </c>
      <c r="G461" s="23">
        <v>33.200000000000003</v>
      </c>
      <c r="H461" s="23">
        <v>7.8</v>
      </c>
      <c r="I461" s="23">
        <v>3.4</v>
      </c>
      <c r="J461" s="23">
        <v>1.8</v>
      </c>
      <c r="K461" s="23">
        <v>1.2</v>
      </c>
      <c r="L461" s="23">
        <v>2.6</v>
      </c>
      <c r="M461" s="23">
        <v>9.1999999999999993</v>
      </c>
      <c r="N461" s="23">
        <v>3.9</v>
      </c>
      <c r="O461" s="23">
        <v>12</v>
      </c>
      <c r="P461" s="23">
        <v>0.4</v>
      </c>
      <c r="Q461" s="23">
        <v>80.2</v>
      </c>
    </row>
    <row r="462" spans="1:17" x14ac:dyDescent="0.3">
      <c r="A462" s="20" t="s">
        <v>1578</v>
      </c>
      <c r="B462" s="5" t="s">
        <v>450</v>
      </c>
      <c r="C462" s="23">
        <v>9.8000000000000007</v>
      </c>
      <c r="D462" s="23">
        <v>65</v>
      </c>
      <c r="E462" s="23">
        <v>0.9</v>
      </c>
      <c r="F462" s="23">
        <v>9.5</v>
      </c>
      <c r="G462" s="23">
        <v>29</v>
      </c>
      <c r="H462" s="23">
        <v>4.5999999999999996</v>
      </c>
      <c r="I462" s="23">
        <v>5.7</v>
      </c>
      <c r="J462" s="23">
        <v>2.1</v>
      </c>
      <c r="K462" s="23">
        <v>1.9</v>
      </c>
      <c r="L462" s="23">
        <v>2.5</v>
      </c>
      <c r="M462" s="23">
        <v>16.5</v>
      </c>
      <c r="N462" s="23">
        <v>16.8</v>
      </c>
      <c r="O462" s="23">
        <v>13.3</v>
      </c>
      <c r="P462" s="23">
        <v>0.6</v>
      </c>
      <c r="Q462" s="23">
        <v>79.5</v>
      </c>
    </row>
    <row r="463" spans="1:17" x14ac:dyDescent="0.3">
      <c r="A463" s="20" t="s">
        <v>1579</v>
      </c>
      <c r="B463" s="5" t="s">
        <v>451</v>
      </c>
      <c r="C463" s="23">
        <v>9.1999999999999993</v>
      </c>
      <c r="D463" s="23">
        <v>58.9</v>
      </c>
      <c r="E463" s="23">
        <v>1.4</v>
      </c>
      <c r="F463" s="23">
        <v>4.2</v>
      </c>
      <c r="G463" s="23">
        <v>21.9</v>
      </c>
      <c r="H463" s="23">
        <v>7.9</v>
      </c>
      <c r="I463" s="23">
        <v>6.6</v>
      </c>
      <c r="J463" s="23">
        <v>2.1</v>
      </c>
      <c r="K463" s="23">
        <v>5.4</v>
      </c>
      <c r="L463" s="23">
        <v>4.5</v>
      </c>
      <c r="M463" s="23">
        <v>14.5</v>
      </c>
      <c r="N463" s="23">
        <v>23.2</v>
      </c>
      <c r="O463" s="23">
        <v>13.6</v>
      </c>
      <c r="P463" s="23">
        <v>1.2</v>
      </c>
      <c r="Q463" s="23">
        <v>77.3</v>
      </c>
    </row>
    <row r="464" spans="1:17" x14ac:dyDescent="0.3">
      <c r="A464" s="20" t="s">
        <v>1580</v>
      </c>
      <c r="B464" s="5" t="s">
        <v>452</v>
      </c>
      <c r="C464" s="23">
        <v>14.1</v>
      </c>
      <c r="D464" s="23">
        <v>67.900000000000006</v>
      </c>
      <c r="E464" s="23">
        <v>1.5</v>
      </c>
      <c r="F464" s="23">
        <v>3.1</v>
      </c>
      <c r="G464" s="23">
        <v>27.3</v>
      </c>
      <c r="H464" s="23">
        <v>5.3</v>
      </c>
      <c r="I464" s="23">
        <v>8.9</v>
      </c>
      <c r="J464" s="23">
        <v>2</v>
      </c>
      <c r="K464" s="23">
        <v>3.3</v>
      </c>
      <c r="L464" s="23">
        <v>5.7</v>
      </c>
      <c r="M464" s="23">
        <v>11.9</v>
      </c>
      <c r="N464" s="23">
        <v>12.1</v>
      </c>
      <c r="O464" s="23">
        <v>12.2</v>
      </c>
      <c r="P464" s="23">
        <v>0.9</v>
      </c>
      <c r="Q464" s="23">
        <v>85.6</v>
      </c>
    </row>
    <row r="465" spans="1:17" x14ac:dyDescent="0.3">
      <c r="A465" s="20" t="s">
        <v>1581</v>
      </c>
      <c r="B465" s="5" t="s">
        <v>453</v>
      </c>
      <c r="C465" s="23">
        <v>8.1999999999999993</v>
      </c>
      <c r="D465" s="23">
        <v>60.1</v>
      </c>
      <c r="E465" s="23">
        <v>1.3</v>
      </c>
      <c r="F465" s="23">
        <v>1.8</v>
      </c>
      <c r="G465" s="23">
        <v>25.7</v>
      </c>
      <c r="H465" s="23">
        <v>6.2</v>
      </c>
      <c r="I465" s="23">
        <v>4.4000000000000004</v>
      </c>
      <c r="J465" s="23">
        <v>3.6</v>
      </c>
      <c r="K465" s="23">
        <v>1.9</v>
      </c>
      <c r="L465" s="23">
        <v>5.6</v>
      </c>
      <c r="M465" s="23">
        <v>16</v>
      </c>
      <c r="N465" s="23">
        <v>11.4</v>
      </c>
      <c r="O465" s="23">
        <v>12</v>
      </c>
      <c r="P465" s="23">
        <v>1.5</v>
      </c>
      <c r="Q465" s="23">
        <v>84</v>
      </c>
    </row>
    <row r="466" spans="1:17" x14ac:dyDescent="0.3">
      <c r="A466" s="20" t="s">
        <v>1582</v>
      </c>
      <c r="B466" s="5" t="s">
        <v>454</v>
      </c>
      <c r="C466" s="23">
        <v>18.899999999999999</v>
      </c>
      <c r="D466" s="23">
        <v>74.8</v>
      </c>
      <c r="E466" s="23">
        <v>0.6</v>
      </c>
      <c r="F466" s="23">
        <v>1.5</v>
      </c>
      <c r="G466" s="23">
        <v>48.1</v>
      </c>
      <c r="H466" s="23">
        <v>6.7</v>
      </c>
      <c r="I466" s="23">
        <v>7.9</v>
      </c>
      <c r="J466" s="23">
        <v>1.7</v>
      </c>
      <c r="K466" s="23">
        <v>0.9</v>
      </c>
      <c r="L466" s="23">
        <v>4.4000000000000004</v>
      </c>
      <c r="M466" s="23">
        <v>17.100000000000001</v>
      </c>
      <c r="N466" s="23">
        <v>20</v>
      </c>
      <c r="O466" s="23">
        <v>12.5</v>
      </c>
      <c r="P466" s="23">
        <v>0.8</v>
      </c>
      <c r="Q466" s="23">
        <v>78.900000000000006</v>
      </c>
    </row>
    <row r="467" spans="1:17" x14ac:dyDescent="0.3">
      <c r="A467" s="20" t="s">
        <v>1583</v>
      </c>
      <c r="B467" s="5" t="s">
        <v>455</v>
      </c>
      <c r="C467" s="23">
        <v>16.899999999999999</v>
      </c>
      <c r="D467" s="23">
        <v>78.400000000000006</v>
      </c>
      <c r="E467" s="23">
        <v>0.7</v>
      </c>
      <c r="F467" s="23">
        <v>0.2</v>
      </c>
      <c r="G467" s="23">
        <v>26.4</v>
      </c>
      <c r="H467" s="23">
        <v>3.7</v>
      </c>
      <c r="I467" s="23">
        <v>9.5</v>
      </c>
      <c r="J467" s="23">
        <v>2.7</v>
      </c>
      <c r="K467" s="23">
        <v>1.1000000000000001</v>
      </c>
      <c r="L467" s="23">
        <v>8.1</v>
      </c>
      <c r="M467" s="23">
        <v>13.5</v>
      </c>
      <c r="N467" s="23">
        <v>27.8</v>
      </c>
      <c r="O467" s="23">
        <v>12.6</v>
      </c>
      <c r="P467" s="23">
        <v>1.3</v>
      </c>
      <c r="Q467" s="23">
        <v>86.1</v>
      </c>
    </row>
    <row r="468" spans="1:17" x14ac:dyDescent="0.3">
      <c r="A468" s="20" t="s">
        <v>1584</v>
      </c>
      <c r="B468" s="5" t="s">
        <v>456</v>
      </c>
      <c r="C468" s="23">
        <v>7.3</v>
      </c>
      <c r="D468" s="23">
        <v>52.7</v>
      </c>
      <c r="E468" s="23">
        <v>1.8</v>
      </c>
      <c r="F468" s="23">
        <v>9</v>
      </c>
      <c r="G468" s="23">
        <v>20.9</v>
      </c>
      <c r="H468" s="23">
        <v>8.8000000000000007</v>
      </c>
      <c r="I468" s="23">
        <v>1.5</v>
      </c>
      <c r="J468" s="23">
        <v>2.5</v>
      </c>
      <c r="K468" s="23">
        <v>0.9</v>
      </c>
      <c r="L468" s="23">
        <v>0.8</v>
      </c>
      <c r="M468" s="23">
        <v>18.399999999999999</v>
      </c>
      <c r="N468" s="23">
        <v>5.4</v>
      </c>
      <c r="O468" s="23">
        <v>16.2</v>
      </c>
      <c r="P468" s="23">
        <v>1.1000000000000001</v>
      </c>
      <c r="Q468" s="23">
        <v>70</v>
      </c>
    </row>
    <row r="469" spans="1:17" x14ac:dyDescent="0.3">
      <c r="A469" s="20" t="s">
        <v>1585</v>
      </c>
      <c r="B469" s="5" t="s">
        <v>457</v>
      </c>
      <c r="C469" s="23">
        <v>11.7</v>
      </c>
      <c r="D469" s="23">
        <v>72.099999999999994</v>
      </c>
      <c r="E469" s="23">
        <v>1</v>
      </c>
      <c r="F469" s="23">
        <v>4.5</v>
      </c>
      <c r="G469" s="23">
        <v>28.6</v>
      </c>
      <c r="H469" s="23">
        <v>7.6</v>
      </c>
      <c r="I469" s="23">
        <v>8.9</v>
      </c>
      <c r="J469" s="23">
        <v>3.2</v>
      </c>
      <c r="K469" s="23">
        <v>1.4</v>
      </c>
      <c r="L469" s="23">
        <v>2.8</v>
      </c>
      <c r="M469" s="23">
        <v>16.100000000000001</v>
      </c>
      <c r="N469" s="23">
        <v>61.3</v>
      </c>
      <c r="O469" s="23">
        <v>13</v>
      </c>
      <c r="P469" s="23">
        <v>4.5</v>
      </c>
      <c r="Q469" s="23">
        <v>93.1</v>
      </c>
    </row>
    <row r="470" spans="1:17" x14ac:dyDescent="0.3">
      <c r="A470" s="20" t="s">
        <v>1586</v>
      </c>
      <c r="B470" s="5" t="s">
        <v>458</v>
      </c>
      <c r="C470" s="23">
        <v>12</v>
      </c>
      <c r="D470" s="23">
        <v>63.7</v>
      </c>
      <c r="E470" s="23">
        <v>1.1000000000000001</v>
      </c>
      <c r="F470" s="23">
        <v>4.5999999999999996</v>
      </c>
      <c r="G470" s="23">
        <v>24.5</v>
      </c>
      <c r="H470" s="23">
        <v>5</v>
      </c>
      <c r="I470" s="23">
        <v>6.1</v>
      </c>
      <c r="J470" s="23">
        <v>2</v>
      </c>
      <c r="K470" s="23">
        <v>4.5999999999999996</v>
      </c>
      <c r="L470" s="23">
        <v>3.8</v>
      </c>
      <c r="M470" s="23">
        <v>12.3</v>
      </c>
      <c r="N470" s="23">
        <v>9.3000000000000007</v>
      </c>
      <c r="O470" s="23">
        <v>13.3</v>
      </c>
      <c r="P470" s="23">
        <v>1.6</v>
      </c>
      <c r="Q470" s="23">
        <v>84.6</v>
      </c>
    </row>
    <row r="471" spans="1:17" x14ac:dyDescent="0.3">
      <c r="A471" s="20" t="s">
        <v>1587</v>
      </c>
      <c r="B471" s="5" t="s">
        <v>459</v>
      </c>
      <c r="C471" s="23">
        <v>2.6</v>
      </c>
      <c r="D471" s="23">
        <v>24.7</v>
      </c>
      <c r="E471" s="23">
        <v>2</v>
      </c>
      <c r="F471" s="23">
        <v>3.9</v>
      </c>
      <c r="G471" s="23">
        <v>16.899999999999999</v>
      </c>
      <c r="H471" s="23">
        <v>4.0999999999999996</v>
      </c>
      <c r="I471" s="23">
        <v>0.6</v>
      </c>
      <c r="J471" s="23">
        <v>2.5</v>
      </c>
      <c r="K471" s="23">
        <v>0.3</v>
      </c>
      <c r="L471" s="23">
        <v>0.2</v>
      </c>
      <c r="M471" s="23">
        <v>15.6</v>
      </c>
      <c r="N471" s="23">
        <v>0.3</v>
      </c>
      <c r="O471" s="23">
        <v>14.3</v>
      </c>
      <c r="P471" s="23">
        <v>0.8</v>
      </c>
      <c r="Q471" s="23">
        <v>67.2</v>
      </c>
    </row>
    <row r="472" spans="1:17" x14ac:dyDescent="0.3">
      <c r="A472" s="20" t="s">
        <v>1588</v>
      </c>
      <c r="B472" s="5" t="s">
        <v>460</v>
      </c>
      <c r="C472" s="23">
        <v>19.399999999999999</v>
      </c>
      <c r="D472" s="23">
        <v>81.099999999999994</v>
      </c>
      <c r="E472" s="23">
        <v>1.5</v>
      </c>
      <c r="F472" s="23">
        <v>0.8</v>
      </c>
      <c r="G472" s="23">
        <v>27.6</v>
      </c>
      <c r="H472" s="23">
        <v>3.5</v>
      </c>
      <c r="I472" s="23">
        <v>22.1</v>
      </c>
      <c r="J472" s="23">
        <v>8.6999999999999993</v>
      </c>
      <c r="K472" s="23">
        <v>2.9</v>
      </c>
      <c r="L472" s="23">
        <v>25.6</v>
      </c>
      <c r="M472" s="23">
        <v>14.2</v>
      </c>
      <c r="N472" s="23">
        <v>44.9</v>
      </c>
      <c r="O472" s="23">
        <v>11.5</v>
      </c>
      <c r="P472" s="23">
        <v>2.5</v>
      </c>
      <c r="Q472" s="23">
        <v>93</v>
      </c>
    </row>
    <row r="473" spans="1:17" x14ac:dyDescent="0.3">
      <c r="A473" s="20" t="s">
        <v>1589</v>
      </c>
      <c r="B473" s="5" t="s">
        <v>461</v>
      </c>
      <c r="C473" s="23">
        <v>6.3</v>
      </c>
      <c r="D473" s="23">
        <v>60</v>
      </c>
      <c r="E473" s="23">
        <v>2.4</v>
      </c>
      <c r="F473" s="23">
        <v>1.3</v>
      </c>
      <c r="G473" s="23">
        <v>28.8</v>
      </c>
      <c r="H473" s="23">
        <v>5.0999999999999996</v>
      </c>
      <c r="I473" s="23">
        <v>5.0999999999999996</v>
      </c>
      <c r="J473" s="23">
        <v>4.0999999999999996</v>
      </c>
      <c r="K473" s="23">
        <v>0.4</v>
      </c>
      <c r="L473" s="23">
        <v>3.1</v>
      </c>
      <c r="M473" s="23">
        <v>9.3000000000000007</v>
      </c>
      <c r="N473" s="23">
        <v>36.4</v>
      </c>
      <c r="O473" s="23">
        <v>10.9</v>
      </c>
      <c r="P473" s="23">
        <v>0.9</v>
      </c>
      <c r="Q473" s="23">
        <v>85</v>
      </c>
    </row>
    <row r="474" spans="1:17" x14ac:dyDescent="0.3">
      <c r="A474" s="20" t="s">
        <v>1590</v>
      </c>
      <c r="B474" s="5" t="s">
        <v>462</v>
      </c>
      <c r="C474" s="23">
        <v>9.8000000000000007</v>
      </c>
      <c r="D474" s="23">
        <v>78.8</v>
      </c>
      <c r="E474" s="23">
        <v>2</v>
      </c>
      <c r="F474" s="23">
        <v>1.7</v>
      </c>
      <c r="G474" s="23">
        <v>46.8</v>
      </c>
      <c r="H474" s="23">
        <v>7.3</v>
      </c>
      <c r="I474" s="23">
        <v>9</v>
      </c>
      <c r="J474" s="23">
        <v>3.5</v>
      </c>
      <c r="K474" s="23">
        <v>0.4</v>
      </c>
      <c r="L474" s="23">
        <v>8</v>
      </c>
      <c r="M474" s="23">
        <v>14.1</v>
      </c>
      <c r="N474" s="23">
        <v>15.2</v>
      </c>
      <c r="O474" s="23">
        <v>9.6</v>
      </c>
      <c r="P474" s="23">
        <v>1.8</v>
      </c>
      <c r="Q474" s="23">
        <v>88</v>
      </c>
    </row>
    <row r="475" spans="1:17" x14ac:dyDescent="0.3">
      <c r="A475" s="20" t="s">
        <v>1591</v>
      </c>
      <c r="B475" s="5" t="s">
        <v>463</v>
      </c>
      <c r="C475" s="23">
        <v>20.5</v>
      </c>
      <c r="D475" s="23">
        <v>76.400000000000006</v>
      </c>
      <c r="E475" s="23">
        <v>1.1000000000000001</v>
      </c>
      <c r="F475" s="23">
        <v>40.200000000000003</v>
      </c>
      <c r="G475" s="23">
        <v>44.3</v>
      </c>
      <c r="H475" s="23">
        <v>3.3</v>
      </c>
      <c r="I475" s="23">
        <v>16.100000000000001</v>
      </c>
      <c r="J475" s="23">
        <v>1.5</v>
      </c>
      <c r="K475" s="23">
        <v>3.3</v>
      </c>
      <c r="L475" s="23">
        <v>27.8</v>
      </c>
      <c r="M475" s="23">
        <v>13.6</v>
      </c>
      <c r="N475" s="23">
        <v>49.4</v>
      </c>
      <c r="O475" s="23">
        <v>10.3</v>
      </c>
      <c r="P475" s="23">
        <v>0.6</v>
      </c>
      <c r="Q475" s="23">
        <v>89.6</v>
      </c>
    </row>
    <row r="476" spans="1:17" x14ac:dyDescent="0.3">
      <c r="A476" s="20" t="s">
        <v>1592</v>
      </c>
      <c r="B476" s="5" t="s">
        <v>464</v>
      </c>
      <c r="C476" s="23">
        <v>2.6</v>
      </c>
      <c r="D476" s="23">
        <v>23.9</v>
      </c>
      <c r="E476" s="23">
        <v>1.6</v>
      </c>
      <c r="F476" s="23">
        <v>4</v>
      </c>
      <c r="G476" s="23">
        <v>18.5</v>
      </c>
      <c r="H476" s="23">
        <v>4.5</v>
      </c>
      <c r="I476" s="23">
        <v>2.8</v>
      </c>
      <c r="J476" s="23">
        <v>1.8</v>
      </c>
      <c r="K476" s="23">
        <v>0.6</v>
      </c>
      <c r="L476" s="23">
        <v>0.2</v>
      </c>
      <c r="M476" s="23">
        <v>13.3</v>
      </c>
      <c r="N476" s="23">
        <v>0.4</v>
      </c>
      <c r="O476" s="23">
        <v>16.2</v>
      </c>
      <c r="P476" s="23">
        <v>0.5</v>
      </c>
      <c r="Q476" s="23">
        <v>69.599999999999994</v>
      </c>
    </row>
    <row r="477" spans="1:17" x14ac:dyDescent="0.3">
      <c r="A477" s="20" t="s">
        <v>1593</v>
      </c>
      <c r="B477" s="5" t="s">
        <v>465</v>
      </c>
      <c r="C477" s="23">
        <v>8.6</v>
      </c>
      <c r="D477" s="23">
        <v>69.5</v>
      </c>
      <c r="E477" s="23">
        <v>1.5</v>
      </c>
      <c r="F477" s="23">
        <v>0.9</v>
      </c>
      <c r="G477" s="23">
        <v>34.5</v>
      </c>
      <c r="H477" s="23">
        <v>7.7</v>
      </c>
      <c r="I477" s="23">
        <v>5</v>
      </c>
      <c r="J477" s="23">
        <v>3.1</v>
      </c>
      <c r="K477" s="23">
        <v>0.4</v>
      </c>
      <c r="L477" s="23">
        <v>5.6</v>
      </c>
      <c r="M477" s="23">
        <v>17.100000000000001</v>
      </c>
      <c r="N477" s="23">
        <v>42.4</v>
      </c>
      <c r="O477" s="23">
        <v>11.2</v>
      </c>
      <c r="P477" s="23">
        <v>1.6</v>
      </c>
      <c r="Q477" s="23">
        <v>86.9</v>
      </c>
    </row>
    <row r="478" spans="1:17" x14ac:dyDescent="0.3">
      <c r="A478" s="20" t="s">
        <v>1594</v>
      </c>
      <c r="B478" s="5" t="s">
        <v>466</v>
      </c>
      <c r="C478" s="23">
        <v>5.7</v>
      </c>
      <c r="D478" s="23">
        <v>61.1</v>
      </c>
      <c r="E478" s="23">
        <v>1.4</v>
      </c>
      <c r="F478" s="23">
        <v>5.6</v>
      </c>
      <c r="G478" s="23">
        <v>36.4</v>
      </c>
      <c r="H478" s="23">
        <v>5.0999999999999996</v>
      </c>
      <c r="I478" s="23">
        <v>6.4</v>
      </c>
      <c r="J478" s="23">
        <v>1.8</v>
      </c>
      <c r="K478" s="23">
        <v>0.6</v>
      </c>
      <c r="L478" s="23">
        <v>2.2999999999999998</v>
      </c>
      <c r="M478" s="23">
        <v>10.8</v>
      </c>
      <c r="N478" s="23">
        <v>12.2</v>
      </c>
      <c r="O478" s="23">
        <v>12.1</v>
      </c>
      <c r="P478" s="23">
        <v>1.3</v>
      </c>
      <c r="Q478" s="23">
        <v>86.2</v>
      </c>
    </row>
    <row r="479" spans="1:17" x14ac:dyDescent="0.3">
      <c r="A479" s="20" t="s">
        <v>1595</v>
      </c>
      <c r="B479" s="5" t="s">
        <v>467</v>
      </c>
      <c r="C479" s="23">
        <v>9.4</v>
      </c>
      <c r="D479" s="23">
        <v>65.099999999999994</v>
      </c>
      <c r="E479" s="23">
        <v>1.9</v>
      </c>
      <c r="F479" s="23">
        <v>6</v>
      </c>
      <c r="G479" s="23">
        <v>30</v>
      </c>
      <c r="H479" s="23">
        <v>9.3000000000000007</v>
      </c>
      <c r="I479" s="23">
        <v>5.3</v>
      </c>
      <c r="J479" s="23">
        <v>3.8</v>
      </c>
      <c r="K479" s="23">
        <v>0.3</v>
      </c>
      <c r="L479" s="23">
        <v>2.6</v>
      </c>
      <c r="M479" s="23">
        <v>22.8</v>
      </c>
      <c r="N479" s="23">
        <v>12.3</v>
      </c>
      <c r="O479" s="23">
        <v>11.8</v>
      </c>
      <c r="P479" s="23">
        <v>2.1</v>
      </c>
      <c r="Q479" s="23">
        <v>81.8</v>
      </c>
    </row>
    <row r="480" spans="1:17" x14ac:dyDescent="0.3">
      <c r="A480" s="20" t="s">
        <v>1596</v>
      </c>
      <c r="B480" s="5" t="s">
        <v>468</v>
      </c>
      <c r="C480" s="23">
        <v>6.8</v>
      </c>
      <c r="D480" s="23">
        <v>51.5</v>
      </c>
      <c r="E480" s="23">
        <v>1.7</v>
      </c>
      <c r="F480" s="23">
        <v>5.0999999999999996</v>
      </c>
      <c r="G480" s="23">
        <v>23.2</v>
      </c>
      <c r="H480" s="23">
        <v>4.5</v>
      </c>
      <c r="I480" s="23">
        <v>0.6</v>
      </c>
      <c r="J480" s="23">
        <v>1.9</v>
      </c>
      <c r="K480" s="23">
        <v>0</v>
      </c>
      <c r="L480" s="23">
        <v>0.3</v>
      </c>
      <c r="M480" s="23">
        <v>13.3</v>
      </c>
      <c r="N480" s="23">
        <v>3.3</v>
      </c>
      <c r="O480" s="23">
        <v>13.3</v>
      </c>
      <c r="P480" s="23">
        <v>0.7</v>
      </c>
      <c r="Q480" s="23">
        <v>72.599999999999994</v>
      </c>
    </row>
    <row r="481" spans="1:17" x14ac:dyDescent="0.3">
      <c r="A481" s="20" t="s">
        <v>1597</v>
      </c>
      <c r="B481" s="5" t="s">
        <v>469</v>
      </c>
      <c r="C481" s="23">
        <v>3.5</v>
      </c>
      <c r="D481" s="23">
        <v>28.2</v>
      </c>
      <c r="E481" s="23">
        <v>1.6</v>
      </c>
      <c r="F481" s="23">
        <v>6.6</v>
      </c>
      <c r="G481" s="23">
        <v>17.100000000000001</v>
      </c>
      <c r="H481" s="23">
        <v>6.5</v>
      </c>
      <c r="I481" s="23">
        <v>3.2</v>
      </c>
      <c r="J481" s="23">
        <v>1.6</v>
      </c>
      <c r="K481" s="23">
        <v>0.7</v>
      </c>
      <c r="L481" s="23">
        <v>0.3</v>
      </c>
      <c r="M481" s="23">
        <v>18.399999999999999</v>
      </c>
      <c r="N481" s="23">
        <v>3.9</v>
      </c>
      <c r="O481" s="23">
        <v>15.1</v>
      </c>
      <c r="P481" s="23">
        <v>0.8</v>
      </c>
      <c r="Q481" s="23">
        <v>70.400000000000006</v>
      </c>
    </row>
    <row r="482" spans="1:17" x14ac:dyDescent="0.3">
      <c r="A482" s="20" t="s">
        <v>1598</v>
      </c>
      <c r="B482" s="5" t="s">
        <v>470</v>
      </c>
      <c r="C482" s="23">
        <v>13.3</v>
      </c>
      <c r="D482" s="23">
        <v>71</v>
      </c>
      <c r="E482" s="23">
        <v>1.8</v>
      </c>
      <c r="F482" s="23">
        <v>6.5</v>
      </c>
      <c r="G482" s="23">
        <v>34.9</v>
      </c>
      <c r="H482" s="23">
        <v>6.8</v>
      </c>
      <c r="I482" s="23">
        <v>9.4</v>
      </c>
      <c r="J482" s="23">
        <v>2.8</v>
      </c>
      <c r="K482" s="23">
        <v>0.6</v>
      </c>
      <c r="L482" s="23">
        <v>7.9</v>
      </c>
      <c r="M482" s="23">
        <v>18.2</v>
      </c>
      <c r="N482" s="23">
        <v>11.9</v>
      </c>
      <c r="O482" s="23">
        <v>10.3</v>
      </c>
      <c r="P482" s="23">
        <v>1.4</v>
      </c>
      <c r="Q482" s="23">
        <v>63.5</v>
      </c>
    </row>
    <row r="483" spans="1:17" x14ac:dyDescent="0.3">
      <c r="A483" s="20" t="s">
        <v>1599</v>
      </c>
      <c r="B483" s="5" t="s">
        <v>471</v>
      </c>
      <c r="C483" s="23">
        <v>11.5</v>
      </c>
      <c r="D483" s="23">
        <v>63.7</v>
      </c>
      <c r="E483" s="23">
        <v>1.1000000000000001</v>
      </c>
      <c r="F483" s="23">
        <v>3.6</v>
      </c>
      <c r="G483" s="23">
        <v>26.9</v>
      </c>
      <c r="H483" s="23">
        <v>4.2</v>
      </c>
      <c r="I483" s="23">
        <v>1.7</v>
      </c>
      <c r="J483" s="23">
        <v>2.2999999999999998</v>
      </c>
      <c r="K483" s="23">
        <v>1.4</v>
      </c>
      <c r="L483" s="23">
        <v>2.8</v>
      </c>
      <c r="M483" s="23">
        <v>11.4</v>
      </c>
      <c r="N483" s="23">
        <v>4.3</v>
      </c>
      <c r="O483" s="23">
        <v>13.1</v>
      </c>
      <c r="P483" s="23">
        <v>0.7</v>
      </c>
      <c r="Q483" s="23">
        <v>82.4</v>
      </c>
    </row>
    <row r="484" spans="1:17" x14ac:dyDescent="0.3">
      <c r="A484" s="20" t="s">
        <v>1600</v>
      </c>
      <c r="B484" s="5" t="s">
        <v>165</v>
      </c>
      <c r="C484" s="23">
        <v>21</v>
      </c>
      <c r="D484" s="23">
        <v>80.8</v>
      </c>
      <c r="E484" s="23">
        <v>1.5</v>
      </c>
      <c r="F484" s="23">
        <v>0.3</v>
      </c>
      <c r="G484" s="23">
        <v>42.8</v>
      </c>
      <c r="H484" s="23">
        <v>2.7</v>
      </c>
      <c r="I484" s="23">
        <v>9.5</v>
      </c>
      <c r="J484" s="23">
        <v>6.1</v>
      </c>
      <c r="K484" s="23">
        <v>11.3</v>
      </c>
      <c r="L484" s="23">
        <v>30.6</v>
      </c>
      <c r="M484" s="23">
        <v>9.6</v>
      </c>
      <c r="N484" s="23">
        <v>69.2</v>
      </c>
      <c r="O484" s="23">
        <v>8.5</v>
      </c>
      <c r="P484" s="23">
        <v>0.7</v>
      </c>
      <c r="Q484" s="23">
        <v>93</v>
      </c>
    </row>
    <row r="485" spans="1:17" x14ac:dyDescent="0.3">
      <c r="A485" s="20" t="s">
        <v>1601</v>
      </c>
      <c r="B485" s="5" t="s">
        <v>472</v>
      </c>
      <c r="C485" s="23">
        <v>3.4</v>
      </c>
      <c r="D485" s="23">
        <v>51</v>
      </c>
      <c r="E485" s="23">
        <v>2.4</v>
      </c>
      <c r="F485" s="23">
        <v>3.1</v>
      </c>
      <c r="G485" s="23">
        <v>17.5</v>
      </c>
      <c r="H485" s="23">
        <v>13.4</v>
      </c>
      <c r="I485" s="23">
        <v>0.3</v>
      </c>
      <c r="J485" s="23">
        <v>3.6</v>
      </c>
      <c r="K485" s="23">
        <v>0.1</v>
      </c>
      <c r="L485" s="23">
        <v>0.1</v>
      </c>
      <c r="M485" s="23">
        <v>15.3</v>
      </c>
      <c r="N485" s="23">
        <v>2</v>
      </c>
      <c r="O485" s="23">
        <v>15.4</v>
      </c>
      <c r="P485" s="23">
        <v>1.1000000000000001</v>
      </c>
      <c r="Q485" s="23">
        <v>64</v>
      </c>
    </row>
    <row r="486" spans="1:17" x14ac:dyDescent="0.3">
      <c r="A486" s="20" t="s">
        <v>1602</v>
      </c>
      <c r="B486" s="5" t="s">
        <v>473</v>
      </c>
      <c r="C486" s="23">
        <v>4.4000000000000004</v>
      </c>
      <c r="D486" s="23">
        <v>36.1</v>
      </c>
      <c r="E486" s="23">
        <v>2</v>
      </c>
      <c r="F486" s="23">
        <v>3.9</v>
      </c>
      <c r="G486" s="23">
        <v>19.399999999999999</v>
      </c>
      <c r="H486" s="23">
        <v>6.4</v>
      </c>
      <c r="I486" s="23">
        <v>0.6</v>
      </c>
      <c r="J486" s="23">
        <v>2.4</v>
      </c>
      <c r="K486" s="23">
        <v>0.4</v>
      </c>
      <c r="L486" s="23">
        <v>0.4</v>
      </c>
      <c r="M486" s="23">
        <v>13.2</v>
      </c>
      <c r="N486" s="23">
        <v>1.9</v>
      </c>
      <c r="O486" s="23">
        <v>16.399999999999999</v>
      </c>
      <c r="P486" s="23">
        <v>0.8</v>
      </c>
      <c r="Q486" s="23">
        <v>68.5</v>
      </c>
    </row>
    <row r="487" spans="1:17" x14ac:dyDescent="0.3">
      <c r="A487" s="20" t="s">
        <v>1603</v>
      </c>
      <c r="B487" s="5" t="s">
        <v>474</v>
      </c>
      <c r="C487" s="23">
        <v>8.9</v>
      </c>
      <c r="D487" s="23">
        <v>70.2</v>
      </c>
      <c r="E487" s="23">
        <v>2.1</v>
      </c>
      <c r="F487" s="23">
        <v>16.3</v>
      </c>
      <c r="G487" s="23">
        <v>27.8</v>
      </c>
      <c r="H487" s="23">
        <v>4.7</v>
      </c>
      <c r="I487" s="23">
        <v>4.7</v>
      </c>
      <c r="J487" s="23">
        <v>3.8</v>
      </c>
      <c r="K487" s="23">
        <v>0.5</v>
      </c>
      <c r="L487" s="23">
        <v>4.5999999999999996</v>
      </c>
      <c r="M487" s="23">
        <v>13.3</v>
      </c>
      <c r="N487" s="23">
        <v>10.7</v>
      </c>
      <c r="O487" s="23">
        <v>11.8</v>
      </c>
      <c r="P487" s="23">
        <v>2.4</v>
      </c>
      <c r="Q487" s="23">
        <v>87.1</v>
      </c>
    </row>
    <row r="488" spans="1:17" x14ac:dyDescent="0.3">
      <c r="A488" s="20" t="s">
        <v>1604</v>
      </c>
      <c r="B488" s="5" t="s">
        <v>475</v>
      </c>
      <c r="C488" s="23">
        <v>9.4</v>
      </c>
      <c r="D488" s="23">
        <v>78.7</v>
      </c>
      <c r="E488" s="23">
        <v>1.4</v>
      </c>
      <c r="F488" s="23">
        <v>2</v>
      </c>
      <c r="G488" s="23">
        <v>40.200000000000003</v>
      </c>
      <c r="H488" s="23">
        <v>7.4</v>
      </c>
      <c r="I488" s="23">
        <v>6.8</v>
      </c>
      <c r="J488" s="23">
        <v>5.6</v>
      </c>
      <c r="K488" s="23">
        <v>0.1</v>
      </c>
      <c r="L488" s="23">
        <v>6.7</v>
      </c>
      <c r="M488" s="23">
        <v>18.100000000000001</v>
      </c>
      <c r="N488" s="23">
        <v>63.9</v>
      </c>
      <c r="O488" s="23">
        <v>6.7</v>
      </c>
      <c r="P488" s="23">
        <v>3</v>
      </c>
      <c r="Q488" s="23">
        <v>90.6</v>
      </c>
    </row>
    <row r="489" spans="1:17" x14ac:dyDescent="0.3">
      <c r="A489" s="20" t="s">
        <v>1605</v>
      </c>
      <c r="B489" s="5" t="s">
        <v>476</v>
      </c>
      <c r="C489" s="23">
        <v>3</v>
      </c>
      <c r="D489" s="23">
        <v>28.6</v>
      </c>
      <c r="E489" s="23">
        <v>1.9</v>
      </c>
      <c r="F489" s="23">
        <v>2.2999999999999998</v>
      </c>
      <c r="G489" s="23">
        <v>18</v>
      </c>
      <c r="H489" s="23">
        <v>6</v>
      </c>
      <c r="I489" s="23">
        <v>0.4</v>
      </c>
      <c r="J489" s="23">
        <v>2.8</v>
      </c>
      <c r="K489" s="23">
        <v>0.2</v>
      </c>
      <c r="L489" s="23">
        <v>0.1</v>
      </c>
      <c r="M489" s="23">
        <v>15.8</v>
      </c>
      <c r="N489" s="23">
        <v>0.3</v>
      </c>
      <c r="O489" s="23">
        <v>15.4</v>
      </c>
      <c r="P489" s="23">
        <v>0.5</v>
      </c>
      <c r="Q489" s="23">
        <v>66.3</v>
      </c>
    </row>
    <row r="490" spans="1:17" x14ac:dyDescent="0.3">
      <c r="A490" s="20" t="s">
        <v>1606</v>
      </c>
      <c r="B490" s="5" t="s">
        <v>477</v>
      </c>
      <c r="C490" s="23">
        <v>11.4</v>
      </c>
      <c r="D490" s="23">
        <v>67.8</v>
      </c>
      <c r="E490" s="23">
        <v>1.6</v>
      </c>
      <c r="F490" s="23">
        <v>2.9</v>
      </c>
      <c r="G490" s="23">
        <v>27.3</v>
      </c>
      <c r="H490" s="23">
        <v>3.8</v>
      </c>
      <c r="I490" s="23">
        <v>2.7</v>
      </c>
      <c r="J490" s="23">
        <v>3</v>
      </c>
      <c r="K490" s="23">
        <v>0.4</v>
      </c>
      <c r="L490" s="23">
        <v>1.4</v>
      </c>
      <c r="M490" s="23">
        <v>19.399999999999999</v>
      </c>
      <c r="N490" s="23">
        <v>19.899999999999999</v>
      </c>
      <c r="O490" s="23">
        <v>11.5</v>
      </c>
      <c r="P490" s="23">
        <v>1.3</v>
      </c>
      <c r="Q490" s="23">
        <v>81.400000000000006</v>
      </c>
    </row>
    <row r="491" spans="1:17" x14ac:dyDescent="0.3">
      <c r="A491" s="20" t="s">
        <v>1607</v>
      </c>
      <c r="B491" s="5" t="s">
        <v>478</v>
      </c>
      <c r="C491" s="23">
        <v>5.3</v>
      </c>
      <c r="D491" s="23">
        <v>43.3</v>
      </c>
      <c r="E491" s="23">
        <v>1.6</v>
      </c>
      <c r="F491" s="23">
        <v>2.4</v>
      </c>
      <c r="G491" s="23">
        <v>26.6</v>
      </c>
      <c r="H491" s="23">
        <v>4.5999999999999996</v>
      </c>
      <c r="I491" s="23">
        <v>1.3</v>
      </c>
      <c r="J491" s="23">
        <v>2.7</v>
      </c>
      <c r="K491" s="23">
        <v>0.5</v>
      </c>
      <c r="L491" s="23">
        <v>0.5</v>
      </c>
      <c r="M491" s="23">
        <v>9.6999999999999993</v>
      </c>
      <c r="N491" s="23">
        <v>2.4</v>
      </c>
      <c r="O491" s="23">
        <v>15.7</v>
      </c>
      <c r="P491" s="23">
        <v>0.8</v>
      </c>
      <c r="Q491" s="23">
        <v>80.7</v>
      </c>
    </row>
    <row r="492" spans="1:17" x14ac:dyDescent="0.3">
      <c r="A492" s="20" t="s">
        <v>1608</v>
      </c>
      <c r="B492" s="5" t="s">
        <v>479</v>
      </c>
      <c r="C492" s="23">
        <v>14.4</v>
      </c>
      <c r="D492" s="23">
        <v>70.099999999999994</v>
      </c>
      <c r="E492" s="23">
        <v>0.6</v>
      </c>
      <c r="F492" s="23">
        <v>10</v>
      </c>
      <c r="G492" s="23">
        <v>57.4</v>
      </c>
      <c r="H492" s="23">
        <v>5.9</v>
      </c>
      <c r="I492" s="23">
        <v>17.899999999999999</v>
      </c>
      <c r="J492" s="23">
        <v>1.7</v>
      </c>
      <c r="K492" s="23">
        <v>2.1</v>
      </c>
      <c r="L492" s="23">
        <v>15.2</v>
      </c>
      <c r="M492" s="23">
        <v>14.6</v>
      </c>
      <c r="N492" s="23">
        <v>53.3</v>
      </c>
      <c r="O492" s="23">
        <v>9.9</v>
      </c>
      <c r="P492" s="23">
        <v>0.7</v>
      </c>
      <c r="Q492" s="23">
        <v>87.8</v>
      </c>
    </row>
    <row r="493" spans="1:17" x14ac:dyDescent="0.3">
      <c r="A493" s="20" t="s">
        <v>1609</v>
      </c>
      <c r="B493" s="5" t="s">
        <v>480</v>
      </c>
      <c r="C493" s="23">
        <v>4.9000000000000004</v>
      </c>
      <c r="D493" s="23">
        <v>40.299999999999997</v>
      </c>
      <c r="E493" s="23">
        <v>3.1</v>
      </c>
      <c r="F493" s="23">
        <v>1.1000000000000001</v>
      </c>
      <c r="G493" s="23">
        <v>20</v>
      </c>
      <c r="H493" s="23">
        <v>8.3000000000000007</v>
      </c>
      <c r="I493" s="23">
        <v>0.9</v>
      </c>
      <c r="J493" s="23">
        <v>2.7</v>
      </c>
      <c r="K493" s="23">
        <v>0.3</v>
      </c>
      <c r="L493" s="23">
        <v>0.3</v>
      </c>
      <c r="M493" s="23">
        <v>20.100000000000001</v>
      </c>
      <c r="N493" s="23">
        <v>2.1</v>
      </c>
      <c r="O493" s="23">
        <v>14.8</v>
      </c>
      <c r="P493" s="23">
        <v>0.9</v>
      </c>
      <c r="Q493" s="23">
        <v>61.2</v>
      </c>
    </row>
    <row r="494" spans="1:17" x14ac:dyDescent="0.3">
      <c r="A494" s="20" t="s">
        <v>1610</v>
      </c>
      <c r="B494" s="5" t="s">
        <v>481</v>
      </c>
      <c r="C494" s="23">
        <v>11.5</v>
      </c>
      <c r="D494" s="23">
        <v>68.900000000000006</v>
      </c>
      <c r="E494" s="23">
        <v>1.4</v>
      </c>
      <c r="F494" s="23">
        <v>1.6</v>
      </c>
      <c r="G494" s="23">
        <v>48.5</v>
      </c>
      <c r="H494" s="23">
        <v>5.2</v>
      </c>
      <c r="I494" s="23">
        <v>14.6</v>
      </c>
      <c r="J494" s="23">
        <v>3.6</v>
      </c>
      <c r="K494" s="23">
        <v>0.7</v>
      </c>
      <c r="L494" s="23">
        <v>8.9</v>
      </c>
      <c r="M494" s="23">
        <v>11.6</v>
      </c>
      <c r="N494" s="23">
        <v>43.1</v>
      </c>
      <c r="O494" s="23">
        <v>11.6</v>
      </c>
      <c r="P494" s="23">
        <v>0.6</v>
      </c>
      <c r="Q494" s="23">
        <v>85.9</v>
      </c>
    </row>
    <row r="495" spans="1:17" x14ac:dyDescent="0.3">
      <c r="A495" s="20" t="s">
        <v>1611</v>
      </c>
      <c r="B495" s="5" t="s">
        <v>482</v>
      </c>
      <c r="C495" s="23">
        <v>9</v>
      </c>
      <c r="D495" s="23">
        <v>74</v>
      </c>
      <c r="E495" s="23">
        <v>1.1000000000000001</v>
      </c>
      <c r="F495" s="23">
        <v>1.2</v>
      </c>
      <c r="G495" s="23">
        <v>45.7</v>
      </c>
      <c r="H495" s="23">
        <v>3.7</v>
      </c>
      <c r="I495" s="23">
        <v>8.6999999999999993</v>
      </c>
      <c r="J495" s="23">
        <v>5.2</v>
      </c>
      <c r="K495" s="23">
        <v>0.2</v>
      </c>
      <c r="L495" s="23">
        <v>6.9</v>
      </c>
      <c r="M495" s="23">
        <v>10.6</v>
      </c>
      <c r="N495" s="23">
        <v>69</v>
      </c>
      <c r="O495" s="23">
        <v>10.199999999999999</v>
      </c>
      <c r="P495" s="23">
        <v>1.2</v>
      </c>
      <c r="Q495" s="23">
        <v>87.4</v>
      </c>
    </row>
    <row r="496" spans="1:17" x14ac:dyDescent="0.3">
      <c r="A496" s="20" t="s">
        <v>1612</v>
      </c>
      <c r="B496" s="5" t="s">
        <v>483</v>
      </c>
      <c r="C496" s="23">
        <v>6.5</v>
      </c>
      <c r="D496" s="23">
        <v>40.1</v>
      </c>
      <c r="E496" s="23">
        <v>1.7</v>
      </c>
      <c r="F496" s="23">
        <v>3</v>
      </c>
      <c r="G496" s="23">
        <v>25.7</v>
      </c>
      <c r="H496" s="23">
        <v>8.5</v>
      </c>
      <c r="I496" s="23">
        <v>1.5</v>
      </c>
      <c r="J496" s="23">
        <v>4</v>
      </c>
      <c r="K496" s="23">
        <v>2.2000000000000002</v>
      </c>
      <c r="L496" s="23">
        <v>1.8</v>
      </c>
      <c r="M496" s="23">
        <v>9</v>
      </c>
      <c r="N496" s="23">
        <v>0.6</v>
      </c>
      <c r="O496" s="23">
        <v>15.9</v>
      </c>
      <c r="P496" s="23">
        <v>0.7</v>
      </c>
      <c r="Q496" s="23">
        <v>78.599999999999994</v>
      </c>
    </row>
    <row r="497" spans="1:17" x14ac:dyDescent="0.3">
      <c r="A497" s="20" t="s">
        <v>1613</v>
      </c>
      <c r="B497" s="5" t="s">
        <v>55</v>
      </c>
      <c r="C497" s="23">
        <v>7.8</v>
      </c>
      <c r="D497" s="23">
        <v>60</v>
      </c>
      <c r="E497" s="23">
        <v>2</v>
      </c>
      <c r="F497" s="23">
        <v>4.5999999999999996</v>
      </c>
      <c r="G497" s="23">
        <v>20.9</v>
      </c>
      <c r="H497" s="23">
        <v>4.7</v>
      </c>
      <c r="I497" s="23">
        <v>3.3</v>
      </c>
      <c r="J497" s="23">
        <v>2.2000000000000002</v>
      </c>
      <c r="K497" s="23">
        <v>1</v>
      </c>
      <c r="L497" s="23">
        <v>1.1000000000000001</v>
      </c>
      <c r="M497" s="23">
        <v>16.5</v>
      </c>
      <c r="N497" s="23">
        <v>14.4</v>
      </c>
      <c r="O497" s="23">
        <v>14.6</v>
      </c>
      <c r="P497" s="23">
        <v>1.9</v>
      </c>
      <c r="Q497" s="23">
        <v>84.6</v>
      </c>
    </row>
    <row r="498" spans="1:17" x14ac:dyDescent="0.3">
      <c r="A498" s="20" t="s">
        <v>1614</v>
      </c>
      <c r="B498" s="5" t="s">
        <v>484</v>
      </c>
      <c r="C498" s="23">
        <v>10.8</v>
      </c>
      <c r="D498" s="23">
        <v>70.3</v>
      </c>
      <c r="E498" s="23">
        <v>1.5</v>
      </c>
      <c r="F498" s="23">
        <v>0.5</v>
      </c>
      <c r="G498" s="23">
        <v>36.6</v>
      </c>
      <c r="H498" s="23">
        <v>10.7</v>
      </c>
      <c r="I498" s="23">
        <v>8.4</v>
      </c>
      <c r="J498" s="23">
        <v>3.7</v>
      </c>
      <c r="K498" s="23">
        <v>0.4</v>
      </c>
      <c r="L498" s="23">
        <v>3</v>
      </c>
      <c r="M498" s="23">
        <v>14.8</v>
      </c>
      <c r="N498" s="23">
        <v>9.1</v>
      </c>
      <c r="O498" s="23">
        <v>10.5</v>
      </c>
      <c r="P498" s="23">
        <v>0.7</v>
      </c>
      <c r="Q498" s="23">
        <v>68.900000000000006</v>
      </c>
    </row>
    <row r="499" spans="1:17" x14ac:dyDescent="0.3">
      <c r="A499" s="20" t="s">
        <v>1615</v>
      </c>
      <c r="B499" s="5" t="s">
        <v>485</v>
      </c>
      <c r="C499" s="23">
        <v>12.1</v>
      </c>
      <c r="D499" s="23">
        <v>61.9</v>
      </c>
      <c r="E499" s="23">
        <v>2.2000000000000002</v>
      </c>
      <c r="F499" s="23">
        <v>4.4000000000000004</v>
      </c>
      <c r="G499" s="23">
        <v>28.5</v>
      </c>
      <c r="H499" s="23">
        <v>5.3</v>
      </c>
      <c r="I499" s="23">
        <v>6.6</v>
      </c>
      <c r="J499" s="23">
        <v>2.6</v>
      </c>
      <c r="K499" s="23">
        <v>2.5</v>
      </c>
      <c r="L499" s="23">
        <v>5.3</v>
      </c>
      <c r="M499" s="23">
        <v>13.3</v>
      </c>
      <c r="N499" s="23">
        <v>28.5</v>
      </c>
      <c r="O499" s="23">
        <v>16.7</v>
      </c>
      <c r="P499" s="23">
        <v>1</v>
      </c>
      <c r="Q499" s="23">
        <v>80.2</v>
      </c>
    </row>
    <row r="500" spans="1:17" x14ac:dyDescent="0.3">
      <c r="A500" s="20" t="s">
        <v>1616</v>
      </c>
      <c r="B500" s="5" t="s">
        <v>486</v>
      </c>
      <c r="C500" s="23">
        <v>7.5</v>
      </c>
      <c r="D500" s="23">
        <v>54.3</v>
      </c>
      <c r="E500" s="23">
        <v>2.4</v>
      </c>
      <c r="F500" s="23">
        <v>3.7</v>
      </c>
      <c r="G500" s="23">
        <v>17.100000000000001</v>
      </c>
      <c r="H500" s="23">
        <v>5</v>
      </c>
      <c r="I500" s="23">
        <v>2.5</v>
      </c>
      <c r="J500" s="23">
        <v>2.4</v>
      </c>
      <c r="K500" s="23">
        <v>0.4</v>
      </c>
      <c r="L500" s="23">
        <v>0.5</v>
      </c>
      <c r="M500" s="23">
        <v>18.399999999999999</v>
      </c>
      <c r="N500" s="23">
        <v>7.7</v>
      </c>
      <c r="O500" s="23">
        <v>17.7</v>
      </c>
      <c r="P500" s="23">
        <v>1.7</v>
      </c>
      <c r="Q500" s="23">
        <v>71.8</v>
      </c>
    </row>
    <row r="501" spans="1:17" x14ac:dyDescent="0.3">
      <c r="A501" s="20" t="s">
        <v>1617</v>
      </c>
      <c r="B501" s="5" t="s">
        <v>487</v>
      </c>
      <c r="C501" s="23">
        <v>16.3</v>
      </c>
      <c r="D501" s="23">
        <v>72.900000000000006</v>
      </c>
      <c r="E501" s="23">
        <v>0.7</v>
      </c>
      <c r="F501" s="23">
        <v>4.8</v>
      </c>
      <c r="G501" s="23">
        <v>51.9</v>
      </c>
      <c r="H501" s="23">
        <v>9</v>
      </c>
      <c r="I501" s="23">
        <v>9.8000000000000007</v>
      </c>
      <c r="J501" s="23">
        <v>1.7</v>
      </c>
      <c r="K501" s="23">
        <v>1.7</v>
      </c>
      <c r="L501" s="23">
        <v>5.2</v>
      </c>
      <c r="M501" s="23">
        <v>9.4</v>
      </c>
      <c r="N501" s="23">
        <v>22.4</v>
      </c>
      <c r="O501" s="23">
        <v>9.6999999999999993</v>
      </c>
      <c r="P501" s="23">
        <v>0.4</v>
      </c>
      <c r="Q501" s="23">
        <v>83.1</v>
      </c>
    </row>
    <row r="502" spans="1:17" x14ac:dyDescent="0.3">
      <c r="A502" s="20" t="s">
        <v>1618</v>
      </c>
      <c r="B502" s="5" t="s">
        <v>488</v>
      </c>
      <c r="C502" s="23">
        <v>8</v>
      </c>
      <c r="D502" s="23">
        <v>61.4</v>
      </c>
      <c r="E502" s="23">
        <v>1.7</v>
      </c>
      <c r="F502" s="23">
        <v>21.7</v>
      </c>
      <c r="G502" s="23">
        <v>38.299999999999997</v>
      </c>
      <c r="H502" s="23">
        <v>4.5</v>
      </c>
      <c r="I502" s="23">
        <v>12.3</v>
      </c>
      <c r="J502" s="23">
        <v>1.5</v>
      </c>
      <c r="K502" s="23">
        <v>0.1</v>
      </c>
      <c r="L502" s="23">
        <v>2.2999999999999998</v>
      </c>
      <c r="M502" s="23">
        <v>15.7</v>
      </c>
      <c r="N502" s="23">
        <v>18.100000000000001</v>
      </c>
      <c r="O502" s="23">
        <v>12.8</v>
      </c>
      <c r="P502" s="23">
        <v>0.7</v>
      </c>
      <c r="Q502" s="23">
        <v>80.900000000000006</v>
      </c>
    </row>
    <row r="503" spans="1:17" x14ac:dyDescent="0.3">
      <c r="A503" s="20" t="s">
        <v>1619</v>
      </c>
      <c r="B503" s="5" t="s">
        <v>489</v>
      </c>
      <c r="C503" s="23">
        <v>12.4</v>
      </c>
      <c r="D503" s="23">
        <v>70.8</v>
      </c>
      <c r="E503" s="23">
        <v>1.1000000000000001</v>
      </c>
      <c r="F503" s="23">
        <v>2.6</v>
      </c>
      <c r="G503" s="23">
        <v>40.9</v>
      </c>
      <c r="H503" s="23">
        <v>4.8</v>
      </c>
      <c r="I503" s="23">
        <v>5.3</v>
      </c>
      <c r="J503" s="23">
        <v>1.7</v>
      </c>
      <c r="K503" s="23">
        <v>2.5</v>
      </c>
      <c r="L503" s="23">
        <v>4.7</v>
      </c>
      <c r="M503" s="23">
        <v>13.1</v>
      </c>
      <c r="N503" s="23">
        <v>19.2</v>
      </c>
      <c r="O503" s="23">
        <v>11.8</v>
      </c>
      <c r="P503" s="23">
        <v>0.8</v>
      </c>
      <c r="Q503" s="23">
        <v>86.4</v>
      </c>
    </row>
    <row r="504" spans="1:17" x14ac:dyDescent="0.3">
      <c r="A504" s="20" t="s">
        <v>1620</v>
      </c>
      <c r="B504" s="5" t="s">
        <v>490</v>
      </c>
      <c r="C504" s="23">
        <v>9.9</v>
      </c>
      <c r="D504" s="23">
        <v>64.5</v>
      </c>
      <c r="E504" s="23">
        <v>1.9</v>
      </c>
      <c r="F504" s="23">
        <v>2.5</v>
      </c>
      <c r="G504" s="23">
        <v>31.1</v>
      </c>
      <c r="H504" s="23">
        <v>5.5</v>
      </c>
      <c r="I504" s="23">
        <v>2.2999999999999998</v>
      </c>
      <c r="J504" s="23">
        <v>2</v>
      </c>
      <c r="K504" s="23">
        <v>0.8</v>
      </c>
      <c r="L504" s="23">
        <v>5.5</v>
      </c>
      <c r="M504" s="23">
        <v>17.100000000000001</v>
      </c>
      <c r="N504" s="23">
        <v>49.1</v>
      </c>
      <c r="O504" s="23">
        <v>12</v>
      </c>
      <c r="P504" s="23">
        <v>1.3</v>
      </c>
      <c r="Q504" s="23">
        <v>76.5</v>
      </c>
    </row>
    <row r="505" spans="1:17" x14ac:dyDescent="0.3">
      <c r="A505" s="20" t="s">
        <v>1621</v>
      </c>
      <c r="B505" s="5" t="s">
        <v>491</v>
      </c>
      <c r="C505" s="23">
        <v>9.5</v>
      </c>
      <c r="D505" s="23">
        <v>69</v>
      </c>
      <c r="E505" s="23">
        <v>1.8</v>
      </c>
      <c r="F505" s="23">
        <v>13</v>
      </c>
      <c r="G505" s="23">
        <v>29.5</v>
      </c>
      <c r="H505" s="23">
        <v>9.3000000000000007</v>
      </c>
      <c r="I505" s="23">
        <v>3.2</v>
      </c>
      <c r="J505" s="23">
        <v>3.6</v>
      </c>
      <c r="K505" s="23">
        <v>0.8</v>
      </c>
      <c r="L505" s="23">
        <v>4.8</v>
      </c>
      <c r="M505" s="23">
        <v>14.3</v>
      </c>
      <c r="N505" s="23">
        <v>52.5</v>
      </c>
      <c r="O505" s="23">
        <v>9.1999999999999993</v>
      </c>
      <c r="P505" s="23">
        <v>4.4000000000000004</v>
      </c>
      <c r="Q505" s="23">
        <v>92.3</v>
      </c>
    </row>
    <row r="506" spans="1:17" x14ac:dyDescent="0.3">
      <c r="A506" s="20" t="s">
        <v>1622</v>
      </c>
      <c r="B506" s="5" t="s">
        <v>492</v>
      </c>
      <c r="C506" s="23">
        <v>13.7</v>
      </c>
      <c r="D506" s="23">
        <v>75.599999999999994</v>
      </c>
      <c r="E506" s="23">
        <v>1.4</v>
      </c>
      <c r="F506" s="23">
        <v>1.1000000000000001</v>
      </c>
      <c r="G506" s="23">
        <v>34.6</v>
      </c>
      <c r="H506" s="23">
        <v>6.6</v>
      </c>
      <c r="I506" s="23">
        <v>10.199999999999999</v>
      </c>
      <c r="J506" s="23">
        <v>1.8</v>
      </c>
      <c r="K506" s="23">
        <v>1.7</v>
      </c>
      <c r="L506" s="23">
        <v>12.7</v>
      </c>
      <c r="M506" s="23">
        <v>11.9</v>
      </c>
      <c r="N506" s="23">
        <v>57.5</v>
      </c>
      <c r="O506" s="23">
        <v>8.3000000000000007</v>
      </c>
      <c r="P506" s="23">
        <v>0.8</v>
      </c>
      <c r="Q506" s="23">
        <v>88.1</v>
      </c>
    </row>
    <row r="507" spans="1:17" x14ac:dyDescent="0.3">
      <c r="A507" s="20" t="s">
        <v>1623</v>
      </c>
      <c r="B507" s="5" t="s">
        <v>493</v>
      </c>
      <c r="C507" s="23">
        <v>10.4</v>
      </c>
      <c r="D507" s="23">
        <v>76.400000000000006</v>
      </c>
      <c r="E507" s="23">
        <v>1.7</v>
      </c>
      <c r="F507" s="23">
        <v>0.6</v>
      </c>
      <c r="G507" s="23">
        <v>75.400000000000006</v>
      </c>
      <c r="H507" s="23">
        <v>3.6</v>
      </c>
      <c r="I507" s="23">
        <v>15.7</v>
      </c>
      <c r="J507" s="23">
        <v>6.1</v>
      </c>
      <c r="K507" s="23">
        <v>0.5</v>
      </c>
      <c r="L507" s="23">
        <v>12</v>
      </c>
      <c r="M507" s="23">
        <v>10.6</v>
      </c>
      <c r="N507" s="23">
        <v>45.3</v>
      </c>
      <c r="O507" s="23">
        <v>13.9</v>
      </c>
      <c r="P507" s="23">
        <v>0.2</v>
      </c>
      <c r="Q507" s="23">
        <v>92.7</v>
      </c>
    </row>
    <row r="508" spans="1:17" x14ac:dyDescent="0.3">
      <c r="A508" s="20" t="s">
        <v>1624</v>
      </c>
      <c r="B508" s="5" t="s">
        <v>494</v>
      </c>
      <c r="C508" s="23">
        <v>3.2</v>
      </c>
      <c r="D508" s="23">
        <v>32.9</v>
      </c>
      <c r="E508" s="23">
        <v>1.9</v>
      </c>
      <c r="F508" s="23">
        <v>4</v>
      </c>
      <c r="G508" s="23">
        <v>18.899999999999999</v>
      </c>
      <c r="H508" s="23">
        <v>2.8</v>
      </c>
      <c r="I508" s="23">
        <v>1.3</v>
      </c>
      <c r="J508" s="23">
        <v>1.5</v>
      </c>
      <c r="K508" s="23">
        <v>0.3</v>
      </c>
      <c r="L508" s="23">
        <v>0.4</v>
      </c>
      <c r="M508" s="23">
        <v>13.3</v>
      </c>
      <c r="N508" s="23">
        <v>10.7</v>
      </c>
      <c r="O508" s="23">
        <v>13.7</v>
      </c>
      <c r="P508" s="23">
        <v>0.5</v>
      </c>
      <c r="Q508" s="23">
        <v>70.400000000000006</v>
      </c>
    </row>
    <row r="509" spans="1:17" x14ac:dyDescent="0.3">
      <c r="A509" s="20" t="s">
        <v>1625</v>
      </c>
      <c r="B509" s="5" t="s">
        <v>495</v>
      </c>
      <c r="C509" s="23">
        <v>9.6999999999999993</v>
      </c>
      <c r="D509" s="23">
        <v>53.6</v>
      </c>
      <c r="E509" s="23">
        <v>1.4</v>
      </c>
      <c r="F509" s="23">
        <v>4.3</v>
      </c>
      <c r="G509" s="23">
        <v>21.3</v>
      </c>
      <c r="H509" s="23">
        <v>5.3</v>
      </c>
      <c r="I509" s="23">
        <v>4.5999999999999996</v>
      </c>
      <c r="J509" s="23">
        <v>2.5</v>
      </c>
      <c r="K509" s="23">
        <v>4</v>
      </c>
      <c r="L509" s="23">
        <v>4.8</v>
      </c>
      <c r="M509" s="23">
        <v>12.4</v>
      </c>
      <c r="N509" s="23">
        <v>10</v>
      </c>
      <c r="O509" s="23">
        <v>12.7</v>
      </c>
      <c r="P509" s="23">
        <v>0.8</v>
      </c>
      <c r="Q509" s="23">
        <v>80.2</v>
      </c>
    </row>
    <row r="510" spans="1:17" x14ac:dyDescent="0.3">
      <c r="A510" s="20" t="s">
        <v>1626</v>
      </c>
      <c r="B510" s="5" t="s">
        <v>496</v>
      </c>
      <c r="C510" s="23">
        <v>26.8</v>
      </c>
      <c r="D510" s="23">
        <v>74.5</v>
      </c>
      <c r="E510" s="23">
        <v>1.3</v>
      </c>
      <c r="F510" s="23">
        <v>1.8</v>
      </c>
      <c r="G510" s="23">
        <v>34.6</v>
      </c>
      <c r="H510" s="23">
        <v>3.1</v>
      </c>
      <c r="I510" s="23">
        <v>12.6</v>
      </c>
      <c r="J510" s="23">
        <v>3</v>
      </c>
      <c r="K510" s="23">
        <v>8.1999999999999993</v>
      </c>
      <c r="L510" s="23">
        <v>26.8</v>
      </c>
      <c r="M510" s="23">
        <v>6.7</v>
      </c>
      <c r="N510" s="23">
        <v>42.1</v>
      </c>
      <c r="O510" s="23">
        <v>10.3</v>
      </c>
      <c r="P510" s="23">
        <v>0.6</v>
      </c>
      <c r="Q510" s="23">
        <v>89.5</v>
      </c>
    </row>
    <row r="511" spans="1:17" x14ac:dyDescent="0.3">
      <c r="A511" s="20" t="s">
        <v>1627</v>
      </c>
      <c r="B511" s="5" t="s">
        <v>497</v>
      </c>
      <c r="C511" s="23">
        <v>25.5</v>
      </c>
      <c r="D511" s="23">
        <v>84.7</v>
      </c>
      <c r="E511" s="23">
        <v>0.9</v>
      </c>
      <c r="F511" s="23">
        <v>0.8</v>
      </c>
      <c r="G511" s="23">
        <v>27.4</v>
      </c>
      <c r="H511" s="23">
        <v>3.3</v>
      </c>
      <c r="I511" s="23">
        <v>29</v>
      </c>
      <c r="J511" s="23">
        <v>2</v>
      </c>
      <c r="K511" s="23">
        <v>11</v>
      </c>
      <c r="L511" s="23">
        <v>33.799999999999997</v>
      </c>
      <c r="M511" s="23">
        <v>11.4</v>
      </c>
      <c r="N511" s="23">
        <v>68.5</v>
      </c>
      <c r="O511" s="23">
        <v>9.3000000000000007</v>
      </c>
      <c r="P511" s="23">
        <v>1.7</v>
      </c>
      <c r="Q511" s="23">
        <v>94.2</v>
      </c>
    </row>
    <row r="512" spans="1:17" x14ac:dyDescent="0.3">
      <c r="A512" s="20" t="s">
        <v>1628</v>
      </c>
      <c r="B512" s="5" t="s">
        <v>374</v>
      </c>
      <c r="C512" s="23">
        <v>10.199999999999999</v>
      </c>
      <c r="D512" s="23">
        <v>57.5</v>
      </c>
      <c r="E512" s="23">
        <v>1.6</v>
      </c>
      <c r="F512" s="23">
        <v>3.5</v>
      </c>
      <c r="G512" s="23">
        <v>22.5</v>
      </c>
      <c r="H512" s="23">
        <v>4.5</v>
      </c>
      <c r="I512" s="23">
        <v>3.3</v>
      </c>
      <c r="J512" s="23">
        <v>2.2000000000000002</v>
      </c>
      <c r="K512" s="23">
        <v>2.1</v>
      </c>
      <c r="L512" s="23">
        <v>2.5</v>
      </c>
      <c r="M512" s="23">
        <v>15.3</v>
      </c>
      <c r="N512" s="23">
        <v>25.3</v>
      </c>
      <c r="O512" s="23">
        <v>12.9</v>
      </c>
      <c r="P512" s="23">
        <v>1.7</v>
      </c>
      <c r="Q512" s="23">
        <v>81.900000000000006</v>
      </c>
    </row>
    <row r="513" spans="1:17" x14ac:dyDescent="0.3">
      <c r="A513" s="20" t="s">
        <v>1629</v>
      </c>
      <c r="B513" s="5" t="s">
        <v>498</v>
      </c>
      <c r="C513" s="23">
        <v>9</v>
      </c>
      <c r="D513" s="23">
        <v>75.3</v>
      </c>
      <c r="E513" s="23">
        <v>1.6</v>
      </c>
      <c r="F513" s="23">
        <v>2.7</v>
      </c>
      <c r="G513" s="23">
        <v>41.3</v>
      </c>
      <c r="H513" s="23">
        <v>7.3</v>
      </c>
      <c r="I513" s="23">
        <v>12.7</v>
      </c>
      <c r="J513" s="23">
        <v>2.8</v>
      </c>
      <c r="K513" s="23">
        <v>0.4</v>
      </c>
      <c r="L513" s="23">
        <v>2.2000000000000002</v>
      </c>
      <c r="M513" s="23">
        <v>18.2</v>
      </c>
      <c r="N513" s="23">
        <v>24.5</v>
      </c>
      <c r="O513" s="23">
        <v>10.3</v>
      </c>
      <c r="P513" s="23">
        <v>1</v>
      </c>
      <c r="Q513" s="23">
        <v>67.7</v>
      </c>
    </row>
    <row r="514" spans="1:17" x14ac:dyDescent="0.3">
      <c r="A514" s="20" t="s">
        <v>1630</v>
      </c>
      <c r="B514" s="5" t="s">
        <v>499</v>
      </c>
      <c r="C514" s="23">
        <v>14.3</v>
      </c>
      <c r="D514" s="23">
        <v>74.8</v>
      </c>
      <c r="E514" s="23">
        <v>1.4</v>
      </c>
      <c r="F514" s="23">
        <v>3.2</v>
      </c>
      <c r="G514" s="23">
        <v>35.4</v>
      </c>
      <c r="H514" s="23">
        <v>6.4</v>
      </c>
      <c r="I514" s="23">
        <v>17.7</v>
      </c>
      <c r="J514" s="23">
        <v>3.1</v>
      </c>
      <c r="K514" s="23">
        <v>0.7</v>
      </c>
      <c r="L514" s="23">
        <v>21.4</v>
      </c>
      <c r="M514" s="23">
        <v>15.6</v>
      </c>
      <c r="N514" s="23">
        <v>34.9</v>
      </c>
      <c r="O514" s="23">
        <v>11.4</v>
      </c>
      <c r="P514" s="23">
        <v>1.4</v>
      </c>
      <c r="Q514" s="23">
        <v>89</v>
      </c>
    </row>
    <row r="515" spans="1:17" x14ac:dyDescent="0.3">
      <c r="A515" s="20" t="s">
        <v>1631</v>
      </c>
      <c r="B515" s="5" t="s">
        <v>500</v>
      </c>
      <c r="C515" s="23">
        <v>3.8</v>
      </c>
      <c r="D515" s="23">
        <v>33.6</v>
      </c>
      <c r="E515" s="23">
        <v>2.2000000000000002</v>
      </c>
      <c r="F515" s="23">
        <v>5.6</v>
      </c>
      <c r="G515" s="23">
        <v>17.7</v>
      </c>
      <c r="H515" s="23">
        <v>7.4</v>
      </c>
      <c r="I515" s="23">
        <v>0.2</v>
      </c>
      <c r="J515" s="23">
        <v>2.9</v>
      </c>
      <c r="K515" s="23">
        <v>0.2</v>
      </c>
      <c r="L515" s="23">
        <v>0.1</v>
      </c>
      <c r="M515" s="23">
        <v>17.7</v>
      </c>
      <c r="N515" s="23">
        <v>0.7</v>
      </c>
      <c r="O515" s="23">
        <v>15.8</v>
      </c>
      <c r="P515" s="23">
        <v>0.9</v>
      </c>
      <c r="Q515" s="23">
        <v>62.2</v>
      </c>
    </row>
    <row r="516" spans="1:17" x14ac:dyDescent="0.3">
      <c r="A516" s="20" t="s">
        <v>1632</v>
      </c>
      <c r="B516" s="5" t="s">
        <v>501</v>
      </c>
      <c r="C516" s="23">
        <v>15.8</v>
      </c>
      <c r="D516" s="23">
        <v>77.099999999999994</v>
      </c>
      <c r="E516" s="23">
        <v>0.8</v>
      </c>
      <c r="F516" s="23">
        <v>2.4</v>
      </c>
      <c r="G516" s="23">
        <v>40.5</v>
      </c>
      <c r="H516" s="23">
        <v>2.9</v>
      </c>
      <c r="I516" s="23">
        <v>9.1999999999999993</v>
      </c>
      <c r="J516" s="23">
        <v>1.4</v>
      </c>
      <c r="K516" s="23">
        <v>0.2</v>
      </c>
      <c r="L516" s="23">
        <v>14.6</v>
      </c>
      <c r="M516" s="23">
        <v>11.8</v>
      </c>
      <c r="N516" s="23">
        <v>26.1</v>
      </c>
      <c r="O516" s="23">
        <v>10.6</v>
      </c>
      <c r="P516" s="23">
        <v>0.5</v>
      </c>
      <c r="Q516" s="23">
        <v>88.8</v>
      </c>
    </row>
    <row r="517" spans="1:17" x14ac:dyDescent="0.3">
      <c r="A517" s="20" t="s">
        <v>1633</v>
      </c>
      <c r="B517" s="5" t="s">
        <v>502</v>
      </c>
      <c r="C517" s="23">
        <v>12.7</v>
      </c>
      <c r="D517" s="23">
        <v>72.400000000000006</v>
      </c>
      <c r="E517" s="23">
        <v>1.4</v>
      </c>
      <c r="F517" s="23">
        <v>6.1</v>
      </c>
      <c r="G517" s="23">
        <v>34.700000000000003</v>
      </c>
      <c r="H517" s="23">
        <v>9.6</v>
      </c>
      <c r="I517" s="23">
        <v>7.8</v>
      </c>
      <c r="J517" s="23">
        <v>4.7</v>
      </c>
      <c r="K517" s="23">
        <v>1.8</v>
      </c>
      <c r="L517" s="23">
        <v>15.7</v>
      </c>
      <c r="M517" s="23">
        <v>18</v>
      </c>
      <c r="N517" s="23">
        <v>35.799999999999997</v>
      </c>
      <c r="O517" s="23">
        <v>11.7</v>
      </c>
      <c r="P517" s="23">
        <v>2.2999999999999998</v>
      </c>
      <c r="Q517" s="23">
        <v>88.2</v>
      </c>
    </row>
    <row r="518" spans="1:17" x14ac:dyDescent="0.3">
      <c r="A518" s="20" t="s">
        <v>1634</v>
      </c>
      <c r="B518" s="5" t="s">
        <v>503</v>
      </c>
      <c r="C518" s="23">
        <v>2.7</v>
      </c>
      <c r="D518" s="23">
        <v>27.4</v>
      </c>
      <c r="E518" s="23">
        <v>2.2999999999999998</v>
      </c>
      <c r="F518" s="23">
        <v>7.4</v>
      </c>
      <c r="G518" s="23">
        <v>18.899999999999999</v>
      </c>
      <c r="H518" s="23">
        <v>5.8</v>
      </c>
      <c r="I518" s="23">
        <v>0.3</v>
      </c>
      <c r="J518" s="23">
        <v>3.2</v>
      </c>
      <c r="K518" s="23">
        <v>0.1</v>
      </c>
      <c r="L518" s="23">
        <v>0.1</v>
      </c>
      <c r="M518" s="23">
        <v>17.399999999999999</v>
      </c>
      <c r="N518" s="23">
        <v>1.3</v>
      </c>
      <c r="O518" s="23">
        <v>16.7</v>
      </c>
      <c r="P518" s="23">
        <v>0.6</v>
      </c>
      <c r="Q518" s="23">
        <v>66.3</v>
      </c>
    </row>
    <row r="519" spans="1:17" x14ac:dyDescent="0.3">
      <c r="A519" s="20" t="s">
        <v>1635</v>
      </c>
      <c r="B519" s="5" t="s">
        <v>75</v>
      </c>
      <c r="C519" s="23">
        <v>19.3</v>
      </c>
      <c r="D519" s="23">
        <v>71.2</v>
      </c>
      <c r="E519" s="23">
        <v>0.7</v>
      </c>
      <c r="F519" s="23">
        <v>0.8</v>
      </c>
      <c r="G519" s="23">
        <v>40.1</v>
      </c>
      <c r="H519" s="23">
        <v>9.4</v>
      </c>
      <c r="I519" s="23">
        <v>5.3</v>
      </c>
      <c r="J519" s="23">
        <v>1.2</v>
      </c>
      <c r="K519" s="23">
        <v>0.9</v>
      </c>
      <c r="L519" s="23">
        <v>2.4</v>
      </c>
      <c r="M519" s="23">
        <v>9.3000000000000007</v>
      </c>
      <c r="N519" s="23">
        <v>23.7</v>
      </c>
      <c r="O519" s="23">
        <v>10</v>
      </c>
      <c r="P519" s="23">
        <v>0.5</v>
      </c>
      <c r="Q519" s="23">
        <v>82.3</v>
      </c>
    </row>
    <row r="520" spans="1:17" x14ac:dyDescent="0.3">
      <c r="A520" s="20" t="s">
        <v>1636</v>
      </c>
      <c r="B520" s="5" t="s">
        <v>504</v>
      </c>
      <c r="C520" s="23">
        <v>6.9</v>
      </c>
      <c r="D520" s="23">
        <v>55.7</v>
      </c>
      <c r="E520" s="23">
        <v>3.2</v>
      </c>
      <c r="F520" s="23">
        <v>1.8</v>
      </c>
      <c r="G520" s="23">
        <v>21.4</v>
      </c>
      <c r="H520" s="23">
        <v>6.5</v>
      </c>
      <c r="I520" s="23">
        <v>0.8</v>
      </c>
      <c r="J520" s="23">
        <v>2.5</v>
      </c>
      <c r="K520" s="23">
        <v>0.2</v>
      </c>
      <c r="L520" s="23">
        <v>0.4</v>
      </c>
      <c r="M520" s="23">
        <v>18.2</v>
      </c>
      <c r="N520" s="23">
        <v>1</v>
      </c>
      <c r="O520" s="23">
        <v>13.9</v>
      </c>
      <c r="P520" s="23">
        <v>1.6</v>
      </c>
      <c r="Q520" s="23">
        <v>67.400000000000006</v>
      </c>
    </row>
    <row r="521" spans="1:17" x14ac:dyDescent="0.3">
      <c r="A521" s="20" t="s">
        <v>1637</v>
      </c>
      <c r="B521" s="5" t="s">
        <v>505</v>
      </c>
      <c r="C521" s="23">
        <v>9.1</v>
      </c>
      <c r="D521" s="23">
        <v>47.3</v>
      </c>
      <c r="E521" s="23">
        <v>2</v>
      </c>
      <c r="F521" s="23">
        <v>2</v>
      </c>
      <c r="G521" s="23">
        <v>32.9</v>
      </c>
      <c r="H521" s="23">
        <v>4.5999999999999996</v>
      </c>
      <c r="I521" s="23">
        <v>1.8</v>
      </c>
      <c r="J521" s="23">
        <v>2.6</v>
      </c>
      <c r="K521" s="23">
        <v>2.5</v>
      </c>
      <c r="L521" s="23">
        <v>2.9</v>
      </c>
      <c r="M521" s="23">
        <v>12</v>
      </c>
      <c r="N521" s="23">
        <v>24.6</v>
      </c>
      <c r="O521" s="23">
        <v>16.600000000000001</v>
      </c>
      <c r="P521" s="23">
        <v>0.4</v>
      </c>
      <c r="Q521" s="23">
        <v>82.6</v>
      </c>
    </row>
    <row r="522" spans="1:17" x14ac:dyDescent="0.3">
      <c r="A522" s="20" t="s">
        <v>1638</v>
      </c>
      <c r="B522" s="5" t="s">
        <v>506</v>
      </c>
      <c r="C522" s="23">
        <v>19.7</v>
      </c>
      <c r="D522" s="23">
        <v>73</v>
      </c>
      <c r="E522" s="23">
        <v>1</v>
      </c>
      <c r="F522" s="23">
        <v>0.5</v>
      </c>
      <c r="G522" s="23">
        <v>27.6</v>
      </c>
      <c r="H522" s="23">
        <v>3.2</v>
      </c>
      <c r="I522" s="23">
        <v>6.3</v>
      </c>
      <c r="J522" s="23">
        <v>1.5</v>
      </c>
      <c r="K522" s="23">
        <v>4.5999999999999996</v>
      </c>
      <c r="L522" s="23">
        <v>11.4</v>
      </c>
      <c r="M522" s="23">
        <v>9.8000000000000007</v>
      </c>
      <c r="N522" s="23">
        <v>33.4</v>
      </c>
      <c r="O522" s="23">
        <v>10.199999999999999</v>
      </c>
      <c r="P522" s="23">
        <v>1.1000000000000001</v>
      </c>
      <c r="Q522" s="23">
        <v>87.3</v>
      </c>
    </row>
    <row r="523" spans="1:17" x14ac:dyDescent="0.3">
      <c r="A523" s="20" t="s">
        <v>1639</v>
      </c>
      <c r="B523" s="5" t="s">
        <v>507</v>
      </c>
      <c r="C523" s="23">
        <v>8.6999999999999993</v>
      </c>
      <c r="D523" s="23">
        <v>66</v>
      </c>
      <c r="E523" s="23">
        <v>1.2</v>
      </c>
      <c r="F523" s="23">
        <v>7</v>
      </c>
      <c r="G523" s="23">
        <v>26.7</v>
      </c>
      <c r="H523" s="23">
        <v>4.3</v>
      </c>
      <c r="I523" s="23">
        <v>6.9</v>
      </c>
      <c r="J523" s="23">
        <v>1.9</v>
      </c>
      <c r="K523" s="23">
        <v>4.4000000000000004</v>
      </c>
      <c r="L523" s="23">
        <v>10.9</v>
      </c>
      <c r="M523" s="23">
        <v>6.9</v>
      </c>
      <c r="N523" s="23">
        <v>38.200000000000003</v>
      </c>
      <c r="O523" s="23">
        <v>11.9</v>
      </c>
      <c r="P523" s="23">
        <v>0.9</v>
      </c>
      <c r="Q523" s="23">
        <v>85.4</v>
      </c>
    </row>
    <row r="524" spans="1:17" x14ac:dyDescent="0.3">
      <c r="A524" s="20" t="s">
        <v>1640</v>
      </c>
      <c r="B524" s="5" t="s">
        <v>121</v>
      </c>
      <c r="C524" s="23">
        <v>14.4</v>
      </c>
      <c r="D524" s="23">
        <v>73.8</v>
      </c>
      <c r="E524" s="23">
        <v>1.1000000000000001</v>
      </c>
      <c r="F524" s="23">
        <v>13.5</v>
      </c>
      <c r="G524" s="23">
        <v>24.4</v>
      </c>
      <c r="H524" s="23">
        <v>5.6</v>
      </c>
      <c r="I524" s="23">
        <v>8.1</v>
      </c>
      <c r="J524" s="23">
        <v>3.4</v>
      </c>
      <c r="K524" s="23">
        <v>2.1</v>
      </c>
      <c r="L524" s="23">
        <v>3.1</v>
      </c>
      <c r="M524" s="23">
        <v>12</v>
      </c>
      <c r="N524" s="23">
        <v>38.9</v>
      </c>
      <c r="O524" s="23">
        <v>14.1</v>
      </c>
      <c r="P524" s="23">
        <v>1.6</v>
      </c>
      <c r="Q524" s="23">
        <v>91.5</v>
      </c>
    </row>
    <row r="525" spans="1:17" x14ac:dyDescent="0.3">
      <c r="A525" s="20" t="s">
        <v>1641</v>
      </c>
      <c r="B525" s="5" t="s">
        <v>508</v>
      </c>
      <c r="C525" s="23">
        <v>12.9</v>
      </c>
      <c r="D525" s="23">
        <v>64.400000000000006</v>
      </c>
      <c r="E525" s="23">
        <v>1.3</v>
      </c>
      <c r="F525" s="23">
        <v>4.7</v>
      </c>
      <c r="G525" s="23">
        <v>30.5</v>
      </c>
      <c r="H525" s="23">
        <v>4.7</v>
      </c>
      <c r="I525" s="23">
        <v>7.3</v>
      </c>
      <c r="J525" s="23">
        <v>2.6</v>
      </c>
      <c r="K525" s="23">
        <v>2.4</v>
      </c>
      <c r="L525" s="23">
        <v>5</v>
      </c>
      <c r="M525" s="23">
        <v>14.2</v>
      </c>
      <c r="N525" s="23">
        <v>29.8</v>
      </c>
      <c r="O525" s="23">
        <v>12.4</v>
      </c>
      <c r="P525" s="23">
        <v>1.1000000000000001</v>
      </c>
      <c r="Q525" s="23">
        <v>84.5</v>
      </c>
    </row>
    <row r="526" spans="1:17" x14ac:dyDescent="0.3">
      <c r="A526" s="20" t="s">
        <v>1642</v>
      </c>
      <c r="B526" s="5" t="s">
        <v>509</v>
      </c>
      <c r="C526" s="23">
        <v>22.7</v>
      </c>
      <c r="D526" s="23">
        <v>79.599999999999994</v>
      </c>
      <c r="E526" s="23">
        <v>1</v>
      </c>
      <c r="F526" s="23">
        <v>1.5</v>
      </c>
      <c r="G526" s="23">
        <v>43</v>
      </c>
      <c r="H526" s="23">
        <v>4.5999999999999996</v>
      </c>
      <c r="I526" s="23">
        <v>31</v>
      </c>
      <c r="J526" s="23">
        <v>3.3</v>
      </c>
      <c r="K526" s="23">
        <v>6.6</v>
      </c>
      <c r="L526" s="23">
        <v>19.2</v>
      </c>
      <c r="M526" s="23">
        <v>16.5</v>
      </c>
      <c r="N526" s="23">
        <v>71.3</v>
      </c>
      <c r="O526" s="23">
        <v>14.3</v>
      </c>
      <c r="P526" s="23">
        <v>1.5</v>
      </c>
      <c r="Q526" s="23">
        <v>92</v>
      </c>
    </row>
    <row r="527" spans="1:17" x14ac:dyDescent="0.3">
      <c r="A527" s="20" t="s">
        <v>1643</v>
      </c>
      <c r="B527" s="5" t="s">
        <v>510</v>
      </c>
      <c r="C527" s="23">
        <v>12</v>
      </c>
      <c r="D527" s="23">
        <v>74.400000000000006</v>
      </c>
      <c r="E527" s="23">
        <v>1.6</v>
      </c>
      <c r="F527" s="23">
        <v>5.8</v>
      </c>
      <c r="G527" s="23">
        <v>30.4</v>
      </c>
      <c r="H527" s="23">
        <v>6.2</v>
      </c>
      <c r="I527" s="23">
        <v>8.6999999999999993</v>
      </c>
      <c r="J527" s="23">
        <v>2.7</v>
      </c>
      <c r="K527" s="23">
        <v>1.9</v>
      </c>
      <c r="L527" s="23">
        <v>5.9</v>
      </c>
      <c r="M527" s="23">
        <v>13.8</v>
      </c>
      <c r="N527" s="23">
        <v>38.1</v>
      </c>
      <c r="O527" s="23">
        <v>12.8</v>
      </c>
      <c r="P527" s="23">
        <v>1.6</v>
      </c>
      <c r="Q527" s="23">
        <v>90.3</v>
      </c>
    </row>
    <row r="528" spans="1:17" x14ac:dyDescent="0.3">
      <c r="A528" s="20" t="s">
        <v>1644</v>
      </c>
      <c r="B528" s="5" t="s">
        <v>511</v>
      </c>
      <c r="C528" s="23">
        <v>12.2</v>
      </c>
      <c r="D528" s="23">
        <v>69.599999999999994</v>
      </c>
      <c r="E528" s="23">
        <v>3.1</v>
      </c>
      <c r="F528" s="23">
        <v>10</v>
      </c>
      <c r="G528" s="23">
        <v>30.8</v>
      </c>
      <c r="H528" s="23">
        <v>11.6</v>
      </c>
      <c r="I528" s="23">
        <v>6.4</v>
      </c>
      <c r="J528" s="23">
        <v>5.5</v>
      </c>
      <c r="K528" s="23">
        <v>3.8</v>
      </c>
      <c r="L528" s="23">
        <v>7.2</v>
      </c>
      <c r="M528" s="23">
        <v>21.5</v>
      </c>
      <c r="N528" s="23">
        <v>24.4</v>
      </c>
      <c r="O528" s="23">
        <v>20.5</v>
      </c>
      <c r="P528" s="23">
        <v>2.1</v>
      </c>
      <c r="Q528" s="23">
        <v>76.099999999999994</v>
      </c>
    </row>
    <row r="529" spans="1:17" x14ac:dyDescent="0.3">
      <c r="A529" s="20" t="s">
        <v>1645</v>
      </c>
      <c r="B529" s="5" t="s">
        <v>512</v>
      </c>
      <c r="C529" s="23">
        <v>12.3</v>
      </c>
      <c r="D529" s="23">
        <v>76.8</v>
      </c>
      <c r="E529" s="23">
        <v>1.4</v>
      </c>
      <c r="F529" s="23">
        <v>2.9</v>
      </c>
      <c r="G529" s="23">
        <v>24.8</v>
      </c>
      <c r="H529" s="23">
        <v>6.4</v>
      </c>
      <c r="I529" s="23">
        <v>9.1999999999999993</v>
      </c>
      <c r="J529" s="23">
        <v>3.9</v>
      </c>
      <c r="K529" s="23">
        <v>0.9</v>
      </c>
      <c r="L529" s="23">
        <v>1.8</v>
      </c>
      <c r="M529" s="23">
        <v>22.4</v>
      </c>
      <c r="N529" s="23">
        <v>26.3</v>
      </c>
      <c r="O529" s="23">
        <v>12.5</v>
      </c>
      <c r="P529" s="23">
        <v>4</v>
      </c>
      <c r="Q529" s="23">
        <v>94.1</v>
      </c>
    </row>
    <row r="530" spans="1:17" x14ac:dyDescent="0.3">
      <c r="A530" s="20" t="s">
        <v>1646</v>
      </c>
      <c r="B530" s="5" t="s">
        <v>513</v>
      </c>
      <c r="C530" s="23">
        <v>14.5</v>
      </c>
      <c r="D530" s="23">
        <v>55.5</v>
      </c>
      <c r="E530" s="23">
        <v>2.2999999999999998</v>
      </c>
      <c r="F530" s="23">
        <v>3.3</v>
      </c>
      <c r="G530" s="23">
        <v>38.200000000000003</v>
      </c>
      <c r="H530" s="23">
        <v>10.1</v>
      </c>
      <c r="I530" s="23">
        <v>5.4</v>
      </c>
      <c r="J530" s="23">
        <v>2.2000000000000002</v>
      </c>
      <c r="K530" s="23">
        <v>1.5</v>
      </c>
      <c r="L530" s="23">
        <v>4.2</v>
      </c>
      <c r="M530" s="23">
        <v>14.2</v>
      </c>
      <c r="N530" s="23">
        <v>7.9</v>
      </c>
      <c r="O530" s="23">
        <v>23.4</v>
      </c>
      <c r="P530" s="23">
        <v>0.6</v>
      </c>
      <c r="Q530" s="23">
        <v>83.6</v>
      </c>
    </row>
    <row r="531" spans="1:17" x14ac:dyDescent="0.3">
      <c r="A531" s="20" t="s">
        <v>1647</v>
      </c>
      <c r="B531" s="5" t="s">
        <v>514</v>
      </c>
      <c r="C531" s="23">
        <v>19.3</v>
      </c>
      <c r="D531" s="23">
        <v>81</v>
      </c>
      <c r="E531" s="23">
        <v>0.9</v>
      </c>
      <c r="F531" s="23">
        <v>1.3</v>
      </c>
      <c r="G531" s="23">
        <v>32.6</v>
      </c>
      <c r="H531" s="23">
        <v>2.8</v>
      </c>
      <c r="I531" s="23">
        <v>12.9</v>
      </c>
      <c r="J531" s="23">
        <v>2.4</v>
      </c>
      <c r="K531" s="23">
        <v>1</v>
      </c>
      <c r="L531" s="23">
        <v>12.7</v>
      </c>
      <c r="M531" s="23">
        <v>14.7</v>
      </c>
      <c r="N531" s="23">
        <v>55.1</v>
      </c>
      <c r="O531" s="23">
        <v>14</v>
      </c>
      <c r="P531" s="23">
        <v>1</v>
      </c>
      <c r="Q531" s="23">
        <v>90.8</v>
      </c>
    </row>
    <row r="532" spans="1:17" x14ac:dyDescent="0.3">
      <c r="A532" s="20" t="s">
        <v>1648</v>
      </c>
      <c r="B532" s="5" t="s">
        <v>515</v>
      </c>
      <c r="C532" s="23">
        <v>20</v>
      </c>
      <c r="D532" s="23">
        <v>73.099999999999994</v>
      </c>
      <c r="E532" s="23">
        <v>1</v>
      </c>
      <c r="F532" s="23">
        <v>3.7</v>
      </c>
      <c r="G532" s="23">
        <v>27.5</v>
      </c>
      <c r="H532" s="23">
        <v>3</v>
      </c>
      <c r="I532" s="23">
        <v>10.6</v>
      </c>
      <c r="J532" s="23">
        <v>1.9</v>
      </c>
      <c r="K532" s="23">
        <v>2.7</v>
      </c>
      <c r="L532" s="23">
        <v>9.6999999999999993</v>
      </c>
      <c r="M532" s="23">
        <v>14.5</v>
      </c>
      <c r="N532" s="23">
        <v>37.9</v>
      </c>
      <c r="O532" s="23">
        <v>11.5</v>
      </c>
      <c r="P532" s="23">
        <v>1.2</v>
      </c>
      <c r="Q532" s="23">
        <v>87.5</v>
      </c>
    </row>
    <row r="533" spans="1:17" x14ac:dyDescent="0.3">
      <c r="A533" s="20" t="s">
        <v>1649</v>
      </c>
      <c r="B533" s="5" t="s">
        <v>516</v>
      </c>
      <c r="C533" s="23">
        <v>11.2</v>
      </c>
      <c r="D533" s="23">
        <v>62.9</v>
      </c>
      <c r="E533" s="23">
        <v>3</v>
      </c>
      <c r="F533" s="23">
        <v>1.7</v>
      </c>
      <c r="G533" s="23">
        <v>43.4</v>
      </c>
      <c r="H533" s="23">
        <v>6.9</v>
      </c>
      <c r="I533" s="23">
        <v>12.4</v>
      </c>
      <c r="J533" s="23">
        <v>4.4000000000000004</v>
      </c>
      <c r="K533" s="23">
        <v>0.6</v>
      </c>
      <c r="L533" s="23">
        <v>6.1</v>
      </c>
      <c r="M533" s="23">
        <v>12.4</v>
      </c>
      <c r="N533" s="23">
        <v>43.7</v>
      </c>
      <c r="O533" s="23">
        <v>17</v>
      </c>
      <c r="P533" s="23">
        <v>1.8</v>
      </c>
      <c r="Q533" s="23">
        <v>87</v>
      </c>
    </row>
    <row r="534" spans="1:17" x14ac:dyDescent="0.3">
      <c r="A534" s="20" t="s">
        <v>1650</v>
      </c>
      <c r="B534" s="5" t="s">
        <v>517</v>
      </c>
      <c r="C534" s="23">
        <v>20.9</v>
      </c>
      <c r="D534" s="23">
        <v>81.599999999999994</v>
      </c>
      <c r="E534" s="23">
        <v>1.2</v>
      </c>
      <c r="F534" s="23">
        <v>5.6</v>
      </c>
      <c r="G534" s="23">
        <v>33.6</v>
      </c>
      <c r="H534" s="23">
        <v>4.8</v>
      </c>
      <c r="I534" s="23">
        <v>32.6</v>
      </c>
      <c r="J534" s="23">
        <v>2.4</v>
      </c>
      <c r="K534" s="23">
        <v>4.4000000000000004</v>
      </c>
      <c r="L534" s="23">
        <v>20</v>
      </c>
      <c r="M534" s="23">
        <v>15</v>
      </c>
      <c r="N534" s="23">
        <v>25.6</v>
      </c>
      <c r="O534" s="23">
        <v>13.4</v>
      </c>
      <c r="P534" s="23">
        <v>0.9</v>
      </c>
      <c r="Q534" s="23">
        <v>92.3</v>
      </c>
    </row>
    <row r="535" spans="1:17" x14ac:dyDescent="0.3">
      <c r="A535" s="20" t="s">
        <v>1651</v>
      </c>
      <c r="B535" s="5" t="s">
        <v>518</v>
      </c>
      <c r="C535" s="23">
        <v>13.5</v>
      </c>
      <c r="D535" s="23">
        <v>66.2</v>
      </c>
      <c r="E535" s="23">
        <v>1.2</v>
      </c>
      <c r="F535" s="23">
        <v>1</v>
      </c>
      <c r="G535" s="23">
        <v>32.299999999999997</v>
      </c>
      <c r="H535" s="23">
        <v>10.4</v>
      </c>
      <c r="I535" s="23">
        <v>7.3</v>
      </c>
      <c r="J535" s="23">
        <v>2.1</v>
      </c>
      <c r="K535" s="23">
        <v>10.4</v>
      </c>
      <c r="L535" s="23">
        <v>14.3</v>
      </c>
      <c r="M535" s="23">
        <v>11.3</v>
      </c>
      <c r="N535" s="23">
        <v>28.7</v>
      </c>
      <c r="O535" s="23">
        <v>11.9</v>
      </c>
      <c r="P535" s="23">
        <v>0.7</v>
      </c>
      <c r="Q535" s="23">
        <v>82.2</v>
      </c>
    </row>
    <row r="536" spans="1:17" x14ac:dyDescent="0.3">
      <c r="A536" s="20" t="s">
        <v>1652</v>
      </c>
      <c r="B536" s="5" t="s">
        <v>519</v>
      </c>
      <c r="C536" s="23">
        <v>9.6</v>
      </c>
      <c r="D536" s="23">
        <v>54.2</v>
      </c>
      <c r="E536" s="23">
        <v>1.5</v>
      </c>
      <c r="F536" s="23">
        <v>0.5</v>
      </c>
      <c r="G536" s="23">
        <v>29.9</v>
      </c>
      <c r="H536" s="23">
        <v>7.2</v>
      </c>
      <c r="I536" s="23">
        <v>2.2999999999999998</v>
      </c>
      <c r="J536" s="23">
        <v>2.5</v>
      </c>
      <c r="K536" s="23">
        <v>5.5</v>
      </c>
      <c r="L536" s="23">
        <v>3.2</v>
      </c>
      <c r="M536" s="23">
        <v>10.6</v>
      </c>
      <c r="N536" s="23">
        <v>2.6</v>
      </c>
      <c r="O536" s="23">
        <v>13.2</v>
      </c>
      <c r="P536" s="23">
        <v>0.7</v>
      </c>
      <c r="Q536" s="23">
        <v>73.8</v>
      </c>
    </row>
    <row r="537" spans="1:17" x14ac:dyDescent="0.3">
      <c r="A537" s="20" t="s">
        <v>1653</v>
      </c>
      <c r="B537" s="5" t="s">
        <v>520</v>
      </c>
      <c r="C537" s="23">
        <v>10.9</v>
      </c>
      <c r="D537" s="23">
        <v>65.099999999999994</v>
      </c>
      <c r="E537" s="23">
        <v>1.1000000000000001</v>
      </c>
      <c r="F537" s="23">
        <v>0.3</v>
      </c>
      <c r="G537" s="23">
        <v>31.6</v>
      </c>
      <c r="H537" s="23">
        <v>3.2</v>
      </c>
      <c r="I537" s="23">
        <v>2.2999999999999998</v>
      </c>
      <c r="J537" s="23">
        <v>2.4</v>
      </c>
      <c r="K537" s="23">
        <v>1.2</v>
      </c>
      <c r="L537" s="23">
        <v>3.3</v>
      </c>
      <c r="M537" s="23">
        <v>14.3</v>
      </c>
      <c r="N537" s="23">
        <v>23.1</v>
      </c>
      <c r="O537" s="23">
        <v>12.8</v>
      </c>
      <c r="P537" s="23">
        <v>0.6</v>
      </c>
      <c r="Q537" s="23">
        <v>83.1</v>
      </c>
    </row>
    <row r="538" spans="1:17" x14ac:dyDescent="0.3">
      <c r="A538" s="20" t="s">
        <v>1654</v>
      </c>
      <c r="B538" s="5" t="s">
        <v>521</v>
      </c>
      <c r="C538" s="23">
        <v>10.5</v>
      </c>
      <c r="D538" s="23">
        <v>71.7</v>
      </c>
      <c r="E538" s="23">
        <v>1.7</v>
      </c>
      <c r="F538" s="23">
        <v>8.6</v>
      </c>
      <c r="G538" s="23">
        <v>31.3</v>
      </c>
      <c r="H538" s="23">
        <v>5.3</v>
      </c>
      <c r="I538" s="23">
        <v>16.8</v>
      </c>
      <c r="J538" s="23">
        <v>1.9</v>
      </c>
      <c r="K538" s="23">
        <v>2.1</v>
      </c>
      <c r="L538" s="23">
        <v>2.2000000000000002</v>
      </c>
      <c r="M538" s="23">
        <v>15.1</v>
      </c>
      <c r="N538" s="23">
        <v>35.299999999999997</v>
      </c>
      <c r="O538" s="23">
        <v>12.2</v>
      </c>
      <c r="P538" s="23">
        <v>1.8</v>
      </c>
      <c r="Q538" s="23">
        <v>91.9</v>
      </c>
    </row>
    <row r="539" spans="1:17" x14ac:dyDescent="0.3">
      <c r="A539" s="20" t="s">
        <v>1655</v>
      </c>
      <c r="B539" s="5" t="s">
        <v>522</v>
      </c>
      <c r="C539" s="23">
        <v>15</v>
      </c>
      <c r="D539" s="23">
        <v>78.400000000000006</v>
      </c>
      <c r="E539" s="23">
        <v>1.8</v>
      </c>
      <c r="F539" s="23">
        <v>1</v>
      </c>
      <c r="G539" s="23">
        <v>25.2</v>
      </c>
      <c r="H539" s="23">
        <v>3.7</v>
      </c>
      <c r="I539" s="23">
        <v>3.9</v>
      </c>
      <c r="J539" s="23">
        <v>3.7</v>
      </c>
      <c r="K539" s="23">
        <v>0.3</v>
      </c>
      <c r="L539" s="23">
        <v>1.8</v>
      </c>
      <c r="M539" s="23">
        <v>16.8</v>
      </c>
      <c r="N539" s="23">
        <v>71.8</v>
      </c>
      <c r="O539" s="23">
        <v>11.9</v>
      </c>
      <c r="P539" s="23">
        <v>2.7</v>
      </c>
      <c r="Q539" s="23">
        <v>92.9</v>
      </c>
    </row>
    <row r="540" spans="1:17" x14ac:dyDescent="0.3">
      <c r="A540" s="20" t="s">
        <v>1656</v>
      </c>
      <c r="B540" s="5" t="s">
        <v>93</v>
      </c>
      <c r="C540" s="23">
        <v>8.4</v>
      </c>
      <c r="D540" s="23">
        <v>56.4</v>
      </c>
      <c r="E540" s="23">
        <v>1.6</v>
      </c>
      <c r="F540" s="23">
        <v>2</v>
      </c>
      <c r="G540" s="23">
        <v>28.2</v>
      </c>
      <c r="H540" s="23">
        <v>4.7</v>
      </c>
      <c r="I540" s="23">
        <v>4.3</v>
      </c>
      <c r="J540" s="23">
        <v>2.5</v>
      </c>
      <c r="K540" s="23">
        <v>1.1000000000000001</v>
      </c>
      <c r="L540" s="23">
        <v>1.8</v>
      </c>
      <c r="M540" s="23">
        <v>8.9</v>
      </c>
      <c r="N540" s="23">
        <v>18.8</v>
      </c>
      <c r="O540" s="23">
        <v>13.4</v>
      </c>
      <c r="P540" s="23">
        <v>0.9</v>
      </c>
      <c r="Q540" s="23">
        <v>81.3</v>
      </c>
    </row>
    <row r="541" spans="1:17" x14ac:dyDescent="0.3">
      <c r="A541" s="20" t="s">
        <v>1657</v>
      </c>
      <c r="B541" s="5" t="s">
        <v>523</v>
      </c>
      <c r="C541" s="23">
        <v>18</v>
      </c>
      <c r="D541" s="23">
        <v>73.3</v>
      </c>
      <c r="E541" s="23">
        <v>1.5</v>
      </c>
      <c r="F541" s="23">
        <v>2.1</v>
      </c>
      <c r="G541" s="23">
        <v>33</v>
      </c>
      <c r="H541" s="23">
        <v>4.0999999999999996</v>
      </c>
      <c r="I541" s="23">
        <v>7.8</v>
      </c>
      <c r="J541" s="23">
        <v>3.5</v>
      </c>
      <c r="K541" s="23">
        <v>1.6</v>
      </c>
      <c r="L541" s="23">
        <v>10.8</v>
      </c>
      <c r="M541" s="23">
        <v>12.5</v>
      </c>
      <c r="N541" s="23">
        <v>32.9</v>
      </c>
      <c r="O541" s="23">
        <v>13.9</v>
      </c>
      <c r="P541" s="23">
        <v>0.7</v>
      </c>
      <c r="Q541" s="23">
        <v>85.7</v>
      </c>
    </row>
    <row r="542" spans="1:17" x14ac:dyDescent="0.3">
      <c r="A542" s="20" t="s">
        <v>1658</v>
      </c>
      <c r="B542" s="5" t="s">
        <v>524</v>
      </c>
      <c r="C542" s="23">
        <v>10.6</v>
      </c>
      <c r="D542" s="23">
        <v>63.8</v>
      </c>
      <c r="E542" s="23">
        <v>1.5</v>
      </c>
      <c r="F542" s="23">
        <v>3.4</v>
      </c>
      <c r="G542" s="23">
        <v>24.9</v>
      </c>
      <c r="H542" s="23">
        <v>4.5999999999999996</v>
      </c>
      <c r="I542" s="23">
        <v>15.9</v>
      </c>
      <c r="J542" s="23">
        <v>2.1</v>
      </c>
      <c r="K542" s="23">
        <v>3.4</v>
      </c>
      <c r="L542" s="23">
        <v>5</v>
      </c>
      <c r="M542" s="23">
        <v>12.7</v>
      </c>
      <c r="N542" s="23">
        <v>20.9</v>
      </c>
      <c r="O542" s="23">
        <v>11.9</v>
      </c>
      <c r="P542" s="23">
        <v>0.5</v>
      </c>
      <c r="Q542" s="23">
        <v>77.599999999999994</v>
      </c>
    </row>
    <row r="543" spans="1:17" x14ac:dyDescent="0.3">
      <c r="A543" s="20" t="s">
        <v>1659</v>
      </c>
      <c r="B543" s="5" t="s">
        <v>525</v>
      </c>
      <c r="C543" s="23">
        <v>7</v>
      </c>
      <c r="D543" s="23">
        <v>52.3</v>
      </c>
      <c r="E543" s="23">
        <v>2.6</v>
      </c>
      <c r="F543" s="23">
        <v>3.4</v>
      </c>
      <c r="G543" s="23">
        <v>26.6</v>
      </c>
      <c r="H543" s="23">
        <v>4.2</v>
      </c>
      <c r="I543" s="23">
        <v>1.5</v>
      </c>
      <c r="J543" s="23">
        <v>1.8</v>
      </c>
      <c r="K543" s="23">
        <v>0.2</v>
      </c>
      <c r="L543" s="23">
        <v>1</v>
      </c>
      <c r="M543" s="23">
        <v>18.399999999999999</v>
      </c>
      <c r="N543" s="23">
        <v>12.3</v>
      </c>
      <c r="O543" s="23">
        <v>16.600000000000001</v>
      </c>
      <c r="P543" s="23">
        <v>0.8</v>
      </c>
      <c r="Q543" s="23">
        <v>73.900000000000006</v>
      </c>
    </row>
    <row r="544" spans="1:17" x14ac:dyDescent="0.3">
      <c r="A544" s="20" t="s">
        <v>1660</v>
      </c>
      <c r="B544" s="5" t="s">
        <v>526</v>
      </c>
      <c r="C544" s="23">
        <v>4.5</v>
      </c>
      <c r="D544" s="23">
        <v>41.5</v>
      </c>
      <c r="E544" s="23">
        <v>2.2000000000000002</v>
      </c>
      <c r="F544" s="23">
        <v>6.4</v>
      </c>
      <c r="G544" s="23">
        <v>23.8</v>
      </c>
      <c r="H544" s="23">
        <v>6.4</v>
      </c>
      <c r="I544" s="23">
        <v>0.8</v>
      </c>
      <c r="J544" s="23">
        <v>5.0999999999999996</v>
      </c>
      <c r="K544" s="23">
        <v>0.3</v>
      </c>
      <c r="L544" s="23">
        <v>0.8</v>
      </c>
      <c r="M544" s="23">
        <v>16</v>
      </c>
      <c r="N544" s="23">
        <v>0.5</v>
      </c>
      <c r="O544" s="23">
        <v>16.5</v>
      </c>
      <c r="P544" s="23">
        <v>1.2</v>
      </c>
      <c r="Q544" s="23">
        <v>76.599999999999994</v>
      </c>
    </row>
    <row r="545" spans="1:17" x14ac:dyDescent="0.3">
      <c r="A545" s="20" t="s">
        <v>1661</v>
      </c>
      <c r="B545" s="5" t="s">
        <v>527</v>
      </c>
      <c r="C545" s="23">
        <v>9.8000000000000007</v>
      </c>
      <c r="D545" s="23">
        <v>62.9</v>
      </c>
      <c r="E545" s="23">
        <v>1.6</v>
      </c>
      <c r="F545" s="23">
        <v>2.7</v>
      </c>
      <c r="G545" s="23">
        <v>28.3</v>
      </c>
      <c r="H545" s="23">
        <v>5.7</v>
      </c>
      <c r="I545" s="23">
        <v>6.4</v>
      </c>
      <c r="J545" s="23">
        <v>2.2000000000000002</v>
      </c>
      <c r="K545" s="23">
        <v>1.5</v>
      </c>
      <c r="L545" s="23">
        <v>2.7</v>
      </c>
      <c r="M545" s="23">
        <v>9.8000000000000007</v>
      </c>
      <c r="N545" s="23">
        <v>23.8</v>
      </c>
      <c r="O545" s="23">
        <v>12.9</v>
      </c>
      <c r="P545" s="23">
        <v>1.5</v>
      </c>
      <c r="Q545" s="23">
        <v>85.7</v>
      </c>
    </row>
    <row r="546" spans="1:17" x14ac:dyDescent="0.3">
      <c r="A546" s="20" t="s">
        <v>1662</v>
      </c>
      <c r="B546" s="5" t="s">
        <v>528</v>
      </c>
      <c r="C546" s="23">
        <v>9.6999999999999993</v>
      </c>
      <c r="D546" s="23">
        <v>58.5</v>
      </c>
      <c r="E546" s="23">
        <v>1.6</v>
      </c>
      <c r="F546" s="23">
        <v>6.5</v>
      </c>
      <c r="G546" s="23">
        <v>31.3</v>
      </c>
      <c r="H546" s="23">
        <v>6.9</v>
      </c>
      <c r="I546" s="23">
        <v>2</v>
      </c>
      <c r="J546" s="23">
        <v>1.9</v>
      </c>
      <c r="K546" s="23">
        <v>0.5</v>
      </c>
      <c r="L546" s="23">
        <v>2.4</v>
      </c>
      <c r="M546" s="23">
        <v>18.3</v>
      </c>
      <c r="N546" s="23">
        <v>5.0999999999999996</v>
      </c>
      <c r="O546" s="23">
        <v>14.2</v>
      </c>
      <c r="P546" s="23">
        <v>1.1000000000000001</v>
      </c>
      <c r="Q546" s="23">
        <v>84.5</v>
      </c>
    </row>
    <row r="547" spans="1:17" x14ac:dyDescent="0.3">
      <c r="A547" s="20" t="s">
        <v>1663</v>
      </c>
      <c r="B547" s="5" t="s">
        <v>529</v>
      </c>
      <c r="C547" s="23">
        <v>3.8</v>
      </c>
      <c r="D547" s="23">
        <v>35.200000000000003</v>
      </c>
      <c r="E547" s="23">
        <v>2.9</v>
      </c>
      <c r="F547" s="23">
        <v>4.0999999999999996</v>
      </c>
      <c r="G547" s="23">
        <v>22.3</v>
      </c>
      <c r="H547" s="23">
        <v>6.4</v>
      </c>
      <c r="I547" s="23">
        <v>7.6</v>
      </c>
      <c r="J547" s="23">
        <v>3.2</v>
      </c>
      <c r="K547" s="23">
        <v>1.1000000000000001</v>
      </c>
      <c r="L547" s="23">
        <v>1</v>
      </c>
      <c r="M547" s="23">
        <v>14</v>
      </c>
      <c r="N547" s="23">
        <v>6.5</v>
      </c>
      <c r="O547" s="23">
        <v>20.7</v>
      </c>
      <c r="P547" s="23">
        <v>0.8</v>
      </c>
      <c r="Q547" s="23">
        <v>73.8</v>
      </c>
    </row>
    <row r="548" spans="1:17" x14ac:dyDescent="0.3">
      <c r="A548" s="20" t="s">
        <v>1664</v>
      </c>
      <c r="B548" s="5" t="s">
        <v>530</v>
      </c>
      <c r="C548" s="23">
        <v>3.5</v>
      </c>
      <c r="D548" s="23">
        <v>30.2</v>
      </c>
      <c r="E548" s="23">
        <v>1.5</v>
      </c>
      <c r="F548" s="23">
        <v>7</v>
      </c>
      <c r="G548" s="23">
        <v>15.7</v>
      </c>
      <c r="H548" s="23">
        <v>4.5999999999999996</v>
      </c>
      <c r="I548" s="23">
        <v>1.4</v>
      </c>
      <c r="J548" s="23">
        <v>1.9</v>
      </c>
      <c r="K548" s="23">
        <v>0.2</v>
      </c>
      <c r="L548" s="23">
        <v>0.1</v>
      </c>
      <c r="M548" s="23">
        <v>15.4</v>
      </c>
      <c r="N548" s="23">
        <v>1.7</v>
      </c>
      <c r="O548" s="23">
        <v>16.100000000000001</v>
      </c>
      <c r="P548" s="23">
        <v>0.6</v>
      </c>
      <c r="Q548" s="23">
        <v>67.900000000000006</v>
      </c>
    </row>
    <row r="549" spans="1:17" x14ac:dyDescent="0.3">
      <c r="A549" s="20" t="s">
        <v>1665</v>
      </c>
      <c r="B549" s="5" t="s">
        <v>531</v>
      </c>
      <c r="C549" s="23">
        <v>6.1</v>
      </c>
      <c r="D549" s="23">
        <v>55</v>
      </c>
      <c r="E549" s="23">
        <v>1.3</v>
      </c>
      <c r="F549" s="23">
        <v>4.8</v>
      </c>
      <c r="G549" s="23">
        <v>18.7</v>
      </c>
      <c r="H549" s="23">
        <v>3.3</v>
      </c>
      <c r="I549" s="23">
        <v>1</v>
      </c>
      <c r="J549" s="23">
        <v>2</v>
      </c>
      <c r="K549" s="23">
        <v>0.5</v>
      </c>
      <c r="L549" s="23">
        <v>0.3</v>
      </c>
      <c r="M549" s="23">
        <v>11.3</v>
      </c>
      <c r="N549" s="23">
        <v>4.5999999999999996</v>
      </c>
      <c r="O549" s="23">
        <v>14.7</v>
      </c>
      <c r="P549" s="23">
        <v>1.5</v>
      </c>
      <c r="Q549" s="23">
        <v>76.7</v>
      </c>
    </row>
    <row r="550" spans="1:17" x14ac:dyDescent="0.3">
      <c r="A550" s="20" t="s">
        <v>1666</v>
      </c>
      <c r="B550" s="5" t="s">
        <v>532</v>
      </c>
      <c r="C550" s="23">
        <v>6.2</v>
      </c>
      <c r="D550" s="23">
        <v>56.5</v>
      </c>
      <c r="E550" s="23">
        <v>2.7</v>
      </c>
      <c r="F550" s="23">
        <v>3.8</v>
      </c>
      <c r="G550" s="23">
        <v>20.9</v>
      </c>
      <c r="H550" s="23">
        <v>6.1</v>
      </c>
      <c r="I550" s="23">
        <v>1.6</v>
      </c>
      <c r="J550" s="23">
        <v>2.5</v>
      </c>
      <c r="K550" s="23">
        <v>0.3</v>
      </c>
      <c r="L550" s="23">
        <v>1.2</v>
      </c>
      <c r="M550" s="23">
        <v>13.9</v>
      </c>
      <c r="N550" s="23">
        <v>1.4</v>
      </c>
      <c r="O550" s="23">
        <v>14.7</v>
      </c>
      <c r="P550" s="23">
        <v>0.9</v>
      </c>
      <c r="Q550" s="23">
        <v>66.599999999999994</v>
      </c>
    </row>
    <row r="551" spans="1:17" x14ac:dyDescent="0.3">
      <c r="A551" s="20" t="s">
        <v>1667</v>
      </c>
      <c r="B551" s="5" t="s">
        <v>533</v>
      </c>
      <c r="C551" s="23">
        <v>12.2</v>
      </c>
      <c r="D551" s="23">
        <v>71</v>
      </c>
      <c r="E551" s="23">
        <v>1.3</v>
      </c>
      <c r="F551" s="23">
        <v>9.1</v>
      </c>
      <c r="G551" s="23">
        <v>25.3</v>
      </c>
      <c r="H551" s="23">
        <v>4.3</v>
      </c>
      <c r="I551" s="23">
        <v>6.2</v>
      </c>
      <c r="J551" s="23">
        <v>2.9</v>
      </c>
      <c r="K551" s="23">
        <v>2.7</v>
      </c>
      <c r="L551" s="23">
        <v>7.8</v>
      </c>
      <c r="M551" s="23">
        <v>14.4</v>
      </c>
      <c r="N551" s="23">
        <v>25.4</v>
      </c>
      <c r="O551" s="23">
        <v>12.2</v>
      </c>
      <c r="P551" s="23">
        <v>2.1</v>
      </c>
      <c r="Q551" s="23">
        <v>87.9</v>
      </c>
    </row>
    <row r="552" spans="1:17" x14ac:dyDescent="0.3">
      <c r="A552" s="20" t="s">
        <v>1668</v>
      </c>
      <c r="B552" s="5" t="s">
        <v>534</v>
      </c>
      <c r="C552" s="23">
        <v>7.7</v>
      </c>
      <c r="D552" s="23">
        <v>68.900000000000006</v>
      </c>
      <c r="E552" s="23">
        <v>1.6</v>
      </c>
      <c r="F552" s="23">
        <v>1.8</v>
      </c>
      <c r="G552" s="23">
        <v>37.9</v>
      </c>
      <c r="H552" s="23">
        <v>5.8</v>
      </c>
      <c r="I552" s="23">
        <v>5.9</v>
      </c>
      <c r="J552" s="23">
        <v>3.6</v>
      </c>
      <c r="K552" s="23">
        <v>0.5</v>
      </c>
      <c r="L552" s="23">
        <v>7.5</v>
      </c>
      <c r="M552" s="23">
        <v>13.1</v>
      </c>
      <c r="N552" s="23">
        <v>15.8</v>
      </c>
      <c r="O552" s="23">
        <v>13.6</v>
      </c>
      <c r="P552" s="23">
        <v>2.1</v>
      </c>
      <c r="Q552" s="23">
        <v>87.4</v>
      </c>
    </row>
    <row r="553" spans="1:17" x14ac:dyDescent="0.3">
      <c r="A553" s="20" t="s">
        <v>1669</v>
      </c>
      <c r="B553" s="5" t="s">
        <v>535</v>
      </c>
      <c r="C553" s="23">
        <v>12</v>
      </c>
      <c r="D553" s="23">
        <v>67.3</v>
      </c>
      <c r="E553" s="23">
        <v>1.4</v>
      </c>
      <c r="F553" s="23">
        <v>5.0999999999999996</v>
      </c>
      <c r="G553" s="23">
        <v>30.2</v>
      </c>
      <c r="H553" s="23">
        <v>5.5</v>
      </c>
      <c r="I553" s="23">
        <v>2.7</v>
      </c>
      <c r="J553" s="23">
        <v>2.4</v>
      </c>
      <c r="K553" s="23">
        <v>0.5</v>
      </c>
      <c r="L553" s="23">
        <v>2</v>
      </c>
      <c r="M553" s="23">
        <v>18.899999999999999</v>
      </c>
      <c r="N553" s="23">
        <v>6</v>
      </c>
      <c r="O553" s="23">
        <v>12.1</v>
      </c>
      <c r="P553" s="23">
        <v>1</v>
      </c>
      <c r="Q553" s="23">
        <v>68.3</v>
      </c>
    </row>
    <row r="554" spans="1:17" x14ac:dyDescent="0.3">
      <c r="A554" s="20" t="s">
        <v>1670</v>
      </c>
      <c r="B554" s="5" t="s">
        <v>536</v>
      </c>
      <c r="C554" s="23">
        <v>4.3</v>
      </c>
      <c r="D554" s="23">
        <v>38.4</v>
      </c>
      <c r="E554" s="23">
        <v>2.5</v>
      </c>
      <c r="F554" s="23">
        <v>3</v>
      </c>
      <c r="G554" s="23">
        <v>19.100000000000001</v>
      </c>
      <c r="H554" s="23">
        <v>2.7</v>
      </c>
      <c r="I554" s="23">
        <v>0.9</v>
      </c>
      <c r="J554" s="23">
        <v>2.7</v>
      </c>
      <c r="K554" s="23">
        <v>0.2</v>
      </c>
      <c r="L554" s="23">
        <v>0.4</v>
      </c>
      <c r="M554" s="23">
        <v>12.6</v>
      </c>
      <c r="N554" s="23">
        <v>3</v>
      </c>
      <c r="O554" s="23">
        <v>16.5</v>
      </c>
      <c r="P554" s="23">
        <v>1.1000000000000001</v>
      </c>
      <c r="Q554" s="23">
        <v>72.3</v>
      </c>
    </row>
    <row r="555" spans="1:17" x14ac:dyDescent="0.3">
      <c r="A555" s="20" t="s">
        <v>1671</v>
      </c>
      <c r="B555" s="5" t="s">
        <v>537</v>
      </c>
      <c r="C555" s="23">
        <v>10.7</v>
      </c>
      <c r="D555" s="23">
        <v>76.7</v>
      </c>
      <c r="E555" s="23">
        <v>2</v>
      </c>
      <c r="F555" s="23">
        <v>0.5</v>
      </c>
      <c r="G555" s="23">
        <v>37.299999999999997</v>
      </c>
      <c r="H555" s="23">
        <v>4.8</v>
      </c>
      <c r="I555" s="23">
        <v>1</v>
      </c>
      <c r="J555" s="23">
        <v>4.5</v>
      </c>
      <c r="K555" s="23">
        <v>0.2</v>
      </c>
      <c r="L555" s="23">
        <v>0.7</v>
      </c>
      <c r="M555" s="23">
        <v>15.8</v>
      </c>
      <c r="N555" s="23">
        <v>20</v>
      </c>
      <c r="O555" s="23">
        <v>10.4</v>
      </c>
      <c r="P555" s="23">
        <v>1.4</v>
      </c>
      <c r="Q555" s="23">
        <v>72.8</v>
      </c>
    </row>
    <row r="556" spans="1:17" x14ac:dyDescent="0.3">
      <c r="A556" s="20" t="s">
        <v>1672</v>
      </c>
      <c r="B556" s="5" t="s">
        <v>538</v>
      </c>
      <c r="C556" s="23">
        <v>10.3</v>
      </c>
      <c r="D556" s="23">
        <v>66.2</v>
      </c>
      <c r="E556" s="23">
        <v>1.6</v>
      </c>
      <c r="F556" s="23">
        <v>5.3</v>
      </c>
      <c r="G556" s="23">
        <v>23.1</v>
      </c>
      <c r="H556" s="23">
        <v>3.2</v>
      </c>
      <c r="I556" s="23">
        <v>2.1</v>
      </c>
      <c r="J556" s="23">
        <v>1.8</v>
      </c>
      <c r="K556" s="23">
        <v>2.5</v>
      </c>
      <c r="L556" s="23">
        <v>3.1</v>
      </c>
      <c r="M556" s="23">
        <v>10.9</v>
      </c>
      <c r="N556" s="23">
        <v>7.2</v>
      </c>
      <c r="O556" s="23">
        <v>13.3</v>
      </c>
      <c r="P556" s="23">
        <v>0.9</v>
      </c>
      <c r="Q556" s="23">
        <v>82.5</v>
      </c>
    </row>
    <row r="557" spans="1:17" x14ac:dyDescent="0.3">
      <c r="A557" s="20" t="s">
        <v>1673</v>
      </c>
      <c r="B557" s="5" t="s">
        <v>539</v>
      </c>
      <c r="C557" s="23">
        <v>4.2</v>
      </c>
      <c r="D557" s="23">
        <v>41.8</v>
      </c>
      <c r="E557" s="23">
        <v>1.5</v>
      </c>
      <c r="F557" s="23">
        <v>6.8</v>
      </c>
      <c r="G557" s="23">
        <v>17.8</v>
      </c>
      <c r="H557" s="23">
        <v>4.5</v>
      </c>
      <c r="I557" s="23">
        <v>1.1000000000000001</v>
      </c>
      <c r="J557" s="23">
        <v>2.7</v>
      </c>
      <c r="K557" s="23">
        <v>0.4</v>
      </c>
      <c r="L557" s="23">
        <v>0.8</v>
      </c>
      <c r="M557" s="23">
        <v>14.4</v>
      </c>
      <c r="N557" s="23">
        <v>0.7</v>
      </c>
      <c r="O557" s="23">
        <v>14.8</v>
      </c>
      <c r="P557" s="23">
        <v>1.2</v>
      </c>
      <c r="Q557" s="23">
        <v>68.400000000000006</v>
      </c>
    </row>
    <row r="558" spans="1:17" x14ac:dyDescent="0.3">
      <c r="A558" s="20" t="s">
        <v>1674</v>
      </c>
      <c r="B558" s="5" t="s">
        <v>540</v>
      </c>
      <c r="C558" s="23">
        <v>14</v>
      </c>
      <c r="D558" s="23">
        <v>67.7</v>
      </c>
      <c r="E558" s="23">
        <v>0.9</v>
      </c>
      <c r="F558" s="23">
        <v>5.4</v>
      </c>
      <c r="G558" s="23">
        <v>32</v>
      </c>
      <c r="H558" s="23">
        <v>3.5</v>
      </c>
      <c r="I558" s="23">
        <v>5.8</v>
      </c>
      <c r="J558" s="23">
        <v>1.5</v>
      </c>
      <c r="K558" s="23">
        <v>3.2</v>
      </c>
      <c r="L558" s="23">
        <v>10.1</v>
      </c>
      <c r="M558" s="23">
        <v>14.2</v>
      </c>
      <c r="N558" s="23">
        <v>32.200000000000003</v>
      </c>
      <c r="O558" s="23">
        <v>11.9</v>
      </c>
      <c r="P558" s="23">
        <v>0.9</v>
      </c>
      <c r="Q558" s="23">
        <v>88.3</v>
      </c>
    </row>
    <row r="559" spans="1:17" x14ac:dyDescent="0.3">
      <c r="A559" s="20" t="s">
        <v>1675</v>
      </c>
      <c r="B559" s="5" t="s">
        <v>541</v>
      </c>
      <c r="C559" s="23">
        <v>12.8</v>
      </c>
      <c r="D559" s="23">
        <v>76.5</v>
      </c>
      <c r="E559" s="23">
        <v>0.6</v>
      </c>
      <c r="F559" s="23">
        <v>1</v>
      </c>
      <c r="G559" s="23">
        <v>66.599999999999994</v>
      </c>
      <c r="H559" s="23">
        <v>3.8</v>
      </c>
      <c r="I559" s="23">
        <v>19.7</v>
      </c>
      <c r="J559" s="23">
        <v>1.5</v>
      </c>
      <c r="K559" s="23">
        <v>0.4</v>
      </c>
      <c r="L559" s="23">
        <v>24.3</v>
      </c>
      <c r="M559" s="23">
        <v>12.5</v>
      </c>
      <c r="N559" s="23">
        <v>46.3</v>
      </c>
      <c r="O559" s="23">
        <v>10.5</v>
      </c>
      <c r="P559" s="23">
        <v>0.3</v>
      </c>
      <c r="Q559" s="23">
        <v>90.5</v>
      </c>
    </row>
    <row r="560" spans="1:17" x14ac:dyDescent="0.3">
      <c r="A560" s="20" t="s">
        <v>1676</v>
      </c>
      <c r="B560" s="5" t="s">
        <v>542</v>
      </c>
      <c r="C560" s="23">
        <v>12.8</v>
      </c>
      <c r="D560" s="23">
        <v>63.1</v>
      </c>
      <c r="E560" s="23">
        <v>1.2</v>
      </c>
      <c r="F560" s="23">
        <v>4.2</v>
      </c>
      <c r="G560" s="23">
        <v>34.299999999999997</v>
      </c>
      <c r="H560" s="23">
        <v>8.8000000000000007</v>
      </c>
      <c r="I560" s="23">
        <v>6.3</v>
      </c>
      <c r="J560" s="23">
        <v>2.4</v>
      </c>
      <c r="K560" s="23">
        <v>2.7</v>
      </c>
      <c r="L560" s="23">
        <v>6.9</v>
      </c>
      <c r="M560" s="23">
        <v>9.8000000000000007</v>
      </c>
      <c r="N560" s="23">
        <v>13.4</v>
      </c>
      <c r="O560" s="23">
        <v>10.7</v>
      </c>
      <c r="P560" s="23">
        <v>0.9</v>
      </c>
      <c r="Q560" s="23">
        <v>82.1</v>
      </c>
    </row>
    <row r="561" spans="1:17" x14ac:dyDescent="0.3">
      <c r="A561" s="20" t="s">
        <v>1677</v>
      </c>
      <c r="B561" s="5" t="s">
        <v>543</v>
      </c>
      <c r="C561" s="23">
        <v>3.7</v>
      </c>
      <c r="D561" s="23">
        <v>33.6</v>
      </c>
      <c r="E561" s="23">
        <v>2.9</v>
      </c>
      <c r="F561" s="23">
        <v>4.7</v>
      </c>
      <c r="G561" s="23">
        <v>17.600000000000001</v>
      </c>
      <c r="H561" s="23">
        <v>5.7</v>
      </c>
      <c r="I561" s="23">
        <v>0.6</v>
      </c>
      <c r="J561" s="23">
        <v>2.2999999999999998</v>
      </c>
      <c r="K561" s="23">
        <v>0.1</v>
      </c>
      <c r="L561" s="23">
        <v>0.2</v>
      </c>
      <c r="M561" s="23">
        <v>17.100000000000001</v>
      </c>
      <c r="N561" s="23">
        <v>0.4</v>
      </c>
      <c r="O561" s="23">
        <v>14.8</v>
      </c>
      <c r="P561" s="23">
        <v>0.7</v>
      </c>
      <c r="Q561" s="23">
        <v>63.8</v>
      </c>
    </row>
    <row r="562" spans="1:17" x14ac:dyDescent="0.3">
      <c r="A562" s="20" t="s">
        <v>1678</v>
      </c>
      <c r="B562" s="5" t="s">
        <v>544</v>
      </c>
      <c r="C562" s="23">
        <v>23</v>
      </c>
      <c r="D562" s="23">
        <v>82.1</v>
      </c>
      <c r="E562" s="23">
        <v>0.7</v>
      </c>
      <c r="F562" s="23">
        <v>5.5</v>
      </c>
      <c r="G562" s="23">
        <v>28.1</v>
      </c>
      <c r="H562" s="23">
        <v>2.4</v>
      </c>
      <c r="I562" s="23">
        <v>22.6</v>
      </c>
      <c r="J562" s="23">
        <v>1.4</v>
      </c>
      <c r="K562" s="23">
        <v>16.899999999999999</v>
      </c>
      <c r="L562" s="23">
        <v>26.5</v>
      </c>
      <c r="M562" s="23">
        <v>16</v>
      </c>
      <c r="N562" s="23">
        <v>63.7</v>
      </c>
      <c r="O562" s="23">
        <v>11.1</v>
      </c>
      <c r="P562" s="23">
        <v>1.2</v>
      </c>
      <c r="Q562" s="23">
        <v>91.9</v>
      </c>
    </row>
    <row r="563" spans="1:17" x14ac:dyDescent="0.3">
      <c r="A563" s="20" t="s">
        <v>1679</v>
      </c>
      <c r="B563" s="5" t="s">
        <v>545</v>
      </c>
      <c r="C563" s="23">
        <v>16.399999999999999</v>
      </c>
      <c r="D563" s="23">
        <v>74.8</v>
      </c>
      <c r="E563" s="23">
        <v>1.6</v>
      </c>
      <c r="F563" s="23">
        <v>3.4</v>
      </c>
      <c r="G563" s="23">
        <v>37.799999999999997</v>
      </c>
      <c r="H563" s="23">
        <v>5.7</v>
      </c>
      <c r="I563" s="23">
        <v>28.8</v>
      </c>
      <c r="J563" s="23">
        <v>4.5999999999999996</v>
      </c>
      <c r="K563" s="23">
        <v>1.3</v>
      </c>
      <c r="L563" s="23">
        <v>13.5</v>
      </c>
      <c r="M563" s="23">
        <v>15.3</v>
      </c>
      <c r="N563" s="23">
        <v>69</v>
      </c>
      <c r="O563" s="23">
        <v>11.7</v>
      </c>
      <c r="P563" s="23">
        <v>2</v>
      </c>
      <c r="Q563" s="23">
        <v>88.9</v>
      </c>
    </row>
    <row r="564" spans="1:17" x14ac:dyDescent="0.3">
      <c r="A564" s="20" t="s">
        <v>1680</v>
      </c>
      <c r="B564" s="5" t="s">
        <v>546</v>
      </c>
      <c r="C564" s="23">
        <v>12.9</v>
      </c>
      <c r="D564" s="23">
        <v>77.2</v>
      </c>
      <c r="E564" s="23">
        <v>1.2</v>
      </c>
      <c r="F564" s="23">
        <v>2.8</v>
      </c>
      <c r="G564" s="23">
        <v>34.1</v>
      </c>
      <c r="H564" s="23">
        <v>5.3</v>
      </c>
      <c r="I564" s="23">
        <v>8.1999999999999993</v>
      </c>
      <c r="J564" s="23">
        <v>4.4000000000000004</v>
      </c>
      <c r="K564" s="23">
        <v>4.2</v>
      </c>
      <c r="L564" s="23">
        <v>13.4</v>
      </c>
      <c r="M564" s="23">
        <v>10.199999999999999</v>
      </c>
      <c r="N564" s="23">
        <v>37.6</v>
      </c>
      <c r="O564" s="23">
        <v>10.5</v>
      </c>
      <c r="P564" s="23">
        <v>2.4</v>
      </c>
      <c r="Q564" s="23">
        <v>89.8</v>
      </c>
    </row>
    <row r="565" spans="1:17" x14ac:dyDescent="0.3">
      <c r="A565" s="20" t="s">
        <v>1681</v>
      </c>
      <c r="B565" s="5" t="s">
        <v>547</v>
      </c>
      <c r="C565" s="23">
        <v>5.9</v>
      </c>
      <c r="D565" s="23">
        <v>50.4</v>
      </c>
      <c r="E565" s="23">
        <v>1.9</v>
      </c>
      <c r="F565" s="23">
        <v>2.2000000000000002</v>
      </c>
      <c r="G565" s="23">
        <v>24.3</v>
      </c>
      <c r="H565" s="23">
        <v>6.3</v>
      </c>
      <c r="I565" s="23">
        <v>2.1</v>
      </c>
      <c r="J565" s="23">
        <v>3</v>
      </c>
      <c r="K565" s="23">
        <v>0.7</v>
      </c>
      <c r="L565" s="23">
        <v>0.8</v>
      </c>
      <c r="M565" s="23">
        <v>16.5</v>
      </c>
      <c r="N565" s="23">
        <v>2</v>
      </c>
      <c r="O565" s="23">
        <v>13.8</v>
      </c>
      <c r="P565" s="23">
        <v>1.2</v>
      </c>
      <c r="Q565" s="23">
        <v>75.8</v>
      </c>
    </row>
    <row r="566" spans="1:17" x14ac:dyDescent="0.3">
      <c r="A566" s="20" t="s">
        <v>1682</v>
      </c>
      <c r="B566" s="5" t="s">
        <v>548</v>
      </c>
      <c r="C566" s="23">
        <v>9.4</v>
      </c>
      <c r="D566" s="23">
        <v>72.400000000000006</v>
      </c>
      <c r="E566" s="23">
        <v>1.2</v>
      </c>
      <c r="F566" s="23">
        <v>10.4</v>
      </c>
      <c r="G566" s="23">
        <v>32.700000000000003</v>
      </c>
      <c r="H566" s="23">
        <v>12</v>
      </c>
      <c r="I566" s="23">
        <v>4.0999999999999996</v>
      </c>
      <c r="J566" s="23">
        <v>2.2000000000000002</v>
      </c>
      <c r="K566" s="23">
        <v>0.6</v>
      </c>
      <c r="L566" s="23">
        <v>1.7</v>
      </c>
      <c r="M566" s="23">
        <v>16.100000000000001</v>
      </c>
      <c r="N566" s="23">
        <v>18.899999999999999</v>
      </c>
      <c r="O566" s="23">
        <v>7.8</v>
      </c>
      <c r="P566" s="23">
        <v>2</v>
      </c>
      <c r="Q566" s="23">
        <v>92.1</v>
      </c>
    </row>
    <row r="567" spans="1:17" x14ac:dyDescent="0.3">
      <c r="A567" s="20" t="s">
        <v>1683</v>
      </c>
      <c r="B567" s="5" t="s">
        <v>549</v>
      </c>
      <c r="C567" s="23">
        <v>20.6</v>
      </c>
      <c r="D567" s="23">
        <v>71.7</v>
      </c>
      <c r="E567" s="23">
        <v>1.1000000000000001</v>
      </c>
      <c r="F567" s="23">
        <v>2.2000000000000002</v>
      </c>
      <c r="G567" s="23">
        <v>31.4</v>
      </c>
      <c r="H567" s="23">
        <v>6.9</v>
      </c>
      <c r="I567" s="23">
        <v>18.399999999999999</v>
      </c>
      <c r="J567" s="23">
        <v>1</v>
      </c>
      <c r="K567" s="23">
        <v>7.6</v>
      </c>
      <c r="L567" s="23">
        <v>12.1</v>
      </c>
      <c r="M567" s="23">
        <v>11.4</v>
      </c>
      <c r="N567" s="23">
        <v>34.799999999999997</v>
      </c>
      <c r="O567" s="23">
        <v>9.6</v>
      </c>
      <c r="P567" s="23">
        <v>0.5</v>
      </c>
      <c r="Q567" s="23">
        <v>88.2</v>
      </c>
    </row>
    <row r="568" spans="1:17" x14ac:dyDescent="0.3">
      <c r="A568" s="20" t="s">
        <v>1684</v>
      </c>
      <c r="B568" s="5" t="s">
        <v>550</v>
      </c>
      <c r="C568" s="23">
        <v>21.6</v>
      </c>
      <c r="D568" s="23">
        <v>82.4</v>
      </c>
      <c r="E568" s="23">
        <v>1</v>
      </c>
      <c r="F568" s="23">
        <v>0.2</v>
      </c>
      <c r="G568" s="23">
        <v>44.4</v>
      </c>
      <c r="H568" s="23">
        <v>3.5</v>
      </c>
      <c r="I568" s="23">
        <v>17</v>
      </c>
      <c r="J568" s="23">
        <v>3.1</v>
      </c>
      <c r="K568" s="23">
        <v>12.7</v>
      </c>
      <c r="L568" s="23">
        <v>32.5</v>
      </c>
      <c r="M568" s="23">
        <v>8.8000000000000007</v>
      </c>
      <c r="N568" s="23">
        <v>60</v>
      </c>
      <c r="O568" s="23">
        <v>9</v>
      </c>
      <c r="P568" s="23">
        <v>0.7</v>
      </c>
      <c r="Q568" s="23">
        <v>92.7</v>
      </c>
    </row>
    <row r="569" spans="1:17" x14ac:dyDescent="0.3">
      <c r="A569" s="20" t="s">
        <v>1685</v>
      </c>
      <c r="B569" s="5" t="s">
        <v>551</v>
      </c>
      <c r="C569" s="23">
        <v>13.2</v>
      </c>
      <c r="D569" s="23">
        <v>73.5</v>
      </c>
      <c r="E569" s="23">
        <v>1.8</v>
      </c>
      <c r="F569" s="23">
        <v>3.3</v>
      </c>
      <c r="G569" s="23">
        <v>30.3</v>
      </c>
      <c r="H569" s="23">
        <v>4.5</v>
      </c>
      <c r="I569" s="23">
        <v>8.6999999999999993</v>
      </c>
      <c r="J569" s="23">
        <v>2</v>
      </c>
      <c r="K569" s="23">
        <v>4</v>
      </c>
      <c r="L569" s="23">
        <v>7.9</v>
      </c>
      <c r="M569" s="23">
        <v>14.6</v>
      </c>
      <c r="N569" s="23">
        <v>35.9</v>
      </c>
      <c r="O569" s="23">
        <v>12.1</v>
      </c>
      <c r="P569" s="23">
        <v>1.5</v>
      </c>
      <c r="Q569" s="23">
        <v>89.7</v>
      </c>
    </row>
    <row r="570" spans="1:17" x14ac:dyDescent="0.3">
      <c r="A570" s="20" t="s">
        <v>1686</v>
      </c>
      <c r="B570" s="5" t="s">
        <v>552</v>
      </c>
      <c r="C570" s="23">
        <v>15.8</v>
      </c>
      <c r="D570" s="23">
        <v>70.400000000000006</v>
      </c>
      <c r="E570" s="23">
        <v>0.6</v>
      </c>
      <c r="F570" s="23">
        <v>10.199999999999999</v>
      </c>
      <c r="G570" s="23">
        <v>28.2</v>
      </c>
      <c r="H570" s="23">
        <v>4.3</v>
      </c>
      <c r="I570" s="23">
        <v>6.4</v>
      </c>
      <c r="J570" s="23">
        <v>1.9</v>
      </c>
      <c r="K570" s="23">
        <v>5.0999999999999996</v>
      </c>
      <c r="L570" s="23">
        <v>4.5</v>
      </c>
      <c r="M570" s="23">
        <v>18</v>
      </c>
      <c r="N570" s="23">
        <v>49.4</v>
      </c>
      <c r="O570" s="23">
        <v>13.5</v>
      </c>
      <c r="P570" s="23">
        <v>1.3</v>
      </c>
      <c r="Q570" s="23">
        <v>88.2</v>
      </c>
    </row>
    <row r="571" spans="1:17" x14ac:dyDescent="0.3">
      <c r="A571" s="20" t="s">
        <v>1687</v>
      </c>
      <c r="B571" s="5" t="s">
        <v>553</v>
      </c>
      <c r="C571" s="23">
        <v>7.5</v>
      </c>
      <c r="D571" s="23">
        <v>67.599999999999994</v>
      </c>
      <c r="E571" s="23">
        <v>1.2</v>
      </c>
      <c r="F571" s="23">
        <v>6.7</v>
      </c>
      <c r="G571" s="23">
        <v>39</v>
      </c>
      <c r="H571" s="23">
        <v>8.9</v>
      </c>
      <c r="I571" s="23">
        <v>13.4</v>
      </c>
      <c r="J571" s="23">
        <v>3</v>
      </c>
      <c r="K571" s="23">
        <v>0.3</v>
      </c>
      <c r="L571" s="23">
        <v>1.9</v>
      </c>
      <c r="M571" s="23">
        <v>22.9</v>
      </c>
      <c r="N571" s="23">
        <v>10.9</v>
      </c>
      <c r="O571" s="23">
        <v>11.8</v>
      </c>
      <c r="P571" s="23">
        <v>2.6</v>
      </c>
      <c r="Q571" s="23">
        <v>88</v>
      </c>
    </row>
    <row r="572" spans="1:17" x14ac:dyDescent="0.3">
      <c r="A572" s="20" t="s">
        <v>1688</v>
      </c>
      <c r="B572" s="5" t="s">
        <v>554</v>
      </c>
      <c r="C572" s="23">
        <v>9.6</v>
      </c>
      <c r="D572" s="23">
        <v>54.1</v>
      </c>
      <c r="E572" s="23">
        <v>1.4</v>
      </c>
      <c r="F572" s="23">
        <v>2.6</v>
      </c>
      <c r="G572" s="23">
        <v>24.4</v>
      </c>
      <c r="H572" s="23">
        <v>6.9</v>
      </c>
      <c r="I572" s="23">
        <v>3.9</v>
      </c>
      <c r="J572" s="23">
        <v>2.7</v>
      </c>
      <c r="K572" s="23">
        <v>3.4</v>
      </c>
      <c r="L572" s="23">
        <v>3.9</v>
      </c>
      <c r="M572" s="23">
        <v>13.1</v>
      </c>
      <c r="N572" s="23">
        <v>10.9</v>
      </c>
      <c r="O572" s="23">
        <v>14.2</v>
      </c>
      <c r="P572" s="23">
        <v>0.8</v>
      </c>
      <c r="Q572" s="23">
        <v>79.900000000000006</v>
      </c>
    </row>
    <row r="573" spans="1:17" x14ac:dyDescent="0.3">
      <c r="A573" s="20" t="s">
        <v>1689</v>
      </c>
      <c r="B573" s="5" t="s">
        <v>555</v>
      </c>
      <c r="C573" s="23">
        <v>16.600000000000001</v>
      </c>
      <c r="D573" s="23">
        <v>74.3</v>
      </c>
      <c r="E573" s="23">
        <v>1.4</v>
      </c>
      <c r="F573" s="23">
        <v>11.3</v>
      </c>
      <c r="G573" s="23">
        <v>30.4</v>
      </c>
      <c r="H573" s="23">
        <v>6.4</v>
      </c>
      <c r="I573" s="23">
        <v>10.199999999999999</v>
      </c>
      <c r="J573" s="23">
        <v>1.8</v>
      </c>
      <c r="K573" s="23">
        <v>6.2</v>
      </c>
      <c r="L573" s="23">
        <v>8.6999999999999993</v>
      </c>
      <c r="M573" s="23">
        <v>16.100000000000001</v>
      </c>
      <c r="N573" s="23">
        <v>23.5</v>
      </c>
      <c r="O573" s="23">
        <v>13.7</v>
      </c>
      <c r="P573" s="23">
        <v>1.7</v>
      </c>
      <c r="Q573" s="23">
        <v>89.4</v>
      </c>
    </row>
    <row r="574" spans="1:17" x14ac:dyDescent="0.3">
      <c r="A574" s="20" t="s">
        <v>1690</v>
      </c>
      <c r="B574" s="5" t="s">
        <v>556</v>
      </c>
      <c r="C574" s="23">
        <v>33.200000000000003</v>
      </c>
      <c r="D574" s="23">
        <v>82.3</v>
      </c>
      <c r="E574" s="23">
        <v>1.9</v>
      </c>
      <c r="F574" s="23">
        <v>2.2000000000000002</v>
      </c>
      <c r="G574" s="23">
        <v>39.299999999999997</v>
      </c>
      <c r="H574" s="23">
        <v>3.4</v>
      </c>
      <c r="I574" s="23">
        <v>30</v>
      </c>
      <c r="J574" s="23">
        <v>3.9</v>
      </c>
      <c r="K574" s="23">
        <v>5.4</v>
      </c>
      <c r="L574" s="23">
        <v>35.6</v>
      </c>
      <c r="M574" s="23">
        <v>16.3</v>
      </c>
      <c r="N574" s="23">
        <v>52.6</v>
      </c>
      <c r="O574" s="23">
        <v>12.9</v>
      </c>
      <c r="P574" s="23">
        <v>1.5</v>
      </c>
      <c r="Q574" s="23">
        <v>93.7</v>
      </c>
    </row>
    <row r="575" spans="1:17" x14ac:dyDescent="0.3">
      <c r="A575" s="20" t="s">
        <v>1691</v>
      </c>
      <c r="B575" s="5" t="s">
        <v>557</v>
      </c>
      <c r="C575" s="23">
        <v>10.9</v>
      </c>
      <c r="D575" s="23">
        <v>61</v>
      </c>
      <c r="E575" s="23">
        <v>1.9</v>
      </c>
      <c r="F575" s="23">
        <v>0.4</v>
      </c>
      <c r="G575" s="23">
        <v>24.1</v>
      </c>
      <c r="H575" s="23">
        <v>5.0999999999999996</v>
      </c>
      <c r="I575" s="23">
        <v>2.2000000000000002</v>
      </c>
      <c r="J575" s="23">
        <v>2.2000000000000002</v>
      </c>
      <c r="K575" s="23">
        <v>2</v>
      </c>
      <c r="L575" s="23">
        <v>2.1</v>
      </c>
      <c r="M575" s="23">
        <v>16.899999999999999</v>
      </c>
      <c r="N575" s="23">
        <v>12.8</v>
      </c>
      <c r="O575" s="23">
        <v>12.4</v>
      </c>
      <c r="P575" s="23">
        <v>1</v>
      </c>
      <c r="Q575" s="23">
        <v>81.7</v>
      </c>
    </row>
    <row r="576" spans="1:17" x14ac:dyDescent="0.3">
      <c r="A576" s="20" t="s">
        <v>1692</v>
      </c>
      <c r="B576" s="5" t="s">
        <v>558</v>
      </c>
      <c r="C576" s="23">
        <v>4.0999999999999996</v>
      </c>
      <c r="D576" s="23">
        <v>34</v>
      </c>
      <c r="E576" s="23">
        <v>2</v>
      </c>
      <c r="F576" s="23">
        <v>6.7</v>
      </c>
      <c r="G576" s="23">
        <v>19.8</v>
      </c>
      <c r="H576" s="23">
        <v>4.8</v>
      </c>
      <c r="I576" s="23">
        <v>0.7</v>
      </c>
      <c r="J576" s="23">
        <v>2.2000000000000002</v>
      </c>
      <c r="K576" s="23">
        <v>0.1</v>
      </c>
      <c r="L576" s="23">
        <v>0.2</v>
      </c>
      <c r="M576" s="23">
        <v>14.3</v>
      </c>
      <c r="N576" s="23">
        <v>1.3</v>
      </c>
      <c r="O576" s="23">
        <v>15.2</v>
      </c>
      <c r="P576" s="23">
        <v>0.8</v>
      </c>
      <c r="Q576" s="23">
        <v>69.7</v>
      </c>
    </row>
    <row r="577" spans="1:17" x14ac:dyDescent="0.3">
      <c r="A577" s="20" t="s">
        <v>1693</v>
      </c>
      <c r="B577" s="5" t="s">
        <v>559</v>
      </c>
      <c r="C577" s="23">
        <v>14.9</v>
      </c>
      <c r="D577" s="23">
        <v>39.799999999999997</v>
      </c>
      <c r="E577" s="23">
        <v>4</v>
      </c>
      <c r="F577" s="23">
        <v>5.0999999999999996</v>
      </c>
      <c r="G577" s="23">
        <v>45.4</v>
      </c>
      <c r="H577" s="23">
        <v>8.5</v>
      </c>
      <c r="I577" s="23">
        <v>80.599999999999994</v>
      </c>
      <c r="J577" s="23">
        <v>5.7</v>
      </c>
      <c r="K577" s="23">
        <v>18.600000000000001</v>
      </c>
      <c r="L577" s="23">
        <v>1.6</v>
      </c>
      <c r="M577" s="23">
        <v>18.600000000000001</v>
      </c>
      <c r="N577" s="23">
        <v>74.7</v>
      </c>
      <c r="O577" s="23">
        <v>19.8</v>
      </c>
      <c r="P577" s="23">
        <v>1.8</v>
      </c>
      <c r="Q577" s="23">
        <v>88.6</v>
      </c>
    </row>
    <row r="578" spans="1:17" x14ac:dyDescent="0.3">
      <c r="A578" s="20" t="s">
        <v>1694</v>
      </c>
      <c r="B578" s="5" t="s">
        <v>560</v>
      </c>
      <c r="C578" s="23">
        <v>15.1</v>
      </c>
      <c r="D578" s="23">
        <v>66.099999999999994</v>
      </c>
      <c r="E578" s="23">
        <v>3.9</v>
      </c>
      <c r="F578" s="23">
        <v>3.6</v>
      </c>
      <c r="G578" s="23">
        <v>46.1</v>
      </c>
      <c r="H578" s="23">
        <v>10.8</v>
      </c>
      <c r="I578" s="23">
        <v>37.6</v>
      </c>
      <c r="J578" s="23">
        <v>6.8</v>
      </c>
      <c r="K578" s="23">
        <v>14.6</v>
      </c>
      <c r="L578" s="23">
        <v>19.399999999999999</v>
      </c>
      <c r="M578" s="23">
        <v>25.3</v>
      </c>
      <c r="N578" s="23">
        <v>37.4</v>
      </c>
      <c r="O578" s="23">
        <v>14.5</v>
      </c>
      <c r="P578" s="23">
        <v>2.1</v>
      </c>
      <c r="Q578" s="23">
        <v>92.2</v>
      </c>
    </row>
    <row r="579" spans="1:17" x14ac:dyDescent="0.3">
      <c r="A579" s="20" t="s">
        <v>1695</v>
      </c>
      <c r="B579" s="5" t="s">
        <v>561</v>
      </c>
      <c r="C579" s="23">
        <v>47</v>
      </c>
      <c r="D579" s="23">
        <v>84</v>
      </c>
      <c r="E579" s="23">
        <v>16.100000000000001</v>
      </c>
      <c r="F579" s="23">
        <v>1</v>
      </c>
      <c r="G579" s="23">
        <v>83.8</v>
      </c>
      <c r="H579" s="23">
        <v>40.200000000000003</v>
      </c>
      <c r="I579" s="23">
        <v>83.3</v>
      </c>
      <c r="J579" s="23">
        <v>14.1</v>
      </c>
      <c r="K579" s="23">
        <v>47.2</v>
      </c>
      <c r="L579" s="23">
        <v>3.7</v>
      </c>
      <c r="M579" s="23">
        <v>48.5</v>
      </c>
      <c r="N579" s="23">
        <v>73.3</v>
      </c>
      <c r="O579" s="23">
        <v>40.5</v>
      </c>
      <c r="P579" s="23">
        <v>1.2</v>
      </c>
      <c r="Q579" s="23">
        <v>97.9</v>
      </c>
    </row>
    <row r="580" spans="1:17" x14ac:dyDescent="0.3">
      <c r="A580" s="20" t="s">
        <v>1696</v>
      </c>
      <c r="B580" s="5" t="s">
        <v>562</v>
      </c>
      <c r="C580" s="23">
        <v>28.2</v>
      </c>
      <c r="D580" s="23">
        <v>67.2</v>
      </c>
      <c r="E580" s="23">
        <v>2.6</v>
      </c>
      <c r="F580" s="23">
        <v>8.5</v>
      </c>
      <c r="G580" s="23">
        <v>49.7</v>
      </c>
      <c r="H580" s="23">
        <v>5.0999999999999996</v>
      </c>
      <c r="I580" s="23">
        <v>73.5</v>
      </c>
      <c r="J580" s="23">
        <v>3.9</v>
      </c>
      <c r="K580" s="23">
        <v>7.1</v>
      </c>
      <c r="L580" s="23">
        <v>2.9</v>
      </c>
      <c r="M580" s="23">
        <v>22</v>
      </c>
      <c r="N580" s="23">
        <v>55.6</v>
      </c>
      <c r="O580" s="23">
        <v>16.399999999999999</v>
      </c>
      <c r="P580" s="23">
        <v>1.6</v>
      </c>
      <c r="Q580" s="23">
        <v>92.6</v>
      </c>
    </row>
    <row r="581" spans="1:17" x14ac:dyDescent="0.3">
      <c r="A581" s="20" t="s">
        <v>1697</v>
      </c>
      <c r="B581" s="5" t="s">
        <v>563</v>
      </c>
      <c r="C581" s="23">
        <v>39.299999999999997</v>
      </c>
      <c r="D581" s="23">
        <v>77.2</v>
      </c>
      <c r="E581" s="23">
        <v>20.3</v>
      </c>
      <c r="F581" s="23">
        <v>14</v>
      </c>
      <c r="G581" s="23">
        <v>69.099999999999994</v>
      </c>
      <c r="H581" s="23">
        <v>23.6</v>
      </c>
      <c r="I581" s="23">
        <v>74.8</v>
      </c>
      <c r="J581" s="23">
        <v>9.3000000000000007</v>
      </c>
      <c r="K581" s="23">
        <v>9.8000000000000007</v>
      </c>
      <c r="L581" s="23">
        <v>2.8</v>
      </c>
      <c r="M581" s="23">
        <v>36.5</v>
      </c>
      <c r="N581" s="23">
        <v>66.3</v>
      </c>
      <c r="O581" s="23">
        <v>37.4</v>
      </c>
      <c r="P581" s="23">
        <v>1.7</v>
      </c>
      <c r="Q581" s="23">
        <v>93</v>
      </c>
    </row>
    <row r="582" spans="1:17" x14ac:dyDescent="0.3">
      <c r="A582" s="20" t="s">
        <v>1698</v>
      </c>
      <c r="B582" s="5" t="s">
        <v>564</v>
      </c>
      <c r="C582" s="23">
        <v>16.8</v>
      </c>
      <c r="D582" s="23">
        <v>57.9</v>
      </c>
      <c r="E582" s="23">
        <v>5.5</v>
      </c>
      <c r="F582" s="23">
        <v>3.7</v>
      </c>
      <c r="G582" s="23">
        <v>40</v>
      </c>
      <c r="H582" s="23">
        <v>13.6</v>
      </c>
      <c r="I582" s="23">
        <v>30.5</v>
      </c>
      <c r="J582" s="23">
        <v>5.3</v>
      </c>
      <c r="K582" s="23">
        <v>32.700000000000003</v>
      </c>
      <c r="L582" s="23">
        <v>0.5</v>
      </c>
      <c r="M582" s="23">
        <v>24.2</v>
      </c>
      <c r="N582" s="23">
        <v>11.4</v>
      </c>
      <c r="O582" s="23">
        <v>18.399999999999999</v>
      </c>
      <c r="P582" s="23">
        <v>1.7</v>
      </c>
      <c r="Q582" s="23">
        <v>90.5</v>
      </c>
    </row>
    <row r="583" spans="1:17" x14ac:dyDescent="0.3">
      <c r="A583" s="20" t="s">
        <v>1699</v>
      </c>
      <c r="B583" s="5" t="s">
        <v>565</v>
      </c>
      <c r="C583" s="23">
        <v>43.5</v>
      </c>
      <c r="D583" s="23">
        <v>77.599999999999994</v>
      </c>
      <c r="E583" s="23">
        <v>13.5</v>
      </c>
      <c r="F583" s="23">
        <v>5.7</v>
      </c>
      <c r="G583" s="23">
        <v>68</v>
      </c>
      <c r="H583" s="23">
        <v>27.5</v>
      </c>
      <c r="I583" s="23">
        <v>81.7</v>
      </c>
      <c r="J583" s="23">
        <v>10.9</v>
      </c>
      <c r="K583" s="23">
        <v>28.2</v>
      </c>
      <c r="L583" s="23">
        <v>2</v>
      </c>
      <c r="M583" s="23">
        <v>43.1</v>
      </c>
      <c r="N583" s="23">
        <v>59.7</v>
      </c>
      <c r="O583" s="23">
        <v>28.3</v>
      </c>
      <c r="P583" s="23">
        <v>1.6</v>
      </c>
      <c r="Q583" s="23">
        <v>94.5</v>
      </c>
    </row>
    <row r="584" spans="1:17" x14ac:dyDescent="0.3">
      <c r="A584" s="20" t="s">
        <v>1700</v>
      </c>
      <c r="B584" s="5" t="s">
        <v>566</v>
      </c>
      <c r="C584" s="23">
        <v>30.3</v>
      </c>
      <c r="D584" s="23">
        <v>75.3</v>
      </c>
      <c r="E584" s="23">
        <v>14.4</v>
      </c>
      <c r="F584" s="23">
        <v>3.7</v>
      </c>
      <c r="G584" s="23">
        <v>68.599999999999994</v>
      </c>
      <c r="H584" s="23">
        <v>24.9</v>
      </c>
      <c r="I584" s="23">
        <v>75.3</v>
      </c>
      <c r="J584" s="23">
        <v>8.4</v>
      </c>
      <c r="K584" s="23">
        <v>7</v>
      </c>
      <c r="L584" s="23">
        <v>2.8</v>
      </c>
      <c r="M584" s="23">
        <v>42</v>
      </c>
      <c r="N584" s="23">
        <v>78.3</v>
      </c>
      <c r="O584" s="23">
        <v>24.3</v>
      </c>
      <c r="P584" s="23">
        <v>2</v>
      </c>
      <c r="Q584" s="23">
        <v>95.9</v>
      </c>
    </row>
    <row r="585" spans="1:17" x14ac:dyDescent="0.3">
      <c r="A585" s="20" t="s">
        <v>1701</v>
      </c>
      <c r="B585" s="5" t="s">
        <v>567</v>
      </c>
      <c r="C585" s="23">
        <v>26.6</v>
      </c>
      <c r="D585" s="23">
        <v>68.400000000000006</v>
      </c>
      <c r="E585" s="23">
        <v>7.3</v>
      </c>
      <c r="F585" s="23">
        <v>5.7</v>
      </c>
      <c r="G585" s="23">
        <v>54.4</v>
      </c>
      <c r="H585" s="23">
        <v>5.6</v>
      </c>
      <c r="I585" s="23">
        <v>44.2</v>
      </c>
      <c r="J585" s="23">
        <v>6.6</v>
      </c>
      <c r="K585" s="23">
        <v>14.9</v>
      </c>
      <c r="L585" s="23">
        <v>6.3</v>
      </c>
      <c r="M585" s="23">
        <v>23.6</v>
      </c>
      <c r="N585" s="23">
        <v>66</v>
      </c>
      <c r="O585" s="23">
        <v>18.600000000000001</v>
      </c>
      <c r="P585" s="23">
        <v>1.9</v>
      </c>
      <c r="Q585" s="23">
        <v>95.8</v>
      </c>
    </row>
    <row r="586" spans="1:17" x14ac:dyDescent="0.3">
      <c r="A586" s="20" t="s">
        <v>1702</v>
      </c>
      <c r="B586" s="5" t="s">
        <v>568</v>
      </c>
      <c r="C586" s="23">
        <v>25.9</v>
      </c>
      <c r="D586" s="23">
        <v>79.3</v>
      </c>
      <c r="E586" s="23">
        <v>11.3</v>
      </c>
      <c r="F586" s="23">
        <v>2.8</v>
      </c>
      <c r="G586" s="23">
        <v>59.8</v>
      </c>
      <c r="H586" s="23">
        <v>16.5</v>
      </c>
      <c r="I586" s="23">
        <v>81.900000000000006</v>
      </c>
      <c r="J586" s="23">
        <v>12.3</v>
      </c>
      <c r="K586" s="23">
        <v>16.600000000000001</v>
      </c>
      <c r="L586" s="23">
        <v>22.5</v>
      </c>
      <c r="M586" s="23">
        <v>37.299999999999997</v>
      </c>
      <c r="N586" s="23">
        <v>80.3</v>
      </c>
      <c r="O586" s="23">
        <v>23.1</v>
      </c>
      <c r="P586" s="23">
        <v>3.6</v>
      </c>
      <c r="Q586" s="23">
        <v>95.3</v>
      </c>
    </row>
    <row r="587" spans="1:17" x14ac:dyDescent="0.3">
      <c r="A587" s="20" t="s">
        <v>1703</v>
      </c>
      <c r="B587" s="5" t="s">
        <v>569</v>
      </c>
      <c r="C587" s="23">
        <v>28.3</v>
      </c>
      <c r="D587" s="23">
        <v>66.5</v>
      </c>
      <c r="E587" s="23">
        <v>4.9000000000000004</v>
      </c>
      <c r="F587" s="23">
        <v>1</v>
      </c>
      <c r="G587" s="23">
        <v>50.1</v>
      </c>
      <c r="H587" s="23">
        <v>3.2</v>
      </c>
      <c r="I587" s="23">
        <v>60.3</v>
      </c>
      <c r="J587" s="23">
        <v>6.9</v>
      </c>
      <c r="K587" s="23">
        <v>8.5</v>
      </c>
      <c r="L587" s="23">
        <v>3.3</v>
      </c>
      <c r="M587" s="23">
        <v>23.5</v>
      </c>
      <c r="N587" s="23">
        <v>59.8</v>
      </c>
      <c r="O587" s="23">
        <v>24.8</v>
      </c>
      <c r="P587" s="23">
        <v>2.8</v>
      </c>
      <c r="Q587" s="23">
        <v>94.8</v>
      </c>
    </row>
    <row r="588" spans="1:17" x14ac:dyDescent="0.3">
      <c r="A588" s="20" t="s">
        <v>1704</v>
      </c>
      <c r="B588" s="5" t="s">
        <v>570</v>
      </c>
      <c r="C588" s="23">
        <v>19.3</v>
      </c>
      <c r="D588" s="23">
        <v>53.8</v>
      </c>
      <c r="E588" s="23">
        <v>3</v>
      </c>
      <c r="F588" s="23">
        <v>7</v>
      </c>
      <c r="G588" s="23">
        <v>58.7</v>
      </c>
      <c r="H588" s="23">
        <v>6</v>
      </c>
      <c r="I588" s="23">
        <v>47.1</v>
      </c>
      <c r="J588" s="23">
        <v>3.6</v>
      </c>
      <c r="K588" s="23">
        <v>8.6</v>
      </c>
      <c r="L588" s="23">
        <v>3.2</v>
      </c>
      <c r="M588" s="23">
        <v>18.5</v>
      </c>
      <c r="N588" s="23">
        <v>67.900000000000006</v>
      </c>
      <c r="O588" s="23">
        <v>18.7</v>
      </c>
      <c r="P588" s="23">
        <v>1.1000000000000001</v>
      </c>
      <c r="Q588" s="23">
        <v>92.5</v>
      </c>
    </row>
    <row r="589" spans="1:17" x14ac:dyDescent="0.3">
      <c r="A589" s="20" t="s">
        <v>1705</v>
      </c>
      <c r="B589" s="5" t="s">
        <v>571</v>
      </c>
      <c r="C589" s="23">
        <v>23.8</v>
      </c>
      <c r="D589" s="23">
        <v>72.5</v>
      </c>
      <c r="E589" s="23">
        <v>6.3</v>
      </c>
      <c r="F589" s="23">
        <v>2.9</v>
      </c>
      <c r="G589" s="23">
        <v>40.9</v>
      </c>
      <c r="H589" s="23">
        <v>8.6</v>
      </c>
      <c r="I589" s="23">
        <v>49.4</v>
      </c>
      <c r="J589" s="23">
        <v>7.6</v>
      </c>
      <c r="K589" s="23">
        <v>1.8</v>
      </c>
      <c r="L589" s="23">
        <v>2.5</v>
      </c>
      <c r="M589" s="23">
        <v>26</v>
      </c>
      <c r="N589" s="23">
        <v>38.4</v>
      </c>
      <c r="O589" s="23">
        <v>21.1</v>
      </c>
      <c r="P589" s="23">
        <v>1.8</v>
      </c>
      <c r="Q589" s="23">
        <v>81.599999999999994</v>
      </c>
    </row>
    <row r="590" spans="1:17" x14ac:dyDescent="0.3">
      <c r="A590" s="20" t="s">
        <v>1706</v>
      </c>
      <c r="B590" s="5" t="s">
        <v>572</v>
      </c>
      <c r="C590" s="23">
        <v>33.6</v>
      </c>
      <c r="D590" s="23">
        <v>76.400000000000006</v>
      </c>
      <c r="E590" s="23">
        <v>21.8</v>
      </c>
      <c r="F590" s="23">
        <v>9.1</v>
      </c>
      <c r="G590" s="23">
        <v>71.3</v>
      </c>
      <c r="H590" s="23">
        <v>23.8</v>
      </c>
      <c r="I590" s="23">
        <v>81</v>
      </c>
      <c r="J590" s="23">
        <v>9</v>
      </c>
      <c r="K590" s="23">
        <v>10.9</v>
      </c>
      <c r="L590" s="23">
        <v>5.0999999999999996</v>
      </c>
      <c r="M590" s="23">
        <v>42.3</v>
      </c>
      <c r="N590" s="23">
        <v>74.3</v>
      </c>
      <c r="O590" s="23">
        <v>36.700000000000003</v>
      </c>
      <c r="P590" s="23">
        <v>1.5</v>
      </c>
      <c r="Q590" s="23">
        <v>95.4</v>
      </c>
    </row>
    <row r="591" spans="1:17" x14ac:dyDescent="0.3">
      <c r="A591" s="20" t="s">
        <v>1707</v>
      </c>
      <c r="B591" s="5" t="s">
        <v>573</v>
      </c>
      <c r="C591" s="23">
        <v>19.600000000000001</v>
      </c>
      <c r="D591" s="23">
        <v>53.5</v>
      </c>
      <c r="E591" s="23">
        <v>5.4</v>
      </c>
      <c r="F591" s="23">
        <v>3.9</v>
      </c>
      <c r="G591" s="23">
        <v>45</v>
      </c>
      <c r="H591" s="23">
        <v>8.3000000000000007</v>
      </c>
      <c r="I591" s="23">
        <v>86.7</v>
      </c>
      <c r="J591" s="23">
        <v>4.8</v>
      </c>
      <c r="K591" s="23">
        <v>17.3</v>
      </c>
      <c r="L591" s="23">
        <v>1.2</v>
      </c>
      <c r="M591" s="23">
        <v>23</v>
      </c>
      <c r="N591" s="23">
        <v>96.3</v>
      </c>
      <c r="O591" s="23">
        <v>23.2</v>
      </c>
      <c r="P591" s="23">
        <v>1.1000000000000001</v>
      </c>
      <c r="Q591" s="23">
        <v>90.5</v>
      </c>
    </row>
    <row r="592" spans="1:17" x14ac:dyDescent="0.3">
      <c r="A592" s="20" t="s">
        <v>1708</v>
      </c>
      <c r="B592" s="5" t="s">
        <v>574</v>
      </c>
      <c r="C592" s="23">
        <v>23.2</v>
      </c>
      <c r="D592" s="23">
        <v>68.8</v>
      </c>
      <c r="E592" s="23">
        <v>8.3000000000000007</v>
      </c>
      <c r="F592" s="23">
        <v>8.9</v>
      </c>
      <c r="G592" s="23">
        <v>72.2</v>
      </c>
      <c r="H592" s="23">
        <v>22.7</v>
      </c>
      <c r="I592" s="23">
        <v>54.5</v>
      </c>
      <c r="J592" s="23">
        <v>9.4</v>
      </c>
      <c r="K592" s="23">
        <v>31.4</v>
      </c>
      <c r="L592" s="23">
        <v>1.4</v>
      </c>
      <c r="M592" s="23">
        <v>36.700000000000003</v>
      </c>
      <c r="N592" s="23">
        <v>29.5</v>
      </c>
      <c r="O592" s="23">
        <v>25.1</v>
      </c>
      <c r="P592" s="23">
        <v>1.3</v>
      </c>
      <c r="Q592" s="23">
        <v>96.3</v>
      </c>
    </row>
    <row r="593" spans="1:17" x14ac:dyDescent="0.3">
      <c r="A593" s="20" t="s">
        <v>1709</v>
      </c>
      <c r="B593" s="5" t="s">
        <v>575</v>
      </c>
      <c r="C593" s="23">
        <v>38.6</v>
      </c>
      <c r="D593" s="23">
        <v>76.400000000000006</v>
      </c>
      <c r="E593" s="23">
        <v>6.9</v>
      </c>
      <c r="F593" s="23">
        <v>2.9</v>
      </c>
      <c r="G593" s="23">
        <v>62.6</v>
      </c>
      <c r="H593" s="23">
        <v>24.1</v>
      </c>
      <c r="I593" s="23">
        <v>73.099999999999994</v>
      </c>
      <c r="J593" s="23">
        <v>9.1999999999999993</v>
      </c>
      <c r="K593" s="23">
        <v>13.6</v>
      </c>
      <c r="L593" s="23">
        <v>2</v>
      </c>
      <c r="M593" s="23">
        <v>25.2</v>
      </c>
      <c r="N593" s="23">
        <v>79.5</v>
      </c>
      <c r="O593" s="23">
        <v>19.600000000000001</v>
      </c>
      <c r="P593" s="23">
        <v>4</v>
      </c>
      <c r="Q593" s="23">
        <v>95.7</v>
      </c>
    </row>
    <row r="594" spans="1:17" x14ac:dyDescent="0.3">
      <c r="A594" s="20" t="s">
        <v>1710</v>
      </c>
      <c r="B594" s="5" t="s">
        <v>576</v>
      </c>
      <c r="C594" s="23">
        <v>35.299999999999997</v>
      </c>
      <c r="D594" s="23">
        <v>83.2</v>
      </c>
      <c r="E594" s="23">
        <v>7.2</v>
      </c>
      <c r="F594" s="23">
        <v>2.9</v>
      </c>
      <c r="G594" s="23">
        <v>46.4</v>
      </c>
      <c r="H594" s="23">
        <v>8.1999999999999993</v>
      </c>
      <c r="I594" s="23">
        <v>57.7</v>
      </c>
      <c r="J594" s="23">
        <v>15.5</v>
      </c>
      <c r="K594" s="23">
        <v>11.7</v>
      </c>
      <c r="L594" s="23">
        <v>3</v>
      </c>
      <c r="M594" s="23">
        <v>35.5</v>
      </c>
      <c r="N594" s="23">
        <v>84</v>
      </c>
      <c r="O594" s="23">
        <v>23.6</v>
      </c>
      <c r="P594" s="23">
        <v>5.5</v>
      </c>
      <c r="Q594" s="23">
        <v>94.7</v>
      </c>
    </row>
    <row r="595" spans="1:17" x14ac:dyDescent="0.3">
      <c r="A595" s="20" t="s">
        <v>1711</v>
      </c>
      <c r="B595" s="5" t="s">
        <v>577</v>
      </c>
      <c r="C595" s="23">
        <v>42.6</v>
      </c>
      <c r="D595" s="23">
        <v>80.599999999999994</v>
      </c>
      <c r="E595" s="23">
        <v>12.2</v>
      </c>
      <c r="F595" s="23">
        <v>2.2000000000000002</v>
      </c>
      <c r="G595" s="23">
        <v>61.6</v>
      </c>
      <c r="H595" s="23">
        <v>15.4</v>
      </c>
      <c r="I595" s="23">
        <v>80.7</v>
      </c>
      <c r="J595" s="23">
        <v>12</v>
      </c>
      <c r="K595" s="23">
        <v>19.100000000000001</v>
      </c>
      <c r="L595" s="23">
        <v>2.1</v>
      </c>
      <c r="M595" s="23">
        <v>39</v>
      </c>
      <c r="N595" s="23">
        <v>77.900000000000006</v>
      </c>
      <c r="O595" s="23">
        <v>25.8</v>
      </c>
      <c r="P595" s="23">
        <v>2.1</v>
      </c>
      <c r="Q595" s="23">
        <v>97.1</v>
      </c>
    </row>
    <row r="596" spans="1:17" x14ac:dyDescent="0.3">
      <c r="A596" s="20" t="s">
        <v>1712</v>
      </c>
      <c r="B596" s="5" t="s">
        <v>578</v>
      </c>
      <c r="C596" s="23">
        <v>32.4</v>
      </c>
      <c r="D596" s="23">
        <v>72.7</v>
      </c>
      <c r="E596" s="23">
        <v>9.1999999999999993</v>
      </c>
      <c r="F596" s="23">
        <v>6</v>
      </c>
      <c r="G596" s="23">
        <v>54</v>
      </c>
      <c r="H596" s="23">
        <v>9.4</v>
      </c>
      <c r="I596" s="23">
        <v>68.599999999999994</v>
      </c>
      <c r="J596" s="23">
        <v>4.5999999999999996</v>
      </c>
      <c r="K596" s="23">
        <v>10.6</v>
      </c>
      <c r="L596" s="23">
        <v>2.2999999999999998</v>
      </c>
      <c r="M596" s="23">
        <v>26.3</v>
      </c>
      <c r="N596" s="23">
        <v>86.7</v>
      </c>
      <c r="O596" s="23">
        <v>21.5</v>
      </c>
      <c r="P596" s="23">
        <v>0.7</v>
      </c>
      <c r="Q596" s="23">
        <v>92.1</v>
      </c>
    </row>
    <row r="597" spans="1:17" x14ac:dyDescent="0.3">
      <c r="A597" s="20" t="s">
        <v>1713</v>
      </c>
      <c r="B597" s="5" t="s">
        <v>579</v>
      </c>
      <c r="C597" s="23">
        <v>29.2</v>
      </c>
      <c r="D597" s="23">
        <v>72.599999999999994</v>
      </c>
      <c r="E597" s="23">
        <v>7.4</v>
      </c>
      <c r="F597" s="23">
        <v>6.2</v>
      </c>
      <c r="G597" s="23">
        <v>36.1</v>
      </c>
      <c r="H597" s="23">
        <v>5.3</v>
      </c>
      <c r="I597" s="23">
        <v>64.5</v>
      </c>
      <c r="J597" s="23">
        <v>7.5</v>
      </c>
      <c r="K597" s="23">
        <v>7.9</v>
      </c>
      <c r="L597" s="23">
        <v>2.2999999999999998</v>
      </c>
      <c r="M597" s="23">
        <v>23.5</v>
      </c>
      <c r="N597" s="23">
        <v>59.3</v>
      </c>
      <c r="O597" s="23">
        <v>18.899999999999999</v>
      </c>
      <c r="P597" s="23">
        <v>3.2</v>
      </c>
      <c r="Q597" s="23">
        <v>95.2</v>
      </c>
    </row>
    <row r="598" spans="1:17" x14ac:dyDescent="0.3">
      <c r="A598" s="20" t="s">
        <v>1714</v>
      </c>
      <c r="B598" s="5" t="s">
        <v>580</v>
      </c>
      <c r="C598" s="23">
        <v>31</v>
      </c>
      <c r="D598" s="23">
        <v>72.599999999999994</v>
      </c>
      <c r="E598" s="23">
        <v>10</v>
      </c>
      <c r="F598" s="23">
        <v>4.2</v>
      </c>
      <c r="G598" s="23">
        <v>63.5</v>
      </c>
      <c r="H598" s="23">
        <v>26</v>
      </c>
      <c r="I598" s="23">
        <v>69.2</v>
      </c>
      <c r="J598" s="23">
        <v>8.4</v>
      </c>
      <c r="K598" s="23">
        <v>21.9</v>
      </c>
      <c r="L598" s="23">
        <v>2.1</v>
      </c>
      <c r="M598" s="23">
        <v>41.7</v>
      </c>
      <c r="N598" s="23">
        <v>37.700000000000003</v>
      </c>
      <c r="O598" s="23">
        <v>28.5</v>
      </c>
      <c r="P598" s="23">
        <v>2.2000000000000002</v>
      </c>
      <c r="Q598" s="23">
        <v>94.7</v>
      </c>
    </row>
    <row r="599" spans="1:17" x14ac:dyDescent="0.3">
      <c r="A599" s="20" t="s">
        <v>1715</v>
      </c>
      <c r="B599" s="5" t="s">
        <v>581</v>
      </c>
      <c r="C599" s="23">
        <v>43</v>
      </c>
      <c r="D599" s="23">
        <v>77.400000000000006</v>
      </c>
      <c r="E599" s="23">
        <v>7</v>
      </c>
      <c r="F599" s="23">
        <v>9</v>
      </c>
      <c r="G599" s="23">
        <v>71</v>
      </c>
      <c r="H599" s="23">
        <v>11</v>
      </c>
      <c r="I599" s="23">
        <v>73</v>
      </c>
      <c r="J599" s="23">
        <v>5.7</v>
      </c>
      <c r="K599" s="23">
        <v>13.3</v>
      </c>
      <c r="L599" s="23">
        <v>6.4</v>
      </c>
      <c r="M599" s="23">
        <v>25.7</v>
      </c>
      <c r="N599" s="23">
        <v>20.9</v>
      </c>
      <c r="O599" s="23">
        <v>21.6</v>
      </c>
      <c r="P599" s="23">
        <v>1.2</v>
      </c>
      <c r="Q599" s="23">
        <v>95.7</v>
      </c>
    </row>
    <row r="600" spans="1:17" x14ac:dyDescent="0.3">
      <c r="A600" s="20" t="s">
        <v>1716</v>
      </c>
      <c r="B600" s="5" t="s">
        <v>582</v>
      </c>
      <c r="C600" s="23">
        <v>36.200000000000003</v>
      </c>
      <c r="D600" s="23">
        <v>76</v>
      </c>
      <c r="E600" s="23">
        <v>7.3</v>
      </c>
      <c r="F600" s="23">
        <v>5.0999999999999996</v>
      </c>
      <c r="G600" s="23">
        <v>51.9</v>
      </c>
      <c r="H600" s="23">
        <v>7.4</v>
      </c>
      <c r="I600" s="23">
        <v>56.8</v>
      </c>
      <c r="J600" s="23">
        <v>9.6</v>
      </c>
      <c r="K600" s="23">
        <v>3.4</v>
      </c>
      <c r="L600" s="23">
        <v>3.4</v>
      </c>
      <c r="M600" s="23">
        <v>28.6</v>
      </c>
      <c r="N600" s="23">
        <v>74.599999999999994</v>
      </c>
      <c r="O600" s="23">
        <v>17.399999999999999</v>
      </c>
      <c r="P600" s="23">
        <v>2.2999999999999998</v>
      </c>
      <c r="Q600" s="23">
        <v>97.1</v>
      </c>
    </row>
    <row r="601" spans="1:17" x14ac:dyDescent="0.3">
      <c r="A601" s="20" t="s">
        <v>1717</v>
      </c>
      <c r="B601" s="5" t="s">
        <v>335</v>
      </c>
      <c r="C601" s="23">
        <v>22.7</v>
      </c>
      <c r="D601" s="23">
        <v>77.099999999999994</v>
      </c>
      <c r="E601" s="23">
        <v>6.6</v>
      </c>
      <c r="F601" s="23">
        <v>3.4</v>
      </c>
      <c r="G601" s="23">
        <v>50.1</v>
      </c>
      <c r="H601" s="23">
        <v>13.3</v>
      </c>
      <c r="I601" s="23">
        <v>78.099999999999994</v>
      </c>
      <c r="J601" s="23">
        <v>10.7</v>
      </c>
      <c r="K601" s="23">
        <v>28</v>
      </c>
      <c r="L601" s="23">
        <v>24</v>
      </c>
      <c r="M601" s="23">
        <v>25.8</v>
      </c>
      <c r="N601" s="23">
        <v>76.400000000000006</v>
      </c>
      <c r="O601" s="23">
        <v>22.6</v>
      </c>
      <c r="P601" s="23">
        <v>3.6</v>
      </c>
      <c r="Q601" s="23">
        <v>95</v>
      </c>
    </row>
    <row r="602" spans="1:17" x14ac:dyDescent="0.3">
      <c r="A602" s="20" t="s">
        <v>1718</v>
      </c>
      <c r="B602" s="5" t="s">
        <v>583</v>
      </c>
      <c r="C602" s="23">
        <v>28</v>
      </c>
      <c r="D602" s="23">
        <v>80.8</v>
      </c>
      <c r="E602" s="23">
        <v>3.6</v>
      </c>
      <c r="F602" s="23">
        <v>4.4000000000000004</v>
      </c>
      <c r="G602" s="23">
        <v>34.9</v>
      </c>
      <c r="H602" s="23">
        <v>9.8000000000000007</v>
      </c>
      <c r="I602" s="23">
        <v>49.9</v>
      </c>
      <c r="J602" s="23">
        <v>12.2</v>
      </c>
      <c r="K602" s="23">
        <v>11.5</v>
      </c>
      <c r="L602" s="23">
        <v>5.5</v>
      </c>
      <c r="M602" s="23">
        <v>25.7</v>
      </c>
      <c r="N602" s="23">
        <v>41</v>
      </c>
      <c r="O602" s="23">
        <v>14.7</v>
      </c>
      <c r="P602" s="23">
        <v>8.1999999999999993</v>
      </c>
      <c r="Q602" s="23">
        <v>93.1</v>
      </c>
    </row>
    <row r="603" spans="1:17" x14ac:dyDescent="0.3">
      <c r="A603" s="20" t="s">
        <v>1719</v>
      </c>
      <c r="B603" s="5" t="s">
        <v>584</v>
      </c>
      <c r="C603" s="23">
        <v>28.9</v>
      </c>
      <c r="D603" s="23">
        <v>70.8</v>
      </c>
      <c r="E603" s="23">
        <v>6.5</v>
      </c>
      <c r="F603" s="23">
        <v>12.5</v>
      </c>
      <c r="G603" s="23">
        <v>46.6</v>
      </c>
      <c r="H603" s="23">
        <v>6.5</v>
      </c>
      <c r="I603" s="23">
        <v>44.8</v>
      </c>
      <c r="J603" s="23">
        <v>6.8</v>
      </c>
      <c r="K603" s="23">
        <v>16.100000000000001</v>
      </c>
      <c r="L603" s="23">
        <v>1.7</v>
      </c>
      <c r="M603" s="23">
        <v>31.1</v>
      </c>
      <c r="N603" s="23">
        <v>86.9</v>
      </c>
      <c r="O603" s="23">
        <v>19.7</v>
      </c>
      <c r="P603" s="23">
        <v>2</v>
      </c>
      <c r="Q603" s="23">
        <v>91.9</v>
      </c>
    </row>
    <row r="604" spans="1:17" x14ac:dyDescent="0.3">
      <c r="A604" s="20" t="s">
        <v>1720</v>
      </c>
      <c r="B604" s="5" t="s">
        <v>585</v>
      </c>
      <c r="C604" s="23">
        <v>24.8</v>
      </c>
      <c r="D604" s="23">
        <v>65.099999999999994</v>
      </c>
      <c r="E604" s="23">
        <v>4.2</v>
      </c>
      <c r="F604" s="23">
        <v>5</v>
      </c>
      <c r="G604" s="23">
        <v>53.7</v>
      </c>
      <c r="H604" s="23">
        <v>8</v>
      </c>
      <c r="I604" s="23">
        <v>63.1</v>
      </c>
      <c r="J604" s="23">
        <v>5.5</v>
      </c>
      <c r="K604" s="23">
        <v>3.5</v>
      </c>
      <c r="L604" s="23">
        <v>3.7</v>
      </c>
      <c r="M604" s="23">
        <v>21.3</v>
      </c>
      <c r="N604" s="23">
        <v>60.1</v>
      </c>
      <c r="O604" s="23">
        <v>20.100000000000001</v>
      </c>
      <c r="P604" s="23">
        <v>1.4</v>
      </c>
      <c r="Q604" s="23">
        <v>92.5</v>
      </c>
    </row>
    <row r="605" spans="1:17" x14ac:dyDescent="0.3">
      <c r="A605" s="20" t="s">
        <v>1721</v>
      </c>
      <c r="B605" s="5" t="s">
        <v>586</v>
      </c>
      <c r="C605" s="23">
        <v>19.3</v>
      </c>
      <c r="D605" s="23">
        <v>70.2</v>
      </c>
      <c r="E605" s="23">
        <v>6.6</v>
      </c>
      <c r="F605" s="23">
        <v>8.1999999999999993</v>
      </c>
      <c r="G605" s="23">
        <v>50.9</v>
      </c>
      <c r="H605" s="23">
        <v>14.7</v>
      </c>
      <c r="I605" s="23">
        <v>51.3</v>
      </c>
      <c r="J605" s="23">
        <v>8.3000000000000007</v>
      </c>
      <c r="K605" s="23">
        <v>13.7</v>
      </c>
      <c r="L605" s="23">
        <v>32.200000000000003</v>
      </c>
      <c r="M605" s="23">
        <v>35.299999999999997</v>
      </c>
      <c r="N605" s="23">
        <v>40.200000000000003</v>
      </c>
      <c r="O605" s="23">
        <v>18.7</v>
      </c>
      <c r="P605" s="23">
        <v>3.2</v>
      </c>
      <c r="Q605" s="23">
        <v>94.2</v>
      </c>
    </row>
    <row r="606" spans="1:17" x14ac:dyDescent="0.3">
      <c r="A606" s="20" t="s">
        <v>1722</v>
      </c>
      <c r="B606" s="5" t="s">
        <v>587</v>
      </c>
      <c r="C606" s="23">
        <v>19.8</v>
      </c>
      <c r="D606" s="23">
        <v>57.6</v>
      </c>
      <c r="E606" s="23">
        <v>3.3</v>
      </c>
      <c r="F606" s="23">
        <v>18.5</v>
      </c>
      <c r="G606" s="23">
        <v>44.2</v>
      </c>
      <c r="H606" s="23">
        <v>6.6</v>
      </c>
      <c r="I606" s="23">
        <v>58.4</v>
      </c>
      <c r="J606" s="23">
        <v>3.6</v>
      </c>
      <c r="K606" s="23">
        <v>14.6</v>
      </c>
      <c r="L606" s="23">
        <v>3.5</v>
      </c>
      <c r="M606" s="23">
        <v>22.6</v>
      </c>
      <c r="N606" s="23">
        <v>82.4</v>
      </c>
      <c r="O606" s="23">
        <v>17.600000000000001</v>
      </c>
      <c r="P606" s="23">
        <v>1.4</v>
      </c>
      <c r="Q606" s="23">
        <v>92.6</v>
      </c>
    </row>
    <row r="607" spans="1:17" x14ac:dyDescent="0.3">
      <c r="A607" s="20" t="s">
        <v>1723</v>
      </c>
      <c r="B607" s="5" t="s">
        <v>588</v>
      </c>
      <c r="C607" s="23">
        <v>6.6</v>
      </c>
      <c r="D607" s="23">
        <v>37.799999999999997</v>
      </c>
      <c r="E607" s="23">
        <v>1.9</v>
      </c>
      <c r="F607" s="23">
        <v>3.8</v>
      </c>
      <c r="G607" s="23">
        <v>29.8</v>
      </c>
      <c r="H607" s="23">
        <v>7.3</v>
      </c>
      <c r="I607" s="23">
        <v>3.9</v>
      </c>
      <c r="J607" s="23">
        <v>2.9</v>
      </c>
      <c r="K607" s="23">
        <v>3.5</v>
      </c>
      <c r="L607" s="23">
        <v>3.4</v>
      </c>
      <c r="M607" s="23">
        <v>14.8</v>
      </c>
      <c r="N607" s="23">
        <v>2.7</v>
      </c>
      <c r="O607" s="23">
        <v>19.399999999999999</v>
      </c>
      <c r="P607" s="23">
        <v>0.8</v>
      </c>
      <c r="Q607" s="23">
        <v>79.400000000000006</v>
      </c>
    </row>
    <row r="608" spans="1:17" x14ac:dyDescent="0.3">
      <c r="A608" s="20" t="s">
        <v>1724</v>
      </c>
      <c r="B608" s="5" t="s">
        <v>589</v>
      </c>
      <c r="C608" s="23">
        <v>11.1</v>
      </c>
      <c r="D608" s="23">
        <v>77.2</v>
      </c>
      <c r="E608" s="23">
        <v>3.4</v>
      </c>
      <c r="F608" s="23">
        <v>4.4000000000000004</v>
      </c>
      <c r="G608" s="23">
        <v>39.799999999999997</v>
      </c>
      <c r="H608" s="23">
        <v>8.1</v>
      </c>
      <c r="I608" s="23">
        <v>33.299999999999997</v>
      </c>
      <c r="J608" s="23">
        <v>10.8</v>
      </c>
      <c r="K608" s="23">
        <v>5.7</v>
      </c>
      <c r="L608" s="23">
        <v>19.8</v>
      </c>
      <c r="M608" s="23">
        <v>21.1</v>
      </c>
      <c r="N608" s="23">
        <v>39.5</v>
      </c>
      <c r="O608" s="23">
        <v>14.3</v>
      </c>
      <c r="P608" s="23">
        <v>6.9</v>
      </c>
      <c r="Q608" s="23">
        <v>95.6</v>
      </c>
    </row>
    <row r="609" spans="1:17" x14ac:dyDescent="0.3">
      <c r="A609" s="20" t="s">
        <v>1725</v>
      </c>
      <c r="B609" s="5" t="s">
        <v>590</v>
      </c>
      <c r="C609" s="23">
        <v>19.3</v>
      </c>
      <c r="D609" s="23">
        <v>72.400000000000006</v>
      </c>
      <c r="E609" s="23">
        <v>1.7</v>
      </c>
      <c r="F609" s="23">
        <v>13.8</v>
      </c>
      <c r="G609" s="23">
        <v>47.3</v>
      </c>
      <c r="H609" s="23">
        <v>9.3000000000000007</v>
      </c>
      <c r="I609" s="23">
        <v>8</v>
      </c>
      <c r="J609" s="23">
        <v>6</v>
      </c>
      <c r="K609" s="23">
        <v>6.7</v>
      </c>
      <c r="L609" s="23">
        <v>13.9</v>
      </c>
      <c r="M609" s="23">
        <v>23.3</v>
      </c>
      <c r="N609" s="23">
        <v>23.6</v>
      </c>
      <c r="O609" s="23">
        <v>15.4</v>
      </c>
      <c r="P609" s="23">
        <v>3.4</v>
      </c>
      <c r="Q609" s="23">
        <v>92</v>
      </c>
    </row>
    <row r="610" spans="1:17" x14ac:dyDescent="0.3">
      <c r="A610" s="20" t="s">
        <v>1726</v>
      </c>
      <c r="B610" s="5" t="s">
        <v>591</v>
      </c>
      <c r="C610" s="23">
        <v>16.399999999999999</v>
      </c>
      <c r="D610" s="23">
        <v>62</v>
      </c>
      <c r="E610" s="23">
        <v>1.7</v>
      </c>
      <c r="F610" s="23">
        <v>8.5</v>
      </c>
      <c r="G610" s="23">
        <v>42.7</v>
      </c>
      <c r="H610" s="23">
        <v>12.3</v>
      </c>
      <c r="I610" s="23">
        <v>7.5</v>
      </c>
      <c r="J610" s="23">
        <v>3.5</v>
      </c>
      <c r="K610" s="23">
        <v>4.5</v>
      </c>
      <c r="L610" s="23">
        <v>10.8</v>
      </c>
      <c r="M610" s="23">
        <v>18.2</v>
      </c>
      <c r="N610" s="23">
        <v>17.100000000000001</v>
      </c>
      <c r="O610" s="23">
        <v>14.5</v>
      </c>
      <c r="P610" s="23">
        <v>1.2</v>
      </c>
      <c r="Q610" s="23">
        <v>85.1</v>
      </c>
    </row>
    <row r="611" spans="1:17" x14ac:dyDescent="0.3">
      <c r="A611" s="20" t="s">
        <v>1727</v>
      </c>
      <c r="B611" s="5" t="s">
        <v>592</v>
      </c>
      <c r="C611" s="23">
        <v>17.3</v>
      </c>
      <c r="D611" s="23">
        <v>74.900000000000006</v>
      </c>
      <c r="E611" s="23">
        <v>1.6</v>
      </c>
      <c r="F611" s="23">
        <v>4.7</v>
      </c>
      <c r="G611" s="23">
        <v>36.200000000000003</v>
      </c>
      <c r="H611" s="23">
        <v>10.5</v>
      </c>
      <c r="I611" s="23">
        <v>17.899999999999999</v>
      </c>
      <c r="J611" s="23">
        <v>7.9</v>
      </c>
      <c r="K611" s="23">
        <v>2.1</v>
      </c>
      <c r="L611" s="23">
        <v>18.100000000000001</v>
      </c>
      <c r="M611" s="23">
        <v>23.6</v>
      </c>
      <c r="N611" s="23">
        <v>28.6</v>
      </c>
      <c r="O611" s="23">
        <v>13.8</v>
      </c>
      <c r="P611" s="23">
        <v>4.3</v>
      </c>
      <c r="Q611" s="23">
        <v>92.8</v>
      </c>
    </row>
    <row r="612" spans="1:17" x14ac:dyDescent="0.3">
      <c r="A612" s="20" t="s">
        <v>1728</v>
      </c>
      <c r="B612" s="5" t="s">
        <v>593</v>
      </c>
      <c r="C612" s="23">
        <v>10.8</v>
      </c>
      <c r="D612" s="23">
        <v>61.7</v>
      </c>
      <c r="E612" s="23">
        <v>1.2</v>
      </c>
      <c r="F612" s="23">
        <v>6.5</v>
      </c>
      <c r="G612" s="23">
        <v>39.9</v>
      </c>
      <c r="H612" s="23">
        <v>9.6</v>
      </c>
      <c r="I612" s="23">
        <v>5.2</v>
      </c>
      <c r="J612" s="23">
        <v>3</v>
      </c>
      <c r="K612" s="23">
        <v>1</v>
      </c>
      <c r="L612" s="23">
        <v>4.3</v>
      </c>
      <c r="M612" s="23">
        <v>16.899999999999999</v>
      </c>
      <c r="N612" s="23">
        <v>9.6</v>
      </c>
      <c r="O612" s="23">
        <v>15.1</v>
      </c>
      <c r="P612" s="23">
        <v>1.1000000000000001</v>
      </c>
      <c r="Q612" s="23">
        <v>87.5</v>
      </c>
    </row>
    <row r="613" spans="1:17" x14ac:dyDescent="0.3">
      <c r="A613" s="20" t="s">
        <v>1729</v>
      </c>
      <c r="B613" s="5" t="s">
        <v>594</v>
      </c>
      <c r="C613" s="23">
        <v>20.5</v>
      </c>
      <c r="D613" s="23">
        <v>75.8</v>
      </c>
      <c r="E613" s="23">
        <v>1.4</v>
      </c>
      <c r="F613" s="23">
        <v>0.4</v>
      </c>
      <c r="G613" s="23">
        <v>58.9</v>
      </c>
      <c r="H613" s="23">
        <v>9.4</v>
      </c>
      <c r="I613" s="23">
        <v>17.399999999999999</v>
      </c>
      <c r="J613" s="23">
        <v>5.4</v>
      </c>
      <c r="K613" s="23">
        <v>1.7</v>
      </c>
      <c r="L613" s="23">
        <v>18.100000000000001</v>
      </c>
      <c r="M613" s="23">
        <v>17.899999999999999</v>
      </c>
      <c r="N613" s="23">
        <v>28.1</v>
      </c>
      <c r="O613" s="23">
        <v>12.2</v>
      </c>
      <c r="P613" s="23">
        <v>1.3</v>
      </c>
      <c r="Q613" s="23">
        <v>91.8</v>
      </c>
    </row>
    <row r="614" spans="1:17" x14ac:dyDescent="0.3">
      <c r="A614" s="20" t="s">
        <v>1730</v>
      </c>
      <c r="B614" s="5" t="s">
        <v>595</v>
      </c>
      <c r="C614" s="23">
        <v>14.7</v>
      </c>
      <c r="D614" s="23">
        <v>65</v>
      </c>
      <c r="E614" s="23">
        <v>1.6</v>
      </c>
      <c r="F614" s="23">
        <v>8.3000000000000007</v>
      </c>
      <c r="G614" s="23">
        <v>33.799999999999997</v>
      </c>
      <c r="H614" s="23">
        <v>13.3</v>
      </c>
      <c r="I614" s="23">
        <v>7.8</v>
      </c>
      <c r="J614" s="23">
        <v>4.2</v>
      </c>
      <c r="K614" s="23">
        <v>1.2</v>
      </c>
      <c r="L614" s="23">
        <v>9.5</v>
      </c>
      <c r="M614" s="23">
        <v>16</v>
      </c>
      <c r="N614" s="23">
        <v>12.2</v>
      </c>
      <c r="O614" s="23">
        <v>12</v>
      </c>
      <c r="P614" s="23">
        <v>2</v>
      </c>
      <c r="Q614" s="23">
        <v>87</v>
      </c>
    </row>
    <row r="615" spans="1:17" x14ac:dyDescent="0.3">
      <c r="A615" s="20" t="s">
        <v>1731</v>
      </c>
      <c r="B615" s="5" t="s">
        <v>596</v>
      </c>
      <c r="C615" s="23">
        <v>19.899999999999999</v>
      </c>
      <c r="D615" s="23">
        <v>80.7</v>
      </c>
      <c r="E615" s="23">
        <v>1.9</v>
      </c>
      <c r="F615" s="23">
        <v>3.5</v>
      </c>
      <c r="G615" s="23">
        <v>62.8</v>
      </c>
      <c r="H615" s="23">
        <v>6.9</v>
      </c>
      <c r="I615" s="23">
        <v>28.4</v>
      </c>
      <c r="J615" s="23">
        <v>9.1</v>
      </c>
      <c r="K615" s="23">
        <v>0.9</v>
      </c>
      <c r="L615" s="23">
        <v>24.1</v>
      </c>
      <c r="M615" s="23">
        <v>21.2</v>
      </c>
      <c r="N615" s="23">
        <v>38.6</v>
      </c>
      <c r="O615" s="23">
        <v>13.4</v>
      </c>
      <c r="P615" s="23">
        <v>2.7</v>
      </c>
      <c r="Q615" s="23">
        <v>94.9</v>
      </c>
    </row>
    <row r="616" spans="1:17" x14ac:dyDescent="0.3">
      <c r="A616" s="20" t="s">
        <v>1732</v>
      </c>
      <c r="B616" s="5" t="s">
        <v>597</v>
      </c>
      <c r="C616" s="23">
        <v>13.1</v>
      </c>
      <c r="D616" s="23">
        <v>74.400000000000006</v>
      </c>
      <c r="E616" s="23">
        <v>1.6</v>
      </c>
      <c r="F616" s="23">
        <v>0.6</v>
      </c>
      <c r="G616" s="23">
        <v>41.5</v>
      </c>
      <c r="H616" s="23">
        <v>5.6</v>
      </c>
      <c r="I616" s="23">
        <v>12.5</v>
      </c>
      <c r="J616" s="23">
        <v>6.3</v>
      </c>
      <c r="K616" s="23">
        <v>1.1000000000000001</v>
      </c>
      <c r="L616" s="23">
        <v>6</v>
      </c>
      <c r="M616" s="23">
        <v>15.2</v>
      </c>
      <c r="N616" s="23">
        <v>15.8</v>
      </c>
      <c r="O616" s="23">
        <v>11.5</v>
      </c>
      <c r="P616" s="23">
        <v>3.6</v>
      </c>
      <c r="Q616" s="23">
        <v>91.2</v>
      </c>
    </row>
    <row r="617" spans="1:17" x14ac:dyDescent="0.3">
      <c r="A617" s="20" t="s">
        <v>1733</v>
      </c>
      <c r="B617" s="5" t="s">
        <v>598</v>
      </c>
      <c r="C617" s="23">
        <v>11.1</v>
      </c>
      <c r="D617" s="23">
        <v>62</v>
      </c>
      <c r="E617" s="23">
        <v>1.8</v>
      </c>
      <c r="F617" s="23">
        <v>5.9</v>
      </c>
      <c r="G617" s="23">
        <v>34</v>
      </c>
      <c r="H617" s="23">
        <v>7</v>
      </c>
      <c r="I617" s="23">
        <v>7.6</v>
      </c>
      <c r="J617" s="23">
        <v>5.4</v>
      </c>
      <c r="K617" s="23">
        <v>3.1</v>
      </c>
      <c r="L617" s="23">
        <v>8.8000000000000007</v>
      </c>
      <c r="M617" s="23">
        <v>18.600000000000001</v>
      </c>
      <c r="N617" s="23">
        <v>8.9</v>
      </c>
      <c r="O617" s="23">
        <v>14.7</v>
      </c>
      <c r="P617" s="23">
        <v>2.7</v>
      </c>
      <c r="Q617" s="23">
        <v>88.4</v>
      </c>
    </row>
    <row r="618" spans="1:17" x14ac:dyDescent="0.3">
      <c r="A618" s="20" t="s">
        <v>1734</v>
      </c>
      <c r="B618" s="5" t="s">
        <v>599</v>
      </c>
      <c r="C618" s="23">
        <v>14.5</v>
      </c>
      <c r="D618" s="23">
        <v>68.400000000000006</v>
      </c>
      <c r="E618" s="23">
        <v>1.5</v>
      </c>
      <c r="F618" s="23">
        <v>7</v>
      </c>
      <c r="G618" s="23">
        <v>36.9</v>
      </c>
      <c r="H618" s="23">
        <v>7.6</v>
      </c>
      <c r="I618" s="23">
        <v>9.4</v>
      </c>
      <c r="J618" s="23">
        <v>4.4000000000000004</v>
      </c>
      <c r="K618" s="23">
        <v>2.1</v>
      </c>
      <c r="L618" s="23">
        <v>10.6</v>
      </c>
      <c r="M618" s="23">
        <v>19.8</v>
      </c>
      <c r="N618" s="23">
        <v>13.6</v>
      </c>
      <c r="O618" s="23">
        <v>16.7</v>
      </c>
      <c r="P618" s="23">
        <v>2.4</v>
      </c>
      <c r="Q618" s="23">
        <v>89.5</v>
      </c>
    </row>
    <row r="619" spans="1:17" x14ac:dyDescent="0.3">
      <c r="A619" s="20" t="s">
        <v>1735</v>
      </c>
      <c r="B619" s="5" t="s">
        <v>56</v>
      </c>
      <c r="C619" s="23">
        <v>15.4</v>
      </c>
      <c r="D619" s="23">
        <v>76.599999999999994</v>
      </c>
      <c r="E619" s="23">
        <v>3.1</v>
      </c>
      <c r="F619" s="23">
        <v>3.9</v>
      </c>
      <c r="G619" s="23">
        <v>38.700000000000003</v>
      </c>
      <c r="H619" s="23">
        <v>7.8</v>
      </c>
      <c r="I619" s="23">
        <v>13.5</v>
      </c>
      <c r="J619" s="23">
        <v>7.1</v>
      </c>
      <c r="K619" s="23">
        <v>8.4</v>
      </c>
      <c r="L619" s="23">
        <v>17.100000000000001</v>
      </c>
      <c r="M619" s="23">
        <v>19.2</v>
      </c>
      <c r="N619" s="23">
        <v>21</v>
      </c>
      <c r="O619" s="23">
        <v>12.9</v>
      </c>
      <c r="P619" s="23">
        <v>4.5</v>
      </c>
      <c r="Q619" s="23">
        <v>93.8</v>
      </c>
    </row>
    <row r="620" spans="1:17" x14ac:dyDescent="0.3">
      <c r="A620" s="20" t="s">
        <v>1736</v>
      </c>
      <c r="B620" s="5" t="s">
        <v>600</v>
      </c>
      <c r="C620" s="23">
        <v>13.8</v>
      </c>
      <c r="D620" s="23">
        <v>72.5</v>
      </c>
      <c r="E620" s="23">
        <v>2.1</v>
      </c>
      <c r="F620" s="23">
        <v>7.2</v>
      </c>
      <c r="G620" s="23">
        <v>35.299999999999997</v>
      </c>
      <c r="H620" s="23">
        <v>15.4</v>
      </c>
      <c r="I620" s="23">
        <v>13.1</v>
      </c>
      <c r="J620" s="23">
        <v>5.8</v>
      </c>
      <c r="K620" s="23">
        <v>8.8000000000000007</v>
      </c>
      <c r="L620" s="23">
        <v>17</v>
      </c>
      <c r="M620" s="23">
        <v>17.600000000000001</v>
      </c>
      <c r="N620" s="23">
        <v>22.2</v>
      </c>
      <c r="O620" s="23">
        <v>15.2</v>
      </c>
      <c r="P620" s="23">
        <v>2.8</v>
      </c>
      <c r="Q620" s="23">
        <v>86.5</v>
      </c>
    </row>
    <row r="621" spans="1:17" x14ac:dyDescent="0.3">
      <c r="A621" s="20" t="s">
        <v>1737</v>
      </c>
      <c r="B621" s="5" t="s">
        <v>601</v>
      </c>
      <c r="C621" s="23">
        <v>15.8</v>
      </c>
      <c r="D621" s="23">
        <v>75.599999999999994</v>
      </c>
      <c r="E621" s="23">
        <v>2.6</v>
      </c>
      <c r="F621" s="23">
        <v>2</v>
      </c>
      <c r="G621" s="23">
        <v>43.1</v>
      </c>
      <c r="H621" s="23">
        <v>12.3</v>
      </c>
      <c r="I621" s="23">
        <v>26.1</v>
      </c>
      <c r="J621" s="23">
        <v>7.7</v>
      </c>
      <c r="K621" s="23">
        <v>3.7</v>
      </c>
      <c r="L621" s="23">
        <v>27.3</v>
      </c>
      <c r="M621" s="23">
        <v>22.9</v>
      </c>
      <c r="N621" s="23">
        <v>32.200000000000003</v>
      </c>
      <c r="O621" s="23">
        <v>13.9</v>
      </c>
      <c r="P621" s="23">
        <v>4.3</v>
      </c>
      <c r="Q621" s="23">
        <v>92.2</v>
      </c>
    </row>
    <row r="622" spans="1:17" x14ac:dyDescent="0.3">
      <c r="A622" s="20" t="s">
        <v>1738</v>
      </c>
      <c r="B622" s="5" t="s">
        <v>602</v>
      </c>
      <c r="C622" s="23">
        <v>15.2</v>
      </c>
      <c r="D622" s="23">
        <v>76.3</v>
      </c>
      <c r="E622" s="23">
        <v>1.1000000000000001</v>
      </c>
      <c r="F622" s="23">
        <v>17.100000000000001</v>
      </c>
      <c r="G622" s="23">
        <v>35.799999999999997</v>
      </c>
      <c r="H622" s="23">
        <v>6.9</v>
      </c>
      <c r="I622" s="23">
        <v>18.2</v>
      </c>
      <c r="J622" s="23">
        <v>7.6</v>
      </c>
      <c r="K622" s="23">
        <v>3.4</v>
      </c>
      <c r="L622" s="23">
        <v>17</v>
      </c>
      <c r="M622" s="23">
        <v>20.2</v>
      </c>
      <c r="N622" s="23">
        <v>18</v>
      </c>
      <c r="O622" s="23">
        <v>9.6</v>
      </c>
      <c r="P622" s="23">
        <v>6.2</v>
      </c>
      <c r="Q622" s="23">
        <v>95.2</v>
      </c>
    </row>
    <row r="623" spans="1:17" x14ac:dyDescent="0.3">
      <c r="A623" s="20" t="s">
        <v>1739</v>
      </c>
      <c r="B623" s="5" t="s">
        <v>603</v>
      </c>
      <c r="C623" s="23">
        <v>12.2</v>
      </c>
      <c r="D623" s="23">
        <v>73.400000000000006</v>
      </c>
      <c r="E623" s="23">
        <v>2</v>
      </c>
      <c r="F623" s="23">
        <v>7.7</v>
      </c>
      <c r="G623" s="23">
        <v>41.2</v>
      </c>
      <c r="H623" s="23">
        <v>9.4</v>
      </c>
      <c r="I623" s="23">
        <v>13.3</v>
      </c>
      <c r="J623" s="23">
        <v>6.3</v>
      </c>
      <c r="K623" s="23">
        <v>1.8</v>
      </c>
      <c r="L623" s="23">
        <v>19.7</v>
      </c>
      <c r="M623" s="23">
        <v>22.6</v>
      </c>
      <c r="N623" s="23">
        <v>20.3</v>
      </c>
      <c r="O623" s="23">
        <v>11.2</v>
      </c>
      <c r="P623" s="23">
        <v>4.2</v>
      </c>
      <c r="Q623" s="23">
        <v>93.2</v>
      </c>
    </row>
    <row r="624" spans="1:17" x14ac:dyDescent="0.3">
      <c r="A624" s="20" t="s">
        <v>1740</v>
      </c>
      <c r="B624" s="5" t="s">
        <v>604</v>
      </c>
      <c r="C624" s="23">
        <v>12.5</v>
      </c>
      <c r="D624" s="23">
        <v>65.2</v>
      </c>
      <c r="E624" s="23">
        <v>1.9</v>
      </c>
      <c r="F624" s="23">
        <v>7.3</v>
      </c>
      <c r="G624" s="23">
        <v>39.5</v>
      </c>
      <c r="H624" s="23">
        <v>9.6</v>
      </c>
      <c r="I624" s="23">
        <v>17.7</v>
      </c>
      <c r="J624" s="23">
        <v>5.7</v>
      </c>
      <c r="K624" s="23">
        <v>3.9</v>
      </c>
      <c r="L624" s="23">
        <v>21.4</v>
      </c>
      <c r="M624" s="23">
        <v>20.2</v>
      </c>
      <c r="N624" s="23">
        <v>21.2</v>
      </c>
      <c r="O624" s="23">
        <v>14.7</v>
      </c>
      <c r="P624" s="23">
        <v>3.1</v>
      </c>
      <c r="Q624" s="23">
        <v>90.8</v>
      </c>
    </row>
    <row r="625" spans="1:17" x14ac:dyDescent="0.3">
      <c r="A625" s="20" t="s">
        <v>1741</v>
      </c>
      <c r="B625" s="5" t="s">
        <v>605</v>
      </c>
      <c r="C625" s="23">
        <v>15</v>
      </c>
      <c r="D625" s="23">
        <v>73.5</v>
      </c>
      <c r="E625" s="23">
        <v>2.8</v>
      </c>
      <c r="F625" s="23">
        <v>19.399999999999999</v>
      </c>
      <c r="G625" s="23">
        <v>35.9</v>
      </c>
      <c r="H625" s="23">
        <v>10.7</v>
      </c>
      <c r="I625" s="23">
        <v>22.3</v>
      </c>
      <c r="J625" s="23">
        <v>5.0999999999999996</v>
      </c>
      <c r="K625" s="23">
        <v>1.7</v>
      </c>
      <c r="L625" s="23">
        <v>19.600000000000001</v>
      </c>
      <c r="M625" s="23">
        <v>22.4</v>
      </c>
      <c r="N625" s="23">
        <v>27</v>
      </c>
      <c r="O625" s="23">
        <v>13.5</v>
      </c>
      <c r="P625" s="23">
        <v>4.9000000000000004</v>
      </c>
      <c r="Q625" s="23">
        <v>91.8</v>
      </c>
    </row>
    <row r="626" spans="1:17" x14ac:dyDescent="0.3">
      <c r="A626" s="20" t="s">
        <v>1742</v>
      </c>
      <c r="B626" s="5" t="s">
        <v>606</v>
      </c>
      <c r="C626" s="23">
        <v>15.7</v>
      </c>
      <c r="D626" s="23">
        <v>78.7</v>
      </c>
      <c r="E626" s="23">
        <v>1.4</v>
      </c>
      <c r="F626" s="23">
        <v>15</v>
      </c>
      <c r="G626" s="23">
        <v>49.4</v>
      </c>
      <c r="H626" s="23">
        <v>8.3000000000000007</v>
      </c>
      <c r="I626" s="23">
        <v>53.7</v>
      </c>
      <c r="J626" s="23">
        <v>9</v>
      </c>
      <c r="K626" s="23">
        <v>1.7</v>
      </c>
      <c r="L626" s="23">
        <v>12.4</v>
      </c>
      <c r="M626" s="23">
        <v>22.4</v>
      </c>
      <c r="N626" s="23">
        <v>16.100000000000001</v>
      </c>
      <c r="O626" s="23">
        <v>11.7</v>
      </c>
      <c r="P626" s="23">
        <v>6.2</v>
      </c>
      <c r="Q626" s="23">
        <v>93.6</v>
      </c>
    </row>
    <row r="627" spans="1:17" x14ac:dyDescent="0.3">
      <c r="A627" s="20" t="s">
        <v>1743</v>
      </c>
      <c r="B627" s="5" t="s">
        <v>607</v>
      </c>
      <c r="C627" s="23">
        <v>12</v>
      </c>
      <c r="D627" s="23">
        <v>68</v>
      </c>
      <c r="E627" s="23">
        <v>1.8</v>
      </c>
      <c r="F627" s="23">
        <v>5.7</v>
      </c>
      <c r="G627" s="23">
        <v>44</v>
      </c>
      <c r="H627" s="23">
        <v>7.1</v>
      </c>
      <c r="I627" s="23">
        <v>9.6999999999999993</v>
      </c>
      <c r="J627" s="23">
        <v>4.5999999999999996</v>
      </c>
      <c r="K627" s="23">
        <v>1.3</v>
      </c>
      <c r="L627" s="23">
        <v>12.3</v>
      </c>
      <c r="M627" s="23">
        <v>20.5</v>
      </c>
      <c r="N627" s="23">
        <v>26.2</v>
      </c>
      <c r="O627" s="23">
        <v>15.5</v>
      </c>
      <c r="P627" s="23">
        <v>3.1</v>
      </c>
      <c r="Q627" s="23">
        <v>88.3</v>
      </c>
    </row>
    <row r="628" spans="1:17" x14ac:dyDescent="0.3">
      <c r="A628" s="20" t="s">
        <v>1744</v>
      </c>
      <c r="B628" s="5" t="s">
        <v>608</v>
      </c>
      <c r="C628" s="23">
        <v>13.2</v>
      </c>
      <c r="D628" s="23">
        <v>62</v>
      </c>
      <c r="E628" s="23">
        <v>2</v>
      </c>
      <c r="F628" s="23">
        <v>6.4</v>
      </c>
      <c r="G628" s="23">
        <v>38.1</v>
      </c>
      <c r="H628" s="23">
        <v>8.3000000000000007</v>
      </c>
      <c r="I628" s="23">
        <v>4.5999999999999996</v>
      </c>
      <c r="J628" s="23">
        <v>3.9</v>
      </c>
      <c r="K628" s="23">
        <v>2.4</v>
      </c>
      <c r="L628" s="23">
        <v>8.9</v>
      </c>
      <c r="M628" s="23">
        <v>19.600000000000001</v>
      </c>
      <c r="N628" s="23">
        <v>18.399999999999999</v>
      </c>
      <c r="O628" s="23">
        <v>15.8</v>
      </c>
      <c r="P628" s="23">
        <v>1.4</v>
      </c>
      <c r="Q628" s="23">
        <v>84.5</v>
      </c>
    </row>
    <row r="629" spans="1:17" x14ac:dyDescent="0.3">
      <c r="A629" s="20" t="s">
        <v>1745</v>
      </c>
      <c r="B629" s="5" t="s">
        <v>333</v>
      </c>
      <c r="C629" s="23">
        <v>14.5</v>
      </c>
      <c r="D629" s="23">
        <v>79</v>
      </c>
      <c r="E629" s="23">
        <v>1.4</v>
      </c>
      <c r="F629" s="23">
        <v>10.5</v>
      </c>
      <c r="G629" s="23">
        <v>41.4</v>
      </c>
      <c r="H629" s="23">
        <v>8.4</v>
      </c>
      <c r="I629" s="23">
        <v>36</v>
      </c>
      <c r="J629" s="23">
        <v>6.9</v>
      </c>
      <c r="K629" s="23">
        <v>1.5</v>
      </c>
      <c r="L629" s="23">
        <v>16.899999999999999</v>
      </c>
      <c r="M629" s="23">
        <v>24.8</v>
      </c>
      <c r="N629" s="23">
        <v>30.8</v>
      </c>
      <c r="O629" s="23">
        <v>11</v>
      </c>
      <c r="P629" s="23">
        <v>4.0999999999999996</v>
      </c>
      <c r="Q629" s="23">
        <v>94.5</v>
      </c>
    </row>
    <row r="630" spans="1:17" x14ac:dyDescent="0.3">
      <c r="A630" s="20" t="s">
        <v>1746</v>
      </c>
      <c r="B630" s="5" t="s">
        <v>609</v>
      </c>
      <c r="C630" s="23">
        <v>12.7</v>
      </c>
      <c r="D630" s="23">
        <v>74.8</v>
      </c>
      <c r="E630" s="23">
        <v>2.4</v>
      </c>
      <c r="F630" s="23">
        <v>4.5999999999999996</v>
      </c>
      <c r="G630" s="23">
        <v>36.299999999999997</v>
      </c>
      <c r="H630" s="23">
        <v>7.4</v>
      </c>
      <c r="I630" s="23">
        <v>16.7</v>
      </c>
      <c r="J630" s="23">
        <v>7.1</v>
      </c>
      <c r="K630" s="23">
        <v>2.2000000000000002</v>
      </c>
      <c r="L630" s="23">
        <v>17.2</v>
      </c>
      <c r="M630" s="23">
        <v>19.600000000000001</v>
      </c>
      <c r="N630" s="23">
        <v>28.7</v>
      </c>
      <c r="O630" s="23">
        <v>16.3</v>
      </c>
      <c r="P630" s="23">
        <v>4.5999999999999996</v>
      </c>
      <c r="Q630" s="23">
        <v>92.5</v>
      </c>
    </row>
    <row r="631" spans="1:17" x14ac:dyDescent="0.3">
      <c r="A631" s="20" t="s">
        <v>1747</v>
      </c>
      <c r="B631" s="5" t="s">
        <v>610</v>
      </c>
      <c r="C631" s="23">
        <v>9.3000000000000007</v>
      </c>
      <c r="D631" s="23">
        <v>59.3</v>
      </c>
      <c r="E631" s="23">
        <v>2.5</v>
      </c>
      <c r="F631" s="23">
        <v>6.8</v>
      </c>
      <c r="G631" s="23">
        <v>37</v>
      </c>
      <c r="H631" s="23">
        <v>7.9</v>
      </c>
      <c r="I631" s="23">
        <v>6.5</v>
      </c>
      <c r="J631" s="23">
        <v>6.4</v>
      </c>
      <c r="K631" s="23">
        <v>2.2000000000000002</v>
      </c>
      <c r="L631" s="23">
        <v>5.3</v>
      </c>
      <c r="M631" s="23">
        <v>20.5</v>
      </c>
      <c r="N631" s="23">
        <v>12.9</v>
      </c>
      <c r="O631" s="23">
        <v>17.600000000000001</v>
      </c>
      <c r="P631" s="23">
        <v>2.9</v>
      </c>
      <c r="Q631" s="23">
        <v>88</v>
      </c>
    </row>
    <row r="632" spans="1:17" x14ac:dyDescent="0.3">
      <c r="A632" s="20" t="s">
        <v>1748</v>
      </c>
      <c r="B632" s="5" t="s">
        <v>611</v>
      </c>
      <c r="C632" s="23">
        <v>11.5</v>
      </c>
      <c r="D632" s="23">
        <v>57.6</v>
      </c>
      <c r="E632" s="23">
        <v>1.4</v>
      </c>
      <c r="F632" s="23">
        <v>4.5</v>
      </c>
      <c r="G632" s="23">
        <v>36.9</v>
      </c>
      <c r="H632" s="23">
        <v>8.1</v>
      </c>
      <c r="I632" s="23">
        <v>3</v>
      </c>
      <c r="J632" s="23">
        <v>4.3</v>
      </c>
      <c r="K632" s="23">
        <v>1.2</v>
      </c>
      <c r="L632" s="23">
        <v>8.6999999999999993</v>
      </c>
      <c r="M632" s="23">
        <v>15.4</v>
      </c>
      <c r="N632" s="23">
        <v>7.9</v>
      </c>
      <c r="O632" s="23">
        <v>15.5</v>
      </c>
      <c r="P632" s="23">
        <v>1.3</v>
      </c>
      <c r="Q632" s="23">
        <v>83</v>
      </c>
    </row>
    <row r="633" spans="1:17" x14ac:dyDescent="0.3">
      <c r="A633" s="20" t="s">
        <v>1749</v>
      </c>
      <c r="B633" s="5" t="s">
        <v>612</v>
      </c>
      <c r="C633" s="23">
        <v>16.3</v>
      </c>
      <c r="D633" s="23">
        <v>79.7</v>
      </c>
      <c r="E633" s="23">
        <v>2.1</v>
      </c>
      <c r="F633" s="23">
        <v>11</v>
      </c>
      <c r="G633" s="23">
        <v>47.6</v>
      </c>
      <c r="H633" s="23">
        <v>8.1999999999999993</v>
      </c>
      <c r="I633" s="23">
        <v>31.6</v>
      </c>
      <c r="J633" s="23">
        <v>11.3</v>
      </c>
      <c r="K633" s="23">
        <v>1.7</v>
      </c>
      <c r="L633" s="23">
        <v>11.1</v>
      </c>
      <c r="M633" s="23">
        <v>31</v>
      </c>
      <c r="N633" s="23">
        <v>24.4</v>
      </c>
      <c r="O633" s="23">
        <v>13.3</v>
      </c>
      <c r="P633" s="23">
        <v>7.4</v>
      </c>
      <c r="Q633" s="23">
        <v>94.8</v>
      </c>
    </row>
    <row r="634" spans="1:17" x14ac:dyDescent="0.3">
      <c r="A634" s="20" t="s">
        <v>1750</v>
      </c>
      <c r="B634" s="5" t="s">
        <v>613</v>
      </c>
      <c r="C634" s="23">
        <v>13.9</v>
      </c>
      <c r="D634" s="23">
        <v>70.7</v>
      </c>
      <c r="E634" s="23">
        <v>1.7</v>
      </c>
      <c r="F634" s="23">
        <v>7.9</v>
      </c>
      <c r="G634" s="23">
        <v>34.1</v>
      </c>
      <c r="H634" s="23">
        <v>7.6</v>
      </c>
      <c r="I634" s="23">
        <v>11.9</v>
      </c>
      <c r="J634" s="23">
        <v>6.1</v>
      </c>
      <c r="K634" s="23">
        <v>1</v>
      </c>
      <c r="L634" s="23">
        <v>11</v>
      </c>
      <c r="M634" s="23">
        <v>19.399999999999999</v>
      </c>
      <c r="N634" s="23">
        <v>16.7</v>
      </c>
      <c r="O634" s="23">
        <v>12.5</v>
      </c>
      <c r="P634" s="23">
        <v>3.1</v>
      </c>
      <c r="Q634" s="23">
        <v>92.6</v>
      </c>
    </row>
    <row r="635" spans="1:17" x14ac:dyDescent="0.3">
      <c r="A635" s="20" t="s">
        <v>1751</v>
      </c>
      <c r="B635" s="5" t="s">
        <v>282</v>
      </c>
      <c r="C635" s="23">
        <v>15.5</v>
      </c>
      <c r="D635" s="23">
        <v>75.8</v>
      </c>
      <c r="E635" s="23">
        <v>2.9</v>
      </c>
      <c r="F635" s="23">
        <v>10.1</v>
      </c>
      <c r="G635" s="23">
        <v>34</v>
      </c>
      <c r="H635" s="23">
        <v>11.2</v>
      </c>
      <c r="I635" s="23">
        <v>24.5</v>
      </c>
      <c r="J635" s="23">
        <v>7.3</v>
      </c>
      <c r="K635" s="23">
        <v>4.5</v>
      </c>
      <c r="L635" s="23">
        <v>34.4</v>
      </c>
      <c r="M635" s="23">
        <v>21.1</v>
      </c>
      <c r="N635" s="23">
        <v>49.9</v>
      </c>
      <c r="O635" s="23">
        <v>12.3</v>
      </c>
      <c r="P635" s="23">
        <v>4.9000000000000004</v>
      </c>
      <c r="Q635" s="23">
        <v>92.6</v>
      </c>
    </row>
    <row r="636" spans="1:17" x14ac:dyDescent="0.3">
      <c r="A636" s="20" t="s">
        <v>1752</v>
      </c>
      <c r="B636" s="5" t="s">
        <v>614</v>
      </c>
      <c r="C636" s="23">
        <v>12.4</v>
      </c>
      <c r="D636" s="23">
        <v>74.900000000000006</v>
      </c>
      <c r="E636" s="23">
        <v>2</v>
      </c>
      <c r="F636" s="23">
        <v>1.8</v>
      </c>
      <c r="G636" s="23">
        <v>36.799999999999997</v>
      </c>
      <c r="H636" s="23">
        <v>5.9</v>
      </c>
      <c r="I636" s="23">
        <v>26.7</v>
      </c>
      <c r="J636" s="23">
        <v>7</v>
      </c>
      <c r="K636" s="23">
        <v>2.8</v>
      </c>
      <c r="L636" s="23">
        <v>22.1</v>
      </c>
      <c r="M636" s="23">
        <v>19.8</v>
      </c>
      <c r="N636" s="23">
        <v>33.9</v>
      </c>
      <c r="O636" s="23">
        <v>11.2</v>
      </c>
      <c r="P636" s="23">
        <v>3.9</v>
      </c>
      <c r="Q636" s="23">
        <v>94.6</v>
      </c>
    </row>
    <row r="637" spans="1:17" x14ac:dyDescent="0.3">
      <c r="A637" s="20" t="s">
        <v>1753</v>
      </c>
      <c r="B637" s="5" t="s">
        <v>615</v>
      </c>
      <c r="C637" s="23">
        <v>12.9</v>
      </c>
      <c r="D637" s="23">
        <v>74.8</v>
      </c>
      <c r="E637" s="23">
        <v>1.9</v>
      </c>
      <c r="F637" s="23">
        <v>8.1</v>
      </c>
      <c r="G637" s="23">
        <v>47.8</v>
      </c>
      <c r="H637" s="23">
        <v>7.8</v>
      </c>
      <c r="I637" s="23">
        <v>24.6</v>
      </c>
      <c r="J637" s="23">
        <v>6.6</v>
      </c>
      <c r="K637" s="23">
        <v>8.4</v>
      </c>
      <c r="L637" s="23">
        <v>13.2</v>
      </c>
      <c r="M637" s="23">
        <v>22.4</v>
      </c>
      <c r="N637" s="23">
        <v>19.600000000000001</v>
      </c>
      <c r="O637" s="23">
        <v>12.9</v>
      </c>
      <c r="P637" s="23">
        <v>3.1</v>
      </c>
      <c r="Q637" s="23">
        <v>93.6</v>
      </c>
    </row>
    <row r="638" spans="1:17" x14ac:dyDescent="0.3">
      <c r="A638" s="20" t="s">
        <v>1754</v>
      </c>
      <c r="B638" s="5" t="s">
        <v>616</v>
      </c>
      <c r="C638" s="23">
        <v>12.3</v>
      </c>
      <c r="D638" s="23">
        <v>64.2</v>
      </c>
      <c r="E638" s="23">
        <v>0.9</v>
      </c>
      <c r="F638" s="23">
        <v>13.5</v>
      </c>
      <c r="G638" s="23">
        <v>43.4</v>
      </c>
      <c r="H638" s="23">
        <v>10.7</v>
      </c>
      <c r="I638" s="23">
        <v>6.6</v>
      </c>
      <c r="J638" s="23">
        <v>3</v>
      </c>
      <c r="K638" s="23">
        <v>0.7</v>
      </c>
      <c r="L638" s="23">
        <v>7.4</v>
      </c>
      <c r="M638" s="23">
        <v>17.3</v>
      </c>
      <c r="N638" s="23">
        <v>15.6</v>
      </c>
      <c r="O638" s="23">
        <v>14.2</v>
      </c>
      <c r="P638" s="23">
        <v>2</v>
      </c>
      <c r="Q638" s="23">
        <v>84.9</v>
      </c>
    </row>
    <row r="639" spans="1:17" x14ac:dyDescent="0.3">
      <c r="A639" s="20" t="s">
        <v>1755</v>
      </c>
      <c r="B639" s="5" t="s">
        <v>617</v>
      </c>
      <c r="C639" s="23">
        <v>19.899999999999999</v>
      </c>
      <c r="D639" s="23">
        <v>77.8</v>
      </c>
      <c r="E639" s="23">
        <v>1.3</v>
      </c>
      <c r="F639" s="23">
        <v>0.8</v>
      </c>
      <c r="G639" s="23">
        <v>44.2</v>
      </c>
      <c r="H639" s="23">
        <v>11.5</v>
      </c>
      <c r="I639" s="23">
        <v>13</v>
      </c>
      <c r="J639" s="23">
        <v>5.8</v>
      </c>
      <c r="K639" s="23">
        <v>1.2</v>
      </c>
      <c r="L639" s="23">
        <v>16.3</v>
      </c>
      <c r="M639" s="23">
        <v>18.5</v>
      </c>
      <c r="N639" s="23">
        <v>18.3</v>
      </c>
      <c r="O639" s="23">
        <v>14.2</v>
      </c>
      <c r="P639" s="23">
        <v>2.8</v>
      </c>
      <c r="Q639" s="23">
        <v>92.5</v>
      </c>
    </row>
    <row r="640" spans="1:17" x14ac:dyDescent="0.3">
      <c r="A640" s="20" t="s">
        <v>1756</v>
      </c>
      <c r="B640" s="5" t="s">
        <v>618</v>
      </c>
      <c r="C640" s="23">
        <v>17</v>
      </c>
      <c r="D640" s="23">
        <v>74.5</v>
      </c>
      <c r="E640" s="23">
        <v>3.7</v>
      </c>
      <c r="F640" s="23">
        <v>3.1</v>
      </c>
      <c r="G640" s="23">
        <v>34.6</v>
      </c>
      <c r="H640" s="23">
        <v>11.2</v>
      </c>
      <c r="I640" s="23">
        <v>9.4</v>
      </c>
      <c r="J640" s="23">
        <v>5.3</v>
      </c>
      <c r="K640" s="23">
        <v>0.6</v>
      </c>
      <c r="L640" s="23">
        <v>8.9</v>
      </c>
      <c r="M640" s="23">
        <v>21</v>
      </c>
      <c r="N640" s="23">
        <v>33</v>
      </c>
      <c r="O640" s="23">
        <v>11</v>
      </c>
      <c r="P640" s="23">
        <v>3.8</v>
      </c>
      <c r="Q640" s="23">
        <v>89.7</v>
      </c>
    </row>
    <row r="641" spans="1:17" x14ac:dyDescent="0.3">
      <c r="A641" s="20" t="s">
        <v>1757</v>
      </c>
      <c r="B641" s="5" t="s">
        <v>619</v>
      </c>
      <c r="C641" s="23">
        <v>13.5</v>
      </c>
      <c r="D641" s="23">
        <v>70.2</v>
      </c>
      <c r="E641" s="23">
        <v>1.1000000000000001</v>
      </c>
      <c r="F641" s="23">
        <v>7.8</v>
      </c>
      <c r="G641" s="23">
        <v>41.1</v>
      </c>
      <c r="H641" s="23">
        <v>9</v>
      </c>
      <c r="I641" s="23">
        <v>32.5</v>
      </c>
      <c r="J641" s="23">
        <v>5</v>
      </c>
      <c r="K641" s="23">
        <v>4.2</v>
      </c>
      <c r="L641" s="23">
        <v>6.6</v>
      </c>
      <c r="M641" s="23">
        <v>18.600000000000001</v>
      </c>
      <c r="N641" s="23">
        <v>11.9</v>
      </c>
      <c r="O641" s="23">
        <v>12.9</v>
      </c>
      <c r="P641" s="23">
        <v>3.2</v>
      </c>
      <c r="Q641" s="23">
        <v>91.7</v>
      </c>
    </row>
    <row r="642" spans="1:17" x14ac:dyDescent="0.3">
      <c r="A642" s="20" t="s">
        <v>1758</v>
      </c>
      <c r="B642" s="5" t="s">
        <v>620</v>
      </c>
      <c r="C642" s="23">
        <v>18.399999999999999</v>
      </c>
      <c r="D642" s="23">
        <v>73.7</v>
      </c>
      <c r="E642" s="23">
        <v>1.3</v>
      </c>
      <c r="F642" s="23">
        <v>6.8</v>
      </c>
      <c r="G642" s="23">
        <v>46.5</v>
      </c>
      <c r="H642" s="23">
        <v>13.1</v>
      </c>
      <c r="I642" s="23">
        <v>13.5</v>
      </c>
      <c r="J642" s="23">
        <v>2.7</v>
      </c>
      <c r="K642" s="23">
        <v>1.7</v>
      </c>
      <c r="L642" s="23">
        <v>12.5</v>
      </c>
      <c r="M642" s="23">
        <v>15.3</v>
      </c>
      <c r="N642" s="23">
        <v>11.2</v>
      </c>
      <c r="O642" s="23">
        <v>11.7</v>
      </c>
      <c r="P642" s="23">
        <v>1.3</v>
      </c>
      <c r="Q642" s="23">
        <v>87.5</v>
      </c>
    </row>
    <row r="643" spans="1:17" x14ac:dyDescent="0.3">
      <c r="A643" s="20" t="s">
        <v>1759</v>
      </c>
      <c r="B643" s="5" t="s">
        <v>621</v>
      </c>
      <c r="C643" s="23">
        <v>14.5</v>
      </c>
      <c r="D643" s="23">
        <v>60.5</v>
      </c>
      <c r="E643" s="23">
        <v>1.6</v>
      </c>
      <c r="F643" s="23">
        <v>1.7</v>
      </c>
      <c r="G643" s="23">
        <v>43.3</v>
      </c>
      <c r="H643" s="23">
        <v>7</v>
      </c>
      <c r="I643" s="23">
        <v>3.3</v>
      </c>
      <c r="J643" s="23">
        <v>2.2999999999999998</v>
      </c>
      <c r="K643" s="23">
        <v>2.5</v>
      </c>
      <c r="L643" s="23">
        <v>2.7</v>
      </c>
      <c r="M643" s="23">
        <v>9.6999999999999993</v>
      </c>
      <c r="N643" s="23">
        <v>10</v>
      </c>
      <c r="O643" s="23">
        <v>14.2</v>
      </c>
      <c r="P643" s="23">
        <v>0.7</v>
      </c>
      <c r="Q643" s="23">
        <v>81.400000000000006</v>
      </c>
    </row>
    <row r="644" spans="1:17" x14ac:dyDescent="0.3">
      <c r="A644" s="20" t="s">
        <v>1760</v>
      </c>
      <c r="B644" s="5" t="s">
        <v>622</v>
      </c>
      <c r="C644" s="23">
        <v>18.7</v>
      </c>
      <c r="D644" s="23">
        <v>48.3</v>
      </c>
      <c r="E644" s="23">
        <v>4.9000000000000004</v>
      </c>
      <c r="F644" s="23">
        <v>4.5</v>
      </c>
      <c r="G644" s="23">
        <v>45.2</v>
      </c>
      <c r="H644" s="23">
        <v>25.1</v>
      </c>
      <c r="I644" s="23">
        <v>38</v>
      </c>
      <c r="J644" s="23">
        <v>7</v>
      </c>
      <c r="K644" s="23">
        <v>14.1</v>
      </c>
      <c r="L644" s="23">
        <v>26.6</v>
      </c>
      <c r="M644" s="23">
        <v>23.7</v>
      </c>
      <c r="N644" s="23">
        <v>23.8</v>
      </c>
      <c r="O644" s="23">
        <v>20.2</v>
      </c>
      <c r="P644" s="23">
        <v>2</v>
      </c>
      <c r="Q644" s="23">
        <v>89.3</v>
      </c>
    </row>
    <row r="645" spans="1:17" x14ac:dyDescent="0.3">
      <c r="A645" s="20" t="s">
        <v>1761</v>
      </c>
      <c r="B645" s="5" t="s">
        <v>345</v>
      </c>
      <c r="C645" s="23">
        <v>19.5</v>
      </c>
      <c r="D645" s="23">
        <v>51.2</v>
      </c>
      <c r="E645" s="23">
        <v>5.7</v>
      </c>
      <c r="F645" s="23">
        <v>2.2999999999999998</v>
      </c>
      <c r="G645" s="23">
        <v>53</v>
      </c>
      <c r="H645" s="23">
        <v>28.7</v>
      </c>
      <c r="I645" s="23">
        <v>38.5</v>
      </c>
      <c r="J645" s="23">
        <v>5.5</v>
      </c>
      <c r="K645" s="23">
        <v>7.4</v>
      </c>
      <c r="L645" s="23">
        <v>34.1</v>
      </c>
      <c r="M645" s="23">
        <v>24.4</v>
      </c>
      <c r="N645" s="23">
        <v>21.6</v>
      </c>
      <c r="O645" s="23">
        <v>26.7</v>
      </c>
      <c r="P645" s="23">
        <v>0.9</v>
      </c>
      <c r="Q645" s="23">
        <v>83.7</v>
      </c>
    </row>
    <row r="646" spans="1:17" x14ac:dyDescent="0.3">
      <c r="A646" s="20" t="s">
        <v>1762</v>
      </c>
      <c r="B646" s="5" t="s">
        <v>623</v>
      </c>
      <c r="C646" s="23">
        <v>15</v>
      </c>
      <c r="D646" s="23">
        <v>48.8</v>
      </c>
      <c r="E646" s="23">
        <v>3.9</v>
      </c>
      <c r="F646" s="23">
        <v>1.9</v>
      </c>
      <c r="G646" s="23">
        <v>52.3</v>
      </c>
      <c r="H646" s="23">
        <v>25.8</v>
      </c>
      <c r="I646" s="23">
        <v>24.4</v>
      </c>
      <c r="J646" s="23">
        <v>4.7</v>
      </c>
      <c r="K646" s="23">
        <v>15.6</v>
      </c>
      <c r="L646" s="23">
        <v>34.799999999999997</v>
      </c>
      <c r="M646" s="23">
        <v>22.5</v>
      </c>
      <c r="N646" s="23">
        <v>31</v>
      </c>
      <c r="O646" s="23">
        <v>24</v>
      </c>
      <c r="P646" s="23">
        <v>1</v>
      </c>
      <c r="Q646" s="23">
        <v>89.2</v>
      </c>
    </row>
    <row r="647" spans="1:17" x14ac:dyDescent="0.3">
      <c r="A647" s="20" t="s">
        <v>1763</v>
      </c>
      <c r="B647" s="5" t="s">
        <v>624</v>
      </c>
      <c r="C647" s="23">
        <v>35.4</v>
      </c>
      <c r="D647" s="23">
        <v>70.400000000000006</v>
      </c>
      <c r="E647" s="23">
        <v>7.1</v>
      </c>
      <c r="F647" s="23">
        <v>4.5999999999999996</v>
      </c>
      <c r="G647" s="23">
        <v>53.5</v>
      </c>
      <c r="H647" s="23">
        <v>32.6</v>
      </c>
      <c r="I647" s="23">
        <v>40.9</v>
      </c>
      <c r="J647" s="23">
        <v>18.100000000000001</v>
      </c>
      <c r="K647" s="23">
        <v>13</v>
      </c>
      <c r="L647" s="23">
        <v>41.2</v>
      </c>
      <c r="M647" s="23">
        <v>37.799999999999997</v>
      </c>
      <c r="N647" s="23">
        <v>38</v>
      </c>
      <c r="O647" s="23">
        <v>16.5</v>
      </c>
      <c r="P647" s="23">
        <v>5.0999999999999996</v>
      </c>
      <c r="Q647" s="23">
        <v>91</v>
      </c>
    </row>
    <row r="648" spans="1:17" x14ac:dyDescent="0.3">
      <c r="A648" s="20" t="s">
        <v>1764</v>
      </c>
      <c r="B648" s="5" t="s">
        <v>625</v>
      </c>
      <c r="C648" s="23">
        <v>16.100000000000001</v>
      </c>
      <c r="D648" s="23">
        <v>45.3</v>
      </c>
      <c r="E648" s="23">
        <v>3.8</v>
      </c>
      <c r="F648" s="23">
        <v>3.3</v>
      </c>
      <c r="G648" s="23">
        <v>54.6</v>
      </c>
      <c r="H648" s="23">
        <v>21.5</v>
      </c>
      <c r="I648" s="23">
        <v>20</v>
      </c>
      <c r="J648" s="23">
        <v>5.2</v>
      </c>
      <c r="K648" s="23">
        <v>2.6</v>
      </c>
      <c r="L648" s="23">
        <v>26.5</v>
      </c>
      <c r="M648" s="23">
        <v>16.5</v>
      </c>
      <c r="N648" s="23">
        <v>6.7</v>
      </c>
      <c r="O648" s="23">
        <v>21.2</v>
      </c>
      <c r="P648" s="23">
        <v>0.8</v>
      </c>
      <c r="Q648" s="23">
        <v>90.8</v>
      </c>
    </row>
    <row r="649" spans="1:17" x14ac:dyDescent="0.3">
      <c r="A649" s="20" t="s">
        <v>1765</v>
      </c>
      <c r="B649" s="5" t="s">
        <v>626</v>
      </c>
      <c r="C649" s="23">
        <v>17.899999999999999</v>
      </c>
      <c r="D649" s="23">
        <v>48.6</v>
      </c>
      <c r="E649" s="23">
        <v>1.6</v>
      </c>
      <c r="F649" s="23">
        <v>0.8</v>
      </c>
      <c r="G649" s="23">
        <v>47.9</v>
      </c>
      <c r="H649" s="23">
        <v>25.8</v>
      </c>
      <c r="I649" s="23">
        <v>19.8</v>
      </c>
      <c r="J649" s="23">
        <v>5.3</v>
      </c>
      <c r="K649" s="23">
        <v>0.6</v>
      </c>
      <c r="L649" s="23">
        <v>13.2</v>
      </c>
      <c r="M649" s="23">
        <v>21.6</v>
      </c>
      <c r="N649" s="23">
        <v>17</v>
      </c>
      <c r="O649" s="23">
        <v>20</v>
      </c>
      <c r="P649" s="23">
        <v>0.5</v>
      </c>
      <c r="Q649" s="23">
        <v>91.9</v>
      </c>
    </row>
    <row r="650" spans="1:17" x14ac:dyDescent="0.3">
      <c r="A650" s="20" t="s">
        <v>1766</v>
      </c>
      <c r="B650" s="5" t="s">
        <v>627</v>
      </c>
      <c r="C650" s="23">
        <v>11.4</v>
      </c>
      <c r="D650" s="23">
        <v>40.5</v>
      </c>
      <c r="E650" s="23">
        <v>4.4000000000000004</v>
      </c>
      <c r="F650" s="23">
        <v>4.9000000000000004</v>
      </c>
      <c r="G650" s="23">
        <v>48.2</v>
      </c>
      <c r="H650" s="23">
        <v>20.8</v>
      </c>
      <c r="I650" s="23">
        <v>12.4</v>
      </c>
      <c r="J650" s="23">
        <v>6.1</v>
      </c>
      <c r="K650" s="23">
        <v>4.7</v>
      </c>
      <c r="L650" s="23">
        <v>11.4</v>
      </c>
      <c r="M650" s="23">
        <v>26.7</v>
      </c>
      <c r="N650" s="23">
        <v>15.3</v>
      </c>
      <c r="O650" s="23">
        <v>21.6</v>
      </c>
      <c r="P650" s="23">
        <v>1.1000000000000001</v>
      </c>
      <c r="Q650" s="23">
        <v>89.8</v>
      </c>
    </row>
    <row r="651" spans="1:17" x14ac:dyDescent="0.3">
      <c r="A651" s="20" t="s">
        <v>1767</v>
      </c>
      <c r="B651" s="5" t="s">
        <v>628</v>
      </c>
      <c r="C651" s="23">
        <v>13.6</v>
      </c>
      <c r="D651" s="23">
        <v>46.1</v>
      </c>
      <c r="E651" s="23">
        <v>5.3</v>
      </c>
      <c r="F651" s="23">
        <v>3.5</v>
      </c>
      <c r="G651" s="23">
        <v>55.3</v>
      </c>
      <c r="H651" s="23">
        <v>27.3</v>
      </c>
      <c r="I651" s="23">
        <v>23</v>
      </c>
      <c r="J651" s="23">
        <v>6.9</v>
      </c>
      <c r="K651" s="23">
        <v>4.0999999999999996</v>
      </c>
      <c r="L651" s="23">
        <v>35.200000000000003</v>
      </c>
      <c r="M651" s="23">
        <v>20</v>
      </c>
      <c r="N651" s="23">
        <v>18.3</v>
      </c>
      <c r="O651" s="23">
        <v>24.1</v>
      </c>
      <c r="P651" s="23">
        <v>1</v>
      </c>
      <c r="Q651" s="23">
        <v>88.2</v>
      </c>
    </row>
    <row r="652" spans="1:17" x14ac:dyDescent="0.3">
      <c r="A652" s="20" t="s">
        <v>1768</v>
      </c>
      <c r="B652" s="5" t="s">
        <v>629</v>
      </c>
      <c r="C652" s="23">
        <v>21.9</v>
      </c>
      <c r="D652" s="23">
        <v>55.5</v>
      </c>
      <c r="E652" s="23">
        <v>5</v>
      </c>
      <c r="F652" s="23">
        <v>8.6</v>
      </c>
      <c r="G652" s="23">
        <v>47.4</v>
      </c>
      <c r="H652" s="23">
        <v>17.3</v>
      </c>
      <c r="I652" s="23">
        <v>14.6</v>
      </c>
      <c r="J652" s="23">
        <v>4.7</v>
      </c>
      <c r="K652" s="23">
        <v>2.7</v>
      </c>
      <c r="L652" s="23">
        <v>20.5</v>
      </c>
      <c r="M652" s="23">
        <v>26.3</v>
      </c>
      <c r="N652" s="23">
        <v>18.600000000000001</v>
      </c>
      <c r="O652" s="23">
        <v>17.5</v>
      </c>
      <c r="P652" s="23">
        <v>1.9</v>
      </c>
      <c r="Q652" s="23">
        <v>89.2</v>
      </c>
    </row>
    <row r="653" spans="1:17" x14ac:dyDescent="0.3">
      <c r="A653" s="20" t="s">
        <v>1769</v>
      </c>
      <c r="B653" s="5" t="s">
        <v>630</v>
      </c>
      <c r="C653" s="23">
        <v>21.4</v>
      </c>
      <c r="D653" s="23">
        <v>60.2</v>
      </c>
      <c r="E653" s="23">
        <v>4.8</v>
      </c>
      <c r="F653" s="23">
        <v>2.2999999999999998</v>
      </c>
      <c r="G653" s="23">
        <v>56.3</v>
      </c>
      <c r="H653" s="23">
        <v>33.799999999999997</v>
      </c>
      <c r="I653" s="23">
        <v>53.4</v>
      </c>
      <c r="J653" s="23">
        <v>9.1</v>
      </c>
      <c r="K653" s="23">
        <v>21</v>
      </c>
      <c r="L653" s="23">
        <v>38.200000000000003</v>
      </c>
      <c r="M653" s="23">
        <v>25.3</v>
      </c>
      <c r="N653" s="23">
        <v>52.6</v>
      </c>
      <c r="O653" s="23">
        <v>21.1</v>
      </c>
      <c r="P653" s="23">
        <v>1.5</v>
      </c>
      <c r="Q653" s="23">
        <v>95.3</v>
      </c>
    </row>
    <row r="654" spans="1:17" x14ac:dyDescent="0.3">
      <c r="A654" s="20" t="s">
        <v>1770</v>
      </c>
      <c r="B654" s="5" t="s">
        <v>631</v>
      </c>
      <c r="C654" s="23">
        <v>49.2</v>
      </c>
      <c r="D654" s="23">
        <v>81.3</v>
      </c>
      <c r="E654" s="23">
        <v>10.6</v>
      </c>
      <c r="F654" s="23">
        <v>2.7</v>
      </c>
      <c r="G654" s="23">
        <v>67.099999999999994</v>
      </c>
      <c r="H654" s="23">
        <v>41.1</v>
      </c>
      <c r="I654" s="23">
        <v>89.6</v>
      </c>
      <c r="J654" s="23">
        <v>9.6999999999999993</v>
      </c>
      <c r="K654" s="23">
        <v>44.1</v>
      </c>
      <c r="L654" s="23">
        <v>82.6</v>
      </c>
      <c r="M654" s="23">
        <v>35.9</v>
      </c>
      <c r="N654" s="23">
        <v>65.2</v>
      </c>
      <c r="O654" s="23">
        <v>27.5</v>
      </c>
      <c r="P654" s="23">
        <v>2.6</v>
      </c>
      <c r="Q654" s="23">
        <v>95.4</v>
      </c>
    </row>
    <row r="655" spans="1:17" x14ac:dyDescent="0.3">
      <c r="A655" s="20" t="s">
        <v>1771</v>
      </c>
      <c r="B655" s="5" t="s">
        <v>632</v>
      </c>
      <c r="C655" s="23">
        <v>14.8</v>
      </c>
      <c r="D655" s="23">
        <v>46.8</v>
      </c>
      <c r="E655" s="23">
        <v>3.9</v>
      </c>
      <c r="F655" s="23">
        <v>4.4000000000000004</v>
      </c>
      <c r="G655" s="23">
        <v>44.9</v>
      </c>
      <c r="H655" s="23">
        <v>22.7</v>
      </c>
      <c r="I655" s="23">
        <v>24.8</v>
      </c>
      <c r="J655" s="23">
        <v>5.4</v>
      </c>
      <c r="K655" s="23">
        <v>3.8</v>
      </c>
      <c r="L655" s="23">
        <v>13.1</v>
      </c>
      <c r="M655" s="23">
        <v>19.600000000000001</v>
      </c>
      <c r="N655" s="23">
        <v>16.100000000000001</v>
      </c>
      <c r="O655" s="23">
        <v>19.100000000000001</v>
      </c>
      <c r="P655" s="23">
        <v>1.2</v>
      </c>
      <c r="Q655" s="23">
        <v>91.1</v>
      </c>
    </row>
    <row r="656" spans="1:17" x14ac:dyDescent="0.3">
      <c r="A656" s="20" t="s">
        <v>1772</v>
      </c>
      <c r="B656" s="5" t="s">
        <v>633</v>
      </c>
      <c r="C656" s="23">
        <v>49.5</v>
      </c>
      <c r="D656" s="23">
        <v>85.6</v>
      </c>
      <c r="E656" s="23">
        <v>10.8</v>
      </c>
      <c r="F656" s="23">
        <v>2.2999999999999998</v>
      </c>
      <c r="G656" s="23">
        <v>75.599999999999994</v>
      </c>
      <c r="H656" s="23">
        <v>43.2</v>
      </c>
      <c r="I656" s="23">
        <v>95</v>
      </c>
      <c r="J656" s="23">
        <v>18.5</v>
      </c>
      <c r="K656" s="23">
        <v>57.5</v>
      </c>
      <c r="L656" s="23">
        <v>86.7</v>
      </c>
      <c r="M656" s="23">
        <v>37.200000000000003</v>
      </c>
      <c r="N656" s="23">
        <v>88.1</v>
      </c>
      <c r="O656" s="23">
        <v>26.7</v>
      </c>
      <c r="P656" s="23">
        <v>2</v>
      </c>
      <c r="Q656" s="23">
        <v>97.1</v>
      </c>
    </row>
    <row r="657" spans="1:17" x14ac:dyDescent="0.3">
      <c r="A657" s="20" t="s">
        <v>1773</v>
      </c>
      <c r="B657" s="5" t="s">
        <v>634</v>
      </c>
      <c r="C657" s="23">
        <v>14.2</v>
      </c>
      <c r="D657" s="23">
        <v>42</v>
      </c>
      <c r="E657" s="23">
        <v>3.8</v>
      </c>
      <c r="F657" s="23">
        <v>1.9</v>
      </c>
      <c r="G657" s="23">
        <v>51.9</v>
      </c>
      <c r="H657" s="23">
        <v>21.3</v>
      </c>
      <c r="I657" s="23">
        <v>12.9</v>
      </c>
      <c r="J657" s="23">
        <v>4.8</v>
      </c>
      <c r="K657" s="23">
        <v>2.2999999999999998</v>
      </c>
      <c r="L657" s="23">
        <v>15</v>
      </c>
      <c r="M657" s="23">
        <v>16.899999999999999</v>
      </c>
      <c r="N657" s="23">
        <v>12.9</v>
      </c>
      <c r="O657" s="23">
        <v>21.5</v>
      </c>
      <c r="P657" s="23">
        <v>0.7</v>
      </c>
      <c r="Q657" s="23">
        <v>90.9</v>
      </c>
    </row>
    <row r="658" spans="1:17" x14ac:dyDescent="0.3">
      <c r="A658" s="20" t="s">
        <v>1774</v>
      </c>
      <c r="B658" s="5" t="s">
        <v>195</v>
      </c>
      <c r="C658" s="23">
        <v>13.8</v>
      </c>
      <c r="D658" s="23">
        <v>44</v>
      </c>
      <c r="E658" s="23">
        <v>3</v>
      </c>
      <c r="F658" s="23">
        <v>3.6</v>
      </c>
      <c r="G658" s="23">
        <v>48.9</v>
      </c>
      <c r="H658" s="23">
        <v>22.1</v>
      </c>
      <c r="I658" s="23">
        <v>10.6</v>
      </c>
      <c r="J658" s="23">
        <v>4.0999999999999996</v>
      </c>
      <c r="K658" s="23">
        <v>2.4</v>
      </c>
      <c r="L658" s="23">
        <v>9.1</v>
      </c>
      <c r="M658" s="23">
        <v>19.8</v>
      </c>
      <c r="N658" s="23">
        <v>5.4</v>
      </c>
      <c r="O658" s="23">
        <v>17.399999999999999</v>
      </c>
      <c r="P658" s="23">
        <v>0.8</v>
      </c>
      <c r="Q658" s="23">
        <v>91.6</v>
      </c>
    </row>
    <row r="659" spans="1:17" x14ac:dyDescent="0.3">
      <c r="A659" s="20" t="s">
        <v>1775</v>
      </c>
      <c r="B659" s="5" t="s">
        <v>635</v>
      </c>
      <c r="C659" s="23">
        <v>7.1</v>
      </c>
      <c r="D659" s="23">
        <v>34.200000000000003</v>
      </c>
      <c r="E659" s="23">
        <v>2.5</v>
      </c>
      <c r="F659" s="23">
        <v>3.7</v>
      </c>
      <c r="G659" s="23">
        <v>35.6</v>
      </c>
      <c r="H659" s="23">
        <v>19.399999999999999</v>
      </c>
      <c r="I659" s="23">
        <v>13.9</v>
      </c>
      <c r="J659" s="23">
        <v>5.5</v>
      </c>
      <c r="K659" s="23">
        <v>2.4</v>
      </c>
      <c r="L659" s="23">
        <v>3.1</v>
      </c>
      <c r="M659" s="23">
        <v>18</v>
      </c>
      <c r="N659" s="23">
        <v>18.399999999999999</v>
      </c>
      <c r="O659" s="23">
        <v>16.5</v>
      </c>
      <c r="P659" s="23">
        <v>0.8</v>
      </c>
      <c r="Q659" s="23">
        <v>87.1</v>
      </c>
    </row>
    <row r="660" spans="1:17" x14ac:dyDescent="0.3">
      <c r="A660" s="20" t="s">
        <v>1776</v>
      </c>
      <c r="B660" s="5" t="s">
        <v>636</v>
      </c>
      <c r="C660" s="23">
        <v>26.9</v>
      </c>
      <c r="D660" s="23">
        <v>67.599999999999994</v>
      </c>
      <c r="E660" s="23">
        <v>2.7</v>
      </c>
      <c r="F660" s="23">
        <v>14.7</v>
      </c>
      <c r="G660" s="23">
        <v>49.9</v>
      </c>
      <c r="H660" s="23">
        <v>26.7</v>
      </c>
      <c r="I660" s="23">
        <v>72</v>
      </c>
      <c r="J660" s="23">
        <v>5.9</v>
      </c>
      <c r="K660" s="23">
        <v>2.4</v>
      </c>
      <c r="L660" s="23">
        <v>12.3</v>
      </c>
      <c r="M660" s="23">
        <v>23.5</v>
      </c>
      <c r="N660" s="23">
        <v>7.4</v>
      </c>
      <c r="O660" s="23">
        <v>16.600000000000001</v>
      </c>
      <c r="P660" s="23">
        <v>1.4</v>
      </c>
      <c r="Q660" s="23">
        <v>82.5</v>
      </c>
    </row>
    <row r="661" spans="1:17" x14ac:dyDescent="0.3">
      <c r="A661" s="20" t="s">
        <v>1777</v>
      </c>
      <c r="B661" s="5" t="s">
        <v>637</v>
      </c>
      <c r="C661" s="23">
        <v>22.7</v>
      </c>
      <c r="D661" s="23">
        <v>60.6</v>
      </c>
      <c r="E661" s="23">
        <v>3.1</v>
      </c>
      <c r="F661" s="23">
        <v>1.6</v>
      </c>
      <c r="G661" s="23">
        <v>49</v>
      </c>
      <c r="H661" s="23">
        <v>26.1</v>
      </c>
      <c r="I661" s="23">
        <v>41.5</v>
      </c>
      <c r="J661" s="23">
        <v>8.4</v>
      </c>
      <c r="K661" s="23">
        <v>5.8</v>
      </c>
      <c r="L661" s="23">
        <v>12.8</v>
      </c>
      <c r="M661" s="23">
        <v>26</v>
      </c>
      <c r="N661" s="23">
        <v>22.8</v>
      </c>
      <c r="O661" s="23">
        <v>19.899999999999999</v>
      </c>
      <c r="P661" s="23">
        <v>1.5</v>
      </c>
      <c r="Q661" s="23">
        <v>87.3</v>
      </c>
    </row>
    <row r="662" spans="1:17" x14ac:dyDescent="0.3">
      <c r="A662" s="20" t="s">
        <v>1778</v>
      </c>
      <c r="B662" s="5" t="s">
        <v>638</v>
      </c>
      <c r="C662" s="23">
        <v>26</v>
      </c>
      <c r="D662" s="23">
        <v>65.599999999999994</v>
      </c>
      <c r="E662" s="23">
        <v>2.9</v>
      </c>
      <c r="F662" s="23">
        <v>3.6</v>
      </c>
      <c r="G662" s="23">
        <v>38.200000000000003</v>
      </c>
      <c r="H662" s="23">
        <v>24.9</v>
      </c>
      <c r="I662" s="23">
        <v>79.7</v>
      </c>
      <c r="J662" s="23">
        <v>6.8</v>
      </c>
      <c r="K662" s="23">
        <v>5.7</v>
      </c>
      <c r="L662" s="23">
        <v>27.2</v>
      </c>
      <c r="M662" s="23">
        <v>26.2</v>
      </c>
      <c r="N662" s="23">
        <v>34.200000000000003</v>
      </c>
      <c r="O662" s="23">
        <v>16.100000000000001</v>
      </c>
      <c r="P662" s="23">
        <v>2</v>
      </c>
      <c r="Q662" s="23">
        <v>93.2</v>
      </c>
    </row>
    <row r="663" spans="1:17" x14ac:dyDescent="0.3">
      <c r="A663" s="20" t="s">
        <v>1779</v>
      </c>
      <c r="B663" s="5" t="s">
        <v>639</v>
      </c>
      <c r="C663" s="23">
        <v>38.5</v>
      </c>
      <c r="D663" s="23">
        <v>73.2</v>
      </c>
      <c r="E663" s="23">
        <v>2.4</v>
      </c>
      <c r="F663" s="23">
        <v>2.9</v>
      </c>
      <c r="G663" s="23">
        <v>44.9</v>
      </c>
      <c r="H663" s="23">
        <v>24.7</v>
      </c>
      <c r="I663" s="23">
        <v>81.7</v>
      </c>
      <c r="J663" s="23">
        <v>5.9</v>
      </c>
      <c r="K663" s="23">
        <v>6.5</v>
      </c>
      <c r="L663" s="23">
        <v>25</v>
      </c>
      <c r="M663" s="23">
        <v>18.100000000000001</v>
      </c>
      <c r="N663" s="23">
        <v>5.4</v>
      </c>
      <c r="O663" s="23">
        <v>16.2</v>
      </c>
      <c r="P663" s="23">
        <v>3</v>
      </c>
      <c r="Q663" s="23">
        <v>93</v>
      </c>
    </row>
    <row r="664" spans="1:17" x14ac:dyDescent="0.3">
      <c r="A664" s="20" t="s">
        <v>1780</v>
      </c>
      <c r="B664" s="5" t="s">
        <v>640</v>
      </c>
      <c r="C664" s="23">
        <v>25.7</v>
      </c>
      <c r="D664" s="23">
        <v>69.2</v>
      </c>
      <c r="E664" s="23">
        <v>2.7</v>
      </c>
      <c r="F664" s="23">
        <v>0.9</v>
      </c>
      <c r="G664" s="23">
        <v>44.6</v>
      </c>
      <c r="H664" s="23">
        <v>18.5</v>
      </c>
      <c r="I664" s="23">
        <v>40.6</v>
      </c>
      <c r="J664" s="23">
        <v>5.6</v>
      </c>
      <c r="K664" s="23">
        <v>8.5</v>
      </c>
      <c r="L664" s="23">
        <v>38.4</v>
      </c>
      <c r="M664" s="23">
        <v>22.7</v>
      </c>
      <c r="N664" s="23">
        <v>39.9</v>
      </c>
      <c r="O664" s="23">
        <v>15.1</v>
      </c>
      <c r="P664" s="23">
        <v>2.2000000000000002</v>
      </c>
      <c r="Q664" s="23">
        <v>94.9</v>
      </c>
    </row>
    <row r="665" spans="1:17" x14ac:dyDescent="0.3">
      <c r="A665" s="20" t="s">
        <v>1781</v>
      </c>
      <c r="B665" s="5" t="s">
        <v>641</v>
      </c>
      <c r="C665" s="23">
        <v>16</v>
      </c>
      <c r="D665" s="23">
        <v>51.7</v>
      </c>
      <c r="E665" s="23">
        <v>4.0999999999999996</v>
      </c>
      <c r="F665" s="23">
        <v>6.3</v>
      </c>
      <c r="G665" s="23">
        <v>44.6</v>
      </c>
      <c r="H665" s="23">
        <v>29.1</v>
      </c>
      <c r="I665" s="23">
        <v>31.8</v>
      </c>
      <c r="J665" s="23">
        <v>7.2</v>
      </c>
      <c r="K665" s="23">
        <v>7.3</v>
      </c>
      <c r="L665" s="23">
        <v>15.2</v>
      </c>
      <c r="M665" s="23">
        <v>23.8</v>
      </c>
      <c r="N665" s="23">
        <v>15.7</v>
      </c>
      <c r="O665" s="23">
        <v>22.9</v>
      </c>
      <c r="P665" s="23">
        <v>1.2</v>
      </c>
      <c r="Q665" s="23">
        <v>89.9</v>
      </c>
    </row>
    <row r="666" spans="1:17" x14ac:dyDescent="0.3">
      <c r="A666" s="20" t="s">
        <v>1782</v>
      </c>
      <c r="B666" s="5" t="s">
        <v>42</v>
      </c>
      <c r="C666" s="23">
        <v>38.799999999999997</v>
      </c>
      <c r="D666" s="23">
        <v>76.900000000000006</v>
      </c>
      <c r="E666" s="23">
        <v>1.2</v>
      </c>
      <c r="F666" s="23">
        <v>2.7</v>
      </c>
      <c r="G666" s="23">
        <v>54.4</v>
      </c>
      <c r="H666" s="23">
        <v>14.4</v>
      </c>
      <c r="I666" s="23">
        <v>54.3</v>
      </c>
      <c r="J666" s="23">
        <v>3.8</v>
      </c>
      <c r="K666" s="23">
        <v>5.0999999999999996</v>
      </c>
      <c r="L666" s="23">
        <v>23.5</v>
      </c>
      <c r="M666" s="23">
        <v>20.5</v>
      </c>
      <c r="N666" s="23">
        <v>54.3</v>
      </c>
      <c r="O666" s="23">
        <v>11.4</v>
      </c>
      <c r="P666" s="23">
        <v>0.3</v>
      </c>
      <c r="Q666" s="23">
        <v>96.2</v>
      </c>
    </row>
    <row r="667" spans="1:17" x14ac:dyDescent="0.3">
      <c r="A667" s="20" t="s">
        <v>1783</v>
      </c>
      <c r="B667" s="5" t="s">
        <v>642</v>
      </c>
      <c r="C667" s="23">
        <v>22.3</v>
      </c>
      <c r="D667" s="23">
        <v>62.9</v>
      </c>
      <c r="E667" s="23">
        <v>2</v>
      </c>
      <c r="F667" s="23">
        <v>11.1</v>
      </c>
      <c r="G667" s="23">
        <v>44.4</v>
      </c>
      <c r="H667" s="23">
        <v>22.1</v>
      </c>
      <c r="I667" s="23">
        <v>53.2</v>
      </c>
      <c r="J667" s="23">
        <v>4.5</v>
      </c>
      <c r="K667" s="23">
        <v>7.7</v>
      </c>
      <c r="L667" s="23">
        <v>32.700000000000003</v>
      </c>
      <c r="M667" s="23">
        <v>25.4</v>
      </c>
      <c r="N667" s="23">
        <v>35.6</v>
      </c>
      <c r="O667" s="23">
        <v>15.3</v>
      </c>
      <c r="P667" s="23">
        <v>1.8</v>
      </c>
      <c r="Q667" s="23">
        <v>92.1</v>
      </c>
    </row>
    <row r="668" spans="1:17" x14ac:dyDescent="0.3">
      <c r="A668" s="20" t="s">
        <v>1784</v>
      </c>
      <c r="B668" s="5" t="s">
        <v>643</v>
      </c>
      <c r="C668" s="23">
        <v>31.4</v>
      </c>
      <c r="D668" s="23">
        <v>71.900000000000006</v>
      </c>
      <c r="E668" s="23">
        <v>1.8</v>
      </c>
      <c r="F668" s="23">
        <v>5.2</v>
      </c>
      <c r="G668" s="23">
        <v>48</v>
      </c>
      <c r="H668" s="23">
        <v>10.9</v>
      </c>
      <c r="I668" s="23">
        <v>19.8</v>
      </c>
      <c r="J668" s="23">
        <v>4.5</v>
      </c>
      <c r="K668" s="23">
        <v>4.5999999999999996</v>
      </c>
      <c r="L668" s="23">
        <v>30.2</v>
      </c>
      <c r="M668" s="23">
        <v>21.1</v>
      </c>
      <c r="N668" s="23">
        <v>18.2</v>
      </c>
      <c r="O668" s="23">
        <v>12.6</v>
      </c>
      <c r="P668" s="23">
        <v>0.9</v>
      </c>
      <c r="Q668" s="23">
        <v>93.9</v>
      </c>
    </row>
    <row r="669" spans="1:17" x14ac:dyDescent="0.3">
      <c r="A669" s="20" t="s">
        <v>1785</v>
      </c>
      <c r="B669" s="5" t="s">
        <v>644</v>
      </c>
      <c r="C669" s="23">
        <v>30.1</v>
      </c>
      <c r="D669" s="23">
        <v>68.3</v>
      </c>
      <c r="E669" s="23">
        <v>2.6</v>
      </c>
      <c r="F669" s="23">
        <v>2.9</v>
      </c>
      <c r="G669" s="23">
        <v>56.7</v>
      </c>
      <c r="H669" s="23">
        <v>30.8</v>
      </c>
      <c r="I669" s="23">
        <v>80.599999999999994</v>
      </c>
      <c r="J669" s="23">
        <v>7.7</v>
      </c>
      <c r="K669" s="23">
        <v>7.9</v>
      </c>
      <c r="L669" s="23">
        <v>15.8</v>
      </c>
      <c r="M669" s="23">
        <v>28.6</v>
      </c>
      <c r="N669" s="23">
        <v>7</v>
      </c>
      <c r="O669" s="23">
        <v>18.8</v>
      </c>
      <c r="P669" s="23">
        <v>1.1000000000000001</v>
      </c>
      <c r="Q669" s="23">
        <v>89.1</v>
      </c>
    </row>
    <row r="670" spans="1:17" x14ac:dyDescent="0.3">
      <c r="A670" s="20" t="s">
        <v>1786</v>
      </c>
      <c r="B670" s="5" t="s">
        <v>645</v>
      </c>
      <c r="C670" s="23">
        <v>19.7</v>
      </c>
      <c r="D670" s="23">
        <v>55.6</v>
      </c>
      <c r="E670" s="23">
        <v>3.5</v>
      </c>
      <c r="F670" s="23">
        <v>4.4000000000000004</v>
      </c>
      <c r="G670" s="23">
        <v>46</v>
      </c>
      <c r="H670" s="23">
        <v>24.3</v>
      </c>
      <c r="I670" s="23">
        <v>21.2</v>
      </c>
      <c r="J670" s="23">
        <v>8.4</v>
      </c>
      <c r="K670" s="23">
        <v>2.4</v>
      </c>
      <c r="L670" s="23">
        <v>11</v>
      </c>
      <c r="M670" s="23">
        <v>27.9</v>
      </c>
      <c r="N670" s="23">
        <v>13.4</v>
      </c>
      <c r="O670" s="23">
        <v>18.8</v>
      </c>
      <c r="P670" s="23">
        <v>1.2</v>
      </c>
      <c r="Q670" s="23">
        <v>91.6</v>
      </c>
    </row>
    <row r="671" spans="1:17" x14ac:dyDescent="0.3">
      <c r="A671" s="20" t="s">
        <v>1787</v>
      </c>
      <c r="B671" s="5" t="s">
        <v>646</v>
      </c>
      <c r="C671" s="23">
        <v>29</v>
      </c>
      <c r="D671" s="23">
        <v>68.7</v>
      </c>
      <c r="E671" s="23">
        <v>2.8</v>
      </c>
      <c r="F671" s="23">
        <v>3.8</v>
      </c>
      <c r="G671" s="23">
        <v>52.5</v>
      </c>
      <c r="H671" s="23">
        <v>17.2</v>
      </c>
      <c r="I671" s="23">
        <v>33.9</v>
      </c>
      <c r="J671" s="23">
        <v>5.7</v>
      </c>
      <c r="K671" s="23">
        <v>6.1</v>
      </c>
      <c r="L671" s="23">
        <v>38.299999999999997</v>
      </c>
      <c r="M671" s="23">
        <v>24.6</v>
      </c>
      <c r="N671" s="23">
        <v>16</v>
      </c>
      <c r="O671" s="23">
        <v>22.6</v>
      </c>
      <c r="P671" s="23">
        <v>1.2</v>
      </c>
      <c r="Q671" s="23">
        <v>93.9</v>
      </c>
    </row>
    <row r="672" spans="1:17" x14ac:dyDescent="0.3">
      <c r="A672" s="20" t="s">
        <v>1788</v>
      </c>
      <c r="B672" s="5" t="s">
        <v>647</v>
      </c>
      <c r="C672" s="23">
        <v>28.4</v>
      </c>
      <c r="D672" s="23">
        <v>76.5</v>
      </c>
      <c r="E672" s="23">
        <v>3.3</v>
      </c>
      <c r="F672" s="23">
        <v>2.6</v>
      </c>
      <c r="G672" s="23">
        <v>44.9</v>
      </c>
      <c r="H672" s="23">
        <v>22.1</v>
      </c>
      <c r="I672" s="23">
        <v>29.1</v>
      </c>
      <c r="J672" s="23">
        <v>7.3</v>
      </c>
      <c r="K672" s="23">
        <v>6.8</v>
      </c>
      <c r="L672" s="23">
        <v>49.3</v>
      </c>
      <c r="M672" s="23">
        <v>34.299999999999997</v>
      </c>
      <c r="N672" s="23">
        <v>75.2</v>
      </c>
      <c r="O672" s="23">
        <v>16.5</v>
      </c>
      <c r="P672" s="23">
        <v>2.4</v>
      </c>
      <c r="Q672" s="23">
        <v>95.7</v>
      </c>
    </row>
    <row r="673" spans="1:17" x14ac:dyDescent="0.3">
      <c r="A673" s="20" t="s">
        <v>1789</v>
      </c>
      <c r="B673" s="5" t="s">
        <v>648</v>
      </c>
      <c r="C673" s="23">
        <v>28.7</v>
      </c>
      <c r="D673" s="23">
        <v>75.099999999999994</v>
      </c>
      <c r="E673" s="23">
        <v>4.5</v>
      </c>
      <c r="F673" s="23">
        <v>0</v>
      </c>
      <c r="G673" s="23">
        <v>53.1</v>
      </c>
      <c r="H673" s="23">
        <v>13.1</v>
      </c>
      <c r="I673" s="23">
        <v>28.2</v>
      </c>
      <c r="J673" s="23">
        <v>14.6</v>
      </c>
      <c r="K673" s="23">
        <v>4.9000000000000004</v>
      </c>
      <c r="L673" s="23">
        <v>35</v>
      </c>
      <c r="M673" s="23">
        <v>19.5</v>
      </c>
      <c r="N673" s="23">
        <v>19</v>
      </c>
      <c r="O673" s="23">
        <v>16.7</v>
      </c>
      <c r="P673" s="23">
        <v>0.9</v>
      </c>
      <c r="Q673" s="23">
        <v>93.5</v>
      </c>
    </row>
    <row r="674" spans="1:17" x14ac:dyDescent="0.3">
      <c r="A674" s="20" t="s">
        <v>1790</v>
      </c>
      <c r="B674" s="5" t="s">
        <v>649</v>
      </c>
      <c r="C674" s="23">
        <v>23.3</v>
      </c>
      <c r="D674" s="23">
        <v>65.7</v>
      </c>
      <c r="E674" s="23">
        <v>2.6</v>
      </c>
      <c r="F674" s="23">
        <v>6.6</v>
      </c>
      <c r="G674" s="23">
        <v>56.6</v>
      </c>
      <c r="H674" s="23">
        <v>26.5</v>
      </c>
      <c r="I674" s="23">
        <v>37.6</v>
      </c>
      <c r="J674" s="23">
        <v>4.4000000000000004</v>
      </c>
      <c r="K674" s="23">
        <v>14.5</v>
      </c>
      <c r="L674" s="23">
        <v>50.9</v>
      </c>
      <c r="M674" s="23">
        <v>25.4</v>
      </c>
      <c r="N674" s="23">
        <v>25.6</v>
      </c>
      <c r="O674" s="23">
        <v>16.7</v>
      </c>
      <c r="P674" s="23">
        <v>1.5</v>
      </c>
      <c r="Q674" s="23">
        <v>93.3</v>
      </c>
    </row>
    <row r="675" spans="1:17" x14ac:dyDescent="0.3">
      <c r="A675" s="20" t="s">
        <v>1791</v>
      </c>
      <c r="B675" s="5" t="s">
        <v>650</v>
      </c>
      <c r="C675" s="23">
        <v>29</v>
      </c>
      <c r="D675" s="23">
        <v>68.900000000000006</v>
      </c>
      <c r="E675" s="23">
        <v>2</v>
      </c>
      <c r="F675" s="23">
        <v>5.0999999999999996</v>
      </c>
      <c r="G675" s="23">
        <v>43.6</v>
      </c>
      <c r="H675" s="23">
        <v>21.1</v>
      </c>
      <c r="I675" s="23">
        <v>23.7</v>
      </c>
      <c r="J675" s="23">
        <v>4.7</v>
      </c>
      <c r="K675" s="23">
        <v>1.1000000000000001</v>
      </c>
      <c r="L675" s="23">
        <v>16</v>
      </c>
      <c r="M675" s="23">
        <v>22.8</v>
      </c>
      <c r="N675" s="23">
        <v>37.799999999999997</v>
      </c>
      <c r="O675" s="23">
        <v>13.4</v>
      </c>
      <c r="P675" s="23">
        <v>1.6</v>
      </c>
      <c r="Q675" s="23">
        <v>93</v>
      </c>
    </row>
    <row r="676" spans="1:17" x14ac:dyDescent="0.3">
      <c r="A676" s="20" t="s">
        <v>1792</v>
      </c>
      <c r="B676" s="5" t="s">
        <v>651</v>
      </c>
      <c r="C676" s="23">
        <v>25.8</v>
      </c>
      <c r="D676" s="23">
        <v>61.8</v>
      </c>
      <c r="E676" s="23">
        <v>2.2000000000000002</v>
      </c>
      <c r="F676" s="23">
        <v>3.6</v>
      </c>
      <c r="G676" s="23">
        <v>38.799999999999997</v>
      </c>
      <c r="H676" s="23">
        <v>24.4</v>
      </c>
      <c r="I676" s="23">
        <v>64.5</v>
      </c>
      <c r="J676" s="23">
        <v>4.9000000000000004</v>
      </c>
      <c r="K676" s="23">
        <v>5.8</v>
      </c>
      <c r="L676" s="23">
        <v>31.2</v>
      </c>
      <c r="M676" s="23">
        <v>27.1</v>
      </c>
      <c r="N676" s="23">
        <v>18.399999999999999</v>
      </c>
      <c r="O676" s="23">
        <v>14.6</v>
      </c>
      <c r="P676" s="23">
        <v>1.9</v>
      </c>
      <c r="Q676" s="23">
        <v>93.6</v>
      </c>
    </row>
    <row r="677" spans="1:17" x14ac:dyDescent="0.3">
      <c r="A677" s="20" t="s">
        <v>1793</v>
      </c>
      <c r="B677" s="5" t="s">
        <v>652</v>
      </c>
      <c r="C677" s="23">
        <v>25.4</v>
      </c>
      <c r="D677" s="23">
        <v>62</v>
      </c>
      <c r="E677" s="23">
        <v>2.2999999999999998</v>
      </c>
      <c r="F677" s="23">
        <v>3.4</v>
      </c>
      <c r="G677" s="23">
        <v>54</v>
      </c>
      <c r="H677" s="23">
        <v>20.8</v>
      </c>
      <c r="I677" s="23">
        <v>55.2</v>
      </c>
      <c r="J677" s="23">
        <v>5.3</v>
      </c>
      <c r="K677" s="23">
        <v>5.5</v>
      </c>
      <c r="L677" s="23">
        <v>16.3</v>
      </c>
      <c r="M677" s="23">
        <v>21.8</v>
      </c>
      <c r="N677" s="23">
        <v>70</v>
      </c>
      <c r="O677" s="23">
        <v>17.600000000000001</v>
      </c>
      <c r="P677" s="23">
        <v>0.9</v>
      </c>
      <c r="Q677" s="23">
        <v>94</v>
      </c>
    </row>
    <row r="678" spans="1:17" x14ac:dyDescent="0.3">
      <c r="A678" s="20" t="s">
        <v>1794</v>
      </c>
      <c r="B678" s="5" t="s">
        <v>653</v>
      </c>
      <c r="C678" s="23">
        <v>28.7</v>
      </c>
      <c r="D678" s="23">
        <v>66.8</v>
      </c>
      <c r="E678" s="23">
        <v>1.9</v>
      </c>
      <c r="F678" s="23">
        <v>0.1</v>
      </c>
      <c r="G678" s="23">
        <v>39.299999999999997</v>
      </c>
      <c r="H678" s="23">
        <v>21.8</v>
      </c>
      <c r="I678" s="23">
        <v>78.8</v>
      </c>
      <c r="J678" s="23">
        <v>5.8</v>
      </c>
      <c r="K678" s="23">
        <v>3.9</v>
      </c>
      <c r="L678" s="23">
        <v>20.6</v>
      </c>
      <c r="M678" s="23">
        <v>18.100000000000001</v>
      </c>
      <c r="N678" s="23">
        <v>4</v>
      </c>
      <c r="O678" s="23">
        <v>11.5</v>
      </c>
      <c r="P678" s="23">
        <v>1</v>
      </c>
      <c r="Q678" s="23">
        <v>92</v>
      </c>
    </row>
    <row r="679" spans="1:17" x14ac:dyDescent="0.3">
      <c r="A679" s="20" t="s">
        <v>1795</v>
      </c>
      <c r="B679" s="5" t="s">
        <v>654</v>
      </c>
      <c r="C679" s="23">
        <v>38</v>
      </c>
      <c r="D679" s="23">
        <v>78.8</v>
      </c>
      <c r="E679" s="23">
        <v>4.9000000000000004</v>
      </c>
      <c r="F679" s="23">
        <v>0.3</v>
      </c>
      <c r="G679" s="23">
        <v>46.9</v>
      </c>
      <c r="H679" s="23">
        <v>23.7</v>
      </c>
      <c r="I679" s="23">
        <v>52.8</v>
      </c>
      <c r="J679" s="23">
        <v>11.3</v>
      </c>
      <c r="K679" s="23">
        <v>4.5999999999999996</v>
      </c>
      <c r="L679" s="23">
        <v>55.1</v>
      </c>
      <c r="M679" s="23">
        <v>35.6</v>
      </c>
      <c r="N679" s="23">
        <v>42.4</v>
      </c>
      <c r="O679" s="23">
        <v>21.4</v>
      </c>
      <c r="P679" s="23">
        <v>2.4</v>
      </c>
      <c r="Q679" s="23">
        <v>92.7</v>
      </c>
    </row>
    <row r="680" spans="1:17" x14ac:dyDescent="0.3">
      <c r="A680" s="20" t="s">
        <v>1796</v>
      </c>
      <c r="B680" s="5" t="s">
        <v>337</v>
      </c>
      <c r="C680" s="23">
        <v>25.6</v>
      </c>
      <c r="D680" s="23">
        <v>68.3</v>
      </c>
      <c r="E680" s="23">
        <v>0.8</v>
      </c>
      <c r="F680" s="23">
        <v>6.1</v>
      </c>
      <c r="G680" s="23">
        <v>52</v>
      </c>
      <c r="H680" s="23">
        <v>20.6</v>
      </c>
      <c r="I680" s="23">
        <v>19.2</v>
      </c>
      <c r="J680" s="23">
        <v>2.8</v>
      </c>
      <c r="K680" s="23">
        <v>3.2</v>
      </c>
      <c r="L680" s="23">
        <v>17.7</v>
      </c>
      <c r="M680" s="23">
        <v>20.7</v>
      </c>
      <c r="N680" s="23">
        <v>5.2</v>
      </c>
      <c r="O680" s="23">
        <v>9.5</v>
      </c>
      <c r="P680" s="23">
        <v>0.5</v>
      </c>
      <c r="Q680" s="23">
        <v>92.7</v>
      </c>
    </row>
    <row r="681" spans="1:17" x14ac:dyDescent="0.3">
      <c r="A681" s="20" t="s">
        <v>1797</v>
      </c>
      <c r="B681" s="5" t="s">
        <v>655</v>
      </c>
      <c r="C681" s="23">
        <v>24.8</v>
      </c>
      <c r="D681" s="23">
        <v>68.3</v>
      </c>
      <c r="E681" s="23">
        <v>3.7</v>
      </c>
      <c r="F681" s="23">
        <v>3.8</v>
      </c>
      <c r="G681" s="23">
        <v>62.2</v>
      </c>
      <c r="H681" s="23">
        <v>20.9</v>
      </c>
      <c r="I681" s="23">
        <v>56</v>
      </c>
      <c r="J681" s="23">
        <v>8.6999999999999993</v>
      </c>
      <c r="K681" s="23">
        <v>5.3</v>
      </c>
      <c r="L681" s="23">
        <v>48</v>
      </c>
      <c r="M681" s="23">
        <v>26.2</v>
      </c>
      <c r="N681" s="23">
        <v>25.7</v>
      </c>
      <c r="O681" s="23">
        <v>16.7</v>
      </c>
      <c r="P681" s="23">
        <v>0.8</v>
      </c>
      <c r="Q681" s="23">
        <v>94.9</v>
      </c>
    </row>
    <row r="682" spans="1:17" x14ac:dyDescent="0.3">
      <c r="A682" s="20" t="s">
        <v>1798</v>
      </c>
      <c r="B682" s="5" t="s">
        <v>656</v>
      </c>
      <c r="C682" s="23">
        <v>27.1</v>
      </c>
      <c r="D682" s="23">
        <v>71.3</v>
      </c>
      <c r="E682" s="23">
        <v>3.1</v>
      </c>
      <c r="F682" s="23">
        <v>6.6</v>
      </c>
      <c r="G682" s="23">
        <v>49.9</v>
      </c>
      <c r="H682" s="23">
        <v>22.4</v>
      </c>
      <c r="I682" s="23">
        <v>30.1</v>
      </c>
      <c r="J682" s="23">
        <v>5.4</v>
      </c>
      <c r="K682" s="23">
        <v>0.9</v>
      </c>
      <c r="L682" s="23">
        <v>31.5</v>
      </c>
      <c r="M682" s="23">
        <v>29.4</v>
      </c>
      <c r="N682" s="23">
        <v>14.5</v>
      </c>
      <c r="O682" s="23">
        <v>17.8</v>
      </c>
      <c r="P682" s="23">
        <v>2</v>
      </c>
      <c r="Q682" s="23">
        <v>93.1</v>
      </c>
    </row>
    <row r="683" spans="1:17" x14ac:dyDescent="0.3">
      <c r="A683" s="20" t="s">
        <v>1799</v>
      </c>
      <c r="B683" s="5" t="s">
        <v>657</v>
      </c>
      <c r="C683" s="23">
        <v>22.5</v>
      </c>
      <c r="D683" s="23">
        <v>64.5</v>
      </c>
      <c r="E683" s="23">
        <v>2</v>
      </c>
      <c r="F683" s="23">
        <v>1.6</v>
      </c>
      <c r="G683" s="23">
        <v>44.5</v>
      </c>
      <c r="H683" s="23">
        <v>20.9</v>
      </c>
      <c r="I683" s="23">
        <v>29.9</v>
      </c>
      <c r="J683" s="23">
        <v>5.7</v>
      </c>
      <c r="K683" s="23">
        <v>4.4000000000000004</v>
      </c>
      <c r="L683" s="23">
        <v>31.6</v>
      </c>
      <c r="M683" s="23">
        <v>21.6</v>
      </c>
      <c r="N683" s="23">
        <v>21.1</v>
      </c>
      <c r="O683" s="23">
        <v>14.4</v>
      </c>
      <c r="P683" s="23">
        <v>1.5</v>
      </c>
      <c r="Q683" s="23">
        <v>93.4</v>
      </c>
    </row>
    <row r="684" spans="1:17" x14ac:dyDescent="0.3">
      <c r="A684" s="20" t="s">
        <v>1800</v>
      </c>
      <c r="B684" s="5" t="s">
        <v>658</v>
      </c>
      <c r="C684" s="23">
        <v>29.6</v>
      </c>
      <c r="D684" s="23">
        <v>71.599999999999994</v>
      </c>
      <c r="E684" s="23">
        <v>1.4</v>
      </c>
      <c r="F684" s="23">
        <v>4.2</v>
      </c>
      <c r="G684" s="23">
        <v>49.5</v>
      </c>
      <c r="H684" s="23">
        <v>18.8</v>
      </c>
      <c r="I684" s="23">
        <v>49.4</v>
      </c>
      <c r="J684" s="23">
        <v>4.7</v>
      </c>
      <c r="K684" s="23">
        <v>3.9</v>
      </c>
      <c r="L684" s="23">
        <v>32.700000000000003</v>
      </c>
      <c r="M684" s="23">
        <v>24.6</v>
      </c>
      <c r="N684" s="23">
        <v>21.1</v>
      </c>
      <c r="O684" s="23">
        <v>14.6</v>
      </c>
      <c r="P684" s="23">
        <v>1.7</v>
      </c>
      <c r="Q684" s="23">
        <v>93.3</v>
      </c>
    </row>
    <row r="685" spans="1:17" x14ac:dyDescent="0.3">
      <c r="A685" s="20" t="s">
        <v>1801</v>
      </c>
      <c r="B685" s="5" t="s">
        <v>659</v>
      </c>
      <c r="C685" s="23">
        <v>33.200000000000003</v>
      </c>
      <c r="D685" s="23">
        <v>74.599999999999994</v>
      </c>
      <c r="E685" s="23">
        <v>4.9000000000000004</v>
      </c>
      <c r="F685" s="23">
        <v>1.6</v>
      </c>
      <c r="G685" s="23">
        <v>65</v>
      </c>
      <c r="H685" s="23">
        <v>25.6</v>
      </c>
      <c r="I685" s="23">
        <v>75.2</v>
      </c>
      <c r="J685" s="23">
        <v>11.1</v>
      </c>
      <c r="K685" s="23">
        <v>5.6</v>
      </c>
      <c r="L685" s="23">
        <v>28.5</v>
      </c>
      <c r="M685" s="23">
        <v>27.1</v>
      </c>
      <c r="N685" s="23">
        <v>36.6</v>
      </c>
      <c r="O685" s="23">
        <v>19.899999999999999</v>
      </c>
      <c r="P685" s="23">
        <v>1.1000000000000001</v>
      </c>
      <c r="Q685" s="23">
        <v>93.1</v>
      </c>
    </row>
    <row r="686" spans="1:17" x14ac:dyDescent="0.3">
      <c r="A686" s="20" t="s">
        <v>1802</v>
      </c>
      <c r="B686" s="5" t="s">
        <v>660</v>
      </c>
      <c r="C686" s="23">
        <v>28.7</v>
      </c>
      <c r="D686" s="23">
        <v>67.400000000000006</v>
      </c>
      <c r="E686" s="23">
        <v>1.8</v>
      </c>
      <c r="F686" s="23">
        <v>3.8</v>
      </c>
      <c r="G686" s="23">
        <v>46.7</v>
      </c>
      <c r="H686" s="23">
        <v>24.3</v>
      </c>
      <c r="I686" s="23">
        <v>41.3</v>
      </c>
      <c r="J686" s="23">
        <v>5.3</v>
      </c>
      <c r="K686" s="23">
        <v>5.9</v>
      </c>
      <c r="L686" s="23">
        <v>38.700000000000003</v>
      </c>
      <c r="M686" s="23">
        <v>24.5</v>
      </c>
      <c r="N686" s="23">
        <v>33.1</v>
      </c>
      <c r="O686" s="23">
        <v>16.8</v>
      </c>
      <c r="P686" s="23">
        <v>1.2</v>
      </c>
      <c r="Q686" s="23">
        <v>92.4</v>
      </c>
    </row>
    <row r="687" spans="1:17" x14ac:dyDescent="0.3">
      <c r="A687" s="20" t="s">
        <v>1803</v>
      </c>
      <c r="B687" s="5" t="s">
        <v>661</v>
      </c>
      <c r="C687" s="23">
        <v>34.700000000000003</v>
      </c>
      <c r="D687" s="23">
        <v>77.900000000000006</v>
      </c>
      <c r="E687" s="23">
        <v>1.8</v>
      </c>
      <c r="F687" s="23">
        <v>2.8</v>
      </c>
      <c r="G687" s="23">
        <v>47.9</v>
      </c>
      <c r="H687" s="23">
        <v>22.5</v>
      </c>
      <c r="I687" s="23">
        <v>70.599999999999994</v>
      </c>
      <c r="J687" s="23">
        <v>8</v>
      </c>
      <c r="K687" s="23">
        <v>19.7</v>
      </c>
      <c r="L687" s="23">
        <v>41.8</v>
      </c>
      <c r="M687" s="23">
        <v>21.5</v>
      </c>
      <c r="N687" s="23">
        <v>53.5</v>
      </c>
      <c r="O687" s="23">
        <v>15.9</v>
      </c>
      <c r="P687" s="23">
        <v>1.8</v>
      </c>
      <c r="Q687" s="23">
        <v>95.6</v>
      </c>
    </row>
    <row r="688" spans="1:17" x14ac:dyDescent="0.3">
      <c r="A688" s="20" t="s">
        <v>1804</v>
      </c>
      <c r="B688" s="5" t="s">
        <v>662</v>
      </c>
      <c r="C688" s="23">
        <v>22.2</v>
      </c>
      <c r="D688" s="23">
        <v>68.5</v>
      </c>
      <c r="E688" s="23">
        <v>4.0999999999999996</v>
      </c>
      <c r="F688" s="23">
        <v>3.3</v>
      </c>
      <c r="G688" s="23">
        <v>44.2</v>
      </c>
      <c r="H688" s="23">
        <v>19</v>
      </c>
      <c r="I688" s="23">
        <v>18.2</v>
      </c>
      <c r="J688" s="23">
        <v>7</v>
      </c>
      <c r="K688" s="23">
        <v>11.9</v>
      </c>
      <c r="L688" s="23">
        <v>19.399999999999999</v>
      </c>
      <c r="M688" s="23">
        <v>28.5</v>
      </c>
      <c r="N688" s="23">
        <v>26.1</v>
      </c>
      <c r="O688" s="23">
        <v>19.600000000000001</v>
      </c>
      <c r="P688" s="23">
        <v>1.5</v>
      </c>
      <c r="Q688" s="23">
        <v>80.2</v>
      </c>
    </row>
    <row r="689" spans="1:17" x14ac:dyDescent="0.3">
      <c r="A689" s="20" t="s">
        <v>1805</v>
      </c>
      <c r="B689" s="5" t="s">
        <v>663</v>
      </c>
      <c r="C689" s="23">
        <v>5.2</v>
      </c>
      <c r="D689" s="23">
        <v>38.799999999999997</v>
      </c>
      <c r="E689" s="23">
        <v>2</v>
      </c>
      <c r="F689" s="23">
        <v>3.7</v>
      </c>
      <c r="G689" s="23">
        <v>31.8</v>
      </c>
      <c r="H689" s="23">
        <v>6.3</v>
      </c>
      <c r="I689" s="23">
        <v>5.2</v>
      </c>
      <c r="J689" s="23">
        <v>2.8</v>
      </c>
      <c r="K689" s="23">
        <v>1.6</v>
      </c>
      <c r="L689" s="23">
        <v>1.3</v>
      </c>
      <c r="M689" s="23">
        <v>12.7</v>
      </c>
      <c r="N689" s="23">
        <v>6.7</v>
      </c>
      <c r="O689" s="23">
        <v>17.5</v>
      </c>
      <c r="P689" s="23">
        <v>0.9</v>
      </c>
      <c r="Q689" s="23">
        <v>82.3</v>
      </c>
    </row>
    <row r="690" spans="1:17" x14ac:dyDescent="0.3">
      <c r="A690" s="20" t="s">
        <v>1806</v>
      </c>
      <c r="B690" s="5" t="s">
        <v>664</v>
      </c>
      <c r="C690" s="23">
        <v>6.8</v>
      </c>
      <c r="D690" s="23">
        <v>45.4</v>
      </c>
      <c r="E690" s="23">
        <v>2</v>
      </c>
      <c r="F690" s="23">
        <v>6.5</v>
      </c>
      <c r="G690" s="23">
        <v>32.1</v>
      </c>
      <c r="H690" s="23">
        <v>6.7</v>
      </c>
      <c r="I690" s="23">
        <v>1.5</v>
      </c>
      <c r="J690" s="23">
        <v>2.8</v>
      </c>
      <c r="K690" s="23">
        <v>1</v>
      </c>
      <c r="L690" s="23">
        <v>1.8</v>
      </c>
      <c r="M690" s="23">
        <v>15.3</v>
      </c>
      <c r="N690" s="23">
        <v>4.4000000000000004</v>
      </c>
      <c r="O690" s="23">
        <v>17.100000000000001</v>
      </c>
      <c r="P690" s="23">
        <v>0.8</v>
      </c>
      <c r="Q690" s="23">
        <v>78.8</v>
      </c>
    </row>
    <row r="691" spans="1:17" x14ac:dyDescent="0.3">
      <c r="A691" s="20" t="s">
        <v>1807</v>
      </c>
      <c r="B691" s="5" t="s">
        <v>665</v>
      </c>
      <c r="C691" s="23">
        <v>10.7</v>
      </c>
      <c r="D691" s="23">
        <v>62.1</v>
      </c>
      <c r="E691" s="23">
        <v>3.1</v>
      </c>
      <c r="F691" s="23">
        <v>14.2</v>
      </c>
      <c r="G691" s="23">
        <v>35.200000000000003</v>
      </c>
      <c r="H691" s="23">
        <v>14.2</v>
      </c>
      <c r="I691" s="23">
        <v>4.8</v>
      </c>
      <c r="J691" s="23">
        <v>3.3</v>
      </c>
      <c r="K691" s="23">
        <v>5.3</v>
      </c>
      <c r="L691" s="23">
        <v>8.1</v>
      </c>
      <c r="M691" s="23">
        <v>22.3</v>
      </c>
      <c r="N691" s="23">
        <v>13.4</v>
      </c>
      <c r="O691" s="23">
        <v>22.4</v>
      </c>
      <c r="P691" s="23">
        <v>1.6</v>
      </c>
      <c r="Q691" s="23">
        <v>72.599999999999994</v>
      </c>
    </row>
    <row r="692" spans="1:17" x14ac:dyDescent="0.3">
      <c r="A692" s="20" t="s">
        <v>1808</v>
      </c>
      <c r="B692" s="5" t="s">
        <v>666</v>
      </c>
      <c r="C692" s="23">
        <v>12.9</v>
      </c>
      <c r="D692" s="23">
        <v>62.8</v>
      </c>
      <c r="E692" s="23">
        <v>2.4</v>
      </c>
      <c r="F692" s="23">
        <v>12.9</v>
      </c>
      <c r="G692" s="23">
        <v>34.1</v>
      </c>
      <c r="H692" s="23">
        <v>9.3000000000000007</v>
      </c>
      <c r="I692" s="23">
        <v>5.8</v>
      </c>
      <c r="J692" s="23">
        <v>4.9000000000000004</v>
      </c>
      <c r="K692" s="23">
        <v>8.5</v>
      </c>
      <c r="L692" s="23">
        <v>10.9</v>
      </c>
      <c r="M692" s="23">
        <v>20.3</v>
      </c>
      <c r="N692" s="23">
        <v>8.5</v>
      </c>
      <c r="O692" s="23">
        <v>17.8</v>
      </c>
      <c r="P692" s="23">
        <v>1.5</v>
      </c>
      <c r="Q692" s="23">
        <v>72.7</v>
      </c>
    </row>
    <row r="693" spans="1:17" x14ac:dyDescent="0.3">
      <c r="A693" s="20" t="s">
        <v>1809</v>
      </c>
      <c r="B693" s="5" t="s">
        <v>667</v>
      </c>
      <c r="C693" s="23">
        <v>8.1</v>
      </c>
      <c r="D693" s="23">
        <v>49.6</v>
      </c>
      <c r="E693" s="23">
        <v>2.1</v>
      </c>
      <c r="F693" s="23">
        <v>4.0999999999999996</v>
      </c>
      <c r="G693" s="23">
        <v>36.799999999999997</v>
      </c>
      <c r="H693" s="23">
        <v>7.1</v>
      </c>
      <c r="I693" s="23">
        <v>4.5</v>
      </c>
      <c r="J693" s="23">
        <v>2.6</v>
      </c>
      <c r="K693" s="23">
        <v>5</v>
      </c>
      <c r="L693" s="23">
        <v>2.6</v>
      </c>
      <c r="M693" s="23">
        <v>23</v>
      </c>
      <c r="N693" s="23">
        <v>6.9</v>
      </c>
      <c r="O693" s="23">
        <v>14.4</v>
      </c>
      <c r="P693" s="23">
        <v>1.2</v>
      </c>
      <c r="Q693" s="23">
        <v>71.3</v>
      </c>
    </row>
    <row r="694" spans="1:17" x14ac:dyDescent="0.3">
      <c r="A694" s="20" t="s">
        <v>1810</v>
      </c>
      <c r="B694" s="5" t="s">
        <v>668</v>
      </c>
      <c r="C694" s="23">
        <v>9.5</v>
      </c>
      <c r="D694" s="23">
        <v>55.8</v>
      </c>
      <c r="E694" s="23">
        <v>1.4</v>
      </c>
      <c r="F694" s="23">
        <v>2</v>
      </c>
      <c r="G694" s="23">
        <v>32.299999999999997</v>
      </c>
      <c r="H694" s="23">
        <v>5.6</v>
      </c>
      <c r="I694" s="23">
        <v>6.8</v>
      </c>
      <c r="J694" s="23">
        <v>3.4</v>
      </c>
      <c r="K694" s="23">
        <v>1.2</v>
      </c>
      <c r="L694" s="23">
        <v>2.5</v>
      </c>
      <c r="M694" s="23">
        <v>16.399999999999999</v>
      </c>
      <c r="N694" s="23">
        <v>13.8</v>
      </c>
      <c r="O694" s="23">
        <v>12.4</v>
      </c>
      <c r="P694" s="23">
        <v>1.3</v>
      </c>
      <c r="Q694" s="23">
        <v>85.3</v>
      </c>
    </row>
    <row r="695" spans="1:17" x14ac:dyDescent="0.3">
      <c r="A695" s="20" t="s">
        <v>1811</v>
      </c>
      <c r="B695" s="5" t="s">
        <v>669</v>
      </c>
      <c r="C695" s="23">
        <v>8.6</v>
      </c>
      <c r="D695" s="23">
        <v>52.7</v>
      </c>
      <c r="E695" s="23">
        <v>1.6</v>
      </c>
      <c r="F695" s="23">
        <v>5.0999999999999996</v>
      </c>
      <c r="G695" s="23">
        <v>31.2</v>
      </c>
      <c r="H695" s="23">
        <v>6.9</v>
      </c>
      <c r="I695" s="23">
        <v>3</v>
      </c>
      <c r="J695" s="23">
        <v>3.1</v>
      </c>
      <c r="K695" s="23">
        <v>3</v>
      </c>
      <c r="L695" s="23">
        <v>3.5</v>
      </c>
      <c r="M695" s="23">
        <v>17.2</v>
      </c>
      <c r="N695" s="23">
        <v>17.600000000000001</v>
      </c>
      <c r="O695" s="23">
        <v>14.6</v>
      </c>
      <c r="P695" s="23">
        <v>0.9</v>
      </c>
      <c r="Q695" s="23">
        <v>78</v>
      </c>
    </row>
    <row r="696" spans="1:17" x14ac:dyDescent="0.3">
      <c r="A696" s="20" t="s">
        <v>1812</v>
      </c>
      <c r="B696" s="5" t="s">
        <v>670</v>
      </c>
      <c r="C696" s="23">
        <v>4.8</v>
      </c>
      <c r="D696" s="23">
        <v>66.5</v>
      </c>
      <c r="E696" s="23">
        <v>1.5</v>
      </c>
      <c r="F696" s="23">
        <v>1.5</v>
      </c>
      <c r="G696" s="23">
        <v>47.7</v>
      </c>
      <c r="H696" s="23">
        <v>3</v>
      </c>
      <c r="I696" s="23">
        <v>3.4</v>
      </c>
      <c r="J696" s="23">
        <v>3.2</v>
      </c>
      <c r="K696" s="23">
        <v>0.6</v>
      </c>
      <c r="L696" s="23">
        <v>2.4</v>
      </c>
      <c r="M696" s="23">
        <v>12.5</v>
      </c>
      <c r="N696" s="23">
        <v>27.4</v>
      </c>
      <c r="O696" s="23">
        <v>12.8</v>
      </c>
      <c r="P696" s="23">
        <v>0.9</v>
      </c>
      <c r="Q696" s="23">
        <v>88.1</v>
      </c>
    </row>
    <row r="697" spans="1:17" x14ac:dyDescent="0.3">
      <c r="A697" s="20" t="s">
        <v>1813</v>
      </c>
      <c r="B697" s="5" t="s">
        <v>671</v>
      </c>
      <c r="C697" s="23">
        <v>16.8</v>
      </c>
      <c r="D697" s="23">
        <v>77</v>
      </c>
      <c r="E697" s="23">
        <v>2.5</v>
      </c>
      <c r="F697" s="23">
        <v>2.7</v>
      </c>
      <c r="G697" s="23">
        <v>35.299999999999997</v>
      </c>
      <c r="H697" s="23">
        <v>12.1</v>
      </c>
      <c r="I697" s="23">
        <v>9.4</v>
      </c>
      <c r="J697" s="23">
        <v>5.6</v>
      </c>
      <c r="K697" s="23">
        <v>5.9</v>
      </c>
      <c r="L697" s="23">
        <v>15.6</v>
      </c>
      <c r="M697" s="23">
        <v>21.5</v>
      </c>
      <c r="N697" s="23">
        <v>21.6</v>
      </c>
      <c r="O697" s="23">
        <v>13.4</v>
      </c>
      <c r="P697" s="23">
        <v>2.7</v>
      </c>
      <c r="Q697" s="23">
        <v>92.6</v>
      </c>
    </row>
    <row r="698" spans="1:17" x14ac:dyDescent="0.3">
      <c r="A698" s="20" t="s">
        <v>1814</v>
      </c>
      <c r="B698" s="5" t="s">
        <v>672</v>
      </c>
      <c r="C698" s="23">
        <v>13.1</v>
      </c>
      <c r="D698" s="23">
        <v>65.599999999999994</v>
      </c>
      <c r="E698" s="23">
        <v>1.2</v>
      </c>
      <c r="F698" s="23">
        <v>3.7</v>
      </c>
      <c r="G698" s="23">
        <v>38.299999999999997</v>
      </c>
      <c r="H698" s="23">
        <v>5.9</v>
      </c>
      <c r="I698" s="23">
        <v>4.7</v>
      </c>
      <c r="J698" s="23">
        <v>2.4</v>
      </c>
      <c r="K698" s="23">
        <v>2.1</v>
      </c>
      <c r="L698" s="23">
        <v>10.1</v>
      </c>
      <c r="M698" s="23">
        <v>13.9</v>
      </c>
      <c r="N698" s="23">
        <v>9.8000000000000007</v>
      </c>
      <c r="O698" s="23">
        <v>11.4</v>
      </c>
      <c r="P698" s="23">
        <v>1.7</v>
      </c>
      <c r="Q698" s="23">
        <v>89</v>
      </c>
    </row>
    <row r="699" spans="1:17" x14ac:dyDescent="0.3">
      <c r="A699" s="20" t="s">
        <v>1815</v>
      </c>
      <c r="B699" s="5" t="s">
        <v>673</v>
      </c>
      <c r="C699" s="23">
        <v>16.7</v>
      </c>
      <c r="D699" s="23">
        <v>68.599999999999994</v>
      </c>
      <c r="E699" s="23">
        <v>1.8</v>
      </c>
      <c r="F699" s="23">
        <v>3.5</v>
      </c>
      <c r="G699" s="23">
        <v>34.299999999999997</v>
      </c>
      <c r="H699" s="23">
        <v>9.4</v>
      </c>
      <c r="I699" s="23">
        <v>5.8</v>
      </c>
      <c r="J699" s="23">
        <v>5.3</v>
      </c>
      <c r="K699" s="23">
        <v>4.7</v>
      </c>
      <c r="L699" s="23">
        <v>9.1999999999999993</v>
      </c>
      <c r="M699" s="23">
        <v>16.7</v>
      </c>
      <c r="N699" s="23">
        <v>13.7</v>
      </c>
      <c r="O699" s="23">
        <v>12.7</v>
      </c>
      <c r="P699" s="23">
        <v>1.8</v>
      </c>
      <c r="Q699" s="23">
        <v>88.5</v>
      </c>
    </row>
    <row r="700" spans="1:17" x14ac:dyDescent="0.3">
      <c r="A700" s="20" t="s">
        <v>1816</v>
      </c>
      <c r="B700" s="5" t="s">
        <v>55</v>
      </c>
      <c r="C700" s="23">
        <v>9.1999999999999993</v>
      </c>
      <c r="D700" s="23">
        <v>57.3</v>
      </c>
      <c r="E700" s="23">
        <v>1.9</v>
      </c>
      <c r="F700" s="23">
        <v>3.1</v>
      </c>
      <c r="G700" s="23">
        <v>32.5</v>
      </c>
      <c r="H700" s="23">
        <v>8.1999999999999993</v>
      </c>
      <c r="I700" s="23">
        <v>8.4</v>
      </c>
      <c r="J700" s="23">
        <v>4.3</v>
      </c>
      <c r="K700" s="23">
        <v>3.8</v>
      </c>
      <c r="L700" s="23">
        <v>4.7</v>
      </c>
      <c r="M700" s="23">
        <v>17.600000000000001</v>
      </c>
      <c r="N700" s="23">
        <v>37.5</v>
      </c>
      <c r="O700" s="23">
        <v>16</v>
      </c>
      <c r="P700" s="23">
        <v>1.5</v>
      </c>
      <c r="Q700" s="23">
        <v>88.1</v>
      </c>
    </row>
    <row r="701" spans="1:17" x14ac:dyDescent="0.3">
      <c r="A701" s="20" t="s">
        <v>1817</v>
      </c>
      <c r="B701" s="5" t="s">
        <v>646</v>
      </c>
      <c r="C701" s="23">
        <v>8.5</v>
      </c>
      <c r="D701" s="23">
        <v>50.4</v>
      </c>
      <c r="E701" s="23">
        <v>2.1</v>
      </c>
      <c r="F701" s="23">
        <v>9.6</v>
      </c>
      <c r="G701" s="23">
        <v>31</v>
      </c>
      <c r="H701" s="23">
        <v>8.1999999999999993</v>
      </c>
      <c r="I701" s="23">
        <v>4.8</v>
      </c>
      <c r="J701" s="23">
        <v>2.4</v>
      </c>
      <c r="K701" s="23">
        <v>2.4</v>
      </c>
      <c r="L701" s="23">
        <v>2.4</v>
      </c>
      <c r="M701" s="23">
        <v>15.9</v>
      </c>
      <c r="N701" s="23">
        <v>3.4</v>
      </c>
      <c r="O701" s="23">
        <v>16.2</v>
      </c>
      <c r="P701" s="23">
        <v>1.3</v>
      </c>
      <c r="Q701" s="23">
        <v>81</v>
      </c>
    </row>
    <row r="702" spans="1:17" x14ac:dyDescent="0.3">
      <c r="A702" s="20" t="s">
        <v>1818</v>
      </c>
      <c r="B702" s="5" t="s">
        <v>674</v>
      </c>
      <c r="C702" s="23">
        <v>20.9</v>
      </c>
      <c r="D702" s="23">
        <v>80.3</v>
      </c>
      <c r="E702" s="23">
        <v>8.9</v>
      </c>
      <c r="F702" s="23">
        <v>3.4</v>
      </c>
      <c r="G702" s="23">
        <v>45.1</v>
      </c>
      <c r="H702" s="23">
        <v>17.5</v>
      </c>
      <c r="I702" s="23">
        <v>47</v>
      </c>
      <c r="J702" s="23">
        <v>10.4</v>
      </c>
      <c r="K702" s="23">
        <v>26.5</v>
      </c>
      <c r="L702" s="23">
        <v>42.8</v>
      </c>
      <c r="M702" s="23">
        <v>26.1</v>
      </c>
      <c r="N702" s="23">
        <v>43</v>
      </c>
      <c r="O702" s="23">
        <v>21.8</v>
      </c>
      <c r="P702" s="23">
        <v>2.1</v>
      </c>
      <c r="Q702" s="23">
        <v>85.1</v>
      </c>
    </row>
    <row r="703" spans="1:17" x14ac:dyDescent="0.3">
      <c r="A703" s="20" t="s">
        <v>1819</v>
      </c>
      <c r="B703" s="5" t="s">
        <v>675</v>
      </c>
      <c r="C703" s="23">
        <v>16.100000000000001</v>
      </c>
      <c r="D703" s="23">
        <v>76.5</v>
      </c>
      <c r="E703" s="23">
        <v>2.5</v>
      </c>
      <c r="F703" s="23">
        <v>14.1</v>
      </c>
      <c r="G703" s="23">
        <v>32.4</v>
      </c>
      <c r="H703" s="23">
        <v>8.5</v>
      </c>
      <c r="I703" s="23">
        <v>11.9</v>
      </c>
      <c r="J703" s="23">
        <v>7.2</v>
      </c>
      <c r="K703" s="23">
        <v>2.8</v>
      </c>
      <c r="L703" s="23">
        <v>20.6</v>
      </c>
      <c r="M703" s="23">
        <v>18.399999999999999</v>
      </c>
      <c r="N703" s="23">
        <v>30</v>
      </c>
      <c r="O703" s="23">
        <v>12.1</v>
      </c>
      <c r="P703" s="23">
        <v>3.5</v>
      </c>
      <c r="Q703" s="23">
        <v>88.6</v>
      </c>
    </row>
    <row r="704" spans="1:17" x14ac:dyDescent="0.3">
      <c r="A704" s="20" t="s">
        <v>1820</v>
      </c>
      <c r="B704" s="5" t="s">
        <v>676</v>
      </c>
      <c r="C704" s="23">
        <v>13.9</v>
      </c>
      <c r="D704" s="23">
        <v>81.5</v>
      </c>
      <c r="E704" s="23">
        <v>5.7</v>
      </c>
      <c r="F704" s="23">
        <v>8.3000000000000007</v>
      </c>
      <c r="G704" s="23">
        <v>49.2</v>
      </c>
      <c r="H704" s="23">
        <v>7.5</v>
      </c>
      <c r="I704" s="23">
        <v>33.799999999999997</v>
      </c>
      <c r="J704" s="23">
        <v>12.9</v>
      </c>
      <c r="K704" s="23">
        <v>11.3</v>
      </c>
      <c r="L704" s="23">
        <v>20.6</v>
      </c>
      <c r="M704" s="23">
        <v>29.4</v>
      </c>
      <c r="N704" s="23">
        <v>68.7</v>
      </c>
      <c r="O704" s="23">
        <v>22.7</v>
      </c>
      <c r="P704" s="23">
        <v>4.8</v>
      </c>
      <c r="Q704" s="23">
        <v>94.8</v>
      </c>
    </row>
    <row r="705" spans="1:17" x14ac:dyDescent="0.3">
      <c r="A705" s="20" t="s">
        <v>1821</v>
      </c>
      <c r="B705" s="5" t="s">
        <v>677</v>
      </c>
      <c r="C705" s="23">
        <v>19.7</v>
      </c>
      <c r="D705" s="23">
        <v>85.3</v>
      </c>
      <c r="E705" s="23">
        <v>2.1</v>
      </c>
      <c r="F705" s="23">
        <v>5.6</v>
      </c>
      <c r="G705" s="23">
        <v>36.299999999999997</v>
      </c>
      <c r="H705" s="23">
        <v>6.6</v>
      </c>
      <c r="I705" s="23">
        <v>35.299999999999997</v>
      </c>
      <c r="J705" s="23">
        <v>10.1</v>
      </c>
      <c r="K705" s="23">
        <v>10.9</v>
      </c>
      <c r="L705" s="23">
        <v>38.799999999999997</v>
      </c>
      <c r="M705" s="23">
        <v>23.7</v>
      </c>
      <c r="N705" s="23">
        <v>57.1</v>
      </c>
      <c r="O705" s="23">
        <v>15</v>
      </c>
      <c r="P705" s="23">
        <v>5</v>
      </c>
      <c r="Q705" s="23">
        <v>91.9</v>
      </c>
    </row>
    <row r="706" spans="1:17" x14ac:dyDescent="0.3">
      <c r="A706" s="20" t="s">
        <v>1822</v>
      </c>
      <c r="B706" s="5" t="s">
        <v>678</v>
      </c>
      <c r="C706" s="23">
        <v>14.5</v>
      </c>
      <c r="D706" s="23">
        <v>76.5</v>
      </c>
      <c r="E706" s="23">
        <v>2.1</v>
      </c>
      <c r="F706" s="23">
        <v>7.1</v>
      </c>
      <c r="G706" s="23">
        <v>34.700000000000003</v>
      </c>
      <c r="H706" s="23">
        <v>6.6</v>
      </c>
      <c r="I706" s="23">
        <v>4.7</v>
      </c>
      <c r="J706" s="23">
        <v>5.7</v>
      </c>
      <c r="K706" s="23">
        <v>4.0999999999999996</v>
      </c>
      <c r="L706" s="23">
        <v>12.4</v>
      </c>
      <c r="M706" s="23">
        <v>21.1</v>
      </c>
      <c r="N706" s="23">
        <v>25.9</v>
      </c>
      <c r="O706" s="23">
        <v>13.2</v>
      </c>
      <c r="P706" s="23">
        <v>2.5</v>
      </c>
      <c r="Q706" s="23">
        <v>92.9</v>
      </c>
    </row>
    <row r="707" spans="1:17" x14ac:dyDescent="0.3">
      <c r="A707" s="20" t="s">
        <v>1823</v>
      </c>
      <c r="B707" s="5" t="s">
        <v>679</v>
      </c>
      <c r="C707" s="23">
        <v>15.6</v>
      </c>
      <c r="D707" s="23">
        <v>76.8</v>
      </c>
      <c r="E707" s="23">
        <v>3.1</v>
      </c>
      <c r="F707" s="23">
        <v>9</v>
      </c>
      <c r="G707" s="23">
        <v>43</v>
      </c>
      <c r="H707" s="23">
        <v>10.199999999999999</v>
      </c>
      <c r="I707" s="23">
        <v>33.5</v>
      </c>
      <c r="J707" s="23">
        <v>7.2</v>
      </c>
      <c r="K707" s="23">
        <v>14.5</v>
      </c>
      <c r="L707" s="23">
        <v>33</v>
      </c>
      <c r="M707" s="23">
        <v>22</v>
      </c>
      <c r="N707" s="23">
        <v>42.7</v>
      </c>
      <c r="O707" s="23">
        <v>13.6</v>
      </c>
      <c r="P707" s="23">
        <v>1.7</v>
      </c>
      <c r="Q707" s="23">
        <v>89.2</v>
      </c>
    </row>
    <row r="708" spans="1:17" x14ac:dyDescent="0.3">
      <c r="A708" s="20" t="s">
        <v>1824</v>
      </c>
      <c r="B708" s="5" t="s">
        <v>680</v>
      </c>
      <c r="C708" s="23">
        <v>13.3</v>
      </c>
      <c r="D708" s="23">
        <v>60.5</v>
      </c>
      <c r="E708" s="23">
        <v>8</v>
      </c>
      <c r="F708" s="23">
        <v>4.8</v>
      </c>
      <c r="G708" s="23">
        <v>45.4</v>
      </c>
      <c r="H708" s="23">
        <v>22.5</v>
      </c>
      <c r="I708" s="23">
        <v>34.200000000000003</v>
      </c>
      <c r="J708" s="23">
        <v>9.6999999999999993</v>
      </c>
      <c r="K708" s="23">
        <v>12.1</v>
      </c>
      <c r="L708" s="23">
        <v>27.5</v>
      </c>
      <c r="M708" s="23">
        <v>27.8</v>
      </c>
      <c r="N708" s="23">
        <v>37.799999999999997</v>
      </c>
      <c r="O708" s="23">
        <v>21.9</v>
      </c>
      <c r="P708" s="23">
        <v>1.5</v>
      </c>
      <c r="Q708" s="23">
        <v>76.7</v>
      </c>
    </row>
    <row r="709" spans="1:17" x14ac:dyDescent="0.3">
      <c r="A709" s="20" t="s">
        <v>1825</v>
      </c>
      <c r="B709" s="5" t="s">
        <v>681</v>
      </c>
      <c r="C709" s="23">
        <v>12.1</v>
      </c>
      <c r="D709" s="23">
        <v>59.7</v>
      </c>
      <c r="E709" s="23">
        <v>2.7</v>
      </c>
      <c r="F709" s="23">
        <v>7</v>
      </c>
      <c r="G709" s="23">
        <v>38.200000000000003</v>
      </c>
      <c r="H709" s="23">
        <v>12.4</v>
      </c>
      <c r="I709" s="23">
        <v>6.8</v>
      </c>
      <c r="J709" s="23">
        <v>4.5</v>
      </c>
      <c r="K709" s="23">
        <v>7.5</v>
      </c>
      <c r="L709" s="23">
        <v>12.1</v>
      </c>
      <c r="M709" s="23">
        <v>16.8</v>
      </c>
      <c r="N709" s="23">
        <v>13</v>
      </c>
      <c r="O709" s="23">
        <v>16.399999999999999</v>
      </c>
      <c r="P709" s="23">
        <v>1.2</v>
      </c>
      <c r="Q709" s="23">
        <v>78.400000000000006</v>
      </c>
    </row>
    <row r="710" spans="1:17" x14ac:dyDescent="0.3">
      <c r="A710" s="20" t="s">
        <v>1826</v>
      </c>
      <c r="B710" s="5" t="s">
        <v>682</v>
      </c>
      <c r="C710" s="23">
        <v>14.2</v>
      </c>
      <c r="D710" s="23">
        <v>75.7</v>
      </c>
      <c r="E710" s="23">
        <v>2</v>
      </c>
      <c r="F710" s="23">
        <v>4.8</v>
      </c>
      <c r="G710" s="23">
        <v>31.4</v>
      </c>
      <c r="H710" s="23">
        <v>9.6999999999999993</v>
      </c>
      <c r="I710" s="23">
        <v>22.8</v>
      </c>
      <c r="J710" s="23">
        <v>6.2</v>
      </c>
      <c r="K710" s="23">
        <v>8</v>
      </c>
      <c r="L710" s="23">
        <v>27.5</v>
      </c>
      <c r="M710" s="23">
        <v>17.899999999999999</v>
      </c>
      <c r="N710" s="23">
        <v>39.9</v>
      </c>
      <c r="O710" s="23">
        <v>12.9</v>
      </c>
      <c r="P710" s="23">
        <v>3</v>
      </c>
      <c r="Q710" s="23">
        <v>87.7</v>
      </c>
    </row>
    <row r="711" spans="1:17" x14ac:dyDescent="0.3">
      <c r="A711" s="20" t="s">
        <v>1827</v>
      </c>
      <c r="B711" s="5" t="s">
        <v>354</v>
      </c>
      <c r="C711" s="23">
        <v>15.8</v>
      </c>
      <c r="D711" s="23">
        <v>77.3</v>
      </c>
      <c r="E711" s="23">
        <v>1.6</v>
      </c>
      <c r="F711" s="23">
        <v>9.9</v>
      </c>
      <c r="G711" s="23">
        <v>30.1</v>
      </c>
      <c r="H711" s="23">
        <v>9.4</v>
      </c>
      <c r="I711" s="23">
        <v>20.9</v>
      </c>
      <c r="J711" s="23">
        <v>4.5999999999999996</v>
      </c>
      <c r="K711" s="23">
        <v>8.1</v>
      </c>
      <c r="L711" s="23">
        <v>29.3</v>
      </c>
      <c r="M711" s="23">
        <v>19.3</v>
      </c>
      <c r="N711" s="23">
        <v>52.6</v>
      </c>
      <c r="O711" s="23">
        <v>15.9</v>
      </c>
      <c r="P711" s="23">
        <v>2.2999999999999998</v>
      </c>
      <c r="Q711" s="23">
        <v>86</v>
      </c>
    </row>
    <row r="712" spans="1:17" x14ac:dyDescent="0.3">
      <c r="A712" s="20" t="s">
        <v>1828</v>
      </c>
      <c r="B712" s="5" t="s">
        <v>683</v>
      </c>
      <c r="C712" s="23">
        <v>5.7</v>
      </c>
      <c r="D712" s="23">
        <v>41.7</v>
      </c>
      <c r="E712" s="23">
        <v>1.9</v>
      </c>
      <c r="F712" s="23">
        <v>3.6</v>
      </c>
      <c r="G712" s="23">
        <v>27.3</v>
      </c>
      <c r="H712" s="23">
        <v>6.4</v>
      </c>
      <c r="I712" s="23">
        <v>2.7</v>
      </c>
      <c r="J712" s="23">
        <v>2.2999999999999998</v>
      </c>
      <c r="K712" s="23">
        <v>0.9</v>
      </c>
      <c r="L712" s="23">
        <v>1.1000000000000001</v>
      </c>
      <c r="M712" s="23">
        <v>13.8</v>
      </c>
      <c r="N712" s="23">
        <v>6.3</v>
      </c>
      <c r="O712" s="23">
        <v>16.3</v>
      </c>
      <c r="P712" s="23">
        <v>1</v>
      </c>
      <c r="Q712" s="23">
        <v>78.8</v>
      </c>
    </row>
    <row r="713" spans="1:17" x14ac:dyDescent="0.3">
      <c r="A713" s="20" t="s">
        <v>1829</v>
      </c>
      <c r="B713" s="5" t="s">
        <v>684</v>
      </c>
      <c r="C713" s="23">
        <v>10</v>
      </c>
      <c r="D713" s="23">
        <v>68</v>
      </c>
      <c r="E713" s="23">
        <v>2.9</v>
      </c>
      <c r="F713" s="23">
        <v>11.4</v>
      </c>
      <c r="G713" s="23">
        <v>32.5</v>
      </c>
      <c r="H713" s="23">
        <v>10.6</v>
      </c>
      <c r="I713" s="23">
        <v>3.4</v>
      </c>
      <c r="J713" s="23">
        <v>5.9</v>
      </c>
      <c r="K713" s="23">
        <v>5.6</v>
      </c>
      <c r="L713" s="23">
        <v>6.6</v>
      </c>
      <c r="M713" s="23">
        <v>19.7</v>
      </c>
      <c r="N713" s="23">
        <v>10.3</v>
      </c>
      <c r="O713" s="23">
        <v>16.899999999999999</v>
      </c>
      <c r="P713" s="23">
        <v>1.7</v>
      </c>
      <c r="Q713" s="23">
        <v>69.900000000000006</v>
      </c>
    </row>
    <row r="714" spans="1:17" x14ac:dyDescent="0.3">
      <c r="A714" s="20" t="s">
        <v>1830</v>
      </c>
      <c r="B714" s="5" t="s">
        <v>685</v>
      </c>
      <c r="C714" s="23">
        <v>13.4</v>
      </c>
      <c r="D714" s="23">
        <v>70.5</v>
      </c>
      <c r="E714" s="23">
        <v>1.4</v>
      </c>
      <c r="F714" s="23">
        <v>8.1</v>
      </c>
      <c r="G714" s="23">
        <v>35.200000000000003</v>
      </c>
      <c r="H714" s="23">
        <v>8.8000000000000007</v>
      </c>
      <c r="I714" s="23">
        <v>4.2</v>
      </c>
      <c r="J714" s="23">
        <v>4</v>
      </c>
      <c r="K714" s="23">
        <v>2.8</v>
      </c>
      <c r="L714" s="23">
        <v>17.8</v>
      </c>
      <c r="M714" s="23">
        <v>20.399999999999999</v>
      </c>
      <c r="N714" s="23">
        <v>23.3</v>
      </c>
      <c r="O714" s="23">
        <v>10.9</v>
      </c>
      <c r="P714" s="23">
        <v>1.5</v>
      </c>
      <c r="Q714" s="23">
        <v>86.2</v>
      </c>
    </row>
    <row r="715" spans="1:17" x14ac:dyDescent="0.3">
      <c r="A715" s="20" t="s">
        <v>1831</v>
      </c>
      <c r="B715" s="5" t="s">
        <v>686</v>
      </c>
      <c r="C715" s="23">
        <v>3.6</v>
      </c>
      <c r="D715" s="23">
        <v>61.9</v>
      </c>
      <c r="E715" s="23">
        <v>1.7</v>
      </c>
      <c r="F715" s="23">
        <v>8.6</v>
      </c>
      <c r="G715" s="23">
        <v>48.6</v>
      </c>
      <c r="H715" s="23">
        <v>13.3</v>
      </c>
      <c r="I715" s="23">
        <v>9.9</v>
      </c>
      <c r="J715" s="23">
        <v>6.9</v>
      </c>
      <c r="K715" s="23">
        <v>0.3</v>
      </c>
      <c r="L715" s="23">
        <v>15.5</v>
      </c>
      <c r="M715" s="23">
        <v>21.5</v>
      </c>
      <c r="N715" s="23">
        <v>28.5</v>
      </c>
      <c r="O715" s="23">
        <v>18.8</v>
      </c>
      <c r="P715" s="23">
        <v>3</v>
      </c>
      <c r="Q715" s="23">
        <v>89.2</v>
      </c>
    </row>
    <row r="716" spans="1:17" x14ac:dyDescent="0.3">
      <c r="A716" s="20" t="s">
        <v>1832</v>
      </c>
      <c r="B716" s="5" t="s">
        <v>419</v>
      </c>
      <c r="C716" s="23">
        <v>9.1999999999999993</v>
      </c>
      <c r="D716" s="23">
        <v>59.2</v>
      </c>
      <c r="E716" s="23">
        <v>1.8</v>
      </c>
      <c r="F716" s="23">
        <v>4.2</v>
      </c>
      <c r="G716" s="23">
        <v>34.299999999999997</v>
      </c>
      <c r="H716" s="23">
        <v>7.6</v>
      </c>
      <c r="I716" s="23">
        <v>2.7</v>
      </c>
      <c r="J716" s="23">
        <v>3.4</v>
      </c>
      <c r="K716" s="23">
        <v>6.6</v>
      </c>
      <c r="L716" s="23">
        <v>8.6</v>
      </c>
      <c r="M716" s="23">
        <v>15.9</v>
      </c>
      <c r="N716" s="23">
        <v>6.2</v>
      </c>
      <c r="O716" s="23">
        <v>14.5</v>
      </c>
      <c r="P716" s="23">
        <v>1</v>
      </c>
      <c r="Q716" s="23">
        <v>79.3</v>
      </c>
    </row>
    <row r="717" spans="1:17" x14ac:dyDescent="0.3">
      <c r="A717" s="20" t="s">
        <v>1833</v>
      </c>
      <c r="B717" s="5" t="s">
        <v>687</v>
      </c>
      <c r="C717" s="23">
        <v>18.5</v>
      </c>
      <c r="D717" s="23">
        <v>79.2</v>
      </c>
      <c r="E717" s="23">
        <v>2.5</v>
      </c>
      <c r="F717" s="23">
        <v>6.3</v>
      </c>
      <c r="G717" s="23">
        <v>32.1</v>
      </c>
      <c r="H717" s="23">
        <v>8.1</v>
      </c>
      <c r="I717" s="23">
        <v>16.399999999999999</v>
      </c>
      <c r="J717" s="23">
        <v>6.1</v>
      </c>
      <c r="K717" s="23">
        <v>7.1</v>
      </c>
      <c r="L717" s="23">
        <v>28.9</v>
      </c>
      <c r="M717" s="23">
        <v>22.8</v>
      </c>
      <c r="N717" s="23">
        <v>33</v>
      </c>
      <c r="O717" s="23">
        <v>17.100000000000001</v>
      </c>
      <c r="P717" s="23">
        <v>3.7</v>
      </c>
      <c r="Q717" s="23">
        <v>91.6</v>
      </c>
    </row>
    <row r="718" spans="1:17" x14ac:dyDescent="0.3">
      <c r="A718" s="20" t="s">
        <v>1834</v>
      </c>
      <c r="B718" s="5" t="s">
        <v>688</v>
      </c>
      <c r="C718" s="23">
        <v>7.1</v>
      </c>
      <c r="D718" s="23">
        <v>41</v>
      </c>
      <c r="E718" s="23">
        <v>1.1000000000000001</v>
      </c>
      <c r="F718" s="23">
        <v>5.8</v>
      </c>
      <c r="G718" s="23">
        <v>26.4</v>
      </c>
      <c r="H718" s="23">
        <v>8.8000000000000007</v>
      </c>
      <c r="I718" s="23">
        <v>2.8</v>
      </c>
      <c r="J718" s="23">
        <v>2.6</v>
      </c>
      <c r="K718" s="23">
        <v>0.5</v>
      </c>
      <c r="L718" s="23">
        <v>2.2999999999999998</v>
      </c>
      <c r="M718" s="23">
        <v>13.1</v>
      </c>
      <c r="N718" s="23">
        <v>1.5</v>
      </c>
      <c r="O718" s="23">
        <v>15</v>
      </c>
      <c r="P718" s="23">
        <v>0.8</v>
      </c>
      <c r="Q718" s="23">
        <v>81.8</v>
      </c>
    </row>
    <row r="719" spans="1:17" x14ac:dyDescent="0.3">
      <c r="A719" s="20" t="s">
        <v>1835</v>
      </c>
      <c r="B719" s="5" t="s">
        <v>450</v>
      </c>
      <c r="C719" s="23">
        <v>14.6</v>
      </c>
      <c r="D719" s="23">
        <v>69.099999999999994</v>
      </c>
      <c r="E719" s="23">
        <v>0.5</v>
      </c>
      <c r="F719" s="23">
        <v>7.1</v>
      </c>
      <c r="G719" s="23">
        <v>53.9</v>
      </c>
      <c r="H719" s="23">
        <v>7.1</v>
      </c>
      <c r="I719" s="23">
        <v>6.6</v>
      </c>
      <c r="J719" s="23">
        <v>2.7</v>
      </c>
      <c r="K719" s="23">
        <v>0.7</v>
      </c>
      <c r="L719" s="23">
        <v>46.9</v>
      </c>
      <c r="M719" s="23">
        <v>8.6</v>
      </c>
      <c r="N719" s="23">
        <v>23.5</v>
      </c>
      <c r="O719" s="23">
        <v>7.6</v>
      </c>
      <c r="P719" s="23">
        <v>0.9</v>
      </c>
      <c r="Q719" s="23">
        <v>92.2</v>
      </c>
    </row>
    <row r="720" spans="1:17" x14ac:dyDescent="0.3">
      <c r="A720" s="20" t="s">
        <v>1836</v>
      </c>
      <c r="B720" s="5" t="s">
        <v>689</v>
      </c>
      <c r="C720" s="23">
        <v>10.3</v>
      </c>
      <c r="D720" s="23">
        <v>70.599999999999994</v>
      </c>
      <c r="E720" s="23">
        <v>1</v>
      </c>
      <c r="F720" s="23">
        <v>6.4</v>
      </c>
      <c r="G720" s="23">
        <v>36.9</v>
      </c>
      <c r="H720" s="23">
        <v>10.9</v>
      </c>
      <c r="I720" s="23">
        <v>26.7</v>
      </c>
      <c r="J720" s="23">
        <v>3.1</v>
      </c>
      <c r="K720" s="23">
        <v>0.3</v>
      </c>
      <c r="L720" s="23">
        <v>7.4</v>
      </c>
      <c r="M720" s="23">
        <v>15.7</v>
      </c>
      <c r="N720" s="23">
        <v>15.6</v>
      </c>
      <c r="O720" s="23">
        <v>7.3</v>
      </c>
      <c r="P720" s="23">
        <v>1.2</v>
      </c>
      <c r="Q720" s="23">
        <v>89.9</v>
      </c>
    </row>
    <row r="721" spans="1:17" x14ac:dyDescent="0.3">
      <c r="A721" s="20" t="s">
        <v>1837</v>
      </c>
      <c r="B721" s="5" t="s">
        <v>690</v>
      </c>
      <c r="C721" s="23">
        <v>13</v>
      </c>
      <c r="D721" s="23">
        <v>69.2</v>
      </c>
      <c r="E721" s="23">
        <v>0.5</v>
      </c>
      <c r="F721" s="23">
        <v>8.6</v>
      </c>
      <c r="G721" s="23">
        <v>28.2</v>
      </c>
      <c r="H721" s="23">
        <v>7.2</v>
      </c>
      <c r="I721" s="23">
        <v>11.5</v>
      </c>
      <c r="J721" s="23">
        <v>1.6</v>
      </c>
      <c r="K721" s="23">
        <v>0</v>
      </c>
      <c r="L721" s="23">
        <v>11.8</v>
      </c>
      <c r="M721" s="23">
        <v>5.3</v>
      </c>
      <c r="N721" s="23">
        <v>1.8</v>
      </c>
      <c r="O721" s="23">
        <v>6.6</v>
      </c>
      <c r="P721" s="23">
        <v>1</v>
      </c>
      <c r="Q721" s="23">
        <v>89.6</v>
      </c>
    </row>
    <row r="722" spans="1:17" x14ac:dyDescent="0.3">
      <c r="A722" s="20" t="s">
        <v>1838</v>
      </c>
      <c r="B722" s="5" t="s">
        <v>691</v>
      </c>
      <c r="C722" s="23">
        <v>25.2</v>
      </c>
      <c r="D722" s="23">
        <v>75.8</v>
      </c>
      <c r="E722" s="23">
        <v>1.5</v>
      </c>
      <c r="F722" s="23">
        <v>2</v>
      </c>
      <c r="G722" s="23">
        <v>58.2</v>
      </c>
      <c r="H722" s="23">
        <v>12.3</v>
      </c>
      <c r="I722" s="23">
        <v>15.4</v>
      </c>
      <c r="J722" s="23">
        <v>4</v>
      </c>
      <c r="K722" s="23">
        <v>0.6</v>
      </c>
      <c r="L722" s="23">
        <v>35.6</v>
      </c>
      <c r="M722" s="23">
        <v>13.9</v>
      </c>
      <c r="N722" s="23">
        <v>30.3</v>
      </c>
      <c r="O722" s="23">
        <v>14.8</v>
      </c>
      <c r="P722" s="23">
        <v>0.6</v>
      </c>
      <c r="Q722" s="23">
        <v>94.1</v>
      </c>
    </row>
    <row r="723" spans="1:17" x14ac:dyDescent="0.3">
      <c r="A723" s="20" t="s">
        <v>1839</v>
      </c>
      <c r="B723" s="5" t="s">
        <v>692</v>
      </c>
      <c r="C723" s="23">
        <v>33.5</v>
      </c>
      <c r="D723" s="23">
        <v>78.3</v>
      </c>
      <c r="E723" s="23">
        <v>6.2</v>
      </c>
      <c r="F723" s="23">
        <v>5.5</v>
      </c>
      <c r="G723" s="23">
        <v>53</v>
      </c>
      <c r="H723" s="23">
        <v>16.2</v>
      </c>
      <c r="I723" s="23">
        <v>79.7</v>
      </c>
      <c r="J723" s="23">
        <v>12.2</v>
      </c>
      <c r="K723" s="23">
        <v>16.899999999999999</v>
      </c>
      <c r="L723" s="23">
        <v>2.8</v>
      </c>
      <c r="M723" s="23">
        <v>38.299999999999997</v>
      </c>
      <c r="N723" s="23">
        <v>87.7</v>
      </c>
      <c r="O723" s="23">
        <v>21.5</v>
      </c>
      <c r="P723" s="23">
        <v>4.0999999999999996</v>
      </c>
      <c r="Q723" s="23">
        <v>95.4</v>
      </c>
    </row>
    <row r="724" spans="1:17" x14ac:dyDescent="0.3">
      <c r="A724" s="20" t="s">
        <v>1840</v>
      </c>
      <c r="B724" s="5" t="s">
        <v>201</v>
      </c>
      <c r="C724" s="23">
        <v>13.9</v>
      </c>
      <c r="D724" s="23">
        <v>65.900000000000006</v>
      </c>
      <c r="E724" s="23">
        <v>0.4</v>
      </c>
      <c r="F724" s="23">
        <v>10.8</v>
      </c>
      <c r="G724" s="23">
        <v>48.5</v>
      </c>
      <c r="H724" s="23">
        <v>15.9</v>
      </c>
      <c r="I724" s="23">
        <v>7.5</v>
      </c>
      <c r="J724" s="23">
        <v>1.9</v>
      </c>
      <c r="K724" s="23">
        <v>0.2</v>
      </c>
      <c r="L724" s="23">
        <v>13.5</v>
      </c>
      <c r="M724" s="23">
        <v>13.6</v>
      </c>
      <c r="N724" s="23">
        <v>7.6</v>
      </c>
      <c r="O724" s="23">
        <v>8.6</v>
      </c>
      <c r="P724" s="23">
        <v>0.3</v>
      </c>
      <c r="Q724" s="23">
        <v>93.6</v>
      </c>
    </row>
    <row r="725" spans="1:17" x14ac:dyDescent="0.3">
      <c r="A725" s="20" t="s">
        <v>1841</v>
      </c>
      <c r="B725" s="5" t="s">
        <v>693</v>
      </c>
      <c r="C725" s="23">
        <v>18.3</v>
      </c>
      <c r="D725" s="23">
        <v>77.8</v>
      </c>
      <c r="E725" s="23">
        <v>1</v>
      </c>
      <c r="F725" s="23">
        <v>5.2</v>
      </c>
      <c r="G725" s="23">
        <v>34.700000000000003</v>
      </c>
      <c r="H725" s="23">
        <v>9.1999999999999993</v>
      </c>
      <c r="I725" s="23">
        <v>15.5</v>
      </c>
      <c r="J725" s="23">
        <v>5.2</v>
      </c>
      <c r="K725" s="23">
        <v>0.3</v>
      </c>
      <c r="L725" s="23">
        <v>26.9</v>
      </c>
      <c r="M725" s="23">
        <v>15.8</v>
      </c>
      <c r="N725" s="23">
        <v>26.4</v>
      </c>
      <c r="O725" s="23">
        <v>8.6</v>
      </c>
      <c r="P725" s="23">
        <v>3.4</v>
      </c>
      <c r="Q725" s="23">
        <v>91</v>
      </c>
    </row>
    <row r="726" spans="1:17" x14ac:dyDescent="0.3">
      <c r="A726" s="20" t="s">
        <v>1842</v>
      </c>
      <c r="B726" s="5" t="s">
        <v>694</v>
      </c>
      <c r="C726" s="23">
        <v>23.1</v>
      </c>
      <c r="D726" s="23">
        <v>78.400000000000006</v>
      </c>
      <c r="E726" s="23">
        <v>1.1000000000000001</v>
      </c>
      <c r="F726" s="23">
        <v>4.7</v>
      </c>
      <c r="G726" s="23">
        <v>37.9</v>
      </c>
      <c r="H726" s="23">
        <v>3.3</v>
      </c>
      <c r="I726" s="23">
        <v>11.8</v>
      </c>
      <c r="J726" s="23">
        <v>5.6</v>
      </c>
      <c r="K726" s="23">
        <v>1.1000000000000001</v>
      </c>
      <c r="L726" s="23">
        <v>38</v>
      </c>
      <c r="M726" s="23">
        <v>13.4</v>
      </c>
      <c r="N726" s="23">
        <v>21.4</v>
      </c>
      <c r="O726" s="23">
        <v>7.4</v>
      </c>
      <c r="P726" s="23">
        <v>2.8</v>
      </c>
      <c r="Q726" s="23">
        <v>93.4</v>
      </c>
    </row>
    <row r="727" spans="1:17" x14ac:dyDescent="0.3">
      <c r="A727" s="20" t="s">
        <v>1843</v>
      </c>
      <c r="B727" s="5" t="s">
        <v>695</v>
      </c>
      <c r="C727" s="23">
        <v>18</v>
      </c>
      <c r="D727" s="23">
        <v>73.7</v>
      </c>
      <c r="E727" s="23">
        <v>0.8</v>
      </c>
      <c r="F727" s="23">
        <v>0.8</v>
      </c>
      <c r="G727" s="23">
        <v>40.9</v>
      </c>
      <c r="H727" s="23">
        <v>7.2</v>
      </c>
      <c r="I727" s="23">
        <v>13</v>
      </c>
      <c r="J727" s="23">
        <v>2.2999999999999998</v>
      </c>
      <c r="K727" s="23">
        <v>0.4</v>
      </c>
      <c r="L727" s="23">
        <v>39</v>
      </c>
      <c r="M727" s="23">
        <v>14.2</v>
      </c>
      <c r="N727" s="23">
        <v>5.5</v>
      </c>
      <c r="O727" s="23">
        <v>8.8000000000000007</v>
      </c>
      <c r="P727" s="23">
        <v>0.8</v>
      </c>
      <c r="Q727" s="23">
        <v>91.1</v>
      </c>
    </row>
    <row r="728" spans="1:17" x14ac:dyDescent="0.3">
      <c r="A728" s="20" t="s">
        <v>1844</v>
      </c>
      <c r="B728" s="5" t="s">
        <v>696</v>
      </c>
      <c r="C728" s="23">
        <v>12.1</v>
      </c>
      <c r="D728" s="23">
        <v>70.5</v>
      </c>
      <c r="E728" s="23">
        <v>1</v>
      </c>
      <c r="F728" s="23">
        <v>2.2000000000000002</v>
      </c>
      <c r="G728" s="23">
        <v>47.6</v>
      </c>
      <c r="H728" s="23">
        <v>14.9</v>
      </c>
      <c r="I728" s="23">
        <v>35.299999999999997</v>
      </c>
      <c r="J728" s="23">
        <v>3.5</v>
      </c>
      <c r="K728" s="23">
        <v>0.1</v>
      </c>
      <c r="L728" s="23">
        <v>60.4</v>
      </c>
      <c r="M728" s="23">
        <v>14.4</v>
      </c>
      <c r="N728" s="23">
        <v>10.1</v>
      </c>
      <c r="O728" s="23">
        <v>8.3000000000000007</v>
      </c>
      <c r="P728" s="23">
        <v>1.9</v>
      </c>
      <c r="Q728" s="23">
        <v>92.3</v>
      </c>
    </row>
    <row r="729" spans="1:17" x14ac:dyDescent="0.3">
      <c r="A729" s="20" t="s">
        <v>1845</v>
      </c>
      <c r="B729" s="5" t="s">
        <v>161</v>
      </c>
      <c r="C729" s="23">
        <v>14</v>
      </c>
      <c r="D729" s="23">
        <v>70.3</v>
      </c>
      <c r="E729" s="23">
        <v>1.4</v>
      </c>
      <c r="F729" s="23">
        <v>4.0999999999999996</v>
      </c>
      <c r="G729" s="23">
        <v>40.9</v>
      </c>
      <c r="H729" s="23">
        <v>16.899999999999999</v>
      </c>
      <c r="I729" s="23">
        <v>36.200000000000003</v>
      </c>
      <c r="J729" s="23">
        <v>3.8</v>
      </c>
      <c r="K729" s="23">
        <v>0.4</v>
      </c>
      <c r="L729" s="23">
        <v>55.9</v>
      </c>
      <c r="M729" s="23">
        <v>16.600000000000001</v>
      </c>
      <c r="N729" s="23">
        <v>9.1</v>
      </c>
      <c r="O729" s="23">
        <v>7.5</v>
      </c>
      <c r="P729" s="23">
        <v>2.2999999999999998</v>
      </c>
      <c r="Q729" s="23">
        <v>94.1</v>
      </c>
    </row>
    <row r="730" spans="1:17" x14ac:dyDescent="0.3">
      <c r="A730" s="20" t="s">
        <v>1846</v>
      </c>
      <c r="B730" s="5" t="s">
        <v>697</v>
      </c>
      <c r="C730" s="23">
        <v>12.3</v>
      </c>
      <c r="D730" s="23">
        <v>77.400000000000006</v>
      </c>
      <c r="E730" s="23">
        <v>1.5</v>
      </c>
      <c r="F730" s="23">
        <v>0.4</v>
      </c>
      <c r="G730" s="23">
        <v>55.8</v>
      </c>
      <c r="H730" s="23">
        <v>17.8</v>
      </c>
      <c r="I730" s="23">
        <v>58.1</v>
      </c>
      <c r="J730" s="23">
        <v>6.4</v>
      </c>
      <c r="K730" s="23">
        <v>1.9</v>
      </c>
      <c r="L730" s="23">
        <v>43.3</v>
      </c>
      <c r="M730" s="23">
        <v>12.6</v>
      </c>
      <c r="N730" s="23">
        <v>47</v>
      </c>
      <c r="O730" s="23">
        <v>8</v>
      </c>
      <c r="P730" s="23">
        <v>1</v>
      </c>
      <c r="Q730" s="23">
        <v>94.4</v>
      </c>
    </row>
    <row r="731" spans="1:17" x14ac:dyDescent="0.3">
      <c r="A731" s="20" t="s">
        <v>1847</v>
      </c>
      <c r="B731" s="5" t="s">
        <v>698</v>
      </c>
      <c r="C731" s="23">
        <v>15.3</v>
      </c>
      <c r="D731" s="23">
        <v>68.400000000000006</v>
      </c>
      <c r="E731" s="23">
        <v>1.5</v>
      </c>
      <c r="F731" s="23">
        <v>0.7</v>
      </c>
      <c r="G731" s="23">
        <v>45.8</v>
      </c>
      <c r="H731" s="23">
        <v>10.3</v>
      </c>
      <c r="I731" s="23">
        <v>12.6</v>
      </c>
      <c r="J731" s="23">
        <v>3.9</v>
      </c>
      <c r="K731" s="23">
        <v>1.7</v>
      </c>
      <c r="L731" s="23">
        <v>13.2</v>
      </c>
      <c r="M731" s="23">
        <v>11.7</v>
      </c>
      <c r="N731" s="23">
        <v>10</v>
      </c>
      <c r="O731" s="23">
        <v>9.1999999999999993</v>
      </c>
      <c r="P731" s="23">
        <v>1.7</v>
      </c>
      <c r="Q731" s="23">
        <v>93.7</v>
      </c>
    </row>
    <row r="732" spans="1:17" x14ac:dyDescent="0.3">
      <c r="A732" s="20" t="s">
        <v>1848</v>
      </c>
      <c r="B732" s="5" t="s">
        <v>699</v>
      </c>
      <c r="C732" s="23">
        <v>14</v>
      </c>
      <c r="D732" s="23">
        <v>76.900000000000006</v>
      </c>
      <c r="E732" s="23">
        <v>1.2</v>
      </c>
      <c r="F732" s="23">
        <v>1.8</v>
      </c>
      <c r="G732" s="23">
        <v>46.4</v>
      </c>
      <c r="H732" s="23">
        <v>7.8</v>
      </c>
      <c r="I732" s="23">
        <v>18.899999999999999</v>
      </c>
      <c r="J732" s="23">
        <v>10</v>
      </c>
      <c r="K732" s="23">
        <v>3.5</v>
      </c>
      <c r="L732" s="23">
        <v>10.6</v>
      </c>
      <c r="M732" s="23">
        <v>15.7</v>
      </c>
      <c r="N732" s="23">
        <v>17.2</v>
      </c>
      <c r="O732" s="23">
        <v>8.1999999999999993</v>
      </c>
      <c r="P732" s="23">
        <v>2.2999999999999998</v>
      </c>
      <c r="Q732" s="23">
        <v>93.5</v>
      </c>
    </row>
    <row r="733" spans="1:17" x14ac:dyDescent="0.3">
      <c r="A733" s="20" t="s">
        <v>1849</v>
      </c>
      <c r="B733" s="5" t="s">
        <v>700</v>
      </c>
      <c r="C733" s="23">
        <v>18.2</v>
      </c>
      <c r="D733" s="23">
        <v>68.8</v>
      </c>
      <c r="E733" s="23">
        <v>1.3</v>
      </c>
      <c r="F733" s="23">
        <v>4.5999999999999996</v>
      </c>
      <c r="G733" s="23">
        <v>36.799999999999997</v>
      </c>
      <c r="H733" s="23">
        <v>13</v>
      </c>
      <c r="I733" s="23">
        <v>4.0999999999999996</v>
      </c>
      <c r="J733" s="23">
        <v>2.6</v>
      </c>
      <c r="K733" s="23">
        <v>1.6</v>
      </c>
      <c r="L733" s="23">
        <v>9.6</v>
      </c>
      <c r="M733" s="23">
        <v>16.7</v>
      </c>
      <c r="N733" s="23">
        <v>6.6</v>
      </c>
      <c r="O733" s="23">
        <v>12.3</v>
      </c>
      <c r="P733" s="23">
        <v>1.2</v>
      </c>
      <c r="Q733" s="23">
        <v>89.1</v>
      </c>
    </row>
    <row r="734" spans="1:17" x14ac:dyDescent="0.3">
      <c r="A734" s="20" t="s">
        <v>1850</v>
      </c>
      <c r="B734" s="5" t="s">
        <v>701</v>
      </c>
      <c r="C734" s="23">
        <v>31.5</v>
      </c>
      <c r="D734" s="23">
        <v>75.599999999999994</v>
      </c>
      <c r="E734" s="23">
        <v>7</v>
      </c>
      <c r="F734" s="23">
        <v>6</v>
      </c>
      <c r="G734" s="23">
        <v>52.9</v>
      </c>
      <c r="H734" s="23">
        <v>15.5</v>
      </c>
      <c r="I734" s="23">
        <v>89.3</v>
      </c>
      <c r="J734" s="23">
        <v>9.1999999999999993</v>
      </c>
      <c r="K734" s="23">
        <v>27.9</v>
      </c>
      <c r="L734" s="23">
        <v>4.8</v>
      </c>
      <c r="M734" s="23">
        <v>38.4</v>
      </c>
      <c r="N734" s="23">
        <v>79.7</v>
      </c>
      <c r="O734" s="23">
        <v>26.6</v>
      </c>
      <c r="P734" s="23">
        <v>4.7</v>
      </c>
      <c r="Q734" s="23">
        <v>95.7</v>
      </c>
    </row>
    <row r="735" spans="1:17" x14ac:dyDescent="0.3">
      <c r="A735" s="20" t="s">
        <v>1851</v>
      </c>
      <c r="B735" s="5" t="s">
        <v>702</v>
      </c>
      <c r="C735" s="23">
        <v>24.6</v>
      </c>
      <c r="D735" s="23">
        <v>80.400000000000006</v>
      </c>
      <c r="E735" s="23">
        <v>0.9</v>
      </c>
      <c r="F735" s="23">
        <v>5.4</v>
      </c>
      <c r="G735" s="23">
        <v>30.2</v>
      </c>
      <c r="H735" s="23">
        <v>6</v>
      </c>
      <c r="I735" s="23">
        <v>19.7</v>
      </c>
      <c r="J735" s="23">
        <v>4.2</v>
      </c>
      <c r="K735" s="23">
        <v>1.8</v>
      </c>
      <c r="L735" s="23">
        <v>44.7</v>
      </c>
      <c r="M735" s="23">
        <v>12.7</v>
      </c>
      <c r="N735" s="23">
        <v>36.799999999999997</v>
      </c>
      <c r="O735" s="23">
        <v>6.8</v>
      </c>
      <c r="P735" s="23">
        <v>1.5</v>
      </c>
      <c r="Q735" s="23">
        <v>92.9</v>
      </c>
    </row>
    <row r="736" spans="1:17" x14ac:dyDescent="0.3">
      <c r="A736" s="20" t="s">
        <v>1852</v>
      </c>
      <c r="B736" s="5" t="s">
        <v>703</v>
      </c>
      <c r="C736" s="23">
        <v>17.100000000000001</v>
      </c>
      <c r="D736" s="23">
        <v>80.3</v>
      </c>
      <c r="E736" s="23">
        <v>0.8</v>
      </c>
      <c r="F736" s="23">
        <v>8.3000000000000007</v>
      </c>
      <c r="G736" s="23">
        <v>53.4</v>
      </c>
      <c r="H736" s="23">
        <v>8.1999999999999993</v>
      </c>
      <c r="I736" s="23">
        <v>9.6</v>
      </c>
      <c r="J736" s="23">
        <v>3.3</v>
      </c>
      <c r="K736" s="23">
        <v>0.4</v>
      </c>
      <c r="L736" s="23">
        <v>55.3</v>
      </c>
      <c r="M736" s="23">
        <v>14.8</v>
      </c>
      <c r="N736" s="23">
        <v>23.3</v>
      </c>
      <c r="O736" s="23">
        <v>6.5</v>
      </c>
      <c r="P736" s="23">
        <v>1.5</v>
      </c>
      <c r="Q736" s="23">
        <v>94.6</v>
      </c>
    </row>
    <row r="737" spans="1:17" x14ac:dyDescent="0.3">
      <c r="A737" s="20" t="s">
        <v>1853</v>
      </c>
      <c r="B737" s="5" t="s">
        <v>704</v>
      </c>
      <c r="C737" s="23">
        <v>15.5</v>
      </c>
      <c r="D737" s="23">
        <v>76</v>
      </c>
      <c r="E737" s="23">
        <v>0.6</v>
      </c>
      <c r="F737" s="23">
        <v>8.1999999999999993</v>
      </c>
      <c r="G737" s="23">
        <v>48.8</v>
      </c>
      <c r="H737" s="23">
        <v>9</v>
      </c>
      <c r="I737" s="23">
        <v>34.9</v>
      </c>
      <c r="J737" s="23">
        <v>5.5</v>
      </c>
      <c r="K737" s="23">
        <v>1</v>
      </c>
      <c r="L737" s="23">
        <v>52.6</v>
      </c>
      <c r="M737" s="23">
        <v>18.3</v>
      </c>
      <c r="N737" s="23">
        <v>46.4</v>
      </c>
      <c r="O737" s="23">
        <v>7.2</v>
      </c>
      <c r="P737" s="23">
        <v>2.1</v>
      </c>
      <c r="Q737" s="23">
        <v>94.6</v>
      </c>
    </row>
    <row r="738" spans="1:17" x14ac:dyDescent="0.3">
      <c r="A738" s="20" t="s">
        <v>1854</v>
      </c>
      <c r="B738" s="5" t="s">
        <v>368</v>
      </c>
      <c r="C738" s="23">
        <v>15.9</v>
      </c>
      <c r="D738" s="23">
        <v>74</v>
      </c>
      <c r="E738" s="23">
        <v>0.6</v>
      </c>
      <c r="F738" s="23">
        <v>1.5</v>
      </c>
      <c r="G738" s="23">
        <v>37.9</v>
      </c>
      <c r="H738" s="23">
        <v>11.4</v>
      </c>
      <c r="I738" s="23">
        <v>8.6</v>
      </c>
      <c r="J738" s="23">
        <v>3</v>
      </c>
      <c r="K738" s="23">
        <v>1</v>
      </c>
      <c r="L738" s="23">
        <v>28.9</v>
      </c>
      <c r="M738" s="23">
        <v>10.9</v>
      </c>
      <c r="N738" s="23">
        <v>14.8</v>
      </c>
      <c r="O738" s="23">
        <v>6.8</v>
      </c>
      <c r="P738" s="23">
        <v>2.2999999999999998</v>
      </c>
      <c r="Q738" s="23">
        <v>91.3</v>
      </c>
    </row>
    <row r="739" spans="1:17" x14ac:dyDescent="0.3">
      <c r="A739" s="20" t="s">
        <v>1855</v>
      </c>
      <c r="B739" s="5" t="s">
        <v>705</v>
      </c>
      <c r="C739" s="23">
        <v>18.100000000000001</v>
      </c>
      <c r="D739" s="23">
        <v>75.3</v>
      </c>
      <c r="E739" s="23">
        <v>0.7</v>
      </c>
      <c r="F739" s="23">
        <v>12</v>
      </c>
      <c r="G739" s="23">
        <v>41.1</v>
      </c>
      <c r="H739" s="23">
        <v>14</v>
      </c>
      <c r="I739" s="23">
        <v>18.8</v>
      </c>
      <c r="J739" s="23">
        <v>3.1</v>
      </c>
      <c r="K739" s="23">
        <v>0.2</v>
      </c>
      <c r="L739" s="23">
        <v>51.7</v>
      </c>
      <c r="M739" s="23">
        <v>12.2</v>
      </c>
      <c r="N739" s="23">
        <v>10.7</v>
      </c>
      <c r="O739" s="23">
        <v>6</v>
      </c>
      <c r="P739" s="23">
        <v>1</v>
      </c>
      <c r="Q739" s="23">
        <v>91.4</v>
      </c>
    </row>
    <row r="740" spans="1:17" x14ac:dyDescent="0.3">
      <c r="A740" s="20" t="s">
        <v>1856</v>
      </c>
      <c r="B740" s="5" t="s">
        <v>706</v>
      </c>
      <c r="C740" s="23">
        <v>16.7</v>
      </c>
      <c r="D740" s="23">
        <v>72.7</v>
      </c>
      <c r="E740" s="23">
        <v>1.3</v>
      </c>
      <c r="F740" s="23">
        <v>1.3</v>
      </c>
      <c r="G740" s="23">
        <v>48.9</v>
      </c>
      <c r="H740" s="23">
        <v>9.1999999999999993</v>
      </c>
      <c r="I740" s="23">
        <v>10.3</v>
      </c>
      <c r="J740" s="23">
        <v>3</v>
      </c>
      <c r="K740" s="23">
        <v>0.3</v>
      </c>
      <c r="L740" s="23">
        <v>13.1</v>
      </c>
      <c r="M740" s="23">
        <v>9.1999999999999993</v>
      </c>
      <c r="N740" s="23">
        <v>7.2</v>
      </c>
      <c r="O740" s="23">
        <v>8.6999999999999993</v>
      </c>
      <c r="P740" s="23">
        <v>0.8</v>
      </c>
      <c r="Q740" s="23">
        <v>93.1</v>
      </c>
    </row>
    <row r="741" spans="1:17" x14ac:dyDescent="0.3">
      <c r="A741" s="20" t="s">
        <v>1857</v>
      </c>
      <c r="B741" s="5" t="s">
        <v>707</v>
      </c>
      <c r="C741" s="23">
        <v>13.1</v>
      </c>
      <c r="D741" s="23">
        <v>78.3</v>
      </c>
      <c r="E741" s="23">
        <v>0.6</v>
      </c>
      <c r="F741" s="23">
        <v>6.2</v>
      </c>
      <c r="G741" s="23">
        <v>32.299999999999997</v>
      </c>
      <c r="H741" s="23">
        <v>12</v>
      </c>
      <c r="I741" s="23">
        <v>7.2</v>
      </c>
      <c r="J741" s="23">
        <v>3.1</v>
      </c>
      <c r="K741" s="23">
        <v>0.1</v>
      </c>
      <c r="L741" s="23">
        <v>35.9</v>
      </c>
      <c r="M741" s="23">
        <v>15.6</v>
      </c>
      <c r="N741" s="23">
        <v>3.3</v>
      </c>
      <c r="O741" s="23">
        <v>5.3</v>
      </c>
      <c r="P741" s="23">
        <v>1.8</v>
      </c>
      <c r="Q741" s="23">
        <v>91.8</v>
      </c>
    </row>
    <row r="742" spans="1:17" x14ac:dyDescent="0.3">
      <c r="A742" s="20" t="s">
        <v>1858</v>
      </c>
      <c r="B742" s="5" t="s">
        <v>708</v>
      </c>
      <c r="C742" s="23">
        <v>9.4</v>
      </c>
      <c r="D742" s="23">
        <v>67.400000000000006</v>
      </c>
      <c r="E742" s="23">
        <v>0.6</v>
      </c>
      <c r="F742" s="23">
        <v>3.9</v>
      </c>
      <c r="G742" s="23">
        <v>47.4</v>
      </c>
      <c r="H742" s="23">
        <v>12.6</v>
      </c>
      <c r="I742" s="23">
        <v>10.5</v>
      </c>
      <c r="J742" s="23">
        <v>1.8</v>
      </c>
      <c r="K742" s="23">
        <v>0.2</v>
      </c>
      <c r="L742" s="23">
        <v>29.9</v>
      </c>
      <c r="M742" s="23">
        <v>15.6</v>
      </c>
      <c r="N742" s="23">
        <v>2.7</v>
      </c>
      <c r="O742" s="23">
        <v>5.7</v>
      </c>
      <c r="P742" s="23">
        <v>1.1000000000000001</v>
      </c>
      <c r="Q742" s="23">
        <v>92.8</v>
      </c>
    </row>
    <row r="743" spans="1:17" x14ac:dyDescent="0.3">
      <c r="A743" s="20" t="s">
        <v>1859</v>
      </c>
      <c r="B743" s="5" t="s">
        <v>709</v>
      </c>
      <c r="C743" s="23">
        <v>14.3</v>
      </c>
      <c r="D743" s="23">
        <v>75.900000000000006</v>
      </c>
      <c r="E743" s="23">
        <v>1.1000000000000001</v>
      </c>
      <c r="F743" s="23">
        <v>1.5</v>
      </c>
      <c r="G743" s="23">
        <v>47.8</v>
      </c>
      <c r="H743" s="23">
        <v>19.3</v>
      </c>
      <c r="I743" s="23">
        <v>23.6</v>
      </c>
      <c r="J743" s="23">
        <v>4.0999999999999996</v>
      </c>
      <c r="K743" s="23">
        <v>0.9</v>
      </c>
      <c r="L743" s="23">
        <v>55.4</v>
      </c>
      <c r="M743" s="23">
        <v>12.9</v>
      </c>
      <c r="N743" s="23">
        <v>10.5</v>
      </c>
      <c r="O743" s="23">
        <v>6.5</v>
      </c>
      <c r="P743" s="23">
        <v>1.4</v>
      </c>
      <c r="Q743" s="23">
        <v>93.6</v>
      </c>
    </row>
    <row r="744" spans="1:17" x14ac:dyDescent="0.3">
      <c r="A744" s="20" t="s">
        <v>1860</v>
      </c>
      <c r="B744" s="5" t="s">
        <v>710</v>
      </c>
      <c r="C744" s="23">
        <v>15.3</v>
      </c>
      <c r="D744" s="23">
        <v>71.099999999999994</v>
      </c>
      <c r="E744" s="23">
        <v>1.2</v>
      </c>
      <c r="F744" s="23">
        <v>4.8</v>
      </c>
      <c r="G744" s="23">
        <v>54.2</v>
      </c>
      <c r="H744" s="23">
        <v>8.4</v>
      </c>
      <c r="I744" s="23">
        <v>19.399999999999999</v>
      </c>
      <c r="J744" s="23">
        <v>2.2000000000000002</v>
      </c>
      <c r="K744" s="23">
        <v>0.3</v>
      </c>
      <c r="L744" s="23">
        <v>28.1</v>
      </c>
      <c r="M744" s="23">
        <v>10.3</v>
      </c>
      <c r="N744" s="23">
        <v>23.3</v>
      </c>
      <c r="O744" s="23">
        <v>9.6</v>
      </c>
      <c r="P744" s="23">
        <v>0.8</v>
      </c>
      <c r="Q744" s="23">
        <v>91.2</v>
      </c>
    </row>
    <row r="745" spans="1:17" x14ac:dyDescent="0.3">
      <c r="A745" s="20" t="s">
        <v>1861</v>
      </c>
      <c r="B745" s="5" t="s">
        <v>711</v>
      </c>
      <c r="C745" s="23">
        <v>9.6</v>
      </c>
      <c r="D745" s="23">
        <v>57</v>
      </c>
      <c r="E745" s="23">
        <v>1.4</v>
      </c>
      <c r="F745" s="23">
        <v>3.4</v>
      </c>
      <c r="G745" s="23">
        <v>28.4</v>
      </c>
      <c r="H745" s="23">
        <v>11.7</v>
      </c>
      <c r="I745" s="23">
        <v>13.4</v>
      </c>
      <c r="J745" s="23">
        <v>3.5</v>
      </c>
      <c r="K745" s="23">
        <v>0.4</v>
      </c>
      <c r="L745" s="23">
        <v>9.1</v>
      </c>
      <c r="M745" s="23">
        <v>15.3</v>
      </c>
      <c r="N745" s="23">
        <v>11.7</v>
      </c>
      <c r="O745" s="23">
        <v>11.7</v>
      </c>
      <c r="P745" s="23">
        <v>1.7</v>
      </c>
      <c r="Q745" s="23">
        <v>89.8</v>
      </c>
    </row>
    <row r="746" spans="1:17" x14ac:dyDescent="0.3">
      <c r="A746" s="20" t="s">
        <v>1862</v>
      </c>
      <c r="B746" s="5" t="s">
        <v>712</v>
      </c>
      <c r="C746" s="23">
        <v>18.100000000000001</v>
      </c>
      <c r="D746" s="23">
        <v>70.099999999999994</v>
      </c>
      <c r="E746" s="23">
        <v>0.5</v>
      </c>
      <c r="F746" s="23">
        <v>2.8</v>
      </c>
      <c r="G746" s="23">
        <v>39.9</v>
      </c>
      <c r="H746" s="23">
        <v>9.1999999999999993</v>
      </c>
      <c r="I746" s="23">
        <v>3.4</v>
      </c>
      <c r="J746" s="23">
        <v>3.4</v>
      </c>
      <c r="K746" s="23">
        <v>0</v>
      </c>
      <c r="L746" s="23">
        <v>23.6</v>
      </c>
      <c r="M746" s="23">
        <v>9.9</v>
      </c>
      <c r="N746" s="23">
        <v>1.5</v>
      </c>
      <c r="O746" s="23">
        <v>6.6</v>
      </c>
      <c r="P746" s="23">
        <v>0.9</v>
      </c>
      <c r="Q746" s="23">
        <v>92.4</v>
      </c>
    </row>
    <row r="747" spans="1:17" x14ac:dyDescent="0.3">
      <c r="A747" s="20" t="s">
        <v>1863</v>
      </c>
      <c r="B747" s="5" t="s">
        <v>713</v>
      </c>
      <c r="C747" s="23">
        <v>21.6</v>
      </c>
      <c r="D747" s="23">
        <v>77</v>
      </c>
      <c r="E747" s="23">
        <v>0.6</v>
      </c>
      <c r="F747" s="23">
        <v>4.3</v>
      </c>
      <c r="G747" s="23">
        <v>66.7</v>
      </c>
      <c r="H747" s="23">
        <v>12.5</v>
      </c>
      <c r="I747" s="23">
        <v>60</v>
      </c>
      <c r="J747" s="23">
        <v>2.4</v>
      </c>
      <c r="K747" s="23">
        <v>1.7</v>
      </c>
      <c r="L747" s="23">
        <v>59.3</v>
      </c>
      <c r="M747" s="23">
        <v>11.6</v>
      </c>
      <c r="N747" s="23">
        <v>5.9</v>
      </c>
      <c r="O747" s="23">
        <v>7.5</v>
      </c>
      <c r="P747" s="23">
        <v>0.5</v>
      </c>
      <c r="Q747" s="23">
        <v>94.1</v>
      </c>
    </row>
    <row r="748" spans="1:17" x14ac:dyDescent="0.3">
      <c r="A748" s="20" t="s">
        <v>1864</v>
      </c>
      <c r="B748" s="5" t="s">
        <v>714</v>
      </c>
      <c r="C748" s="23">
        <v>10</v>
      </c>
      <c r="D748" s="23">
        <v>67.099999999999994</v>
      </c>
      <c r="E748" s="23">
        <v>1.3</v>
      </c>
      <c r="F748" s="23">
        <v>1.8</v>
      </c>
      <c r="G748" s="23">
        <v>54.7</v>
      </c>
      <c r="H748" s="23">
        <v>9.1999999999999993</v>
      </c>
      <c r="I748" s="23">
        <v>9.5</v>
      </c>
      <c r="J748" s="23">
        <v>2.6</v>
      </c>
      <c r="K748" s="23">
        <v>2.8</v>
      </c>
      <c r="L748" s="23">
        <v>19.100000000000001</v>
      </c>
      <c r="M748" s="23">
        <v>15.1</v>
      </c>
      <c r="N748" s="23">
        <v>22.8</v>
      </c>
      <c r="O748" s="23">
        <v>7.4</v>
      </c>
      <c r="P748" s="23">
        <v>0.6</v>
      </c>
      <c r="Q748" s="23">
        <v>94.5</v>
      </c>
    </row>
    <row r="749" spans="1:17" x14ac:dyDescent="0.3">
      <c r="A749" s="20" t="s">
        <v>1865</v>
      </c>
      <c r="B749" s="5" t="s">
        <v>715</v>
      </c>
      <c r="C749" s="23">
        <v>31.2</v>
      </c>
      <c r="D749" s="23">
        <v>70</v>
      </c>
      <c r="E749" s="23">
        <v>5.5</v>
      </c>
      <c r="F749" s="23">
        <v>6.6</v>
      </c>
      <c r="G749" s="23">
        <v>54.3</v>
      </c>
      <c r="H749" s="23">
        <v>10.8</v>
      </c>
      <c r="I749" s="23">
        <v>91.9</v>
      </c>
      <c r="J749" s="23">
        <v>7.1</v>
      </c>
      <c r="K749" s="23">
        <v>14.8</v>
      </c>
      <c r="L749" s="23">
        <v>4.7</v>
      </c>
      <c r="M749" s="23">
        <v>35.9</v>
      </c>
      <c r="N749" s="23">
        <v>98.4</v>
      </c>
      <c r="O749" s="23">
        <v>27.4</v>
      </c>
      <c r="P749" s="23">
        <v>3</v>
      </c>
      <c r="Q749" s="23">
        <v>97</v>
      </c>
    </row>
    <row r="750" spans="1:17" x14ac:dyDescent="0.3">
      <c r="A750" s="20" t="s">
        <v>1866</v>
      </c>
      <c r="B750" s="5" t="s">
        <v>68</v>
      </c>
      <c r="C750" s="23">
        <v>17.899999999999999</v>
      </c>
      <c r="D750" s="23">
        <v>67.5</v>
      </c>
      <c r="E750" s="23">
        <v>1.1000000000000001</v>
      </c>
      <c r="F750" s="23">
        <v>3.4</v>
      </c>
      <c r="G750" s="23">
        <v>52.6</v>
      </c>
      <c r="H750" s="23">
        <v>11.1</v>
      </c>
      <c r="I750" s="23">
        <v>49.4</v>
      </c>
      <c r="J750" s="23">
        <v>3.9</v>
      </c>
      <c r="K750" s="23">
        <v>1.6</v>
      </c>
      <c r="L750" s="23">
        <v>36.9</v>
      </c>
      <c r="M750" s="23">
        <v>13</v>
      </c>
      <c r="N750" s="23">
        <v>39.700000000000003</v>
      </c>
      <c r="O750" s="23">
        <v>9.1</v>
      </c>
      <c r="P750" s="23">
        <v>1.1000000000000001</v>
      </c>
      <c r="Q750" s="23">
        <v>93.4</v>
      </c>
    </row>
    <row r="751" spans="1:17" x14ac:dyDescent="0.3">
      <c r="A751" s="20" t="s">
        <v>1867</v>
      </c>
      <c r="B751" s="5" t="s">
        <v>716</v>
      </c>
      <c r="C751" s="23">
        <v>22</v>
      </c>
      <c r="D751" s="23">
        <v>79.099999999999994</v>
      </c>
      <c r="E751" s="23">
        <v>1.1000000000000001</v>
      </c>
      <c r="F751" s="23">
        <v>5.5</v>
      </c>
      <c r="G751" s="23">
        <v>46.5</v>
      </c>
      <c r="H751" s="23">
        <v>10.6</v>
      </c>
      <c r="I751" s="23">
        <v>21.3</v>
      </c>
      <c r="J751" s="23">
        <v>5.9</v>
      </c>
      <c r="K751" s="23">
        <v>2.2000000000000002</v>
      </c>
      <c r="L751" s="23">
        <v>43.1</v>
      </c>
      <c r="M751" s="23">
        <v>21</v>
      </c>
      <c r="N751" s="23">
        <v>38.9</v>
      </c>
      <c r="O751" s="23">
        <v>9.5</v>
      </c>
      <c r="P751" s="23">
        <v>3.2</v>
      </c>
      <c r="Q751" s="23">
        <v>95.1</v>
      </c>
    </row>
    <row r="752" spans="1:17" x14ac:dyDescent="0.3">
      <c r="A752" s="20" t="s">
        <v>1868</v>
      </c>
      <c r="B752" s="5" t="s">
        <v>717</v>
      </c>
      <c r="C752" s="23">
        <v>17.899999999999999</v>
      </c>
      <c r="D752" s="23">
        <v>76.7</v>
      </c>
      <c r="E752" s="23">
        <v>0.5</v>
      </c>
      <c r="F752" s="23">
        <v>6</v>
      </c>
      <c r="G752" s="23">
        <v>35.5</v>
      </c>
      <c r="H752" s="23">
        <v>8.6999999999999993</v>
      </c>
      <c r="I752" s="23">
        <v>14.1</v>
      </c>
      <c r="J752" s="23">
        <v>3.1</v>
      </c>
      <c r="K752" s="23">
        <v>0.3</v>
      </c>
      <c r="L752" s="23">
        <v>14.6</v>
      </c>
      <c r="M752" s="23">
        <v>14.1</v>
      </c>
      <c r="N752" s="23">
        <v>9.1999999999999993</v>
      </c>
      <c r="O752" s="23">
        <v>5.5</v>
      </c>
      <c r="P752" s="23">
        <v>2.2000000000000002</v>
      </c>
      <c r="Q752" s="23">
        <v>91.4</v>
      </c>
    </row>
    <row r="753" spans="1:17" x14ac:dyDescent="0.3">
      <c r="A753" s="20" t="s">
        <v>1869</v>
      </c>
      <c r="B753" s="5" t="s">
        <v>718</v>
      </c>
      <c r="C753" s="23">
        <v>16</v>
      </c>
      <c r="D753" s="23">
        <v>76.3</v>
      </c>
      <c r="E753" s="23">
        <v>0.9</v>
      </c>
      <c r="F753" s="23">
        <v>13.4</v>
      </c>
      <c r="G753" s="23">
        <v>48</v>
      </c>
      <c r="H753" s="23">
        <v>10.9</v>
      </c>
      <c r="I753" s="23">
        <v>9</v>
      </c>
      <c r="J753" s="23">
        <v>3.1</v>
      </c>
      <c r="K753" s="23">
        <v>2.2999999999999998</v>
      </c>
      <c r="L753" s="23">
        <v>31.8</v>
      </c>
      <c r="M753" s="23">
        <v>15.6</v>
      </c>
      <c r="N753" s="23">
        <v>14.7</v>
      </c>
      <c r="O753" s="23">
        <v>8.1</v>
      </c>
      <c r="P753" s="23">
        <v>1.1000000000000001</v>
      </c>
      <c r="Q753" s="23">
        <v>93.8</v>
      </c>
    </row>
    <row r="754" spans="1:17" x14ac:dyDescent="0.3">
      <c r="A754" s="20" t="s">
        <v>1870</v>
      </c>
      <c r="B754" s="5" t="s">
        <v>719</v>
      </c>
      <c r="C754" s="23">
        <v>34.5</v>
      </c>
      <c r="D754" s="23">
        <v>82.3</v>
      </c>
      <c r="E754" s="23">
        <v>10</v>
      </c>
      <c r="F754" s="23">
        <v>7.6</v>
      </c>
      <c r="G754" s="23">
        <v>69.7</v>
      </c>
      <c r="H754" s="23">
        <v>18.399999999999999</v>
      </c>
      <c r="I754" s="23">
        <v>82.7</v>
      </c>
      <c r="J754" s="23">
        <v>19.899999999999999</v>
      </c>
      <c r="K754" s="23">
        <v>23.7</v>
      </c>
      <c r="L754" s="23">
        <v>5.0999999999999996</v>
      </c>
      <c r="M754" s="23">
        <v>53.3</v>
      </c>
      <c r="N754" s="23">
        <v>95.9</v>
      </c>
      <c r="O754" s="23">
        <v>27</v>
      </c>
      <c r="P754" s="23">
        <v>4.4000000000000004</v>
      </c>
      <c r="Q754" s="23">
        <v>98.6</v>
      </c>
    </row>
    <row r="755" spans="1:17" x14ac:dyDescent="0.3">
      <c r="A755" s="20" t="s">
        <v>1871</v>
      </c>
      <c r="B755" s="5" t="s">
        <v>720</v>
      </c>
      <c r="C755" s="23">
        <v>14.8</v>
      </c>
      <c r="D755" s="23">
        <v>70</v>
      </c>
      <c r="E755" s="23">
        <v>1.3</v>
      </c>
      <c r="F755" s="23">
        <v>1.7</v>
      </c>
      <c r="G755" s="23">
        <v>42.8</v>
      </c>
      <c r="H755" s="23">
        <v>7</v>
      </c>
      <c r="I755" s="23">
        <v>51.4</v>
      </c>
      <c r="J755" s="23">
        <v>3.4</v>
      </c>
      <c r="K755" s="23">
        <v>1</v>
      </c>
      <c r="L755" s="23">
        <v>5.6</v>
      </c>
      <c r="M755" s="23">
        <v>14.7</v>
      </c>
      <c r="N755" s="23">
        <v>21.7</v>
      </c>
      <c r="O755" s="23">
        <v>9</v>
      </c>
      <c r="P755" s="23">
        <v>0.8</v>
      </c>
      <c r="Q755" s="23">
        <v>90.1</v>
      </c>
    </row>
    <row r="756" spans="1:17" x14ac:dyDescent="0.3">
      <c r="A756" s="20" t="s">
        <v>1872</v>
      </c>
      <c r="B756" s="5" t="s">
        <v>503</v>
      </c>
      <c r="C756" s="23">
        <v>23.5</v>
      </c>
      <c r="D756" s="23">
        <v>65.599999999999994</v>
      </c>
      <c r="E756" s="23">
        <v>7.7</v>
      </c>
      <c r="F756" s="23">
        <v>3.8</v>
      </c>
      <c r="G756" s="23">
        <v>43.5</v>
      </c>
      <c r="H756" s="23">
        <v>4.5999999999999996</v>
      </c>
      <c r="I756" s="23">
        <v>98</v>
      </c>
      <c r="J756" s="23">
        <v>6.6</v>
      </c>
      <c r="K756" s="23">
        <v>42.7</v>
      </c>
      <c r="L756" s="23">
        <v>1.1000000000000001</v>
      </c>
      <c r="M756" s="23">
        <v>29</v>
      </c>
      <c r="N756" s="23">
        <v>96.3</v>
      </c>
      <c r="O756" s="23">
        <v>35.6</v>
      </c>
      <c r="P756" s="23">
        <v>3.9</v>
      </c>
      <c r="Q756" s="23">
        <v>95.4</v>
      </c>
    </row>
    <row r="757" spans="1:17" x14ac:dyDescent="0.3">
      <c r="A757" s="20" t="s">
        <v>1873</v>
      </c>
      <c r="B757" s="5" t="s">
        <v>75</v>
      </c>
      <c r="C757" s="23">
        <v>11.2</v>
      </c>
      <c r="D757" s="23">
        <v>71.2</v>
      </c>
      <c r="E757" s="23">
        <v>1.2</v>
      </c>
      <c r="F757" s="23">
        <v>1.4</v>
      </c>
      <c r="G757" s="23">
        <v>47.9</v>
      </c>
      <c r="H757" s="23">
        <v>19</v>
      </c>
      <c r="I757" s="23">
        <v>36.299999999999997</v>
      </c>
      <c r="J757" s="23">
        <v>1.7</v>
      </c>
      <c r="K757" s="23">
        <v>1.7</v>
      </c>
      <c r="L757" s="23">
        <v>16</v>
      </c>
      <c r="M757" s="23">
        <v>18.2</v>
      </c>
      <c r="N757" s="23">
        <v>3.6</v>
      </c>
      <c r="O757" s="23">
        <v>9.6999999999999993</v>
      </c>
      <c r="P757" s="23">
        <v>0.6</v>
      </c>
      <c r="Q757" s="23">
        <v>90.1</v>
      </c>
    </row>
    <row r="758" spans="1:17" x14ac:dyDescent="0.3">
      <c r="A758" s="20" t="s">
        <v>1874</v>
      </c>
      <c r="B758" s="5" t="s">
        <v>721</v>
      </c>
      <c r="C758" s="23">
        <v>27.4</v>
      </c>
      <c r="D758" s="23">
        <v>74.099999999999994</v>
      </c>
      <c r="E758" s="23">
        <v>8.1</v>
      </c>
      <c r="F758" s="23">
        <v>5.9</v>
      </c>
      <c r="G758" s="23">
        <v>52.2</v>
      </c>
      <c r="H758" s="23">
        <v>13.7</v>
      </c>
      <c r="I758" s="23">
        <v>95</v>
      </c>
      <c r="J758" s="23">
        <v>10.5</v>
      </c>
      <c r="K758" s="23">
        <v>40.700000000000003</v>
      </c>
      <c r="L758" s="23">
        <v>3.8</v>
      </c>
      <c r="M758" s="23">
        <v>40</v>
      </c>
      <c r="N758" s="23">
        <v>90.4</v>
      </c>
      <c r="O758" s="23">
        <v>25.8</v>
      </c>
      <c r="P758" s="23">
        <v>4.2</v>
      </c>
      <c r="Q758" s="23">
        <v>96.9</v>
      </c>
    </row>
    <row r="759" spans="1:17" x14ac:dyDescent="0.3">
      <c r="A759" s="20" t="s">
        <v>1875</v>
      </c>
      <c r="B759" s="5" t="s">
        <v>722</v>
      </c>
      <c r="C759" s="23">
        <v>11.8</v>
      </c>
      <c r="D759" s="23">
        <v>75.8</v>
      </c>
      <c r="E759" s="23">
        <v>0.8</v>
      </c>
      <c r="F759" s="23">
        <v>1.5</v>
      </c>
      <c r="G759" s="23">
        <v>40.200000000000003</v>
      </c>
      <c r="H759" s="23">
        <v>12.7</v>
      </c>
      <c r="I759" s="23">
        <v>7.9</v>
      </c>
      <c r="J759" s="23">
        <v>3.8</v>
      </c>
      <c r="K759" s="23">
        <v>0</v>
      </c>
      <c r="L759" s="23">
        <v>30.3</v>
      </c>
      <c r="M759" s="23">
        <v>12.8</v>
      </c>
      <c r="N759" s="23">
        <v>3.5</v>
      </c>
      <c r="O759" s="23">
        <v>5.8</v>
      </c>
      <c r="P759" s="23">
        <v>0.8</v>
      </c>
      <c r="Q759" s="23">
        <v>92.1</v>
      </c>
    </row>
    <row r="760" spans="1:17" x14ac:dyDescent="0.3">
      <c r="A760" s="20" t="s">
        <v>1876</v>
      </c>
      <c r="B760" s="5" t="s">
        <v>723</v>
      </c>
      <c r="C760" s="23">
        <v>29.8</v>
      </c>
      <c r="D760" s="23">
        <v>73.099999999999994</v>
      </c>
      <c r="E760" s="23">
        <v>3.5</v>
      </c>
      <c r="F760" s="23">
        <v>5.3</v>
      </c>
      <c r="G760" s="23">
        <v>45.9</v>
      </c>
      <c r="H760" s="23">
        <v>8.3000000000000007</v>
      </c>
      <c r="I760" s="23">
        <v>82.9</v>
      </c>
      <c r="J760" s="23">
        <v>6.9</v>
      </c>
      <c r="K760" s="23">
        <v>53.5</v>
      </c>
      <c r="L760" s="23">
        <v>0.9</v>
      </c>
      <c r="M760" s="23">
        <v>34</v>
      </c>
      <c r="N760" s="23">
        <v>65.3</v>
      </c>
      <c r="O760" s="23">
        <v>19.8</v>
      </c>
      <c r="P760" s="23">
        <v>3.3</v>
      </c>
      <c r="Q760" s="23">
        <v>94</v>
      </c>
    </row>
    <row r="761" spans="1:17" x14ac:dyDescent="0.3">
      <c r="A761" s="20" t="s">
        <v>1877</v>
      </c>
      <c r="B761" s="5" t="s">
        <v>724</v>
      </c>
      <c r="C761" s="23">
        <v>15.5</v>
      </c>
      <c r="D761" s="23">
        <v>78.2</v>
      </c>
      <c r="E761" s="23">
        <v>0.7</v>
      </c>
      <c r="F761" s="23">
        <v>3.4</v>
      </c>
      <c r="G761" s="23">
        <v>32.9</v>
      </c>
      <c r="H761" s="23">
        <v>8.6999999999999993</v>
      </c>
      <c r="I761" s="23">
        <v>18.8</v>
      </c>
      <c r="J761" s="23">
        <v>4.8</v>
      </c>
      <c r="K761" s="23">
        <v>2.4</v>
      </c>
      <c r="L761" s="23">
        <v>16.8</v>
      </c>
      <c r="M761" s="23">
        <v>23.3</v>
      </c>
      <c r="N761" s="23">
        <v>16.8</v>
      </c>
      <c r="O761" s="23">
        <v>8.4</v>
      </c>
      <c r="P761" s="23">
        <v>4.3</v>
      </c>
      <c r="Q761" s="23">
        <v>94.6</v>
      </c>
    </row>
    <row r="762" spans="1:17" x14ac:dyDescent="0.3">
      <c r="A762" s="20" t="s">
        <v>1878</v>
      </c>
      <c r="B762" s="5" t="s">
        <v>725</v>
      </c>
      <c r="C762" s="23">
        <v>11.4</v>
      </c>
      <c r="D762" s="23">
        <v>77.3</v>
      </c>
      <c r="E762" s="23">
        <v>1.4</v>
      </c>
      <c r="F762" s="23">
        <v>1.4</v>
      </c>
      <c r="G762" s="23">
        <v>27.8</v>
      </c>
      <c r="H762" s="23">
        <v>15</v>
      </c>
      <c r="I762" s="23">
        <v>5</v>
      </c>
      <c r="J762" s="23">
        <v>4.0999999999999996</v>
      </c>
      <c r="K762" s="23">
        <v>0.1</v>
      </c>
      <c r="L762" s="23">
        <v>18.899999999999999</v>
      </c>
      <c r="M762" s="23">
        <v>17.600000000000001</v>
      </c>
      <c r="N762" s="23">
        <v>0.7</v>
      </c>
      <c r="O762" s="23">
        <v>7.7</v>
      </c>
      <c r="P762" s="23">
        <v>2.8</v>
      </c>
      <c r="Q762" s="23">
        <v>94.8</v>
      </c>
    </row>
    <row r="763" spans="1:17" x14ac:dyDescent="0.3">
      <c r="A763" s="20" t="s">
        <v>1879</v>
      </c>
      <c r="B763" s="5" t="s">
        <v>726</v>
      </c>
      <c r="C763" s="23">
        <v>8.8000000000000007</v>
      </c>
      <c r="D763" s="23">
        <v>68.2</v>
      </c>
      <c r="E763" s="23">
        <v>1.4</v>
      </c>
      <c r="F763" s="23">
        <v>0.8</v>
      </c>
      <c r="G763" s="23">
        <v>74.099999999999994</v>
      </c>
      <c r="H763" s="23">
        <v>10</v>
      </c>
      <c r="I763" s="23">
        <v>20</v>
      </c>
      <c r="J763" s="23">
        <v>3.5</v>
      </c>
      <c r="K763" s="23">
        <v>1.3</v>
      </c>
      <c r="L763" s="23">
        <v>67.3</v>
      </c>
      <c r="M763" s="23">
        <v>10.5</v>
      </c>
      <c r="N763" s="23">
        <v>23.7</v>
      </c>
      <c r="O763" s="23">
        <v>6</v>
      </c>
      <c r="P763" s="23">
        <v>0.3</v>
      </c>
      <c r="Q763" s="23">
        <v>95.2</v>
      </c>
    </row>
    <row r="764" spans="1:17" x14ac:dyDescent="0.3">
      <c r="A764" s="20" t="s">
        <v>1880</v>
      </c>
      <c r="B764" s="5" t="s">
        <v>727</v>
      </c>
      <c r="C764" s="23">
        <v>10.3</v>
      </c>
      <c r="D764" s="23">
        <v>67.400000000000006</v>
      </c>
      <c r="E764" s="23">
        <v>0.9</v>
      </c>
      <c r="F764" s="23">
        <v>3.1</v>
      </c>
      <c r="G764" s="23">
        <v>49.3</v>
      </c>
      <c r="H764" s="23">
        <v>13.7</v>
      </c>
      <c r="I764" s="23">
        <v>17.2</v>
      </c>
      <c r="J764" s="23">
        <v>2.2999999999999998</v>
      </c>
      <c r="K764" s="23">
        <v>0.1</v>
      </c>
      <c r="L764" s="23">
        <v>28.3</v>
      </c>
      <c r="M764" s="23">
        <v>13.9</v>
      </c>
      <c r="N764" s="23">
        <v>9.6999999999999993</v>
      </c>
      <c r="O764" s="23">
        <v>7.4</v>
      </c>
      <c r="P764" s="23">
        <v>0.9</v>
      </c>
      <c r="Q764" s="23">
        <v>90.9</v>
      </c>
    </row>
    <row r="765" spans="1:17" x14ac:dyDescent="0.3">
      <c r="A765" s="20" t="s">
        <v>1881</v>
      </c>
      <c r="B765" s="5" t="s">
        <v>728</v>
      </c>
      <c r="C765" s="23">
        <v>8.4</v>
      </c>
      <c r="D765" s="23">
        <v>73.8</v>
      </c>
      <c r="E765" s="23">
        <v>1.3</v>
      </c>
      <c r="F765" s="23">
        <v>3.9</v>
      </c>
      <c r="G765" s="23">
        <v>38.799999999999997</v>
      </c>
      <c r="H765" s="23">
        <v>14</v>
      </c>
      <c r="I765" s="23">
        <v>26.6</v>
      </c>
      <c r="J765" s="23">
        <v>3.9</v>
      </c>
      <c r="K765" s="23">
        <v>0.3</v>
      </c>
      <c r="L765" s="23">
        <v>20.8</v>
      </c>
      <c r="M765" s="23">
        <v>14</v>
      </c>
      <c r="N765" s="23">
        <v>12.4</v>
      </c>
      <c r="O765" s="23">
        <v>8.1</v>
      </c>
      <c r="P765" s="23">
        <v>1.8</v>
      </c>
      <c r="Q765" s="23">
        <v>91.8</v>
      </c>
    </row>
    <row r="766" spans="1:17" x14ac:dyDescent="0.3">
      <c r="A766" s="20" t="s">
        <v>1882</v>
      </c>
      <c r="B766" s="5" t="s">
        <v>519</v>
      </c>
      <c r="C766" s="23">
        <v>33.1</v>
      </c>
      <c r="D766" s="23">
        <v>75.599999999999994</v>
      </c>
      <c r="E766" s="23">
        <v>5.4</v>
      </c>
      <c r="F766" s="23">
        <v>3.3</v>
      </c>
      <c r="G766" s="23">
        <v>53.8</v>
      </c>
      <c r="H766" s="23">
        <v>17.5</v>
      </c>
      <c r="I766" s="23">
        <v>79.8</v>
      </c>
      <c r="J766" s="23">
        <v>12.2</v>
      </c>
      <c r="K766" s="23">
        <v>24.7</v>
      </c>
      <c r="L766" s="23">
        <v>7.2</v>
      </c>
      <c r="M766" s="23">
        <v>33.5</v>
      </c>
      <c r="N766" s="23">
        <v>67.5</v>
      </c>
      <c r="O766" s="23">
        <v>19.100000000000001</v>
      </c>
      <c r="P766" s="23">
        <v>4.3</v>
      </c>
      <c r="Q766" s="23">
        <v>94.1</v>
      </c>
    </row>
    <row r="767" spans="1:17" x14ac:dyDescent="0.3">
      <c r="A767" s="20" t="s">
        <v>1883</v>
      </c>
      <c r="B767" s="5" t="s">
        <v>729</v>
      </c>
      <c r="C767" s="23">
        <v>34.6</v>
      </c>
      <c r="D767" s="23">
        <v>82.6</v>
      </c>
      <c r="E767" s="23">
        <v>8.4</v>
      </c>
      <c r="F767" s="23">
        <v>6.6</v>
      </c>
      <c r="G767" s="23">
        <v>63.8</v>
      </c>
      <c r="H767" s="23">
        <v>9</v>
      </c>
      <c r="I767" s="23">
        <v>56.2</v>
      </c>
      <c r="J767" s="23">
        <v>11.9</v>
      </c>
      <c r="K767" s="23">
        <v>14</v>
      </c>
      <c r="L767" s="23">
        <v>6.8</v>
      </c>
      <c r="M767" s="23">
        <v>38.799999999999997</v>
      </c>
      <c r="N767" s="23">
        <v>86.7</v>
      </c>
      <c r="O767" s="23">
        <v>30.2</v>
      </c>
      <c r="P767" s="23">
        <v>3.6</v>
      </c>
      <c r="Q767" s="23">
        <v>97.9</v>
      </c>
    </row>
    <row r="768" spans="1:17" x14ac:dyDescent="0.3">
      <c r="A768" s="20" t="s">
        <v>1884</v>
      </c>
      <c r="B768" s="5" t="s">
        <v>730</v>
      </c>
      <c r="C768" s="23">
        <v>20</v>
      </c>
      <c r="D768" s="23">
        <v>73.099999999999994</v>
      </c>
      <c r="E768" s="23">
        <v>0.9</v>
      </c>
      <c r="F768" s="23">
        <v>5.5</v>
      </c>
      <c r="G768" s="23">
        <v>47</v>
      </c>
      <c r="H768" s="23">
        <v>9.6999999999999993</v>
      </c>
      <c r="I768" s="23">
        <v>29.4</v>
      </c>
      <c r="J768" s="23">
        <v>4.5</v>
      </c>
      <c r="K768" s="23">
        <v>7.5</v>
      </c>
      <c r="L768" s="23">
        <v>41.4</v>
      </c>
      <c r="M768" s="23">
        <v>13.9</v>
      </c>
      <c r="N768" s="23">
        <v>25.4</v>
      </c>
      <c r="O768" s="23">
        <v>5.9</v>
      </c>
      <c r="P768" s="23">
        <v>1.5</v>
      </c>
      <c r="Q768" s="23">
        <v>93.9</v>
      </c>
    </row>
    <row r="769" spans="1:17" x14ac:dyDescent="0.3">
      <c r="A769" s="20" t="s">
        <v>1885</v>
      </c>
      <c r="B769" s="5" t="s">
        <v>731</v>
      </c>
      <c r="C769" s="23">
        <v>18.8</v>
      </c>
      <c r="D769" s="23">
        <v>70</v>
      </c>
      <c r="E769" s="23">
        <v>1</v>
      </c>
      <c r="F769" s="23">
        <v>3.3</v>
      </c>
      <c r="G769" s="23">
        <v>33.299999999999997</v>
      </c>
      <c r="H769" s="23">
        <v>10</v>
      </c>
      <c r="I769" s="23">
        <v>4.8</v>
      </c>
      <c r="J769" s="23">
        <v>3.4</v>
      </c>
      <c r="K769" s="23">
        <v>0.5</v>
      </c>
      <c r="L769" s="23">
        <v>19.3</v>
      </c>
      <c r="M769" s="23">
        <v>15.8</v>
      </c>
      <c r="N769" s="23">
        <v>1.3</v>
      </c>
      <c r="O769" s="23">
        <v>8.9</v>
      </c>
      <c r="P769" s="23">
        <v>1.1000000000000001</v>
      </c>
      <c r="Q769" s="23">
        <v>91.2</v>
      </c>
    </row>
    <row r="770" spans="1:17" x14ac:dyDescent="0.3">
      <c r="A770" s="20" t="s">
        <v>1886</v>
      </c>
      <c r="B770" s="5" t="s">
        <v>521</v>
      </c>
      <c r="C770" s="23">
        <v>17.600000000000001</v>
      </c>
      <c r="D770" s="23">
        <v>76.7</v>
      </c>
      <c r="E770" s="23">
        <v>0.7</v>
      </c>
      <c r="F770" s="23">
        <v>7</v>
      </c>
      <c r="G770" s="23">
        <v>71.3</v>
      </c>
      <c r="H770" s="23">
        <v>9.4</v>
      </c>
      <c r="I770" s="23">
        <v>18.899999999999999</v>
      </c>
      <c r="J770" s="23">
        <v>2.9</v>
      </c>
      <c r="K770" s="23">
        <v>0.3</v>
      </c>
      <c r="L770" s="23">
        <v>37.9</v>
      </c>
      <c r="M770" s="23">
        <v>16.2</v>
      </c>
      <c r="N770" s="23">
        <v>42.5</v>
      </c>
      <c r="O770" s="23">
        <v>8.1</v>
      </c>
      <c r="P770" s="23">
        <v>0.7</v>
      </c>
      <c r="Q770" s="23">
        <v>95.2</v>
      </c>
    </row>
    <row r="771" spans="1:17" x14ac:dyDescent="0.3">
      <c r="A771" s="20" t="s">
        <v>1887</v>
      </c>
      <c r="B771" s="5" t="s">
        <v>732</v>
      </c>
      <c r="C771" s="23">
        <v>20.7</v>
      </c>
      <c r="D771" s="23">
        <v>80.3</v>
      </c>
      <c r="E771" s="23">
        <v>1.1000000000000001</v>
      </c>
      <c r="F771" s="23">
        <v>9.8000000000000007</v>
      </c>
      <c r="G771" s="23">
        <v>44.9</v>
      </c>
      <c r="H771" s="23">
        <v>9.5</v>
      </c>
      <c r="I771" s="23">
        <v>12.7</v>
      </c>
      <c r="J771" s="23">
        <v>4.2</v>
      </c>
      <c r="K771" s="23">
        <v>0.6</v>
      </c>
      <c r="L771" s="23">
        <v>69.400000000000006</v>
      </c>
      <c r="M771" s="23">
        <v>17.600000000000001</v>
      </c>
      <c r="N771" s="23">
        <v>36.799999999999997</v>
      </c>
      <c r="O771" s="23">
        <v>7</v>
      </c>
      <c r="P771" s="23">
        <v>1.7</v>
      </c>
      <c r="Q771" s="23">
        <v>93.5</v>
      </c>
    </row>
    <row r="772" spans="1:17" x14ac:dyDescent="0.3">
      <c r="A772" s="20" t="s">
        <v>1888</v>
      </c>
      <c r="B772" s="5" t="s">
        <v>185</v>
      </c>
      <c r="C772" s="23">
        <v>21.3</v>
      </c>
      <c r="D772" s="23">
        <v>73</v>
      </c>
      <c r="E772" s="23">
        <v>0.5</v>
      </c>
      <c r="F772" s="23">
        <v>5.9</v>
      </c>
      <c r="G772" s="23">
        <v>37.200000000000003</v>
      </c>
      <c r="H772" s="23">
        <v>6.9</v>
      </c>
      <c r="I772" s="23">
        <v>18.600000000000001</v>
      </c>
      <c r="J772" s="23">
        <v>3.3</v>
      </c>
      <c r="K772" s="23">
        <v>0.2</v>
      </c>
      <c r="L772" s="23">
        <v>22.6</v>
      </c>
      <c r="M772" s="23">
        <v>13.4</v>
      </c>
      <c r="N772" s="23">
        <v>41</v>
      </c>
      <c r="O772" s="23">
        <v>7</v>
      </c>
      <c r="P772" s="23">
        <v>1.6</v>
      </c>
      <c r="Q772" s="23">
        <v>91.5</v>
      </c>
    </row>
    <row r="773" spans="1:17" x14ac:dyDescent="0.3">
      <c r="A773" s="20" t="s">
        <v>1889</v>
      </c>
      <c r="B773" s="5" t="s">
        <v>733</v>
      </c>
      <c r="C773" s="23">
        <v>23.3</v>
      </c>
      <c r="D773" s="23">
        <v>79.599999999999994</v>
      </c>
      <c r="E773" s="23">
        <v>0.6</v>
      </c>
      <c r="F773" s="23">
        <v>6.7</v>
      </c>
      <c r="G773" s="23">
        <v>38.200000000000003</v>
      </c>
      <c r="H773" s="23">
        <v>9</v>
      </c>
      <c r="I773" s="23">
        <v>67.599999999999994</v>
      </c>
      <c r="J773" s="23">
        <v>4.7</v>
      </c>
      <c r="K773" s="23">
        <v>0.3</v>
      </c>
      <c r="L773" s="23">
        <v>37.4</v>
      </c>
      <c r="M773" s="23">
        <v>19.7</v>
      </c>
      <c r="N773" s="23">
        <v>69.599999999999994</v>
      </c>
      <c r="O773" s="23">
        <v>5.5</v>
      </c>
      <c r="P773" s="23">
        <v>2.2999999999999998</v>
      </c>
      <c r="Q773" s="23">
        <v>90.5</v>
      </c>
    </row>
    <row r="774" spans="1:17" x14ac:dyDescent="0.3">
      <c r="A774" s="20" t="s">
        <v>1890</v>
      </c>
      <c r="B774" s="5" t="s">
        <v>103</v>
      </c>
      <c r="C774" s="23">
        <v>26</v>
      </c>
      <c r="D774" s="23">
        <v>76.400000000000006</v>
      </c>
      <c r="E774" s="23">
        <v>7.6</v>
      </c>
      <c r="F774" s="23">
        <v>3.3</v>
      </c>
      <c r="G774" s="23">
        <v>54.8</v>
      </c>
      <c r="H774" s="23">
        <v>10</v>
      </c>
      <c r="I774" s="23">
        <v>97</v>
      </c>
      <c r="J774" s="23">
        <v>7.1</v>
      </c>
      <c r="K774" s="23">
        <v>34.5</v>
      </c>
      <c r="L774" s="23">
        <v>0.6</v>
      </c>
      <c r="M774" s="23">
        <v>32.700000000000003</v>
      </c>
      <c r="N774" s="23">
        <v>90.9</v>
      </c>
      <c r="O774" s="23">
        <v>23.8</v>
      </c>
      <c r="P774" s="23">
        <v>2.2999999999999998</v>
      </c>
      <c r="Q774" s="23">
        <v>95.9</v>
      </c>
    </row>
    <row r="775" spans="1:17" x14ac:dyDescent="0.3">
      <c r="A775" s="20" t="s">
        <v>1891</v>
      </c>
      <c r="B775" s="5" t="s">
        <v>734</v>
      </c>
      <c r="C775" s="23">
        <v>18.7</v>
      </c>
      <c r="D775" s="23">
        <v>82.2</v>
      </c>
      <c r="E775" s="23">
        <v>2.7</v>
      </c>
      <c r="F775" s="23">
        <v>6.3</v>
      </c>
      <c r="G775" s="23">
        <v>63.4</v>
      </c>
      <c r="H775" s="23">
        <v>15.6</v>
      </c>
      <c r="I775" s="23">
        <v>40.700000000000003</v>
      </c>
      <c r="J775" s="23">
        <v>7.6</v>
      </c>
      <c r="K775" s="23">
        <v>4.7</v>
      </c>
      <c r="L775" s="23">
        <v>37.299999999999997</v>
      </c>
      <c r="M775" s="23">
        <v>21.4</v>
      </c>
      <c r="N775" s="23">
        <v>44.5</v>
      </c>
      <c r="O775" s="23">
        <v>10</v>
      </c>
      <c r="P775" s="23">
        <v>1.6</v>
      </c>
      <c r="Q775" s="23">
        <v>95.7</v>
      </c>
    </row>
    <row r="776" spans="1:17" x14ac:dyDescent="0.3">
      <c r="A776" s="20" t="s">
        <v>1892</v>
      </c>
      <c r="B776" s="5" t="s">
        <v>735</v>
      </c>
      <c r="C776" s="23">
        <v>12.5</v>
      </c>
      <c r="D776" s="23">
        <v>80.400000000000006</v>
      </c>
      <c r="E776" s="23">
        <v>0.7</v>
      </c>
      <c r="F776" s="23">
        <v>2.2999999999999998</v>
      </c>
      <c r="G776" s="23">
        <v>54.1</v>
      </c>
      <c r="H776" s="23">
        <v>17.8</v>
      </c>
      <c r="I776" s="23">
        <v>8.3000000000000007</v>
      </c>
      <c r="J776" s="23">
        <v>2.2000000000000002</v>
      </c>
      <c r="K776" s="23">
        <v>0.2</v>
      </c>
      <c r="L776" s="23">
        <v>31.5</v>
      </c>
      <c r="M776" s="23">
        <v>17.2</v>
      </c>
      <c r="N776" s="23">
        <v>8.6999999999999993</v>
      </c>
      <c r="O776" s="23">
        <v>7.1</v>
      </c>
      <c r="P776" s="23">
        <v>0.9</v>
      </c>
      <c r="Q776" s="23">
        <v>94.1</v>
      </c>
    </row>
    <row r="777" spans="1:17" x14ac:dyDescent="0.3">
      <c r="A777" s="20" t="s">
        <v>1893</v>
      </c>
      <c r="B777" s="5" t="s">
        <v>736</v>
      </c>
      <c r="C777" s="23">
        <v>26.1</v>
      </c>
      <c r="D777" s="23">
        <v>74.2</v>
      </c>
      <c r="E777" s="23">
        <v>0.9</v>
      </c>
      <c r="F777" s="23">
        <v>1.9</v>
      </c>
      <c r="G777" s="23">
        <v>33.299999999999997</v>
      </c>
      <c r="H777" s="23">
        <v>8.6</v>
      </c>
      <c r="I777" s="23">
        <v>13</v>
      </c>
      <c r="J777" s="23">
        <v>2.6</v>
      </c>
      <c r="K777" s="23">
        <v>0.8</v>
      </c>
      <c r="L777" s="23">
        <v>24.3</v>
      </c>
      <c r="M777" s="23">
        <v>14.4</v>
      </c>
      <c r="N777" s="23">
        <v>16</v>
      </c>
      <c r="O777" s="23">
        <v>9.6</v>
      </c>
      <c r="P777" s="23">
        <v>1.7</v>
      </c>
      <c r="Q777" s="23">
        <v>93.9</v>
      </c>
    </row>
    <row r="778" spans="1:17" x14ac:dyDescent="0.3">
      <c r="A778" s="20" t="s">
        <v>1894</v>
      </c>
      <c r="B778" s="5" t="s">
        <v>737</v>
      </c>
      <c r="C778" s="23">
        <v>16</v>
      </c>
      <c r="D778" s="23">
        <v>79.2</v>
      </c>
      <c r="E778" s="23">
        <v>1.2</v>
      </c>
      <c r="F778" s="23">
        <v>1.4</v>
      </c>
      <c r="G778" s="23">
        <v>57.1</v>
      </c>
      <c r="H778" s="23">
        <v>15.7</v>
      </c>
      <c r="I778" s="23">
        <v>14.7</v>
      </c>
      <c r="J778" s="23">
        <v>5.4</v>
      </c>
      <c r="K778" s="23">
        <v>0.1</v>
      </c>
      <c r="L778" s="23">
        <v>31.3</v>
      </c>
      <c r="M778" s="23">
        <v>15.3</v>
      </c>
      <c r="N778" s="23">
        <v>8</v>
      </c>
      <c r="O778" s="23">
        <v>8.1</v>
      </c>
      <c r="P778" s="23">
        <v>0.7</v>
      </c>
      <c r="Q778" s="23">
        <v>89.5</v>
      </c>
    </row>
    <row r="779" spans="1:17" x14ac:dyDescent="0.3">
      <c r="A779" s="20" t="s">
        <v>1895</v>
      </c>
      <c r="B779" s="5" t="s">
        <v>738</v>
      </c>
      <c r="C779" s="23">
        <v>19.5</v>
      </c>
      <c r="D779" s="23">
        <v>61.7</v>
      </c>
      <c r="E779" s="23">
        <v>3.9</v>
      </c>
      <c r="F779" s="23">
        <v>4.0999999999999996</v>
      </c>
      <c r="G779" s="23">
        <v>43.9</v>
      </c>
      <c r="H779" s="23">
        <v>8.6</v>
      </c>
      <c r="I779" s="23">
        <v>73.099999999999994</v>
      </c>
      <c r="J779" s="23">
        <v>6.3</v>
      </c>
      <c r="K779" s="23">
        <v>25.4</v>
      </c>
      <c r="L779" s="23">
        <v>3</v>
      </c>
      <c r="M779" s="23">
        <v>23.1</v>
      </c>
      <c r="N779" s="23">
        <v>58.3</v>
      </c>
      <c r="O779" s="23">
        <v>19.5</v>
      </c>
      <c r="P779" s="23">
        <v>2.5</v>
      </c>
      <c r="Q779" s="23">
        <v>91.6</v>
      </c>
    </row>
    <row r="780" spans="1:17" x14ac:dyDescent="0.3">
      <c r="A780" s="20" t="s">
        <v>1896</v>
      </c>
      <c r="B780" s="5" t="s">
        <v>739</v>
      </c>
      <c r="C780" s="23">
        <v>11.7</v>
      </c>
      <c r="D780" s="23">
        <v>71.5</v>
      </c>
      <c r="E780" s="23">
        <v>1</v>
      </c>
      <c r="F780" s="23">
        <v>4.2</v>
      </c>
      <c r="G780" s="23">
        <v>35.1</v>
      </c>
      <c r="H780" s="23">
        <v>13.9</v>
      </c>
      <c r="I780" s="23">
        <v>18.8</v>
      </c>
      <c r="J780" s="23">
        <v>3.7</v>
      </c>
      <c r="K780" s="23">
        <v>0.6</v>
      </c>
      <c r="L780" s="23">
        <v>19.2</v>
      </c>
      <c r="M780" s="23">
        <v>17.7</v>
      </c>
      <c r="N780" s="23">
        <v>9.8000000000000007</v>
      </c>
      <c r="O780" s="23">
        <v>9.1</v>
      </c>
      <c r="P780" s="23">
        <v>1.5</v>
      </c>
      <c r="Q780" s="23">
        <v>93.4</v>
      </c>
    </row>
    <row r="781" spans="1:17" x14ac:dyDescent="0.3">
      <c r="A781" s="20" t="s">
        <v>1897</v>
      </c>
      <c r="B781" s="5" t="s">
        <v>740</v>
      </c>
      <c r="C781" s="23">
        <v>18.100000000000001</v>
      </c>
      <c r="D781" s="23">
        <v>73.900000000000006</v>
      </c>
      <c r="E781" s="23">
        <v>1</v>
      </c>
      <c r="F781" s="23">
        <v>13.4</v>
      </c>
      <c r="G781" s="23">
        <v>45.7</v>
      </c>
      <c r="H781" s="23">
        <v>12.4</v>
      </c>
      <c r="I781" s="23">
        <v>10.9</v>
      </c>
      <c r="J781" s="23">
        <v>2.6</v>
      </c>
      <c r="K781" s="23">
        <v>0.2</v>
      </c>
      <c r="L781" s="23">
        <v>40.6</v>
      </c>
      <c r="M781" s="23">
        <v>18.399999999999999</v>
      </c>
      <c r="N781" s="23">
        <v>6.7</v>
      </c>
      <c r="O781" s="23">
        <v>9</v>
      </c>
      <c r="P781" s="23">
        <v>1.3</v>
      </c>
      <c r="Q781" s="23">
        <v>88.3</v>
      </c>
    </row>
    <row r="782" spans="1:17" x14ac:dyDescent="0.3">
      <c r="A782" s="20" t="s">
        <v>1898</v>
      </c>
      <c r="B782" s="5" t="s">
        <v>741</v>
      </c>
      <c r="C782" s="23">
        <v>8.4</v>
      </c>
      <c r="D782" s="23">
        <v>46.7</v>
      </c>
      <c r="E782" s="23">
        <v>2.2000000000000002</v>
      </c>
      <c r="F782" s="23">
        <v>5.2</v>
      </c>
      <c r="G782" s="23">
        <v>34.299999999999997</v>
      </c>
      <c r="H782" s="23">
        <v>16.399999999999999</v>
      </c>
      <c r="I782" s="23">
        <v>5.8</v>
      </c>
      <c r="J782" s="23">
        <v>4.5999999999999996</v>
      </c>
      <c r="K782" s="23">
        <v>6.1</v>
      </c>
      <c r="L782" s="23">
        <v>3.6</v>
      </c>
      <c r="M782" s="23">
        <v>17</v>
      </c>
      <c r="N782" s="23">
        <v>3.9</v>
      </c>
      <c r="O782" s="23">
        <v>17.5</v>
      </c>
      <c r="P782" s="23">
        <v>1.1000000000000001</v>
      </c>
      <c r="Q782" s="23">
        <v>87</v>
      </c>
    </row>
    <row r="783" spans="1:17" x14ac:dyDescent="0.3">
      <c r="A783" s="20" t="s">
        <v>1899</v>
      </c>
      <c r="B783" s="5" t="s">
        <v>742</v>
      </c>
      <c r="C783" s="23">
        <v>31.6</v>
      </c>
      <c r="D783" s="23">
        <v>79.900000000000006</v>
      </c>
      <c r="E783" s="23">
        <v>3.5</v>
      </c>
      <c r="F783" s="23">
        <v>8.4</v>
      </c>
      <c r="G783" s="23">
        <v>40</v>
      </c>
      <c r="H783" s="23">
        <v>15.4</v>
      </c>
      <c r="I783" s="23">
        <v>16.7</v>
      </c>
      <c r="J783" s="23">
        <v>8.6999999999999993</v>
      </c>
      <c r="K783" s="23">
        <v>0.5</v>
      </c>
      <c r="L783" s="23">
        <v>18.8</v>
      </c>
      <c r="M783" s="23">
        <v>30.5</v>
      </c>
      <c r="N783" s="23">
        <v>29.5</v>
      </c>
      <c r="O783" s="23">
        <v>14.5</v>
      </c>
      <c r="P783" s="23">
        <v>5.2</v>
      </c>
      <c r="Q783" s="23">
        <v>95.8</v>
      </c>
    </row>
    <row r="784" spans="1:17" x14ac:dyDescent="0.3">
      <c r="A784" s="20" t="s">
        <v>1900</v>
      </c>
      <c r="B784" s="5" t="s">
        <v>743</v>
      </c>
      <c r="C784" s="23">
        <v>21.5</v>
      </c>
      <c r="D784" s="23">
        <v>78.599999999999994</v>
      </c>
      <c r="E784" s="23">
        <v>2.6</v>
      </c>
      <c r="F784" s="23">
        <v>4.4000000000000004</v>
      </c>
      <c r="G784" s="23">
        <v>37.4</v>
      </c>
      <c r="H784" s="23">
        <v>12.4</v>
      </c>
      <c r="I784" s="23">
        <v>35</v>
      </c>
      <c r="J784" s="23">
        <v>7.1</v>
      </c>
      <c r="K784" s="23">
        <v>1</v>
      </c>
      <c r="L784" s="23">
        <v>23.6</v>
      </c>
      <c r="M784" s="23">
        <v>19.399999999999999</v>
      </c>
      <c r="N784" s="23">
        <v>49</v>
      </c>
      <c r="O784" s="23">
        <v>13.4</v>
      </c>
      <c r="P784" s="23">
        <v>4.8</v>
      </c>
      <c r="Q784" s="23">
        <v>91.6</v>
      </c>
    </row>
    <row r="785" spans="1:17" x14ac:dyDescent="0.3">
      <c r="A785" s="20" t="s">
        <v>1901</v>
      </c>
      <c r="B785" s="5" t="s">
        <v>744</v>
      </c>
      <c r="C785" s="23">
        <v>15.2</v>
      </c>
      <c r="D785" s="23">
        <v>64.2</v>
      </c>
      <c r="E785" s="23">
        <v>1.9</v>
      </c>
      <c r="F785" s="23">
        <v>5.4</v>
      </c>
      <c r="G785" s="23">
        <v>37.9</v>
      </c>
      <c r="H785" s="23">
        <v>9.1</v>
      </c>
      <c r="I785" s="23">
        <v>3.6</v>
      </c>
      <c r="J785" s="23">
        <v>3.4</v>
      </c>
      <c r="K785" s="23">
        <v>0.7</v>
      </c>
      <c r="L785" s="23">
        <v>7.7</v>
      </c>
      <c r="M785" s="23">
        <v>21.1</v>
      </c>
      <c r="N785" s="23">
        <v>23.8</v>
      </c>
      <c r="O785" s="23">
        <v>15</v>
      </c>
      <c r="P785" s="23">
        <v>1.7</v>
      </c>
      <c r="Q785" s="23">
        <v>84.4</v>
      </c>
    </row>
    <row r="786" spans="1:17" x14ac:dyDescent="0.3">
      <c r="A786" s="20" t="s">
        <v>1902</v>
      </c>
      <c r="B786" s="5" t="s">
        <v>745</v>
      </c>
      <c r="C786" s="23">
        <v>27.7</v>
      </c>
      <c r="D786" s="23">
        <v>84.2</v>
      </c>
      <c r="E786" s="23">
        <v>3.2</v>
      </c>
      <c r="F786" s="23">
        <v>9.6999999999999993</v>
      </c>
      <c r="G786" s="23">
        <v>41.8</v>
      </c>
      <c r="H786" s="23">
        <v>15.7</v>
      </c>
      <c r="I786" s="23">
        <v>61.6</v>
      </c>
      <c r="J786" s="23">
        <v>9.6999999999999993</v>
      </c>
      <c r="K786" s="23">
        <v>0.7</v>
      </c>
      <c r="L786" s="23">
        <v>28.6</v>
      </c>
      <c r="M786" s="23">
        <v>24.6</v>
      </c>
      <c r="N786" s="23">
        <v>56.5</v>
      </c>
      <c r="O786" s="23">
        <v>13.8</v>
      </c>
      <c r="P786" s="23">
        <v>6.7</v>
      </c>
      <c r="Q786" s="23">
        <v>91.6</v>
      </c>
    </row>
    <row r="787" spans="1:17" x14ac:dyDescent="0.3">
      <c r="A787" s="20" t="s">
        <v>1903</v>
      </c>
      <c r="B787" s="5" t="s">
        <v>746</v>
      </c>
      <c r="C787" s="23">
        <v>12.6</v>
      </c>
      <c r="D787" s="23">
        <v>76.3</v>
      </c>
      <c r="E787" s="23">
        <v>1.6</v>
      </c>
      <c r="F787" s="23">
        <v>5.3</v>
      </c>
      <c r="G787" s="23">
        <v>34.4</v>
      </c>
      <c r="H787" s="23">
        <v>17.899999999999999</v>
      </c>
      <c r="I787" s="23">
        <v>17</v>
      </c>
      <c r="J787" s="23">
        <v>3.6</v>
      </c>
      <c r="K787" s="23">
        <v>0</v>
      </c>
      <c r="L787" s="23">
        <v>27.6</v>
      </c>
      <c r="M787" s="23">
        <v>17.600000000000001</v>
      </c>
      <c r="N787" s="23">
        <v>59</v>
      </c>
      <c r="O787" s="23">
        <v>14.1</v>
      </c>
      <c r="P787" s="23">
        <v>3.8</v>
      </c>
      <c r="Q787" s="23">
        <v>90.1</v>
      </c>
    </row>
    <row r="788" spans="1:17" x14ac:dyDescent="0.3">
      <c r="A788" s="20" t="s">
        <v>1904</v>
      </c>
      <c r="B788" s="5" t="s">
        <v>747</v>
      </c>
      <c r="C788" s="23">
        <v>20.3</v>
      </c>
      <c r="D788" s="23">
        <v>78.2</v>
      </c>
      <c r="E788" s="23">
        <v>2.6</v>
      </c>
      <c r="F788" s="23">
        <v>1.3</v>
      </c>
      <c r="G788" s="23">
        <v>38.700000000000003</v>
      </c>
      <c r="H788" s="23">
        <v>10.199999999999999</v>
      </c>
      <c r="I788" s="23">
        <v>45.5</v>
      </c>
      <c r="J788" s="23">
        <v>7.9</v>
      </c>
      <c r="K788" s="23">
        <v>1.5</v>
      </c>
      <c r="L788" s="23">
        <v>15.9</v>
      </c>
      <c r="M788" s="23">
        <v>24.2</v>
      </c>
      <c r="N788" s="23">
        <v>60.9</v>
      </c>
      <c r="O788" s="23">
        <v>16</v>
      </c>
      <c r="P788" s="23">
        <v>3.9</v>
      </c>
      <c r="Q788" s="23">
        <v>92.6</v>
      </c>
    </row>
    <row r="789" spans="1:17" x14ac:dyDescent="0.3">
      <c r="A789" s="20" t="s">
        <v>1905</v>
      </c>
      <c r="B789" s="5" t="s">
        <v>748</v>
      </c>
      <c r="C789" s="23">
        <v>9</v>
      </c>
      <c r="D789" s="23">
        <v>51.9</v>
      </c>
      <c r="E789" s="23">
        <v>1.9</v>
      </c>
      <c r="F789" s="23">
        <v>10</v>
      </c>
      <c r="G789" s="23">
        <v>37.4</v>
      </c>
      <c r="H789" s="23">
        <v>13.5</v>
      </c>
      <c r="I789" s="23">
        <v>7.7</v>
      </c>
      <c r="J789" s="23">
        <v>2.6</v>
      </c>
      <c r="K789" s="23">
        <v>1.2</v>
      </c>
      <c r="L789" s="23">
        <v>3.8</v>
      </c>
      <c r="M789" s="23">
        <v>16.7</v>
      </c>
      <c r="N789" s="23">
        <v>18.399999999999999</v>
      </c>
      <c r="O789" s="23">
        <v>16.100000000000001</v>
      </c>
      <c r="P789" s="23">
        <v>1</v>
      </c>
      <c r="Q789" s="23">
        <v>86.4</v>
      </c>
    </row>
    <row r="790" spans="1:17" x14ac:dyDescent="0.3">
      <c r="A790" s="20" t="s">
        <v>1906</v>
      </c>
      <c r="B790" s="5" t="s">
        <v>749</v>
      </c>
      <c r="C790" s="23">
        <v>16.100000000000001</v>
      </c>
      <c r="D790" s="23">
        <v>78</v>
      </c>
      <c r="E790" s="23">
        <v>2.4</v>
      </c>
      <c r="F790" s="23">
        <v>13.1</v>
      </c>
      <c r="G790" s="23">
        <v>44.2</v>
      </c>
      <c r="H790" s="23">
        <v>20.8</v>
      </c>
      <c r="I790" s="23">
        <v>20.8</v>
      </c>
      <c r="J790" s="23">
        <v>6.5</v>
      </c>
      <c r="K790" s="23">
        <v>1.2</v>
      </c>
      <c r="L790" s="23">
        <v>20.6</v>
      </c>
      <c r="M790" s="23">
        <v>23.6</v>
      </c>
      <c r="N790" s="23">
        <v>38.9</v>
      </c>
      <c r="O790" s="23">
        <v>13.8</v>
      </c>
      <c r="P790" s="23">
        <v>4.8</v>
      </c>
      <c r="Q790" s="23">
        <v>94.3</v>
      </c>
    </row>
    <row r="791" spans="1:17" x14ac:dyDescent="0.3">
      <c r="A791" s="20" t="s">
        <v>1907</v>
      </c>
      <c r="B791" s="5" t="s">
        <v>750</v>
      </c>
      <c r="C791" s="23">
        <v>30.3</v>
      </c>
      <c r="D791" s="23">
        <v>78</v>
      </c>
      <c r="E791" s="23">
        <v>5.2</v>
      </c>
      <c r="F791" s="23">
        <v>16.100000000000001</v>
      </c>
      <c r="G791" s="23">
        <v>42.1</v>
      </c>
      <c r="H791" s="23">
        <v>17.399999999999999</v>
      </c>
      <c r="I791" s="23">
        <v>38.1</v>
      </c>
      <c r="J791" s="23">
        <v>10.6</v>
      </c>
      <c r="K791" s="23">
        <v>2.8</v>
      </c>
      <c r="L791" s="23">
        <v>20.9</v>
      </c>
      <c r="M791" s="23">
        <v>31.6</v>
      </c>
      <c r="N791" s="23">
        <v>49.1</v>
      </c>
      <c r="O791" s="23">
        <v>18.399999999999999</v>
      </c>
      <c r="P791" s="23">
        <v>5.7</v>
      </c>
      <c r="Q791" s="23">
        <v>94.3</v>
      </c>
    </row>
    <row r="792" spans="1:17" x14ac:dyDescent="0.3">
      <c r="A792" s="20" t="s">
        <v>1908</v>
      </c>
      <c r="B792" s="5" t="s">
        <v>751</v>
      </c>
      <c r="C792" s="23">
        <v>25.2</v>
      </c>
      <c r="D792" s="23">
        <v>78.099999999999994</v>
      </c>
      <c r="E792" s="23">
        <v>2.2000000000000002</v>
      </c>
      <c r="F792" s="23">
        <v>1.9</v>
      </c>
      <c r="G792" s="23">
        <v>58.6</v>
      </c>
      <c r="H792" s="23">
        <v>12.1</v>
      </c>
      <c r="I792" s="23">
        <v>32.6</v>
      </c>
      <c r="J792" s="23">
        <v>9.6999999999999993</v>
      </c>
      <c r="K792" s="23">
        <v>0.5</v>
      </c>
      <c r="L792" s="23">
        <v>55.5</v>
      </c>
      <c r="M792" s="23">
        <v>20.3</v>
      </c>
      <c r="N792" s="23">
        <v>72.900000000000006</v>
      </c>
      <c r="O792" s="23">
        <v>16.3</v>
      </c>
      <c r="P792" s="23">
        <v>1.8</v>
      </c>
      <c r="Q792" s="23">
        <v>93.1</v>
      </c>
    </row>
    <row r="793" spans="1:17" x14ac:dyDescent="0.3">
      <c r="A793" s="20" t="s">
        <v>1909</v>
      </c>
      <c r="B793" s="5" t="s">
        <v>752</v>
      </c>
      <c r="C793" s="23">
        <v>21</v>
      </c>
      <c r="D793" s="23">
        <v>68.5</v>
      </c>
      <c r="E793" s="23">
        <v>1.3</v>
      </c>
      <c r="F793" s="23">
        <v>0.8</v>
      </c>
      <c r="G793" s="23">
        <v>39.200000000000003</v>
      </c>
      <c r="H793" s="23">
        <v>15.6</v>
      </c>
      <c r="I793" s="23">
        <v>16.5</v>
      </c>
      <c r="J793" s="23">
        <v>4.7</v>
      </c>
      <c r="K793" s="23">
        <v>1.9</v>
      </c>
      <c r="L793" s="23">
        <v>16.399999999999999</v>
      </c>
      <c r="M793" s="23">
        <v>15.1</v>
      </c>
      <c r="N793" s="23">
        <v>33.700000000000003</v>
      </c>
      <c r="O793" s="23">
        <v>15.8</v>
      </c>
      <c r="P793" s="23">
        <v>1.7</v>
      </c>
      <c r="Q793" s="23">
        <v>87.1</v>
      </c>
    </row>
    <row r="794" spans="1:17" x14ac:dyDescent="0.3">
      <c r="A794" s="20" t="s">
        <v>1910</v>
      </c>
      <c r="B794" s="5" t="s">
        <v>753</v>
      </c>
      <c r="C794" s="23">
        <v>36.9</v>
      </c>
      <c r="D794" s="23">
        <v>83.1</v>
      </c>
      <c r="E794" s="23">
        <v>5.2</v>
      </c>
      <c r="F794" s="23">
        <v>6.9</v>
      </c>
      <c r="G794" s="23">
        <v>42.1</v>
      </c>
      <c r="H794" s="23">
        <v>21.4</v>
      </c>
      <c r="I794" s="23">
        <v>39.6</v>
      </c>
      <c r="J794" s="23">
        <v>12</v>
      </c>
      <c r="K794" s="23">
        <v>2.6</v>
      </c>
      <c r="L794" s="23">
        <v>37.9</v>
      </c>
      <c r="M794" s="23">
        <v>30.3</v>
      </c>
      <c r="N794" s="23">
        <v>55.3</v>
      </c>
      <c r="O794" s="23">
        <v>16.100000000000001</v>
      </c>
      <c r="P794" s="23">
        <v>6.3</v>
      </c>
      <c r="Q794" s="23">
        <v>93.3</v>
      </c>
    </row>
    <row r="795" spans="1:17" x14ac:dyDescent="0.3">
      <c r="A795" s="20" t="s">
        <v>1911</v>
      </c>
      <c r="B795" s="5" t="s">
        <v>754</v>
      </c>
      <c r="C795" s="23">
        <v>27.4</v>
      </c>
      <c r="D795" s="23">
        <v>83.3</v>
      </c>
      <c r="E795" s="23">
        <v>5.6</v>
      </c>
      <c r="F795" s="23">
        <v>15.1</v>
      </c>
      <c r="G795" s="23">
        <v>45.1</v>
      </c>
      <c r="H795" s="23">
        <v>22.8</v>
      </c>
      <c r="I795" s="23">
        <v>53.2</v>
      </c>
      <c r="J795" s="23">
        <v>13.9</v>
      </c>
      <c r="K795" s="23">
        <v>9.9</v>
      </c>
      <c r="L795" s="23">
        <v>30.3</v>
      </c>
      <c r="M795" s="23">
        <v>30.4</v>
      </c>
      <c r="N795" s="23">
        <v>42.5</v>
      </c>
      <c r="O795" s="23">
        <v>19.5</v>
      </c>
      <c r="P795" s="23">
        <v>6.5</v>
      </c>
      <c r="Q795" s="23">
        <v>96.2</v>
      </c>
    </row>
    <row r="796" spans="1:17" x14ac:dyDescent="0.3">
      <c r="A796" s="20" t="s">
        <v>1912</v>
      </c>
      <c r="B796" s="5" t="s">
        <v>755</v>
      </c>
      <c r="C796" s="23">
        <v>16.8</v>
      </c>
      <c r="D796" s="23">
        <v>69.7</v>
      </c>
      <c r="E796" s="23">
        <v>1.8</v>
      </c>
      <c r="F796" s="23">
        <v>4.2</v>
      </c>
      <c r="G796" s="23">
        <v>44.9</v>
      </c>
      <c r="H796" s="23">
        <v>18.7</v>
      </c>
      <c r="I796" s="23">
        <v>15.2</v>
      </c>
      <c r="J796" s="23">
        <v>5.6</v>
      </c>
      <c r="K796" s="23">
        <v>3.7</v>
      </c>
      <c r="L796" s="23">
        <v>8.1999999999999993</v>
      </c>
      <c r="M796" s="23">
        <v>18.100000000000001</v>
      </c>
      <c r="N796" s="23">
        <v>14.7</v>
      </c>
      <c r="O796" s="23">
        <v>15.7</v>
      </c>
      <c r="P796" s="23">
        <v>2</v>
      </c>
      <c r="Q796" s="23">
        <v>89.1</v>
      </c>
    </row>
    <row r="797" spans="1:17" x14ac:dyDescent="0.3">
      <c r="A797" s="20" t="s">
        <v>1913</v>
      </c>
      <c r="B797" s="5" t="s">
        <v>756</v>
      </c>
      <c r="C797" s="23">
        <v>12.6</v>
      </c>
      <c r="D797" s="23">
        <v>68.7</v>
      </c>
      <c r="E797" s="23">
        <v>1.7</v>
      </c>
      <c r="F797" s="23">
        <v>5.2</v>
      </c>
      <c r="G797" s="23">
        <v>35.700000000000003</v>
      </c>
      <c r="H797" s="23">
        <v>7.8</v>
      </c>
      <c r="I797" s="23">
        <v>14.3</v>
      </c>
      <c r="J797" s="23">
        <v>4.7</v>
      </c>
      <c r="K797" s="23">
        <v>1.1000000000000001</v>
      </c>
      <c r="L797" s="23">
        <v>10</v>
      </c>
      <c r="M797" s="23">
        <v>11.7</v>
      </c>
      <c r="N797" s="23">
        <v>42.1</v>
      </c>
      <c r="O797" s="23">
        <v>17</v>
      </c>
      <c r="P797" s="23">
        <v>2.7</v>
      </c>
      <c r="Q797" s="23">
        <v>83.3</v>
      </c>
    </row>
    <row r="798" spans="1:17" x14ac:dyDescent="0.3">
      <c r="A798" s="20" t="s">
        <v>1914</v>
      </c>
      <c r="B798" s="5" t="s">
        <v>757</v>
      </c>
      <c r="C798" s="23">
        <v>34.799999999999997</v>
      </c>
      <c r="D798" s="23">
        <v>88.5</v>
      </c>
      <c r="E798" s="23">
        <v>4.2</v>
      </c>
      <c r="F798" s="23">
        <v>9.9</v>
      </c>
      <c r="G798" s="23">
        <v>36.5</v>
      </c>
      <c r="H798" s="23">
        <v>16.7</v>
      </c>
      <c r="I798" s="23">
        <v>46</v>
      </c>
      <c r="J798" s="23">
        <v>15.6</v>
      </c>
      <c r="K798" s="23">
        <v>0.4</v>
      </c>
      <c r="L798" s="23">
        <v>36.200000000000003</v>
      </c>
      <c r="M798" s="23">
        <v>39.1</v>
      </c>
      <c r="N798" s="23">
        <v>72.900000000000006</v>
      </c>
      <c r="O798" s="23">
        <v>12.8</v>
      </c>
      <c r="P798" s="23">
        <v>11.3</v>
      </c>
      <c r="Q798" s="23">
        <v>95.5</v>
      </c>
    </row>
    <row r="799" spans="1:17" x14ac:dyDescent="0.3">
      <c r="A799" s="20" t="s">
        <v>1915</v>
      </c>
      <c r="B799" s="5" t="s">
        <v>758</v>
      </c>
      <c r="C799" s="23">
        <v>8.9</v>
      </c>
      <c r="D799" s="23">
        <v>74.8</v>
      </c>
      <c r="E799" s="23">
        <v>2.9</v>
      </c>
      <c r="F799" s="23">
        <v>6.4</v>
      </c>
      <c r="G799" s="23">
        <v>37.9</v>
      </c>
      <c r="H799" s="23">
        <v>21.6</v>
      </c>
      <c r="I799" s="23">
        <v>14</v>
      </c>
      <c r="J799" s="23">
        <v>3.8</v>
      </c>
      <c r="K799" s="23">
        <v>2.1</v>
      </c>
      <c r="L799" s="23">
        <v>3.4</v>
      </c>
      <c r="M799" s="23">
        <v>15.7</v>
      </c>
      <c r="N799" s="23">
        <v>67.900000000000006</v>
      </c>
      <c r="O799" s="23">
        <v>26.2</v>
      </c>
      <c r="P799" s="23">
        <v>2.1</v>
      </c>
      <c r="Q799" s="23">
        <v>90.7</v>
      </c>
    </row>
    <row r="800" spans="1:17" x14ac:dyDescent="0.3">
      <c r="A800" s="20" t="s">
        <v>1916</v>
      </c>
      <c r="B800" s="5" t="s">
        <v>759</v>
      </c>
      <c r="C800" s="23">
        <v>16.8</v>
      </c>
      <c r="D800" s="23">
        <v>74.400000000000006</v>
      </c>
      <c r="E800" s="23">
        <v>1.5</v>
      </c>
      <c r="F800" s="23">
        <v>2.9</v>
      </c>
      <c r="G800" s="23">
        <v>39.799999999999997</v>
      </c>
      <c r="H800" s="23">
        <v>10.9</v>
      </c>
      <c r="I800" s="23">
        <v>10.5</v>
      </c>
      <c r="J800" s="23">
        <v>3.5</v>
      </c>
      <c r="K800" s="23">
        <v>0.6</v>
      </c>
      <c r="L800" s="23">
        <v>14.2</v>
      </c>
      <c r="M800" s="23">
        <v>16.899999999999999</v>
      </c>
      <c r="N800" s="23">
        <v>28.6</v>
      </c>
      <c r="O800" s="23">
        <v>16.399999999999999</v>
      </c>
      <c r="P800" s="23">
        <v>3</v>
      </c>
      <c r="Q800" s="23">
        <v>88</v>
      </c>
    </row>
    <row r="801" spans="1:17" x14ac:dyDescent="0.3">
      <c r="A801" s="20" t="s">
        <v>1917</v>
      </c>
      <c r="B801" s="5" t="s">
        <v>760</v>
      </c>
      <c r="C801" s="23">
        <v>25.6</v>
      </c>
      <c r="D801" s="23">
        <v>77.900000000000006</v>
      </c>
      <c r="E801" s="23">
        <v>3</v>
      </c>
      <c r="F801" s="23">
        <v>10</v>
      </c>
      <c r="G801" s="23">
        <v>39</v>
      </c>
      <c r="H801" s="23">
        <v>13.4</v>
      </c>
      <c r="I801" s="23">
        <v>31.8</v>
      </c>
      <c r="J801" s="23">
        <v>8.4</v>
      </c>
      <c r="K801" s="23">
        <v>2.2999999999999998</v>
      </c>
      <c r="L801" s="23">
        <v>14.7</v>
      </c>
      <c r="M801" s="23">
        <v>30.4</v>
      </c>
      <c r="N801" s="23">
        <v>34.700000000000003</v>
      </c>
      <c r="O801" s="23">
        <v>16.100000000000001</v>
      </c>
      <c r="P801" s="23">
        <v>3.3</v>
      </c>
      <c r="Q801" s="23">
        <v>85</v>
      </c>
    </row>
    <row r="802" spans="1:17" x14ac:dyDescent="0.3">
      <c r="A802" s="20" t="s">
        <v>1918</v>
      </c>
      <c r="B802" s="5" t="s">
        <v>761</v>
      </c>
      <c r="C802" s="23">
        <v>41.9</v>
      </c>
      <c r="D802" s="23">
        <v>85.8</v>
      </c>
      <c r="E802" s="23">
        <v>2.2000000000000002</v>
      </c>
      <c r="F802" s="23">
        <v>1.8</v>
      </c>
      <c r="G802" s="23">
        <v>35.200000000000003</v>
      </c>
      <c r="H802" s="23">
        <v>15.5</v>
      </c>
      <c r="I802" s="23">
        <v>9.5</v>
      </c>
      <c r="J802" s="23">
        <v>13</v>
      </c>
      <c r="K802" s="23">
        <v>0.2</v>
      </c>
      <c r="L802" s="23">
        <v>17.399999999999999</v>
      </c>
      <c r="M802" s="23">
        <v>29.1</v>
      </c>
      <c r="N802" s="23">
        <v>67.900000000000006</v>
      </c>
      <c r="O802" s="23">
        <v>9.1999999999999993</v>
      </c>
      <c r="P802" s="23">
        <v>7.7</v>
      </c>
      <c r="Q802" s="23">
        <v>95.7</v>
      </c>
    </row>
    <row r="803" spans="1:17" x14ac:dyDescent="0.3">
      <c r="A803" s="20" t="s">
        <v>1919</v>
      </c>
      <c r="B803" s="5" t="s">
        <v>762</v>
      </c>
      <c r="C803" s="23">
        <v>6.2</v>
      </c>
      <c r="D803" s="23">
        <v>39.6</v>
      </c>
      <c r="E803" s="23">
        <v>2.2000000000000002</v>
      </c>
      <c r="F803" s="23">
        <v>7.5</v>
      </c>
      <c r="G803" s="23">
        <v>31.4</v>
      </c>
      <c r="H803" s="23">
        <v>13.5</v>
      </c>
      <c r="I803" s="23">
        <v>4.5999999999999996</v>
      </c>
      <c r="J803" s="23">
        <v>3.2</v>
      </c>
      <c r="K803" s="23">
        <v>2.2000000000000002</v>
      </c>
      <c r="L803" s="23">
        <v>1.7</v>
      </c>
      <c r="M803" s="23">
        <v>14.3</v>
      </c>
      <c r="N803" s="23">
        <v>3.6</v>
      </c>
      <c r="O803" s="23">
        <v>20.3</v>
      </c>
      <c r="P803" s="23">
        <v>0.9</v>
      </c>
      <c r="Q803" s="23">
        <v>83.4</v>
      </c>
    </row>
    <row r="804" spans="1:17" x14ac:dyDescent="0.3">
      <c r="A804" s="20" t="s">
        <v>1920</v>
      </c>
      <c r="B804" s="5" t="s">
        <v>763</v>
      </c>
      <c r="C804" s="23">
        <v>17.399999999999999</v>
      </c>
      <c r="D804" s="23">
        <v>77.7</v>
      </c>
      <c r="E804" s="23">
        <v>1.9</v>
      </c>
      <c r="F804" s="23">
        <v>2.7</v>
      </c>
      <c r="G804" s="23">
        <v>34.700000000000003</v>
      </c>
      <c r="H804" s="23">
        <v>16</v>
      </c>
      <c r="I804" s="23">
        <v>14.5</v>
      </c>
      <c r="J804" s="23">
        <v>10</v>
      </c>
      <c r="K804" s="23">
        <v>0.9</v>
      </c>
      <c r="L804" s="23">
        <v>9.6</v>
      </c>
      <c r="M804" s="23">
        <v>21.4</v>
      </c>
      <c r="N804" s="23">
        <v>30.7</v>
      </c>
      <c r="O804" s="23">
        <v>18.2</v>
      </c>
      <c r="P804" s="23">
        <v>5.0999999999999996</v>
      </c>
      <c r="Q804" s="23">
        <v>86.3</v>
      </c>
    </row>
    <row r="805" spans="1:17" x14ac:dyDescent="0.3">
      <c r="A805" s="20" t="s">
        <v>1921</v>
      </c>
      <c r="B805" s="5" t="s">
        <v>764</v>
      </c>
      <c r="C805" s="23">
        <v>13.6</v>
      </c>
      <c r="D805" s="23">
        <v>75</v>
      </c>
      <c r="E805" s="23">
        <v>1.9</v>
      </c>
      <c r="F805" s="23">
        <v>6.1</v>
      </c>
      <c r="G805" s="23">
        <v>34.4</v>
      </c>
      <c r="H805" s="23">
        <v>10.6</v>
      </c>
      <c r="I805" s="23">
        <v>15.9</v>
      </c>
      <c r="J805" s="23">
        <v>3.8</v>
      </c>
      <c r="K805" s="23">
        <v>0.1</v>
      </c>
      <c r="L805" s="23">
        <v>9.4</v>
      </c>
      <c r="M805" s="23">
        <v>16.2</v>
      </c>
      <c r="N805" s="23">
        <v>50.7</v>
      </c>
      <c r="O805" s="23">
        <v>13</v>
      </c>
      <c r="P805" s="23">
        <v>3</v>
      </c>
      <c r="Q805" s="23">
        <v>93.2</v>
      </c>
    </row>
    <row r="806" spans="1:17" x14ac:dyDescent="0.3">
      <c r="A806" s="20" t="s">
        <v>1922</v>
      </c>
      <c r="B806" s="5" t="s">
        <v>765</v>
      </c>
      <c r="C806" s="23">
        <v>18.399999999999999</v>
      </c>
      <c r="D806" s="23">
        <v>54.1</v>
      </c>
      <c r="E806" s="23">
        <v>2.2999999999999998</v>
      </c>
      <c r="F806" s="23">
        <v>8.5</v>
      </c>
      <c r="G806" s="23">
        <v>33.9</v>
      </c>
      <c r="H806" s="23">
        <v>10.9</v>
      </c>
      <c r="I806" s="23">
        <v>7.2</v>
      </c>
      <c r="J806" s="23">
        <v>4.7</v>
      </c>
      <c r="K806" s="23">
        <v>1.9</v>
      </c>
      <c r="L806" s="23">
        <v>4</v>
      </c>
      <c r="M806" s="23">
        <v>17.3</v>
      </c>
      <c r="N806" s="23">
        <v>7</v>
      </c>
      <c r="O806" s="23">
        <v>16</v>
      </c>
      <c r="P806" s="23">
        <v>2.2000000000000002</v>
      </c>
      <c r="Q806" s="23">
        <v>89.3</v>
      </c>
    </row>
    <row r="807" spans="1:17" x14ac:dyDescent="0.3">
      <c r="A807" s="20" t="s">
        <v>1923</v>
      </c>
      <c r="B807" s="5" t="s">
        <v>766</v>
      </c>
      <c r="C807" s="23">
        <v>7.9</v>
      </c>
      <c r="D807" s="23">
        <v>39.6</v>
      </c>
      <c r="E807" s="23">
        <v>1.5</v>
      </c>
      <c r="F807" s="23">
        <v>4.9000000000000004</v>
      </c>
      <c r="G807" s="23">
        <v>37.700000000000003</v>
      </c>
      <c r="H807" s="23">
        <v>7.8</v>
      </c>
      <c r="I807" s="23">
        <v>2.9</v>
      </c>
      <c r="J807" s="23">
        <v>2.2000000000000002</v>
      </c>
      <c r="K807" s="23">
        <v>0.3</v>
      </c>
      <c r="L807" s="23">
        <v>3.4</v>
      </c>
      <c r="M807" s="23">
        <v>12.3</v>
      </c>
      <c r="N807" s="23">
        <v>7</v>
      </c>
      <c r="O807" s="23">
        <v>19</v>
      </c>
      <c r="P807" s="23">
        <v>0.9</v>
      </c>
      <c r="Q807" s="23">
        <v>85.3</v>
      </c>
    </row>
    <row r="808" spans="1:17" x14ac:dyDescent="0.3">
      <c r="A808" s="20" t="s">
        <v>1924</v>
      </c>
      <c r="B808" s="5" t="s">
        <v>767</v>
      </c>
      <c r="C808" s="23">
        <v>14.4</v>
      </c>
      <c r="D808" s="23">
        <v>72</v>
      </c>
      <c r="E808" s="23">
        <v>2.2000000000000002</v>
      </c>
      <c r="F808" s="23">
        <v>9.4</v>
      </c>
      <c r="G808" s="23">
        <v>35.9</v>
      </c>
      <c r="H808" s="23">
        <v>9.8000000000000007</v>
      </c>
      <c r="I808" s="23">
        <v>13.4</v>
      </c>
      <c r="J808" s="23">
        <v>3.4</v>
      </c>
      <c r="K808" s="23">
        <v>0.2</v>
      </c>
      <c r="L808" s="23">
        <v>11</v>
      </c>
      <c r="M808" s="23">
        <v>16.2</v>
      </c>
      <c r="N808" s="23">
        <v>50.9</v>
      </c>
      <c r="O808" s="23">
        <v>12</v>
      </c>
      <c r="P808" s="23">
        <v>2.5</v>
      </c>
      <c r="Q808" s="23">
        <v>86.1</v>
      </c>
    </row>
    <row r="809" spans="1:17" x14ac:dyDescent="0.3">
      <c r="A809" s="20" t="s">
        <v>1925</v>
      </c>
      <c r="B809" s="5" t="s">
        <v>768</v>
      </c>
      <c r="C809" s="23">
        <v>20.2</v>
      </c>
      <c r="D809" s="23">
        <v>74.7</v>
      </c>
      <c r="E809" s="23">
        <v>3.8</v>
      </c>
      <c r="F809" s="23">
        <v>7</v>
      </c>
      <c r="G809" s="23">
        <v>29.8</v>
      </c>
      <c r="H809" s="23">
        <v>25.4</v>
      </c>
      <c r="I809" s="23">
        <v>6.8</v>
      </c>
      <c r="J809" s="23">
        <v>7.5</v>
      </c>
      <c r="K809" s="23">
        <v>4.7</v>
      </c>
      <c r="L809" s="23">
        <v>3.2</v>
      </c>
      <c r="M809" s="23">
        <v>23.6</v>
      </c>
      <c r="N809" s="23">
        <v>4.5999999999999996</v>
      </c>
      <c r="O809" s="23">
        <v>18.100000000000001</v>
      </c>
      <c r="P809" s="23">
        <v>3.2</v>
      </c>
      <c r="Q809" s="23">
        <v>95.5</v>
      </c>
    </row>
    <row r="810" spans="1:17" x14ac:dyDescent="0.3">
      <c r="A810" s="20" t="s">
        <v>1926</v>
      </c>
      <c r="B810" s="5" t="s">
        <v>769</v>
      </c>
      <c r="C810" s="23">
        <v>14.1</v>
      </c>
      <c r="D810" s="23">
        <v>69.900000000000006</v>
      </c>
      <c r="E810" s="23">
        <v>1.3</v>
      </c>
      <c r="F810" s="23">
        <v>3</v>
      </c>
      <c r="G810" s="23">
        <v>38.5</v>
      </c>
      <c r="H810" s="23">
        <v>15.5</v>
      </c>
      <c r="I810" s="23">
        <v>12.1</v>
      </c>
      <c r="J810" s="23">
        <v>4.9000000000000004</v>
      </c>
      <c r="K810" s="23">
        <v>1.4</v>
      </c>
      <c r="L810" s="23">
        <v>5.2</v>
      </c>
      <c r="M810" s="23">
        <v>19.2</v>
      </c>
      <c r="N810" s="23">
        <v>36.299999999999997</v>
      </c>
      <c r="O810" s="23">
        <v>16.2</v>
      </c>
      <c r="P810" s="23">
        <v>2.7</v>
      </c>
      <c r="Q810" s="23">
        <v>93.1</v>
      </c>
    </row>
    <row r="811" spans="1:17" x14ac:dyDescent="0.3">
      <c r="A811" s="20" t="s">
        <v>1927</v>
      </c>
      <c r="B811" s="5" t="s">
        <v>770</v>
      </c>
      <c r="C811" s="23">
        <v>23.6</v>
      </c>
      <c r="D811" s="23">
        <v>73.3</v>
      </c>
      <c r="E811" s="23">
        <v>2.9</v>
      </c>
      <c r="F811" s="23">
        <v>8.4</v>
      </c>
      <c r="G811" s="23">
        <v>39.299999999999997</v>
      </c>
      <c r="H811" s="23">
        <v>14.1</v>
      </c>
      <c r="I811" s="23">
        <v>19.100000000000001</v>
      </c>
      <c r="J811" s="23">
        <v>5.2</v>
      </c>
      <c r="K811" s="23">
        <v>0.9</v>
      </c>
      <c r="L811" s="23">
        <v>12.2</v>
      </c>
      <c r="M811" s="23">
        <v>21.6</v>
      </c>
      <c r="N811" s="23">
        <v>27.4</v>
      </c>
      <c r="O811" s="23">
        <v>13.7</v>
      </c>
      <c r="P811" s="23">
        <v>4.0999999999999996</v>
      </c>
      <c r="Q811" s="23">
        <v>88</v>
      </c>
    </row>
    <row r="812" spans="1:17" x14ac:dyDescent="0.3">
      <c r="A812" s="20" t="s">
        <v>1928</v>
      </c>
      <c r="B812" s="5" t="s">
        <v>771</v>
      </c>
      <c r="C812" s="23">
        <v>35.799999999999997</v>
      </c>
      <c r="D812" s="23">
        <v>86.1</v>
      </c>
      <c r="E812" s="23">
        <v>5.0999999999999996</v>
      </c>
      <c r="F812" s="23">
        <v>29.4</v>
      </c>
      <c r="G812" s="23">
        <v>39.5</v>
      </c>
      <c r="H812" s="23">
        <v>16.8</v>
      </c>
      <c r="I812" s="23">
        <v>45.2</v>
      </c>
      <c r="J812" s="23">
        <v>13.1</v>
      </c>
      <c r="K812" s="23">
        <v>1.3</v>
      </c>
      <c r="L812" s="23">
        <v>30.3</v>
      </c>
      <c r="M812" s="23">
        <v>37.799999999999997</v>
      </c>
      <c r="N812" s="23">
        <v>53.9</v>
      </c>
      <c r="O812" s="23">
        <v>13.2</v>
      </c>
      <c r="P812" s="23">
        <v>8.5</v>
      </c>
      <c r="Q812" s="23">
        <v>95.4</v>
      </c>
    </row>
    <row r="813" spans="1:17" x14ac:dyDescent="0.3">
      <c r="A813" s="20" t="s">
        <v>1929</v>
      </c>
      <c r="B813" s="5" t="s">
        <v>522</v>
      </c>
      <c r="C813" s="23">
        <v>17.7</v>
      </c>
      <c r="D813" s="23">
        <v>62.3</v>
      </c>
      <c r="E813" s="23">
        <v>1.5</v>
      </c>
      <c r="F813" s="23">
        <v>3.8</v>
      </c>
      <c r="G813" s="23">
        <v>47.6</v>
      </c>
      <c r="H813" s="23">
        <v>13.7</v>
      </c>
      <c r="I813" s="23">
        <v>6.2</v>
      </c>
      <c r="J813" s="23">
        <v>5</v>
      </c>
      <c r="K813" s="23">
        <v>3.2</v>
      </c>
      <c r="L813" s="23">
        <v>7.5</v>
      </c>
      <c r="M813" s="23">
        <v>18.7</v>
      </c>
      <c r="N813" s="23">
        <v>11.6</v>
      </c>
      <c r="O813" s="23">
        <v>16.3</v>
      </c>
      <c r="P813" s="23">
        <v>0.7</v>
      </c>
      <c r="Q813" s="23">
        <v>82.5</v>
      </c>
    </row>
    <row r="814" spans="1:17" x14ac:dyDescent="0.3">
      <c r="A814" s="20" t="s">
        <v>1930</v>
      </c>
      <c r="B814" s="5" t="s">
        <v>772</v>
      </c>
      <c r="C814" s="23">
        <v>15</v>
      </c>
      <c r="D814" s="23">
        <v>69.3</v>
      </c>
      <c r="E814" s="23">
        <v>2.2999999999999998</v>
      </c>
      <c r="F814" s="23">
        <v>6.3</v>
      </c>
      <c r="G814" s="23">
        <v>48.2</v>
      </c>
      <c r="H814" s="23">
        <v>18.100000000000001</v>
      </c>
      <c r="I814" s="23">
        <v>12.3</v>
      </c>
      <c r="J814" s="23">
        <v>4.3</v>
      </c>
      <c r="K814" s="23">
        <v>0.6</v>
      </c>
      <c r="L814" s="23">
        <v>6.9</v>
      </c>
      <c r="M814" s="23">
        <v>24.1</v>
      </c>
      <c r="N814" s="23">
        <v>31.9</v>
      </c>
      <c r="O814" s="23">
        <v>16.899999999999999</v>
      </c>
      <c r="P814" s="23">
        <v>1.5</v>
      </c>
      <c r="Q814" s="23">
        <v>85.5</v>
      </c>
    </row>
    <row r="815" spans="1:17" x14ac:dyDescent="0.3">
      <c r="A815" s="20" t="s">
        <v>1931</v>
      </c>
      <c r="B815" s="5" t="s">
        <v>773</v>
      </c>
      <c r="C815" s="23">
        <v>21</v>
      </c>
      <c r="D815" s="23">
        <v>76.3</v>
      </c>
      <c r="E815" s="23">
        <v>3.1</v>
      </c>
      <c r="F815" s="23">
        <v>2.1</v>
      </c>
      <c r="G815" s="23">
        <v>42.9</v>
      </c>
      <c r="H815" s="23">
        <v>16.600000000000001</v>
      </c>
      <c r="I815" s="23">
        <v>27.2</v>
      </c>
      <c r="J815" s="23">
        <v>9</v>
      </c>
      <c r="K815" s="23">
        <v>1.1000000000000001</v>
      </c>
      <c r="L815" s="23">
        <v>30.6</v>
      </c>
      <c r="M815" s="23">
        <v>23.9</v>
      </c>
      <c r="N815" s="23">
        <v>39.4</v>
      </c>
      <c r="O815" s="23">
        <v>17.899999999999999</v>
      </c>
      <c r="P815" s="23">
        <v>3.8</v>
      </c>
      <c r="Q815" s="23">
        <v>91.1</v>
      </c>
    </row>
    <row r="816" spans="1:17" x14ac:dyDescent="0.3">
      <c r="A816" s="20" t="s">
        <v>1932</v>
      </c>
      <c r="B816" s="5" t="s">
        <v>774</v>
      </c>
      <c r="C816" s="23">
        <v>14</v>
      </c>
      <c r="D816" s="23">
        <v>81.3</v>
      </c>
      <c r="E816" s="23">
        <v>2.9</v>
      </c>
      <c r="F816" s="23">
        <v>1.7</v>
      </c>
      <c r="G816" s="23">
        <v>33.6</v>
      </c>
      <c r="H816" s="23">
        <v>12.7</v>
      </c>
      <c r="I816" s="23">
        <v>16.399999999999999</v>
      </c>
      <c r="J816" s="23">
        <v>8.4</v>
      </c>
      <c r="K816" s="23">
        <v>0.1</v>
      </c>
      <c r="L816" s="23">
        <v>10.199999999999999</v>
      </c>
      <c r="M816" s="23">
        <v>21.1</v>
      </c>
      <c r="N816" s="23">
        <v>41.5</v>
      </c>
      <c r="O816" s="23">
        <v>13.5</v>
      </c>
      <c r="P816" s="23">
        <v>4.3</v>
      </c>
      <c r="Q816" s="23">
        <v>95</v>
      </c>
    </row>
    <row r="817" spans="1:17" x14ac:dyDescent="0.3">
      <c r="A817" s="20" t="s">
        <v>1933</v>
      </c>
      <c r="B817" s="5" t="s">
        <v>775</v>
      </c>
      <c r="C817" s="23">
        <v>29.8</v>
      </c>
      <c r="D817" s="23">
        <v>83.5</v>
      </c>
      <c r="E817" s="23">
        <v>5.0999999999999996</v>
      </c>
      <c r="F817" s="23">
        <v>9.8000000000000007</v>
      </c>
      <c r="G817" s="23">
        <v>42.1</v>
      </c>
      <c r="H817" s="23">
        <v>14.9</v>
      </c>
      <c r="I817" s="23">
        <v>55.1</v>
      </c>
      <c r="J817" s="23">
        <v>13.8</v>
      </c>
      <c r="K817" s="23">
        <v>1.4</v>
      </c>
      <c r="L817" s="23">
        <v>45.6</v>
      </c>
      <c r="M817" s="23">
        <v>30.2</v>
      </c>
      <c r="N817" s="23">
        <v>54.7</v>
      </c>
      <c r="O817" s="23">
        <v>15.6</v>
      </c>
      <c r="P817" s="23">
        <v>5.5</v>
      </c>
      <c r="Q817" s="23">
        <v>94.1</v>
      </c>
    </row>
    <row r="818" spans="1:17" x14ac:dyDescent="0.3">
      <c r="A818" s="20" t="s">
        <v>1934</v>
      </c>
      <c r="B818" s="5" t="s">
        <v>776</v>
      </c>
      <c r="C818" s="23">
        <v>21.2</v>
      </c>
      <c r="D818" s="23">
        <v>73.900000000000006</v>
      </c>
      <c r="E818" s="23">
        <v>5.2</v>
      </c>
      <c r="F818" s="23">
        <v>3.7</v>
      </c>
      <c r="G818" s="23">
        <v>38.9</v>
      </c>
      <c r="H818" s="23">
        <v>18.8</v>
      </c>
      <c r="I818" s="23">
        <v>35</v>
      </c>
      <c r="J818" s="23">
        <v>11.7</v>
      </c>
      <c r="K818" s="23">
        <v>13.2</v>
      </c>
      <c r="L818" s="23">
        <v>32.299999999999997</v>
      </c>
      <c r="M818" s="23">
        <v>25.6</v>
      </c>
      <c r="N818" s="23">
        <v>29.5</v>
      </c>
      <c r="O818" s="23">
        <v>24</v>
      </c>
      <c r="P818" s="23">
        <v>4.5</v>
      </c>
      <c r="Q818" s="23">
        <v>89.7</v>
      </c>
    </row>
    <row r="819" spans="1:17" x14ac:dyDescent="0.3">
      <c r="A819" s="20" t="s">
        <v>1935</v>
      </c>
      <c r="B819" s="5" t="s">
        <v>114</v>
      </c>
      <c r="C819" s="23">
        <v>16.3</v>
      </c>
      <c r="D819" s="23">
        <v>72.400000000000006</v>
      </c>
      <c r="E819" s="23">
        <v>2.1</v>
      </c>
      <c r="F819" s="23">
        <v>1.6</v>
      </c>
      <c r="G819" s="23">
        <v>50.1</v>
      </c>
      <c r="H819" s="23">
        <v>13.5</v>
      </c>
      <c r="I819" s="23">
        <v>26.4</v>
      </c>
      <c r="J819" s="23">
        <v>4.9000000000000004</v>
      </c>
      <c r="K819" s="23">
        <v>1.5</v>
      </c>
      <c r="L819" s="23">
        <v>23</v>
      </c>
      <c r="M819" s="23">
        <v>20.3</v>
      </c>
      <c r="N819" s="23">
        <v>38.799999999999997</v>
      </c>
      <c r="O819" s="23">
        <v>18.399999999999999</v>
      </c>
      <c r="P819" s="23">
        <v>2.6</v>
      </c>
      <c r="Q819" s="23">
        <v>87</v>
      </c>
    </row>
    <row r="820" spans="1:17" x14ac:dyDescent="0.3">
      <c r="A820" s="20" t="s">
        <v>1936</v>
      </c>
      <c r="B820" s="5" t="s">
        <v>777</v>
      </c>
      <c r="C820" s="23">
        <v>27.7</v>
      </c>
      <c r="D820" s="23">
        <v>83.5</v>
      </c>
      <c r="E820" s="23">
        <v>4</v>
      </c>
      <c r="F820" s="23">
        <v>5.3</v>
      </c>
      <c r="G820" s="23">
        <v>52.4</v>
      </c>
      <c r="H820" s="23">
        <v>11.4</v>
      </c>
      <c r="I820" s="23">
        <v>11.8</v>
      </c>
      <c r="J820" s="23">
        <v>12.8</v>
      </c>
      <c r="K820" s="23">
        <v>0.2</v>
      </c>
      <c r="L820" s="23">
        <v>15.8</v>
      </c>
      <c r="M820" s="23">
        <v>28.4</v>
      </c>
      <c r="N820" s="23">
        <v>43</v>
      </c>
      <c r="O820" s="23">
        <v>14.3</v>
      </c>
      <c r="P820" s="23">
        <v>4.5999999999999996</v>
      </c>
      <c r="Q820" s="23">
        <v>92</v>
      </c>
    </row>
    <row r="821" spans="1:17" x14ac:dyDescent="0.3">
      <c r="A821" s="20" t="s">
        <v>1937</v>
      </c>
      <c r="B821" s="5" t="s">
        <v>778</v>
      </c>
      <c r="C821" s="23">
        <v>7.4</v>
      </c>
      <c r="D821" s="23">
        <v>46.3</v>
      </c>
      <c r="E821" s="23">
        <v>2.4</v>
      </c>
      <c r="F821" s="23">
        <v>2.7</v>
      </c>
      <c r="G821" s="23">
        <v>34</v>
      </c>
      <c r="H821" s="23">
        <v>18.899999999999999</v>
      </c>
      <c r="I821" s="23">
        <v>4.2</v>
      </c>
      <c r="J821" s="23">
        <v>4.5999999999999996</v>
      </c>
      <c r="K821" s="23">
        <v>3.3</v>
      </c>
      <c r="L821" s="23">
        <v>2.4</v>
      </c>
      <c r="M821" s="23">
        <v>15.3</v>
      </c>
      <c r="N821" s="23">
        <v>14.5</v>
      </c>
      <c r="O821" s="23">
        <v>17.8</v>
      </c>
      <c r="P821" s="23">
        <v>1</v>
      </c>
      <c r="Q821" s="23">
        <v>88.3</v>
      </c>
    </row>
    <row r="822" spans="1:17" x14ac:dyDescent="0.3">
      <c r="A822" s="20" t="s">
        <v>1938</v>
      </c>
      <c r="B822" s="5" t="s">
        <v>18</v>
      </c>
      <c r="C822" s="23">
        <v>5.9</v>
      </c>
      <c r="D822" s="23">
        <v>38</v>
      </c>
      <c r="E822" s="23">
        <v>1.7</v>
      </c>
      <c r="F822" s="23">
        <v>3.4</v>
      </c>
      <c r="G822" s="23">
        <v>26.5</v>
      </c>
      <c r="H822" s="23">
        <v>4.3</v>
      </c>
      <c r="I822" s="23">
        <v>1.4</v>
      </c>
      <c r="J822" s="23">
        <v>2.8</v>
      </c>
      <c r="K822" s="23">
        <v>3.4</v>
      </c>
      <c r="L822" s="23">
        <v>0.7</v>
      </c>
      <c r="M822" s="23">
        <v>8.8000000000000007</v>
      </c>
      <c r="N822" s="23">
        <v>1</v>
      </c>
      <c r="O822" s="23">
        <v>21.2</v>
      </c>
      <c r="P822" s="23">
        <v>0.5</v>
      </c>
      <c r="Q822" s="23">
        <v>77.2</v>
      </c>
    </row>
    <row r="823" spans="1:17" x14ac:dyDescent="0.3">
      <c r="A823" s="20" t="s">
        <v>1939</v>
      </c>
      <c r="B823" s="5" t="s">
        <v>206</v>
      </c>
      <c r="C823" s="23">
        <v>13.4</v>
      </c>
      <c r="D823" s="23">
        <v>67.5</v>
      </c>
      <c r="E823" s="23">
        <v>2.8</v>
      </c>
      <c r="F823" s="23">
        <v>3.3</v>
      </c>
      <c r="G823" s="23">
        <v>33</v>
      </c>
      <c r="H823" s="23">
        <v>5.7</v>
      </c>
      <c r="I823" s="23">
        <v>3.1</v>
      </c>
      <c r="J823" s="23">
        <v>3.1</v>
      </c>
      <c r="K823" s="23">
        <v>4.3</v>
      </c>
      <c r="L823" s="23">
        <v>2</v>
      </c>
      <c r="M823" s="23">
        <v>12.7</v>
      </c>
      <c r="N823" s="23">
        <v>18.899999999999999</v>
      </c>
      <c r="O823" s="23">
        <v>11.9</v>
      </c>
      <c r="P823" s="23">
        <v>1.4</v>
      </c>
      <c r="Q823" s="23">
        <v>84.6</v>
      </c>
    </row>
    <row r="824" spans="1:17" x14ac:dyDescent="0.3">
      <c r="A824" s="20" t="s">
        <v>1940</v>
      </c>
      <c r="B824" s="5" t="s">
        <v>779</v>
      </c>
      <c r="C824" s="23">
        <v>9.5</v>
      </c>
      <c r="D824" s="23">
        <v>50.5</v>
      </c>
      <c r="E824" s="23">
        <v>1.5</v>
      </c>
      <c r="F824" s="23">
        <v>5.8</v>
      </c>
      <c r="G824" s="23">
        <v>29.4</v>
      </c>
      <c r="H824" s="23">
        <v>5.0999999999999996</v>
      </c>
      <c r="I824" s="23">
        <v>3.7</v>
      </c>
      <c r="J824" s="23">
        <v>3.1</v>
      </c>
      <c r="K824" s="23">
        <v>5.2</v>
      </c>
      <c r="L824" s="23">
        <v>0.8</v>
      </c>
      <c r="M824" s="23">
        <v>11.7</v>
      </c>
      <c r="N824" s="23">
        <v>3.9</v>
      </c>
      <c r="O824" s="23">
        <v>19.2</v>
      </c>
      <c r="P824" s="23">
        <v>0.8</v>
      </c>
      <c r="Q824" s="23">
        <v>80.2</v>
      </c>
    </row>
    <row r="825" spans="1:17" x14ac:dyDescent="0.3">
      <c r="A825" s="20" t="s">
        <v>1941</v>
      </c>
      <c r="B825" s="5" t="s">
        <v>780</v>
      </c>
      <c r="C825" s="23">
        <v>10</v>
      </c>
      <c r="D825" s="23">
        <v>50.8</v>
      </c>
      <c r="E825" s="23">
        <v>1.5</v>
      </c>
      <c r="F825" s="23">
        <v>2.7</v>
      </c>
      <c r="G825" s="23">
        <v>25.9</v>
      </c>
      <c r="H825" s="23">
        <v>4.5999999999999996</v>
      </c>
      <c r="I825" s="23">
        <v>1.1000000000000001</v>
      </c>
      <c r="J825" s="23">
        <v>2.6</v>
      </c>
      <c r="K825" s="23">
        <v>4.0999999999999996</v>
      </c>
      <c r="L825" s="23">
        <v>1.1000000000000001</v>
      </c>
      <c r="M825" s="23">
        <v>12.2</v>
      </c>
      <c r="N825" s="23">
        <v>0.9</v>
      </c>
      <c r="O825" s="23">
        <v>16.5</v>
      </c>
      <c r="P825" s="23">
        <v>0.9</v>
      </c>
      <c r="Q825" s="23">
        <v>79.400000000000006</v>
      </c>
    </row>
    <row r="826" spans="1:17" x14ac:dyDescent="0.3">
      <c r="A826" s="20" t="s">
        <v>1942</v>
      </c>
      <c r="B826" s="5" t="s">
        <v>161</v>
      </c>
      <c r="C826" s="23">
        <v>15.1</v>
      </c>
      <c r="D826" s="23">
        <v>72.099999999999994</v>
      </c>
      <c r="E826" s="23">
        <v>1.8</v>
      </c>
      <c r="F826" s="23">
        <v>8.4</v>
      </c>
      <c r="G826" s="23">
        <v>25.2</v>
      </c>
      <c r="H826" s="23">
        <v>6.9</v>
      </c>
      <c r="I826" s="23">
        <v>3</v>
      </c>
      <c r="J826" s="23">
        <v>3.6</v>
      </c>
      <c r="K826" s="23">
        <v>4.5999999999999996</v>
      </c>
      <c r="L826" s="23">
        <v>3.4</v>
      </c>
      <c r="M826" s="23">
        <v>17.5</v>
      </c>
      <c r="N826" s="23">
        <v>13</v>
      </c>
      <c r="O826" s="23">
        <v>15.1</v>
      </c>
      <c r="P826" s="23">
        <v>2.2999999999999998</v>
      </c>
      <c r="Q826" s="23">
        <v>88.7</v>
      </c>
    </row>
    <row r="827" spans="1:17" x14ac:dyDescent="0.3">
      <c r="A827" s="20" t="s">
        <v>1943</v>
      </c>
      <c r="B827" s="5" t="s">
        <v>781</v>
      </c>
      <c r="C827" s="23">
        <v>12.7</v>
      </c>
      <c r="D827" s="23">
        <v>59.6</v>
      </c>
      <c r="E827" s="23">
        <v>1</v>
      </c>
      <c r="F827" s="23">
        <v>1</v>
      </c>
      <c r="G827" s="23">
        <v>27.1</v>
      </c>
      <c r="H827" s="23">
        <v>3.9</v>
      </c>
      <c r="I827" s="23">
        <v>1.2</v>
      </c>
      <c r="J827" s="23">
        <v>2</v>
      </c>
      <c r="K827" s="23">
        <v>5.3</v>
      </c>
      <c r="L827" s="23">
        <v>0.6</v>
      </c>
      <c r="M827" s="23">
        <v>8.6999999999999993</v>
      </c>
      <c r="N827" s="23">
        <v>2.4</v>
      </c>
      <c r="O827" s="23">
        <v>13.8</v>
      </c>
      <c r="P827" s="23">
        <v>0.9</v>
      </c>
      <c r="Q827" s="23">
        <v>83.6</v>
      </c>
    </row>
    <row r="828" spans="1:17" x14ac:dyDescent="0.3">
      <c r="A828" s="20" t="s">
        <v>1944</v>
      </c>
      <c r="B828" s="5" t="s">
        <v>782</v>
      </c>
      <c r="C828" s="23">
        <v>16</v>
      </c>
      <c r="D828" s="23">
        <v>72.7</v>
      </c>
      <c r="E828" s="23">
        <v>1.7</v>
      </c>
      <c r="F828" s="23">
        <v>1.6</v>
      </c>
      <c r="G828" s="23">
        <v>26.1</v>
      </c>
      <c r="H828" s="23">
        <v>6.8</v>
      </c>
      <c r="I828" s="23">
        <v>13.1</v>
      </c>
      <c r="J828" s="23">
        <v>4.2</v>
      </c>
      <c r="K828" s="23">
        <v>2.6</v>
      </c>
      <c r="L828" s="23">
        <v>2</v>
      </c>
      <c r="M828" s="23">
        <v>12.5</v>
      </c>
      <c r="N828" s="23">
        <v>33</v>
      </c>
      <c r="O828" s="23">
        <v>13.4</v>
      </c>
      <c r="P828" s="23">
        <v>2.2000000000000002</v>
      </c>
      <c r="Q828" s="23">
        <v>90</v>
      </c>
    </row>
    <row r="829" spans="1:17" x14ac:dyDescent="0.3">
      <c r="A829" s="20" t="s">
        <v>1945</v>
      </c>
      <c r="B829" s="5" t="s">
        <v>783</v>
      </c>
      <c r="C829" s="23">
        <v>15.9</v>
      </c>
      <c r="D829" s="23">
        <v>60.2</v>
      </c>
      <c r="E829" s="23">
        <v>2.1</v>
      </c>
      <c r="F829" s="23">
        <v>5.6</v>
      </c>
      <c r="G829" s="23">
        <v>37.299999999999997</v>
      </c>
      <c r="H829" s="23">
        <v>7.1</v>
      </c>
      <c r="I829" s="23">
        <v>2.2999999999999998</v>
      </c>
      <c r="J829" s="23">
        <v>3.3</v>
      </c>
      <c r="K829" s="23">
        <v>5.3</v>
      </c>
      <c r="L829" s="23">
        <v>1.9</v>
      </c>
      <c r="M829" s="23">
        <v>12.7</v>
      </c>
      <c r="N829" s="23">
        <v>2.1</v>
      </c>
      <c r="O829" s="23">
        <v>17.5</v>
      </c>
      <c r="P829" s="23">
        <v>0.9</v>
      </c>
      <c r="Q829" s="23">
        <v>83.2</v>
      </c>
    </row>
    <row r="830" spans="1:17" x14ac:dyDescent="0.3">
      <c r="A830" s="20" t="s">
        <v>1946</v>
      </c>
      <c r="B830" s="5" t="s">
        <v>784</v>
      </c>
      <c r="C830" s="23">
        <v>15.2</v>
      </c>
      <c r="D830" s="23">
        <v>64.400000000000006</v>
      </c>
      <c r="E830" s="23">
        <v>1.6</v>
      </c>
      <c r="F830" s="23">
        <v>2.7</v>
      </c>
      <c r="G830" s="23">
        <v>32.9</v>
      </c>
      <c r="H830" s="23">
        <v>7.1</v>
      </c>
      <c r="I830" s="23">
        <v>2.1</v>
      </c>
      <c r="J830" s="23">
        <v>4.7</v>
      </c>
      <c r="K830" s="23">
        <v>7.4</v>
      </c>
      <c r="L830" s="23">
        <v>1.2</v>
      </c>
      <c r="M830" s="23">
        <v>11.8</v>
      </c>
      <c r="N830" s="23">
        <v>1.5</v>
      </c>
      <c r="O830" s="23">
        <v>16.7</v>
      </c>
      <c r="P830" s="23">
        <v>0.7</v>
      </c>
      <c r="Q830" s="23">
        <v>83.4</v>
      </c>
    </row>
    <row r="831" spans="1:17" x14ac:dyDescent="0.3">
      <c r="A831" s="20" t="s">
        <v>1947</v>
      </c>
      <c r="B831" s="5" t="s">
        <v>785</v>
      </c>
      <c r="C831" s="23">
        <v>15.6</v>
      </c>
      <c r="D831" s="23">
        <v>69</v>
      </c>
      <c r="E831" s="23">
        <v>1.6</v>
      </c>
      <c r="F831" s="23">
        <v>1</v>
      </c>
      <c r="G831" s="23">
        <v>23.6</v>
      </c>
      <c r="H831" s="23">
        <v>5.0999999999999996</v>
      </c>
      <c r="I831" s="23">
        <v>4.5</v>
      </c>
      <c r="J831" s="23">
        <v>3.6</v>
      </c>
      <c r="K831" s="23">
        <v>2.2000000000000002</v>
      </c>
      <c r="L831" s="23">
        <v>1.4</v>
      </c>
      <c r="M831" s="23">
        <v>12.2</v>
      </c>
      <c r="N831" s="23">
        <v>28.3</v>
      </c>
      <c r="O831" s="23">
        <v>14.1</v>
      </c>
      <c r="P831" s="23">
        <v>1.7</v>
      </c>
      <c r="Q831" s="23">
        <v>85.4</v>
      </c>
    </row>
    <row r="832" spans="1:17" x14ac:dyDescent="0.3">
      <c r="A832" s="20" t="s">
        <v>1948</v>
      </c>
      <c r="B832" s="5" t="s">
        <v>786</v>
      </c>
      <c r="C832" s="23">
        <v>14.5</v>
      </c>
      <c r="D832" s="23">
        <v>61.9</v>
      </c>
      <c r="E832" s="23">
        <v>1.4</v>
      </c>
      <c r="F832" s="23">
        <v>4.4000000000000004</v>
      </c>
      <c r="G832" s="23">
        <v>28.3</v>
      </c>
      <c r="H832" s="23">
        <v>6.4</v>
      </c>
      <c r="I832" s="23">
        <v>2.2999999999999998</v>
      </c>
      <c r="J832" s="23">
        <v>3.4</v>
      </c>
      <c r="K832" s="23">
        <v>3.2</v>
      </c>
      <c r="L832" s="23">
        <v>0.6</v>
      </c>
      <c r="M832" s="23">
        <v>11.9</v>
      </c>
      <c r="N832" s="23">
        <v>0.6</v>
      </c>
      <c r="O832" s="23">
        <v>15.6</v>
      </c>
      <c r="P832" s="23">
        <v>0.8</v>
      </c>
      <c r="Q832" s="23">
        <v>82.3</v>
      </c>
    </row>
    <row r="833" spans="1:17" x14ac:dyDescent="0.3">
      <c r="A833" s="20" t="s">
        <v>1949</v>
      </c>
      <c r="B833" s="5" t="s">
        <v>787</v>
      </c>
      <c r="C833" s="23">
        <v>9.9</v>
      </c>
      <c r="D833" s="23">
        <v>51.9</v>
      </c>
      <c r="E833" s="23">
        <v>1.4</v>
      </c>
      <c r="F833" s="23">
        <v>5.9</v>
      </c>
      <c r="G833" s="23">
        <v>20.2</v>
      </c>
      <c r="H833" s="23">
        <v>5.0999999999999996</v>
      </c>
      <c r="I833" s="23">
        <v>2.2999999999999998</v>
      </c>
      <c r="J833" s="23">
        <v>2.1</v>
      </c>
      <c r="K833" s="23">
        <v>8.3000000000000007</v>
      </c>
      <c r="L833" s="23">
        <v>0.7</v>
      </c>
      <c r="M833" s="23">
        <v>10.5</v>
      </c>
      <c r="N833" s="23">
        <v>14.5</v>
      </c>
      <c r="O833" s="23">
        <v>16.7</v>
      </c>
      <c r="P833" s="23">
        <v>1.5</v>
      </c>
      <c r="Q833" s="23">
        <v>81.7</v>
      </c>
    </row>
    <row r="834" spans="1:17" x14ac:dyDescent="0.3">
      <c r="A834" s="20" t="s">
        <v>1950</v>
      </c>
      <c r="B834" s="5" t="s">
        <v>788</v>
      </c>
      <c r="C834" s="23">
        <v>6.6</v>
      </c>
      <c r="D834" s="23">
        <v>41.5</v>
      </c>
      <c r="E834" s="23">
        <v>1.7</v>
      </c>
      <c r="F834" s="23">
        <v>3.2</v>
      </c>
      <c r="G834" s="23">
        <v>24.7</v>
      </c>
      <c r="H834" s="23">
        <v>3.9</v>
      </c>
      <c r="I834" s="23">
        <v>2.2000000000000002</v>
      </c>
      <c r="J834" s="23">
        <v>2.7</v>
      </c>
      <c r="K834" s="23">
        <v>3.1</v>
      </c>
      <c r="L834" s="23">
        <v>0.7</v>
      </c>
      <c r="M834" s="23">
        <v>10.7</v>
      </c>
      <c r="N834" s="23">
        <v>1.4</v>
      </c>
      <c r="O834" s="23">
        <v>18.3</v>
      </c>
      <c r="P834" s="23">
        <v>0.6</v>
      </c>
      <c r="Q834" s="23">
        <v>75.400000000000006</v>
      </c>
    </row>
    <row r="835" spans="1:17" x14ac:dyDescent="0.3">
      <c r="A835" s="20" t="s">
        <v>1951</v>
      </c>
      <c r="B835" s="5" t="s">
        <v>789</v>
      </c>
      <c r="C835" s="23">
        <v>15.1</v>
      </c>
      <c r="D835" s="23">
        <v>71.900000000000006</v>
      </c>
      <c r="E835" s="23">
        <v>1.3</v>
      </c>
      <c r="F835" s="23">
        <v>5.5</v>
      </c>
      <c r="G835" s="23">
        <v>28.3</v>
      </c>
      <c r="H835" s="23">
        <v>3.5</v>
      </c>
      <c r="I835" s="23">
        <v>14.2</v>
      </c>
      <c r="J835" s="23">
        <v>3.8</v>
      </c>
      <c r="K835" s="23">
        <v>1.4</v>
      </c>
      <c r="L835" s="23">
        <v>0.5</v>
      </c>
      <c r="M835" s="23">
        <v>12.3</v>
      </c>
      <c r="N835" s="23">
        <v>21.4</v>
      </c>
      <c r="O835" s="23">
        <v>12.4</v>
      </c>
      <c r="P835" s="23">
        <v>2.5</v>
      </c>
      <c r="Q835" s="23">
        <v>89.1</v>
      </c>
    </row>
    <row r="836" spans="1:17" x14ac:dyDescent="0.3">
      <c r="A836" s="20" t="s">
        <v>1952</v>
      </c>
      <c r="B836" s="5" t="s">
        <v>361</v>
      </c>
      <c r="C836" s="23">
        <v>19</v>
      </c>
      <c r="D836" s="23">
        <v>73.400000000000006</v>
      </c>
      <c r="E836" s="23">
        <v>1.8</v>
      </c>
      <c r="F836" s="23">
        <v>2.5</v>
      </c>
      <c r="G836" s="23">
        <v>26.2</v>
      </c>
      <c r="H836" s="23">
        <v>3.1</v>
      </c>
      <c r="I836" s="23">
        <v>3.2</v>
      </c>
      <c r="J836" s="23">
        <v>2.8</v>
      </c>
      <c r="K836" s="23">
        <v>7</v>
      </c>
      <c r="L836" s="23">
        <v>2.1</v>
      </c>
      <c r="M836" s="23">
        <v>15.1</v>
      </c>
      <c r="N836" s="23">
        <v>26</v>
      </c>
      <c r="O836" s="23">
        <v>10.9</v>
      </c>
      <c r="P836" s="23">
        <v>1.7</v>
      </c>
      <c r="Q836" s="23">
        <v>88.7</v>
      </c>
    </row>
    <row r="837" spans="1:17" x14ac:dyDescent="0.3">
      <c r="A837" s="20" t="s">
        <v>1953</v>
      </c>
      <c r="B837" s="5" t="s">
        <v>790</v>
      </c>
      <c r="C837" s="23">
        <v>15</v>
      </c>
      <c r="D837" s="23">
        <v>73.7</v>
      </c>
      <c r="E837" s="23">
        <v>1.7</v>
      </c>
      <c r="F837" s="23">
        <v>5.8</v>
      </c>
      <c r="G837" s="23">
        <v>32.700000000000003</v>
      </c>
      <c r="H837" s="23">
        <v>5.2</v>
      </c>
      <c r="I837" s="23">
        <v>17.3</v>
      </c>
      <c r="J837" s="23">
        <v>4.2</v>
      </c>
      <c r="K837" s="23">
        <v>2.2999999999999998</v>
      </c>
      <c r="L837" s="23">
        <v>0.7</v>
      </c>
      <c r="M837" s="23">
        <v>15.1</v>
      </c>
      <c r="N837" s="23">
        <v>14.9</v>
      </c>
      <c r="O837" s="23">
        <v>13.9</v>
      </c>
      <c r="P837" s="23">
        <v>2.6</v>
      </c>
      <c r="Q837" s="23">
        <v>90.4</v>
      </c>
    </row>
    <row r="838" spans="1:17" x14ac:dyDescent="0.3">
      <c r="A838" s="20" t="s">
        <v>1954</v>
      </c>
      <c r="B838" s="5" t="s">
        <v>791</v>
      </c>
      <c r="C838" s="23">
        <v>5.6</v>
      </c>
      <c r="D838" s="23">
        <v>41.4</v>
      </c>
      <c r="E838" s="23">
        <v>1.5</v>
      </c>
      <c r="F838" s="23">
        <v>3.6</v>
      </c>
      <c r="G838" s="23">
        <v>23.4</v>
      </c>
      <c r="H838" s="23">
        <v>3.7</v>
      </c>
      <c r="I838" s="23">
        <v>1.5</v>
      </c>
      <c r="J838" s="23">
        <v>2.2999999999999998</v>
      </c>
      <c r="K838" s="23">
        <v>1.2</v>
      </c>
      <c r="L838" s="23">
        <v>0.3</v>
      </c>
      <c r="M838" s="23">
        <v>12.3</v>
      </c>
      <c r="N838" s="23">
        <v>2.5</v>
      </c>
      <c r="O838" s="23">
        <v>18</v>
      </c>
      <c r="P838" s="23">
        <v>0.6</v>
      </c>
      <c r="Q838" s="23">
        <v>75.2</v>
      </c>
    </row>
    <row r="839" spans="1:17" x14ac:dyDescent="0.3">
      <c r="A839" s="20" t="s">
        <v>1955</v>
      </c>
      <c r="B839" s="5" t="s">
        <v>792</v>
      </c>
      <c r="C839" s="23">
        <v>14.8</v>
      </c>
      <c r="D839" s="23">
        <v>74.5</v>
      </c>
      <c r="E839" s="23">
        <v>0.8</v>
      </c>
      <c r="F839" s="23">
        <v>14.1</v>
      </c>
      <c r="G839" s="23">
        <v>32.799999999999997</v>
      </c>
      <c r="H839" s="23">
        <v>4.9000000000000004</v>
      </c>
      <c r="I839" s="23">
        <v>24.8</v>
      </c>
      <c r="J839" s="23">
        <v>2.8</v>
      </c>
      <c r="K839" s="23">
        <v>1.6</v>
      </c>
      <c r="L839" s="23">
        <v>1.8</v>
      </c>
      <c r="M839" s="23">
        <v>14.6</v>
      </c>
      <c r="N839" s="23">
        <v>17.2</v>
      </c>
      <c r="O839" s="23">
        <v>9.3000000000000007</v>
      </c>
      <c r="P839" s="23">
        <v>2.6</v>
      </c>
      <c r="Q839" s="23">
        <v>89.5</v>
      </c>
    </row>
    <row r="840" spans="1:17" x14ac:dyDescent="0.3">
      <c r="A840" s="20" t="s">
        <v>1956</v>
      </c>
      <c r="B840" s="5" t="s">
        <v>793</v>
      </c>
      <c r="C840" s="23">
        <v>18.3</v>
      </c>
      <c r="D840" s="23">
        <v>76.5</v>
      </c>
      <c r="E840" s="23">
        <v>1.2</v>
      </c>
      <c r="F840" s="23">
        <v>1.8</v>
      </c>
      <c r="G840" s="23">
        <v>26.2</v>
      </c>
      <c r="H840" s="23">
        <v>4.0999999999999996</v>
      </c>
      <c r="I840" s="23">
        <v>17.8</v>
      </c>
      <c r="J840" s="23">
        <v>3</v>
      </c>
      <c r="K840" s="23">
        <v>8.3000000000000007</v>
      </c>
      <c r="L840" s="23">
        <v>2</v>
      </c>
      <c r="M840" s="23">
        <v>15.8</v>
      </c>
      <c r="N840" s="23">
        <v>33.799999999999997</v>
      </c>
      <c r="O840" s="23">
        <v>14</v>
      </c>
      <c r="P840" s="23">
        <v>3.2</v>
      </c>
      <c r="Q840" s="23">
        <v>90</v>
      </c>
    </row>
    <row r="841" spans="1:17" x14ac:dyDescent="0.3">
      <c r="A841" s="20" t="s">
        <v>1957</v>
      </c>
      <c r="B841" s="5" t="s">
        <v>794</v>
      </c>
      <c r="C841" s="23">
        <v>12.5</v>
      </c>
      <c r="D841" s="23">
        <v>58.6</v>
      </c>
      <c r="E841" s="23">
        <v>1.8</v>
      </c>
      <c r="F841" s="23">
        <v>0.5</v>
      </c>
      <c r="G841" s="23">
        <v>28.4</v>
      </c>
      <c r="H841" s="23">
        <v>6.4</v>
      </c>
      <c r="I841" s="23">
        <v>0.3</v>
      </c>
      <c r="J841" s="23">
        <v>3.9</v>
      </c>
      <c r="K841" s="23">
        <v>1</v>
      </c>
      <c r="L841" s="23">
        <v>0.1</v>
      </c>
      <c r="M841" s="23">
        <v>13.1</v>
      </c>
      <c r="N841" s="23">
        <v>0.8</v>
      </c>
      <c r="O841" s="23">
        <v>17.7</v>
      </c>
      <c r="P841" s="23">
        <v>0.8</v>
      </c>
      <c r="Q841" s="23">
        <v>80.400000000000006</v>
      </c>
    </row>
    <row r="842" spans="1:17" x14ac:dyDescent="0.3">
      <c r="A842" s="20" t="s">
        <v>1958</v>
      </c>
      <c r="B842" s="5" t="s">
        <v>795</v>
      </c>
      <c r="C842" s="23">
        <v>15.6</v>
      </c>
      <c r="D842" s="23">
        <v>71.3</v>
      </c>
      <c r="E842" s="23">
        <v>1.6</v>
      </c>
      <c r="F842" s="23">
        <v>0.7</v>
      </c>
      <c r="G842" s="23">
        <v>30.8</v>
      </c>
      <c r="H842" s="23">
        <v>4.3</v>
      </c>
      <c r="I842" s="23">
        <v>11</v>
      </c>
      <c r="J842" s="23">
        <v>4.8</v>
      </c>
      <c r="K842" s="23">
        <v>9.4</v>
      </c>
      <c r="L842" s="23">
        <v>6.8</v>
      </c>
      <c r="M842" s="23">
        <v>16.2</v>
      </c>
      <c r="N842" s="23">
        <v>20.6</v>
      </c>
      <c r="O842" s="23">
        <v>13.1</v>
      </c>
      <c r="P842" s="23">
        <v>1.6</v>
      </c>
      <c r="Q842" s="23">
        <v>85.4</v>
      </c>
    </row>
    <row r="843" spans="1:17" x14ac:dyDescent="0.3">
      <c r="A843" s="20" t="s">
        <v>1959</v>
      </c>
      <c r="B843" s="5" t="s">
        <v>796</v>
      </c>
      <c r="C843" s="23">
        <v>35.200000000000003</v>
      </c>
      <c r="D843" s="23">
        <v>81.2</v>
      </c>
      <c r="E843" s="23">
        <v>7</v>
      </c>
      <c r="F843" s="23">
        <v>1.6</v>
      </c>
      <c r="G843" s="23">
        <v>45</v>
      </c>
      <c r="H843" s="23">
        <v>16.399999999999999</v>
      </c>
      <c r="I843" s="23">
        <v>46.1</v>
      </c>
      <c r="J843" s="23">
        <v>16.600000000000001</v>
      </c>
      <c r="K843" s="23">
        <v>21.3</v>
      </c>
      <c r="L843" s="23">
        <v>2</v>
      </c>
      <c r="M843" s="23">
        <v>28.9</v>
      </c>
      <c r="N843" s="23">
        <v>41.5</v>
      </c>
      <c r="O843" s="23">
        <v>17.100000000000001</v>
      </c>
      <c r="P843" s="23">
        <v>5.5</v>
      </c>
      <c r="Q843" s="23">
        <v>93.3</v>
      </c>
    </row>
    <row r="844" spans="1:17" x14ac:dyDescent="0.3">
      <c r="A844" s="20" t="s">
        <v>1960</v>
      </c>
      <c r="B844" s="5" t="s">
        <v>797</v>
      </c>
      <c r="C844" s="23">
        <v>34.799999999999997</v>
      </c>
      <c r="D844" s="23">
        <v>77.2</v>
      </c>
      <c r="E844" s="23">
        <v>10.199999999999999</v>
      </c>
      <c r="F844" s="23">
        <v>4.4000000000000004</v>
      </c>
      <c r="G844" s="23">
        <v>54.2</v>
      </c>
      <c r="H844" s="23">
        <v>22.3</v>
      </c>
      <c r="I844" s="23">
        <v>54.2</v>
      </c>
      <c r="J844" s="23">
        <v>17.3</v>
      </c>
      <c r="K844" s="23">
        <v>12.3</v>
      </c>
      <c r="L844" s="23">
        <v>2.7</v>
      </c>
      <c r="M844" s="23">
        <v>34.200000000000003</v>
      </c>
      <c r="N844" s="23">
        <v>44.4</v>
      </c>
      <c r="O844" s="23">
        <v>18.8</v>
      </c>
      <c r="P844" s="23">
        <v>4.2</v>
      </c>
      <c r="Q844" s="23">
        <v>92.4</v>
      </c>
    </row>
    <row r="845" spans="1:17" x14ac:dyDescent="0.3">
      <c r="A845" s="20" t="s">
        <v>1961</v>
      </c>
      <c r="B845" s="5" t="s">
        <v>798</v>
      </c>
      <c r="C845" s="23">
        <v>18.2</v>
      </c>
      <c r="D845" s="23">
        <v>75.599999999999994</v>
      </c>
      <c r="E845" s="23">
        <v>1.6</v>
      </c>
      <c r="F845" s="23">
        <v>3</v>
      </c>
      <c r="G845" s="23">
        <v>36</v>
      </c>
      <c r="H845" s="23">
        <v>6.8</v>
      </c>
      <c r="I845" s="23">
        <v>26.8</v>
      </c>
      <c r="J845" s="23">
        <v>4.4000000000000004</v>
      </c>
      <c r="K845" s="23">
        <v>11.2</v>
      </c>
      <c r="L845" s="23">
        <v>3.8</v>
      </c>
      <c r="M845" s="23">
        <v>15.1</v>
      </c>
      <c r="N845" s="23">
        <v>17.5</v>
      </c>
      <c r="O845" s="23">
        <v>12.1</v>
      </c>
      <c r="P845" s="23">
        <v>3.1</v>
      </c>
      <c r="Q845" s="23">
        <v>91.7</v>
      </c>
    </row>
    <row r="846" spans="1:17" x14ac:dyDescent="0.3">
      <c r="A846" s="20" t="s">
        <v>1962</v>
      </c>
      <c r="B846" s="5" t="s">
        <v>799</v>
      </c>
      <c r="C846" s="23">
        <v>9.5</v>
      </c>
      <c r="D846" s="23">
        <v>53.6</v>
      </c>
      <c r="E846" s="23">
        <v>1.5</v>
      </c>
      <c r="F846" s="23">
        <v>4.3</v>
      </c>
      <c r="G846" s="23">
        <v>27.9</v>
      </c>
      <c r="H846" s="23">
        <v>5.4</v>
      </c>
      <c r="I846" s="23">
        <v>3.8</v>
      </c>
      <c r="J846" s="23">
        <v>2.6</v>
      </c>
      <c r="K846" s="23">
        <v>2.7</v>
      </c>
      <c r="L846" s="23">
        <v>0.4</v>
      </c>
      <c r="M846" s="23">
        <v>12.6</v>
      </c>
      <c r="N846" s="23">
        <v>7.3</v>
      </c>
      <c r="O846" s="23">
        <v>17.600000000000001</v>
      </c>
      <c r="P846" s="23">
        <v>1</v>
      </c>
      <c r="Q846" s="23">
        <v>80.900000000000006</v>
      </c>
    </row>
    <row r="847" spans="1:17" x14ac:dyDescent="0.3">
      <c r="A847" s="20" t="s">
        <v>1963</v>
      </c>
      <c r="B847" s="5" t="s">
        <v>800</v>
      </c>
      <c r="C847" s="23">
        <v>18</v>
      </c>
      <c r="D847" s="23">
        <v>77.099999999999994</v>
      </c>
      <c r="E847" s="23">
        <v>1.4</v>
      </c>
      <c r="F847" s="23">
        <v>8</v>
      </c>
      <c r="G847" s="23">
        <v>26.5</v>
      </c>
      <c r="H847" s="23">
        <v>3.7</v>
      </c>
      <c r="I847" s="23">
        <v>17.8</v>
      </c>
      <c r="J847" s="23">
        <v>4</v>
      </c>
      <c r="K847" s="23">
        <v>1.4</v>
      </c>
      <c r="L847" s="23">
        <v>0.4</v>
      </c>
      <c r="M847" s="23">
        <v>20.3</v>
      </c>
      <c r="N847" s="23">
        <v>25.9</v>
      </c>
      <c r="O847" s="23">
        <v>13.9</v>
      </c>
      <c r="P847" s="23">
        <v>2.6</v>
      </c>
      <c r="Q847" s="23">
        <v>88.7</v>
      </c>
    </row>
    <row r="848" spans="1:17" x14ac:dyDescent="0.3">
      <c r="A848" s="20" t="s">
        <v>1964</v>
      </c>
      <c r="B848" s="5" t="s">
        <v>801</v>
      </c>
      <c r="C848" s="23">
        <v>4.8</v>
      </c>
      <c r="D848" s="23">
        <v>32.700000000000003</v>
      </c>
      <c r="E848" s="23">
        <v>1.9</v>
      </c>
      <c r="F848" s="23">
        <v>4.0999999999999996</v>
      </c>
      <c r="G848" s="23">
        <v>25.4</v>
      </c>
      <c r="H848" s="23">
        <v>7.4</v>
      </c>
      <c r="I848" s="23">
        <v>4.2</v>
      </c>
      <c r="J848" s="23">
        <v>2.8</v>
      </c>
      <c r="K848" s="23">
        <v>1.5</v>
      </c>
      <c r="L848" s="23">
        <v>0.7</v>
      </c>
      <c r="M848" s="23">
        <v>10.8</v>
      </c>
      <c r="N848" s="23">
        <v>5.0999999999999996</v>
      </c>
      <c r="O848" s="23">
        <v>19.7</v>
      </c>
      <c r="P848" s="23">
        <v>0.6</v>
      </c>
      <c r="Q848" s="23">
        <v>77.5</v>
      </c>
    </row>
    <row r="849" spans="1:17" x14ac:dyDescent="0.3">
      <c r="A849" s="20" t="s">
        <v>1965</v>
      </c>
      <c r="B849" s="5" t="s">
        <v>802</v>
      </c>
      <c r="C849" s="23">
        <v>26.7</v>
      </c>
      <c r="D849" s="23">
        <v>81.2</v>
      </c>
      <c r="E849" s="23">
        <v>2.4</v>
      </c>
      <c r="F849" s="23">
        <v>2.2000000000000002</v>
      </c>
      <c r="G849" s="23">
        <v>57.7</v>
      </c>
      <c r="H849" s="23">
        <v>4.5</v>
      </c>
      <c r="I849" s="23">
        <v>14.8</v>
      </c>
      <c r="J849" s="23">
        <v>3.3</v>
      </c>
      <c r="K849" s="23">
        <v>0.2</v>
      </c>
      <c r="L849" s="23">
        <v>13.9</v>
      </c>
      <c r="M849" s="23">
        <v>11.9</v>
      </c>
      <c r="N849" s="23">
        <v>6.7</v>
      </c>
      <c r="O849" s="23">
        <v>13.8</v>
      </c>
      <c r="P849" s="23">
        <v>1</v>
      </c>
      <c r="Q849" s="23">
        <v>91.9</v>
      </c>
    </row>
    <row r="850" spans="1:17" x14ac:dyDescent="0.3">
      <c r="A850" s="20" t="s">
        <v>1966</v>
      </c>
      <c r="B850" s="5" t="s">
        <v>345</v>
      </c>
      <c r="C850" s="23">
        <v>20.6</v>
      </c>
      <c r="D850" s="23">
        <v>78.599999999999994</v>
      </c>
      <c r="E850" s="23">
        <v>1.2</v>
      </c>
      <c r="F850" s="23">
        <v>5.4</v>
      </c>
      <c r="G850" s="23">
        <v>54.7</v>
      </c>
      <c r="H850" s="23">
        <v>4.5</v>
      </c>
      <c r="I850" s="23">
        <v>17.2</v>
      </c>
      <c r="J850" s="23">
        <v>2.2000000000000002</v>
      </c>
      <c r="K850" s="23">
        <v>2</v>
      </c>
      <c r="L850" s="23">
        <v>6.4</v>
      </c>
      <c r="M850" s="23">
        <v>14</v>
      </c>
      <c r="N850" s="23">
        <v>30.3</v>
      </c>
      <c r="O850" s="23">
        <v>8.9</v>
      </c>
      <c r="P850" s="23">
        <v>1.3</v>
      </c>
      <c r="Q850" s="23">
        <v>92.4</v>
      </c>
    </row>
    <row r="851" spans="1:17" x14ac:dyDescent="0.3">
      <c r="A851" s="20" t="s">
        <v>1967</v>
      </c>
      <c r="B851" s="5" t="s">
        <v>803</v>
      </c>
      <c r="C851" s="23">
        <v>21.4</v>
      </c>
      <c r="D851" s="23">
        <v>72.8</v>
      </c>
      <c r="E851" s="23">
        <v>1.3</v>
      </c>
      <c r="F851" s="23">
        <v>1.8</v>
      </c>
      <c r="G851" s="23">
        <v>37.700000000000003</v>
      </c>
      <c r="H851" s="23">
        <v>9.9</v>
      </c>
      <c r="I851" s="23">
        <v>13.1</v>
      </c>
      <c r="J851" s="23">
        <v>2.2999999999999998</v>
      </c>
      <c r="K851" s="23">
        <v>1.8</v>
      </c>
      <c r="L851" s="23">
        <v>28.2</v>
      </c>
      <c r="M851" s="23">
        <v>10.7</v>
      </c>
      <c r="N851" s="23">
        <v>39.700000000000003</v>
      </c>
      <c r="O851" s="23">
        <v>11</v>
      </c>
      <c r="P851" s="23">
        <v>1.3</v>
      </c>
      <c r="Q851" s="23">
        <v>86.6</v>
      </c>
    </row>
    <row r="852" spans="1:17" x14ac:dyDescent="0.3">
      <c r="A852" s="20" t="s">
        <v>1968</v>
      </c>
      <c r="B852" s="5" t="s">
        <v>19</v>
      </c>
      <c r="C852" s="23">
        <v>10.6</v>
      </c>
      <c r="D852" s="23">
        <v>52.7</v>
      </c>
      <c r="E852" s="23">
        <v>1.9</v>
      </c>
      <c r="F852" s="23">
        <v>4.7</v>
      </c>
      <c r="G852" s="23">
        <v>27</v>
      </c>
      <c r="H852" s="23">
        <v>6.3</v>
      </c>
      <c r="I852" s="23">
        <v>4.5999999999999996</v>
      </c>
      <c r="J852" s="23">
        <v>3.7</v>
      </c>
      <c r="K852" s="23">
        <v>0.9</v>
      </c>
      <c r="L852" s="23">
        <v>1.6</v>
      </c>
      <c r="M852" s="23">
        <v>14.8</v>
      </c>
      <c r="N852" s="23">
        <v>4.4000000000000004</v>
      </c>
      <c r="O852" s="23">
        <v>17.100000000000001</v>
      </c>
      <c r="P852" s="23">
        <v>1.1000000000000001</v>
      </c>
      <c r="Q852" s="23">
        <v>85.9</v>
      </c>
    </row>
    <row r="853" spans="1:17" x14ac:dyDescent="0.3">
      <c r="A853" s="20" t="s">
        <v>1969</v>
      </c>
      <c r="B853" s="5" t="s">
        <v>804</v>
      </c>
      <c r="C853" s="23">
        <v>11.8</v>
      </c>
      <c r="D853" s="23">
        <v>61.1</v>
      </c>
      <c r="E853" s="23">
        <v>1.6</v>
      </c>
      <c r="F853" s="23">
        <v>12.8</v>
      </c>
      <c r="G853" s="23">
        <v>27.2</v>
      </c>
      <c r="H853" s="23">
        <v>8.4</v>
      </c>
      <c r="I853" s="23">
        <v>4</v>
      </c>
      <c r="J853" s="23">
        <v>2.5</v>
      </c>
      <c r="K853" s="23">
        <v>0.2</v>
      </c>
      <c r="L853" s="23">
        <v>8.4</v>
      </c>
      <c r="M853" s="23">
        <v>11.6</v>
      </c>
      <c r="N853" s="23">
        <v>20.3</v>
      </c>
      <c r="O853" s="23">
        <v>11.2</v>
      </c>
      <c r="P853" s="23">
        <v>1.8</v>
      </c>
      <c r="Q853" s="23">
        <v>87</v>
      </c>
    </row>
    <row r="854" spans="1:17" x14ac:dyDescent="0.3">
      <c r="A854" s="20" t="s">
        <v>1970</v>
      </c>
      <c r="B854" s="5" t="s">
        <v>805</v>
      </c>
      <c r="C854" s="23">
        <v>8</v>
      </c>
      <c r="D854" s="23">
        <v>41.7</v>
      </c>
      <c r="E854" s="23">
        <v>2.2999999999999998</v>
      </c>
      <c r="F854" s="23">
        <v>4.3</v>
      </c>
      <c r="G854" s="23">
        <v>39.6</v>
      </c>
      <c r="H854" s="23">
        <v>13.7</v>
      </c>
      <c r="I854" s="23">
        <v>13.7</v>
      </c>
      <c r="J854" s="23">
        <v>3.5</v>
      </c>
      <c r="K854" s="23">
        <v>6.9</v>
      </c>
      <c r="L854" s="23">
        <v>5.3</v>
      </c>
      <c r="M854" s="23">
        <v>16.5</v>
      </c>
      <c r="N854" s="23">
        <v>3.7</v>
      </c>
      <c r="O854" s="23">
        <v>23.6</v>
      </c>
      <c r="P854" s="23">
        <v>0.6</v>
      </c>
      <c r="Q854" s="23">
        <v>80.5</v>
      </c>
    </row>
    <row r="855" spans="1:17" x14ac:dyDescent="0.3">
      <c r="A855" s="20" t="s">
        <v>1971</v>
      </c>
      <c r="B855" s="5" t="s">
        <v>23</v>
      </c>
      <c r="C855" s="23">
        <v>15.5</v>
      </c>
      <c r="D855" s="23">
        <v>72.400000000000006</v>
      </c>
      <c r="E855" s="23">
        <v>2.6</v>
      </c>
      <c r="F855" s="23">
        <v>15.5</v>
      </c>
      <c r="G855" s="23">
        <v>32.700000000000003</v>
      </c>
      <c r="H855" s="23">
        <v>7.3</v>
      </c>
      <c r="I855" s="23">
        <v>18.100000000000001</v>
      </c>
      <c r="J855" s="23">
        <v>8.4</v>
      </c>
      <c r="K855" s="23">
        <v>1.3</v>
      </c>
      <c r="L855" s="23">
        <v>15.8</v>
      </c>
      <c r="M855" s="23">
        <v>21.2</v>
      </c>
      <c r="N855" s="23">
        <v>29</v>
      </c>
      <c r="O855" s="23">
        <v>16.100000000000001</v>
      </c>
      <c r="P855" s="23">
        <v>2.8</v>
      </c>
      <c r="Q855" s="23">
        <v>82.8</v>
      </c>
    </row>
    <row r="856" spans="1:17" x14ac:dyDescent="0.3">
      <c r="A856" s="20" t="s">
        <v>1972</v>
      </c>
      <c r="B856" s="5" t="s">
        <v>362</v>
      </c>
      <c r="C856" s="23">
        <v>25.7</v>
      </c>
      <c r="D856" s="23">
        <v>82.7</v>
      </c>
      <c r="E856" s="23">
        <v>1.6</v>
      </c>
      <c r="F856" s="23">
        <v>1.2</v>
      </c>
      <c r="G856" s="23">
        <v>39.1</v>
      </c>
      <c r="H856" s="23">
        <v>5.7</v>
      </c>
      <c r="I856" s="23">
        <v>22.2</v>
      </c>
      <c r="J856" s="23">
        <v>5.7</v>
      </c>
      <c r="K856" s="23">
        <v>0.7</v>
      </c>
      <c r="L856" s="23">
        <v>18.2</v>
      </c>
      <c r="M856" s="23">
        <v>16</v>
      </c>
      <c r="N856" s="23">
        <v>27.5</v>
      </c>
      <c r="O856" s="23">
        <v>10.5</v>
      </c>
      <c r="P856" s="23">
        <v>2</v>
      </c>
      <c r="Q856" s="23">
        <v>91.8</v>
      </c>
    </row>
    <row r="857" spans="1:17" x14ac:dyDescent="0.3">
      <c r="A857" s="20" t="s">
        <v>1973</v>
      </c>
      <c r="B857" s="5" t="s">
        <v>457</v>
      </c>
      <c r="C857" s="23">
        <v>13</v>
      </c>
      <c r="D857" s="23">
        <v>78.8</v>
      </c>
      <c r="E857" s="23">
        <v>1.6</v>
      </c>
      <c r="F857" s="23">
        <v>12.5</v>
      </c>
      <c r="G857" s="23">
        <v>40.299999999999997</v>
      </c>
      <c r="H857" s="23">
        <v>7.8</v>
      </c>
      <c r="I857" s="23">
        <v>12.5</v>
      </c>
      <c r="J857" s="23">
        <v>3.1</v>
      </c>
      <c r="K857" s="23">
        <v>0.4</v>
      </c>
      <c r="L857" s="23">
        <v>9.9</v>
      </c>
      <c r="M857" s="23">
        <v>14.4</v>
      </c>
      <c r="N857" s="23">
        <v>13.6</v>
      </c>
      <c r="O857" s="23">
        <v>6.8</v>
      </c>
      <c r="P857" s="23">
        <v>2.1</v>
      </c>
      <c r="Q857" s="23">
        <v>90.1</v>
      </c>
    </row>
    <row r="858" spans="1:17" x14ac:dyDescent="0.3">
      <c r="A858" s="20" t="s">
        <v>1974</v>
      </c>
      <c r="B858" s="5" t="s">
        <v>806</v>
      </c>
      <c r="C858" s="23">
        <v>3.7</v>
      </c>
      <c r="D858" s="23">
        <v>46.3</v>
      </c>
      <c r="E858" s="23">
        <v>0.9</v>
      </c>
      <c r="F858" s="23">
        <v>2.7</v>
      </c>
      <c r="G858" s="23">
        <v>30.7</v>
      </c>
      <c r="H858" s="23">
        <v>7.3</v>
      </c>
      <c r="I858" s="23">
        <v>32</v>
      </c>
      <c r="J858" s="23">
        <v>1.4</v>
      </c>
      <c r="K858" s="23">
        <v>0.2</v>
      </c>
      <c r="L858" s="23">
        <v>4.8</v>
      </c>
      <c r="M858" s="23">
        <v>13.5</v>
      </c>
      <c r="N858" s="23">
        <v>41.9</v>
      </c>
      <c r="O858" s="23">
        <v>16.2</v>
      </c>
      <c r="P858" s="23">
        <v>1</v>
      </c>
      <c r="Q858" s="23">
        <v>79</v>
      </c>
    </row>
    <row r="859" spans="1:17" x14ac:dyDescent="0.3">
      <c r="A859" s="20" t="s">
        <v>1975</v>
      </c>
      <c r="B859" s="5" t="s">
        <v>807</v>
      </c>
      <c r="C859" s="23">
        <v>17.5</v>
      </c>
      <c r="D859" s="23">
        <v>65.5</v>
      </c>
      <c r="E859" s="23">
        <v>1</v>
      </c>
      <c r="F859" s="23">
        <v>5.8</v>
      </c>
      <c r="G859" s="23">
        <v>42.6</v>
      </c>
      <c r="H859" s="23">
        <v>10.9</v>
      </c>
      <c r="I859" s="23">
        <v>14</v>
      </c>
      <c r="J859" s="23">
        <v>1.4</v>
      </c>
      <c r="K859" s="23">
        <v>0.1</v>
      </c>
      <c r="L859" s="23">
        <v>15.8</v>
      </c>
      <c r="M859" s="23">
        <v>13.1</v>
      </c>
      <c r="N859" s="23">
        <v>23.4</v>
      </c>
      <c r="O859" s="23">
        <v>8.6999999999999993</v>
      </c>
      <c r="P859" s="23">
        <v>1</v>
      </c>
      <c r="Q859" s="23">
        <v>89.5</v>
      </c>
    </row>
    <row r="860" spans="1:17" x14ac:dyDescent="0.3">
      <c r="A860" s="20" t="s">
        <v>1976</v>
      </c>
      <c r="B860" s="5" t="s">
        <v>808</v>
      </c>
      <c r="C860" s="23">
        <v>19</v>
      </c>
      <c r="D860" s="23">
        <v>77.3</v>
      </c>
      <c r="E860" s="23">
        <v>1</v>
      </c>
      <c r="F860" s="23">
        <v>16.100000000000001</v>
      </c>
      <c r="G860" s="23">
        <v>56.9</v>
      </c>
      <c r="H860" s="23">
        <v>17.7</v>
      </c>
      <c r="I860" s="23">
        <v>11</v>
      </c>
      <c r="J860" s="23">
        <v>2.1</v>
      </c>
      <c r="K860" s="23">
        <v>0.5</v>
      </c>
      <c r="L860" s="23">
        <v>45.2</v>
      </c>
      <c r="M860" s="23">
        <v>23.1</v>
      </c>
      <c r="N860" s="23">
        <v>53.8</v>
      </c>
      <c r="O860" s="23">
        <v>6.7</v>
      </c>
      <c r="P860" s="23">
        <v>0.8</v>
      </c>
      <c r="Q860" s="23">
        <v>95.1</v>
      </c>
    </row>
    <row r="861" spans="1:17" x14ac:dyDescent="0.3">
      <c r="A861" s="20" t="s">
        <v>1977</v>
      </c>
      <c r="B861" s="5" t="s">
        <v>809</v>
      </c>
      <c r="C861" s="23">
        <v>16.3</v>
      </c>
      <c r="D861" s="23">
        <v>77.099999999999994</v>
      </c>
      <c r="E861" s="23">
        <v>1</v>
      </c>
      <c r="F861" s="23">
        <v>3.4</v>
      </c>
      <c r="G861" s="23">
        <v>28.5</v>
      </c>
      <c r="H861" s="23">
        <v>8.3000000000000007</v>
      </c>
      <c r="I861" s="23">
        <v>3.1</v>
      </c>
      <c r="J861" s="23">
        <v>5.0999999999999996</v>
      </c>
      <c r="K861" s="23">
        <v>0.5</v>
      </c>
      <c r="L861" s="23">
        <v>4.2</v>
      </c>
      <c r="M861" s="23">
        <v>14.1</v>
      </c>
      <c r="N861" s="23">
        <v>16.3</v>
      </c>
      <c r="O861" s="23">
        <v>12.5</v>
      </c>
      <c r="P861" s="23">
        <v>5.0999999999999996</v>
      </c>
      <c r="Q861" s="23">
        <v>90.8</v>
      </c>
    </row>
    <row r="862" spans="1:17" x14ac:dyDescent="0.3">
      <c r="A862" s="20" t="s">
        <v>1978</v>
      </c>
      <c r="B862" s="5" t="s">
        <v>810</v>
      </c>
      <c r="C862" s="23">
        <v>13.6</v>
      </c>
      <c r="D862" s="23">
        <v>73.2</v>
      </c>
      <c r="E862" s="23">
        <v>2.5</v>
      </c>
      <c r="F862" s="23">
        <v>3.8</v>
      </c>
      <c r="G862" s="23">
        <v>46</v>
      </c>
      <c r="H862" s="23">
        <v>13.7</v>
      </c>
      <c r="I862" s="23">
        <v>7.2</v>
      </c>
      <c r="J862" s="23">
        <v>4.8</v>
      </c>
      <c r="K862" s="23">
        <v>1.2</v>
      </c>
      <c r="L862" s="23">
        <v>14.4</v>
      </c>
      <c r="M862" s="23">
        <v>14.7</v>
      </c>
      <c r="N862" s="23">
        <v>37.4</v>
      </c>
      <c r="O862" s="23">
        <v>10.4</v>
      </c>
      <c r="P862" s="23">
        <v>2.2000000000000002</v>
      </c>
      <c r="Q862" s="23">
        <v>96.1</v>
      </c>
    </row>
    <row r="863" spans="1:17" x14ac:dyDescent="0.3">
      <c r="A863" s="20" t="s">
        <v>1979</v>
      </c>
      <c r="B863" s="5" t="s">
        <v>811</v>
      </c>
      <c r="C863" s="23">
        <v>13.7</v>
      </c>
      <c r="D863" s="23">
        <v>64.400000000000006</v>
      </c>
      <c r="E863" s="23">
        <v>1.2</v>
      </c>
      <c r="F863" s="23">
        <v>3.9</v>
      </c>
      <c r="G863" s="23">
        <v>34.799999999999997</v>
      </c>
      <c r="H863" s="23">
        <v>4.9000000000000004</v>
      </c>
      <c r="I863" s="23">
        <v>7.1</v>
      </c>
      <c r="J863" s="23">
        <v>2.8</v>
      </c>
      <c r="K863" s="23">
        <v>0.6</v>
      </c>
      <c r="L863" s="23">
        <v>7.4</v>
      </c>
      <c r="M863" s="23">
        <v>12.9</v>
      </c>
      <c r="N863" s="23">
        <v>10.8</v>
      </c>
      <c r="O863" s="23">
        <v>13.3</v>
      </c>
      <c r="P863" s="23">
        <v>1.1000000000000001</v>
      </c>
      <c r="Q863" s="23">
        <v>87.8</v>
      </c>
    </row>
    <row r="864" spans="1:17" x14ac:dyDescent="0.3">
      <c r="A864" s="20" t="s">
        <v>1980</v>
      </c>
      <c r="B864" s="5" t="s">
        <v>812</v>
      </c>
      <c r="C864" s="23">
        <v>10.199999999999999</v>
      </c>
      <c r="D864" s="23">
        <v>75.900000000000006</v>
      </c>
      <c r="E864" s="23">
        <v>1.4</v>
      </c>
      <c r="F864" s="23">
        <v>4.3</v>
      </c>
      <c r="G864" s="23">
        <v>29.1</v>
      </c>
      <c r="H864" s="23">
        <v>6.1</v>
      </c>
      <c r="I864" s="23">
        <v>10.199999999999999</v>
      </c>
      <c r="J864" s="23">
        <v>4.0999999999999996</v>
      </c>
      <c r="K864" s="23">
        <v>0.5</v>
      </c>
      <c r="L864" s="23">
        <v>9.1</v>
      </c>
      <c r="M864" s="23">
        <v>16.2</v>
      </c>
      <c r="N864" s="23">
        <v>42.6</v>
      </c>
      <c r="O864" s="23">
        <v>13.1</v>
      </c>
      <c r="P864" s="23">
        <v>2.1</v>
      </c>
      <c r="Q864" s="23">
        <v>87.5</v>
      </c>
    </row>
    <row r="865" spans="1:17" x14ac:dyDescent="0.3">
      <c r="A865" s="20" t="s">
        <v>1981</v>
      </c>
      <c r="B865" s="5" t="s">
        <v>813</v>
      </c>
      <c r="C865" s="23">
        <v>20.6</v>
      </c>
      <c r="D865" s="23">
        <v>78.5</v>
      </c>
      <c r="E865" s="23">
        <v>1.1000000000000001</v>
      </c>
      <c r="F865" s="23">
        <v>3.2</v>
      </c>
      <c r="G865" s="23">
        <v>51.3</v>
      </c>
      <c r="H865" s="23">
        <v>9.3000000000000007</v>
      </c>
      <c r="I865" s="23">
        <v>23</v>
      </c>
      <c r="J865" s="23">
        <v>3</v>
      </c>
      <c r="K865" s="23">
        <v>0.4</v>
      </c>
      <c r="L865" s="23">
        <v>16.8</v>
      </c>
      <c r="M865" s="23">
        <v>17</v>
      </c>
      <c r="N865" s="23">
        <v>22.7</v>
      </c>
      <c r="O865" s="23">
        <v>8.6</v>
      </c>
      <c r="P865" s="23">
        <v>1.3</v>
      </c>
      <c r="Q865" s="23">
        <v>89.9</v>
      </c>
    </row>
    <row r="866" spans="1:17" x14ac:dyDescent="0.3">
      <c r="A866" s="20" t="s">
        <v>1982</v>
      </c>
      <c r="B866" s="5" t="s">
        <v>814</v>
      </c>
      <c r="C866" s="23">
        <v>27.5</v>
      </c>
      <c r="D866" s="23">
        <v>83.7</v>
      </c>
      <c r="E866" s="23">
        <v>0.4</v>
      </c>
      <c r="F866" s="23">
        <v>6.8</v>
      </c>
      <c r="G866" s="23">
        <v>48.5</v>
      </c>
      <c r="H866" s="23">
        <v>4.4000000000000004</v>
      </c>
      <c r="I866" s="23">
        <v>13.4</v>
      </c>
      <c r="J866" s="23">
        <v>3.2</v>
      </c>
      <c r="K866" s="23">
        <v>2</v>
      </c>
      <c r="L866" s="23">
        <v>8.5</v>
      </c>
      <c r="M866" s="23">
        <v>7.4</v>
      </c>
      <c r="N866" s="23">
        <v>27.5</v>
      </c>
      <c r="O866" s="23">
        <v>7.2</v>
      </c>
      <c r="P866" s="23">
        <v>1.3</v>
      </c>
      <c r="Q866" s="23">
        <v>93.6</v>
      </c>
    </row>
    <row r="867" spans="1:17" x14ac:dyDescent="0.3">
      <c r="A867" s="20" t="s">
        <v>1983</v>
      </c>
      <c r="B867" s="5" t="s">
        <v>815</v>
      </c>
      <c r="C867" s="23">
        <v>18.399999999999999</v>
      </c>
      <c r="D867" s="23">
        <v>66.099999999999994</v>
      </c>
      <c r="E867" s="23">
        <v>2.5</v>
      </c>
      <c r="F867" s="23">
        <v>5.8</v>
      </c>
      <c r="G867" s="23">
        <v>34.1</v>
      </c>
      <c r="H867" s="23">
        <v>9.6999999999999993</v>
      </c>
      <c r="I867" s="23">
        <v>11.4</v>
      </c>
      <c r="J867" s="23">
        <v>4.7</v>
      </c>
      <c r="K867" s="23">
        <v>2.6</v>
      </c>
      <c r="L867" s="23">
        <v>6.1</v>
      </c>
      <c r="M867" s="23">
        <v>19.600000000000001</v>
      </c>
      <c r="N867" s="23">
        <v>12.7</v>
      </c>
      <c r="O867" s="23">
        <v>17</v>
      </c>
      <c r="P867" s="23">
        <v>2.1</v>
      </c>
      <c r="Q867" s="23">
        <v>83.8</v>
      </c>
    </row>
    <row r="868" spans="1:17" x14ac:dyDescent="0.3">
      <c r="A868" s="20" t="s">
        <v>1984</v>
      </c>
      <c r="B868" s="5" t="s">
        <v>41</v>
      </c>
      <c r="C868" s="23">
        <v>14.7</v>
      </c>
      <c r="D868" s="23">
        <v>69</v>
      </c>
      <c r="E868" s="23">
        <v>1.1000000000000001</v>
      </c>
      <c r="F868" s="23">
        <v>5.6</v>
      </c>
      <c r="G868" s="23">
        <v>45.1</v>
      </c>
      <c r="H868" s="23">
        <v>15.7</v>
      </c>
      <c r="I868" s="23">
        <v>7.8</v>
      </c>
      <c r="J868" s="23">
        <v>2.5</v>
      </c>
      <c r="K868" s="23">
        <v>0.7</v>
      </c>
      <c r="L868" s="23">
        <v>16.8</v>
      </c>
      <c r="M868" s="23">
        <v>15.6</v>
      </c>
      <c r="N868" s="23">
        <v>29.3</v>
      </c>
      <c r="O868" s="23">
        <v>7.9</v>
      </c>
      <c r="P868" s="23">
        <v>0.8</v>
      </c>
      <c r="Q868" s="23">
        <v>93.2</v>
      </c>
    </row>
    <row r="869" spans="1:17" x14ac:dyDescent="0.3">
      <c r="A869" s="20" t="s">
        <v>1985</v>
      </c>
      <c r="B869" s="5" t="s">
        <v>816</v>
      </c>
      <c r="C869" s="23">
        <v>14.3</v>
      </c>
      <c r="D869" s="23">
        <v>78.8</v>
      </c>
      <c r="E869" s="23">
        <v>7.6</v>
      </c>
      <c r="F869" s="23">
        <v>1</v>
      </c>
      <c r="G869" s="23">
        <v>29</v>
      </c>
      <c r="H869" s="23">
        <v>5.9</v>
      </c>
      <c r="I869" s="23">
        <v>3.7</v>
      </c>
      <c r="J869" s="23">
        <v>5</v>
      </c>
      <c r="K869" s="23">
        <v>1.3</v>
      </c>
      <c r="L869" s="23">
        <v>5.5</v>
      </c>
      <c r="M869" s="23">
        <v>11.3</v>
      </c>
      <c r="N869" s="23">
        <v>38.700000000000003</v>
      </c>
      <c r="O869" s="23">
        <v>11.9</v>
      </c>
      <c r="P869" s="23">
        <v>2.2000000000000002</v>
      </c>
      <c r="Q869" s="23">
        <v>93.9</v>
      </c>
    </row>
    <row r="870" spans="1:17" x14ac:dyDescent="0.3">
      <c r="A870" s="20" t="s">
        <v>1986</v>
      </c>
      <c r="B870" s="5" t="s">
        <v>817</v>
      </c>
      <c r="C870" s="23">
        <v>14.6</v>
      </c>
      <c r="D870" s="23">
        <v>69.099999999999994</v>
      </c>
      <c r="E870" s="23">
        <v>0.8</v>
      </c>
      <c r="F870" s="23">
        <v>5.8</v>
      </c>
      <c r="G870" s="23">
        <v>34.9</v>
      </c>
      <c r="H870" s="23">
        <v>5.2</v>
      </c>
      <c r="I870" s="23">
        <v>11.1</v>
      </c>
      <c r="J870" s="23">
        <v>2.6</v>
      </c>
      <c r="K870" s="23">
        <v>0</v>
      </c>
      <c r="L870" s="23">
        <v>5.7</v>
      </c>
      <c r="M870" s="23">
        <v>12.7</v>
      </c>
      <c r="N870" s="23">
        <v>14.6</v>
      </c>
      <c r="O870" s="23">
        <v>7.4</v>
      </c>
      <c r="P870" s="23">
        <v>1.4</v>
      </c>
      <c r="Q870" s="23">
        <v>82.8</v>
      </c>
    </row>
    <row r="871" spans="1:17" x14ac:dyDescent="0.3">
      <c r="A871" s="20" t="s">
        <v>1987</v>
      </c>
      <c r="B871" s="5" t="s">
        <v>818</v>
      </c>
      <c r="C871" s="23">
        <v>19.3</v>
      </c>
      <c r="D871" s="23">
        <v>84</v>
      </c>
      <c r="E871" s="23">
        <v>2.5</v>
      </c>
      <c r="F871" s="23">
        <v>2.1</v>
      </c>
      <c r="G871" s="23">
        <v>48.9</v>
      </c>
      <c r="H871" s="23">
        <v>6.9</v>
      </c>
      <c r="I871" s="23">
        <v>27.2</v>
      </c>
      <c r="J871" s="23">
        <v>7.3</v>
      </c>
      <c r="K871" s="23">
        <v>0.4</v>
      </c>
      <c r="L871" s="23">
        <v>15.5</v>
      </c>
      <c r="M871" s="23">
        <v>16</v>
      </c>
      <c r="N871" s="23">
        <v>37.5</v>
      </c>
      <c r="O871" s="23">
        <v>9.6</v>
      </c>
      <c r="P871" s="23">
        <v>3.9</v>
      </c>
      <c r="Q871" s="23">
        <v>94.8</v>
      </c>
    </row>
    <row r="872" spans="1:17" x14ac:dyDescent="0.3">
      <c r="A872" s="20" t="s">
        <v>1988</v>
      </c>
      <c r="B872" s="5" t="s">
        <v>819</v>
      </c>
      <c r="C872" s="23">
        <v>16.7</v>
      </c>
      <c r="D872" s="23">
        <v>66.900000000000006</v>
      </c>
      <c r="E872" s="23">
        <v>1.1000000000000001</v>
      </c>
      <c r="F872" s="23">
        <v>10.4</v>
      </c>
      <c r="G872" s="23">
        <v>32.1</v>
      </c>
      <c r="H872" s="23">
        <v>10.8</v>
      </c>
      <c r="I872" s="23">
        <v>8.9</v>
      </c>
      <c r="J872" s="23">
        <v>4.3</v>
      </c>
      <c r="K872" s="23">
        <v>0.7</v>
      </c>
      <c r="L872" s="23">
        <v>11.4</v>
      </c>
      <c r="M872" s="23">
        <v>16.399999999999999</v>
      </c>
      <c r="N872" s="23">
        <v>12.7</v>
      </c>
      <c r="O872" s="23">
        <v>12.5</v>
      </c>
      <c r="P872" s="23">
        <v>1.8</v>
      </c>
      <c r="Q872" s="23">
        <v>86.9</v>
      </c>
    </row>
    <row r="873" spans="1:17" x14ac:dyDescent="0.3">
      <c r="A873" s="20" t="s">
        <v>1989</v>
      </c>
      <c r="B873" s="5" t="s">
        <v>820</v>
      </c>
      <c r="C873" s="23">
        <v>13.7</v>
      </c>
      <c r="D873" s="23">
        <v>75.3</v>
      </c>
      <c r="E873" s="23">
        <v>2.2999999999999998</v>
      </c>
      <c r="F873" s="23">
        <v>6</v>
      </c>
      <c r="G873" s="23">
        <v>55.3</v>
      </c>
      <c r="H873" s="23">
        <v>6.2</v>
      </c>
      <c r="I873" s="23">
        <v>51</v>
      </c>
      <c r="J873" s="23">
        <v>10.9</v>
      </c>
      <c r="K873" s="23">
        <v>3</v>
      </c>
      <c r="L873" s="23">
        <v>41.2</v>
      </c>
      <c r="M873" s="23">
        <v>19</v>
      </c>
      <c r="N873" s="23">
        <v>38.4</v>
      </c>
      <c r="O873" s="23">
        <v>14.4</v>
      </c>
      <c r="P873" s="23">
        <v>2.5</v>
      </c>
      <c r="Q873" s="23">
        <v>92.7</v>
      </c>
    </row>
    <row r="874" spans="1:17" x14ac:dyDescent="0.3">
      <c r="A874" s="20" t="s">
        <v>1990</v>
      </c>
      <c r="B874" s="5" t="s">
        <v>821</v>
      </c>
      <c r="C874" s="23">
        <v>16.5</v>
      </c>
      <c r="D874" s="23">
        <v>75.8</v>
      </c>
      <c r="E874" s="23">
        <v>1</v>
      </c>
      <c r="F874" s="23">
        <v>1.9</v>
      </c>
      <c r="G874" s="23">
        <v>27.1</v>
      </c>
      <c r="H874" s="23">
        <v>4.3</v>
      </c>
      <c r="I874" s="23">
        <v>37.6</v>
      </c>
      <c r="J874" s="23">
        <v>2.4</v>
      </c>
      <c r="K874" s="23">
        <v>0.3</v>
      </c>
      <c r="L874" s="23">
        <v>6</v>
      </c>
      <c r="M874" s="23">
        <v>15.5</v>
      </c>
      <c r="N874" s="23">
        <v>32</v>
      </c>
      <c r="O874" s="23">
        <v>7.2</v>
      </c>
      <c r="P874" s="23">
        <v>1.2</v>
      </c>
      <c r="Q874" s="23">
        <v>87</v>
      </c>
    </row>
    <row r="875" spans="1:17" x14ac:dyDescent="0.3">
      <c r="A875" s="20" t="s">
        <v>1991</v>
      </c>
      <c r="B875" s="5" t="s">
        <v>165</v>
      </c>
      <c r="C875" s="23">
        <v>28.2</v>
      </c>
      <c r="D875" s="23">
        <v>82.5</v>
      </c>
      <c r="E875" s="23">
        <v>2.2999999999999998</v>
      </c>
      <c r="F875" s="23">
        <v>1.2</v>
      </c>
      <c r="G875" s="23">
        <v>33.200000000000003</v>
      </c>
      <c r="H875" s="23">
        <v>10.6</v>
      </c>
      <c r="I875" s="23">
        <v>39.4</v>
      </c>
      <c r="J875" s="23">
        <v>11.6</v>
      </c>
      <c r="K875" s="23">
        <v>0.7</v>
      </c>
      <c r="L875" s="23">
        <v>18</v>
      </c>
      <c r="M875" s="23">
        <v>22.8</v>
      </c>
      <c r="N875" s="23">
        <v>48</v>
      </c>
      <c r="O875" s="23">
        <v>15.8</v>
      </c>
      <c r="P875" s="23">
        <v>7.7</v>
      </c>
      <c r="Q875" s="23">
        <v>95.4</v>
      </c>
    </row>
    <row r="876" spans="1:17" x14ac:dyDescent="0.3">
      <c r="A876" s="20" t="s">
        <v>1992</v>
      </c>
      <c r="B876" s="5" t="s">
        <v>822</v>
      </c>
      <c r="C876" s="23">
        <v>17.2</v>
      </c>
      <c r="D876" s="23">
        <v>71.8</v>
      </c>
      <c r="E876" s="23">
        <v>2.1</v>
      </c>
      <c r="F876" s="23">
        <v>5.9</v>
      </c>
      <c r="G876" s="23">
        <v>35.5</v>
      </c>
      <c r="H876" s="23">
        <v>13.7</v>
      </c>
      <c r="I876" s="23">
        <v>27.3</v>
      </c>
      <c r="J876" s="23">
        <v>7.7</v>
      </c>
      <c r="K876" s="23">
        <v>10.8</v>
      </c>
      <c r="L876" s="23">
        <v>18.100000000000001</v>
      </c>
      <c r="M876" s="23">
        <v>18.399999999999999</v>
      </c>
      <c r="N876" s="23">
        <v>44.1</v>
      </c>
      <c r="O876" s="23">
        <v>13.7</v>
      </c>
      <c r="P876" s="23">
        <v>1.8</v>
      </c>
      <c r="Q876" s="23">
        <v>88.4</v>
      </c>
    </row>
    <row r="877" spans="1:17" x14ac:dyDescent="0.3">
      <c r="A877" s="20" t="s">
        <v>1993</v>
      </c>
      <c r="B877" s="5" t="s">
        <v>823</v>
      </c>
      <c r="C877" s="23">
        <v>13.9</v>
      </c>
      <c r="D877" s="23">
        <v>81.099999999999994</v>
      </c>
      <c r="E877" s="23">
        <v>1.7</v>
      </c>
      <c r="F877" s="23">
        <v>0.4</v>
      </c>
      <c r="G877" s="23">
        <v>22.5</v>
      </c>
      <c r="H877" s="23">
        <v>6.5</v>
      </c>
      <c r="I877" s="23">
        <v>19.7</v>
      </c>
      <c r="J877" s="23">
        <v>6.6</v>
      </c>
      <c r="K877" s="23">
        <v>0.1</v>
      </c>
      <c r="L877" s="23">
        <v>10.8</v>
      </c>
      <c r="M877" s="23">
        <v>14.5</v>
      </c>
      <c r="N877" s="23">
        <v>19.3</v>
      </c>
      <c r="O877" s="23">
        <v>11.2</v>
      </c>
      <c r="P877" s="23">
        <v>8.6</v>
      </c>
      <c r="Q877" s="23">
        <v>93.4</v>
      </c>
    </row>
    <row r="878" spans="1:17" x14ac:dyDescent="0.3">
      <c r="A878" s="20" t="s">
        <v>1994</v>
      </c>
      <c r="B878" s="5" t="s">
        <v>824</v>
      </c>
      <c r="C878" s="23">
        <v>17.899999999999999</v>
      </c>
      <c r="D878" s="23">
        <v>69.7</v>
      </c>
      <c r="E878" s="23">
        <v>0.4</v>
      </c>
      <c r="F878" s="23">
        <v>2.6</v>
      </c>
      <c r="G878" s="23">
        <v>38.700000000000003</v>
      </c>
      <c r="H878" s="23">
        <v>15.3</v>
      </c>
      <c r="I878" s="23">
        <v>6.5</v>
      </c>
      <c r="J878" s="23">
        <v>1.8</v>
      </c>
      <c r="K878" s="23">
        <v>0.3</v>
      </c>
      <c r="L878" s="23">
        <v>23.3</v>
      </c>
      <c r="M878" s="23">
        <v>15.2</v>
      </c>
      <c r="N878" s="23">
        <v>34.5</v>
      </c>
      <c r="O878" s="23">
        <v>7.8</v>
      </c>
      <c r="P878" s="23">
        <v>0.9</v>
      </c>
      <c r="Q878" s="23">
        <v>90.5</v>
      </c>
    </row>
    <row r="879" spans="1:17" x14ac:dyDescent="0.3">
      <c r="A879" s="20" t="s">
        <v>1995</v>
      </c>
      <c r="B879" s="5" t="s">
        <v>825</v>
      </c>
      <c r="C879" s="23">
        <v>25.4</v>
      </c>
      <c r="D879" s="23">
        <v>78.599999999999994</v>
      </c>
      <c r="E879" s="23">
        <v>1.6</v>
      </c>
      <c r="F879" s="23">
        <v>7.1</v>
      </c>
      <c r="G879" s="23">
        <v>57</v>
      </c>
      <c r="H879" s="23">
        <v>7.8</v>
      </c>
      <c r="I879" s="23">
        <v>18.399999999999999</v>
      </c>
      <c r="J879" s="23">
        <v>3.6</v>
      </c>
      <c r="K879" s="23">
        <v>1.6</v>
      </c>
      <c r="L879" s="23">
        <v>13.6</v>
      </c>
      <c r="M879" s="23">
        <v>21</v>
      </c>
      <c r="N879" s="23">
        <v>35.700000000000003</v>
      </c>
      <c r="O879" s="23">
        <v>9.8000000000000007</v>
      </c>
      <c r="P879" s="23">
        <v>1</v>
      </c>
      <c r="Q879" s="23">
        <v>91.3</v>
      </c>
    </row>
    <row r="880" spans="1:17" x14ac:dyDescent="0.3">
      <c r="A880" s="20" t="s">
        <v>1996</v>
      </c>
      <c r="B880" s="5" t="s">
        <v>826</v>
      </c>
      <c r="C880" s="23">
        <v>4.2</v>
      </c>
      <c r="D880" s="23">
        <v>30.7</v>
      </c>
      <c r="E880" s="23">
        <v>1.9</v>
      </c>
      <c r="F880" s="23">
        <v>3.2</v>
      </c>
      <c r="G880" s="23">
        <v>22.9</v>
      </c>
      <c r="H880" s="23">
        <v>5.0999999999999996</v>
      </c>
      <c r="I880" s="23">
        <v>2.4</v>
      </c>
      <c r="J880" s="23">
        <v>2.2999999999999998</v>
      </c>
      <c r="K880" s="23">
        <v>1.1000000000000001</v>
      </c>
      <c r="L880" s="23">
        <v>0.6</v>
      </c>
      <c r="M880" s="23">
        <v>12.4</v>
      </c>
      <c r="N880" s="23">
        <v>3.3</v>
      </c>
      <c r="O880" s="23">
        <v>19.8</v>
      </c>
      <c r="P880" s="23">
        <v>0.6</v>
      </c>
      <c r="Q880" s="23">
        <v>76.3</v>
      </c>
    </row>
    <row r="881" spans="1:17" x14ac:dyDescent="0.3">
      <c r="A881" s="20" t="s">
        <v>1997</v>
      </c>
      <c r="B881" s="5" t="s">
        <v>827</v>
      </c>
      <c r="C881" s="23">
        <v>18</v>
      </c>
      <c r="D881" s="23">
        <v>78.3</v>
      </c>
      <c r="E881" s="23">
        <v>0.7</v>
      </c>
      <c r="F881" s="23">
        <v>2.4</v>
      </c>
      <c r="G881" s="23">
        <v>43.6</v>
      </c>
      <c r="H881" s="23">
        <v>10.6</v>
      </c>
      <c r="I881" s="23">
        <v>19</v>
      </c>
      <c r="J881" s="23">
        <v>3.2</v>
      </c>
      <c r="K881" s="23">
        <v>1.2</v>
      </c>
      <c r="L881" s="23">
        <v>25.3</v>
      </c>
      <c r="M881" s="23">
        <v>12</v>
      </c>
      <c r="N881" s="23">
        <v>24.8</v>
      </c>
      <c r="O881" s="23">
        <v>8.1</v>
      </c>
      <c r="P881" s="23">
        <v>2.1</v>
      </c>
      <c r="Q881" s="23">
        <v>92</v>
      </c>
    </row>
    <row r="882" spans="1:17" x14ac:dyDescent="0.3">
      <c r="A882" s="20" t="s">
        <v>1998</v>
      </c>
      <c r="B882" s="5" t="s">
        <v>828</v>
      </c>
      <c r="C882" s="23">
        <v>16.8</v>
      </c>
      <c r="D882" s="23">
        <v>76.8</v>
      </c>
      <c r="E882" s="23">
        <v>1.4</v>
      </c>
      <c r="F882" s="23">
        <v>11</v>
      </c>
      <c r="G882" s="23">
        <v>37.9</v>
      </c>
      <c r="H882" s="23">
        <v>6.5</v>
      </c>
      <c r="I882" s="23">
        <v>36.1</v>
      </c>
      <c r="J882" s="23">
        <v>5</v>
      </c>
      <c r="K882" s="23">
        <v>1.8</v>
      </c>
      <c r="L882" s="23">
        <v>27</v>
      </c>
      <c r="M882" s="23">
        <v>20.6</v>
      </c>
      <c r="N882" s="23">
        <v>55.1</v>
      </c>
      <c r="O882" s="23">
        <v>8</v>
      </c>
      <c r="P882" s="23">
        <v>3.1</v>
      </c>
      <c r="Q882" s="23">
        <v>92.8</v>
      </c>
    </row>
    <row r="883" spans="1:17" x14ac:dyDescent="0.3">
      <c r="A883" s="20" t="s">
        <v>1999</v>
      </c>
      <c r="B883" s="5" t="s">
        <v>829</v>
      </c>
      <c r="C883" s="23">
        <v>6.3</v>
      </c>
      <c r="D883" s="23">
        <v>41.9</v>
      </c>
      <c r="E883" s="23">
        <v>2.1</v>
      </c>
      <c r="F883" s="23">
        <v>3</v>
      </c>
      <c r="G883" s="23">
        <v>26.5</v>
      </c>
      <c r="H883" s="23">
        <v>8.5</v>
      </c>
      <c r="I883" s="23">
        <v>6</v>
      </c>
      <c r="J883" s="23">
        <v>3.9</v>
      </c>
      <c r="K883" s="23">
        <v>1.1000000000000001</v>
      </c>
      <c r="L883" s="23">
        <v>1.3</v>
      </c>
      <c r="M883" s="23">
        <v>14.9</v>
      </c>
      <c r="N883" s="23">
        <v>12.5</v>
      </c>
      <c r="O883" s="23">
        <v>15.5</v>
      </c>
      <c r="P883" s="23">
        <v>0.8</v>
      </c>
      <c r="Q883" s="23">
        <v>79.2</v>
      </c>
    </row>
    <row r="884" spans="1:17" x14ac:dyDescent="0.3">
      <c r="A884" s="20" t="s">
        <v>2000</v>
      </c>
      <c r="B884" s="5" t="s">
        <v>830</v>
      </c>
      <c r="C884" s="23">
        <v>12.2</v>
      </c>
      <c r="D884" s="23">
        <v>78.900000000000006</v>
      </c>
      <c r="E884" s="23">
        <v>1.8</v>
      </c>
      <c r="F884" s="23">
        <v>6.5</v>
      </c>
      <c r="G884" s="23">
        <v>71.5</v>
      </c>
      <c r="H884" s="23">
        <v>11.8</v>
      </c>
      <c r="I884" s="23">
        <v>5.3</v>
      </c>
      <c r="J884" s="23">
        <v>6.6</v>
      </c>
      <c r="K884" s="23">
        <v>0</v>
      </c>
      <c r="L884" s="23">
        <v>15.4</v>
      </c>
      <c r="M884" s="23">
        <v>22.9</v>
      </c>
      <c r="N884" s="23">
        <v>42.5</v>
      </c>
      <c r="O884" s="23">
        <v>10.1</v>
      </c>
      <c r="P884" s="23">
        <v>0.6</v>
      </c>
      <c r="Q884" s="23">
        <v>93.9</v>
      </c>
    </row>
    <row r="885" spans="1:17" x14ac:dyDescent="0.3">
      <c r="A885" s="20" t="s">
        <v>2001</v>
      </c>
      <c r="B885" s="5" t="s">
        <v>56</v>
      </c>
      <c r="C885" s="23">
        <v>17.5</v>
      </c>
      <c r="D885" s="23">
        <v>71.2</v>
      </c>
      <c r="E885" s="23">
        <v>1</v>
      </c>
      <c r="F885" s="23">
        <v>4.2</v>
      </c>
      <c r="G885" s="23">
        <v>32.299999999999997</v>
      </c>
      <c r="H885" s="23">
        <v>4.5999999999999996</v>
      </c>
      <c r="I885" s="23">
        <v>29.6</v>
      </c>
      <c r="J885" s="23">
        <v>2.2999999999999998</v>
      </c>
      <c r="K885" s="23">
        <v>1.6</v>
      </c>
      <c r="L885" s="23">
        <v>7</v>
      </c>
      <c r="M885" s="23">
        <v>12</v>
      </c>
      <c r="N885" s="23">
        <v>36.4</v>
      </c>
      <c r="O885" s="23">
        <v>13.2</v>
      </c>
      <c r="P885" s="23">
        <v>1.7</v>
      </c>
      <c r="Q885" s="23">
        <v>90.1</v>
      </c>
    </row>
    <row r="886" spans="1:17" x14ac:dyDescent="0.3">
      <c r="A886" s="20" t="s">
        <v>2002</v>
      </c>
      <c r="B886" s="5" t="s">
        <v>831</v>
      </c>
      <c r="C886" s="23">
        <v>15</v>
      </c>
      <c r="D886" s="23">
        <v>77.900000000000006</v>
      </c>
      <c r="E886" s="23">
        <v>1.1000000000000001</v>
      </c>
      <c r="F886" s="23">
        <v>1.7</v>
      </c>
      <c r="G886" s="23">
        <v>42</v>
      </c>
      <c r="H886" s="23">
        <v>5.9</v>
      </c>
      <c r="I886" s="23">
        <v>5.6</v>
      </c>
      <c r="J886" s="23">
        <v>3.5</v>
      </c>
      <c r="K886" s="23">
        <v>0.7</v>
      </c>
      <c r="L886" s="23">
        <v>5.8</v>
      </c>
      <c r="M886" s="23">
        <v>15</v>
      </c>
      <c r="N886" s="23">
        <v>16.100000000000001</v>
      </c>
      <c r="O886" s="23">
        <v>12.4</v>
      </c>
      <c r="P886" s="23">
        <v>2</v>
      </c>
      <c r="Q886" s="23">
        <v>85.3</v>
      </c>
    </row>
    <row r="887" spans="1:17" x14ac:dyDescent="0.3">
      <c r="A887" s="20" t="s">
        <v>2003</v>
      </c>
      <c r="B887" s="5" t="s">
        <v>832</v>
      </c>
      <c r="C887" s="23">
        <v>24.6</v>
      </c>
      <c r="D887" s="23">
        <v>76</v>
      </c>
      <c r="E887" s="23">
        <v>1.6</v>
      </c>
      <c r="F887" s="23">
        <v>1.5</v>
      </c>
      <c r="G887" s="23">
        <v>33.5</v>
      </c>
      <c r="H887" s="23">
        <v>3.4</v>
      </c>
      <c r="I887" s="23">
        <v>13.3</v>
      </c>
      <c r="J887" s="23">
        <v>3.2</v>
      </c>
      <c r="K887" s="23">
        <v>1.2</v>
      </c>
      <c r="L887" s="23">
        <v>27.1</v>
      </c>
      <c r="M887" s="23">
        <v>8.5</v>
      </c>
      <c r="N887" s="23">
        <v>44.6</v>
      </c>
      <c r="O887" s="23">
        <v>12.4</v>
      </c>
      <c r="P887" s="23">
        <v>1.3</v>
      </c>
      <c r="Q887" s="23">
        <v>93.9</v>
      </c>
    </row>
    <row r="888" spans="1:17" x14ac:dyDescent="0.3">
      <c r="A888" s="20" t="s">
        <v>2004</v>
      </c>
      <c r="B888" s="5" t="s">
        <v>833</v>
      </c>
      <c r="C888" s="23">
        <v>20.5</v>
      </c>
      <c r="D888" s="23">
        <v>68.099999999999994</v>
      </c>
      <c r="E888" s="23">
        <v>0.9</v>
      </c>
      <c r="F888" s="23">
        <v>6</v>
      </c>
      <c r="G888" s="23">
        <v>35.9</v>
      </c>
      <c r="H888" s="23">
        <v>6.9</v>
      </c>
      <c r="I888" s="23">
        <v>9.1</v>
      </c>
      <c r="J888" s="23">
        <v>2.8</v>
      </c>
      <c r="K888" s="23">
        <v>2.7</v>
      </c>
      <c r="L888" s="23">
        <v>5.4</v>
      </c>
      <c r="M888" s="23">
        <v>11.1</v>
      </c>
      <c r="N888" s="23">
        <v>15.5</v>
      </c>
      <c r="O888" s="23">
        <v>12</v>
      </c>
      <c r="P888" s="23">
        <v>1.5</v>
      </c>
      <c r="Q888" s="23">
        <v>90</v>
      </c>
    </row>
    <row r="889" spans="1:17" x14ac:dyDescent="0.3">
      <c r="A889" s="20" t="s">
        <v>2005</v>
      </c>
      <c r="B889" s="5" t="s">
        <v>834</v>
      </c>
      <c r="C889" s="23">
        <v>20</v>
      </c>
      <c r="D889" s="23">
        <v>77.7</v>
      </c>
      <c r="E889" s="23">
        <v>1</v>
      </c>
      <c r="F889" s="23">
        <v>4.2</v>
      </c>
      <c r="G889" s="23">
        <v>52.1</v>
      </c>
      <c r="H889" s="23">
        <v>6.4</v>
      </c>
      <c r="I889" s="23">
        <v>8.9</v>
      </c>
      <c r="J889" s="23">
        <v>4</v>
      </c>
      <c r="K889" s="23">
        <v>0.1</v>
      </c>
      <c r="L889" s="23">
        <v>19.2</v>
      </c>
      <c r="M889" s="23">
        <v>17.600000000000001</v>
      </c>
      <c r="N889" s="23">
        <v>23</v>
      </c>
      <c r="O889" s="23">
        <v>9.1999999999999993</v>
      </c>
      <c r="P889" s="23">
        <v>1</v>
      </c>
      <c r="Q889" s="23">
        <v>88.8</v>
      </c>
    </row>
    <row r="890" spans="1:17" x14ac:dyDescent="0.3">
      <c r="A890" s="20" t="s">
        <v>2006</v>
      </c>
      <c r="B890" s="5" t="s">
        <v>835</v>
      </c>
      <c r="C890" s="23">
        <v>20.5</v>
      </c>
      <c r="D890" s="23">
        <v>75.900000000000006</v>
      </c>
      <c r="E890" s="23">
        <v>1.4</v>
      </c>
      <c r="F890" s="23">
        <v>2.1</v>
      </c>
      <c r="G890" s="23">
        <v>42.3</v>
      </c>
      <c r="H890" s="23">
        <v>5.8</v>
      </c>
      <c r="I890" s="23">
        <v>9.1999999999999993</v>
      </c>
      <c r="J890" s="23">
        <v>1.5</v>
      </c>
      <c r="K890" s="23">
        <v>0.7</v>
      </c>
      <c r="L890" s="23">
        <v>28</v>
      </c>
      <c r="M890" s="23">
        <v>12.5</v>
      </c>
      <c r="N890" s="23">
        <v>20.9</v>
      </c>
      <c r="O890" s="23">
        <v>9.6</v>
      </c>
      <c r="P890" s="23">
        <v>0.9</v>
      </c>
      <c r="Q890" s="23">
        <v>88.6</v>
      </c>
    </row>
    <row r="891" spans="1:17" x14ac:dyDescent="0.3">
      <c r="A891" s="20" t="s">
        <v>2007</v>
      </c>
      <c r="B891" s="5" t="s">
        <v>836</v>
      </c>
      <c r="C891" s="23">
        <v>28.8</v>
      </c>
      <c r="D891" s="23">
        <v>86.1</v>
      </c>
      <c r="E891" s="23">
        <v>3.6</v>
      </c>
      <c r="F891" s="23">
        <v>0.3</v>
      </c>
      <c r="G891" s="23">
        <v>29.7</v>
      </c>
      <c r="H891" s="23">
        <v>17.899999999999999</v>
      </c>
      <c r="I891" s="23">
        <v>20.3</v>
      </c>
      <c r="J891" s="23">
        <v>10.3</v>
      </c>
      <c r="K891" s="23">
        <v>0.3</v>
      </c>
      <c r="L891" s="23">
        <v>30.9</v>
      </c>
      <c r="M891" s="23">
        <v>26.7</v>
      </c>
      <c r="N891" s="23">
        <v>43</v>
      </c>
      <c r="O891" s="23">
        <v>11.8</v>
      </c>
      <c r="P891" s="23">
        <v>6.4</v>
      </c>
      <c r="Q891" s="23">
        <v>91.8</v>
      </c>
    </row>
    <row r="892" spans="1:17" x14ac:dyDescent="0.3">
      <c r="A892" s="20" t="s">
        <v>2008</v>
      </c>
      <c r="B892" s="5" t="s">
        <v>837</v>
      </c>
      <c r="C892" s="23">
        <v>12.6</v>
      </c>
      <c r="D892" s="23">
        <v>73.400000000000006</v>
      </c>
      <c r="E892" s="23">
        <v>1.3</v>
      </c>
      <c r="F892" s="23">
        <v>0.6</v>
      </c>
      <c r="G892" s="23">
        <v>34.5</v>
      </c>
      <c r="H892" s="23">
        <v>5.5</v>
      </c>
      <c r="I892" s="23">
        <v>27.6</v>
      </c>
      <c r="J892" s="23">
        <v>4.7</v>
      </c>
      <c r="K892" s="23">
        <v>0.8</v>
      </c>
      <c r="L892" s="23">
        <v>2</v>
      </c>
      <c r="M892" s="23">
        <v>20</v>
      </c>
      <c r="N892" s="23">
        <v>32</v>
      </c>
      <c r="O892" s="23">
        <v>12.9</v>
      </c>
      <c r="P892" s="23">
        <v>2</v>
      </c>
      <c r="Q892" s="23">
        <v>90.7</v>
      </c>
    </row>
    <row r="893" spans="1:17" x14ac:dyDescent="0.3">
      <c r="A893" s="20" t="s">
        <v>2009</v>
      </c>
      <c r="B893" s="5" t="s">
        <v>838</v>
      </c>
      <c r="C893" s="23">
        <v>22.5</v>
      </c>
      <c r="D893" s="23">
        <v>73.599999999999994</v>
      </c>
      <c r="E893" s="23">
        <v>1.6</v>
      </c>
      <c r="F893" s="23">
        <v>11.3</v>
      </c>
      <c r="G893" s="23">
        <v>36.6</v>
      </c>
      <c r="H893" s="23">
        <v>6.1</v>
      </c>
      <c r="I893" s="23">
        <v>28.6</v>
      </c>
      <c r="J893" s="23">
        <v>5.0999999999999996</v>
      </c>
      <c r="K893" s="23">
        <v>2.2999999999999998</v>
      </c>
      <c r="L893" s="23">
        <v>5.2</v>
      </c>
      <c r="M893" s="23">
        <v>16.899999999999999</v>
      </c>
      <c r="N893" s="23">
        <v>50.1</v>
      </c>
      <c r="O893" s="23">
        <v>14.5</v>
      </c>
      <c r="P893" s="23">
        <v>2.5</v>
      </c>
      <c r="Q893" s="23">
        <v>89.3</v>
      </c>
    </row>
    <row r="894" spans="1:17" x14ac:dyDescent="0.3">
      <c r="A894" s="20" t="s">
        <v>2010</v>
      </c>
      <c r="B894" s="5" t="s">
        <v>416</v>
      </c>
      <c r="C894" s="23">
        <v>26.5</v>
      </c>
      <c r="D894" s="23">
        <v>85.9</v>
      </c>
      <c r="E894" s="23">
        <v>1.7</v>
      </c>
      <c r="F894" s="23">
        <v>0.9</v>
      </c>
      <c r="G894" s="23">
        <v>25.5</v>
      </c>
      <c r="H894" s="23">
        <v>1.7</v>
      </c>
      <c r="I894" s="23">
        <v>16.899999999999999</v>
      </c>
      <c r="J894" s="23">
        <v>4.5999999999999996</v>
      </c>
      <c r="K894" s="23">
        <v>0.6</v>
      </c>
      <c r="L894" s="23">
        <v>7.4</v>
      </c>
      <c r="M894" s="23">
        <v>18.399999999999999</v>
      </c>
      <c r="N894" s="23">
        <v>28.5</v>
      </c>
      <c r="O894" s="23">
        <v>7.8</v>
      </c>
      <c r="P894" s="23">
        <v>2.2999999999999998</v>
      </c>
      <c r="Q894" s="23">
        <v>92.7</v>
      </c>
    </row>
    <row r="895" spans="1:17" x14ac:dyDescent="0.3">
      <c r="A895" s="20" t="s">
        <v>2011</v>
      </c>
      <c r="B895" s="5" t="s">
        <v>839</v>
      </c>
      <c r="C895" s="23">
        <v>10.4</v>
      </c>
      <c r="D895" s="23">
        <v>58.6</v>
      </c>
      <c r="E895" s="23">
        <v>2.1</v>
      </c>
      <c r="F895" s="23">
        <v>6.8</v>
      </c>
      <c r="G895" s="23">
        <v>28.9</v>
      </c>
      <c r="H895" s="23">
        <v>9.3000000000000007</v>
      </c>
      <c r="I895" s="23">
        <v>8.1</v>
      </c>
      <c r="J895" s="23">
        <v>3.6</v>
      </c>
      <c r="K895" s="23">
        <v>1.3</v>
      </c>
      <c r="L895" s="23">
        <v>3.3</v>
      </c>
      <c r="M895" s="23">
        <v>16.600000000000001</v>
      </c>
      <c r="N895" s="23">
        <v>17.3</v>
      </c>
      <c r="O895" s="23">
        <v>14</v>
      </c>
      <c r="P895" s="23">
        <v>1.8</v>
      </c>
      <c r="Q895" s="23">
        <v>80.3</v>
      </c>
    </row>
    <row r="896" spans="1:17" x14ac:dyDescent="0.3">
      <c r="A896" s="20" t="s">
        <v>2012</v>
      </c>
      <c r="B896" s="5" t="s">
        <v>840</v>
      </c>
      <c r="C896" s="23">
        <v>17.3</v>
      </c>
      <c r="D896" s="23">
        <v>73.2</v>
      </c>
      <c r="E896" s="23">
        <v>2</v>
      </c>
      <c r="F896" s="23">
        <v>4.8</v>
      </c>
      <c r="G896" s="23">
        <v>44.6</v>
      </c>
      <c r="H896" s="23">
        <v>9</v>
      </c>
      <c r="I896" s="23">
        <v>13.5</v>
      </c>
      <c r="J896" s="23">
        <v>4.5999999999999996</v>
      </c>
      <c r="K896" s="23">
        <v>0.7</v>
      </c>
      <c r="L896" s="23">
        <v>6.6</v>
      </c>
      <c r="M896" s="23">
        <v>14.6</v>
      </c>
      <c r="N896" s="23">
        <v>53.6</v>
      </c>
      <c r="O896" s="23">
        <v>11.5</v>
      </c>
      <c r="P896" s="23">
        <v>1.2</v>
      </c>
      <c r="Q896" s="23">
        <v>81.099999999999994</v>
      </c>
    </row>
    <row r="897" spans="1:17" x14ac:dyDescent="0.3">
      <c r="A897" s="20" t="s">
        <v>2013</v>
      </c>
      <c r="B897" s="5" t="s">
        <v>841</v>
      </c>
      <c r="C897" s="23">
        <v>20</v>
      </c>
      <c r="D897" s="23">
        <v>72.599999999999994</v>
      </c>
      <c r="E897" s="23">
        <v>0.8</v>
      </c>
      <c r="F897" s="23">
        <v>1.7</v>
      </c>
      <c r="G897" s="23">
        <v>49.7</v>
      </c>
      <c r="H897" s="23">
        <v>13.6</v>
      </c>
      <c r="I897" s="23">
        <v>14.8</v>
      </c>
      <c r="J897" s="23">
        <v>2</v>
      </c>
      <c r="K897" s="23">
        <v>0.5</v>
      </c>
      <c r="L897" s="23">
        <v>35.299999999999997</v>
      </c>
      <c r="M897" s="23">
        <v>17.100000000000001</v>
      </c>
      <c r="N897" s="23">
        <v>60.6</v>
      </c>
      <c r="O897" s="23">
        <v>11.4</v>
      </c>
      <c r="P897" s="23">
        <v>2.5</v>
      </c>
      <c r="Q897" s="23">
        <v>88.9</v>
      </c>
    </row>
    <row r="898" spans="1:17" x14ac:dyDescent="0.3">
      <c r="A898" s="20" t="s">
        <v>2014</v>
      </c>
      <c r="B898" s="5" t="s">
        <v>842</v>
      </c>
      <c r="C898" s="23">
        <v>7.3</v>
      </c>
      <c r="D898" s="23">
        <v>44</v>
      </c>
      <c r="E898" s="23">
        <v>1.3</v>
      </c>
      <c r="F898" s="23">
        <v>5.4</v>
      </c>
      <c r="G898" s="23">
        <v>36.1</v>
      </c>
      <c r="H898" s="23">
        <v>8.6</v>
      </c>
      <c r="I898" s="23">
        <v>1.6</v>
      </c>
      <c r="J898" s="23">
        <v>1.7</v>
      </c>
      <c r="K898" s="23">
        <v>0.1</v>
      </c>
      <c r="L898" s="23">
        <v>2.8</v>
      </c>
      <c r="M898" s="23">
        <v>17.2</v>
      </c>
      <c r="N898" s="23">
        <v>11.2</v>
      </c>
      <c r="O898" s="23">
        <v>11.9</v>
      </c>
      <c r="P898" s="23">
        <v>0.7</v>
      </c>
      <c r="Q898" s="23">
        <v>84.8</v>
      </c>
    </row>
    <row r="899" spans="1:17" x14ac:dyDescent="0.3">
      <c r="A899" s="20" t="s">
        <v>2015</v>
      </c>
      <c r="B899" s="5" t="s">
        <v>843</v>
      </c>
      <c r="C899" s="23">
        <v>14.8</v>
      </c>
      <c r="D899" s="23">
        <v>74.2</v>
      </c>
      <c r="E899" s="23">
        <v>1.9</v>
      </c>
      <c r="F899" s="23">
        <v>0.3</v>
      </c>
      <c r="G899" s="23">
        <v>33.799999999999997</v>
      </c>
      <c r="H899" s="23">
        <v>6.2</v>
      </c>
      <c r="I899" s="23">
        <v>22.7</v>
      </c>
      <c r="J899" s="23">
        <v>5.3</v>
      </c>
      <c r="K899" s="23">
        <v>0.6</v>
      </c>
      <c r="L899" s="23">
        <v>12</v>
      </c>
      <c r="M899" s="23">
        <v>11.3</v>
      </c>
      <c r="N899" s="23">
        <v>39.299999999999997</v>
      </c>
      <c r="O899" s="23">
        <v>13.1</v>
      </c>
      <c r="P899" s="23">
        <v>1.3</v>
      </c>
      <c r="Q899" s="23">
        <v>90.6</v>
      </c>
    </row>
    <row r="900" spans="1:17" x14ac:dyDescent="0.3">
      <c r="A900" s="20" t="s">
        <v>2016</v>
      </c>
      <c r="B900" s="5" t="s">
        <v>844</v>
      </c>
      <c r="C900" s="23">
        <v>19</v>
      </c>
      <c r="D900" s="23">
        <v>76.099999999999994</v>
      </c>
      <c r="E900" s="23">
        <v>1.2</v>
      </c>
      <c r="F900" s="23">
        <v>11.4</v>
      </c>
      <c r="G900" s="23">
        <v>42.3</v>
      </c>
      <c r="H900" s="23">
        <v>11.3</v>
      </c>
      <c r="I900" s="23">
        <v>15.4</v>
      </c>
      <c r="J900" s="23">
        <v>4.9000000000000004</v>
      </c>
      <c r="K900" s="23">
        <v>0.9</v>
      </c>
      <c r="L900" s="23">
        <v>22.3</v>
      </c>
      <c r="M900" s="23">
        <v>20.9</v>
      </c>
      <c r="N900" s="23">
        <v>30.3</v>
      </c>
      <c r="O900" s="23">
        <v>12.3</v>
      </c>
      <c r="P900" s="23">
        <v>2.9</v>
      </c>
      <c r="Q900" s="23">
        <v>91.8</v>
      </c>
    </row>
    <row r="901" spans="1:17" x14ac:dyDescent="0.3">
      <c r="A901" s="20" t="s">
        <v>2017</v>
      </c>
      <c r="B901" s="5" t="s">
        <v>845</v>
      </c>
      <c r="C901" s="23">
        <v>18.2</v>
      </c>
      <c r="D901" s="23">
        <v>80.599999999999994</v>
      </c>
      <c r="E901" s="23">
        <v>1</v>
      </c>
      <c r="F901" s="23">
        <v>0.8</v>
      </c>
      <c r="G901" s="23">
        <v>44.5</v>
      </c>
      <c r="H901" s="23">
        <v>15.4</v>
      </c>
      <c r="I901" s="23">
        <v>13.5</v>
      </c>
      <c r="J901" s="23">
        <v>3.4</v>
      </c>
      <c r="K901" s="23">
        <v>0.4</v>
      </c>
      <c r="L901" s="23">
        <v>58</v>
      </c>
      <c r="M901" s="23">
        <v>18.2</v>
      </c>
      <c r="N901" s="23">
        <v>77</v>
      </c>
      <c r="O901" s="23">
        <v>9</v>
      </c>
      <c r="P901" s="23">
        <v>2.4</v>
      </c>
      <c r="Q901" s="23">
        <v>92</v>
      </c>
    </row>
    <row r="902" spans="1:17" x14ac:dyDescent="0.3">
      <c r="A902" s="20" t="s">
        <v>2018</v>
      </c>
      <c r="B902" s="5" t="s">
        <v>846</v>
      </c>
      <c r="C902" s="23">
        <v>19</v>
      </c>
      <c r="D902" s="23">
        <v>82.7</v>
      </c>
      <c r="E902" s="23">
        <v>0.9</v>
      </c>
      <c r="F902" s="23">
        <v>2.2000000000000002</v>
      </c>
      <c r="G902" s="23">
        <v>45.9</v>
      </c>
      <c r="H902" s="23">
        <v>5</v>
      </c>
      <c r="I902" s="23">
        <v>9.4</v>
      </c>
      <c r="J902" s="23">
        <v>4</v>
      </c>
      <c r="K902" s="23">
        <v>1.1000000000000001</v>
      </c>
      <c r="L902" s="23">
        <v>8.4</v>
      </c>
      <c r="M902" s="23">
        <v>13.9</v>
      </c>
      <c r="N902" s="23">
        <v>18.8</v>
      </c>
      <c r="O902" s="23">
        <v>8.6999999999999993</v>
      </c>
      <c r="P902" s="23">
        <v>2.4</v>
      </c>
      <c r="Q902" s="23">
        <v>94.2</v>
      </c>
    </row>
    <row r="903" spans="1:17" x14ac:dyDescent="0.3">
      <c r="A903" s="20" t="s">
        <v>2019</v>
      </c>
      <c r="B903" s="5" t="s">
        <v>847</v>
      </c>
      <c r="C903" s="23">
        <v>15.2</v>
      </c>
      <c r="D903" s="23">
        <v>68.2</v>
      </c>
      <c r="E903" s="23">
        <v>1.4</v>
      </c>
      <c r="F903" s="23">
        <v>6</v>
      </c>
      <c r="G903" s="23">
        <v>35.700000000000003</v>
      </c>
      <c r="H903" s="23">
        <v>5.6</v>
      </c>
      <c r="I903" s="23">
        <v>11.8</v>
      </c>
      <c r="J903" s="23">
        <v>2.2000000000000002</v>
      </c>
      <c r="K903" s="23">
        <v>1.4</v>
      </c>
      <c r="L903" s="23">
        <v>6.7</v>
      </c>
      <c r="M903" s="23">
        <v>9.6</v>
      </c>
      <c r="N903" s="23">
        <v>25.6</v>
      </c>
      <c r="O903" s="23">
        <v>13.6</v>
      </c>
      <c r="P903" s="23">
        <v>1.8</v>
      </c>
      <c r="Q903" s="23">
        <v>88.1</v>
      </c>
    </row>
    <row r="904" spans="1:17" x14ac:dyDescent="0.3">
      <c r="A904" s="20" t="s">
        <v>2020</v>
      </c>
      <c r="B904" s="5" t="s">
        <v>848</v>
      </c>
      <c r="C904" s="23">
        <v>16.8</v>
      </c>
      <c r="D904" s="23">
        <v>79.099999999999994</v>
      </c>
      <c r="E904" s="23">
        <v>0.7</v>
      </c>
      <c r="F904" s="23">
        <v>4.4000000000000004</v>
      </c>
      <c r="G904" s="23">
        <v>52.7</v>
      </c>
      <c r="H904" s="23">
        <v>12.1</v>
      </c>
      <c r="I904" s="23">
        <v>19.8</v>
      </c>
      <c r="J904" s="23">
        <v>4.5999999999999996</v>
      </c>
      <c r="K904" s="23">
        <v>0.3</v>
      </c>
      <c r="L904" s="23">
        <v>40</v>
      </c>
      <c r="M904" s="23">
        <v>15.8</v>
      </c>
      <c r="N904" s="23">
        <v>61.7</v>
      </c>
      <c r="O904" s="23">
        <v>8.5</v>
      </c>
      <c r="P904" s="23">
        <v>1.7</v>
      </c>
      <c r="Q904" s="23">
        <v>91</v>
      </c>
    </row>
    <row r="905" spans="1:17" x14ac:dyDescent="0.3">
      <c r="A905" s="20" t="s">
        <v>2021</v>
      </c>
      <c r="B905" s="5" t="s">
        <v>849</v>
      </c>
      <c r="C905" s="23">
        <v>19.5</v>
      </c>
      <c r="D905" s="23">
        <v>70.099999999999994</v>
      </c>
      <c r="E905" s="23">
        <v>1</v>
      </c>
      <c r="F905" s="23">
        <v>0.5</v>
      </c>
      <c r="G905" s="23">
        <v>39.299999999999997</v>
      </c>
      <c r="H905" s="23">
        <v>8.9</v>
      </c>
      <c r="I905" s="23">
        <v>6.5</v>
      </c>
      <c r="J905" s="23">
        <v>1.4</v>
      </c>
      <c r="K905" s="23">
        <v>0.2</v>
      </c>
      <c r="L905" s="23">
        <v>7.2</v>
      </c>
      <c r="M905" s="23">
        <v>15.4</v>
      </c>
      <c r="N905" s="23">
        <v>0.2</v>
      </c>
      <c r="O905" s="23">
        <v>10.6</v>
      </c>
      <c r="P905" s="23">
        <v>1.7</v>
      </c>
      <c r="Q905" s="23">
        <v>84.6</v>
      </c>
    </row>
    <row r="906" spans="1:17" x14ac:dyDescent="0.3">
      <c r="A906" s="20" t="s">
        <v>2022</v>
      </c>
      <c r="B906" s="5" t="s">
        <v>850</v>
      </c>
      <c r="C906" s="23">
        <v>16.100000000000001</v>
      </c>
      <c r="D906" s="23">
        <v>70.7</v>
      </c>
      <c r="E906" s="23">
        <v>1.4</v>
      </c>
      <c r="F906" s="23">
        <v>0.6</v>
      </c>
      <c r="G906" s="23">
        <v>36.200000000000003</v>
      </c>
      <c r="H906" s="23">
        <v>6.7</v>
      </c>
      <c r="I906" s="23">
        <v>3.2</v>
      </c>
      <c r="J906" s="23">
        <v>2.1</v>
      </c>
      <c r="K906" s="23">
        <v>0.5</v>
      </c>
      <c r="L906" s="23">
        <v>2.5</v>
      </c>
      <c r="M906" s="23">
        <v>13.5</v>
      </c>
      <c r="N906" s="23">
        <v>21.6</v>
      </c>
      <c r="O906" s="23">
        <v>10</v>
      </c>
      <c r="P906" s="23">
        <v>1</v>
      </c>
      <c r="Q906" s="23">
        <v>90.1</v>
      </c>
    </row>
    <row r="907" spans="1:17" x14ac:dyDescent="0.3">
      <c r="A907" s="20" t="s">
        <v>2023</v>
      </c>
      <c r="B907" s="5" t="s">
        <v>851</v>
      </c>
      <c r="C907" s="23">
        <v>10.3</v>
      </c>
      <c r="D907" s="23">
        <v>73.2</v>
      </c>
      <c r="E907" s="23">
        <v>1.2</v>
      </c>
      <c r="F907" s="23">
        <v>5.3</v>
      </c>
      <c r="G907" s="23">
        <v>31.5</v>
      </c>
      <c r="H907" s="23">
        <v>7.7</v>
      </c>
      <c r="I907" s="23">
        <v>2.4</v>
      </c>
      <c r="J907" s="23">
        <v>5.0999999999999996</v>
      </c>
      <c r="K907" s="23">
        <v>0.9</v>
      </c>
      <c r="L907" s="23">
        <v>4.5</v>
      </c>
      <c r="M907" s="23">
        <v>20.3</v>
      </c>
      <c r="N907" s="23">
        <v>26.2</v>
      </c>
      <c r="O907" s="23">
        <v>8.1999999999999993</v>
      </c>
      <c r="P907" s="23">
        <v>3.3</v>
      </c>
      <c r="Q907" s="23">
        <v>88.4</v>
      </c>
    </row>
    <row r="908" spans="1:17" x14ac:dyDescent="0.3">
      <c r="A908" s="20" t="s">
        <v>2024</v>
      </c>
      <c r="B908" s="5" t="s">
        <v>852</v>
      </c>
      <c r="C908" s="23">
        <v>6.1</v>
      </c>
      <c r="D908" s="23">
        <v>40.299999999999997</v>
      </c>
      <c r="E908" s="23">
        <v>2.2000000000000002</v>
      </c>
      <c r="F908" s="23">
        <v>5.6</v>
      </c>
      <c r="G908" s="23">
        <v>25.8</v>
      </c>
      <c r="H908" s="23">
        <v>7</v>
      </c>
      <c r="I908" s="23">
        <v>2.7</v>
      </c>
      <c r="J908" s="23">
        <v>3.1</v>
      </c>
      <c r="K908" s="23">
        <v>0.3</v>
      </c>
      <c r="L908" s="23">
        <v>1.2</v>
      </c>
      <c r="M908" s="23">
        <v>14.3</v>
      </c>
      <c r="N908" s="23">
        <v>8.9</v>
      </c>
      <c r="O908" s="23">
        <v>18.3</v>
      </c>
      <c r="P908" s="23">
        <v>1</v>
      </c>
      <c r="Q908" s="23">
        <v>79.7</v>
      </c>
    </row>
    <row r="909" spans="1:17" x14ac:dyDescent="0.3">
      <c r="A909" s="20" t="s">
        <v>2025</v>
      </c>
      <c r="B909" s="5" t="s">
        <v>853</v>
      </c>
      <c r="C909" s="23">
        <v>9.8000000000000007</v>
      </c>
      <c r="D909" s="23">
        <v>55.9</v>
      </c>
      <c r="E909" s="23">
        <v>1.2</v>
      </c>
      <c r="F909" s="23">
        <v>7</v>
      </c>
      <c r="G909" s="23">
        <v>38.6</v>
      </c>
      <c r="H909" s="23">
        <v>4.9000000000000004</v>
      </c>
      <c r="I909" s="23">
        <v>3.8</v>
      </c>
      <c r="J909" s="23">
        <v>1.6</v>
      </c>
      <c r="K909" s="23">
        <v>0.7</v>
      </c>
      <c r="L909" s="23">
        <v>6.3</v>
      </c>
      <c r="M909" s="23">
        <v>13.9</v>
      </c>
      <c r="N909" s="23">
        <v>19.899999999999999</v>
      </c>
      <c r="O909" s="23">
        <v>9.1999999999999993</v>
      </c>
      <c r="P909" s="23">
        <v>0.6</v>
      </c>
      <c r="Q909" s="23">
        <v>83.9</v>
      </c>
    </row>
    <row r="910" spans="1:17" x14ac:dyDescent="0.3">
      <c r="A910" s="20" t="s">
        <v>2026</v>
      </c>
      <c r="B910" s="5" t="s">
        <v>854</v>
      </c>
      <c r="C910" s="23">
        <v>13.3</v>
      </c>
      <c r="D910" s="23">
        <v>64.8</v>
      </c>
      <c r="E910" s="23">
        <v>1.2</v>
      </c>
      <c r="F910" s="23">
        <v>1.2</v>
      </c>
      <c r="G910" s="23">
        <v>32.5</v>
      </c>
      <c r="H910" s="23">
        <v>3.6</v>
      </c>
      <c r="I910" s="23">
        <v>7.1</v>
      </c>
      <c r="J910" s="23">
        <v>2.1</v>
      </c>
      <c r="K910" s="23">
        <v>0.4</v>
      </c>
      <c r="L910" s="23">
        <v>8.1999999999999993</v>
      </c>
      <c r="M910" s="23">
        <v>10.4</v>
      </c>
      <c r="N910" s="23">
        <v>22.2</v>
      </c>
      <c r="O910" s="23">
        <v>11.4</v>
      </c>
      <c r="P910" s="23">
        <v>1.3</v>
      </c>
      <c r="Q910" s="23">
        <v>85.2</v>
      </c>
    </row>
    <row r="911" spans="1:17" x14ac:dyDescent="0.3">
      <c r="A911" s="20" t="s">
        <v>2027</v>
      </c>
      <c r="B911" s="5" t="s">
        <v>855</v>
      </c>
      <c r="C911" s="23">
        <v>16.600000000000001</v>
      </c>
      <c r="D911" s="23">
        <v>69.599999999999994</v>
      </c>
      <c r="E911" s="23">
        <v>2.4</v>
      </c>
      <c r="F911" s="23">
        <v>6.5</v>
      </c>
      <c r="G911" s="23">
        <v>33.4</v>
      </c>
      <c r="H911" s="23">
        <v>9.6999999999999993</v>
      </c>
      <c r="I911" s="23">
        <v>13.5</v>
      </c>
      <c r="J911" s="23">
        <v>5.4</v>
      </c>
      <c r="K911" s="23">
        <v>4.5</v>
      </c>
      <c r="L911" s="23">
        <v>8.9</v>
      </c>
      <c r="M911" s="23">
        <v>24.2</v>
      </c>
      <c r="N911" s="23">
        <v>10.9</v>
      </c>
      <c r="O911" s="23">
        <v>15.5</v>
      </c>
      <c r="P911" s="23">
        <v>1.1000000000000001</v>
      </c>
      <c r="Q911" s="23">
        <v>74.7</v>
      </c>
    </row>
    <row r="912" spans="1:17" x14ac:dyDescent="0.3">
      <c r="A912" s="20" t="s">
        <v>2028</v>
      </c>
      <c r="B912" s="5" t="s">
        <v>856</v>
      </c>
      <c r="C912" s="23">
        <v>18.100000000000001</v>
      </c>
      <c r="D912" s="23">
        <v>65.900000000000006</v>
      </c>
      <c r="E912" s="23">
        <v>2.5</v>
      </c>
      <c r="F912" s="23">
        <v>7.3</v>
      </c>
      <c r="G912" s="23">
        <v>40.700000000000003</v>
      </c>
      <c r="H912" s="23">
        <v>13.6</v>
      </c>
      <c r="I912" s="23">
        <v>18.399999999999999</v>
      </c>
      <c r="J912" s="23">
        <v>6.1</v>
      </c>
      <c r="K912" s="23">
        <v>9</v>
      </c>
      <c r="L912" s="23">
        <v>26.3</v>
      </c>
      <c r="M912" s="23">
        <v>18.5</v>
      </c>
      <c r="N912" s="23">
        <v>8.8000000000000007</v>
      </c>
      <c r="O912" s="23">
        <v>16</v>
      </c>
      <c r="P912" s="23">
        <v>1.3</v>
      </c>
      <c r="Q912" s="23">
        <v>78.599999999999994</v>
      </c>
    </row>
    <row r="913" spans="1:17" x14ac:dyDescent="0.3">
      <c r="A913" s="20" t="s">
        <v>2029</v>
      </c>
      <c r="B913" s="5" t="s">
        <v>87</v>
      </c>
      <c r="C913" s="23">
        <v>17.5</v>
      </c>
      <c r="D913" s="23">
        <v>71.599999999999994</v>
      </c>
      <c r="E913" s="23">
        <v>2.5</v>
      </c>
      <c r="F913" s="23">
        <v>0.7</v>
      </c>
      <c r="G913" s="23">
        <v>30.9</v>
      </c>
      <c r="H913" s="23">
        <v>7.4</v>
      </c>
      <c r="I913" s="23">
        <v>18</v>
      </c>
      <c r="J913" s="23">
        <v>6.1</v>
      </c>
      <c r="K913" s="23">
        <v>1.6</v>
      </c>
      <c r="L913" s="23">
        <v>10.3</v>
      </c>
      <c r="M913" s="23">
        <v>17.600000000000001</v>
      </c>
      <c r="N913" s="23">
        <v>31</v>
      </c>
      <c r="O913" s="23">
        <v>17.7</v>
      </c>
      <c r="P913" s="23">
        <v>1.8</v>
      </c>
      <c r="Q913" s="23">
        <v>84.1</v>
      </c>
    </row>
    <row r="914" spans="1:17" x14ac:dyDescent="0.3">
      <c r="A914" s="20" t="s">
        <v>2030</v>
      </c>
      <c r="B914" s="5" t="s">
        <v>857</v>
      </c>
      <c r="C914" s="23">
        <v>15.2</v>
      </c>
      <c r="D914" s="23">
        <v>62.7</v>
      </c>
      <c r="E914" s="23">
        <v>3.2</v>
      </c>
      <c r="F914" s="23">
        <v>7.6</v>
      </c>
      <c r="G914" s="23">
        <v>39.1</v>
      </c>
      <c r="H914" s="23">
        <v>14.7</v>
      </c>
      <c r="I914" s="23">
        <v>13.5</v>
      </c>
      <c r="J914" s="23">
        <v>4.5</v>
      </c>
      <c r="K914" s="23">
        <v>12.5</v>
      </c>
      <c r="L914" s="23">
        <v>11.3</v>
      </c>
      <c r="M914" s="23">
        <v>22.4</v>
      </c>
      <c r="N914" s="23">
        <v>9.9</v>
      </c>
      <c r="O914" s="23">
        <v>19</v>
      </c>
      <c r="P914" s="23">
        <v>1.6</v>
      </c>
      <c r="Q914" s="23">
        <v>77.2</v>
      </c>
    </row>
    <row r="915" spans="1:17" x14ac:dyDescent="0.3">
      <c r="A915" s="20" t="s">
        <v>2031</v>
      </c>
      <c r="B915" s="5" t="s">
        <v>858</v>
      </c>
      <c r="C915" s="23">
        <v>15.4</v>
      </c>
      <c r="D915" s="23">
        <v>76.099999999999994</v>
      </c>
      <c r="E915" s="23">
        <v>1.5</v>
      </c>
      <c r="F915" s="23">
        <v>5.4</v>
      </c>
      <c r="G915" s="23">
        <v>47</v>
      </c>
      <c r="H915" s="23">
        <v>9.9</v>
      </c>
      <c r="I915" s="23">
        <v>6.4</v>
      </c>
      <c r="J915" s="23">
        <v>2.8</v>
      </c>
      <c r="K915" s="23">
        <v>0.1</v>
      </c>
      <c r="L915" s="23">
        <v>12.7</v>
      </c>
      <c r="M915" s="23">
        <v>15.6</v>
      </c>
      <c r="N915" s="23">
        <v>32.700000000000003</v>
      </c>
      <c r="O915" s="23">
        <v>12</v>
      </c>
      <c r="P915" s="23">
        <v>1.2</v>
      </c>
      <c r="Q915" s="23">
        <v>89.5</v>
      </c>
    </row>
    <row r="916" spans="1:17" x14ac:dyDescent="0.3">
      <c r="A916" s="20" t="s">
        <v>2032</v>
      </c>
      <c r="B916" s="5" t="s">
        <v>859</v>
      </c>
      <c r="C916" s="23">
        <v>23.2</v>
      </c>
      <c r="D916" s="23">
        <v>84.1</v>
      </c>
      <c r="E916" s="23">
        <v>1.3</v>
      </c>
      <c r="F916" s="23">
        <v>1.2</v>
      </c>
      <c r="G916" s="23">
        <v>37.299999999999997</v>
      </c>
      <c r="H916" s="23">
        <v>3.4</v>
      </c>
      <c r="I916" s="23">
        <v>21.7</v>
      </c>
      <c r="J916" s="23">
        <v>3.2</v>
      </c>
      <c r="K916" s="23">
        <v>1.1000000000000001</v>
      </c>
      <c r="L916" s="23">
        <v>8.6</v>
      </c>
      <c r="M916" s="23">
        <v>14</v>
      </c>
      <c r="N916" s="23">
        <v>68.900000000000006</v>
      </c>
      <c r="O916" s="23">
        <v>9.6999999999999993</v>
      </c>
      <c r="P916" s="23">
        <v>2.1</v>
      </c>
      <c r="Q916" s="23">
        <v>95.2</v>
      </c>
    </row>
    <row r="917" spans="1:17" x14ac:dyDescent="0.3">
      <c r="A917" s="20" t="s">
        <v>2033</v>
      </c>
      <c r="B917" s="5" t="s">
        <v>860</v>
      </c>
      <c r="C917" s="23">
        <v>6.1</v>
      </c>
      <c r="D917" s="23">
        <v>38.799999999999997</v>
      </c>
      <c r="E917" s="23">
        <v>1.5</v>
      </c>
      <c r="F917" s="23">
        <v>5.6</v>
      </c>
      <c r="G917" s="23">
        <v>26.6</v>
      </c>
      <c r="H917" s="23">
        <v>6.1</v>
      </c>
      <c r="I917" s="23">
        <v>1.7</v>
      </c>
      <c r="J917" s="23">
        <v>1.8</v>
      </c>
      <c r="K917" s="23">
        <v>0.5</v>
      </c>
      <c r="L917" s="23">
        <v>1.7</v>
      </c>
      <c r="M917" s="23">
        <v>9.8000000000000007</v>
      </c>
      <c r="N917" s="23">
        <v>4.5999999999999996</v>
      </c>
      <c r="O917" s="23">
        <v>13.8</v>
      </c>
      <c r="P917" s="23">
        <v>0.7</v>
      </c>
      <c r="Q917" s="23">
        <v>79.5</v>
      </c>
    </row>
    <row r="918" spans="1:17" x14ac:dyDescent="0.3">
      <c r="A918" s="20" t="s">
        <v>2034</v>
      </c>
      <c r="B918" s="5" t="s">
        <v>861</v>
      </c>
      <c r="C918" s="23">
        <v>17.600000000000001</v>
      </c>
      <c r="D918" s="23">
        <v>75.400000000000006</v>
      </c>
      <c r="E918" s="23">
        <v>1.6</v>
      </c>
      <c r="F918" s="23">
        <v>0.5</v>
      </c>
      <c r="G918" s="23">
        <v>38.9</v>
      </c>
      <c r="H918" s="23">
        <v>10.1</v>
      </c>
      <c r="I918" s="23">
        <v>9.3000000000000007</v>
      </c>
      <c r="J918" s="23">
        <v>5.5</v>
      </c>
      <c r="K918" s="23">
        <v>0.3</v>
      </c>
      <c r="L918" s="23">
        <v>16.3</v>
      </c>
      <c r="M918" s="23">
        <v>17.5</v>
      </c>
      <c r="N918" s="23">
        <v>43.1</v>
      </c>
      <c r="O918" s="23">
        <v>7.3</v>
      </c>
      <c r="P918" s="23">
        <v>4.5</v>
      </c>
      <c r="Q918" s="23">
        <v>89.5</v>
      </c>
    </row>
    <row r="919" spans="1:17" x14ac:dyDescent="0.3">
      <c r="A919" s="20" t="s">
        <v>2035</v>
      </c>
      <c r="B919" s="5" t="s">
        <v>862</v>
      </c>
      <c r="C919" s="23">
        <v>19.2</v>
      </c>
      <c r="D919" s="23">
        <v>72.400000000000006</v>
      </c>
      <c r="E919" s="23">
        <v>1.5</v>
      </c>
      <c r="F919" s="23">
        <v>8.6999999999999993</v>
      </c>
      <c r="G919" s="23">
        <v>39.6</v>
      </c>
      <c r="H919" s="23">
        <v>12.7</v>
      </c>
      <c r="I919" s="23">
        <v>7.6</v>
      </c>
      <c r="J919" s="23">
        <v>3.7</v>
      </c>
      <c r="K919" s="23">
        <v>1.9</v>
      </c>
      <c r="L919" s="23">
        <v>24.6</v>
      </c>
      <c r="M919" s="23">
        <v>19.2</v>
      </c>
      <c r="N919" s="23">
        <v>52.3</v>
      </c>
      <c r="O919" s="23">
        <v>10.5</v>
      </c>
      <c r="P919" s="23">
        <v>2</v>
      </c>
      <c r="Q919" s="23">
        <v>89.9</v>
      </c>
    </row>
    <row r="920" spans="1:17" x14ac:dyDescent="0.3">
      <c r="A920" s="20" t="s">
        <v>2036</v>
      </c>
      <c r="B920" s="5" t="s">
        <v>863</v>
      </c>
      <c r="C920" s="23">
        <v>20.8</v>
      </c>
      <c r="D920" s="23">
        <v>71.3</v>
      </c>
      <c r="E920" s="23">
        <v>1.6</v>
      </c>
      <c r="F920" s="23">
        <v>0.9</v>
      </c>
      <c r="G920" s="23">
        <v>32</v>
      </c>
      <c r="H920" s="23">
        <v>8.6</v>
      </c>
      <c r="I920" s="23">
        <v>6.8</v>
      </c>
      <c r="J920" s="23">
        <v>1.7</v>
      </c>
      <c r="K920" s="23">
        <v>0.9</v>
      </c>
      <c r="L920" s="23">
        <v>21.6</v>
      </c>
      <c r="M920" s="23">
        <v>17.100000000000001</v>
      </c>
      <c r="N920" s="23">
        <v>14.9</v>
      </c>
      <c r="O920" s="23">
        <v>8.6</v>
      </c>
      <c r="P920" s="23">
        <v>1.7</v>
      </c>
      <c r="Q920" s="23">
        <v>86.6</v>
      </c>
    </row>
    <row r="921" spans="1:17" x14ac:dyDescent="0.3">
      <c r="A921" s="20" t="s">
        <v>2037</v>
      </c>
      <c r="B921" s="5" t="s">
        <v>864</v>
      </c>
      <c r="C921" s="23">
        <v>14.7</v>
      </c>
      <c r="D921" s="23">
        <v>69.400000000000006</v>
      </c>
      <c r="E921" s="23">
        <v>1.8</v>
      </c>
      <c r="F921" s="23">
        <v>3.2</v>
      </c>
      <c r="G921" s="23">
        <v>35.200000000000003</v>
      </c>
      <c r="H921" s="23">
        <v>5.8</v>
      </c>
      <c r="I921" s="23">
        <v>27.3</v>
      </c>
      <c r="J921" s="23">
        <v>4</v>
      </c>
      <c r="K921" s="23">
        <v>1.6</v>
      </c>
      <c r="L921" s="23">
        <v>21.8</v>
      </c>
      <c r="M921" s="23">
        <v>14.4</v>
      </c>
      <c r="N921" s="23">
        <v>20.5</v>
      </c>
      <c r="O921" s="23">
        <v>14.3</v>
      </c>
      <c r="P921" s="23">
        <v>1.8</v>
      </c>
      <c r="Q921" s="23">
        <v>85.1</v>
      </c>
    </row>
    <row r="922" spans="1:17" x14ac:dyDescent="0.3">
      <c r="A922" s="20" t="s">
        <v>2038</v>
      </c>
      <c r="B922" s="5" t="s">
        <v>103</v>
      </c>
      <c r="C922" s="23">
        <v>16.600000000000001</v>
      </c>
      <c r="D922" s="23">
        <v>79.5</v>
      </c>
      <c r="E922" s="23">
        <v>1.1000000000000001</v>
      </c>
      <c r="F922" s="23">
        <v>2</v>
      </c>
      <c r="G922" s="23">
        <v>45.6</v>
      </c>
      <c r="H922" s="23">
        <v>6.4</v>
      </c>
      <c r="I922" s="23">
        <v>22.4</v>
      </c>
      <c r="J922" s="23">
        <v>5.4</v>
      </c>
      <c r="K922" s="23">
        <v>0.7</v>
      </c>
      <c r="L922" s="23">
        <v>22.8</v>
      </c>
      <c r="M922" s="23">
        <v>20.5</v>
      </c>
      <c r="N922" s="23">
        <v>71.3</v>
      </c>
      <c r="O922" s="23">
        <v>14.1</v>
      </c>
      <c r="P922" s="23">
        <v>3.8</v>
      </c>
      <c r="Q922" s="23">
        <v>88.6</v>
      </c>
    </row>
    <row r="923" spans="1:17" x14ac:dyDescent="0.3">
      <c r="A923" s="20" t="s">
        <v>2039</v>
      </c>
      <c r="B923" s="5" t="s">
        <v>865</v>
      </c>
      <c r="C923" s="23">
        <v>18.3</v>
      </c>
      <c r="D923" s="23">
        <v>76.400000000000006</v>
      </c>
      <c r="E923" s="23">
        <v>2.2999999999999998</v>
      </c>
      <c r="F923" s="23">
        <v>3.6</v>
      </c>
      <c r="G923" s="23">
        <v>36.6</v>
      </c>
      <c r="H923" s="23">
        <v>5.8</v>
      </c>
      <c r="I923" s="23">
        <v>46.9</v>
      </c>
      <c r="J923" s="23">
        <v>8.1</v>
      </c>
      <c r="K923" s="23">
        <v>2.8</v>
      </c>
      <c r="L923" s="23">
        <v>8.6999999999999993</v>
      </c>
      <c r="M923" s="23">
        <v>18</v>
      </c>
      <c r="N923" s="23">
        <v>25.4</v>
      </c>
      <c r="O923" s="23">
        <v>9.9</v>
      </c>
      <c r="P923" s="23">
        <v>4.3</v>
      </c>
      <c r="Q923" s="23">
        <v>92.7</v>
      </c>
    </row>
    <row r="924" spans="1:17" x14ac:dyDescent="0.3">
      <c r="A924" s="20" t="s">
        <v>2040</v>
      </c>
      <c r="B924" s="5" t="s">
        <v>866</v>
      </c>
      <c r="C924" s="23">
        <v>20.8</v>
      </c>
      <c r="D924" s="23">
        <v>76.400000000000006</v>
      </c>
      <c r="E924" s="23">
        <v>2.2000000000000002</v>
      </c>
      <c r="F924" s="23">
        <v>3.6</v>
      </c>
      <c r="G924" s="23">
        <v>40.299999999999997</v>
      </c>
      <c r="H924" s="23">
        <v>7.6</v>
      </c>
      <c r="I924" s="23">
        <v>30</v>
      </c>
      <c r="J924" s="23">
        <v>6.5</v>
      </c>
      <c r="K924" s="23">
        <v>1.3</v>
      </c>
      <c r="L924" s="23">
        <v>15.2</v>
      </c>
      <c r="M924" s="23">
        <v>19.399999999999999</v>
      </c>
      <c r="N924" s="23">
        <v>21</v>
      </c>
      <c r="O924" s="23">
        <v>11.7</v>
      </c>
      <c r="P924" s="23">
        <v>2.5</v>
      </c>
      <c r="Q924" s="23">
        <v>86.9</v>
      </c>
    </row>
    <row r="925" spans="1:17" x14ac:dyDescent="0.3">
      <c r="A925" s="20" t="s">
        <v>2041</v>
      </c>
      <c r="B925" s="5" t="s">
        <v>867</v>
      </c>
      <c r="C925" s="23">
        <v>8.1</v>
      </c>
      <c r="D925" s="23">
        <v>44.4</v>
      </c>
      <c r="E925" s="23">
        <v>1.2</v>
      </c>
      <c r="F925" s="23">
        <v>5.0999999999999996</v>
      </c>
      <c r="G925" s="23">
        <v>26.5</v>
      </c>
      <c r="H925" s="23">
        <v>4.2</v>
      </c>
      <c r="I925" s="23">
        <v>1.3</v>
      </c>
      <c r="J925" s="23">
        <v>2</v>
      </c>
      <c r="K925" s="23">
        <v>0.2</v>
      </c>
      <c r="L925" s="23">
        <v>0.5</v>
      </c>
      <c r="M925" s="23">
        <v>12.7</v>
      </c>
      <c r="N925" s="23">
        <v>5.7</v>
      </c>
      <c r="O925" s="23">
        <v>13.9</v>
      </c>
      <c r="P925" s="23">
        <v>1.2</v>
      </c>
      <c r="Q925" s="23">
        <v>82.1</v>
      </c>
    </row>
    <row r="926" spans="1:17" x14ac:dyDescent="0.3">
      <c r="A926" s="20" t="s">
        <v>2042</v>
      </c>
      <c r="B926" s="5" t="s">
        <v>868</v>
      </c>
      <c r="C926" s="23">
        <v>17</v>
      </c>
      <c r="D926" s="23">
        <v>72.7</v>
      </c>
      <c r="E926" s="23">
        <v>0.9</v>
      </c>
      <c r="F926" s="23">
        <v>5</v>
      </c>
      <c r="G926" s="23">
        <v>35.4</v>
      </c>
      <c r="H926" s="23">
        <v>3.5</v>
      </c>
      <c r="I926" s="23">
        <v>20.6</v>
      </c>
      <c r="J926" s="23">
        <v>2.8</v>
      </c>
      <c r="K926" s="23">
        <v>2.8</v>
      </c>
      <c r="L926" s="23">
        <v>10.6</v>
      </c>
      <c r="M926" s="23">
        <v>12.7</v>
      </c>
      <c r="N926" s="23">
        <v>35.299999999999997</v>
      </c>
      <c r="O926" s="23">
        <v>10.7</v>
      </c>
      <c r="P926" s="23">
        <v>1.2</v>
      </c>
      <c r="Q926" s="23">
        <v>89.9</v>
      </c>
    </row>
    <row r="927" spans="1:17" x14ac:dyDescent="0.3">
      <c r="A927" s="20" t="s">
        <v>2043</v>
      </c>
      <c r="B927" s="5" t="s">
        <v>390</v>
      </c>
      <c r="C927" s="23">
        <v>19</v>
      </c>
      <c r="D927" s="23">
        <v>80</v>
      </c>
      <c r="E927" s="23">
        <v>2.2999999999999998</v>
      </c>
      <c r="F927" s="23">
        <v>4</v>
      </c>
      <c r="G927" s="23">
        <v>39</v>
      </c>
      <c r="H927" s="23">
        <v>4.9000000000000004</v>
      </c>
      <c r="I927" s="23">
        <v>29</v>
      </c>
      <c r="J927" s="23">
        <v>5</v>
      </c>
      <c r="K927" s="23">
        <v>0.1</v>
      </c>
      <c r="L927" s="23">
        <v>10.4</v>
      </c>
      <c r="M927" s="23">
        <v>19.899999999999999</v>
      </c>
      <c r="N927" s="23">
        <v>39.9</v>
      </c>
      <c r="O927" s="23">
        <v>11.4</v>
      </c>
      <c r="P927" s="23">
        <v>2.9</v>
      </c>
      <c r="Q927" s="23">
        <v>93.5</v>
      </c>
    </row>
    <row r="928" spans="1:17" x14ac:dyDescent="0.3">
      <c r="A928" s="20" t="s">
        <v>2044</v>
      </c>
      <c r="B928" s="5" t="s">
        <v>869</v>
      </c>
      <c r="C928" s="23">
        <v>13.4</v>
      </c>
      <c r="D928" s="23">
        <v>75</v>
      </c>
      <c r="E928" s="23">
        <v>2.8</v>
      </c>
      <c r="F928" s="23">
        <v>0.3</v>
      </c>
      <c r="G928" s="23">
        <v>39.700000000000003</v>
      </c>
      <c r="H928" s="23">
        <v>8.1</v>
      </c>
      <c r="I928" s="23">
        <v>16</v>
      </c>
      <c r="J928" s="23">
        <v>6.7</v>
      </c>
      <c r="K928" s="23">
        <v>0.5</v>
      </c>
      <c r="L928" s="23">
        <v>11</v>
      </c>
      <c r="M928" s="23">
        <v>14.5</v>
      </c>
      <c r="N928" s="23">
        <v>57.7</v>
      </c>
      <c r="O928" s="23">
        <v>13.5</v>
      </c>
      <c r="P928" s="23">
        <v>2.7</v>
      </c>
      <c r="Q928" s="23">
        <v>87.9</v>
      </c>
    </row>
    <row r="929" spans="1:17" x14ac:dyDescent="0.3">
      <c r="A929" s="20" t="s">
        <v>2045</v>
      </c>
      <c r="B929" s="5" t="s">
        <v>870</v>
      </c>
      <c r="C929" s="23">
        <v>12.4</v>
      </c>
      <c r="D929" s="23">
        <v>80.5</v>
      </c>
      <c r="E929" s="23">
        <v>2.2999999999999998</v>
      </c>
      <c r="F929" s="23">
        <v>0.4</v>
      </c>
      <c r="G929" s="23">
        <v>39.9</v>
      </c>
      <c r="H929" s="23">
        <v>4.7</v>
      </c>
      <c r="I929" s="23">
        <v>9.6999999999999993</v>
      </c>
      <c r="J929" s="23">
        <v>9.6</v>
      </c>
      <c r="K929" s="23">
        <v>0.1</v>
      </c>
      <c r="L929" s="23">
        <v>2.6</v>
      </c>
      <c r="M929" s="23">
        <v>16.2</v>
      </c>
      <c r="N929" s="23">
        <v>58</v>
      </c>
      <c r="O929" s="23">
        <v>12.3</v>
      </c>
      <c r="P929" s="23">
        <v>4</v>
      </c>
      <c r="Q929" s="23">
        <v>93.1</v>
      </c>
    </row>
    <row r="930" spans="1:17" x14ac:dyDescent="0.3">
      <c r="A930" s="20" t="s">
        <v>2046</v>
      </c>
      <c r="B930" s="5" t="s">
        <v>871</v>
      </c>
      <c r="C930" s="23">
        <v>18.600000000000001</v>
      </c>
      <c r="D930" s="23">
        <v>67.900000000000006</v>
      </c>
      <c r="E930" s="23">
        <v>1.1000000000000001</v>
      </c>
      <c r="F930" s="23">
        <v>3.8</v>
      </c>
      <c r="G930" s="23">
        <v>34</v>
      </c>
      <c r="H930" s="23">
        <v>5.7</v>
      </c>
      <c r="I930" s="23">
        <v>2.5</v>
      </c>
      <c r="J930" s="23">
        <v>4.2</v>
      </c>
      <c r="K930" s="23">
        <v>0.2</v>
      </c>
      <c r="L930" s="23">
        <v>4</v>
      </c>
      <c r="M930" s="23">
        <v>15.3</v>
      </c>
      <c r="N930" s="23">
        <v>37.700000000000003</v>
      </c>
      <c r="O930" s="23">
        <v>10.7</v>
      </c>
      <c r="P930" s="23">
        <v>2.7</v>
      </c>
      <c r="Q930" s="23">
        <v>91.2</v>
      </c>
    </row>
    <row r="931" spans="1:17" x14ac:dyDescent="0.3">
      <c r="A931" s="20" t="s">
        <v>2047</v>
      </c>
      <c r="B931" s="5" t="s">
        <v>872</v>
      </c>
      <c r="C931" s="23">
        <v>15.1</v>
      </c>
      <c r="D931" s="23">
        <v>55.9</v>
      </c>
      <c r="E931" s="23">
        <v>1.4</v>
      </c>
      <c r="F931" s="23">
        <v>3.1</v>
      </c>
      <c r="G931" s="23">
        <v>39</v>
      </c>
      <c r="H931" s="23">
        <v>4</v>
      </c>
      <c r="I931" s="23">
        <v>8.1</v>
      </c>
      <c r="J931" s="23">
        <v>3.7</v>
      </c>
      <c r="K931" s="23">
        <v>1.8</v>
      </c>
      <c r="L931" s="23">
        <v>5.9</v>
      </c>
      <c r="M931" s="23">
        <v>11.7</v>
      </c>
      <c r="N931" s="23">
        <v>25.4</v>
      </c>
      <c r="O931" s="23">
        <v>13.5</v>
      </c>
      <c r="P931" s="23">
        <v>1.1000000000000001</v>
      </c>
      <c r="Q931" s="23">
        <v>88.5</v>
      </c>
    </row>
    <row r="932" spans="1:17" x14ac:dyDescent="0.3">
      <c r="A932" s="20" t="s">
        <v>2048</v>
      </c>
      <c r="B932" s="5" t="s">
        <v>873</v>
      </c>
      <c r="C932" s="23">
        <v>12.7</v>
      </c>
      <c r="D932" s="23">
        <v>60</v>
      </c>
      <c r="E932" s="23">
        <v>0.7</v>
      </c>
      <c r="F932" s="23">
        <v>3.5</v>
      </c>
      <c r="G932" s="23">
        <v>44.4</v>
      </c>
      <c r="H932" s="23">
        <v>4.7</v>
      </c>
      <c r="I932" s="23">
        <v>30</v>
      </c>
      <c r="J932" s="23">
        <v>0.9</v>
      </c>
      <c r="K932" s="23">
        <v>0.2</v>
      </c>
      <c r="L932" s="23">
        <v>6.8</v>
      </c>
      <c r="M932" s="23">
        <v>12.8</v>
      </c>
      <c r="N932" s="23">
        <v>33.6</v>
      </c>
      <c r="O932" s="23">
        <v>11.4</v>
      </c>
      <c r="P932" s="23">
        <v>0.5</v>
      </c>
      <c r="Q932" s="23">
        <v>75.2</v>
      </c>
    </row>
    <row r="933" spans="1:17" x14ac:dyDescent="0.3">
      <c r="A933" s="20" t="s">
        <v>2049</v>
      </c>
      <c r="B933" s="5" t="s">
        <v>195</v>
      </c>
      <c r="C933" s="23">
        <v>13.1</v>
      </c>
      <c r="D933" s="23">
        <v>69.599999999999994</v>
      </c>
      <c r="E933" s="23">
        <v>0.9</v>
      </c>
      <c r="F933" s="23">
        <v>8.5</v>
      </c>
      <c r="G933" s="23">
        <v>30.7</v>
      </c>
      <c r="H933" s="23">
        <v>10.7</v>
      </c>
      <c r="I933" s="23">
        <v>5.5</v>
      </c>
      <c r="J933" s="23">
        <v>3.1</v>
      </c>
      <c r="K933" s="23">
        <v>0.1</v>
      </c>
      <c r="L933" s="23">
        <v>9.6</v>
      </c>
      <c r="M933" s="23">
        <v>14.6</v>
      </c>
      <c r="N933" s="23">
        <v>6.6</v>
      </c>
      <c r="O933" s="23">
        <v>8.5</v>
      </c>
      <c r="P933" s="23">
        <v>2.2000000000000002</v>
      </c>
      <c r="Q933" s="23">
        <v>90.5</v>
      </c>
    </row>
    <row r="934" spans="1:17" x14ac:dyDescent="0.3">
      <c r="A934" s="20" t="s">
        <v>2050</v>
      </c>
      <c r="B934" s="5" t="s">
        <v>874</v>
      </c>
      <c r="C934" s="23">
        <v>9.6</v>
      </c>
      <c r="D934" s="23">
        <v>64.2</v>
      </c>
      <c r="E934" s="23">
        <v>1.5</v>
      </c>
      <c r="F934" s="23">
        <v>7</v>
      </c>
      <c r="G934" s="23">
        <v>30.7</v>
      </c>
      <c r="H934" s="23">
        <v>5.3</v>
      </c>
      <c r="I934" s="23">
        <v>8.6</v>
      </c>
      <c r="J934" s="23">
        <v>2.8</v>
      </c>
      <c r="K934" s="23">
        <v>0.1</v>
      </c>
      <c r="L934" s="23">
        <v>4.4000000000000004</v>
      </c>
      <c r="M934" s="23">
        <v>17.5</v>
      </c>
      <c r="N934" s="23">
        <v>16.3</v>
      </c>
      <c r="O934" s="23">
        <v>9.1999999999999993</v>
      </c>
      <c r="P934" s="23">
        <v>2.4</v>
      </c>
      <c r="Q934" s="23">
        <v>83.5</v>
      </c>
    </row>
    <row r="935" spans="1:17" x14ac:dyDescent="0.3">
      <c r="A935" s="20" t="s">
        <v>2051</v>
      </c>
      <c r="B935" s="5" t="s">
        <v>875</v>
      </c>
      <c r="C935" s="23">
        <v>14.7</v>
      </c>
      <c r="D935" s="23">
        <v>41.6</v>
      </c>
      <c r="E935" s="23">
        <v>1.9</v>
      </c>
      <c r="F935" s="23">
        <v>7.4</v>
      </c>
      <c r="G935" s="23">
        <v>39</v>
      </c>
      <c r="H935" s="23">
        <v>16.899999999999999</v>
      </c>
      <c r="I935" s="23">
        <v>7.8</v>
      </c>
      <c r="J935" s="23">
        <v>3.6</v>
      </c>
      <c r="K935" s="23">
        <v>6.1</v>
      </c>
      <c r="L935" s="23">
        <v>11.4</v>
      </c>
      <c r="M935" s="23">
        <v>15.9</v>
      </c>
      <c r="N935" s="23">
        <v>8.4</v>
      </c>
      <c r="O935" s="23">
        <v>16.5</v>
      </c>
      <c r="P935" s="23">
        <v>0.7</v>
      </c>
      <c r="Q935" s="23">
        <v>88.2</v>
      </c>
    </row>
    <row r="936" spans="1:17" x14ac:dyDescent="0.3">
      <c r="A936" s="20" t="s">
        <v>2052</v>
      </c>
      <c r="B936" s="5" t="s">
        <v>206</v>
      </c>
      <c r="C936" s="23">
        <v>27.6</v>
      </c>
      <c r="D936" s="23">
        <v>63.1</v>
      </c>
      <c r="E936" s="23">
        <v>2</v>
      </c>
      <c r="F936" s="23">
        <v>2.9</v>
      </c>
      <c r="G936" s="23">
        <v>54.5</v>
      </c>
      <c r="H936" s="23">
        <v>23.2</v>
      </c>
      <c r="I936" s="23">
        <v>14</v>
      </c>
      <c r="J936" s="23">
        <v>4.5</v>
      </c>
      <c r="K936" s="23">
        <v>13.7</v>
      </c>
      <c r="L936" s="23">
        <v>28.8</v>
      </c>
      <c r="M936" s="23">
        <v>20.399999999999999</v>
      </c>
      <c r="N936" s="23">
        <v>11.7</v>
      </c>
      <c r="O936" s="23">
        <v>10.8</v>
      </c>
      <c r="P936" s="23">
        <v>0.9</v>
      </c>
      <c r="Q936" s="23">
        <v>95.3</v>
      </c>
    </row>
    <row r="937" spans="1:17" x14ac:dyDescent="0.3">
      <c r="A937" s="20" t="s">
        <v>2053</v>
      </c>
      <c r="B937" s="5" t="s">
        <v>876</v>
      </c>
      <c r="C937" s="23">
        <v>33.9</v>
      </c>
      <c r="D937" s="23">
        <v>71.599999999999994</v>
      </c>
      <c r="E937" s="23">
        <v>1.2</v>
      </c>
      <c r="F937" s="23">
        <v>5.7</v>
      </c>
      <c r="G937" s="23">
        <v>56.5</v>
      </c>
      <c r="H937" s="23">
        <v>19.3</v>
      </c>
      <c r="I937" s="23">
        <v>48.1</v>
      </c>
      <c r="J937" s="23">
        <v>4.9000000000000004</v>
      </c>
      <c r="K937" s="23">
        <v>1.2</v>
      </c>
      <c r="L937" s="23">
        <v>44.1</v>
      </c>
      <c r="M937" s="23">
        <v>22.1</v>
      </c>
      <c r="N937" s="23">
        <v>4.0999999999999996</v>
      </c>
      <c r="O937" s="23">
        <v>12</v>
      </c>
      <c r="P937" s="23">
        <v>0.8</v>
      </c>
      <c r="Q937" s="23">
        <v>93.7</v>
      </c>
    </row>
    <row r="938" spans="1:17" x14ac:dyDescent="0.3">
      <c r="A938" s="20" t="s">
        <v>2054</v>
      </c>
      <c r="B938" s="5" t="s">
        <v>877</v>
      </c>
      <c r="C938" s="23">
        <v>31.6</v>
      </c>
      <c r="D938" s="23">
        <v>70</v>
      </c>
      <c r="E938" s="23">
        <v>1.3</v>
      </c>
      <c r="F938" s="23">
        <v>5.6</v>
      </c>
      <c r="G938" s="23">
        <v>47.2</v>
      </c>
      <c r="H938" s="23">
        <v>17</v>
      </c>
      <c r="I938" s="23">
        <v>26.1</v>
      </c>
      <c r="J938" s="23">
        <v>3.6</v>
      </c>
      <c r="K938" s="23">
        <v>45.3</v>
      </c>
      <c r="L938" s="23">
        <v>65</v>
      </c>
      <c r="M938" s="23">
        <v>21.7</v>
      </c>
      <c r="N938" s="23">
        <v>14.1</v>
      </c>
      <c r="O938" s="23">
        <v>9.6999999999999993</v>
      </c>
      <c r="P938" s="23">
        <v>0.8</v>
      </c>
      <c r="Q938" s="23">
        <v>94.1</v>
      </c>
    </row>
    <row r="939" spans="1:17" x14ac:dyDescent="0.3">
      <c r="A939" s="20" t="s">
        <v>2055</v>
      </c>
      <c r="B939" s="5" t="s">
        <v>878</v>
      </c>
      <c r="C939" s="23">
        <v>19.2</v>
      </c>
      <c r="D939" s="23">
        <v>47.9</v>
      </c>
      <c r="E939" s="23">
        <v>1.7</v>
      </c>
      <c r="F939" s="23">
        <v>8.8000000000000007</v>
      </c>
      <c r="G939" s="23">
        <v>39.5</v>
      </c>
      <c r="H939" s="23">
        <v>17.100000000000001</v>
      </c>
      <c r="I939" s="23">
        <v>12.3</v>
      </c>
      <c r="J939" s="23">
        <v>3.1</v>
      </c>
      <c r="K939" s="23">
        <v>6.8</v>
      </c>
      <c r="L939" s="23">
        <v>12.6</v>
      </c>
      <c r="M939" s="23">
        <v>18.100000000000001</v>
      </c>
      <c r="N939" s="23">
        <v>3.8</v>
      </c>
      <c r="O939" s="23">
        <v>16.5</v>
      </c>
      <c r="P939" s="23">
        <v>0.8</v>
      </c>
      <c r="Q939" s="23">
        <v>91.3</v>
      </c>
    </row>
    <row r="940" spans="1:17" x14ac:dyDescent="0.3">
      <c r="A940" s="20" t="s">
        <v>2056</v>
      </c>
      <c r="B940" s="5" t="s">
        <v>879</v>
      </c>
      <c r="C940" s="23">
        <v>16.600000000000001</v>
      </c>
      <c r="D940" s="23">
        <v>46.1</v>
      </c>
      <c r="E940" s="23">
        <v>3</v>
      </c>
      <c r="F940" s="23">
        <v>8</v>
      </c>
      <c r="G940" s="23">
        <v>46.8</v>
      </c>
      <c r="H940" s="23">
        <v>18.100000000000001</v>
      </c>
      <c r="I940" s="23">
        <v>37.1</v>
      </c>
      <c r="J940" s="23">
        <v>3.3</v>
      </c>
      <c r="K940" s="23">
        <v>8.9</v>
      </c>
      <c r="L940" s="23">
        <v>18.8</v>
      </c>
      <c r="M940" s="23">
        <v>15.4</v>
      </c>
      <c r="N940" s="23">
        <v>47.2</v>
      </c>
      <c r="O940" s="23">
        <v>21.4</v>
      </c>
      <c r="P940" s="23">
        <v>0.8</v>
      </c>
      <c r="Q940" s="23">
        <v>88.6</v>
      </c>
    </row>
    <row r="941" spans="1:17" x14ac:dyDescent="0.3">
      <c r="A941" s="20" t="s">
        <v>2057</v>
      </c>
      <c r="B941" s="5" t="s">
        <v>880</v>
      </c>
      <c r="C941" s="23">
        <v>40.799999999999997</v>
      </c>
      <c r="D941" s="23">
        <v>73</v>
      </c>
      <c r="E941" s="23">
        <v>1</v>
      </c>
      <c r="F941" s="23">
        <v>15.6</v>
      </c>
      <c r="G941" s="23">
        <v>70.900000000000006</v>
      </c>
      <c r="H941" s="23">
        <v>24.7</v>
      </c>
      <c r="I941" s="23">
        <v>27.9</v>
      </c>
      <c r="J941" s="23">
        <v>4.0999999999999996</v>
      </c>
      <c r="K941" s="23">
        <v>23</v>
      </c>
      <c r="L941" s="23">
        <v>59.9</v>
      </c>
      <c r="M941" s="23">
        <v>26.2</v>
      </c>
      <c r="N941" s="23">
        <v>7.3</v>
      </c>
      <c r="O941" s="23">
        <v>12.1</v>
      </c>
      <c r="P941" s="23">
        <v>0.9</v>
      </c>
      <c r="Q941" s="23">
        <v>96.5</v>
      </c>
    </row>
    <row r="942" spans="1:17" x14ac:dyDescent="0.3">
      <c r="A942" s="20" t="s">
        <v>2058</v>
      </c>
      <c r="B942" s="5" t="s">
        <v>881</v>
      </c>
      <c r="C942" s="23">
        <v>41.3</v>
      </c>
      <c r="D942" s="23">
        <v>75.7</v>
      </c>
      <c r="E942" s="23">
        <v>2</v>
      </c>
      <c r="F942" s="23">
        <v>9.5</v>
      </c>
      <c r="G942" s="23">
        <v>68.5</v>
      </c>
      <c r="H942" s="23">
        <v>21.7</v>
      </c>
      <c r="I942" s="23">
        <v>29.7</v>
      </c>
      <c r="J942" s="23">
        <v>5.6</v>
      </c>
      <c r="K942" s="23">
        <v>3</v>
      </c>
      <c r="L942" s="23">
        <v>23.7</v>
      </c>
      <c r="M942" s="23">
        <v>24.7</v>
      </c>
      <c r="N942" s="23">
        <v>6</v>
      </c>
      <c r="O942" s="23">
        <v>11</v>
      </c>
      <c r="P942" s="23">
        <v>0.9</v>
      </c>
      <c r="Q942" s="23">
        <v>96.5</v>
      </c>
    </row>
    <row r="943" spans="1:17" x14ac:dyDescent="0.3">
      <c r="A943" s="20" t="s">
        <v>2059</v>
      </c>
      <c r="B943" s="5" t="s">
        <v>882</v>
      </c>
      <c r="C943" s="23">
        <v>25.5</v>
      </c>
      <c r="D943" s="23">
        <v>64.8</v>
      </c>
      <c r="E943" s="23">
        <v>2.2000000000000002</v>
      </c>
      <c r="F943" s="23">
        <v>1.8</v>
      </c>
      <c r="G943" s="23">
        <v>49.7</v>
      </c>
      <c r="H943" s="23">
        <v>21.1</v>
      </c>
      <c r="I943" s="23">
        <v>23.5</v>
      </c>
      <c r="J943" s="23">
        <v>3.4</v>
      </c>
      <c r="K943" s="23">
        <v>5.9</v>
      </c>
      <c r="L943" s="23">
        <v>24.6</v>
      </c>
      <c r="M943" s="23">
        <v>21</v>
      </c>
      <c r="N943" s="23">
        <v>11.4</v>
      </c>
      <c r="O943" s="23">
        <v>13.3</v>
      </c>
      <c r="P943" s="23">
        <v>1.2</v>
      </c>
      <c r="Q943" s="23">
        <v>94.3</v>
      </c>
    </row>
    <row r="944" spans="1:17" x14ac:dyDescent="0.3">
      <c r="A944" s="20" t="s">
        <v>2060</v>
      </c>
      <c r="B944" s="5" t="s">
        <v>883</v>
      </c>
      <c r="C944" s="23">
        <v>29.3</v>
      </c>
      <c r="D944" s="23">
        <v>73</v>
      </c>
      <c r="E944" s="23">
        <v>1.6</v>
      </c>
      <c r="F944" s="23">
        <v>10.8</v>
      </c>
      <c r="G944" s="23">
        <v>53.1</v>
      </c>
      <c r="H944" s="23">
        <v>19.100000000000001</v>
      </c>
      <c r="I944" s="23">
        <v>63.6</v>
      </c>
      <c r="J944" s="23">
        <v>4.7</v>
      </c>
      <c r="K944" s="23">
        <v>7.3</v>
      </c>
      <c r="L944" s="23">
        <v>46.5</v>
      </c>
      <c r="M944" s="23">
        <v>28.3</v>
      </c>
      <c r="N944" s="23">
        <v>50.1</v>
      </c>
      <c r="O944" s="23">
        <v>11</v>
      </c>
      <c r="P944" s="23">
        <v>2.2000000000000002</v>
      </c>
      <c r="Q944" s="23">
        <v>95.9</v>
      </c>
    </row>
    <row r="945" spans="1:17" x14ac:dyDescent="0.3">
      <c r="A945" s="20" t="s">
        <v>2061</v>
      </c>
      <c r="B945" s="5" t="s">
        <v>68</v>
      </c>
      <c r="C945" s="23">
        <v>32.5</v>
      </c>
      <c r="D945" s="23">
        <v>70</v>
      </c>
      <c r="E945" s="23">
        <v>1.9</v>
      </c>
      <c r="F945" s="23">
        <v>3.1</v>
      </c>
      <c r="G945" s="23">
        <v>53.6</v>
      </c>
      <c r="H945" s="23">
        <v>17.899999999999999</v>
      </c>
      <c r="I945" s="23">
        <v>35.5</v>
      </c>
      <c r="J945" s="23">
        <v>3</v>
      </c>
      <c r="K945" s="23">
        <v>1.4</v>
      </c>
      <c r="L945" s="23">
        <v>49.8</v>
      </c>
      <c r="M945" s="23">
        <v>23</v>
      </c>
      <c r="N945" s="23">
        <v>3.9</v>
      </c>
      <c r="O945" s="23">
        <v>13.9</v>
      </c>
      <c r="P945" s="23">
        <v>0.7</v>
      </c>
      <c r="Q945" s="23">
        <v>91.4</v>
      </c>
    </row>
    <row r="946" spans="1:17" x14ac:dyDescent="0.3">
      <c r="A946" s="20" t="s">
        <v>2062</v>
      </c>
      <c r="B946" s="5" t="s">
        <v>884</v>
      </c>
      <c r="C946" s="23">
        <v>27.6</v>
      </c>
      <c r="D946" s="23">
        <v>61.2</v>
      </c>
      <c r="E946" s="23">
        <v>1.4</v>
      </c>
      <c r="F946" s="23">
        <v>7.6</v>
      </c>
      <c r="G946" s="23">
        <v>42.3</v>
      </c>
      <c r="H946" s="23">
        <v>15.7</v>
      </c>
      <c r="I946" s="23">
        <v>21.9</v>
      </c>
      <c r="J946" s="23">
        <v>3</v>
      </c>
      <c r="K946" s="23">
        <v>6.7</v>
      </c>
      <c r="L946" s="23">
        <v>20.6</v>
      </c>
      <c r="M946" s="23">
        <v>20.3</v>
      </c>
      <c r="N946" s="23">
        <v>4</v>
      </c>
      <c r="O946" s="23">
        <v>12</v>
      </c>
      <c r="P946" s="23">
        <v>1.2</v>
      </c>
      <c r="Q946" s="23">
        <v>92.9</v>
      </c>
    </row>
    <row r="947" spans="1:17" x14ac:dyDescent="0.3">
      <c r="A947" s="20" t="s">
        <v>2063</v>
      </c>
      <c r="B947" s="5" t="s">
        <v>885</v>
      </c>
      <c r="C947" s="23">
        <v>28.4</v>
      </c>
      <c r="D947" s="23">
        <v>74.2</v>
      </c>
      <c r="E947" s="23">
        <v>2.9</v>
      </c>
      <c r="F947" s="23">
        <v>6.5</v>
      </c>
      <c r="G947" s="23">
        <v>54.4</v>
      </c>
      <c r="H947" s="23">
        <v>15.1</v>
      </c>
      <c r="I947" s="23">
        <v>54.1</v>
      </c>
      <c r="J947" s="23">
        <v>8.4</v>
      </c>
      <c r="K947" s="23">
        <v>8.9</v>
      </c>
      <c r="L947" s="23">
        <v>60.3</v>
      </c>
      <c r="M947" s="23">
        <v>24.1</v>
      </c>
      <c r="N947" s="23">
        <v>11.5</v>
      </c>
      <c r="O947" s="23">
        <v>14.6</v>
      </c>
      <c r="P947" s="23">
        <v>1.6</v>
      </c>
      <c r="Q947" s="23">
        <v>96.1</v>
      </c>
    </row>
    <row r="948" spans="1:17" x14ac:dyDescent="0.3">
      <c r="A948" s="20" t="s">
        <v>2064</v>
      </c>
      <c r="B948" s="5" t="s">
        <v>886</v>
      </c>
      <c r="C948" s="23">
        <v>23.4</v>
      </c>
      <c r="D948" s="23">
        <v>56.7</v>
      </c>
      <c r="E948" s="23">
        <v>1.9</v>
      </c>
      <c r="F948" s="23">
        <v>3.4</v>
      </c>
      <c r="G948" s="23">
        <v>41.5</v>
      </c>
      <c r="H948" s="23">
        <v>22.8</v>
      </c>
      <c r="I948" s="23">
        <v>18.7</v>
      </c>
      <c r="J948" s="23">
        <v>5.8</v>
      </c>
      <c r="K948" s="23">
        <v>12.5</v>
      </c>
      <c r="L948" s="23">
        <v>24.5</v>
      </c>
      <c r="M948" s="23">
        <v>23.2</v>
      </c>
      <c r="N948" s="23">
        <v>10.8</v>
      </c>
      <c r="O948" s="23">
        <v>13.8</v>
      </c>
      <c r="P948" s="23">
        <v>1.1000000000000001</v>
      </c>
      <c r="Q948" s="23">
        <v>91.3</v>
      </c>
    </row>
    <row r="949" spans="1:17" x14ac:dyDescent="0.3">
      <c r="A949" s="20" t="s">
        <v>2065</v>
      </c>
      <c r="B949" s="5" t="s">
        <v>887</v>
      </c>
      <c r="C949" s="23">
        <v>34.9</v>
      </c>
      <c r="D949" s="23">
        <v>70.2</v>
      </c>
      <c r="E949" s="23">
        <v>1.2</v>
      </c>
      <c r="F949" s="23">
        <v>9.3000000000000007</v>
      </c>
      <c r="G949" s="23">
        <v>42.7</v>
      </c>
      <c r="H949" s="23">
        <v>20.100000000000001</v>
      </c>
      <c r="I949" s="23">
        <v>22.7</v>
      </c>
      <c r="J949" s="23">
        <v>3.4</v>
      </c>
      <c r="K949" s="23">
        <v>5.6</v>
      </c>
      <c r="L949" s="23">
        <v>26.3</v>
      </c>
      <c r="M949" s="23">
        <v>22.1</v>
      </c>
      <c r="N949" s="23">
        <v>20.5</v>
      </c>
      <c r="O949" s="23">
        <v>11.7</v>
      </c>
      <c r="P949" s="23">
        <v>1.5</v>
      </c>
      <c r="Q949" s="23">
        <v>92.6</v>
      </c>
    </row>
    <row r="950" spans="1:17" x14ac:dyDescent="0.3">
      <c r="A950" s="20" t="s">
        <v>2066</v>
      </c>
      <c r="B950" s="5" t="s">
        <v>888</v>
      </c>
      <c r="C950" s="23">
        <v>34</v>
      </c>
      <c r="D950" s="23">
        <v>66.2</v>
      </c>
      <c r="E950" s="23">
        <v>1.6</v>
      </c>
      <c r="F950" s="23">
        <v>5.0999999999999996</v>
      </c>
      <c r="G950" s="23">
        <v>68.8</v>
      </c>
      <c r="H950" s="23">
        <v>20.6</v>
      </c>
      <c r="I950" s="23">
        <v>44.4</v>
      </c>
      <c r="J950" s="23">
        <v>3.5</v>
      </c>
      <c r="K950" s="23">
        <v>15.4</v>
      </c>
      <c r="L950" s="23">
        <v>54.7</v>
      </c>
      <c r="M950" s="23">
        <v>18.8</v>
      </c>
      <c r="N950" s="23">
        <v>42.4</v>
      </c>
      <c r="O950" s="23">
        <v>12.4</v>
      </c>
      <c r="P950" s="23">
        <v>0.5</v>
      </c>
      <c r="Q950" s="23">
        <v>94.7</v>
      </c>
    </row>
    <row r="951" spans="1:17" x14ac:dyDescent="0.3">
      <c r="A951" s="20" t="s">
        <v>2067</v>
      </c>
      <c r="B951" s="5" t="s">
        <v>889</v>
      </c>
      <c r="C951" s="23">
        <v>30.7</v>
      </c>
      <c r="D951" s="23">
        <v>64.8</v>
      </c>
      <c r="E951" s="23">
        <v>1.6</v>
      </c>
      <c r="F951" s="23">
        <v>11.8</v>
      </c>
      <c r="G951" s="23">
        <v>47.6</v>
      </c>
      <c r="H951" s="23">
        <v>26.8</v>
      </c>
      <c r="I951" s="23">
        <v>28.3</v>
      </c>
      <c r="J951" s="23">
        <v>4.0999999999999996</v>
      </c>
      <c r="K951" s="23">
        <v>17</v>
      </c>
      <c r="L951" s="23">
        <v>44</v>
      </c>
      <c r="M951" s="23">
        <v>26.5</v>
      </c>
      <c r="N951" s="23">
        <v>17</v>
      </c>
      <c r="O951" s="23">
        <v>12.4</v>
      </c>
      <c r="P951" s="23">
        <v>1</v>
      </c>
      <c r="Q951" s="23">
        <v>93.6</v>
      </c>
    </row>
    <row r="952" spans="1:17" x14ac:dyDescent="0.3">
      <c r="A952" s="20" t="s">
        <v>2068</v>
      </c>
      <c r="B952" s="5" t="s">
        <v>890</v>
      </c>
      <c r="C952" s="23">
        <v>37.299999999999997</v>
      </c>
      <c r="D952" s="23">
        <v>75.5</v>
      </c>
      <c r="E952" s="23">
        <v>3.7</v>
      </c>
      <c r="F952" s="23">
        <v>5.4</v>
      </c>
      <c r="G952" s="23">
        <v>49.1</v>
      </c>
      <c r="H952" s="23">
        <v>15.3</v>
      </c>
      <c r="I952" s="23">
        <v>60.3</v>
      </c>
      <c r="J952" s="23">
        <v>6</v>
      </c>
      <c r="K952" s="23">
        <v>15.3</v>
      </c>
      <c r="L952" s="23">
        <v>38.200000000000003</v>
      </c>
      <c r="M952" s="23">
        <v>21.5</v>
      </c>
      <c r="N952" s="23">
        <v>6.5</v>
      </c>
      <c r="O952" s="23">
        <v>14.6</v>
      </c>
      <c r="P952" s="23">
        <v>1.4</v>
      </c>
      <c r="Q952" s="23">
        <v>94.9</v>
      </c>
    </row>
    <row r="953" spans="1:17" x14ac:dyDescent="0.3">
      <c r="A953" s="20" t="s">
        <v>2069</v>
      </c>
      <c r="B953" s="5" t="s">
        <v>891</v>
      </c>
      <c r="C953" s="23">
        <v>30</v>
      </c>
      <c r="D953" s="23">
        <v>60.5</v>
      </c>
      <c r="E953" s="23">
        <v>1.1000000000000001</v>
      </c>
      <c r="F953" s="23">
        <v>4.7</v>
      </c>
      <c r="G953" s="23">
        <v>49.7</v>
      </c>
      <c r="H953" s="23">
        <v>19.5</v>
      </c>
      <c r="I953" s="23">
        <v>22.8</v>
      </c>
      <c r="J953" s="23">
        <v>2.6</v>
      </c>
      <c r="K953" s="23">
        <v>11.8</v>
      </c>
      <c r="L953" s="23">
        <v>19.7</v>
      </c>
      <c r="M953" s="23">
        <v>13.7</v>
      </c>
      <c r="N953" s="23">
        <v>11.1</v>
      </c>
      <c r="O953" s="23">
        <v>11.5</v>
      </c>
      <c r="P953" s="23">
        <v>0.5</v>
      </c>
      <c r="Q953" s="23">
        <v>94.1</v>
      </c>
    </row>
    <row r="954" spans="1:17" x14ac:dyDescent="0.3">
      <c r="A954" s="20" t="s">
        <v>2070</v>
      </c>
      <c r="B954" s="5" t="s">
        <v>892</v>
      </c>
      <c r="C954" s="23">
        <v>30.1</v>
      </c>
      <c r="D954" s="23">
        <v>69.8</v>
      </c>
      <c r="E954" s="23">
        <v>2.2000000000000002</v>
      </c>
      <c r="F954" s="23">
        <v>7.6</v>
      </c>
      <c r="G954" s="23">
        <v>50.5</v>
      </c>
      <c r="H954" s="23">
        <v>20.5</v>
      </c>
      <c r="I954" s="23">
        <v>67.3</v>
      </c>
      <c r="J954" s="23">
        <v>4.5999999999999996</v>
      </c>
      <c r="K954" s="23">
        <v>4.2</v>
      </c>
      <c r="L954" s="23">
        <v>31.4</v>
      </c>
      <c r="M954" s="23">
        <v>24.2</v>
      </c>
      <c r="N954" s="23">
        <v>4.9000000000000004</v>
      </c>
      <c r="O954" s="23">
        <v>12.3</v>
      </c>
      <c r="P954" s="23">
        <v>1.5</v>
      </c>
      <c r="Q954" s="23">
        <v>92.8</v>
      </c>
    </row>
    <row r="955" spans="1:17" x14ac:dyDescent="0.3">
      <c r="A955" s="20" t="s">
        <v>2071</v>
      </c>
      <c r="B955" s="5" t="s">
        <v>893</v>
      </c>
      <c r="C955" s="23">
        <v>38.4</v>
      </c>
      <c r="D955" s="23">
        <v>77.2</v>
      </c>
      <c r="E955" s="23">
        <v>5.3</v>
      </c>
      <c r="F955" s="23">
        <v>5.4</v>
      </c>
      <c r="G955" s="23">
        <v>55.9</v>
      </c>
      <c r="H955" s="23">
        <v>17.5</v>
      </c>
      <c r="I955" s="23">
        <v>51.2</v>
      </c>
      <c r="J955" s="23">
        <v>7.7</v>
      </c>
      <c r="K955" s="23">
        <v>11</v>
      </c>
      <c r="L955" s="23">
        <v>30.6</v>
      </c>
      <c r="M955" s="23">
        <v>28</v>
      </c>
      <c r="N955" s="23">
        <v>22.3</v>
      </c>
      <c r="O955" s="23">
        <v>23.6</v>
      </c>
      <c r="P955" s="23">
        <v>1.4</v>
      </c>
      <c r="Q955" s="23">
        <v>94.6</v>
      </c>
    </row>
    <row r="956" spans="1:17" x14ac:dyDescent="0.3">
      <c r="A956" s="20" t="s">
        <v>2072</v>
      </c>
      <c r="B956" s="5" t="s">
        <v>894</v>
      </c>
      <c r="C956" s="23">
        <v>25.5</v>
      </c>
      <c r="D956" s="23">
        <v>64.3</v>
      </c>
      <c r="E956" s="23">
        <v>1.4</v>
      </c>
      <c r="F956" s="23">
        <v>4.8</v>
      </c>
      <c r="G956" s="23">
        <v>51.6</v>
      </c>
      <c r="H956" s="23">
        <v>19.7</v>
      </c>
      <c r="I956" s="23">
        <v>17.600000000000001</v>
      </c>
      <c r="J956" s="23">
        <v>4.0999999999999996</v>
      </c>
      <c r="K956" s="23">
        <v>13.4</v>
      </c>
      <c r="L956" s="23">
        <v>24</v>
      </c>
      <c r="M956" s="23">
        <v>20.5</v>
      </c>
      <c r="N956" s="23">
        <v>13.2</v>
      </c>
      <c r="O956" s="23">
        <v>13.1</v>
      </c>
      <c r="P956" s="23">
        <v>0.8</v>
      </c>
      <c r="Q956" s="23">
        <v>92.5</v>
      </c>
    </row>
    <row r="957" spans="1:17" x14ac:dyDescent="0.3">
      <c r="A957" s="20" t="s">
        <v>2073</v>
      </c>
      <c r="B957" s="5" t="s">
        <v>895</v>
      </c>
      <c r="C957" s="23">
        <v>26.2</v>
      </c>
      <c r="D957" s="23">
        <v>68.3</v>
      </c>
      <c r="E957" s="23">
        <v>1.7</v>
      </c>
      <c r="F957" s="23">
        <v>3.9</v>
      </c>
      <c r="G957" s="23">
        <v>48.3</v>
      </c>
      <c r="H957" s="23">
        <v>24</v>
      </c>
      <c r="I957" s="23">
        <v>15.4</v>
      </c>
      <c r="J957" s="23">
        <v>3.8</v>
      </c>
      <c r="K957" s="23">
        <v>26.9</v>
      </c>
      <c r="L957" s="23">
        <v>23.2</v>
      </c>
      <c r="M957" s="23">
        <v>19.5</v>
      </c>
      <c r="N957" s="23">
        <v>12.3</v>
      </c>
      <c r="O957" s="23">
        <v>12.4</v>
      </c>
      <c r="P957" s="23">
        <v>1.1000000000000001</v>
      </c>
      <c r="Q957" s="23">
        <v>94.1</v>
      </c>
    </row>
    <row r="958" spans="1:17" x14ac:dyDescent="0.3">
      <c r="A958" s="20" t="s">
        <v>2074</v>
      </c>
      <c r="B958" s="5" t="s">
        <v>390</v>
      </c>
      <c r="C958" s="23">
        <v>31.9</v>
      </c>
      <c r="D958" s="23">
        <v>76</v>
      </c>
      <c r="E958" s="23">
        <v>2.4</v>
      </c>
      <c r="F958" s="23">
        <v>3.8</v>
      </c>
      <c r="G958" s="23">
        <v>52.7</v>
      </c>
      <c r="H958" s="23">
        <v>13.5</v>
      </c>
      <c r="I958" s="23">
        <v>69.5</v>
      </c>
      <c r="J958" s="23">
        <v>4.0999999999999996</v>
      </c>
      <c r="K958" s="23">
        <v>10.4</v>
      </c>
      <c r="L958" s="23">
        <v>63.7</v>
      </c>
      <c r="M958" s="23">
        <v>18.600000000000001</v>
      </c>
      <c r="N958" s="23">
        <v>6</v>
      </c>
      <c r="O958" s="23">
        <v>12.9</v>
      </c>
      <c r="P958" s="23">
        <v>0.9</v>
      </c>
      <c r="Q958" s="23">
        <v>94.4</v>
      </c>
    </row>
    <row r="959" spans="1:17" x14ac:dyDescent="0.3">
      <c r="A959" s="20" t="s">
        <v>2075</v>
      </c>
      <c r="B959" s="5" t="s">
        <v>896</v>
      </c>
      <c r="C959" s="23">
        <v>19.7</v>
      </c>
      <c r="D959" s="23">
        <v>58.6</v>
      </c>
      <c r="E959" s="23">
        <v>2.1</v>
      </c>
      <c r="F959" s="23">
        <v>1.2</v>
      </c>
      <c r="G959" s="23">
        <v>41.2</v>
      </c>
      <c r="H959" s="23">
        <v>23.1</v>
      </c>
      <c r="I959" s="23">
        <v>33.700000000000003</v>
      </c>
      <c r="J959" s="23">
        <v>3.7</v>
      </c>
      <c r="K959" s="23">
        <v>7.4</v>
      </c>
      <c r="L959" s="23">
        <v>20.5</v>
      </c>
      <c r="M959" s="23">
        <v>25.6</v>
      </c>
      <c r="N959" s="23">
        <v>14.1</v>
      </c>
      <c r="O959" s="23">
        <v>16</v>
      </c>
      <c r="P959" s="23">
        <v>1.1000000000000001</v>
      </c>
      <c r="Q959" s="23">
        <v>89.8</v>
      </c>
    </row>
    <row r="960" spans="1:17" x14ac:dyDescent="0.3">
      <c r="A960" s="20" t="s">
        <v>2076</v>
      </c>
      <c r="B960" s="5" t="s">
        <v>897</v>
      </c>
      <c r="C960" s="23">
        <v>27.3</v>
      </c>
      <c r="D960" s="23">
        <v>63.6</v>
      </c>
      <c r="E960" s="23">
        <v>1.5</v>
      </c>
      <c r="F960" s="23">
        <v>1.1000000000000001</v>
      </c>
      <c r="G960" s="23">
        <v>40.799999999999997</v>
      </c>
      <c r="H960" s="23">
        <v>16.3</v>
      </c>
      <c r="I960" s="23">
        <v>16.399999999999999</v>
      </c>
      <c r="J960" s="23">
        <v>3.5</v>
      </c>
      <c r="K960" s="23">
        <v>17.100000000000001</v>
      </c>
      <c r="L960" s="23">
        <v>24</v>
      </c>
      <c r="M960" s="23">
        <v>17.600000000000001</v>
      </c>
      <c r="N960" s="23">
        <v>30.5</v>
      </c>
      <c r="O960" s="23">
        <v>12.4</v>
      </c>
      <c r="P960" s="23">
        <v>0.9</v>
      </c>
      <c r="Q960" s="23">
        <v>91.9</v>
      </c>
    </row>
    <row r="961" spans="1:17" x14ac:dyDescent="0.3">
      <c r="A961" s="20" t="s">
        <v>2077</v>
      </c>
      <c r="B961" s="5" t="s">
        <v>898</v>
      </c>
      <c r="C961" s="23">
        <v>5.6</v>
      </c>
      <c r="D961" s="23">
        <v>37.299999999999997</v>
      </c>
      <c r="E961" s="23">
        <v>1.9</v>
      </c>
      <c r="F961" s="23">
        <v>3.3</v>
      </c>
      <c r="G961" s="23">
        <v>28.4</v>
      </c>
      <c r="H961" s="23">
        <v>5.8</v>
      </c>
      <c r="I961" s="23">
        <v>2.5</v>
      </c>
      <c r="J961" s="23">
        <v>2.6</v>
      </c>
      <c r="K961" s="23">
        <v>1.2</v>
      </c>
      <c r="L961" s="23">
        <v>1.3</v>
      </c>
      <c r="M961" s="23">
        <v>10.1</v>
      </c>
      <c r="N961" s="23">
        <v>3.5</v>
      </c>
      <c r="O961" s="23">
        <v>19.899999999999999</v>
      </c>
      <c r="P961" s="23">
        <v>0.6</v>
      </c>
      <c r="Q961" s="23">
        <v>78.7</v>
      </c>
    </row>
    <row r="962" spans="1:17" x14ac:dyDescent="0.3">
      <c r="A962" s="20" t="s">
        <v>2078</v>
      </c>
      <c r="B962" s="5" t="s">
        <v>899</v>
      </c>
      <c r="C962" s="23">
        <v>14</v>
      </c>
      <c r="D962" s="23">
        <v>73.3</v>
      </c>
      <c r="E962" s="23">
        <v>1.1000000000000001</v>
      </c>
      <c r="F962" s="23">
        <v>1.8</v>
      </c>
      <c r="G962" s="23">
        <v>37.700000000000003</v>
      </c>
      <c r="H962" s="23">
        <v>6.6</v>
      </c>
      <c r="I962" s="23">
        <v>9.5</v>
      </c>
      <c r="J962" s="23">
        <v>2.4</v>
      </c>
      <c r="K962" s="23">
        <v>0.4</v>
      </c>
      <c r="L962" s="23">
        <v>6.7</v>
      </c>
      <c r="M962" s="23">
        <v>13.1</v>
      </c>
      <c r="N962" s="23">
        <v>12.3</v>
      </c>
      <c r="O962" s="23">
        <v>9.4</v>
      </c>
      <c r="P962" s="23">
        <v>1.4</v>
      </c>
      <c r="Q962" s="23">
        <v>91.4</v>
      </c>
    </row>
    <row r="963" spans="1:17" x14ac:dyDescent="0.3">
      <c r="A963" s="20" t="s">
        <v>2079</v>
      </c>
      <c r="B963" s="5" t="s">
        <v>900</v>
      </c>
      <c r="C963" s="23">
        <v>22.1</v>
      </c>
      <c r="D963" s="23">
        <v>73.7</v>
      </c>
      <c r="E963" s="23">
        <v>1.7</v>
      </c>
      <c r="F963" s="23">
        <v>3.5</v>
      </c>
      <c r="G963" s="23">
        <v>34.700000000000003</v>
      </c>
      <c r="H963" s="23">
        <v>8.3000000000000007</v>
      </c>
      <c r="I963" s="23">
        <v>20</v>
      </c>
      <c r="J963" s="23">
        <v>2.8</v>
      </c>
      <c r="K963" s="23">
        <v>2.7</v>
      </c>
      <c r="L963" s="23">
        <v>8.4</v>
      </c>
      <c r="M963" s="23">
        <v>18.100000000000001</v>
      </c>
      <c r="N963" s="23">
        <v>17</v>
      </c>
      <c r="O963" s="23">
        <v>13.7</v>
      </c>
      <c r="P963" s="23">
        <v>1.7</v>
      </c>
      <c r="Q963" s="23">
        <v>83.7</v>
      </c>
    </row>
    <row r="964" spans="1:17" x14ac:dyDescent="0.3">
      <c r="A964" s="20" t="s">
        <v>2080</v>
      </c>
      <c r="B964" s="5" t="s">
        <v>901</v>
      </c>
      <c r="C964" s="23">
        <v>17.3</v>
      </c>
      <c r="D964" s="23">
        <v>72.7</v>
      </c>
      <c r="E964" s="23">
        <v>0.9</v>
      </c>
      <c r="F964" s="23">
        <v>2.7</v>
      </c>
      <c r="G964" s="23">
        <v>39.799999999999997</v>
      </c>
      <c r="H964" s="23">
        <v>16.399999999999999</v>
      </c>
      <c r="I964" s="23">
        <v>7</v>
      </c>
      <c r="J964" s="23">
        <v>3.3</v>
      </c>
      <c r="K964" s="23">
        <v>3.2</v>
      </c>
      <c r="L964" s="23">
        <v>4.8</v>
      </c>
      <c r="M964" s="23">
        <v>15.2</v>
      </c>
      <c r="N964" s="23">
        <v>5</v>
      </c>
      <c r="O964" s="23">
        <v>14.5</v>
      </c>
      <c r="P964" s="23">
        <v>0.7</v>
      </c>
      <c r="Q964" s="23">
        <v>76.099999999999994</v>
      </c>
    </row>
    <row r="965" spans="1:17" x14ac:dyDescent="0.3">
      <c r="A965" s="20" t="s">
        <v>2081</v>
      </c>
      <c r="B965" s="5" t="s">
        <v>902</v>
      </c>
      <c r="C965" s="23">
        <v>19.899999999999999</v>
      </c>
      <c r="D965" s="23">
        <v>81.599999999999994</v>
      </c>
      <c r="E965" s="23">
        <v>2</v>
      </c>
      <c r="F965" s="23">
        <v>4.5</v>
      </c>
      <c r="G965" s="23">
        <v>37</v>
      </c>
      <c r="H965" s="23">
        <v>6.4</v>
      </c>
      <c r="I965" s="23">
        <v>52.3</v>
      </c>
      <c r="J965" s="23">
        <v>6.8</v>
      </c>
      <c r="K965" s="23">
        <v>6</v>
      </c>
      <c r="L965" s="23">
        <v>13.9</v>
      </c>
      <c r="M965" s="23">
        <v>21.6</v>
      </c>
      <c r="N965" s="23">
        <v>38.799999999999997</v>
      </c>
      <c r="O965" s="23">
        <v>13.9</v>
      </c>
      <c r="P965" s="23">
        <v>4.5999999999999996</v>
      </c>
      <c r="Q965" s="23">
        <v>94.2</v>
      </c>
    </row>
    <row r="966" spans="1:17" x14ac:dyDescent="0.3">
      <c r="A966" s="20" t="s">
        <v>2082</v>
      </c>
      <c r="B966" s="5" t="s">
        <v>903</v>
      </c>
      <c r="C966" s="23">
        <v>16.100000000000001</v>
      </c>
      <c r="D966" s="23">
        <v>66.8</v>
      </c>
      <c r="E966" s="23">
        <v>1.5</v>
      </c>
      <c r="F966" s="23">
        <v>1.6</v>
      </c>
      <c r="G966" s="23">
        <v>34.6</v>
      </c>
      <c r="H966" s="23">
        <v>10.3</v>
      </c>
      <c r="I966" s="23">
        <v>3.6</v>
      </c>
      <c r="J966" s="23">
        <v>3.8</v>
      </c>
      <c r="K966" s="23">
        <v>3.3</v>
      </c>
      <c r="L966" s="23">
        <v>6.8</v>
      </c>
      <c r="M966" s="23">
        <v>11.5</v>
      </c>
      <c r="N966" s="23">
        <v>4.7</v>
      </c>
      <c r="O966" s="23">
        <v>13.7</v>
      </c>
      <c r="P966" s="23">
        <v>0.7</v>
      </c>
      <c r="Q966" s="23">
        <v>83.3</v>
      </c>
    </row>
    <row r="967" spans="1:17" x14ac:dyDescent="0.3">
      <c r="A967" s="20" t="s">
        <v>2083</v>
      </c>
      <c r="B967" s="5" t="s">
        <v>904</v>
      </c>
      <c r="C967" s="23">
        <v>21.1</v>
      </c>
      <c r="D967" s="23">
        <v>81.7</v>
      </c>
      <c r="E967" s="23">
        <v>3.4</v>
      </c>
      <c r="F967" s="23">
        <v>6.3</v>
      </c>
      <c r="G967" s="23">
        <v>45.8</v>
      </c>
      <c r="H967" s="23">
        <v>11.8</v>
      </c>
      <c r="I967" s="23">
        <v>33.9</v>
      </c>
      <c r="J967" s="23">
        <v>8.6999999999999993</v>
      </c>
      <c r="K967" s="23">
        <v>1.7</v>
      </c>
      <c r="L967" s="23">
        <v>40.5</v>
      </c>
      <c r="M967" s="23">
        <v>26.1</v>
      </c>
      <c r="N967" s="23">
        <v>58.1</v>
      </c>
      <c r="O967" s="23">
        <v>17.100000000000001</v>
      </c>
      <c r="P967" s="23">
        <v>3.3</v>
      </c>
      <c r="Q967" s="23">
        <v>94.6</v>
      </c>
    </row>
    <row r="968" spans="1:17" x14ac:dyDescent="0.3">
      <c r="A968" s="20" t="s">
        <v>2084</v>
      </c>
      <c r="B968" s="5" t="s">
        <v>905</v>
      </c>
      <c r="C968" s="23">
        <v>13.9</v>
      </c>
      <c r="D968" s="23">
        <v>71.3</v>
      </c>
      <c r="E968" s="23">
        <v>2.2999999999999998</v>
      </c>
      <c r="F968" s="23">
        <v>3.2</v>
      </c>
      <c r="G968" s="23">
        <v>29.3</v>
      </c>
      <c r="H968" s="23">
        <v>7.7</v>
      </c>
      <c r="I968" s="23">
        <v>19.600000000000001</v>
      </c>
      <c r="J968" s="23">
        <v>5</v>
      </c>
      <c r="K968" s="23">
        <v>2.1</v>
      </c>
      <c r="L968" s="23">
        <v>2.5</v>
      </c>
      <c r="M968" s="23">
        <v>15.3</v>
      </c>
      <c r="N968" s="23">
        <v>31.7</v>
      </c>
      <c r="O968" s="23">
        <v>16.600000000000001</v>
      </c>
      <c r="P968" s="23">
        <v>2.9</v>
      </c>
      <c r="Q968" s="23">
        <v>89.9</v>
      </c>
    </row>
    <row r="969" spans="1:17" x14ac:dyDescent="0.3">
      <c r="A969" s="20" t="s">
        <v>2085</v>
      </c>
      <c r="B969" s="5" t="s">
        <v>906</v>
      </c>
      <c r="C969" s="23">
        <v>11.1</v>
      </c>
      <c r="D969" s="23">
        <v>57.9</v>
      </c>
      <c r="E969" s="23">
        <v>1.3</v>
      </c>
      <c r="F969" s="23">
        <v>0.8</v>
      </c>
      <c r="G969" s="23">
        <v>31.7</v>
      </c>
      <c r="H969" s="23">
        <v>10.8</v>
      </c>
      <c r="I969" s="23">
        <v>2.5</v>
      </c>
      <c r="J969" s="23">
        <v>4.7</v>
      </c>
      <c r="K969" s="23">
        <v>2.2000000000000002</v>
      </c>
      <c r="L969" s="23">
        <v>2.8</v>
      </c>
      <c r="M969" s="23">
        <v>10.8</v>
      </c>
      <c r="N969" s="23">
        <v>4.4000000000000004</v>
      </c>
      <c r="O969" s="23">
        <v>15.8</v>
      </c>
      <c r="P969" s="23">
        <v>1.1000000000000001</v>
      </c>
      <c r="Q969" s="23">
        <v>84.3</v>
      </c>
    </row>
    <row r="970" spans="1:17" x14ac:dyDescent="0.3">
      <c r="A970" s="20" t="s">
        <v>2086</v>
      </c>
      <c r="B970" s="5" t="s">
        <v>907</v>
      </c>
      <c r="C970" s="23">
        <v>19.2</v>
      </c>
      <c r="D970" s="23">
        <v>80.8</v>
      </c>
      <c r="E970" s="23">
        <v>2</v>
      </c>
      <c r="F970" s="23">
        <v>0.5</v>
      </c>
      <c r="G970" s="23">
        <v>31</v>
      </c>
      <c r="H970" s="23">
        <v>4.8</v>
      </c>
      <c r="I970" s="23">
        <v>34.9</v>
      </c>
      <c r="J970" s="23">
        <v>9.3000000000000007</v>
      </c>
      <c r="K970" s="23">
        <v>6.5</v>
      </c>
      <c r="L970" s="23">
        <v>1.9</v>
      </c>
      <c r="M970" s="23">
        <v>16.3</v>
      </c>
      <c r="N970" s="23">
        <v>34.1</v>
      </c>
      <c r="O970" s="23">
        <v>10.7</v>
      </c>
      <c r="P970" s="23">
        <v>4.7</v>
      </c>
      <c r="Q970" s="23">
        <v>92.4</v>
      </c>
    </row>
    <row r="971" spans="1:17" x14ac:dyDescent="0.3">
      <c r="A971" s="20" t="s">
        <v>2087</v>
      </c>
      <c r="B971" s="5" t="s">
        <v>908</v>
      </c>
      <c r="C971" s="23">
        <v>16.399999999999999</v>
      </c>
      <c r="D971" s="23">
        <v>68.3</v>
      </c>
      <c r="E971" s="23">
        <v>2.4</v>
      </c>
      <c r="F971" s="23">
        <v>2.6</v>
      </c>
      <c r="G971" s="23">
        <v>36.200000000000003</v>
      </c>
      <c r="H971" s="23">
        <v>8.9</v>
      </c>
      <c r="I971" s="23">
        <v>16.2</v>
      </c>
      <c r="J971" s="23">
        <v>6.4</v>
      </c>
      <c r="K971" s="23">
        <v>2.2999999999999998</v>
      </c>
      <c r="L971" s="23">
        <v>19.7</v>
      </c>
      <c r="M971" s="23">
        <v>18.399999999999999</v>
      </c>
      <c r="N971" s="23">
        <v>23.4</v>
      </c>
      <c r="O971" s="23">
        <v>15.3</v>
      </c>
      <c r="P971" s="23">
        <v>2.8</v>
      </c>
      <c r="Q971" s="23">
        <v>90.1</v>
      </c>
    </row>
    <row r="972" spans="1:17" x14ac:dyDescent="0.3">
      <c r="A972" s="20" t="s">
        <v>2088</v>
      </c>
      <c r="B972" s="5" t="s">
        <v>909</v>
      </c>
      <c r="C972" s="23">
        <v>24.9</v>
      </c>
      <c r="D972" s="23">
        <v>70.400000000000006</v>
      </c>
      <c r="E972" s="23">
        <v>2.2000000000000002</v>
      </c>
      <c r="F972" s="23">
        <v>2.2999999999999998</v>
      </c>
      <c r="G972" s="23">
        <v>41.8</v>
      </c>
      <c r="H972" s="23">
        <v>10.5</v>
      </c>
      <c r="I972" s="23">
        <v>14.4</v>
      </c>
      <c r="J972" s="23">
        <v>3.8</v>
      </c>
      <c r="K972" s="23">
        <v>2.6</v>
      </c>
      <c r="L972" s="23">
        <v>9.6</v>
      </c>
      <c r="M972" s="23">
        <v>11.2</v>
      </c>
      <c r="N972" s="23">
        <v>14.1</v>
      </c>
      <c r="O972" s="23">
        <v>14.1</v>
      </c>
      <c r="P972" s="23">
        <v>1</v>
      </c>
      <c r="Q972" s="23">
        <v>85.3</v>
      </c>
    </row>
    <row r="973" spans="1:17" x14ac:dyDescent="0.3">
      <c r="A973" s="20" t="s">
        <v>2089</v>
      </c>
      <c r="B973" s="5" t="s">
        <v>910</v>
      </c>
      <c r="C973" s="23">
        <v>23.8</v>
      </c>
      <c r="D973" s="23">
        <v>76.599999999999994</v>
      </c>
      <c r="E973" s="23">
        <v>2.2000000000000002</v>
      </c>
      <c r="F973" s="23">
        <v>0.7</v>
      </c>
      <c r="G973" s="23">
        <v>59.3</v>
      </c>
      <c r="H973" s="23">
        <v>10.4</v>
      </c>
      <c r="I973" s="23">
        <v>56.6</v>
      </c>
      <c r="J973" s="23">
        <v>8.6</v>
      </c>
      <c r="K973" s="23">
        <v>12.3</v>
      </c>
      <c r="L973" s="23">
        <v>37</v>
      </c>
      <c r="M973" s="23">
        <v>12.3</v>
      </c>
      <c r="N973" s="23">
        <v>53.2</v>
      </c>
      <c r="O973" s="23">
        <v>15.4</v>
      </c>
      <c r="P973" s="23">
        <v>1.3</v>
      </c>
      <c r="Q973" s="23">
        <v>95.2</v>
      </c>
    </row>
    <row r="974" spans="1:17" x14ac:dyDescent="0.3">
      <c r="A974" s="20" t="s">
        <v>2090</v>
      </c>
      <c r="B974" s="5" t="s">
        <v>911</v>
      </c>
      <c r="C974" s="23">
        <v>18.7</v>
      </c>
      <c r="D974" s="23">
        <v>77.3</v>
      </c>
      <c r="E974" s="23">
        <v>2.2000000000000002</v>
      </c>
      <c r="F974" s="23">
        <v>4.3</v>
      </c>
      <c r="G974" s="23">
        <v>34</v>
      </c>
      <c r="H974" s="23">
        <v>5.7</v>
      </c>
      <c r="I974" s="23">
        <v>10.5</v>
      </c>
      <c r="J974" s="23">
        <v>4.4000000000000004</v>
      </c>
      <c r="K974" s="23">
        <v>1.3</v>
      </c>
      <c r="L974" s="23">
        <v>18</v>
      </c>
      <c r="M974" s="23">
        <v>13.1</v>
      </c>
      <c r="N974" s="23">
        <v>28.9</v>
      </c>
      <c r="O974" s="23">
        <v>13.7</v>
      </c>
      <c r="P974" s="23">
        <v>1.4</v>
      </c>
      <c r="Q974" s="23">
        <v>90.1</v>
      </c>
    </row>
    <row r="975" spans="1:17" x14ac:dyDescent="0.3">
      <c r="A975" s="20" t="s">
        <v>2091</v>
      </c>
      <c r="B975" s="5" t="s">
        <v>912</v>
      </c>
      <c r="C975" s="23">
        <v>12.9</v>
      </c>
      <c r="D975" s="23">
        <v>72.400000000000006</v>
      </c>
      <c r="E975" s="23">
        <v>1.5</v>
      </c>
      <c r="F975" s="23">
        <v>0.5</v>
      </c>
      <c r="G975" s="23">
        <v>36.799999999999997</v>
      </c>
      <c r="H975" s="23">
        <v>7.4</v>
      </c>
      <c r="I975" s="23">
        <v>15.4</v>
      </c>
      <c r="J975" s="23">
        <v>4.5</v>
      </c>
      <c r="K975" s="23">
        <v>0.4</v>
      </c>
      <c r="L975" s="23">
        <v>22.4</v>
      </c>
      <c r="M975" s="23">
        <v>11.6</v>
      </c>
      <c r="N975" s="23">
        <v>20.6</v>
      </c>
      <c r="O975" s="23">
        <v>11.3</v>
      </c>
      <c r="P975" s="23">
        <v>0.9</v>
      </c>
      <c r="Q975" s="23">
        <v>91.3</v>
      </c>
    </row>
    <row r="976" spans="1:17" x14ac:dyDescent="0.3">
      <c r="A976" s="20" t="s">
        <v>2092</v>
      </c>
      <c r="B976" s="5" t="s">
        <v>913</v>
      </c>
      <c r="C976" s="23">
        <v>10.6</v>
      </c>
      <c r="D976" s="23">
        <v>49.9</v>
      </c>
      <c r="E976" s="23">
        <v>1.5</v>
      </c>
      <c r="F976" s="23">
        <v>0.8</v>
      </c>
      <c r="G976" s="23">
        <v>34.9</v>
      </c>
      <c r="H976" s="23">
        <v>8.6</v>
      </c>
      <c r="I976" s="23">
        <v>1.5</v>
      </c>
      <c r="J976" s="23">
        <v>4.4000000000000004</v>
      </c>
      <c r="K976" s="23">
        <v>1</v>
      </c>
      <c r="L976" s="23">
        <v>1.5</v>
      </c>
      <c r="M976" s="23">
        <v>10.7</v>
      </c>
      <c r="N976" s="23">
        <v>3.6</v>
      </c>
      <c r="O976" s="23">
        <v>16.100000000000001</v>
      </c>
      <c r="P976" s="23">
        <v>0.9</v>
      </c>
      <c r="Q976" s="23">
        <v>86</v>
      </c>
    </row>
    <row r="977" spans="1:17" x14ac:dyDescent="0.3">
      <c r="A977" s="20" t="s">
        <v>2093</v>
      </c>
      <c r="B977" s="5" t="s">
        <v>914</v>
      </c>
      <c r="C977" s="23">
        <v>21</v>
      </c>
      <c r="D977" s="23">
        <v>77.400000000000006</v>
      </c>
      <c r="E977" s="23">
        <v>2</v>
      </c>
      <c r="F977" s="23">
        <v>7</v>
      </c>
      <c r="G977" s="23">
        <v>29.7</v>
      </c>
      <c r="H977" s="23">
        <v>4.4000000000000004</v>
      </c>
      <c r="I977" s="23">
        <v>15.6</v>
      </c>
      <c r="J977" s="23">
        <v>4</v>
      </c>
      <c r="K977" s="23">
        <v>3.4</v>
      </c>
      <c r="L977" s="23">
        <v>11</v>
      </c>
      <c r="M977" s="23">
        <v>14.7</v>
      </c>
      <c r="N977" s="23">
        <v>16.8</v>
      </c>
      <c r="O977" s="23">
        <v>14.5</v>
      </c>
      <c r="P977" s="23">
        <v>2.8</v>
      </c>
      <c r="Q977" s="23">
        <v>92.3</v>
      </c>
    </row>
    <row r="978" spans="1:17" x14ac:dyDescent="0.3">
      <c r="A978" s="20" t="s">
        <v>2094</v>
      </c>
      <c r="B978" s="5" t="s">
        <v>915</v>
      </c>
      <c r="C978" s="23">
        <v>8.9</v>
      </c>
      <c r="D978" s="23">
        <v>48.5</v>
      </c>
      <c r="E978" s="23">
        <v>1.9</v>
      </c>
      <c r="F978" s="23">
        <v>0.5</v>
      </c>
      <c r="G978" s="23">
        <v>29.7</v>
      </c>
      <c r="H978" s="23">
        <v>10.8</v>
      </c>
      <c r="I978" s="23">
        <v>2.4</v>
      </c>
      <c r="J978" s="23">
        <v>2.9</v>
      </c>
      <c r="K978" s="23">
        <v>1.4</v>
      </c>
      <c r="L978" s="23">
        <v>1.7</v>
      </c>
      <c r="M978" s="23">
        <v>10.8</v>
      </c>
      <c r="N978" s="23">
        <v>1.4</v>
      </c>
      <c r="O978" s="23">
        <v>18.100000000000001</v>
      </c>
      <c r="P978" s="23">
        <v>0.7</v>
      </c>
      <c r="Q978" s="23">
        <v>82</v>
      </c>
    </row>
    <row r="979" spans="1:17" x14ac:dyDescent="0.3">
      <c r="A979" s="20" t="s">
        <v>2095</v>
      </c>
      <c r="B979" s="5" t="s">
        <v>916</v>
      </c>
      <c r="C979" s="23">
        <v>15.1</v>
      </c>
      <c r="D979" s="23">
        <v>71.2</v>
      </c>
      <c r="E979" s="23">
        <v>1.4</v>
      </c>
      <c r="F979" s="23">
        <v>1.6</v>
      </c>
      <c r="G979" s="23">
        <v>29.3</v>
      </c>
      <c r="H979" s="23">
        <v>5</v>
      </c>
      <c r="I979" s="23">
        <v>9.1999999999999993</v>
      </c>
      <c r="J979" s="23">
        <v>5.4</v>
      </c>
      <c r="K979" s="23">
        <v>4.5</v>
      </c>
      <c r="L979" s="23">
        <v>1.8</v>
      </c>
      <c r="M979" s="23">
        <v>15.8</v>
      </c>
      <c r="N979" s="23">
        <v>27.5</v>
      </c>
      <c r="O979" s="23">
        <v>12.8</v>
      </c>
      <c r="P979" s="23">
        <v>2.8</v>
      </c>
      <c r="Q979" s="23">
        <v>90.5</v>
      </c>
    </row>
    <row r="980" spans="1:17" x14ac:dyDescent="0.3">
      <c r="A980" s="20" t="s">
        <v>2096</v>
      </c>
      <c r="B980" s="5" t="s">
        <v>917</v>
      </c>
      <c r="C980" s="23">
        <v>15.7</v>
      </c>
      <c r="D980" s="23">
        <v>65.099999999999994</v>
      </c>
      <c r="E980" s="23">
        <v>1.5</v>
      </c>
      <c r="F980" s="23">
        <v>2.2999999999999998</v>
      </c>
      <c r="G980" s="23">
        <v>41.8</v>
      </c>
      <c r="H980" s="23">
        <v>12.7</v>
      </c>
      <c r="I980" s="23">
        <v>13.5</v>
      </c>
      <c r="J980" s="23">
        <v>3.5</v>
      </c>
      <c r="K980" s="23">
        <v>1.9</v>
      </c>
      <c r="L980" s="23">
        <v>5.8</v>
      </c>
      <c r="M980" s="23">
        <v>10</v>
      </c>
      <c r="N980" s="23">
        <v>14.7</v>
      </c>
      <c r="O980" s="23">
        <v>13.6</v>
      </c>
      <c r="P980" s="23">
        <v>0.7</v>
      </c>
      <c r="Q980" s="23">
        <v>88.1</v>
      </c>
    </row>
    <row r="981" spans="1:17" x14ac:dyDescent="0.3">
      <c r="A981" s="20" t="s">
        <v>2097</v>
      </c>
      <c r="B981" s="5" t="s">
        <v>918</v>
      </c>
      <c r="C981" s="23">
        <v>17.399999999999999</v>
      </c>
      <c r="D981" s="23">
        <v>78.400000000000006</v>
      </c>
      <c r="E981" s="23">
        <v>1.4</v>
      </c>
      <c r="F981" s="23">
        <v>0.3</v>
      </c>
      <c r="G981" s="23">
        <v>57.2</v>
      </c>
      <c r="H981" s="23">
        <v>3.2</v>
      </c>
      <c r="I981" s="23">
        <v>28</v>
      </c>
      <c r="J981" s="23">
        <v>4.9000000000000004</v>
      </c>
      <c r="K981" s="23">
        <v>8.1999999999999993</v>
      </c>
      <c r="L981" s="23">
        <v>0.3</v>
      </c>
      <c r="M981" s="23">
        <v>16.5</v>
      </c>
      <c r="N981" s="23">
        <v>45</v>
      </c>
      <c r="O981" s="23">
        <v>12.3</v>
      </c>
      <c r="P981" s="23">
        <v>1.2</v>
      </c>
      <c r="Q981" s="23">
        <v>92.6</v>
      </c>
    </row>
    <row r="982" spans="1:17" x14ac:dyDescent="0.3">
      <c r="A982" s="20" t="s">
        <v>2098</v>
      </c>
      <c r="B982" s="5" t="s">
        <v>919</v>
      </c>
      <c r="C982" s="23">
        <v>12.4</v>
      </c>
      <c r="D982" s="23">
        <v>54.8</v>
      </c>
      <c r="E982" s="23">
        <v>2.2999999999999998</v>
      </c>
      <c r="F982" s="23">
        <v>3.4</v>
      </c>
      <c r="G982" s="23">
        <v>34.200000000000003</v>
      </c>
      <c r="H982" s="23">
        <v>10.7</v>
      </c>
      <c r="I982" s="23">
        <v>7</v>
      </c>
      <c r="J982" s="23">
        <v>3.4</v>
      </c>
      <c r="K982" s="23">
        <v>2.6</v>
      </c>
      <c r="L982" s="23">
        <v>2.6</v>
      </c>
      <c r="M982" s="23">
        <v>12.4</v>
      </c>
      <c r="N982" s="23">
        <v>3.4</v>
      </c>
      <c r="O982" s="23">
        <v>17.8</v>
      </c>
      <c r="P982" s="23">
        <v>0.5</v>
      </c>
      <c r="Q982" s="23">
        <v>81.8</v>
      </c>
    </row>
    <row r="983" spans="1:17" x14ac:dyDescent="0.3">
      <c r="A983" s="20" t="s">
        <v>2099</v>
      </c>
      <c r="B983" s="5" t="s">
        <v>920</v>
      </c>
      <c r="C983" s="23">
        <v>14.6</v>
      </c>
      <c r="D983" s="23">
        <v>70.400000000000006</v>
      </c>
      <c r="E983" s="23">
        <v>1.5</v>
      </c>
      <c r="F983" s="23">
        <v>3.1</v>
      </c>
      <c r="G983" s="23">
        <v>32.799999999999997</v>
      </c>
      <c r="H983" s="23">
        <v>6.3</v>
      </c>
      <c r="I983" s="23">
        <v>14.6</v>
      </c>
      <c r="J983" s="23">
        <v>2.6</v>
      </c>
      <c r="K983" s="23">
        <v>2.7</v>
      </c>
      <c r="L983" s="23">
        <v>9</v>
      </c>
      <c r="M983" s="23">
        <v>12.4</v>
      </c>
      <c r="N983" s="23">
        <v>28.1</v>
      </c>
      <c r="O983" s="23">
        <v>15.7</v>
      </c>
      <c r="P983" s="23">
        <v>1.1000000000000001</v>
      </c>
      <c r="Q983" s="23">
        <v>88.5</v>
      </c>
    </row>
    <row r="984" spans="1:17" x14ac:dyDescent="0.3">
      <c r="A984" s="20" t="s">
        <v>2100</v>
      </c>
      <c r="B984" s="5" t="s">
        <v>921</v>
      </c>
      <c r="C984" s="23">
        <v>16</v>
      </c>
      <c r="D984" s="23">
        <v>63.4</v>
      </c>
      <c r="E984" s="23">
        <v>1.6</v>
      </c>
      <c r="F984" s="23">
        <v>2.5</v>
      </c>
      <c r="G984" s="23">
        <v>35.799999999999997</v>
      </c>
      <c r="H984" s="23">
        <v>9.8000000000000007</v>
      </c>
      <c r="I984" s="23">
        <v>3</v>
      </c>
      <c r="J984" s="23">
        <v>3.3</v>
      </c>
      <c r="K984" s="23">
        <v>4.4000000000000004</v>
      </c>
      <c r="L984" s="23">
        <v>4.8</v>
      </c>
      <c r="M984" s="23">
        <v>12.4</v>
      </c>
      <c r="N984" s="23">
        <v>5.8</v>
      </c>
      <c r="O984" s="23">
        <v>15.2</v>
      </c>
      <c r="P984" s="23">
        <v>0.9</v>
      </c>
      <c r="Q984" s="23">
        <v>84.3</v>
      </c>
    </row>
    <row r="985" spans="1:17" x14ac:dyDescent="0.3">
      <c r="A985" s="20" t="s">
        <v>2101</v>
      </c>
      <c r="B985" s="5" t="s">
        <v>922</v>
      </c>
      <c r="C985" s="23">
        <v>15.3</v>
      </c>
      <c r="D985" s="23">
        <v>63.7</v>
      </c>
      <c r="E985" s="23">
        <v>1.9</v>
      </c>
      <c r="F985" s="23">
        <v>8.1999999999999993</v>
      </c>
      <c r="G985" s="23">
        <v>30.8</v>
      </c>
      <c r="H985" s="23">
        <v>4.5</v>
      </c>
      <c r="I985" s="23">
        <v>17.100000000000001</v>
      </c>
      <c r="J985" s="23">
        <v>4.9000000000000004</v>
      </c>
      <c r="K985" s="23">
        <v>4.8</v>
      </c>
      <c r="L985" s="23">
        <v>3.2</v>
      </c>
      <c r="M985" s="23">
        <v>13.7</v>
      </c>
      <c r="N985" s="23">
        <v>20.8</v>
      </c>
      <c r="O985" s="23">
        <v>15.3</v>
      </c>
      <c r="P985" s="23">
        <v>1.6</v>
      </c>
      <c r="Q985" s="23">
        <v>88.3</v>
      </c>
    </row>
    <row r="986" spans="1:17" x14ac:dyDescent="0.3">
      <c r="A986" s="20" t="s">
        <v>2102</v>
      </c>
      <c r="B986" s="5" t="s">
        <v>923</v>
      </c>
      <c r="C986" s="23">
        <v>11.6</v>
      </c>
      <c r="D986" s="23">
        <v>58</v>
      </c>
      <c r="E986" s="23">
        <v>1.7</v>
      </c>
      <c r="F986" s="23">
        <v>3.8</v>
      </c>
      <c r="G986" s="23">
        <v>32.1</v>
      </c>
      <c r="H986" s="23">
        <v>7.9</v>
      </c>
      <c r="I986" s="23">
        <v>7</v>
      </c>
      <c r="J986" s="23">
        <v>3.3</v>
      </c>
      <c r="K986" s="23">
        <v>2.1</v>
      </c>
      <c r="L986" s="23">
        <v>3.2</v>
      </c>
      <c r="M986" s="23">
        <v>17.399999999999999</v>
      </c>
      <c r="N986" s="23">
        <v>12.5</v>
      </c>
      <c r="O986" s="23">
        <v>14.5</v>
      </c>
      <c r="P986" s="23">
        <v>1.4</v>
      </c>
      <c r="Q986" s="23">
        <v>85.1</v>
      </c>
    </row>
    <row r="987" spans="1:17" x14ac:dyDescent="0.3">
      <c r="A987" s="20" t="s">
        <v>2103</v>
      </c>
      <c r="B987" s="5" t="s">
        <v>924</v>
      </c>
      <c r="C987" s="23">
        <v>6.1</v>
      </c>
      <c r="D987" s="23">
        <v>44.5</v>
      </c>
      <c r="E987" s="23">
        <v>2.4</v>
      </c>
      <c r="F987" s="23">
        <v>1</v>
      </c>
      <c r="G987" s="23">
        <v>31.9</v>
      </c>
      <c r="H987" s="23">
        <v>7.8</v>
      </c>
      <c r="I987" s="23">
        <v>5</v>
      </c>
      <c r="J987" s="23">
        <v>4.5</v>
      </c>
      <c r="K987" s="23">
        <v>3.1</v>
      </c>
      <c r="L987" s="23">
        <v>2.8</v>
      </c>
      <c r="M987" s="23">
        <v>12.9</v>
      </c>
      <c r="N987" s="23">
        <v>5.4</v>
      </c>
      <c r="O987" s="23">
        <v>21.6</v>
      </c>
      <c r="P987" s="23">
        <v>0.8</v>
      </c>
      <c r="Q987" s="23">
        <v>84.2</v>
      </c>
    </row>
    <row r="988" spans="1:17" x14ac:dyDescent="0.3">
      <c r="A988" s="20" t="s">
        <v>2104</v>
      </c>
      <c r="B988" s="5" t="s">
        <v>925</v>
      </c>
      <c r="C988" s="23">
        <v>18.5</v>
      </c>
      <c r="D988" s="23">
        <v>78.099999999999994</v>
      </c>
      <c r="E988" s="23">
        <v>1.4</v>
      </c>
      <c r="F988" s="23">
        <v>1.5</v>
      </c>
      <c r="G988" s="23">
        <v>36.9</v>
      </c>
      <c r="H988" s="23">
        <v>7.9</v>
      </c>
      <c r="I988" s="23">
        <v>32.4</v>
      </c>
      <c r="J988" s="23">
        <v>5.4</v>
      </c>
      <c r="K988" s="23">
        <v>12.6</v>
      </c>
      <c r="L988" s="23">
        <v>1</v>
      </c>
      <c r="M988" s="23">
        <v>20.7</v>
      </c>
      <c r="N988" s="23">
        <v>38.700000000000003</v>
      </c>
      <c r="O988" s="23">
        <v>13.7</v>
      </c>
      <c r="P988" s="23">
        <v>3.7</v>
      </c>
      <c r="Q988" s="23">
        <v>93.3</v>
      </c>
    </row>
    <row r="989" spans="1:17" x14ac:dyDescent="0.3">
      <c r="A989" s="20" t="s">
        <v>2105</v>
      </c>
      <c r="B989" s="5" t="s">
        <v>926</v>
      </c>
      <c r="C989" s="23">
        <v>19.399999999999999</v>
      </c>
      <c r="D989" s="23">
        <v>70.2</v>
      </c>
      <c r="E989" s="23">
        <v>1.6</v>
      </c>
      <c r="F989" s="23">
        <v>3.9</v>
      </c>
      <c r="G989" s="23">
        <v>45</v>
      </c>
      <c r="H989" s="23">
        <v>12.9</v>
      </c>
      <c r="I989" s="23">
        <v>19.899999999999999</v>
      </c>
      <c r="J989" s="23">
        <v>3.3</v>
      </c>
      <c r="K989" s="23">
        <v>1.9</v>
      </c>
      <c r="L989" s="23">
        <v>19.399999999999999</v>
      </c>
      <c r="M989" s="23">
        <v>13.7</v>
      </c>
      <c r="N989" s="23">
        <v>5.9</v>
      </c>
      <c r="O989" s="23">
        <v>17.600000000000001</v>
      </c>
      <c r="P989" s="23">
        <v>0.7</v>
      </c>
      <c r="Q989" s="23">
        <v>92.9</v>
      </c>
    </row>
    <row r="990" spans="1:17" x14ac:dyDescent="0.3">
      <c r="A990" s="20" t="s">
        <v>2106</v>
      </c>
      <c r="B990" s="5" t="s">
        <v>927</v>
      </c>
      <c r="C990" s="23">
        <v>18.8</v>
      </c>
      <c r="D990" s="23">
        <v>72</v>
      </c>
      <c r="E990" s="23">
        <v>2.2999999999999998</v>
      </c>
      <c r="F990" s="23">
        <v>5</v>
      </c>
      <c r="G990" s="23">
        <v>46.3</v>
      </c>
      <c r="H990" s="23">
        <v>13.3</v>
      </c>
      <c r="I990" s="23">
        <v>20.5</v>
      </c>
      <c r="J990" s="23">
        <v>5.3</v>
      </c>
      <c r="K990" s="23">
        <v>1.1000000000000001</v>
      </c>
      <c r="L990" s="23">
        <v>36.700000000000003</v>
      </c>
      <c r="M990" s="23">
        <v>18.2</v>
      </c>
      <c r="N990" s="23">
        <v>29.6</v>
      </c>
      <c r="O990" s="23">
        <v>15.3</v>
      </c>
      <c r="P990" s="23">
        <v>2.2000000000000002</v>
      </c>
      <c r="Q990" s="23">
        <v>91.7</v>
      </c>
    </row>
    <row r="991" spans="1:17" x14ac:dyDescent="0.3">
      <c r="A991" s="20" t="s">
        <v>2107</v>
      </c>
      <c r="B991" s="5" t="s">
        <v>928</v>
      </c>
      <c r="C991" s="23">
        <v>17.3</v>
      </c>
      <c r="D991" s="23">
        <v>77.900000000000006</v>
      </c>
      <c r="E991" s="23">
        <v>2.1</v>
      </c>
      <c r="F991" s="23">
        <v>3.4</v>
      </c>
      <c r="G991" s="23">
        <v>39.799999999999997</v>
      </c>
      <c r="H991" s="23">
        <v>6.7</v>
      </c>
      <c r="I991" s="23">
        <v>13.9</v>
      </c>
      <c r="J991" s="23">
        <v>5</v>
      </c>
      <c r="K991" s="23">
        <v>6.1</v>
      </c>
      <c r="L991" s="23">
        <v>4.5999999999999996</v>
      </c>
      <c r="M991" s="23">
        <v>20.6</v>
      </c>
      <c r="N991" s="23">
        <v>28.4</v>
      </c>
      <c r="O991" s="23">
        <v>13.1</v>
      </c>
      <c r="P991" s="23">
        <v>2.5</v>
      </c>
      <c r="Q991" s="23">
        <v>93.4</v>
      </c>
    </row>
    <row r="992" spans="1:17" x14ac:dyDescent="0.3">
      <c r="A992" s="20" t="s">
        <v>2108</v>
      </c>
      <c r="B992" s="5" t="s">
        <v>929</v>
      </c>
      <c r="C992" s="23">
        <v>17.2</v>
      </c>
      <c r="D992" s="23">
        <v>69.400000000000006</v>
      </c>
      <c r="E992" s="23">
        <v>1.3</v>
      </c>
      <c r="F992" s="23">
        <v>5.2</v>
      </c>
      <c r="G992" s="23">
        <v>34.200000000000003</v>
      </c>
      <c r="H992" s="23">
        <v>7.8</v>
      </c>
      <c r="I992" s="23">
        <v>6.9</v>
      </c>
      <c r="J992" s="23">
        <v>2.1</v>
      </c>
      <c r="K992" s="23">
        <v>5.0999999999999996</v>
      </c>
      <c r="L992" s="23">
        <v>6.7</v>
      </c>
      <c r="M992" s="23">
        <v>13.6</v>
      </c>
      <c r="N992" s="23">
        <v>6.4</v>
      </c>
      <c r="O992" s="23">
        <v>14.4</v>
      </c>
      <c r="P992" s="23">
        <v>0.3</v>
      </c>
      <c r="Q992" s="23">
        <v>76.599999999999994</v>
      </c>
    </row>
    <row r="993" spans="1:17" x14ac:dyDescent="0.3">
      <c r="A993" s="20" t="s">
        <v>2109</v>
      </c>
      <c r="B993" s="5" t="s">
        <v>930</v>
      </c>
      <c r="C993" s="23">
        <v>18.600000000000001</v>
      </c>
      <c r="D993" s="23">
        <v>77.099999999999994</v>
      </c>
      <c r="E993" s="23">
        <v>4.3</v>
      </c>
      <c r="F993" s="23">
        <v>2.9</v>
      </c>
      <c r="G993" s="23">
        <v>32.9</v>
      </c>
      <c r="H993" s="23">
        <v>9.5</v>
      </c>
      <c r="I993" s="23">
        <v>36.5</v>
      </c>
      <c r="J993" s="23">
        <v>10.5</v>
      </c>
      <c r="K993" s="23">
        <v>5.9</v>
      </c>
      <c r="L993" s="23">
        <v>20.8</v>
      </c>
      <c r="M993" s="23">
        <v>27.7</v>
      </c>
      <c r="N993" s="23">
        <v>44.4</v>
      </c>
      <c r="O993" s="23">
        <v>15.1</v>
      </c>
      <c r="P993" s="23">
        <v>7</v>
      </c>
      <c r="Q993" s="23">
        <v>93.4</v>
      </c>
    </row>
    <row r="994" spans="1:17" x14ac:dyDescent="0.3">
      <c r="A994" s="20" t="s">
        <v>2110</v>
      </c>
      <c r="B994" s="5" t="s">
        <v>931</v>
      </c>
      <c r="C994" s="23">
        <v>20.100000000000001</v>
      </c>
      <c r="D994" s="23">
        <v>72.099999999999994</v>
      </c>
      <c r="E994" s="23">
        <v>1.6</v>
      </c>
      <c r="F994" s="23">
        <v>5.0999999999999996</v>
      </c>
      <c r="G994" s="23">
        <v>39.4</v>
      </c>
      <c r="H994" s="23">
        <v>9.4</v>
      </c>
      <c r="I994" s="23">
        <v>4.5</v>
      </c>
      <c r="J994" s="23">
        <v>4.8</v>
      </c>
      <c r="K994" s="23">
        <v>3.7</v>
      </c>
      <c r="L994" s="23">
        <v>15.5</v>
      </c>
      <c r="M994" s="23">
        <v>14.8</v>
      </c>
      <c r="N994" s="23">
        <v>13.5</v>
      </c>
      <c r="O994" s="23">
        <v>12.5</v>
      </c>
      <c r="P994" s="23">
        <v>1.2</v>
      </c>
      <c r="Q994" s="23">
        <v>90.8</v>
      </c>
    </row>
    <row r="995" spans="1:17" x14ac:dyDescent="0.3">
      <c r="A995" s="20" t="s">
        <v>2111</v>
      </c>
      <c r="B995" s="5" t="s">
        <v>932</v>
      </c>
      <c r="C995" s="23">
        <v>16.600000000000001</v>
      </c>
      <c r="D995" s="23">
        <v>64.900000000000006</v>
      </c>
      <c r="E995" s="23">
        <v>1.5</v>
      </c>
      <c r="F995" s="23">
        <v>2.9</v>
      </c>
      <c r="G995" s="23">
        <v>42.6</v>
      </c>
      <c r="H995" s="23">
        <v>13.3</v>
      </c>
      <c r="I995" s="23">
        <v>3.7</v>
      </c>
      <c r="J995" s="23">
        <v>2.7</v>
      </c>
      <c r="K995" s="23">
        <v>2</v>
      </c>
      <c r="L995" s="23">
        <v>8.3000000000000007</v>
      </c>
      <c r="M995" s="23">
        <v>15.2</v>
      </c>
      <c r="N995" s="23">
        <v>9.5</v>
      </c>
      <c r="O995" s="23">
        <v>14.4</v>
      </c>
      <c r="P995" s="23">
        <v>0.5</v>
      </c>
      <c r="Q995" s="23">
        <v>87.7</v>
      </c>
    </row>
    <row r="996" spans="1:17" x14ac:dyDescent="0.3">
      <c r="A996" s="20" t="s">
        <v>2112</v>
      </c>
      <c r="B996" s="5" t="s">
        <v>933</v>
      </c>
      <c r="C996" s="23">
        <v>19.899999999999999</v>
      </c>
      <c r="D996" s="23">
        <v>79</v>
      </c>
      <c r="E996" s="23">
        <v>3.8</v>
      </c>
      <c r="F996" s="23">
        <v>11.3</v>
      </c>
      <c r="G996" s="23">
        <v>38.799999999999997</v>
      </c>
      <c r="H996" s="23">
        <v>9.1999999999999993</v>
      </c>
      <c r="I996" s="23">
        <v>45.2</v>
      </c>
      <c r="J996" s="23">
        <v>11.9</v>
      </c>
      <c r="K996" s="23">
        <v>2.1</v>
      </c>
      <c r="L996" s="23">
        <v>28.4</v>
      </c>
      <c r="M996" s="23">
        <v>27.9</v>
      </c>
      <c r="N996" s="23">
        <v>50.2</v>
      </c>
      <c r="O996" s="23">
        <v>15.1</v>
      </c>
      <c r="P996" s="23">
        <v>7.3</v>
      </c>
      <c r="Q996" s="23">
        <v>94.1</v>
      </c>
    </row>
    <row r="997" spans="1:17" x14ac:dyDescent="0.3">
      <c r="A997" s="20" t="s">
        <v>2113</v>
      </c>
      <c r="B997" s="5" t="s">
        <v>934</v>
      </c>
      <c r="C997" s="23">
        <v>11.7</v>
      </c>
      <c r="D997" s="23">
        <v>76.5</v>
      </c>
      <c r="E997" s="23">
        <v>2.2999999999999998</v>
      </c>
      <c r="F997" s="23">
        <v>1.2</v>
      </c>
      <c r="G997" s="23">
        <v>29</v>
      </c>
      <c r="H997" s="23">
        <v>5.9</v>
      </c>
      <c r="I997" s="23">
        <v>28</v>
      </c>
      <c r="J997" s="23">
        <v>6.2</v>
      </c>
      <c r="K997" s="23">
        <v>15.2</v>
      </c>
      <c r="L997" s="23">
        <v>4.0999999999999996</v>
      </c>
      <c r="M997" s="23">
        <v>18.899999999999999</v>
      </c>
      <c r="N997" s="23">
        <v>23.3</v>
      </c>
      <c r="O997" s="23">
        <v>18.100000000000001</v>
      </c>
      <c r="P997" s="23">
        <v>3.6</v>
      </c>
      <c r="Q997" s="23">
        <v>89.1</v>
      </c>
    </row>
    <row r="998" spans="1:17" x14ac:dyDescent="0.3">
      <c r="A998" s="20" t="s">
        <v>2114</v>
      </c>
      <c r="B998" s="5" t="s">
        <v>935</v>
      </c>
      <c r="C998" s="23">
        <v>18.600000000000001</v>
      </c>
      <c r="D998" s="23">
        <v>78</v>
      </c>
      <c r="E998" s="23">
        <v>2.2999999999999998</v>
      </c>
      <c r="F998" s="23">
        <v>1.9</v>
      </c>
      <c r="G998" s="23">
        <v>34.299999999999997</v>
      </c>
      <c r="H998" s="23">
        <v>9.6999999999999993</v>
      </c>
      <c r="I998" s="23">
        <v>21.5</v>
      </c>
      <c r="J998" s="23">
        <v>6.6</v>
      </c>
      <c r="K998" s="23">
        <v>2.9</v>
      </c>
      <c r="L998" s="23">
        <v>17.5</v>
      </c>
      <c r="M998" s="23">
        <v>19</v>
      </c>
      <c r="N998" s="23">
        <v>31.9</v>
      </c>
      <c r="O998" s="23">
        <v>15</v>
      </c>
      <c r="P998" s="23">
        <v>3.3</v>
      </c>
      <c r="Q998" s="23">
        <v>94.2</v>
      </c>
    </row>
    <row r="999" spans="1:17" x14ac:dyDescent="0.3">
      <c r="A999" s="20" t="s">
        <v>2115</v>
      </c>
      <c r="B999" s="5" t="s">
        <v>936</v>
      </c>
      <c r="C999" s="23">
        <v>14.5</v>
      </c>
      <c r="D999" s="23">
        <v>66.099999999999994</v>
      </c>
      <c r="E999" s="23">
        <v>1.9</v>
      </c>
      <c r="F999" s="23">
        <v>3</v>
      </c>
      <c r="G999" s="23">
        <v>44.2</v>
      </c>
      <c r="H999" s="23">
        <v>17.8</v>
      </c>
      <c r="I999" s="23">
        <v>10</v>
      </c>
      <c r="J999" s="23">
        <v>5.9</v>
      </c>
      <c r="K999" s="23">
        <v>1.6</v>
      </c>
      <c r="L999" s="23">
        <v>2.9</v>
      </c>
      <c r="M999" s="23">
        <v>11.6</v>
      </c>
      <c r="N999" s="23">
        <v>20.8</v>
      </c>
      <c r="O999" s="23">
        <v>14.2</v>
      </c>
      <c r="P999" s="23">
        <v>1</v>
      </c>
      <c r="Q999" s="23">
        <v>88.1</v>
      </c>
    </row>
    <row r="1000" spans="1:17" x14ac:dyDescent="0.3">
      <c r="A1000" s="20" t="s">
        <v>2116</v>
      </c>
      <c r="B1000" s="5" t="s">
        <v>937</v>
      </c>
      <c r="C1000" s="23">
        <v>17.899999999999999</v>
      </c>
      <c r="D1000" s="23">
        <v>76.400000000000006</v>
      </c>
      <c r="E1000" s="23">
        <v>2.7</v>
      </c>
      <c r="F1000" s="23">
        <v>9.4</v>
      </c>
      <c r="G1000" s="23">
        <v>41.4</v>
      </c>
      <c r="H1000" s="23">
        <v>10.7</v>
      </c>
      <c r="I1000" s="23">
        <v>37</v>
      </c>
      <c r="J1000" s="23">
        <v>6.5</v>
      </c>
      <c r="K1000" s="23">
        <v>1</v>
      </c>
      <c r="L1000" s="23">
        <v>19</v>
      </c>
      <c r="M1000" s="23">
        <v>21.6</v>
      </c>
      <c r="N1000" s="23">
        <v>31</v>
      </c>
      <c r="O1000" s="23">
        <v>13.3</v>
      </c>
      <c r="P1000" s="23">
        <v>4.4000000000000004</v>
      </c>
      <c r="Q1000" s="23">
        <v>94.7</v>
      </c>
    </row>
    <row r="1001" spans="1:17" x14ac:dyDescent="0.3">
      <c r="A1001" s="20" t="s">
        <v>2117</v>
      </c>
      <c r="B1001" s="5" t="s">
        <v>97</v>
      </c>
      <c r="C1001" s="23">
        <v>23.6</v>
      </c>
      <c r="D1001" s="23">
        <v>69.5</v>
      </c>
      <c r="E1001" s="23">
        <v>1.3</v>
      </c>
      <c r="F1001" s="23">
        <v>2.2000000000000002</v>
      </c>
      <c r="G1001" s="23">
        <v>47.1</v>
      </c>
      <c r="H1001" s="23">
        <v>10.9</v>
      </c>
      <c r="I1001" s="23">
        <v>13.1</v>
      </c>
      <c r="J1001" s="23">
        <v>3.8</v>
      </c>
      <c r="K1001" s="23">
        <v>1.6</v>
      </c>
      <c r="L1001" s="23">
        <v>11.3</v>
      </c>
      <c r="M1001" s="23">
        <v>11.6</v>
      </c>
      <c r="N1001" s="23">
        <v>18.8</v>
      </c>
      <c r="O1001" s="23">
        <v>13.7</v>
      </c>
      <c r="P1001" s="23">
        <v>0.7</v>
      </c>
      <c r="Q1001" s="23">
        <v>89.5</v>
      </c>
    </row>
    <row r="1002" spans="1:17" x14ac:dyDescent="0.3">
      <c r="A1002" s="20" t="s">
        <v>2118</v>
      </c>
      <c r="B1002" s="5" t="s">
        <v>938</v>
      </c>
      <c r="C1002" s="23">
        <v>18.7</v>
      </c>
      <c r="D1002" s="23">
        <v>78.2</v>
      </c>
      <c r="E1002" s="23">
        <v>2.2999999999999998</v>
      </c>
      <c r="F1002" s="23">
        <v>8.3000000000000007</v>
      </c>
      <c r="G1002" s="23">
        <v>29.1</v>
      </c>
      <c r="H1002" s="23">
        <v>6.3</v>
      </c>
      <c r="I1002" s="23">
        <v>51</v>
      </c>
      <c r="J1002" s="23">
        <v>3.7</v>
      </c>
      <c r="K1002" s="23">
        <v>12.7</v>
      </c>
      <c r="L1002" s="23">
        <v>2</v>
      </c>
      <c r="M1002" s="23">
        <v>20.5</v>
      </c>
      <c r="N1002" s="23">
        <v>44.2</v>
      </c>
      <c r="O1002" s="23">
        <v>14.7</v>
      </c>
      <c r="P1002" s="23">
        <v>2.9</v>
      </c>
      <c r="Q1002" s="23">
        <v>90.8</v>
      </c>
    </row>
    <row r="1003" spans="1:17" x14ac:dyDescent="0.3">
      <c r="A1003" s="20" t="s">
        <v>2119</v>
      </c>
      <c r="B1003" s="5" t="s">
        <v>389</v>
      </c>
      <c r="C1003" s="23">
        <v>22.2</v>
      </c>
      <c r="D1003" s="23">
        <v>72.8</v>
      </c>
      <c r="E1003" s="23">
        <v>0.9</v>
      </c>
      <c r="F1003" s="23">
        <v>2.1</v>
      </c>
      <c r="G1003" s="23">
        <v>47.7</v>
      </c>
      <c r="H1003" s="23">
        <v>8.5</v>
      </c>
      <c r="I1003" s="23">
        <v>7.1</v>
      </c>
      <c r="J1003" s="23">
        <v>2.1</v>
      </c>
      <c r="K1003" s="23">
        <v>1.3</v>
      </c>
      <c r="L1003" s="23">
        <v>17.2</v>
      </c>
      <c r="M1003" s="23">
        <v>11.2</v>
      </c>
      <c r="N1003" s="23">
        <v>4.0999999999999996</v>
      </c>
      <c r="O1003" s="23">
        <v>12.6</v>
      </c>
      <c r="P1003" s="23">
        <v>0.2</v>
      </c>
      <c r="Q1003" s="23">
        <v>88.5</v>
      </c>
    </row>
    <row r="1004" spans="1:17" x14ac:dyDescent="0.3">
      <c r="A1004" s="20" t="s">
        <v>2120</v>
      </c>
      <c r="B1004" s="5" t="s">
        <v>939</v>
      </c>
      <c r="C1004" s="23">
        <v>22.6</v>
      </c>
      <c r="D1004" s="23">
        <v>75.8</v>
      </c>
      <c r="E1004" s="23">
        <v>1.3</v>
      </c>
      <c r="F1004" s="23">
        <v>1.1000000000000001</v>
      </c>
      <c r="G1004" s="23">
        <v>42.2</v>
      </c>
      <c r="H1004" s="23">
        <v>7</v>
      </c>
      <c r="I1004" s="23">
        <v>6.4</v>
      </c>
      <c r="J1004" s="23">
        <v>3.6</v>
      </c>
      <c r="K1004" s="23">
        <v>7.1</v>
      </c>
      <c r="L1004" s="23">
        <v>35.200000000000003</v>
      </c>
      <c r="M1004" s="23">
        <v>11.9</v>
      </c>
      <c r="N1004" s="23">
        <v>37</v>
      </c>
      <c r="O1004" s="23">
        <v>9.6999999999999993</v>
      </c>
      <c r="P1004" s="23">
        <v>0.8</v>
      </c>
      <c r="Q1004" s="23">
        <v>91.4</v>
      </c>
    </row>
    <row r="1005" spans="1:17" x14ac:dyDescent="0.3">
      <c r="A1005" s="20" t="s">
        <v>2121</v>
      </c>
      <c r="B1005" s="5" t="s">
        <v>940</v>
      </c>
      <c r="C1005" s="23">
        <v>19.3</v>
      </c>
      <c r="D1005" s="23">
        <v>72.2</v>
      </c>
      <c r="E1005" s="23">
        <v>2.1</v>
      </c>
      <c r="F1005" s="23">
        <v>2.9</v>
      </c>
      <c r="G1005" s="23">
        <v>33.4</v>
      </c>
      <c r="H1005" s="23">
        <v>10.7</v>
      </c>
      <c r="I1005" s="23">
        <v>19.100000000000001</v>
      </c>
      <c r="J1005" s="23">
        <v>8.3000000000000007</v>
      </c>
      <c r="K1005" s="23">
        <v>2.9</v>
      </c>
      <c r="L1005" s="23">
        <v>5.9</v>
      </c>
      <c r="M1005" s="23">
        <v>15.5</v>
      </c>
      <c r="N1005" s="23">
        <v>12.4</v>
      </c>
      <c r="O1005" s="23">
        <v>13.7</v>
      </c>
      <c r="P1005" s="23">
        <v>1</v>
      </c>
      <c r="Q1005" s="23">
        <v>84.8</v>
      </c>
    </row>
    <row r="1006" spans="1:17" x14ac:dyDescent="0.3">
      <c r="A1006" s="20" t="s">
        <v>2122</v>
      </c>
      <c r="B1006" s="5" t="s">
        <v>941</v>
      </c>
      <c r="C1006" s="23">
        <v>17.5</v>
      </c>
      <c r="D1006" s="23">
        <v>83.6</v>
      </c>
      <c r="E1006" s="23">
        <v>1.7</v>
      </c>
      <c r="F1006" s="23">
        <v>2.6</v>
      </c>
      <c r="G1006" s="23">
        <v>33.1</v>
      </c>
      <c r="H1006" s="23">
        <v>4.0999999999999996</v>
      </c>
      <c r="I1006" s="23">
        <v>42.3</v>
      </c>
      <c r="J1006" s="23">
        <v>5.8</v>
      </c>
      <c r="K1006" s="23">
        <v>12.1</v>
      </c>
      <c r="L1006" s="23">
        <v>1.8</v>
      </c>
      <c r="M1006" s="23">
        <v>20.9</v>
      </c>
      <c r="N1006" s="23">
        <v>48.3</v>
      </c>
      <c r="O1006" s="23">
        <v>11.8</v>
      </c>
      <c r="P1006" s="23">
        <v>4.0999999999999996</v>
      </c>
      <c r="Q1006" s="23">
        <v>93.6</v>
      </c>
    </row>
    <row r="1007" spans="1:17" x14ac:dyDescent="0.3">
      <c r="A1007" s="20" t="s">
        <v>2123</v>
      </c>
      <c r="B1007" s="5" t="s">
        <v>942</v>
      </c>
      <c r="C1007" s="23">
        <v>15.1</v>
      </c>
      <c r="D1007" s="23">
        <v>73.8</v>
      </c>
      <c r="E1007" s="23">
        <v>1.3</v>
      </c>
      <c r="F1007" s="23">
        <v>5.8</v>
      </c>
      <c r="G1007" s="23">
        <v>27.5</v>
      </c>
      <c r="H1007" s="23">
        <v>6.2</v>
      </c>
      <c r="I1007" s="23">
        <v>23.5</v>
      </c>
      <c r="J1007" s="23">
        <v>4.3</v>
      </c>
      <c r="K1007" s="23">
        <v>2.5</v>
      </c>
      <c r="L1007" s="23">
        <v>17.3</v>
      </c>
      <c r="M1007" s="23">
        <v>12.2</v>
      </c>
      <c r="N1007" s="23">
        <v>28.1</v>
      </c>
      <c r="O1007" s="23">
        <v>11.7</v>
      </c>
      <c r="P1007" s="23">
        <v>2.8</v>
      </c>
      <c r="Q1007" s="23">
        <v>92.9</v>
      </c>
    </row>
    <row r="1008" spans="1:17" x14ac:dyDescent="0.3">
      <c r="A1008" s="20" t="s">
        <v>2124</v>
      </c>
      <c r="B1008" s="5" t="s">
        <v>943</v>
      </c>
      <c r="C1008" s="23">
        <v>4.4000000000000004</v>
      </c>
      <c r="D1008" s="23">
        <v>33</v>
      </c>
      <c r="E1008" s="23">
        <v>1.9</v>
      </c>
      <c r="F1008" s="23">
        <v>4.0999999999999996</v>
      </c>
      <c r="G1008" s="23">
        <v>21.1</v>
      </c>
      <c r="H1008" s="23">
        <v>4.8</v>
      </c>
      <c r="I1008" s="23">
        <v>1.5</v>
      </c>
      <c r="J1008" s="23">
        <v>2.8</v>
      </c>
      <c r="K1008" s="23">
        <v>0.6</v>
      </c>
      <c r="L1008" s="23">
        <v>0.3</v>
      </c>
      <c r="M1008" s="23">
        <v>11.3</v>
      </c>
      <c r="N1008" s="23">
        <v>0.9</v>
      </c>
      <c r="O1008" s="23">
        <v>17.7</v>
      </c>
      <c r="P1008" s="23">
        <v>0.6</v>
      </c>
      <c r="Q1008" s="23">
        <v>75.3</v>
      </c>
    </row>
    <row r="1009" spans="1:17" x14ac:dyDescent="0.3">
      <c r="A1009" s="20" t="s">
        <v>2125</v>
      </c>
      <c r="B1009" s="5" t="s">
        <v>944</v>
      </c>
      <c r="C1009" s="23">
        <v>18.7</v>
      </c>
      <c r="D1009" s="23">
        <v>72.099999999999994</v>
      </c>
      <c r="E1009" s="23">
        <v>1.7</v>
      </c>
      <c r="F1009" s="23">
        <v>7.1</v>
      </c>
      <c r="G1009" s="23">
        <v>31.9</v>
      </c>
      <c r="H1009" s="23">
        <v>6.9</v>
      </c>
      <c r="I1009" s="23">
        <v>6.4</v>
      </c>
      <c r="J1009" s="23">
        <v>3.9</v>
      </c>
      <c r="K1009" s="23">
        <v>10.6</v>
      </c>
      <c r="L1009" s="23">
        <v>2.7</v>
      </c>
      <c r="M1009" s="23">
        <v>13.7</v>
      </c>
      <c r="N1009" s="23">
        <v>7</v>
      </c>
      <c r="O1009" s="23">
        <v>14.8</v>
      </c>
      <c r="P1009" s="23">
        <v>1.5</v>
      </c>
      <c r="Q1009" s="23">
        <v>86.2</v>
      </c>
    </row>
    <row r="1010" spans="1:17" x14ac:dyDescent="0.3">
      <c r="A1010" s="20" t="s">
        <v>2126</v>
      </c>
      <c r="B1010" s="5" t="s">
        <v>945</v>
      </c>
      <c r="C1010" s="23">
        <v>8.6</v>
      </c>
      <c r="D1010" s="23">
        <v>52</v>
      </c>
      <c r="E1010" s="23">
        <v>1.2</v>
      </c>
      <c r="F1010" s="23">
        <v>0.5</v>
      </c>
      <c r="G1010" s="23">
        <v>37.4</v>
      </c>
      <c r="H1010" s="23">
        <v>4.5</v>
      </c>
      <c r="I1010" s="23">
        <v>2.1</v>
      </c>
      <c r="J1010" s="23">
        <v>2.2000000000000002</v>
      </c>
      <c r="K1010" s="23">
        <v>2.4</v>
      </c>
      <c r="L1010" s="23">
        <v>1.4</v>
      </c>
      <c r="M1010" s="23">
        <v>11.2</v>
      </c>
      <c r="N1010" s="23">
        <v>2.8</v>
      </c>
      <c r="O1010" s="23">
        <v>11.1</v>
      </c>
      <c r="P1010" s="23">
        <v>0.5</v>
      </c>
      <c r="Q1010" s="23">
        <v>80</v>
      </c>
    </row>
    <row r="1011" spans="1:17" x14ac:dyDescent="0.3">
      <c r="A1011" s="20" t="s">
        <v>2127</v>
      </c>
      <c r="B1011" s="5" t="s">
        <v>946</v>
      </c>
      <c r="C1011" s="23">
        <v>17.399999999999999</v>
      </c>
      <c r="D1011" s="23">
        <v>76.599999999999994</v>
      </c>
      <c r="E1011" s="23">
        <v>2.4</v>
      </c>
      <c r="F1011" s="23">
        <v>3</v>
      </c>
      <c r="G1011" s="23">
        <v>30.8</v>
      </c>
      <c r="H1011" s="23">
        <v>5.8</v>
      </c>
      <c r="I1011" s="23">
        <v>4.4000000000000004</v>
      </c>
      <c r="J1011" s="23">
        <v>5</v>
      </c>
      <c r="K1011" s="23">
        <v>1.5</v>
      </c>
      <c r="L1011" s="23">
        <v>2.1</v>
      </c>
      <c r="M1011" s="23">
        <v>15.9</v>
      </c>
      <c r="N1011" s="23">
        <v>19.600000000000001</v>
      </c>
      <c r="O1011" s="23">
        <v>13.1</v>
      </c>
      <c r="P1011" s="23">
        <v>1.7</v>
      </c>
      <c r="Q1011" s="23">
        <v>85.9</v>
      </c>
    </row>
    <row r="1012" spans="1:17" x14ac:dyDescent="0.3">
      <c r="A1012" s="20" t="s">
        <v>2128</v>
      </c>
      <c r="B1012" s="5" t="s">
        <v>17</v>
      </c>
      <c r="C1012" s="23">
        <v>21.4</v>
      </c>
      <c r="D1012" s="23">
        <v>77.5</v>
      </c>
      <c r="E1012" s="23">
        <v>1.7</v>
      </c>
      <c r="F1012" s="23">
        <v>1.5</v>
      </c>
      <c r="G1012" s="23">
        <v>27.1</v>
      </c>
      <c r="H1012" s="23">
        <v>6.4</v>
      </c>
      <c r="I1012" s="23">
        <v>14.6</v>
      </c>
      <c r="J1012" s="23">
        <v>4.5</v>
      </c>
      <c r="K1012" s="23">
        <v>2.8</v>
      </c>
      <c r="L1012" s="23">
        <v>0.3</v>
      </c>
      <c r="M1012" s="23">
        <v>16.5</v>
      </c>
      <c r="N1012" s="23">
        <v>24.2</v>
      </c>
      <c r="O1012" s="23">
        <v>10.4</v>
      </c>
      <c r="P1012" s="23">
        <v>3</v>
      </c>
      <c r="Q1012" s="23">
        <v>92.4</v>
      </c>
    </row>
    <row r="1013" spans="1:17" x14ac:dyDescent="0.3">
      <c r="A1013" s="20" t="s">
        <v>2129</v>
      </c>
      <c r="B1013" s="5" t="s">
        <v>362</v>
      </c>
      <c r="C1013" s="23">
        <v>16.8</v>
      </c>
      <c r="D1013" s="23">
        <v>69.900000000000006</v>
      </c>
      <c r="E1013" s="23">
        <v>3</v>
      </c>
      <c r="F1013" s="23">
        <v>1.1000000000000001</v>
      </c>
      <c r="G1013" s="23">
        <v>30.9</v>
      </c>
      <c r="H1013" s="23">
        <v>5.5</v>
      </c>
      <c r="I1013" s="23">
        <v>16.100000000000001</v>
      </c>
      <c r="J1013" s="23">
        <v>5</v>
      </c>
      <c r="K1013" s="23">
        <v>2.4</v>
      </c>
      <c r="L1013" s="23">
        <v>2.2999999999999998</v>
      </c>
      <c r="M1013" s="23">
        <v>14.1</v>
      </c>
      <c r="N1013" s="23">
        <v>15.1</v>
      </c>
      <c r="O1013" s="23">
        <v>13.3</v>
      </c>
      <c r="P1013" s="23">
        <v>1.9</v>
      </c>
      <c r="Q1013" s="23">
        <v>89.9</v>
      </c>
    </row>
    <row r="1014" spans="1:17" x14ac:dyDescent="0.3">
      <c r="A1014" s="20" t="s">
        <v>2130</v>
      </c>
      <c r="B1014" s="5" t="s">
        <v>947</v>
      </c>
      <c r="C1014" s="23">
        <v>14.1</v>
      </c>
      <c r="D1014" s="23">
        <v>48.3</v>
      </c>
      <c r="E1014" s="23">
        <v>5.0999999999999996</v>
      </c>
      <c r="F1014" s="23">
        <v>4.5</v>
      </c>
      <c r="G1014" s="23">
        <v>43.5</v>
      </c>
      <c r="H1014" s="23">
        <v>10.199999999999999</v>
      </c>
      <c r="I1014" s="23">
        <v>32.4</v>
      </c>
      <c r="J1014" s="23">
        <v>5.2</v>
      </c>
      <c r="K1014" s="23">
        <v>15.7</v>
      </c>
      <c r="L1014" s="23">
        <v>1</v>
      </c>
      <c r="M1014" s="23">
        <v>24.2</v>
      </c>
      <c r="N1014" s="23">
        <v>26.3</v>
      </c>
      <c r="O1014" s="23">
        <v>22.2</v>
      </c>
      <c r="P1014" s="23">
        <v>1.3</v>
      </c>
      <c r="Q1014" s="23">
        <v>88.6</v>
      </c>
    </row>
    <row r="1015" spans="1:17" x14ac:dyDescent="0.3">
      <c r="A1015" s="20" t="s">
        <v>2131</v>
      </c>
      <c r="B1015" s="5" t="s">
        <v>948</v>
      </c>
      <c r="C1015" s="23">
        <v>6.4</v>
      </c>
      <c r="D1015" s="23">
        <v>40.9</v>
      </c>
      <c r="E1015" s="23">
        <v>1.1000000000000001</v>
      </c>
      <c r="F1015" s="23">
        <v>4.2</v>
      </c>
      <c r="G1015" s="23">
        <v>22.3</v>
      </c>
      <c r="H1015" s="23">
        <v>4.8</v>
      </c>
      <c r="I1015" s="23">
        <v>1.1000000000000001</v>
      </c>
      <c r="J1015" s="23">
        <v>1.9</v>
      </c>
      <c r="K1015" s="23">
        <v>0.5</v>
      </c>
      <c r="L1015" s="23">
        <v>0.6</v>
      </c>
      <c r="M1015" s="23">
        <v>12.1</v>
      </c>
      <c r="N1015" s="23">
        <v>1.6</v>
      </c>
      <c r="O1015" s="23">
        <v>13.7</v>
      </c>
      <c r="P1015" s="23">
        <v>0.5</v>
      </c>
      <c r="Q1015" s="23">
        <v>76.900000000000006</v>
      </c>
    </row>
    <row r="1016" spans="1:17" x14ac:dyDescent="0.3">
      <c r="A1016" s="20" t="s">
        <v>2132</v>
      </c>
      <c r="B1016" s="5" t="s">
        <v>949</v>
      </c>
      <c r="C1016" s="23">
        <v>14.1</v>
      </c>
      <c r="D1016" s="23">
        <v>58.2</v>
      </c>
      <c r="E1016" s="23">
        <v>1.8</v>
      </c>
      <c r="F1016" s="23">
        <v>5.7</v>
      </c>
      <c r="G1016" s="23">
        <v>28.7</v>
      </c>
      <c r="H1016" s="23">
        <v>4.3</v>
      </c>
      <c r="I1016" s="23">
        <v>8.8000000000000007</v>
      </c>
      <c r="J1016" s="23">
        <v>2.4</v>
      </c>
      <c r="K1016" s="23">
        <v>5.5</v>
      </c>
      <c r="L1016" s="23">
        <v>4.7</v>
      </c>
      <c r="M1016" s="23">
        <v>16.7</v>
      </c>
      <c r="N1016" s="23">
        <v>11.7</v>
      </c>
      <c r="O1016" s="23">
        <v>14.3</v>
      </c>
      <c r="P1016" s="23">
        <v>0.9</v>
      </c>
      <c r="Q1016" s="23">
        <v>79.3</v>
      </c>
    </row>
    <row r="1017" spans="1:17" x14ac:dyDescent="0.3">
      <c r="A1017" s="20" t="s">
        <v>2133</v>
      </c>
      <c r="B1017" s="5" t="s">
        <v>950</v>
      </c>
      <c r="C1017" s="23">
        <v>14.7</v>
      </c>
      <c r="D1017" s="23">
        <v>64</v>
      </c>
      <c r="E1017" s="23">
        <v>1.1000000000000001</v>
      </c>
      <c r="F1017" s="23">
        <v>7.5</v>
      </c>
      <c r="G1017" s="23">
        <v>29.3</v>
      </c>
      <c r="H1017" s="23">
        <v>5.7</v>
      </c>
      <c r="I1017" s="23">
        <v>5.3</v>
      </c>
      <c r="J1017" s="23">
        <v>2.8</v>
      </c>
      <c r="K1017" s="23">
        <v>2.6</v>
      </c>
      <c r="L1017" s="23">
        <v>0.6</v>
      </c>
      <c r="M1017" s="23">
        <v>11.9</v>
      </c>
      <c r="N1017" s="23">
        <v>6.8</v>
      </c>
      <c r="O1017" s="23">
        <v>13.3</v>
      </c>
      <c r="P1017" s="23">
        <v>1.2</v>
      </c>
      <c r="Q1017" s="23">
        <v>86.4</v>
      </c>
    </row>
    <row r="1018" spans="1:17" x14ac:dyDescent="0.3">
      <c r="A1018" s="20" t="s">
        <v>2134</v>
      </c>
      <c r="B1018" s="5" t="s">
        <v>951</v>
      </c>
      <c r="C1018" s="23">
        <v>10.1</v>
      </c>
      <c r="D1018" s="23">
        <v>60.6</v>
      </c>
      <c r="E1018" s="23">
        <v>1.4</v>
      </c>
      <c r="F1018" s="23">
        <v>8.8000000000000007</v>
      </c>
      <c r="G1018" s="23">
        <v>27.2</v>
      </c>
      <c r="H1018" s="23">
        <v>6.3</v>
      </c>
      <c r="I1018" s="23">
        <v>3.4</v>
      </c>
      <c r="J1018" s="23">
        <v>3.4</v>
      </c>
      <c r="K1018" s="23">
        <v>5.7</v>
      </c>
      <c r="L1018" s="23">
        <v>1.6</v>
      </c>
      <c r="M1018" s="23">
        <v>13.7</v>
      </c>
      <c r="N1018" s="23">
        <v>12.1</v>
      </c>
      <c r="O1018" s="23">
        <v>15.3</v>
      </c>
      <c r="P1018" s="23">
        <v>1</v>
      </c>
      <c r="Q1018" s="23">
        <v>83.9</v>
      </c>
    </row>
    <row r="1019" spans="1:17" x14ac:dyDescent="0.3">
      <c r="A1019" s="20" t="s">
        <v>2135</v>
      </c>
      <c r="B1019" s="5" t="s">
        <v>131</v>
      </c>
      <c r="C1019" s="23">
        <v>8.1999999999999993</v>
      </c>
      <c r="D1019" s="23">
        <v>46.4</v>
      </c>
      <c r="E1019" s="23">
        <v>2</v>
      </c>
      <c r="F1019" s="23">
        <v>2.6</v>
      </c>
      <c r="G1019" s="23">
        <v>25</v>
      </c>
      <c r="H1019" s="23">
        <v>3.6</v>
      </c>
      <c r="I1019" s="23">
        <v>2.4</v>
      </c>
      <c r="J1019" s="23">
        <v>3.6</v>
      </c>
      <c r="K1019" s="23">
        <v>1</v>
      </c>
      <c r="L1019" s="23">
        <v>1.3</v>
      </c>
      <c r="M1019" s="23">
        <v>12.2</v>
      </c>
      <c r="N1019" s="23">
        <v>5.3</v>
      </c>
      <c r="O1019" s="23">
        <v>16</v>
      </c>
      <c r="P1019" s="23">
        <v>0.7</v>
      </c>
      <c r="Q1019" s="23">
        <v>76.599999999999994</v>
      </c>
    </row>
    <row r="1020" spans="1:17" x14ac:dyDescent="0.3">
      <c r="A1020" s="20" t="s">
        <v>2136</v>
      </c>
      <c r="B1020" s="5" t="s">
        <v>952</v>
      </c>
      <c r="C1020" s="23">
        <v>8.4</v>
      </c>
      <c r="D1020" s="23">
        <v>48.2</v>
      </c>
      <c r="E1020" s="23">
        <v>1.3</v>
      </c>
      <c r="F1020" s="23">
        <v>6.8</v>
      </c>
      <c r="G1020" s="23">
        <v>25.7</v>
      </c>
      <c r="H1020" s="23">
        <v>4.3</v>
      </c>
      <c r="I1020" s="23">
        <v>1.5</v>
      </c>
      <c r="J1020" s="23">
        <v>2.4</v>
      </c>
      <c r="K1020" s="23">
        <v>0.9</v>
      </c>
      <c r="L1020" s="23">
        <v>0.5</v>
      </c>
      <c r="M1020" s="23">
        <v>11.9</v>
      </c>
      <c r="N1020" s="23">
        <v>1.6</v>
      </c>
      <c r="O1020" s="23">
        <v>14.7</v>
      </c>
      <c r="P1020" s="23">
        <v>0.6</v>
      </c>
      <c r="Q1020" s="23">
        <v>81.3</v>
      </c>
    </row>
    <row r="1021" spans="1:17" x14ac:dyDescent="0.3">
      <c r="A1021" s="20" t="s">
        <v>2137</v>
      </c>
      <c r="B1021" s="5" t="s">
        <v>953</v>
      </c>
      <c r="C1021" s="23">
        <v>12.4</v>
      </c>
      <c r="D1021" s="23">
        <v>66</v>
      </c>
      <c r="E1021" s="23">
        <v>2.1</v>
      </c>
      <c r="F1021" s="23">
        <v>4.5999999999999996</v>
      </c>
      <c r="G1021" s="23">
        <v>28.9</v>
      </c>
      <c r="H1021" s="23">
        <v>5.3</v>
      </c>
      <c r="I1021" s="23">
        <v>13.4</v>
      </c>
      <c r="J1021" s="23">
        <v>4.5999999999999996</v>
      </c>
      <c r="K1021" s="23">
        <v>2.5</v>
      </c>
      <c r="L1021" s="23">
        <v>4.7</v>
      </c>
      <c r="M1021" s="23">
        <v>15.5</v>
      </c>
      <c r="N1021" s="23">
        <v>14.7</v>
      </c>
      <c r="O1021" s="23">
        <v>14.3</v>
      </c>
      <c r="P1021" s="23">
        <v>1.1000000000000001</v>
      </c>
      <c r="Q1021" s="23">
        <v>86.4</v>
      </c>
    </row>
    <row r="1022" spans="1:17" x14ac:dyDescent="0.3">
      <c r="A1022" s="20" t="s">
        <v>2138</v>
      </c>
      <c r="B1022" s="5" t="s">
        <v>954</v>
      </c>
      <c r="C1022" s="23">
        <v>20.6</v>
      </c>
      <c r="D1022" s="23">
        <v>78.2</v>
      </c>
      <c r="E1022" s="23">
        <v>1.3</v>
      </c>
      <c r="F1022" s="23">
        <v>2.1</v>
      </c>
      <c r="G1022" s="23">
        <v>29.7</v>
      </c>
      <c r="H1022" s="23">
        <v>4.9000000000000004</v>
      </c>
      <c r="I1022" s="23">
        <v>35.700000000000003</v>
      </c>
      <c r="J1022" s="23">
        <v>4.4000000000000004</v>
      </c>
      <c r="K1022" s="23">
        <v>8.1</v>
      </c>
      <c r="L1022" s="23">
        <v>0.8</v>
      </c>
      <c r="M1022" s="23">
        <v>23.1</v>
      </c>
      <c r="N1022" s="23">
        <v>29.2</v>
      </c>
      <c r="O1022" s="23">
        <v>9.6</v>
      </c>
      <c r="P1022" s="23">
        <v>3.4</v>
      </c>
      <c r="Q1022" s="23">
        <v>93.5</v>
      </c>
    </row>
    <row r="1023" spans="1:17" x14ac:dyDescent="0.3">
      <c r="A1023" s="20" t="s">
        <v>2139</v>
      </c>
      <c r="B1023" s="5" t="s">
        <v>955</v>
      </c>
      <c r="C1023" s="23">
        <v>16.600000000000001</v>
      </c>
      <c r="D1023" s="23">
        <v>76</v>
      </c>
      <c r="E1023" s="23">
        <v>2.1</v>
      </c>
      <c r="F1023" s="23">
        <v>4.7</v>
      </c>
      <c r="G1023" s="23">
        <v>25</v>
      </c>
      <c r="H1023" s="23">
        <v>4.7</v>
      </c>
      <c r="I1023" s="23">
        <v>24.3</v>
      </c>
      <c r="J1023" s="23">
        <v>3.6</v>
      </c>
      <c r="K1023" s="23">
        <v>3.2</v>
      </c>
      <c r="L1023" s="23">
        <v>1.3</v>
      </c>
      <c r="M1023" s="23">
        <v>17.5</v>
      </c>
      <c r="N1023" s="23">
        <v>24.1</v>
      </c>
      <c r="O1023" s="23">
        <v>11.4</v>
      </c>
      <c r="P1023" s="23">
        <v>2.6</v>
      </c>
      <c r="Q1023" s="23">
        <v>92.3</v>
      </c>
    </row>
    <row r="1024" spans="1:17" x14ac:dyDescent="0.3">
      <c r="A1024" s="20" t="s">
        <v>2140</v>
      </c>
      <c r="B1024" s="5" t="s">
        <v>956</v>
      </c>
      <c r="C1024" s="23">
        <v>9.8000000000000007</v>
      </c>
      <c r="D1024" s="23">
        <v>50.5</v>
      </c>
      <c r="E1024" s="23">
        <v>1.9</v>
      </c>
      <c r="F1024" s="23">
        <v>2.8</v>
      </c>
      <c r="G1024" s="23">
        <v>25</v>
      </c>
      <c r="H1024" s="23">
        <v>4.5999999999999996</v>
      </c>
      <c r="I1024" s="23">
        <v>1.3</v>
      </c>
      <c r="J1024" s="23">
        <v>4.0999999999999996</v>
      </c>
      <c r="K1024" s="23">
        <v>0.4</v>
      </c>
      <c r="L1024" s="23">
        <v>0.4</v>
      </c>
      <c r="M1024" s="23">
        <v>11.4</v>
      </c>
      <c r="N1024" s="23">
        <v>2.4</v>
      </c>
      <c r="O1024" s="23">
        <v>14.3</v>
      </c>
      <c r="P1024" s="23">
        <v>0.6</v>
      </c>
      <c r="Q1024" s="23">
        <v>76.2</v>
      </c>
    </row>
    <row r="1025" spans="1:17" x14ac:dyDescent="0.3">
      <c r="A1025" s="20" t="s">
        <v>2141</v>
      </c>
      <c r="B1025" s="5" t="s">
        <v>957</v>
      </c>
      <c r="C1025" s="23">
        <v>21.3</v>
      </c>
      <c r="D1025" s="23">
        <v>72.3</v>
      </c>
      <c r="E1025" s="23">
        <v>2.7</v>
      </c>
      <c r="F1025" s="23">
        <v>12.3</v>
      </c>
      <c r="G1025" s="23">
        <v>31.6</v>
      </c>
      <c r="H1025" s="23">
        <v>8</v>
      </c>
      <c r="I1025" s="23">
        <v>11.9</v>
      </c>
      <c r="J1025" s="23">
        <v>6.4</v>
      </c>
      <c r="K1025" s="23">
        <v>5.6</v>
      </c>
      <c r="L1025" s="23">
        <v>3.4</v>
      </c>
      <c r="M1025" s="23">
        <v>22.4</v>
      </c>
      <c r="N1025" s="23">
        <v>9.6</v>
      </c>
      <c r="O1025" s="23">
        <v>8.8000000000000007</v>
      </c>
      <c r="P1025" s="23">
        <v>2.8</v>
      </c>
      <c r="Q1025" s="23">
        <v>90.9</v>
      </c>
    </row>
    <row r="1026" spans="1:17" x14ac:dyDescent="0.3">
      <c r="A1026" s="20" t="s">
        <v>2142</v>
      </c>
      <c r="B1026" s="5" t="s">
        <v>958</v>
      </c>
      <c r="C1026" s="23">
        <v>11.3</v>
      </c>
      <c r="D1026" s="23">
        <v>52.4</v>
      </c>
      <c r="E1026" s="23">
        <v>1.7</v>
      </c>
      <c r="F1026" s="23">
        <v>3.6</v>
      </c>
      <c r="G1026" s="23">
        <v>27.1</v>
      </c>
      <c r="H1026" s="23">
        <v>5.3</v>
      </c>
      <c r="I1026" s="23">
        <v>2.2000000000000002</v>
      </c>
      <c r="J1026" s="23">
        <v>3.2</v>
      </c>
      <c r="K1026" s="23">
        <v>1.5</v>
      </c>
      <c r="L1026" s="23">
        <v>4.0999999999999996</v>
      </c>
      <c r="M1026" s="23">
        <v>12.4</v>
      </c>
      <c r="N1026" s="23">
        <v>3.6</v>
      </c>
      <c r="O1026" s="23">
        <v>14.8</v>
      </c>
      <c r="P1026" s="23">
        <v>0.8</v>
      </c>
      <c r="Q1026" s="23">
        <v>79.599999999999994</v>
      </c>
    </row>
    <row r="1027" spans="1:17" x14ac:dyDescent="0.3">
      <c r="A1027" s="20" t="s">
        <v>2143</v>
      </c>
      <c r="B1027" s="5" t="s">
        <v>959</v>
      </c>
      <c r="C1027" s="23">
        <v>7.5</v>
      </c>
      <c r="D1027" s="23">
        <v>53</v>
      </c>
      <c r="E1027" s="23">
        <v>1.2</v>
      </c>
      <c r="F1027" s="23">
        <v>0.6</v>
      </c>
      <c r="G1027" s="23">
        <v>21.9</v>
      </c>
      <c r="H1027" s="23">
        <v>4.4000000000000004</v>
      </c>
      <c r="I1027" s="23">
        <v>1.9</v>
      </c>
      <c r="J1027" s="23">
        <v>3.1</v>
      </c>
      <c r="K1027" s="23">
        <v>1.8</v>
      </c>
      <c r="L1027" s="23">
        <v>1.3</v>
      </c>
      <c r="M1027" s="23">
        <v>13.5</v>
      </c>
      <c r="N1027" s="23">
        <v>4.4000000000000004</v>
      </c>
      <c r="O1027" s="23">
        <v>13.5</v>
      </c>
      <c r="P1027" s="23">
        <v>1.1000000000000001</v>
      </c>
      <c r="Q1027" s="23">
        <v>80</v>
      </c>
    </row>
    <row r="1028" spans="1:17" x14ac:dyDescent="0.3">
      <c r="A1028" s="20" t="s">
        <v>2144</v>
      </c>
      <c r="B1028" s="5" t="s">
        <v>960</v>
      </c>
      <c r="C1028" s="23">
        <v>10.6</v>
      </c>
      <c r="D1028" s="23">
        <v>52.4</v>
      </c>
      <c r="E1028" s="23">
        <v>1.4</v>
      </c>
      <c r="F1028" s="23">
        <v>3.3</v>
      </c>
      <c r="G1028" s="23">
        <v>28.9</v>
      </c>
      <c r="H1028" s="23">
        <v>5.8</v>
      </c>
      <c r="I1028" s="23">
        <v>1.9</v>
      </c>
      <c r="J1028" s="23">
        <v>2.7</v>
      </c>
      <c r="K1028" s="23">
        <v>1.3</v>
      </c>
      <c r="L1028" s="23">
        <v>2.2999999999999998</v>
      </c>
      <c r="M1028" s="23">
        <v>11</v>
      </c>
      <c r="N1028" s="23">
        <v>2</v>
      </c>
      <c r="O1028" s="23">
        <v>14.1</v>
      </c>
      <c r="P1028" s="23">
        <v>0.6</v>
      </c>
      <c r="Q1028" s="23">
        <v>77.2</v>
      </c>
    </row>
    <row r="1029" spans="1:17" x14ac:dyDescent="0.3">
      <c r="A1029" s="20" t="s">
        <v>2145</v>
      </c>
      <c r="B1029" s="5" t="s">
        <v>961</v>
      </c>
      <c r="C1029" s="23">
        <v>5.7</v>
      </c>
      <c r="D1029" s="23">
        <v>38.6</v>
      </c>
      <c r="E1029" s="23">
        <v>2.1</v>
      </c>
      <c r="F1029" s="23">
        <v>2.4</v>
      </c>
      <c r="G1029" s="23">
        <v>24.6</v>
      </c>
      <c r="H1029" s="23">
        <v>4.4000000000000004</v>
      </c>
      <c r="I1029" s="23">
        <v>2.1</v>
      </c>
      <c r="J1029" s="23">
        <v>4.0999999999999996</v>
      </c>
      <c r="K1029" s="23">
        <v>2.2000000000000002</v>
      </c>
      <c r="L1029" s="23">
        <v>2.6</v>
      </c>
      <c r="M1029" s="23">
        <v>13.4</v>
      </c>
      <c r="N1029" s="23">
        <v>3.8</v>
      </c>
      <c r="O1029" s="23">
        <v>17.7</v>
      </c>
      <c r="P1029" s="23">
        <v>0.8</v>
      </c>
      <c r="Q1029" s="23">
        <v>78.5</v>
      </c>
    </row>
    <row r="1030" spans="1:17" x14ac:dyDescent="0.3">
      <c r="A1030" s="20" t="s">
        <v>2146</v>
      </c>
      <c r="B1030" s="5" t="s">
        <v>962</v>
      </c>
      <c r="C1030" s="23">
        <v>12.3</v>
      </c>
      <c r="D1030" s="23">
        <v>61.6</v>
      </c>
      <c r="E1030" s="23">
        <v>1.4</v>
      </c>
      <c r="F1030" s="23">
        <v>14.3</v>
      </c>
      <c r="G1030" s="23">
        <v>23</v>
      </c>
      <c r="H1030" s="23">
        <v>4.4000000000000004</v>
      </c>
      <c r="I1030" s="23">
        <v>5.7</v>
      </c>
      <c r="J1030" s="23">
        <v>2.8</v>
      </c>
      <c r="K1030" s="23">
        <v>5.0999999999999996</v>
      </c>
      <c r="L1030" s="23">
        <v>5.7</v>
      </c>
      <c r="M1030" s="23">
        <v>12.6</v>
      </c>
      <c r="N1030" s="23">
        <v>12.5</v>
      </c>
      <c r="O1030" s="23">
        <v>11.7</v>
      </c>
      <c r="P1030" s="23">
        <v>1</v>
      </c>
      <c r="Q1030" s="23">
        <v>85.5</v>
      </c>
    </row>
    <row r="1031" spans="1:17" x14ac:dyDescent="0.3">
      <c r="A1031" s="20" t="s">
        <v>2147</v>
      </c>
      <c r="B1031" s="5" t="s">
        <v>68</v>
      </c>
      <c r="C1031" s="23">
        <v>10</v>
      </c>
      <c r="D1031" s="23">
        <v>59.4</v>
      </c>
      <c r="E1031" s="23">
        <v>1.3</v>
      </c>
      <c r="F1031" s="23">
        <v>11.1</v>
      </c>
      <c r="G1031" s="23">
        <v>28.3</v>
      </c>
      <c r="H1031" s="23">
        <v>6.5</v>
      </c>
      <c r="I1031" s="23">
        <v>3.7</v>
      </c>
      <c r="J1031" s="23">
        <v>5.4</v>
      </c>
      <c r="K1031" s="23">
        <v>1.7</v>
      </c>
      <c r="L1031" s="23">
        <v>1.8</v>
      </c>
      <c r="M1031" s="23">
        <v>16.100000000000001</v>
      </c>
      <c r="N1031" s="23">
        <v>3.6</v>
      </c>
      <c r="O1031" s="23">
        <v>12.1</v>
      </c>
      <c r="P1031" s="23">
        <v>1.1000000000000001</v>
      </c>
      <c r="Q1031" s="23">
        <v>87.1</v>
      </c>
    </row>
    <row r="1032" spans="1:17" x14ac:dyDescent="0.3">
      <c r="A1032" s="20" t="s">
        <v>2148</v>
      </c>
      <c r="B1032" s="5" t="s">
        <v>242</v>
      </c>
      <c r="C1032" s="23">
        <v>15.6</v>
      </c>
      <c r="D1032" s="23">
        <v>61.6</v>
      </c>
      <c r="E1032" s="23">
        <v>1.3</v>
      </c>
      <c r="F1032" s="23">
        <v>2.2000000000000002</v>
      </c>
      <c r="G1032" s="23">
        <v>28.8</v>
      </c>
      <c r="H1032" s="23">
        <v>4.7</v>
      </c>
      <c r="I1032" s="23">
        <v>3</v>
      </c>
      <c r="J1032" s="23">
        <v>3.9</v>
      </c>
      <c r="K1032" s="23">
        <v>1.1000000000000001</v>
      </c>
      <c r="L1032" s="23">
        <v>0.8</v>
      </c>
      <c r="M1032" s="23">
        <v>13.1</v>
      </c>
      <c r="N1032" s="23">
        <v>5.0999999999999996</v>
      </c>
      <c r="O1032" s="23">
        <v>15.2</v>
      </c>
      <c r="P1032" s="23">
        <v>1.2</v>
      </c>
      <c r="Q1032" s="23">
        <v>83.8</v>
      </c>
    </row>
    <row r="1033" spans="1:17" x14ac:dyDescent="0.3">
      <c r="A1033" s="20" t="s">
        <v>2149</v>
      </c>
      <c r="B1033" s="5" t="s">
        <v>963</v>
      </c>
      <c r="C1033" s="23">
        <v>17.2</v>
      </c>
      <c r="D1033" s="23">
        <v>69.900000000000006</v>
      </c>
      <c r="E1033" s="23">
        <v>2.2000000000000002</v>
      </c>
      <c r="F1033" s="23">
        <v>5.2</v>
      </c>
      <c r="G1033" s="23">
        <v>34.1</v>
      </c>
      <c r="H1033" s="23">
        <v>7.1</v>
      </c>
      <c r="I1033" s="23">
        <v>7.6</v>
      </c>
      <c r="J1033" s="23">
        <v>4.4000000000000004</v>
      </c>
      <c r="K1033" s="23">
        <v>4.2</v>
      </c>
      <c r="L1033" s="23">
        <v>3.4</v>
      </c>
      <c r="M1033" s="23">
        <v>13.5</v>
      </c>
      <c r="N1033" s="23">
        <v>14.6</v>
      </c>
      <c r="O1033" s="23">
        <v>14.4</v>
      </c>
      <c r="P1033" s="23">
        <v>1.3</v>
      </c>
      <c r="Q1033" s="23">
        <v>81.900000000000006</v>
      </c>
    </row>
    <row r="1034" spans="1:17" x14ac:dyDescent="0.3">
      <c r="A1034" s="20" t="s">
        <v>2150</v>
      </c>
      <c r="B1034" s="5" t="s">
        <v>964</v>
      </c>
      <c r="C1034" s="23">
        <v>5.3</v>
      </c>
      <c r="D1034" s="23">
        <v>40.299999999999997</v>
      </c>
      <c r="E1034" s="23">
        <v>1.5</v>
      </c>
      <c r="F1034" s="23">
        <v>1.5</v>
      </c>
      <c r="G1034" s="23">
        <v>25</v>
      </c>
      <c r="H1034" s="23">
        <v>3</v>
      </c>
      <c r="I1034" s="23">
        <v>0.5</v>
      </c>
      <c r="J1034" s="23">
        <v>3.3</v>
      </c>
      <c r="K1034" s="23">
        <v>0.4</v>
      </c>
      <c r="L1034" s="23">
        <v>0.7</v>
      </c>
      <c r="M1034" s="23">
        <v>12.4</v>
      </c>
      <c r="N1034" s="23">
        <v>1</v>
      </c>
      <c r="O1034" s="23">
        <v>15.2</v>
      </c>
      <c r="P1034" s="23">
        <v>0.4</v>
      </c>
      <c r="Q1034" s="23">
        <v>78.900000000000006</v>
      </c>
    </row>
    <row r="1035" spans="1:17" x14ac:dyDescent="0.3">
      <c r="A1035" s="20" t="s">
        <v>2151</v>
      </c>
      <c r="B1035" s="5" t="s">
        <v>965</v>
      </c>
      <c r="C1035" s="23">
        <v>15.1</v>
      </c>
      <c r="D1035" s="23">
        <v>56.9</v>
      </c>
      <c r="E1035" s="23">
        <v>1.5</v>
      </c>
      <c r="F1035" s="23">
        <v>8</v>
      </c>
      <c r="G1035" s="23">
        <v>30.6</v>
      </c>
      <c r="H1035" s="23">
        <v>9.3000000000000007</v>
      </c>
      <c r="I1035" s="23">
        <v>2.9</v>
      </c>
      <c r="J1035" s="23">
        <v>3.6</v>
      </c>
      <c r="K1035" s="23">
        <v>1.2</v>
      </c>
      <c r="L1035" s="23">
        <v>2.4</v>
      </c>
      <c r="M1035" s="23">
        <v>15.1</v>
      </c>
      <c r="N1035" s="23">
        <v>4.9000000000000004</v>
      </c>
      <c r="O1035" s="23">
        <v>14.1</v>
      </c>
      <c r="P1035" s="23">
        <v>0.9</v>
      </c>
      <c r="Q1035" s="23">
        <v>77.900000000000006</v>
      </c>
    </row>
    <row r="1036" spans="1:17" x14ac:dyDescent="0.3">
      <c r="A1036" s="20" t="s">
        <v>2152</v>
      </c>
      <c r="B1036" s="5" t="s">
        <v>683</v>
      </c>
      <c r="C1036" s="23">
        <v>12.5</v>
      </c>
      <c r="D1036" s="23">
        <v>60.4</v>
      </c>
      <c r="E1036" s="23">
        <v>1.5</v>
      </c>
      <c r="F1036" s="23">
        <v>0.8</v>
      </c>
      <c r="G1036" s="23">
        <v>27.9</v>
      </c>
      <c r="H1036" s="23">
        <v>6.5</v>
      </c>
      <c r="I1036" s="23">
        <v>4.3</v>
      </c>
      <c r="J1036" s="23">
        <v>3.2</v>
      </c>
      <c r="K1036" s="23">
        <v>2.8</v>
      </c>
      <c r="L1036" s="23">
        <v>2</v>
      </c>
      <c r="M1036" s="23">
        <v>10.1</v>
      </c>
      <c r="N1036" s="23">
        <v>5.2</v>
      </c>
      <c r="O1036" s="23">
        <v>14.1</v>
      </c>
      <c r="P1036" s="23">
        <v>1.3</v>
      </c>
      <c r="Q1036" s="23">
        <v>84.1</v>
      </c>
    </row>
    <row r="1037" spans="1:17" x14ac:dyDescent="0.3">
      <c r="A1037" s="20" t="s">
        <v>2153</v>
      </c>
      <c r="B1037" s="5" t="s">
        <v>966</v>
      </c>
      <c r="C1037" s="23">
        <v>15.1</v>
      </c>
      <c r="D1037" s="23">
        <v>66.599999999999994</v>
      </c>
      <c r="E1037" s="23">
        <v>1.2</v>
      </c>
      <c r="F1037" s="23">
        <v>2.5</v>
      </c>
      <c r="G1037" s="23">
        <v>28.7</v>
      </c>
      <c r="H1037" s="23">
        <v>4.2</v>
      </c>
      <c r="I1037" s="23">
        <v>7.4</v>
      </c>
      <c r="J1037" s="23">
        <v>3.3</v>
      </c>
      <c r="K1037" s="23">
        <v>2.9</v>
      </c>
      <c r="L1037" s="23">
        <v>4.5999999999999996</v>
      </c>
      <c r="M1037" s="23">
        <v>11.7</v>
      </c>
      <c r="N1037" s="23">
        <v>14</v>
      </c>
      <c r="O1037" s="23">
        <v>10.9</v>
      </c>
      <c r="P1037" s="23">
        <v>1.2</v>
      </c>
      <c r="Q1037" s="23">
        <v>83.2</v>
      </c>
    </row>
    <row r="1038" spans="1:17" x14ac:dyDescent="0.3">
      <c r="A1038" s="20" t="s">
        <v>2154</v>
      </c>
      <c r="B1038" s="5" t="s">
        <v>967</v>
      </c>
      <c r="C1038" s="23">
        <v>9.1</v>
      </c>
      <c r="D1038" s="23">
        <v>51.1</v>
      </c>
      <c r="E1038" s="23">
        <v>1</v>
      </c>
      <c r="F1038" s="23">
        <v>3.7</v>
      </c>
      <c r="G1038" s="23">
        <v>26.9</v>
      </c>
      <c r="H1038" s="23">
        <v>4.0999999999999996</v>
      </c>
      <c r="I1038" s="23">
        <v>3.6</v>
      </c>
      <c r="J1038" s="23">
        <v>2.4</v>
      </c>
      <c r="K1038" s="23">
        <v>0.7</v>
      </c>
      <c r="L1038" s="23">
        <v>1.1000000000000001</v>
      </c>
      <c r="M1038" s="23">
        <v>13</v>
      </c>
      <c r="N1038" s="23">
        <v>4</v>
      </c>
      <c r="O1038" s="23">
        <v>12.3</v>
      </c>
      <c r="P1038" s="23">
        <v>0.8</v>
      </c>
      <c r="Q1038" s="23">
        <v>83.3</v>
      </c>
    </row>
    <row r="1039" spans="1:17" x14ac:dyDescent="0.3">
      <c r="A1039" s="20" t="s">
        <v>2155</v>
      </c>
      <c r="B1039" s="5" t="s">
        <v>894</v>
      </c>
      <c r="C1039" s="23">
        <v>11.3</v>
      </c>
      <c r="D1039" s="23">
        <v>56.8</v>
      </c>
      <c r="E1039" s="23">
        <v>1.6</v>
      </c>
      <c r="F1039" s="23">
        <v>4.4000000000000004</v>
      </c>
      <c r="G1039" s="23">
        <v>30.6</v>
      </c>
      <c r="H1039" s="23">
        <v>4.5</v>
      </c>
      <c r="I1039" s="23">
        <v>1.7</v>
      </c>
      <c r="J1039" s="23">
        <v>2.2999999999999998</v>
      </c>
      <c r="K1039" s="23">
        <v>1.2</v>
      </c>
      <c r="L1039" s="23">
        <v>1.9</v>
      </c>
      <c r="M1039" s="23">
        <v>11.2</v>
      </c>
      <c r="N1039" s="23">
        <v>3.6</v>
      </c>
      <c r="O1039" s="23">
        <v>12.7</v>
      </c>
      <c r="P1039" s="23">
        <v>0.8</v>
      </c>
      <c r="Q1039" s="23">
        <v>78</v>
      </c>
    </row>
    <row r="1040" spans="1:17" x14ac:dyDescent="0.3">
      <c r="A1040" s="20" t="s">
        <v>2156</v>
      </c>
      <c r="B1040" s="5" t="s">
        <v>968</v>
      </c>
      <c r="C1040" s="23">
        <v>14.6</v>
      </c>
      <c r="D1040" s="23">
        <v>67</v>
      </c>
      <c r="E1040" s="23">
        <v>1.1000000000000001</v>
      </c>
      <c r="F1040" s="23">
        <v>2.8</v>
      </c>
      <c r="G1040" s="23">
        <v>31.9</v>
      </c>
      <c r="H1040" s="23">
        <v>5.7</v>
      </c>
      <c r="I1040" s="23">
        <v>5.7</v>
      </c>
      <c r="J1040" s="23">
        <v>3.3</v>
      </c>
      <c r="K1040" s="23">
        <v>5</v>
      </c>
      <c r="L1040" s="23">
        <v>1</v>
      </c>
      <c r="M1040" s="23">
        <v>14.2</v>
      </c>
      <c r="N1040" s="23">
        <v>9.6999999999999993</v>
      </c>
      <c r="O1040" s="23">
        <v>12.1</v>
      </c>
      <c r="P1040" s="23">
        <v>1</v>
      </c>
      <c r="Q1040" s="23">
        <v>88.9</v>
      </c>
    </row>
    <row r="1041" spans="1:17" x14ac:dyDescent="0.3">
      <c r="A1041" s="20" t="s">
        <v>2157</v>
      </c>
      <c r="B1041" s="5" t="s">
        <v>969</v>
      </c>
      <c r="C1041" s="23">
        <v>18.100000000000001</v>
      </c>
      <c r="D1041" s="23">
        <v>70.7</v>
      </c>
      <c r="E1041" s="23">
        <v>2.1</v>
      </c>
      <c r="F1041" s="23">
        <v>4.4000000000000004</v>
      </c>
      <c r="G1041" s="23">
        <v>30.1</v>
      </c>
      <c r="H1041" s="23">
        <v>6.3</v>
      </c>
      <c r="I1041" s="23">
        <v>11.9</v>
      </c>
      <c r="J1041" s="23">
        <v>5.3</v>
      </c>
      <c r="K1041" s="23">
        <v>1.8</v>
      </c>
      <c r="L1041" s="23">
        <v>2.4</v>
      </c>
      <c r="M1041" s="23">
        <v>18.600000000000001</v>
      </c>
      <c r="N1041" s="23">
        <v>6.7</v>
      </c>
      <c r="O1041" s="23">
        <v>12.4</v>
      </c>
      <c r="P1041" s="23">
        <v>1.7</v>
      </c>
      <c r="Q1041" s="23">
        <v>89.1</v>
      </c>
    </row>
    <row r="1042" spans="1:17" x14ac:dyDescent="0.3">
      <c r="A1042" s="20" t="s">
        <v>2158</v>
      </c>
      <c r="B1042" s="5" t="s">
        <v>970</v>
      </c>
      <c r="C1042" s="23">
        <v>17.399999999999999</v>
      </c>
      <c r="D1042" s="23">
        <v>72.3</v>
      </c>
      <c r="E1042" s="23">
        <v>1.4</v>
      </c>
      <c r="F1042" s="23">
        <v>6.4</v>
      </c>
      <c r="G1042" s="23">
        <v>30.2</v>
      </c>
      <c r="H1042" s="23">
        <v>5.8</v>
      </c>
      <c r="I1042" s="23">
        <v>17.3</v>
      </c>
      <c r="J1042" s="23">
        <v>3.6</v>
      </c>
      <c r="K1042" s="23">
        <v>4.3</v>
      </c>
      <c r="L1042" s="23">
        <v>2.5</v>
      </c>
      <c r="M1042" s="23">
        <v>17.600000000000001</v>
      </c>
      <c r="N1042" s="23">
        <v>18.899999999999999</v>
      </c>
      <c r="O1042" s="23">
        <v>10.5</v>
      </c>
      <c r="P1042" s="23">
        <v>2.4</v>
      </c>
      <c r="Q1042" s="23">
        <v>90.4</v>
      </c>
    </row>
    <row r="1043" spans="1:17" x14ac:dyDescent="0.3">
      <c r="A1043" s="20" t="s">
        <v>2159</v>
      </c>
      <c r="B1043" s="5" t="s">
        <v>971</v>
      </c>
      <c r="C1043" s="23">
        <v>7.5</v>
      </c>
      <c r="D1043" s="23">
        <v>44.6</v>
      </c>
      <c r="E1043" s="23">
        <v>1.4</v>
      </c>
      <c r="F1043" s="23">
        <v>2.9</v>
      </c>
      <c r="G1043" s="23">
        <v>25.7</v>
      </c>
      <c r="H1043" s="23">
        <v>4.0999999999999996</v>
      </c>
      <c r="I1043" s="23">
        <v>1.4</v>
      </c>
      <c r="J1043" s="23">
        <v>2.6</v>
      </c>
      <c r="K1043" s="23">
        <v>0.9</v>
      </c>
      <c r="L1043" s="23">
        <v>0.9</v>
      </c>
      <c r="M1043" s="23">
        <v>11.5</v>
      </c>
      <c r="N1043" s="23">
        <v>2.1</v>
      </c>
      <c r="O1043" s="23">
        <v>13.9</v>
      </c>
      <c r="P1043" s="23">
        <v>0.7</v>
      </c>
      <c r="Q1043" s="23">
        <v>80.400000000000006</v>
      </c>
    </row>
    <row r="1044" spans="1:17" x14ac:dyDescent="0.3">
      <c r="A1044" s="20" t="s">
        <v>2160</v>
      </c>
      <c r="B1044" s="5" t="s">
        <v>972</v>
      </c>
      <c r="C1044" s="23">
        <v>16.5</v>
      </c>
      <c r="D1044" s="23">
        <v>69.7</v>
      </c>
      <c r="E1044" s="23">
        <v>1.2</v>
      </c>
      <c r="F1044" s="23">
        <v>0.9</v>
      </c>
      <c r="G1044" s="23">
        <v>27.9</v>
      </c>
      <c r="H1044" s="23">
        <v>5.2</v>
      </c>
      <c r="I1044" s="23">
        <v>2.5</v>
      </c>
      <c r="J1044" s="23">
        <v>3.6</v>
      </c>
      <c r="K1044" s="23">
        <v>7.8</v>
      </c>
      <c r="L1044" s="23">
        <v>1.1000000000000001</v>
      </c>
      <c r="M1044" s="23">
        <v>12.2</v>
      </c>
      <c r="N1044" s="23">
        <v>4.8</v>
      </c>
      <c r="O1044" s="23">
        <v>15.5</v>
      </c>
      <c r="P1044" s="23">
        <v>0.9</v>
      </c>
      <c r="Q1044" s="23">
        <v>85.4</v>
      </c>
    </row>
    <row r="1045" spans="1:17" x14ac:dyDescent="0.3">
      <c r="A1045" s="20" t="s">
        <v>2161</v>
      </c>
      <c r="B1045" s="5" t="s">
        <v>973</v>
      </c>
      <c r="C1045" s="23">
        <v>15.5</v>
      </c>
      <c r="D1045" s="23">
        <v>68.900000000000006</v>
      </c>
      <c r="E1045" s="23">
        <v>1.4</v>
      </c>
      <c r="F1045" s="23">
        <v>5.7</v>
      </c>
      <c r="G1045" s="23">
        <v>36</v>
      </c>
      <c r="H1045" s="23">
        <v>3.8</v>
      </c>
      <c r="I1045" s="23">
        <v>15.2</v>
      </c>
      <c r="J1045" s="23">
        <v>5</v>
      </c>
      <c r="K1045" s="23">
        <v>3.8</v>
      </c>
      <c r="L1045" s="23">
        <v>0.8</v>
      </c>
      <c r="M1045" s="23">
        <v>14.4</v>
      </c>
      <c r="N1045" s="23">
        <v>11.2</v>
      </c>
      <c r="O1045" s="23">
        <v>7.9</v>
      </c>
      <c r="P1045" s="23">
        <v>1.6</v>
      </c>
      <c r="Q1045" s="23">
        <v>88.7</v>
      </c>
    </row>
    <row r="1046" spans="1:17" x14ac:dyDescent="0.3">
      <c r="A1046" s="20" t="s">
        <v>2162</v>
      </c>
      <c r="B1046" s="5" t="s">
        <v>974</v>
      </c>
      <c r="C1046" s="23">
        <v>11.7</v>
      </c>
      <c r="D1046" s="23">
        <v>58.4</v>
      </c>
      <c r="E1046" s="23">
        <v>1.8</v>
      </c>
      <c r="F1046" s="23">
        <v>0.7</v>
      </c>
      <c r="G1046" s="23">
        <v>27.7</v>
      </c>
      <c r="H1046" s="23">
        <v>6.3</v>
      </c>
      <c r="I1046" s="23">
        <v>2.8</v>
      </c>
      <c r="J1046" s="23">
        <v>1.6</v>
      </c>
      <c r="K1046" s="23">
        <v>2</v>
      </c>
      <c r="L1046" s="23">
        <v>2.9</v>
      </c>
      <c r="M1046" s="23">
        <v>9.5</v>
      </c>
      <c r="N1046" s="23">
        <v>8.9</v>
      </c>
      <c r="O1046" s="23">
        <v>12.1</v>
      </c>
      <c r="P1046" s="23">
        <v>0.4</v>
      </c>
      <c r="Q1046" s="23">
        <v>79.599999999999994</v>
      </c>
    </row>
    <row r="1047" spans="1:17" x14ac:dyDescent="0.3">
      <c r="A1047" s="20" t="s">
        <v>2163</v>
      </c>
      <c r="B1047" s="5" t="s">
        <v>975</v>
      </c>
      <c r="C1047" s="23">
        <v>11.5</v>
      </c>
      <c r="D1047" s="23">
        <v>58</v>
      </c>
      <c r="E1047" s="23">
        <v>1.6</v>
      </c>
      <c r="F1047" s="23">
        <v>6.8</v>
      </c>
      <c r="G1047" s="23">
        <v>25.8</v>
      </c>
      <c r="H1047" s="23">
        <v>5.9</v>
      </c>
      <c r="I1047" s="23">
        <v>3.7</v>
      </c>
      <c r="J1047" s="23">
        <v>5.0999999999999996</v>
      </c>
      <c r="K1047" s="23">
        <v>1.2</v>
      </c>
      <c r="L1047" s="23">
        <v>1.9</v>
      </c>
      <c r="M1047" s="23">
        <v>13.9</v>
      </c>
      <c r="N1047" s="23">
        <v>12.8</v>
      </c>
      <c r="O1047" s="23">
        <v>13.5</v>
      </c>
      <c r="P1047" s="23">
        <v>1.1000000000000001</v>
      </c>
      <c r="Q1047" s="23">
        <v>79.099999999999994</v>
      </c>
    </row>
    <row r="1048" spans="1:17" x14ac:dyDescent="0.3">
      <c r="A1048" s="20" t="s">
        <v>2164</v>
      </c>
      <c r="B1048" s="5" t="s">
        <v>976</v>
      </c>
      <c r="C1048" s="23">
        <v>7.5</v>
      </c>
      <c r="D1048" s="23">
        <v>44.3</v>
      </c>
      <c r="E1048" s="23">
        <v>1.8</v>
      </c>
      <c r="F1048" s="23">
        <v>2.7</v>
      </c>
      <c r="G1048" s="23">
        <v>24.3</v>
      </c>
      <c r="H1048" s="23">
        <v>7.6</v>
      </c>
      <c r="I1048" s="23">
        <v>1.3</v>
      </c>
      <c r="J1048" s="23">
        <v>3.4</v>
      </c>
      <c r="K1048" s="23">
        <v>3.8</v>
      </c>
      <c r="L1048" s="23">
        <v>2.9</v>
      </c>
      <c r="M1048" s="23">
        <v>13.8</v>
      </c>
      <c r="N1048" s="23">
        <v>3.7</v>
      </c>
      <c r="O1048" s="23">
        <v>16</v>
      </c>
      <c r="P1048" s="23">
        <v>0.6</v>
      </c>
      <c r="Q1048" s="23">
        <v>76</v>
      </c>
    </row>
    <row r="1049" spans="1:17" x14ac:dyDescent="0.3">
      <c r="A1049" s="20" t="s">
        <v>2165</v>
      </c>
      <c r="B1049" s="5" t="s">
        <v>977</v>
      </c>
      <c r="C1049" s="23">
        <v>10.8</v>
      </c>
      <c r="D1049" s="23">
        <v>47.5</v>
      </c>
      <c r="E1049" s="23">
        <v>1.1000000000000001</v>
      </c>
      <c r="F1049" s="23">
        <v>4</v>
      </c>
      <c r="G1049" s="23">
        <v>28.3</v>
      </c>
      <c r="H1049" s="23">
        <v>5.2</v>
      </c>
      <c r="I1049" s="23">
        <v>1.5</v>
      </c>
      <c r="J1049" s="23">
        <v>2.2999999999999998</v>
      </c>
      <c r="K1049" s="23">
        <v>1.5</v>
      </c>
      <c r="L1049" s="23">
        <v>0.7</v>
      </c>
      <c r="M1049" s="23">
        <v>14.1</v>
      </c>
      <c r="N1049" s="23">
        <v>1.8</v>
      </c>
      <c r="O1049" s="23">
        <v>11.8</v>
      </c>
      <c r="P1049" s="23">
        <v>0.6</v>
      </c>
      <c r="Q1049" s="23">
        <v>76.8</v>
      </c>
    </row>
    <row r="1050" spans="1:17" x14ac:dyDescent="0.3">
      <c r="A1050" s="20" t="s">
        <v>2166</v>
      </c>
      <c r="B1050" s="5" t="s">
        <v>978</v>
      </c>
      <c r="C1050" s="23">
        <v>9.9</v>
      </c>
      <c r="D1050" s="23">
        <v>47.1</v>
      </c>
      <c r="E1050" s="23">
        <v>3</v>
      </c>
      <c r="F1050" s="23">
        <v>6.3</v>
      </c>
      <c r="G1050" s="23">
        <v>39.6</v>
      </c>
      <c r="H1050" s="23">
        <v>18.100000000000001</v>
      </c>
      <c r="I1050" s="23">
        <v>17</v>
      </c>
      <c r="J1050" s="23">
        <v>5.3</v>
      </c>
      <c r="K1050" s="23">
        <v>18.3</v>
      </c>
      <c r="L1050" s="23">
        <v>16.399999999999999</v>
      </c>
      <c r="M1050" s="23">
        <v>19.2</v>
      </c>
      <c r="N1050" s="23">
        <v>12.1</v>
      </c>
      <c r="O1050" s="23">
        <v>23.4</v>
      </c>
      <c r="P1050" s="23">
        <v>1.2</v>
      </c>
      <c r="Q1050" s="23">
        <v>85</v>
      </c>
    </row>
    <row r="1051" spans="1:17" x14ac:dyDescent="0.3">
      <c r="A1051" s="20" t="s">
        <v>2167</v>
      </c>
      <c r="B1051" s="5" t="s">
        <v>979</v>
      </c>
      <c r="C1051" s="23">
        <v>17.399999999999999</v>
      </c>
      <c r="D1051" s="23">
        <v>70.8</v>
      </c>
      <c r="E1051" s="23">
        <v>3.1</v>
      </c>
      <c r="F1051" s="23">
        <v>9.1</v>
      </c>
      <c r="G1051" s="23">
        <v>40.5</v>
      </c>
      <c r="H1051" s="23">
        <v>12.6</v>
      </c>
      <c r="I1051" s="23">
        <v>21.8</v>
      </c>
      <c r="J1051" s="23">
        <v>7.6</v>
      </c>
      <c r="K1051" s="23">
        <v>14.4</v>
      </c>
      <c r="L1051" s="23">
        <v>33.299999999999997</v>
      </c>
      <c r="M1051" s="23">
        <v>25.3</v>
      </c>
      <c r="N1051" s="23">
        <v>8.1</v>
      </c>
      <c r="O1051" s="23">
        <v>17.3</v>
      </c>
      <c r="P1051" s="23">
        <v>3.5</v>
      </c>
      <c r="Q1051" s="23">
        <v>90.2</v>
      </c>
    </row>
    <row r="1052" spans="1:17" x14ac:dyDescent="0.3">
      <c r="A1052" s="20" t="s">
        <v>2168</v>
      </c>
      <c r="B1052" s="5" t="s">
        <v>980</v>
      </c>
      <c r="C1052" s="23">
        <v>16.899999999999999</v>
      </c>
      <c r="D1052" s="23">
        <v>66.8</v>
      </c>
      <c r="E1052" s="23">
        <v>2.2000000000000002</v>
      </c>
      <c r="F1052" s="23">
        <v>7.6</v>
      </c>
      <c r="G1052" s="23">
        <v>57.2</v>
      </c>
      <c r="H1052" s="23">
        <v>15.1</v>
      </c>
      <c r="I1052" s="23">
        <v>12.9</v>
      </c>
      <c r="J1052" s="23">
        <v>5.6</v>
      </c>
      <c r="K1052" s="23">
        <v>6.8</v>
      </c>
      <c r="L1052" s="23">
        <v>26</v>
      </c>
      <c r="M1052" s="23">
        <v>21.8</v>
      </c>
      <c r="N1052" s="23">
        <v>4.4000000000000004</v>
      </c>
      <c r="O1052" s="23">
        <v>18.3</v>
      </c>
      <c r="P1052" s="23">
        <v>1</v>
      </c>
      <c r="Q1052" s="23">
        <v>87.5</v>
      </c>
    </row>
    <row r="1053" spans="1:17" x14ac:dyDescent="0.3">
      <c r="A1053" s="20" t="s">
        <v>2169</v>
      </c>
      <c r="B1053" s="5" t="s">
        <v>981</v>
      </c>
      <c r="C1053" s="23">
        <v>15.4</v>
      </c>
      <c r="D1053" s="23">
        <v>68.7</v>
      </c>
      <c r="E1053" s="23">
        <v>2.2999999999999998</v>
      </c>
      <c r="F1053" s="23">
        <v>5.7</v>
      </c>
      <c r="G1053" s="23">
        <v>47.2</v>
      </c>
      <c r="H1053" s="23">
        <v>18.2</v>
      </c>
      <c r="I1053" s="23">
        <v>32</v>
      </c>
      <c r="J1053" s="23">
        <v>6.7</v>
      </c>
      <c r="K1053" s="23">
        <v>20.9</v>
      </c>
      <c r="L1053" s="23">
        <v>24.5</v>
      </c>
      <c r="M1053" s="23">
        <v>27.6</v>
      </c>
      <c r="N1053" s="23">
        <v>6</v>
      </c>
      <c r="O1053" s="23">
        <v>13.5</v>
      </c>
      <c r="P1053" s="23">
        <v>3</v>
      </c>
      <c r="Q1053" s="23">
        <v>91.8</v>
      </c>
    </row>
    <row r="1054" spans="1:17" x14ac:dyDescent="0.3">
      <c r="A1054" s="20" t="s">
        <v>2170</v>
      </c>
      <c r="B1054" s="5" t="s">
        <v>982</v>
      </c>
      <c r="C1054" s="23">
        <v>14.7</v>
      </c>
      <c r="D1054" s="23">
        <v>65.7</v>
      </c>
      <c r="E1054" s="23">
        <v>2.7</v>
      </c>
      <c r="F1054" s="23">
        <v>13.6</v>
      </c>
      <c r="G1054" s="23">
        <v>37.9</v>
      </c>
      <c r="H1054" s="23">
        <v>13.8</v>
      </c>
      <c r="I1054" s="23">
        <v>21.6</v>
      </c>
      <c r="J1054" s="23">
        <v>8.9</v>
      </c>
      <c r="K1054" s="23">
        <v>7.2</v>
      </c>
      <c r="L1054" s="23">
        <v>16.2</v>
      </c>
      <c r="M1054" s="23">
        <v>22.5</v>
      </c>
      <c r="N1054" s="23">
        <v>6.9</v>
      </c>
      <c r="O1054" s="23">
        <v>18.899999999999999</v>
      </c>
      <c r="P1054" s="23">
        <v>2.4</v>
      </c>
      <c r="Q1054" s="23">
        <v>89.5</v>
      </c>
    </row>
    <row r="1055" spans="1:17" x14ac:dyDescent="0.3">
      <c r="A1055" s="20" t="s">
        <v>2171</v>
      </c>
      <c r="B1055" s="5" t="s">
        <v>983</v>
      </c>
      <c r="C1055" s="23">
        <v>11.8</v>
      </c>
      <c r="D1055" s="23">
        <v>59.6</v>
      </c>
      <c r="E1055" s="23">
        <v>2.5</v>
      </c>
      <c r="F1055" s="23">
        <v>10.199999999999999</v>
      </c>
      <c r="G1055" s="23">
        <v>37</v>
      </c>
      <c r="H1055" s="23">
        <v>15.6</v>
      </c>
      <c r="I1055" s="23">
        <v>26.3</v>
      </c>
      <c r="J1055" s="23">
        <v>5.4</v>
      </c>
      <c r="K1055" s="23">
        <v>20.399999999999999</v>
      </c>
      <c r="L1055" s="23">
        <v>18</v>
      </c>
      <c r="M1055" s="23">
        <v>20.5</v>
      </c>
      <c r="N1055" s="23">
        <v>4.4000000000000004</v>
      </c>
      <c r="O1055" s="23">
        <v>15.8</v>
      </c>
      <c r="P1055" s="23">
        <v>1.9</v>
      </c>
      <c r="Q1055" s="23">
        <v>88</v>
      </c>
    </row>
    <row r="1056" spans="1:17" x14ac:dyDescent="0.3">
      <c r="A1056" s="20" t="s">
        <v>2172</v>
      </c>
      <c r="B1056" s="5" t="s">
        <v>984</v>
      </c>
      <c r="C1056" s="23">
        <v>10.9</v>
      </c>
      <c r="D1056" s="23">
        <v>60.3</v>
      </c>
      <c r="E1056" s="23">
        <v>3</v>
      </c>
      <c r="F1056" s="23">
        <v>8.8000000000000007</v>
      </c>
      <c r="G1056" s="23">
        <v>44.2</v>
      </c>
      <c r="H1056" s="23">
        <v>13.5</v>
      </c>
      <c r="I1056" s="23">
        <v>15.5</v>
      </c>
      <c r="J1056" s="23">
        <v>7.1</v>
      </c>
      <c r="K1056" s="23">
        <v>11.7</v>
      </c>
      <c r="L1056" s="23">
        <v>20.7</v>
      </c>
      <c r="M1056" s="23">
        <v>21.5</v>
      </c>
      <c r="N1056" s="23">
        <v>10.5</v>
      </c>
      <c r="O1056" s="23">
        <v>18.2</v>
      </c>
      <c r="P1056" s="23">
        <v>2.2000000000000002</v>
      </c>
      <c r="Q1056" s="23">
        <v>89.8</v>
      </c>
    </row>
    <row r="1057" spans="1:17" x14ac:dyDescent="0.3">
      <c r="A1057" s="20" t="s">
        <v>2173</v>
      </c>
      <c r="B1057" s="5" t="s">
        <v>985</v>
      </c>
      <c r="C1057" s="23">
        <v>6.5</v>
      </c>
      <c r="D1057" s="23">
        <v>39.9</v>
      </c>
      <c r="E1057" s="23">
        <v>2.2999999999999998</v>
      </c>
      <c r="F1057" s="23">
        <v>7.5</v>
      </c>
      <c r="G1057" s="23">
        <v>32.200000000000003</v>
      </c>
      <c r="H1057" s="23">
        <v>10</v>
      </c>
      <c r="I1057" s="23">
        <v>7.5</v>
      </c>
      <c r="J1057" s="23">
        <v>2.6</v>
      </c>
      <c r="K1057" s="23">
        <v>4.5999999999999996</v>
      </c>
      <c r="L1057" s="23">
        <v>3.6</v>
      </c>
      <c r="M1057" s="23">
        <v>16.600000000000001</v>
      </c>
      <c r="N1057" s="23">
        <v>6.5</v>
      </c>
      <c r="O1057" s="23">
        <v>18.7</v>
      </c>
      <c r="P1057" s="23">
        <v>0.9</v>
      </c>
      <c r="Q1057" s="23">
        <v>79.5</v>
      </c>
    </row>
    <row r="1058" spans="1:17" x14ac:dyDescent="0.3">
      <c r="A1058" s="20" t="s">
        <v>2174</v>
      </c>
      <c r="B1058" s="5" t="s">
        <v>986</v>
      </c>
      <c r="C1058" s="23">
        <v>12.4</v>
      </c>
      <c r="D1058" s="23">
        <v>54</v>
      </c>
      <c r="E1058" s="23">
        <v>1.7</v>
      </c>
      <c r="F1058" s="23">
        <v>9.5</v>
      </c>
      <c r="G1058" s="23">
        <v>36.200000000000003</v>
      </c>
      <c r="H1058" s="23">
        <v>11.1</v>
      </c>
      <c r="I1058" s="23">
        <v>1.5</v>
      </c>
      <c r="J1058" s="23">
        <v>4</v>
      </c>
      <c r="K1058" s="23">
        <v>5.7</v>
      </c>
      <c r="L1058" s="23">
        <v>5.7</v>
      </c>
      <c r="M1058" s="23">
        <v>14.7</v>
      </c>
      <c r="N1058" s="23">
        <v>7.3</v>
      </c>
      <c r="O1058" s="23">
        <v>14.9</v>
      </c>
      <c r="P1058" s="23">
        <v>2.1</v>
      </c>
      <c r="Q1058" s="23">
        <v>80.099999999999994</v>
      </c>
    </row>
    <row r="1059" spans="1:17" x14ac:dyDescent="0.3">
      <c r="A1059" s="20" t="s">
        <v>2175</v>
      </c>
      <c r="B1059" s="5" t="s">
        <v>987</v>
      </c>
      <c r="C1059" s="23">
        <v>13.6</v>
      </c>
      <c r="D1059" s="23">
        <v>62.3</v>
      </c>
      <c r="E1059" s="23">
        <v>0.8</v>
      </c>
      <c r="F1059" s="23">
        <v>8</v>
      </c>
      <c r="G1059" s="23">
        <v>45.9</v>
      </c>
      <c r="H1059" s="23">
        <v>9.8000000000000007</v>
      </c>
      <c r="I1059" s="23">
        <v>5.7</v>
      </c>
      <c r="J1059" s="23">
        <v>1.6</v>
      </c>
      <c r="K1059" s="23">
        <v>1</v>
      </c>
      <c r="L1059" s="23">
        <v>11</v>
      </c>
      <c r="M1059" s="23">
        <v>13.8</v>
      </c>
      <c r="N1059" s="23">
        <v>33.9</v>
      </c>
      <c r="O1059" s="23">
        <v>10.199999999999999</v>
      </c>
      <c r="P1059" s="23">
        <v>0.8</v>
      </c>
      <c r="Q1059" s="23">
        <v>87.2</v>
      </c>
    </row>
    <row r="1060" spans="1:17" x14ac:dyDescent="0.3">
      <c r="A1060" s="20" t="s">
        <v>2176</v>
      </c>
      <c r="B1060" s="5" t="s">
        <v>988</v>
      </c>
      <c r="C1060" s="23">
        <v>12.7</v>
      </c>
      <c r="D1060" s="23">
        <v>69.5</v>
      </c>
      <c r="E1060" s="23">
        <v>4.4000000000000004</v>
      </c>
      <c r="F1060" s="23">
        <v>7.1</v>
      </c>
      <c r="G1060" s="23">
        <v>59.7</v>
      </c>
      <c r="H1060" s="23">
        <v>18.600000000000001</v>
      </c>
      <c r="I1060" s="23">
        <v>25.7</v>
      </c>
      <c r="J1060" s="23">
        <v>7</v>
      </c>
      <c r="K1060" s="23">
        <v>11.3</v>
      </c>
      <c r="L1060" s="23">
        <v>24.1</v>
      </c>
      <c r="M1060" s="23">
        <v>26.4</v>
      </c>
      <c r="N1060" s="23">
        <v>19.399999999999999</v>
      </c>
      <c r="O1060" s="23">
        <v>21.7</v>
      </c>
      <c r="P1060" s="23">
        <v>1.9</v>
      </c>
      <c r="Q1060" s="23">
        <v>91</v>
      </c>
    </row>
    <row r="1061" spans="1:17" x14ac:dyDescent="0.3">
      <c r="A1061" s="20" t="s">
        <v>2177</v>
      </c>
      <c r="B1061" s="5" t="s">
        <v>989</v>
      </c>
      <c r="C1061" s="23">
        <v>14.8</v>
      </c>
      <c r="D1061" s="23">
        <v>60.3</v>
      </c>
      <c r="E1061" s="23">
        <v>3.3</v>
      </c>
      <c r="F1061" s="23">
        <v>4.3</v>
      </c>
      <c r="G1061" s="23">
        <v>57.5</v>
      </c>
      <c r="H1061" s="23">
        <v>10.6</v>
      </c>
      <c r="I1061" s="23">
        <v>13.6</v>
      </c>
      <c r="J1061" s="23">
        <v>3.8</v>
      </c>
      <c r="K1061" s="23">
        <v>0.3</v>
      </c>
      <c r="L1061" s="23">
        <v>14.6</v>
      </c>
      <c r="M1061" s="23">
        <v>19.8</v>
      </c>
      <c r="N1061" s="23">
        <v>42.5</v>
      </c>
      <c r="O1061" s="23">
        <v>15.6</v>
      </c>
      <c r="P1061" s="23">
        <v>1.3</v>
      </c>
      <c r="Q1061" s="23">
        <v>83.2</v>
      </c>
    </row>
    <row r="1062" spans="1:17" x14ac:dyDescent="0.3">
      <c r="A1062" s="20" t="s">
        <v>2178</v>
      </c>
      <c r="B1062" s="5" t="s">
        <v>990</v>
      </c>
      <c r="C1062" s="23">
        <v>10.4</v>
      </c>
      <c r="D1062" s="23">
        <v>60.3</v>
      </c>
      <c r="E1062" s="23">
        <v>2.5</v>
      </c>
      <c r="F1062" s="23">
        <v>6</v>
      </c>
      <c r="G1062" s="23">
        <v>39.4</v>
      </c>
      <c r="H1062" s="23">
        <v>16.899999999999999</v>
      </c>
      <c r="I1062" s="23">
        <v>3.3</v>
      </c>
      <c r="J1062" s="23">
        <v>4.3</v>
      </c>
      <c r="K1062" s="23">
        <v>3.6</v>
      </c>
      <c r="L1062" s="23">
        <v>3.1</v>
      </c>
      <c r="M1062" s="23">
        <v>15.2</v>
      </c>
      <c r="N1062" s="23">
        <v>19.7</v>
      </c>
      <c r="O1062" s="23">
        <v>17.7</v>
      </c>
      <c r="P1062" s="23">
        <v>1</v>
      </c>
      <c r="Q1062" s="23">
        <v>78.3</v>
      </c>
    </row>
    <row r="1063" spans="1:17" x14ac:dyDescent="0.3">
      <c r="A1063" s="20" t="s">
        <v>2179</v>
      </c>
      <c r="B1063" s="5" t="s">
        <v>991</v>
      </c>
      <c r="C1063" s="23">
        <v>10</v>
      </c>
      <c r="D1063" s="23">
        <v>55.1</v>
      </c>
      <c r="E1063" s="23">
        <v>1.5</v>
      </c>
      <c r="F1063" s="23">
        <v>5.7</v>
      </c>
      <c r="G1063" s="23">
        <v>49.6</v>
      </c>
      <c r="H1063" s="23">
        <v>8.6999999999999993</v>
      </c>
      <c r="I1063" s="23">
        <v>3.8</v>
      </c>
      <c r="J1063" s="23">
        <v>1.5</v>
      </c>
      <c r="K1063" s="23">
        <v>2.8</v>
      </c>
      <c r="L1063" s="23">
        <v>2.7</v>
      </c>
      <c r="M1063" s="23">
        <v>16.399999999999999</v>
      </c>
      <c r="N1063" s="23">
        <v>6.2</v>
      </c>
      <c r="O1063" s="23">
        <v>16.100000000000001</v>
      </c>
      <c r="P1063" s="23">
        <v>0.5</v>
      </c>
      <c r="Q1063" s="23">
        <v>83.1</v>
      </c>
    </row>
    <row r="1064" spans="1:17" x14ac:dyDescent="0.3">
      <c r="A1064" s="20" t="s">
        <v>2180</v>
      </c>
      <c r="B1064" s="5" t="s">
        <v>992</v>
      </c>
      <c r="C1064" s="23">
        <v>18</v>
      </c>
      <c r="D1064" s="23">
        <v>74.8</v>
      </c>
      <c r="E1064" s="23">
        <v>2.2999999999999998</v>
      </c>
      <c r="F1064" s="23">
        <v>9.5</v>
      </c>
      <c r="G1064" s="23">
        <v>53.4</v>
      </c>
      <c r="H1064" s="23">
        <v>14</v>
      </c>
      <c r="I1064" s="23">
        <v>29.9</v>
      </c>
      <c r="J1064" s="23">
        <v>4.7</v>
      </c>
      <c r="K1064" s="23">
        <v>6.9</v>
      </c>
      <c r="L1064" s="23">
        <v>20.9</v>
      </c>
      <c r="M1064" s="23">
        <v>21.8</v>
      </c>
      <c r="N1064" s="23">
        <v>38.1</v>
      </c>
      <c r="O1064" s="23">
        <v>17</v>
      </c>
      <c r="P1064" s="23">
        <v>1.3</v>
      </c>
      <c r="Q1064" s="23">
        <v>86.2</v>
      </c>
    </row>
    <row r="1065" spans="1:17" x14ac:dyDescent="0.3">
      <c r="A1065" s="20" t="s">
        <v>2181</v>
      </c>
      <c r="B1065" s="5" t="s">
        <v>993</v>
      </c>
      <c r="C1065" s="23">
        <v>15.6</v>
      </c>
      <c r="D1065" s="23">
        <v>64.5</v>
      </c>
      <c r="E1065" s="23">
        <v>2.2000000000000002</v>
      </c>
      <c r="F1065" s="23">
        <v>9.1999999999999993</v>
      </c>
      <c r="G1065" s="23">
        <v>55.9</v>
      </c>
      <c r="H1065" s="23">
        <v>18.399999999999999</v>
      </c>
      <c r="I1065" s="23">
        <v>5.0999999999999996</v>
      </c>
      <c r="J1065" s="23">
        <v>5.6</v>
      </c>
      <c r="K1065" s="23">
        <v>11.3</v>
      </c>
      <c r="L1065" s="23">
        <v>24.3</v>
      </c>
      <c r="M1065" s="23">
        <v>19.8</v>
      </c>
      <c r="N1065" s="23">
        <v>4.5999999999999996</v>
      </c>
      <c r="O1065" s="23">
        <v>14.4</v>
      </c>
      <c r="P1065" s="23">
        <v>0.9</v>
      </c>
      <c r="Q1065" s="23">
        <v>84</v>
      </c>
    </row>
    <row r="1066" spans="1:17" x14ac:dyDescent="0.3">
      <c r="A1066" s="20" t="s">
        <v>2182</v>
      </c>
      <c r="B1066" s="5" t="s">
        <v>994</v>
      </c>
      <c r="C1066" s="23">
        <v>10.1</v>
      </c>
      <c r="D1066" s="23">
        <v>62</v>
      </c>
      <c r="E1066" s="23">
        <v>3.6</v>
      </c>
      <c r="F1066" s="23">
        <v>4.3</v>
      </c>
      <c r="G1066" s="23">
        <v>40.4</v>
      </c>
      <c r="H1066" s="23">
        <v>17.600000000000001</v>
      </c>
      <c r="I1066" s="23">
        <v>10.4</v>
      </c>
      <c r="J1066" s="23">
        <v>5.4</v>
      </c>
      <c r="K1066" s="23">
        <v>4.5</v>
      </c>
      <c r="L1066" s="23">
        <v>10.8</v>
      </c>
      <c r="M1066" s="23">
        <v>21.3</v>
      </c>
      <c r="N1066" s="23">
        <v>5.8</v>
      </c>
      <c r="O1066" s="23">
        <v>20.399999999999999</v>
      </c>
      <c r="P1066" s="23">
        <v>2.1</v>
      </c>
      <c r="Q1066" s="23">
        <v>89.3</v>
      </c>
    </row>
    <row r="1067" spans="1:17" x14ac:dyDescent="0.3">
      <c r="A1067" s="20" t="s">
        <v>2183</v>
      </c>
      <c r="B1067" s="5" t="s">
        <v>995</v>
      </c>
      <c r="C1067" s="23">
        <v>10.4</v>
      </c>
      <c r="D1067" s="23">
        <v>67.7</v>
      </c>
      <c r="E1067" s="23">
        <v>3</v>
      </c>
      <c r="F1067" s="23">
        <v>13.4</v>
      </c>
      <c r="G1067" s="23">
        <v>50.1</v>
      </c>
      <c r="H1067" s="23">
        <v>18.5</v>
      </c>
      <c r="I1067" s="23">
        <v>9.1999999999999993</v>
      </c>
      <c r="J1067" s="23">
        <v>4</v>
      </c>
      <c r="K1067" s="23">
        <v>5.6</v>
      </c>
      <c r="L1067" s="23">
        <v>16.600000000000001</v>
      </c>
      <c r="M1067" s="23">
        <v>19.2</v>
      </c>
      <c r="N1067" s="23">
        <v>14.9</v>
      </c>
      <c r="O1067" s="23">
        <v>14.7</v>
      </c>
      <c r="P1067" s="23">
        <v>1.8</v>
      </c>
      <c r="Q1067" s="23">
        <v>86.4</v>
      </c>
    </row>
    <row r="1068" spans="1:17" x14ac:dyDescent="0.3">
      <c r="A1068" s="20" t="s">
        <v>2184</v>
      </c>
      <c r="B1068" s="5" t="s">
        <v>996</v>
      </c>
      <c r="C1068" s="23">
        <v>12.6</v>
      </c>
      <c r="D1068" s="23">
        <v>65.7</v>
      </c>
      <c r="E1068" s="23">
        <v>1.6</v>
      </c>
      <c r="F1068" s="23">
        <v>0.4</v>
      </c>
      <c r="G1068" s="23">
        <v>50.8</v>
      </c>
      <c r="H1068" s="23">
        <v>3.3</v>
      </c>
      <c r="I1068" s="23">
        <v>38.799999999999997</v>
      </c>
      <c r="J1068" s="23">
        <v>1.4</v>
      </c>
      <c r="K1068" s="23">
        <v>3.3</v>
      </c>
      <c r="L1068" s="23">
        <v>19.899999999999999</v>
      </c>
      <c r="M1068" s="23">
        <v>12.6</v>
      </c>
      <c r="N1068" s="23">
        <v>69.099999999999994</v>
      </c>
      <c r="O1068" s="23">
        <v>9.1</v>
      </c>
      <c r="P1068" s="23">
        <v>0.4</v>
      </c>
      <c r="Q1068" s="23">
        <v>77.599999999999994</v>
      </c>
    </row>
    <row r="1069" spans="1:17" x14ac:dyDescent="0.3">
      <c r="A1069" s="20" t="s">
        <v>2185</v>
      </c>
      <c r="B1069" s="5" t="s">
        <v>88</v>
      </c>
      <c r="C1069" s="23">
        <v>12.6</v>
      </c>
      <c r="D1069" s="23">
        <v>63</v>
      </c>
      <c r="E1069" s="23">
        <v>1.9</v>
      </c>
      <c r="F1069" s="23">
        <v>4.4000000000000004</v>
      </c>
      <c r="G1069" s="23">
        <v>46.4</v>
      </c>
      <c r="H1069" s="23">
        <v>7.6</v>
      </c>
      <c r="I1069" s="23">
        <v>2.8</v>
      </c>
      <c r="J1069" s="23">
        <v>5.9</v>
      </c>
      <c r="K1069" s="23">
        <v>0.5</v>
      </c>
      <c r="L1069" s="23">
        <v>4.0999999999999996</v>
      </c>
      <c r="M1069" s="23">
        <v>16.600000000000001</v>
      </c>
      <c r="N1069" s="23">
        <v>16.100000000000001</v>
      </c>
      <c r="O1069" s="23">
        <v>11.1</v>
      </c>
      <c r="P1069" s="23">
        <v>1.1000000000000001</v>
      </c>
      <c r="Q1069" s="23">
        <v>80.900000000000006</v>
      </c>
    </row>
    <row r="1070" spans="1:17" x14ac:dyDescent="0.3">
      <c r="A1070" s="20" t="s">
        <v>2186</v>
      </c>
      <c r="B1070" s="5" t="s">
        <v>997</v>
      </c>
      <c r="C1070" s="23">
        <v>11.4</v>
      </c>
      <c r="D1070" s="23">
        <v>58.8</v>
      </c>
      <c r="E1070" s="23">
        <v>1.6</v>
      </c>
      <c r="F1070" s="23">
        <v>2</v>
      </c>
      <c r="G1070" s="23">
        <v>39.700000000000003</v>
      </c>
      <c r="H1070" s="23">
        <v>9.6</v>
      </c>
      <c r="I1070" s="23">
        <v>16.7</v>
      </c>
      <c r="J1070" s="23">
        <v>5.0999999999999996</v>
      </c>
      <c r="K1070" s="23">
        <v>7.4</v>
      </c>
      <c r="L1070" s="23">
        <v>18.100000000000001</v>
      </c>
      <c r="M1070" s="23">
        <v>18</v>
      </c>
      <c r="N1070" s="23">
        <v>23.2</v>
      </c>
      <c r="O1070" s="23">
        <v>14.4</v>
      </c>
      <c r="P1070" s="23">
        <v>2.5</v>
      </c>
      <c r="Q1070" s="23">
        <v>76.599999999999994</v>
      </c>
    </row>
    <row r="1071" spans="1:17" x14ac:dyDescent="0.3">
      <c r="A1071" s="20" t="s">
        <v>2187</v>
      </c>
      <c r="B1071" s="5" t="s">
        <v>998</v>
      </c>
      <c r="C1071" s="23">
        <v>10.9</v>
      </c>
      <c r="D1071" s="23">
        <v>72.2</v>
      </c>
      <c r="E1071" s="23">
        <v>3.9</v>
      </c>
      <c r="F1071" s="23">
        <v>0.8</v>
      </c>
      <c r="G1071" s="23">
        <v>43.2</v>
      </c>
      <c r="H1071" s="23">
        <v>11.7</v>
      </c>
      <c r="I1071" s="23">
        <v>5</v>
      </c>
      <c r="J1071" s="23">
        <v>6.1</v>
      </c>
      <c r="K1071" s="23">
        <v>3.3</v>
      </c>
      <c r="L1071" s="23">
        <v>11</v>
      </c>
      <c r="M1071" s="23">
        <v>17.600000000000001</v>
      </c>
      <c r="N1071" s="23">
        <v>3.2</v>
      </c>
      <c r="O1071" s="23">
        <v>17.2</v>
      </c>
      <c r="P1071" s="23">
        <v>2.2999999999999998</v>
      </c>
      <c r="Q1071" s="23">
        <v>83.5</v>
      </c>
    </row>
    <row r="1072" spans="1:17" x14ac:dyDescent="0.3">
      <c r="A1072" s="20" t="s">
        <v>2188</v>
      </c>
      <c r="B1072" s="5" t="s">
        <v>999</v>
      </c>
      <c r="C1072" s="23">
        <v>14.4</v>
      </c>
      <c r="D1072" s="23">
        <v>77.3</v>
      </c>
      <c r="E1072" s="23">
        <v>2.7</v>
      </c>
      <c r="F1072" s="23">
        <v>3.3</v>
      </c>
      <c r="G1072" s="23">
        <v>43.4</v>
      </c>
      <c r="H1072" s="23">
        <v>15.3</v>
      </c>
      <c r="I1072" s="23">
        <v>19</v>
      </c>
      <c r="J1072" s="23">
        <v>9.1</v>
      </c>
      <c r="K1072" s="23">
        <v>6.3</v>
      </c>
      <c r="L1072" s="23">
        <v>46</v>
      </c>
      <c r="M1072" s="23">
        <v>20.9</v>
      </c>
      <c r="N1072" s="23">
        <v>68.099999999999994</v>
      </c>
      <c r="O1072" s="23">
        <v>13.7</v>
      </c>
      <c r="P1072" s="23">
        <v>3.5</v>
      </c>
      <c r="Q1072" s="23">
        <v>90.4</v>
      </c>
    </row>
    <row r="1073" spans="1:17" x14ac:dyDescent="0.3">
      <c r="A1073" s="20" t="s">
        <v>2189</v>
      </c>
      <c r="B1073" s="5" t="s">
        <v>1000</v>
      </c>
      <c r="C1073" s="23">
        <v>10</v>
      </c>
      <c r="D1073" s="23">
        <v>55.3</v>
      </c>
      <c r="E1073" s="23">
        <v>2</v>
      </c>
      <c r="F1073" s="23">
        <v>3.5</v>
      </c>
      <c r="G1073" s="23">
        <v>41.7</v>
      </c>
      <c r="H1073" s="23">
        <v>9.4</v>
      </c>
      <c r="I1073" s="23">
        <v>3.9</v>
      </c>
      <c r="J1073" s="23">
        <v>3.1</v>
      </c>
      <c r="K1073" s="23">
        <v>6.7</v>
      </c>
      <c r="L1073" s="23">
        <v>4.3</v>
      </c>
      <c r="M1073" s="23">
        <v>15</v>
      </c>
      <c r="N1073" s="23">
        <v>7</v>
      </c>
      <c r="O1073" s="23">
        <v>16.3</v>
      </c>
      <c r="P1073" s="23">
        <v>1.1000000000000001</v>
      </c>
      <c r="Q1073" s="23">
        <v>82.7</v>
      </c>
    </row>
    <row r="1074" spans="1:17" x14ac:dyDescent="0.3">
      <c r="A1074" s="20" t="s">
        <v>2190</v>
      </c>
      <c r="B1074" s="5" t="s">
        <v>1001</v>
      </c>
      <c r="C1074" s="23">
        <v>11.4</v>
      </c>
      <c r="D1074" s="23">
        <v>69.400000000000006</v>
      </c>
      <c r="E1074" s="23">
        <v>3.3</v>
      </c>
      <c r="F1074" s="23">
        <v>1.9</v>
      </c>
      <c r="G1074" s="23">
        <v>41.5</v>
      </c>
      <c r="H1074" s="23">
        <v>16.2</v>
      </c>
      <c r="I1074" s="23">
        <v>7.8</v>
      </c>
      <c r="J1074" s="23">
        <v>5.4</v>
      </c>
      <c r="K1074" s="23">
        <v>3.5</v>
      </c>
      <c r="L1074" s="23">
        <v>10.7</v>
      </c>
      <c r="M1074" s="23">
        <v>19.8</v>
      </c>
      <c r="N1074" s="23">
        <v>5.3</v>
      </c>
      <c r="O1074" s="23">
        <v>20.6</v>
      </c>
      <c r="P1074" s="23">
        <v>2</v>
      </c>
      <c r="Q1074" s="23">
        <v>85.8</v>
      </c>
    </row>
    <row r="1075" spans="1:17" x14ac:dyDescent="0.3">
      <c r="A1075" s="20" t="s">
        <v>2191</v>
      </c>
      <c r="B1075" s="5" t="s">
        <v>195</v>
      </c>
      <c r="C1075" s="23">
        <v>8.8000000000000007</v>
      </c>
      <c r="D1075" s="23">
        <v>56.1</v>
      </c>
      <c r="E1075" s="23">
        <v>2.4</v>
      </c>
      <c r="F1075" s="23">
        <v>5.9</v>
      </c>
      <c r="G1075" s="23">
        <v>27.4</v>
      </c>
      <c r="H1075" s="23">
        <v>10.9</v>
      </c>
      <c r="I1075" s="23">
        <v>11.1</v>
      </c>
      <c r="J1075" s="23">
        <v>3.9</v>
      </c>
      <c r="K1075" s="23">
        <v>4.8</v>
      </c>
      <c r="L1075" s="23">
        <v>5.6</v>
      </c>
      <c r="M1075" s="23">
        <v>13.7</v>
      </c>
      <c r="N1075" s="23">
        <v>10.9</v>
      </c>
      <c r="O1075" s="23">
        <v>17.100000000000001</v>
      </c>
      <c r="P1075" s="23">
        <v>1.5</v>
      </c>
      <c r="Q1075" s="23">
        <v>73.599999999999994</v>
      </c>
    </row>
    <row r="1076" spans="1:17" x14ac:dyDescent="0.3">
      <c r="A1076" s="20" t="s">
        <v>2192</v>
      </c>
      <c r="B1076" s="5" t="s">
        <v>1002</v>
      </c>
      <c r="C1076" s="23">
        <v>7.2</v>
      </c>
      <c r="D1076" s="23">
        <v>43.5</v>
      </c>
      <c r="E1076" s="23">
        <v>1.5</v>
      </c>
      <c r="F1076" s="23">
        <v>9.8000000000000007</v>
      </c>
      <c r="G1076" s="23">
        <v>36.5</v>
      </c>
      <c r="H1076" s="23">
        <v>10.6</v>
      </c>
      <c r="I1076" s="23">
        <v>12.8</v>
      </c>
      <c r="J1076" s="23">
        <v>2.6</v>
      </c>
      <c r="K1076" s="23">
        <v>7.2</v>
      </c>
      <c r="L1076" s="23">
        <v>2.1</v>
      </c>
      <c r="M1076" s="23">
        <v>13.5</v>
      </c>
      <c r="N1076" s="23">
        <v>8.4</v>
      </c>
      <c r="O1076" s="23">
        <v>14.9</v>
      </c>
      <c r="P1076" s="23">
        <v>0.9</v>
      </c>
      <c r="Q1076" s="23">
        <v>83.2</v>
      </c>
    </row>
    <row r="1077" spans="1:17" x14ac:dyDescent="0.3">
      <c r="A1077" s="20" t="s">
        <v>2193</v>
      </c>
      <c r="B1077" s="5" t="s">
        <v>694</v>
      </c>
      <c r="C1077" s="23">
        <v>9.8000000000000007</v>
      </c>
      <c r="D1077" s="23">
        <v>51.2</v>
      </c>
      <c r="E1077" s="23">
        <v>1.3</v>
      </c>
      <c r="F1077" s="23">
        <v>15.1</v>
      </c>
      <c r="G1077" s="23">
        <v>37.6</v>
      </c>
      <c r="H1077" s="23">
        <v>11.7</v>
      </c>
      <c r="I1077" s="23">
        <v>2.6</v>
      </c>
      <c r="J1077" s="23">
        <v>1.5</v>
      </c>
      <c r="K1077" s="23">
        <v>2.2000000000000002</v>
      </c>
      <c r="L1077" s="23">
        <v>4.2</v>
      </c>
      <c r="M1077" s="23">
        <v>8.6</v>
      </c>
      <c r="N1077" s="23">
        <v>3.8</v>
      </c>
      <c r="O1077" s="23">
        <v>9.3000000000000007</v>
      </c>
      <c r="P1077" s="23">
        <v>0.8</v>
      </c>
      <c r="Q1077" s="23">
        <v>85.6</v>
      </c>
    </row>
    <row r="1078" spans="1:17" x14ac:dyDescent="0.3">
      <c r="A1078" s="20" t="s">
        <v>2194</v>
      </c>
      <c r="B1078" s="5" t="s">
        <v>1003</v>
      </c>
      <c r="C1078" s="23">
        <v>10.199999999999999</v>
      </c>
      <c r="D1078" s="23">
        <v>56.7</v>
      </c>
      <c r="E1078" s="23">
        <v>1.5</v>
      </c>
      <c r="F1078" s="23">
        <v>4.7</v>
      </c>
      <c r="G1078" s="23">
        <v>45.6</v>
      </c>
      <c r="H1078" s="23">
        <v>9.5</v>
      </c>
      <c r="I1078" s="23">
        <v>28.3</v>
      </c>
      <c r="J1078" s="23">
        <v>3.6</v>
      </c>
      <c r="K1078" s="23">
        <v>22.2</v>
      </c>
      <c r="L1078" s="23">
        <v>4.3</v>
      </c>
      <c r="M1078" s="23">
        <v>14.1</v>
      </c>
      <c r="N1078" s="23">
        <v>44.4</v>
      </c>
      <c r="O1078" s="23">
        <v>10.9</v>
      </c>
      <c r="P1078" s="23">
        <v>1.9</v>
      </c>
      <c r="Q1078" s="23">
        <v>85.6</v>
      </c>
    </row>
    <row r="1079" spans="1:17" x14ac:dyDescent="0.3">
      <c r="A1079" s="20" t="s">
        <v>2195</v>
      </c>
      <c r="B1079" s="5" t="s">
        <v>1004</v>
      </c>
      <c r="C1079" s="23">
        <v>10.4</v>
      </c>
      <c r="D1079" s="23">
        <v>59.2</v>
      </c>
      <c r="E1079" s="23">
        <v>2.1</v>
      </c>
      <c r="F1079" s="23">
        <v>8.5</v>
      </c>
      <c r="G1079" s="23">
        <v>37.4</v>
      </c>
      <c r="H1079" s="23">
        <v>11.6</v>
      </c>
      <c r="I1079" s="23">
        <v>25.2</v>
      </c>
      <c r="J1079" s="23">
        <v>5.7</v>
      </c>
      <c r="K1079" s="23">
        <v>9.4</v>
      </c>
      <c r="L1079" s="23">
        <v>2.8</v>
      </c>
      <c r="M1079" s="23">
        <v>18.600000000000001</v>
      </c>
      <c r="N1079" s="23">
        <v>75.900000000000006</v>
      </c>
      <c r="O1079" s="23">
        <v>14.6</v>
      </c>
      <c r="P1079" s="23">
        <v>2.4</v>
      </c>
      <c r="Q1079" s="23">
        <v>88.6</v>
      </c>
    </row>
    <row r="1080" spans="1:17" x14ac:dyDescent="0.3">
      <c r="A1080" s="20" t="s">
        <v>2196</v>
      </c>
      <c r="B1080" s="5" t="s">
        <v>1005</v>
      </c>
      <c r="C1080" s="23">
        <v>10.1</v>
      </c>
      <c r="D1080" s="23">
        <v>62.5</v>
      </c>
      <c r="E1080" s="23">
        <v>1.1000000000000001</v>
      </c>
      <c r="F1080" s="23">
        <v>3.9</v>
      </c>
      <c r="G1080" s="23">
        <v>43.1</v>
      </c>
      <c r="H1080" s="23">
        <v>6.8</v>
      </c>
      <c r="I1080" s="23">
        <v>19.399999999999999</v>
      </c>
      <c r="J1080" s="23">
        <v>4.5</v>
      </c>
      <c r="K1080" s="23">
        <v>6.9</v>
      </c>
      <c r="L1080" s="23">
        <v>3</v>
      </c>
      <c r="M1080" s="23">
        <v>14.1</v>
      </c>
      <c r="N1080" s="23">
        <v>35.1</v>
      </c>
      <c r="O1080" s="23">
        <v>10.6</v>
      </c>
      <c r="P1080" s="23">
        <v>1.9</v>
      </c>
      <c r="Q1080" s="23">
        <v>90.2</v>
      </c>
    </row>
    <row r="1081" spans="1:17" x14ac:dyDescent="0.3">
      <c r="A1081" s="20" t="s">
        <v>2197</v>
      </c>
      <c r="B1081" s="5" t="s">
        <v>1006</v>
      </c>
      <c r="C1081" s="23">
        <v>14.8</v>
      </c>
      <c r="D1081" s="23">
        <v>76.400000000000006</v>
      </c>
      <c r="E1081" s="23">
        <v>4.4000000000000004</v>
      </c>
      <c r="F1081" s="23">
        <v>8.1</v>
      </c>
      <c r="G1081" s="23">
        <v>49.5</v>
      </c>
      <c r="H1081" s="23">
        <v>9.6</v>
      </c>
      <c r="I1081" s="23">
        <v>38.6</v>
      </c>
      <c r="J1081" s="23">
        <v>11</v>
      </c>
      <c r="K1081" s="23">
        <v>13.8</v>
      </c>
      <c r="L1081" s="23">
        <v>8.1</v>
      </c>
      <c r="M1081" s="23">
        <v>27.3</v>
      </c>
      <c r="N1081" s="23">
        <v>53.6</v>
      </c>
      <c r="O1081" s="23">
        <v>17</v>
      </c>
      <c r="P1081" s="23">
        <v>3.9</v>
      </c>
      <c r="Q1081" s="23">
        <v>93.4</v>
      </c>
    </row>
    <row r="1082" spans="1:17" x14ac:dyDescent="0.3">
      <c r="A1082" s="20" t="s">
        <v>2198</v>
      </c>
      <c r="B1082" s="5" t="s">
        <v>1007</v>
      </c>
      <c r="C1082" s="23">
        <v>12.5</v>
      </c>
      <c r="D1082" s="23">
        <v>63.6</v>
      </c>
      <c r="E1082" s="23">
        <v>4.3</v>
      </c>
      <c r="F1082" s="23">
        <v>3.4</v>
      </c>
      <c r="G1082" s="23">
        <v>49.8</v>
      </c>
      <c r="H1082" s="23">
        <v>13.4</v>
      </c>
      <c r="I1082" s="23">
        <v>37</v>
      </c>
      <c r="J1082" s="23">
        <v>7.4</v>
      </c>
      <c r="K1082" s="23">
        <v>24.8</v>
      </c>
      <c r="L1082" s="23">
        <v>7.7</v>
      </c>
      <c r="M1082" s="23">
        <v>21.9</v>
      </c>
      <c r="N1082" s="23">
        <v>37.9</v>
      </c>
      <c r="O1082" s="23">
        <v>18.100000000000001</v>
      </c>
      <c r="P1082" s="23">
        <v>2</v>
      </c>
      <c r="Q1082" s="23">
        <v>91.9</v>
      </c>
    </row>
    <row r="1083" spans="1:17" x14ac:dyDescent="0.3">
      <c r="A1083" s="20" t="s">
        <v>2199</v>
      </c>
      <c r="B1083" s="5" t="s">
        <v>1008</v>
      </c>
      <c r="C1083" s="23">
        <v>8.5</v>
      </c>
      <c r="D1083" s="23">
        <v>48.7</v>
      </c>
      <c r="E1083" s="23">
        <v>1</v>
      </c>
      <c r="F1083" s="23">
        <v>14.4</v>
      </c>
      <c r="G1083" s="23">
        <v>39.5</v>
      </c>
      <c r="H1083" s="23">
        <v>9.6</v>
      </c>
      <c r="I1083" s="23">
        <v>5.0999999999999996</v>
      </c>
      <c r="J1083" s="23">
        <v>2.1</v>
      </c>
      <c r="K1083" s="23">
        <v>3.7</v>
      </c>
      <c r="L1083" s="23">
        <v>1.4</v>
      </c>
      <c r="M1083" s="23">
        <v>11.3</v>
      </c>
      <c r="N1083" s="23">
        <v>2.5</v>
      </c>
      <c r="O1083" s="23">
        <v>13</v>
      </c>
      <c r="P1083" s="23">
        <v>1.6</v>
      </c>
      <c r="Q1083" s="23">
        <v>89.5</v>
      </c>
    </row>
    <row r="1084" spans="1:17" x14ac:dyDescent="0.3">
      <c r="A1084" s="20" t="s">
        <v>2200</v>
      </c>
      <c r="B1084" s="5" t="s">
        <v>93</v>
      </c>
      <c r="C1084" s="23">
        <v>10</v>
      </c>
      <c r="D1084" s="23">
        <v>52.2</v>
      </c>
      <c r="E1084" s="23">
        <v>0.8</v>
      </c>
      <c r="F1084" s="23">
        <v>9.4</v>
      </c>
      <c r="G1084" s="23">
        <v>40.4</v>
      </c>
      <c r="H1084" s="23">
        <v>10.1</v>
      </c>
      <c r="I1084" s="23">
        <v>8.9</v>
      </c>
      <c r="J1084" s="23">
        <v>1.9</v>
      </c>
      <c r="K1084" s="23">
        <v>0.6</v>
      </c>
      <c r="L1084" s="23">
        <v>1.7</v>
      </c>
      <c r="M1084" s="23">
        <v>13.4</v>
      </c>
      <c r="N1084" s="23">
        <v>6.8</v>
      </c>
      <c r="O1084" s="23">
        <v>8.6999999999999993</v>
      </c>
      <c r="P1084" s="23">
        <v>1.4</v>
      </c>
      <c r="Q1084" s="23">
        <v>89.3</v>
      </c>
    </row>
    <row r="1085" spans="1:17" x14ac:dyDescent="0.3">
      <c r="A1085" s="20" t="s">
        <v>2201</v>
      </c>
      <c r="B1085" s="5" t="s">
        <v>863</v>
      </c>
      <c r="C1085" s="23">
        <v>12.1</v>
      </c>
      <c r="D1085" s="23">
        <v>65.099999999999994</v>
      </c>
      <c r="E1085" s="23">
        <v>1.7</v>
      </c>
      <c r="F1085" s="23">
        <v>9.1999999999999993</v>
      </c>
      <c r="G1085" s="23">
        <v>41</v>
      </c>
      <c r="H1085" s="23">
        <v>9.3000000000000007</v>
      </c>
      <c r="I1085" s="23">
        <v>30</v>
      </c>
      <c r="J1085" s="23">
        <v>5.0999999999999996</v>
      </c>
      <c r="K1085" s="23">
        <v>8.6</v>
      </c>
      <c r="L1085" s="23">
        <v>3.2</v>
      </c>
      <c r="M1085" s="23">
        <v>16.100000000000001</v>
      </c>
      <c r="N1085" s="23">
        <v>80.8</v>
      </c>
      <c r="O1085" s="23">
        <v>10.7</v>
      </c>
      <c r="P1085" s="23">
        <v>3.7</v>
      </c>
      <c r="Q1085" s="23">
        <v>92.8</v>
      </c>
    </row>
    <row r="1086" spans="1:17" x14ac:dyDescent="0.3">
      <c r="A1086" s="20" t="s">
        <v>2202</v>
      </c>
      <c r="B1086" s="5" t="s">
        <v>772</v>
      </c>
      <c r="C1086" s="23">
        <v>11.8</v>
      </c>
      <c r="D1086" s="23">
        <v>58.8</v>
      </c>
      <c r="E1086" s="23">
        <v>1.5</v>
      </c>
      <c r="F1086" s="23">
        <v>9.9</v>
      </c>
      <c r="G1086" s="23">
        <v>53.3</v>
      </c>
      <c r="H1086" s="23">
        <v>17.899999999999999</v>
      </c>
      <c r="I1086" s="23">
        <v>10.6</v>
      </c>
      <c r="J1086" s="23">
        <v>3.5</v>
      </c>
      <c r="K1086" s="23">
        <v>2.9</v>
      </c>
      <c r="L1086" s="23">
        <v>11.1</v>
      </c>
      <c r="M1086" s="23">
        <v>14.4</v>
      </c>
      <c r="N1086" s="23">
        <v>5</v>
      </c>
      <c r="O1086" s="23">
        <v>10.199999999999999</v>
      </c>
      <c r="P1086" s="23">
        <v>2.2000000000000002</v>
      </c>
      <c r="Q1086" s="23">
        <v>90.9</v>
      </c>
    </row>
    <row r="1087" spans="1:17" x14ac:dyDescent="0.3">
      <c r="A1087" s="20" t="s">
        <v>2203</v>
      </c>
      <c r="B1087" s="5" t="s">
        <v>1009</v>
      </c>
      <c r="C1087" s="23">
        <v>8.9</v>
      </c>
      <c r="D1087" s="23">
        <v>59.7</v>
      </c>
      <c r="E1087" s="23">
        <v>1.6</v>
      </c>
      <c r="F1087" s="23">
        <v>9.8000000000000007</v>
      </c>
      <c r="G1087" s="23">
        <v>37.6</v>
      </c>
      <c r="H1087" s="23">
        <v>9.9</v>
      </c>
      <c r="I1087" s="23">
        <v>21.9</v>
      </c>
      <c r="J1087" s="23">
        <v>4</v>
      </c>
      <c r="K1087" s="23">
        <v>13.3</v>
      </c>
      <c r="L1087" s="23">
        <v>3.9</v>
      </c>
      <c r="M1087" s="23">
        <v>14.1</v>
      </c>
      <c r="N1087" s="23">
        <v>71.5</v>
      </c>
      <c r="O1087" s="23">
        <v>9.8000000000000007</v>
      </c>
      <c r="P1087" s="23">
        <v>2.2000000000000002</v>
      </c>
      <c r="Q1087" s="23">
        <v>90.5</v>
      </c>
    </row>
    <row r="1088" spans="1:17" x14ac:dyDescent="0.3">
      <c r="A1088" s="20" t="s">
        <v>2204</v>
      </c>
      <c r="B1088" s="5" t="s">
        <v>1010</v>
      </c>
      <c r="C1088" s="23">
        <v>9.3000000000000007</v>
      </c>
      <c r="D1088" s="23">
        <v>57.4</v>
      </c>
      <c r="E1088" s="23">
        <v>1.9</v>
      </c>
      <c r="F1088" s="23">
        <v>13.7</v>
      </c>
      <c r="G1088" s="23">
        <v>39.700000000000003</v>
      </c>
      <c r="H1088" s="23">
        <v>12</v>
      </c>
      <c r="I1088" s="23">
        <v>6.9</v>
      </c>
      <c r="J1088" s="23">
        <v>4.5</v>
      </c>
      <c r="K1088" s="23">
        <v>8.5</v>
      </c>
      <c r="L1088" s="23">
        <v>1.2</v>
      </c>
      <c r="M1088" s="23">
        <v>19.7</v>
      </c>
      <c r="N1088" s="23">
        <v>21.4</v>
      </c>
      <c r="O1088" s="23">
        <v>15.2</v>
      </c>
      <c r="P1088" s="23">
        <v>1.9</v>
      </c>
      <c r="Q1088" s="23">
        <v>85.5</v>
      </c>
    </row>
    <row r="1089" spans="1:17" x14ac:dyDescent="0.3">
      <c r="A1089" s="20" t="s">
        <v>2205</v>
      </c>
      <c r="B1089" s="5" t="s">
        <v>858</v>
      </c>
      <c r="C1089" s="23">
        <v>2.7</v>
      </c>
      <c r="D1089" s="23">
        <v>28.3</v>
      </c>
      <c r="E1089" s="23">
        <v>2.7</v>
      </c>
      <c r="F1089" s="23">
        <v>2</v>
      </c>
      <c r="G1089" s="23">
        <v>15.8</v>
      </c>
      <c r="H1089" s="23">
        <v>12.4</v>
      </c>
      <c r="I1089" s="23">
        <v>53.9</v>
      </c>
      <c r="J1089" s="23">
        <v>2.9</v>
      </c>
      <c r="K1089" s="23">
        <v>5</v>
      </c>
      <c r="L1089" s="23">
        <v>1.3</v>
      </c>
      <c r="M1089" s="23">
        <v>9.4</v>
      </c>
      <c r="N1089" s="23">
        <v>74.099999999999994</v>
      </c>
      <c r="O1089" s="23">
        <v>21.2</v>
      </c>
      <c r="P1089" s="23">
        <v>0.7</v>
      </c>
      <c r="Q1089" s="23">
        <v>71.5</v>
      </c>
    </row>
    <row r="1090" spans="1:17" x14ac:dyDescent="0.3">
      <c r="A1090" s="20" t="s">
        <v>2206</v>
      </c>
      <c r="B1090" s="5" t="s">
        <v>726</v>
      </c>
      <c r="C1090" s="23">
        <v>2.7</v>
      </c>
      <c r="D1090" s="23">
        <v>26.5</v>
      </c>
      <c r="E1090" s="23">
        <v>2.2999999999999998</v>
      </c>
      <c r="F1090" s="23">
        <v>2.7</v>
      </c>
      <c r="G1090" s="23">
        <v>16</v>
      </c>
      <c r="H1090" s="23">
        <v>4.2</v>
      </c>
      <c r="I1090" s="23">
        <v>44.5</v>
      </c>
      <c r="J1090" s="23">
        <v>2.8</v>
      </c>
      <c r="K1090" s="23">
        <v>17.3</v>
      </c>
      <c r="L1090" s="23">
        <v>0.6</v>
      </c>
      <c r="M1090" s="23">
        <v>8</v>
      </c>
      <c r="N1090" s="23">
        <v>56.7</v>
      </c>
      <c r="O1090" s="23">
        <v>23.5</v>
      </c>
      <c r="P1090" s="23">
        <v>0.9</v>
      </c>
      <c r="Q1090" s="23">
        <v>64.8</v>
      </c>
    </row>
    <row r="1091" spans="1:17" x14ac:dyDescent="0.3">
      <c r="A1091" s="20" t="s">
        <v>2207</v>
      </c>
      <c r="B1091" s="5" t="s">
        <v>1011</v>
      </c>
      <c r="C1091" s="23">
        <v>9</v>
      </c>
      <c r="D1091" s="23">
        <v>45.1</v>
      </c>
      <c r="E1091" s="23">
        <v>4</v>
      </c>
      <c r="F1091" s="23">
        <v>5.8</v>
      </c>
      <c r="G1091" s="23">
        <v>39.200000000000003</v>
      </c>
      <c r="H1091" s="23">
        <v>24</v>
      </c>
      <c r="I1091" s="23">
        <v>41.7</v>
      </c>
      <c r="J1091" s="23">
        <v>5.8</v>
      </c>
      <c r="K1091" s="23">
        <v>24</v>
      </c>
      <c r="L1091" s="23">
        <v>3.5</v>
      </c>
      <c r="M1091" s="23">
        <v>25.5</v>
      </c>
      <c r="N1091" s="23">
        <v>47.8</v>
      </c>
      <c r="O1091" s="23">
        <v>26.6</v>
      </c>
      <c r="P1091" s="23">
        <v>1.4</v>
      </c>
      <c r="Q1091" s="23">
        <v>85.3</v>
      </c>
    </row>
    <row r="1092" spans="1:17" x14ac:dyDescent="0.3">
      <c r="A1092" s="20" t="s">
        <v>2208</v>
      </c>
      <c r="B1092" s="5" t="s">
        <v>1012</v>
      </c>
      <c r="C1092" s="23">
        <v>9.6999999999999993</v>
      </c>
      <c r="D1092" s="23">
        <v>68</v>
      </c>
      <c r="E1092" s="23">
        <v>11.6</v>
      </c>
      <c r="F1092" s="23">
        <v>2.7</v>
      </c>
      <c r="G1092" s="23">
        <v>64.900000000000006</v>
      </c>
      <c r="H1092" s="23">
        <v>19.899999999999999</v>
      </c>
      <c r="I1092" s="23">
        <v>31.2</v>
      </c>
      <c r="J1092" s="23">
        <v>13.8</v>
      </c>
      <c r="K1092" s="23">
        <v>2.4</v>
      </c>
      <c r="L1092" s="23">
        <v>1.9</v>
      </c>
      <c r="M1092" s="23">
        <v>35.4</v>
      </c>
      <c r="N1092" s="23">
        <v>80.900000000000006</v>
      </c>
      <c r="O1092" s="23">
        <v>42.4</v>
      </c>
      <c r="P1092" s="23">
        <v>4.8</v>
      </c>
      <c r="Q1092" s="23">
        <v>96.4</v>
      </c>
    </row>
    <row r="1093" spans="1:17" x14ac:dyDescent="0.3">
      <c r="A1093" s="20" t="s">
        <v>2209</v>
      </c>
      <c r="B1093" s="5" t="s">
        <v>1013</v>
      </c>
      <c r="C1093" s="23">
        <v>6.3</v>
      </c>
      <c r="D1093" s="23">
        <v>73.900000000000006</v>
      </c>
      <c r="E1093" s="23">
        <v>17.399999999999999</v>
      </c>
      <c r="F1093" s="23">
        <v>11.2</v>
      </c>
      <c r="G1093" s="23">
        <v>88.2</v>
      </c>
      <c r="H1093" s="23">
        <v>21</v>
      </c>
      <c r="I1093" s="23">
        <v>69.599999999999994</v>
      </c>
      <c r="J1093" s="23">
        <v>12.1</v>
      </c>
      <c r="K1093" s="23">
        <v>11.6</v>
      </c>
      <c r="L1093" s="23">
        <v>8.6999999999999993</v>
      </c>
      <c r="M1093" s="23">
        <v>34.6</v>
      </c>
      <c r="N1093" s="23">
        <v>83.3</v>
      </c>
      <c r="O1093" s="23">
        <v>54</v>
      </c>
      <c r="P1093" s="23">
        <v>0.2</v>
      </c>
      <c r="Q1093" s="23">
        <v>96.9</v>
      </c>
    </row>
    <row r="1094" spans="1:17" x14ac:dyDescent="0.3">
      <c r="A1094" s="20" t="s">
        <v>2210</v>
      </c>
      <c r="B1094" s="5" t="s">
        <v>1014</v>
      </c>
      <c r="C1094" s="23">
        <v>28.9</v>
      </c>
      <c r="D1094" s="23">
        <v>78.099999999999994</v>
      </c>
      <c r="E1094" s="23">
        <v>24</v>
      </c>
      <c r="F1094" s="23">
        <v>6</v>
      </c>
      <c r="G1094" s="23">
        <v>84.2</v>
      </c>
      <c r="H1094" s="23">
        <v>44.6</v>
      </c>
      <c r="I1094" s="23">
        <v>80.099999999999994</v>
      </c>
      <c r="J1094" s="23">
        <v>20.9</v>
      </c>
      <c r="K1094" s="23">
        <v>14.1</v>
      </c>
      <c r="L1094" s="23">
        <v>18</v>
      </c>
      <c r="M1094" s="23">
        <v>44.6</v>
      </c>
      <c r="N1094" s="23">
        <v>95</v>
      </c>
      <c r="O1094" s="23">
        <v>63.4</v>
      </c>
      <c r="P1094" s="23">
        <v>2.1</v>
      </c>
      <c r="Q1094" s="23">
        <v>94.9</v>
      </c>
    </row>
    <row r="1095" spans="1:17" x14ac:dyDescent="0.3">
      <c r="A1095" s="20" t="s">
        <v>2211</v>
      </c>
      <c r="B1095" s="5" t="s">
        <v>242</v>
      </c>
      <c r="C1095" s="23">
        <v>52.5</v>
      </c>
      <c r="D1095" s="23">
        <v>92.5</v>
      </c>
      <c r="E1095" s="23">
        <v>27.5</v>
      </c>
      <c r="F1095" s="23">
        <v>12.5</v>
      </c>
      <c r="G1095" s="23">
        <v>95</v>
      </c>
      <c r="H1095" s="23">
        <v>32.5</v>
      </c>
      <c r="I1095" s="23">
        <v>82.5</v>
      </c>
      <c r="J1095" s="23">
        <v>37.5</v>
      </c>
      <c r="K1095" s="23">
        <v>55</v>
      </c>
      <c r="L1095" s="23">
        <v>40</v>
      </c>
      <c r="M1095" s="23">
        <v>55</v>
      </c>
      <c r="N1095" s="23">
        <v>85</v>
      </c>
      <c r="O1095" s="23">
        <v>50</v>
      </c>
      <c r="P1095" s="23">
        <v>0</v>
      </c>
      <c r="Q1095" s="23">
        <v>100</v>
      </c>
    </row>
    <row r="1096" spans="1:17" x14ac:dyDescent="0.3">
      <c r="A1096" s="20" t="s">
        <v>2212</v>
      </c>
      <c r="B1096" s="5" t="s">
        <v>1015</v>
      </c>
      <c r="C1096" s="23">
        <v>22.3</v>
      </c>
      <c r="D1096" s="23">
        <v>83.2</v>
      </c>
      <c r="E1096" s="23">
        <v>28.5</v>
      </c>
      <c r="F1096" s="23">
        <v>4.5</v>
      </c>
      <c r="G1096" s="23">
        <v>88.8</v>
      </c>
      <c r="H1096" s="23">
        <v>58.1</v>
      </c>
      <c r="I1096" s="23">
        <v>86.6</v>
      </c>
      <c r="J1096" s="23">
        <v>13.4</v>
      </c>
      <c r="K1096" s="23">
        <v>22.9</v>
      </c>
      <c r="L1096" s="23">
        <v>19</v>
      </c>
      <c r="M1096" s="23">
        <v>41.3</v>
      </c>
      <c r="N1096" s="23">
        <v>95.5</v>
      </c>
      <c r="O1096" s="23">
        <v>68.7</v>
      </c>
      <c r="P1096" s="23">
        <v>1.7</v>
      </c>
      <c r="Q1096" s="23">
        <v>96.6</v>
      </c>
    </row>
    <row r="1097" spans="1:17" x14ac:dyDescent="0.3">
      <c r="A1097" s="20" t="s">
        <v>2213</v>
      </c>
      <c r="B1097" s="5" t="s">
        <v>1016</v>
      </c>
      <c r="C1097" s="23">
        <v>19.8</v>
      </c>
      <c r="D1097" s="23">
        <v>85</v>
      </c>
      <c r="E1097" s="23">
        <v>19.8</v>
      </c>
      <c r="F1097" s="23">
        <v>31.7</v>
      </c>
      <c r="G1097" s="23">
        <v>79.599999999999994</v>
      </c>
      <c r="H1097" s="23">
        <v>19.8</v>
      </c>
      <c r="I1097" s="23">
        <v>39.5</v>
      </c>
      <c r="J1097" s="23">
        <v>11.4</v>
      </c>
      <c r="K1097" s="23">
        <v>0</v>
      </c>
      <c r="L1097" s="23">
        <v>4.8</v>
      </c>
      <c r="M1097" s="23">
        <v>44.3</v>
      </c>
      <c r="N1097" s="23">
        <v>73.7</v>
      </c>
      <c r="O1097" s="23">
        <v>41.3</v>
      </c>
      <c r="P1097" s="23">
        <v>1.8</v>
      </c>
      <c r="Q1097" s="23">
        <v>92.8</v>
      </c>
    </row>
    <row r="1098" spans="1:17" x14ac:dyDescent="0.3">
      <c r="A1098" s="20" t="s">
        <v>2214</v>
      </c>
      <c r="B1098" s="5" t="s">
        <v>1017</v>
      </c>
      <c r="C1098" s="23">
        <v>15.4</v>
      </c>
      <c r="D1098" s="23">
        <v>80.8</v>
      </c>
      <c r="E1098" s="23">
        <v>14.5</v>
      </c>
      <c r="F1098" s="23">
        <v>17.8</v>
      </c>
      <c r="G1098" s="23">
        <v>74.8</v>
      </c>
      <c r="H1098" s="23">
        <v>17.8</v>
      </c>
      <c r="I1098" s="23">
        <v>29.4</v>
      </c>
      <c r="J1098" s="23">
        <v>16.8</v>
      </c>
      <c r="K1098" s="23">
        <v>1.4</v>
      </c>
      <c r="L1098" s="23">
        <v>7.9</v>
      </c>
      <c r="M1098" s="23">
        <v>40.200000000000003</v>
      </c>
      <c r="N1098" s="23">
        <v>87.4</v>
      </c>
      <c r="O1098" s="23">
        <v>34.6</v>
      </c>
      <c r="P1098" s="23">
        <v>0.9</v>
      </c>
      <c r="Q1098" s="23">
        <v>96.7</v>
      </c>
    </row>
    <row r="1099" spans="1:17" x14ac:dyDescent="0.3">
      <c r="A1099" s="20" t="s">
        <v>2215</v>
      </c>
      <c r="B1099" s="5" t="s">
        <v>1018</v>
      </c>
      <c r="C1099" s="23">
        <v>17.7</v>
      </c>
      <c r="D1099" s="23">
        <v>64.599999999999994</v>
      </c>
      <c r="E1099" s="23">
        <v>6</v>
      </c>
      <c r="F1099" s="23">
        <v>5.2</v>
      </c>
      <c r="G1099" s="23">
        <v>63.5</v>
      </c>
      <c r="H1099" s="23">
        <v>20.7</v>
      </c>
      <c r="I1099" s="23">
        <v>46.8</v>
      </c>
      <c r="J1099" s="23">
        <v>13.4</v>
      </c>
      <c r="K1099" s="23">
        <v>33.6</v>
      </c>
      <c r="L1099" s="23">
        <v>4.3</v>
      </c>
      <c r="M1099" s="23">
        <v>36.5</v>
      </c>
      <c r="N1099" s="23">
        <v>61</v>
      </c>
      <c r="O1099" s="23">
        <v>26.4</v>
      </c>
      <c r="P1099" s="23">
        <v>5.4</v>
      </c>
      <c r="Q1099" s="23">
        <v>90.8</v>
      </c>
    </row>
    <row r="1100" spans="1:17" x14ac:dyDescent="0.3">
      <c r="A1100" s="20" t="s">
        <v>2216</v>
      </c>
      <c r="B1100" s="5" t="s">
        <v>768</v>
      </c>
      <c r="C1100" s="23">
        <v>17.600000000000001</v>
      </c>
      <c r="D1100" s="23">
        <v>80.400000000000006</v>
      </c>
      <c r="E1100" s="23">
        <v>19.899999999999999</v>
      </c>
      <c r="F1100" s="23">
        <v>18.899999999999999</v>
      </c>
      <c r="G1100" s="23">
        <v>77.7</v>
      </c>
      <c r="H1100" s="23">
        <v>22.3</v>
      </c>
      <c r="I1100" s="23">
        <v>52.8</v>
      </c>
      <c r="J1100" s="23">
        <v>10.3</v>
      </c>
      <c r="K1100" s="23">
        <v>1.3</v>
      </c>
      <c r="L1100" s="23">
        <v>7</v>
      </c>
      <c r="M1100" s="23">
        <v>40.5</v>
      </c>
      <c r="N1100" s="23">
        <v>80.400000000000006</v>
      </c>
      <c r="O1100" s="23">
        <v>61.1</v>
      </c>
      <c r="P1100" s="23">
        <v>1.7</v>
      </c>
      <c r="Q1100" s="23">
        <v>96.7</v>
      </c>
    </row>
    <row r="1101" spans="1:17" x14ac:dyDescent="0.3">
      <c r="A1101" s="20" t="s">
        <v>2217</v>
      </c>
      <c r="B1101" s="5" t="s">
        <v>1019</v>
      </c>
      <c r="C1101" s="23">
        <v>22.2</v>
      </c>
      <c r="D1101" s="23">
        <v>72.2</v>
      </c>
      <c r="E1101" s="23">
        <v>13.4</v>
      </c>
      <c r="F1101" s="23">
        <v>2.7</v>
      </c>
      <c r="G1101" s="23">
        <v>78.900000000000006</v>
      </c>
      <c r="H1101" s="23">
        <v>20.6</v>
      </c>
      <c r="I1101" s="23">
        <v>48.9</v>
      </c>
      <c r="J1101" s="23">
        <v>10</v>
      </c>
      <c r="K1101" s="23">
        <v>0.7</v>
      </c>
      <c r="L1101" s="23">
        <v>12.3</v>
      </c>
      <c r="M1101" s="23">
        <v>40.1</v>
      </c>
      <c r="N1101" s="23">
        <v>90.8</v>
      </c>
      <c r="O1101" s="23">
        <v>41.1</v>
      </c>
      <c r="P1101" s="23">
        <v>0.6</v>
      </c>
      <c r="Q1101" s="23">
        <v>95.5</v>
      </c>
    </row>
    <row r="1102" spans="1:17" x14ac:dyDescent="0.3">
      <c r="A1102" s="20" t="s">
        <v>2218</v>
      </c>
      <c r="B1102" s="5" t="s">
        <v>1020</v>
      </c>
      <c r="C1102" s="23">
        <v>15.8</v>
      </c>
      <c r="D1102" s="23">
        <v>63.8</v>
      </c>
      <c r="E1102" s="23">
        <v>6</v>
      </c>
      <c r="F1102" s="23">
        <v>8.8000000000000007</v>
      </c>
      <c r="G1102" s="23">
        <v>52.2</v>
      </c>
      <c r="H1102" s="23">
        <v>24.5</v>
      </c>
      <c r="I1102" s="23">
        <v>58.5</v>
      </c>
      <c r="J1102" s="23">
        <v>8.4</v>
      </c>
      <c r="K1102" s="23">
        <v>31.9</v>
      </c>
      <c r="L1102" s="23">
        <v>33</v>
      </c>
      <c r="M1102" s="23">
        <v>35.5</v>
      </c>
      <c r="N1102" s="23">
        <v>69.900000000000006</v>
      </c>
      <c r="O1102" s="23">
        <v>21.8</v>
      </c>
      <c r="P1102" s="23">
        <v>1</v>
      </c>
      <c r="Q1102" s="23">
        <v>87.6</v>
      </c>
    </row>
    <row r="1103" spans="1:17" x14ac:dyDescent="0.3">
      <c r="A1103" s="20" t="s">
        <v>2219</v>
      </c>
      <c r="B1103" s="5" t="s">
        <v>1021</v>
      </c>
      <c r="C1103" s="23">
        <v>25.5</v>
      </c>
      <c r="D1103" s="23">
        <v>82.9</v>
      </c>
      <c r="E1103" s="23">
        <v>20.9</v>
      </c>
      <c r="F1103" s="23">
        <v>2.8</v>
      </c>
      <c r="G1103" s="23">
        <v>79.8</v>
      </c>
      <c r="H1103" s="23">
        <v>34.700000000000003</v>
      </c>
      <c r="I1103" s="23">
        <v>66.900000000000006</v>
      </c>
      <c r="J1103" s="23">
        <v>10</v>
      </c>
      <c r="K1103" s="23">
        <v>22.3</v>
      </c>
      <c r="L1103" s="23">
        <v>44.3</v>
      </c>
      <c r="M1103" s="23">
        <v>53.4</v>
      </c>
      <c r="N1103" s="23">
        <v>75</v>
      </c>
      <c r="O1103" s="23">
        <v>27.8</v>
      </c>
      <c r="P1103" s="23">
        <v>1.7</v>
      </c>
      <c r="Q1103" s="23">
        <v>93.4</v>
      </c>
    </row>
    <row r="1104" spans="1:17" x14ac:dyDescent="0.35">
      <c r="A1104" s="4" t="s">
        <v>2220</v>
      </c>
      <c r="B1104" s="21" t="s">
        <v>1039</v>
      </c>
      <c r="C1104" s="23">
        <v>39.6</v>
      </c>
      <c r="D1104" s="23">
        <v>89.6</v>
      </c>
      <c r="E1104" s="23">
        <v>18.7</v>
      </c>
      <c r="F1104" s="23">
        <v>0.7</v>
      </c>
      <c r="G1104" s="23">
        <v>92.5</v>
      </c>
      <c r="H1104" s="23">
        <v>32.799999999999997</v>
      </c>
      <c r="I1104" s="23">
        <v>57.5</v>
      </c>
      <c r="J1104" s="23">
        <v>18.7</v>
      </c>
      <c r="K1104" s="23">
        <v>18.7</v>
      </c>
      <c r="L1104" s="23">
        <v>22.4</v>
      </c>
      <c r="M1104" s="23">
        <v>59</v>
      </c>
      <c r="N1104" s="23">
        <v>78.400000000000006</v>
      </c>
      <c r="O1104" s="23">
        <v>30.6</v>
      </c>
      <c r="P1104" s="23">
        <v>0</v>
      </c>
      <c r="Q1104" s="23">
        <v>98.5</v>
      </c>
    </row>
    <row r="1105" spans="1:17" x14ac:dyDescent="0.3">
      <c r="A1105" s="20" t="s">
        <v>2221</v>
      </c>
      <c r="B1105" s="5" t="s">
        <v>1022</v>
      </c>
      <c r="C1105" s="23">
        <v>23</v>
      </c>
      <c r="D1105" s="23">
        <v>86.1</v>
      </c>
      <c r="E1105" s="23">
        <v>19.3</v>
      </c>
      <c r="F1105" s="23">
        <v>3.3</v>
      </c>
      <c r="G1105" s="23">
        <v>67.900000000000006</v>
      </c>
      <c r="H1105" s="23">
        <v>26.6</v>
      </c>
      <c r="I1105" s="23">
        <v>84.3</v>
      </c>
      <c r="J1105" s="23">
        <v>16.399999999999999</v>
      </c>
      <c r="K1105" s="23">
        <v>1.8</v>
      </c>
      <c r="L1105" s="23">
        <v>66.8</v>
      </c>
      <c r="M1105" s="23">
        <v>43.8</v>
      </c>
      <c r="N1105" s="23">
        <v>93.8</v>
      </c>
      <c r="O1105" s="23">
        <v>47.8</v>
      </c>
      <c r="P1105" s="23">
        <v>2.6</v>
      </c>
      <c r="Q1105" s="23">
        <v>97.8</v>
      </c>
    </row>
    <row r="1106" spans="1:17" x14ac:dyDescent="0.3">
      <c r="A1106" s="20" t="s">
        <v>2222</v>
      </c>
      <c r="B1106" s="5" t="s">
        <v>141</v>
      </c>
      <c r="C1106" s="23">
        <v>30.7</v>
      </c>
      <c r="D1106" s="23">
        <v>96.2</v>
      </c>
      <c r="E1106" s="23">
        <v>21.1</v>
      </c>
      <c r="F1106" s="23">
        <v>7</v>
      </c>
      <c r="G1106" s="23">
        <v>85.6</v>
      </c>
      <c r="H1106" s="23">
        <v>27.5</v>
      </c>
      <c r="I1106" s="23">
        <v>97.1</v>
      </c>
      <c r="J1106" s="23">
        <v>12.5</v>
      </c>
      <c r="K1106" s="23">
        <v>1.9</v>
      </c>
      <c r="L1106" s="23">
        <v>77</v>
      </c>
      <c r="M1106" s="23">
        <v>43.5</v>
      </c>
      <c r="N1106" s="23">
        <v>95.8</v>
      </c>
      <c r="O1106" s="23">
        <v>53</v>
      </c>
      <c r="P1106" s="23">
        <v>0.6</v>
      </c>
      <c r="Q1106" s="23">
        <v>99.4</v>
      </c>
    </row>
    <row r="1107" spans="1:17" x14ac:dyDescent="0.3">
      <c r="A1107" s="20" t="s">
        <v>2223</v>
      </c>
      <c r="B1107" s="5" t="s">
        <v>1023</v>
      </c>
      <c r="C1107" s="23">
        <v>17.100000000000001</v>
      </c>
      <c r="D1107" s="23">
        <v>87.8</v>
      </c>
      <c r="E1107" s="23">
        <v>24.4</v>
      </c>
      <c r="F1107" s="23">
        <v>2.4</v>
      </c>
      <c r="G1107" s="23">
        <v>53.7</v>
      </c>
      <c r="H1107" s="23">
        <v>29.3</v>
      </c>
      <c r="I1107" s="23">
        <v>87.8</v>
      </c>
      <c r="J1107" s="23">
        <v>19.5</v>
      </c>
      <c r="K1107" s="23">
        <v>0</v>
      </c>
      <c r="L1107" s="23">
        <v>65.900000000000006</v>
      </c>
      <c r="M1107" s="23">
        <v>39</v>
      </c>
      <c r="N1107" s="23">
        <v>80.5</v>
      </c>
      <c r="O1107" s="23">
        <v>48.8</v>
      </c>
      <c r="P1107" s="23">
        <v>4.9000000000000004</v>
      </c>
      <c r="Q1107" s="23">
        <v>95.1</v>
      </c>
    </row>
    <row r="1108" spans="1:17" x14ac:dyDescent="0.3">
      <c r="A1108" s="20" t="s">
        <v>2224</v>
      </c>
      <c r="B1108" s="5" t="s">
        <v>1024</v>
      </c>
      <c r="C1108" s="23">
        <v>35.6</v>
      </c>
      <c r="D1108" s="23">
        <v>90.2</v>
      </c>
      <c r="E1108" s="23">
        <v>10.6</v>
      </c>
      <c r="F1108" s="23">
        <v>4.5</v>
      </c>
      <c r="G1108" s="23">
        <v>58.3</v>
      </c>
      <c r="H1108" s="23">
        <v>40.200000000000003</v>
      </c>
      <c r="I1108" s="23">
        <v>63.6</v>
      </c>
      <c r="J1108" s="23">
        <v>23.5</v>
      </c>
      <c r="K1108" s="23">
        <v>10.6</v>
      </c>
      <c r="L1108" s="23">
        <v>53.8</v>
      </c>
      <c r="M1108" s="23">
        <v>53.8</v>
      </c>
      <c r="N1108" s="23">
        <v>87.9</v>
      </c>
      <c r="O1108" s="23">
        <v>32.6</v>
      </c>
      <c r="P1108" s="23">
        <v>10.6</v>
      </c>
      <c r="Q1108" s="23">
        <v>98.5</v>
      </c>
    </row>
    <row r="1109" spans="1:17" x14ac:dyDescent="0.3">
      <c r="A1109" s="20" t="s">
        <v>2225</v>
      </c>
      <c r="B1109" s="5" t="s">
        <v>1025</v>
      </c>
      <c r="C1109" s="23">
        <v>28.3</v>
      </c>
      <c r="D1109" s="23">
        <v>96.2</v>
      </c>
      <c r="E1109" s="23">
        <v>34.6</v>
      </c>
      <c r="F1109" s="23">
        <v>16</v>
      </c>
      <c r="G1109" s="23">
        <v>96.2</v>
      </c>
      <c r="H1109" s="23">
        <v>32.1</v>
      </c>
      <c r="I1109" s="23">
        <v>94.9</v>
      </c>
      <c r="J1109" s="23">
        <v>34.200000000000003</v>
      </c>
      <c r="K1109" s="23">
        <v>2.1</v>
      </c>
      <c r="L1109" s="23">
        <v>86.1</v>
      </c>
      <c r="M1109" s="23">
        <v>52.3</v>
      </c>
      <c r="N1109" s="23">
        <v>89.9</v>
      </c>
      <c r="O1109" s="23">
        <v>56.1</v>
      </c>
      <c r="P1109" s="23">
        <v>0.4</v>
      </c>
      <c r="Q1109" s="23">
        <v>98.3</v>
      </c>
    </row>
    <row r="1110" spans="1:17" x14ac:dyDescent="0.3">
      <c r="A1110" s="20" t="s">
        <v>2226</v>
      </c>
      <c r="B1110" s="5" t="s">
        <v>1026</v>
      </c>
      <c r="C1110" s="23">
        <v>43.2</v>
      </c>
      <c r="D1110" s="23">
        <v>96.2</v>
      </c>
      <c r="E1110" s="23">
        <v>15.2</v>
      </c>
      <c r="F1110" s="23">
        <v>14.4</v>
      </c>
      <c r="G1110" s="23">
        <v>93.9</v>
      </c>
      <c r="H1110" s="23">
        <v>46.2</v>
      </c>
      <c r="I1110" s="23">
        <v>80.3</v>
      </c>
      <c r="J1110" s="23">
        <v>23.5</v>
      </c>
      <c r="K1110" s="23">
        <v>3</v>
      </c>
      <c r="L1110" s="23">
        <v>63.6</v>
      </c>
      <c r="M1110" s="23">
        <v>62.1</v>
      </c>
      <c r="N1110" s="23">
        <v>95.5</v>
      </c>
      <c r="O1110" s="23">
        <v>41.7</v>
      </c>
      <c r="P1110" s="23">
        <v>0</v>
      </c>
      <c r="Q1110" s="23">
        <v>98.5</v>
      </c>
    </row>
    <row r="1111" spans="1:17" x14ac:dyDescent="0.3">
      <c r="A1111" s="20" t="s">
        <v>2227</v>
      </c>
      <c r="B1111" s="5" t="s">
        <v>1027</v>
      </c>
      <c r="C1111" s="23">
        <v>10.7</v>
      </c>
      <c r="D1111" s="23">
        <v>55.8</v>
      </c>
      <c r="E1111" s="23">
        <v>3.1</v>
      </c>
      <c r="F1111" s="23">
        <v>10.4</v>
      </c>
      <c r="G1111" s="23">
        <v>33.1</v>
      </c>
      <c r="H1111" s="23">
        <v>10.7</v>
      </c>
      <c r="I1111" s="23">
        <v>28.9</v>
      </c>
      <c r="J1111" s="23">
        <v>4.9000000000000004</v>
      </c>
      <c r="K1111" s="23">
        <v>10.9</v>
      </c>
      <c r="L1111" s="23">
        <v>11.9</v>
      </c>
      <c r="M1111" s="23">
        <v>20.2</v>
      </c>
      <c r="N1111" s="23">
        <v>40.4</v>
      </c>
      <c r="O1111" s="23">
        <v>20.6</v>
      </c>
      <c r="P1111" s="23">
        <v>1.9</v>
      </c>
      <c r="Q1111" s="23">
        <v>86.2</v>
      </c>
    </row>
    <row r="1112" spans="1:17" x14ac:dyDescent="0.3">
      <c r="A1112" s="20" t="s">
        <v>2228</v>
      </c>
      <c r="B1112" s="5" t="s">
        <v>158</v>
      </c>
      <c r="C1112" s="23">
        <v>13.1</v>
      </c>
      <c r="D1112" s="23">
        <v>77.599999999999994</v>
      </c>
      <c r="E1112" s="23">
        <v>2.9</v>
      </c>
      <c r="F1112" s="23">
        <v>4.2</v>
      </c>
      <c r="G1112" s="23">
        <v>31.3</v>
      </c>
      <c r="H1112" s="23">
        <v>8.6</v>
      </c>
      <c r="I1112" s="23">
        <v>51</v>
      </c>
      <c r="J1112" s="23">
        <v>6.9</v>
      </c>
      <c r="K1112" s="23">
        <v>39.6</v>
      </c>
      <c r="L1112" s="23">
        <v>25.6</v>
      </c>
      <c r="M1112" s="23">
        <v>21.9</v>
      </c>
      <c r="N1112" s="23">
        <v>64.900000000000006</v>
      </c>
      <c r="O1112" s="23">
        <v>16.7</v>
      </c>
      <c r="P1112" s="23">
        <v>4.7</v>
      </c>
      <c r="Q1112" s="23">
        <v>92.7</v>
      </c>
    </row>
    <row r="1113" spans="1:17" x14ac:dyDescent="0.3">
      <c r="A1113" s="20" t="s">
        <v>2229</v>
      </c>
      <c r="B1113" s="5" t="s">
        <v>1028</v>
      </c>
      <c r="C1113" s="23">
        <v>14.5</v>
      </c>
      <c r="D1113" s="23">
        <v>74.8</v>
      </c>
      <c r="E1113" s="23">
        <v>2.7</v>
      </c>
      <c r="F1113" s="23">
        <v>6.6</v>
      </c>
      <c r="G1113" s="23">
        <v>39.1</v>
      </c>
      <c r="H1113" s="23">
        <v>6.3</v>
      </c>
      <c r="I1113" s="23">
        <v>30.3</v>
      </c>
      <c r="J1113" s="23">
        <v>5.7</v>
      </c>
      <c r="K1113" s="23">
        <v>12.7</v>
      </c>
      <c r="L1113" s="23">
        <v>15.4</v>
      </c>
      <c r="M1113" s="23">
        <v>23.5</v>
      </c>
      <c r="N1113" s="23">
        <v>43.9</v>
      </c>
      <c r="O1113" s="23">
        <v>17.399999999999999</v>
      </c>
      <c r="P1113" s="23">
        <v>2.5</v>
      </c>
      <c r="Q1113" s="23">
        <v>91</v>
      </c>
    </row>
    <row r="1114" spans="1:17" x14ac:dyDescent="0.3">
      <c r="A1114" s="20" t="s">
        <v>2230</v>
      </c>
      <c r="B1114" s="5" t="s">
        <v>247</v>
      </c>
      <c r="C1114" s="23">
        <v>16.399999999999999</v>
      </c>
      <c r="D1114" s="23">
        <v>81.3</v>
      </c>
      <c r="E1114" s="23">
        <v>4.5</v>
      </c>
      <c r="F1114" s="23">
        <v>8.6</v>
      </c>
      <c r="G1114" s="23">
        <v>48.3</v>
      </c>
      <c r="H1114" s="23">
        <v>7.5</v>
      </c>
      <c r="I1114" s="23">
        <v>66.099999999999994</v>
      </c>
      <c r="J1114" s="23">
        <v>4.7</v>
      </c>
      <c r="K1114" s="23">
        <v>28.2</v>
      </c>
      <c r="L1114" s="23">
        <v>3.5</v>
      </c>
      <c r="M1114" s="23">
        <v>19.899999999999999</v>
      </c>
      <c r="N1114" s="23">
        <v>60.9</v>
      </c>
      <c r="O1114" s="23">
        <v>19.600000000000001</v>
      </c>
      <c r="P1114" s="23">
        <v>1.7</v>
      </c>
      <c r="Q1114" s="23">
        <v>92.5</v>
      </c>
    </row>
    <row r="1115" spans="1:17" x14ac:dyDescent="0.3">
      <c r="A1115" s="20" t="s">
        <v>2231</v>
      </c>
      <c r="B1115" s="5" t="s">
        <v>1029</v>
      </c>
      <c r="C1115" s="23">
        <v>18.7</v>
      </c>
      <c r="D1115" s="23">
        <v>62.7</v>
      </c>
      <c r="E1115" s="23">
        <v>11.5</v>
      </c>
      <c r="F1115" s="23">
        <v>8.5</v>
      </c>
      <c r="G1115" s="23">
        <v>68.900000000000006</v>
      </c>
      <c r="H1115" s="23">
        <v>29</v>
      </c>
      <c r="I1115" s="23">
        <v>56</v>
      </c>
      <c r="J1115" s="23">
        <v>9.5</v>
      </c>
      <c r="K1115" s="23">
        <v>33.5</v>
      </c>
      <c r="L1115" s="23">
        <v>32.299999999999997</v>
      </c>
      <c r="M1115" s="23">
        <v>36.700000000000003</v>
      </c>
      <c r="N1115" s="23">
        <v>58.7</v>
      </c>
      <c r="O1115" s="23">
        <v>35.700000000000003</v>
      </c>
      <c r="P1115" s="23">
        <v>0.8</v>
      </c>
      <c r="Q1115" s="23">
        <v>88.2</v>
      </c>
    </row>
    <row r="1116" spans="1:17" x14ac:dyDescent="0.3">
      <c r="A1116" s="20" t="s">
        <v>2232</v>
      </c>
      <c r="B1116" s="5" t="s">
        <v>1030</v>
      </c>
      <c r="C1116" s="23">
        <v>21.8</v>
      </c>
      <c r="D1116" s="23">
        <v>73.900000000000006</v>
      </c>
      <c r="E1116" s="23">
        <v>7.3</v>
      </c>
      <c r="F1116" s="23">
        <v>11.2</v>
      </c>
      <c r="G1116" s="23">
        <v>79.099999999999994</v>
      </c>
      <c r="H1116" s="23">
        <v>25.3</v>
      </c>
      <c r="I1116" s="23">
        <v>30.9</v>
      </c>
      <c r="J1116" s="23">
        <v>11.2</v>
      </c>
      <c r="K1116" s="23">
        <v>38.4</v>
      </c>
      <c r="L1116" s="23">
        <v>6.7</v>
      </c>
      <c r="M1116" s="23">
        <v>33.9</v>
      </c>
      <c r="N1116" s="23">
        <v>54.4</v>
      </c>
      <c r="O1116" s="23">
        <v>30</v>
      </c>
      <c r="P1116" s="23">
        <v>0</v>
      </c>
      <c r="Q1116" s="23">
        <v>89.4</v>
      </c>
    </row>
    <row r="1117" spans="1:17" x14ac:dyDescent="0.3">
      <c r="A1117" s="20" t="s">
        <v>2233</v>
      </c>
      <c r="B1117" s="5" t="s">
        <v>1031</v>
      </c>
      <c r="C1117" s="23">
        <v>45</v>
      </c>
      <c r="D1117" s="23">
        <v>92.1</v>
      </c>
      <c r="E1117" s="23">
        <v>32</v>
      </c>
      <c r="F1117" s="23">
        <v>13.4</v>
      </c>
      <c r="G1117" s="23">
        <v>97.7</v>
      </c>
      <c r="H1117" s="23">
        <v>57.4</v>
      </c>
      <c r="I1117" s="23">
        <v>94</v>
      </c>
      <c r="J1117" s="23">
        <v>42.8</v>
      </c>
      <c r="K1117" s="23">
        <v>72.7</v>
      </c>
      <c r="L1117" s="23">
        <v>73.3</v>
      </c>
      <c r="M1117" s="23">
        <v>54.5</v>
      </c>
      <c r="N1117" s="23">
        <v>83.7</v>
      </c>
      <c r="O1117" s="23">
        <v>48.3</v>
      </c>
      <c r="P1117" s="23">
        <v>0</v>
      </c>
      <c r="Q1117" s="23">
        <v>99.5</v>
      </c>
    </row>
    <row r="1118" spans="1:17" x14ac:dyDescent="0.3">
      <c r="A1118" s="20" t="s">
        <v>2234</v>
      </c>
      <c r="B1118" s="5" t="s">
        <v>1032</v>
      </c>
      <c r="C1118" s="23">
        <v>26.3</v>
      </c>
      <c r="D1118" s="23">
        <v>72.7</v>
      </c>
      <c r="E1118" s="23">
        <v>16.100000000000001</v>
      </c>
      <c r="F1118" s="23">
        <v>1.7</v>
      </c>
      <c r="G1118" s="23">
        <v>84.4</v>
      </c>
      <c r="H1118" s="23">
        <v>37</v>
      </c>
      <c r="I1118" s="23">
        <v>67.900000000000006</v>
      </c>
      <c r="J1118" s="23">
        <v>17</v>
      </c>
      <c r="K1118" s="23">
        <v>50.9</v>
      </c>
      <c r="L1118" s="23">
        <v>22.6</v>
      </c>
      <c r="M1118" s="23">
        <v>40.9</v>
      </c>
      <c r="N1118" s="23">
        <v>63.5</v>
      </c>
      <c r="O1118" s="23">
        <v>38.700000000000003</v>
      </c>
      <c r="P1118" s="23">
        <v>0</v>
      </c>
      <c r="Q1118" s="23">
        <v>92.2</v>
      </c>
    </row>
    <row r="1119" spans="1:17" x14ac:dyDescent="0.3">
      <c r="A1119" s="20" t="s">
        <v>2235</v>
      </c>
      <c r="B1119" s="5" t="s">
        <v>1033</v>
      </c>
      <c r="C1119" s="23">
        <v>30.1</v>
      </c>
      <c r="D1119" s="23">
        <v>94.2</v>
      </c>
      <c r="E1119" s="23">
        <v>16.5</v>
      </c>
      <c r="F1119" s="23">
        <v>2.9</v>
      </c>
      <c r="G1119" s="23">
        <v>91.3</v>
      </c>
      <c r="H1119" s="23">
        <v>27.2</v>
      </c>
      <c r="I1119" s="23">
        <v>76.7</v>
      </c>
      <c r="J1119" s="23">
        <v>25.2</v>
      </c>
      <c r="K1119" s="23">
        <v>5.8</v>
      </c>
      <c r="L1119" s="23">
        <v>29.1</v>
      </c>
      <c r="M1119" s="23">
        <v>49.5</v>
      </c>
      <c r="N1119" s="23">
        <v>90.3</v>
      </c>
      <c r="O1119" s="23">
        <v>35.9</v>
      </c>
      <c r="P1119" s="23">
        <v>1</v>
      </c>
      <c r="Q1119" s="23">
        <v>100</v>
      </c>
    </row>
    <row r="1120" spans="1:17" x14ac:dyDescent="0.3">
      <c r="A1120" s="20" t="s">
        <v>2236</v>
      </c>
      <c r="B1120" s="5" t="s">
        <v>1034</v>
      </c>
      <c r="C1120" s="23">
        <v>26.9</v>
      </c>
      <c r="D1120" s="23">
        <v>88.2</v>
      </c>
      <c r="E1120" s="23">
        <v>19.399999999999999</v>
      </c>
      <c r="F1120" s="23">
        <v>16.100000000000001</v>
      </c>
      <c r="G1120" s="23">
        <v>89.2</v>
      </c>
      <c r="H1120" s="23">
        <v>37.6</v>
      </c>
      <c r="I1120" s="23">
        <v>64.5</v>
      </c>
      <c r="J1120" s="23">
        <v>5.4</v>
      </c>
      <c r="K1120" s="23">
        <v>2.2000000000000002</v>
      </c>
      <c r="L1120" s="23">
        <v>61.3</v>
      </c>
      <c r="M1120" s="23">
        <v>50.5</v>
      </c>
      <c r="N1120" s="23">
        <v>86</v>
      </c>
      <c r="O1120" s="23">
        <v>35.5</v>
      </c>
      <c r="P1120" s="23">
        <v>1.1000000000000001</v>
      </c>
      <c r="Q1120" s="23">
        <v>98.9</v>
      </c>
    </row>
    <row r="1121" spans="1:17" x14ac:dyDescent="0.3">
      <c r="A1121" s="20" t="s">
        <v>2237</v>
      </c>
      <c r="B1121" s="5" t="s">
        <v>1035</v>
      </c>
      <c r="C1121" s="23">
        <v>15.7</v>
      </c>
      <c r="D1121" s="23">
        <v>51.5</v>
      </c>
      <c r="E1121" s="23">
        <v>6.8</v>
      </c>
      <c r="F1121" s="23">
        <v>7.2</v>
      </c>
      <c r="G1121" s="23">
        <v>45.9</v>
      </c>
      <c r="H1121" s="23">
        <v>24.8</v>
      </c>
      <c r="I1121" s="23">
        <v>77.400000000000006</v>
      </c>
      <c r="J1121" s="23">
        <v>10.4</v>
      </c>
      <c r="K1121" s="23">
        <v>20.7</v>
      </c>
      <c r="L1121" s="23">
        <v>24.7</v>
      </c>
      <c r="M1121" s="23">
        <v>26.1</v>
      </c>
      <c r="N1121" s="23">
        <v>32.299999999999997</v>
      </c>
      <c r="O1121" s="23">
        <v>28.3</v>
      </c>
      <c r="P1121" s="23">
        <v>1.6</v>
      </c>
      <c r="Q1121" s="23">
        <v>84.9</v>
      </c>
    </row>
    <row r="1122" spans="1:17" x14ac:dyDescent="0.3">
      <c r="A1122" s="20" t="s">
        <v>2238</v>
      </c>
      <c r="B1122" s="5" t="s">
        <v>1036</v>
      </c>
      <c r="C1122" s="23">
        <v>14.7</v>
      </c>
      <c r="D1122" s="23">
        <v>64</v>
      </c>
      <c r="E1122" s="23">
        <v>8.8000000000000007</v>
      </c>
      <c r="F1122" s="23">
        <v>9.6</v>
      </c>
      <c r="G1122" s="23">
        <v>52.5</v>
      </c>
      <c r="H1122" s="23">
        <v>19.8</v>
      </c>
      <c r="I1122" s="23">
        <v>68.900000000000006</v>
      </c>
      <c r="J1122" s="23">
        <v>8.1</v>
      </c>
      <c r="K1122" s="23">
        <v>12.3</v>
      </c>
      <c r="L1122" s="23">
        <v>34.799999999999997</v>
      </c>
      <c r="M1122" s="23">
        <v>25</v>
      </c>
      <c r="N1122" s="23">
        <v>15.3</v>
      </c>
      <c r="O1122" s="23">
        <v>30.4</v>
      </c>
      <c r="P1122" s="23">
        <v>1.4</v>
      </c>
      <c r="Q1122" s="23">
        <v>87.5</v>
      </c>
    </row>
    <row r="1123" spans="1:17" x14ac:dyDescent="0.3">
      <c r="A1123" s="20" t="s">
        <v>2239</v>
      </c>
      <c r="B1123" s="5" t="s">
        <v>1037</v>
      </c>
      <c r="C1123" s="23">
        <v>14.6</v>
      </c>
      <c r="D1123" s="23">
        <v>58.7</v>
      </c>
      <c r="E1123" s="23">
        <v>4.9000000000000004</v>
      </c>
      <c r="F1123" s="23">
        <v>14.9</v>
      </c>
      <c r="G1123" s="23">
        <v>54.3</v>
      </c>
      <c r="H1123" s="23">
        <v>19.399999999999999</v>
      </c>
      <c r="I1123" s="23">
        <v>71.8</v>
      </c>
      <c r="J1123" s="23">
        <v>6</v>
      </c>
      <c r="K1123" s="23">
        <v>10.3</v>
      </c>
      <c r="L1123" s="23">
        <v>22.6</v>
      </c>
      <c r="M1123" s="23">
        <v>25.4</v>
      </c>
      <c r="N1123" s="23">
        <v>12</v>
      </c>
      <c r="O1123" s="23">
        <v>24.2</v>
      </c>
      <c r="P1123" s="23">
        <v>1.1000000000000001</v>
      </c>
      <c r="Q1123" s="23">
        <v>76.7</v>
      </c>
    </row>
    <row r="1124" spans="1:17" x14ac:dyDescent="0.3">
      <c r="A1124" s="20" t="s">
        <v>2240</v>
      </c>
      <c r="B1124" s="5" t="s">
        <v>1038</v>
      </c>
      <c r="C1124" s="23">
        <v>26</v>
      </c>
      <c r="D1124" s="23">
        <v>85.4</v>
      </c>
      <c r="E1124" s="23">
        <v>18.8</v>
      </c>
      <c r="F1124" s="23">
        <v>5.4</v>
      </c>
      <c r="G1124" s="23">
        <v>83.1</v>
      </c>
      <c r="H1124" s="23">
        <v>38.9</v>
      </c>
      <c r="I1124" s="23">
        <v>85</v>
      </c>
      <c r="J1124" s="23">
        <v>21.1</v>
      </c>
      <c r="K1124" s="23">
        <v>41.8</v>
      </c>
      <c r="L1124" s="23">
        <v>76.8</v>
      </c>
      <c r="M1124" s="23">
        <v>47.3</v>
      </c>
      <c r="N1124" s="23">
        <v>79.099999999999994</v>
      </c>
      <c r="O1124" s="23">
        <v>44.6</v>
      </c>
      <c r="P1124" s="23">
        <v>1</v>
      </c>
      <c r="Q1124" s="23">
        <v>96.5</v>
      </c>
    </row>
    <row r="1125" spans="1:17" x14ac:dyDescent="0.35">
      <c r="C1125"/>
      <c r="D1125"/>
      <c r="E1125"/>
      <c r="F1125"/>
      <c r="G1125"/>
      <c r="H1125"/>
      <c r="I1125"/>
      <c r="J1125"/>
      <c r="K1125"/>
      <c r="L1125"/>
      <c r="M1125"/>
      <c r="N1125"/>
      <c r="O1125"/>
      <c r="P1125"/>
      <c r="Q1125"/>
    </row>
    <row r="1126" spans="1:17" x14ac:dyDescent="0.35">
      <c r="C1126"/>
      <c r="D1126"/>
      <c r="E1126"/>
      <c r="F1126"/>
      <c r="G1126"/>
      <c r="H1126"/>
      <c r="I1126"/>
      <c r="J1126"/>
      <c r="K1126"/>
      <c r="L1126"/>
      <c r="M1126"/>
      <c r="N1126"/>
      <c r="O1126"/>
      <c r="P1126"/>
      <c r="Q1126"/>
    </row>
    <row r="1127" spans="1:17" x14ac:dyDescent="0.35">
      <c r="C1127"/>
      <c r="D1127"/>
      <c r="E1127"/>
      <c r="F1127"/>
      <c r="G1127"/>
      <c r="H1127"/>
      <c r="I1127"/>
      <c r="J1127"/>
      <c r="K1127"/>
      <c r="L1127"/>
      <c r="M1127"/>
      <c r="N1127"/>
      <c r="O1127"/>
      <c r="P1127"/>
      <c r="Q1127"/>
    </row>
    <row r="1128" spans="1:17" x14ac:dyDescent="0.35">
      <c r="C1128"/>
      <c r="D1128"/>
      <c r="E1128"/>
      <c r="F1128"/>
      <c r="G1128"/>
      <c r="H1128"/>
      <c r="I1128"/>
      <c r="J1128"/>
      <c r="K1128"/>
      <c r="L1128"/>
      <c r="M1128"/>
      <c r="N1128"/>
      <c r="O1128"/>
      <c r="P1128"/>
      <c r="Q1128"/>
    </row>
    <row r="1129" spans="1:17" x14ac:dyDescent="0.35">
      <c r="C1129"/>
      <c r="D1129"/>
      <c r="E1129"/>
      <c r="F1129"/>
      <c r="G1129"/>
      <c r="H1129"/>
      <c r="I1129"/>
      <c r="J1129"/>
      <c r="K1129"/>
      <c r="L1129"/>
      <c r="M1129"/>
      <c r="N1129"/>
      <c r="O1129"/>
      <c r="P1129"/>
      <c r="Q1129"/>
    </row>
    <row r="1130" spans="1:17" x14ac:dyDescent="0.35">
      <c r="C1130"/>
      <c r="D1130"/>
      <c r="E1130"/>
      <c r="F1130"/>
      <c r="G1130"/>
      <c r="H1130"/>
      <c r="I1130"/>
      <c r="J1130"/>
      <c r="K1130"/>
      <c r="L1130"/>
      <c r="M1130"/>
      <c r="N1130"/>
      <c r="O1130"/>
      <c r="P1130"/>
      <c r="Q1130"/>
    </row>
    <row r="1131" spans="1:17" x14ac:dyDescent="0.35">
      <c r="C1131"/>
      <c r="D1131"/>
      <c r="E1131"/>
      <c r="F1131"/>
      <c r="G1131"/>
      <c r="H1131"/>
      <c r="I1131"/>
      <c r="J1131"/>
      <c r="K1131"/>
      <c r="L1131"/>
      <c r="M1131"/>
      <c r="N1131"/>
      <c r="O1131"/>
      <c r="P1131"/>
      <c r="Q1131"/>
    </row>
    <row r="1132" spans="1:17" x14ac:dyDescent="0.35">
      <c r="C1132"/>
      <c r="D1132"/>
      <c r="E1132"/>
      <c r="F1132"/>
      <c r="G1132"/>
      <c r="H1132"/>
      <c r="I1132"/>
      <c r="J1132"/>
      <c r="K1132"/>
      <c r="L1132"/>
      <c r="M1132"/>
      <c r="N1132"/>
      <c r="O1132"/>
      <c r="P1132"/>
      <c r="Q1132"/>
    </row>
    <row r="1133" spans="1:17" x14ac:dyDescent="0.35">
      <c r="C1133"/>
      <c r="D1133"/>
      <c r="E1133"/>
      <c r="F1133"/>
      <c r="G1133"/>
      <c r="H1133"/>
      <c r="I1133"/>
      <c r="J1133"/>
      <c r="K1133"/>
      <c r="L1133"/>
      <c r="M1133"/>
      <c r="N1133"/>
      <c r="O1133"/>
      <c r="P1133"/>
      <c r="Q1133"/>
    </row>
    <row r="1134" spans="1:17" x14ac:dyDescent="0.35">
      <c r="C1134"/>
      <c r="D1134"/>
      <c r="E1134"/>
      <c r="F1134"/>
      <c r="G1134"/>
      <c r="H1134"/>
      <c r="I1134"/>
      <c r="J1134"/>
      <c r="K1134"/>
      <c r="L1134"/>
      <c r="M1134"/>
      <c r="N1134"/>
      <c r="O1134"/>
      <c r="P1134"/>
      <c r="Q1134"/>
    </row>
    <row r="1135" spans="1:17" x14ac:dyDescent="0.35">
      <c r="C1135"/>
      <c r="D1135"/>
      <c r="E1135"/>
      <c r="F1135"/>
      <c r="G1135"/>
      <c r="H1135"/>
      <c r="I1135"/>
      <c r="J1135"/>
      <c r="K1135"/>
      <c r="L1135"/>
      <c r="M1135"/>
      <c r="N1135"/>
      <c r="O1135"/>
      <c r="P1135"/>
      <c r="Q1135"/>
    </row>
    <row r="1136" spans="1:17" x14ac:dyDescent="0.35">
      <c r="C1136"/>
      <c r="D1136"/>
      <c r="E1136"/>
      <c r="F1136"/>
      <c r="G1136"/>
      <c r="H1136"/>
      <c r="I1136"/>
      <c r="J1136"/>
      <c r="K1136"/>
      <c r="L1136"/>
      <c r="M1136"/>
      <c r="N1136"/>
      <c r="O1136"/>
      <c r="P1136"/>
      <c r="Q1136"/>
    </row>
    <row r="1137" spans="3:17" x14ac:dyDescent="0.35">
      <c r="C1137"/>
      <c r="D1137"/>
      <c r="E1137"/>
      <c r="F1137"/>
      <c r="G1137"/>
      <c r="H1137"/>
      <c r="I1137"/>
      <c r="J1137"/>
      <c r="K1137"/>
      <c r="L1137"/>
      <c r="M1137"/>
      <c r="N1137"/>
      <c r="O1137"/>
      <c r="P1137"/>
      <c r="Q1137"/>
    </row>
    <row r="1138" spans="3:17" x14ac:dyDescent="0.35">
      <c r="C1138"/>
      <c r="D1138"/>
      <c r="E1138"/>
      <c r="F1138"/>
      <c r="G1138"/>
      <c r="H1138"/>
      <c r="I1138"/>
      <c r="J1138"/>
      <c r="K1138"/>
      <c r="L1138"/>
      <c r="M1138"/>
      <c r="N1138"/>
      <c r="O1138"/>
      <c r="P1138"/>
      <c r="Q1138"/>
    </row>
    <row r="1139" spans="3:17" x14ac:dyDescent="0.35">
      <c r="C1139"/>
      <c r="D1139"/>
      <c r="E1139"/>
      <c r="F1139"/>
      <c r="G1139"/>
      <c r="H1139"/>
      <c r="I1139"/>
      <c r="J1139"/>
      <c r="K1139"/>
      <c r="L1139"/>
      <c r="M1139"/>
      <c r="N1139"/>
      <c r="O1139"/>
      <c r="P1139"/>
      <c r="Q1139"/>
    </row>
    <row r="1140" spans="3:17" x14ac:dyDescent="0.35">
      <c r="C1140"/>
      <c r="D1140"/>
      <c r="E1140"/>
      <c r="F1140"/>
      <c r="G1140"/>
      <c r="H1140"/>
      <c r="I1140"/>
      <c r="J1140"/>
      <c r="K1140"/>
      <c r="L1140"/>
      <c r="M1140"/>
      <c r="N1140"/>
      <c r="O1140"/>
      <c r="P1140"/>
      <c r="Q1140"/>
    </row>
    <row r="1141" spans="3:17" x14ac:dyDescent="0.35">
      <c r="C1141"/>
      <c r="D1141"/>
      <c r="E1141"/>
      <c r="F1141"/>
      <c r="G1141"/>
      <c r="H1141"/>
      <c r="I1141"/>
      <c r="J1141"/>
      <c r="K1141"/>
      <c r="L1141"/>
      <c r="M1141"/>
      <c r="N1141"/>
      <c r="O1141"/>
      <c r="P1141"/>
      <c r="Q1141"/>
    </row>
    <row r="1142" spans="3:17" x14ac:dyDescent="0.35">
      <c r="C1142"/>
      <c r="D1142"/>
      <c r="E1142"/>
      <c r="F1142"/>
      <c r="G1142"/>
      <c r="H1142"/>
      <c r="I1142"/>
      <c r="J1142"/>
      <c r="K1142"/>
      <c r="L1142"/>
      <c r="M1142"/>
      <c r="N1142"/>
      <c r="O1142"/>
      <c r="P1142"/>
      <c r="Q1142"/>
    </row>
    <row r="1143" spans="3:17" x14ac:dyDescent="0.35">
      <c r="C1143"/>
      <c r="D1143"/>
      <c r="E1143"/>
      <c r="F1143"/>
      <c r="G1143"/>
      <c r="H1143"/>
      <c r="I1143"/>
      <c r="J1143"/>
      <c r="K1143"/>
      <c r="L1143"/>
      <c r="M1143"/>
      <c r="N1143"/>
      <c r="O1143"/>
      <c r="P1143"/>
      <c r="Q1143"/>
    </row>
    <row r="1144" spans="3:17" x14ac:dyDescent="0.35">
      <c r="C1144"/>
      <c r="D1144"/>
      <c r="E1144"/>
      <c r="F1144"/>
      <c r="G1144"/>
      <c r="H1144"/>
      <c r="I1144"/>
      <c r="J1144"/>
      <c r="K1144"/>
      <c r="L1144"/>
      <c r="M1144"/>
      <c r="N1144"/>
      <c r="O1144"/>
      <c r="P1144"/>
      <c r="Q1144"/>
    </row>
    <row r="1145" spans="3:17" x14ac:dyDescent="0.35">
      <c r="C1145"/>
      <c r="D1145"/>
      <c r="E1145"/>
      <c r="F1145"/>
      <c r="G1145"/>
      <c r="H1145"/>
      <c r="I1145"/>
      <c r="J1145"/>
      <c r="K1145"/>
      <c r="L1145"/>
      <c r="M1145"/>
      <c r="N1145"/>
      <c r="O1145"/>
      <c r="P1145"/>
      <c r="Q1145"/>
    </row>
    <row r="1146" spans="3:17" x14ac:dyDescent="0.35">
      <c r="C1146"/>
      <c r="D1146"/>
      <c r="E1146"/>
      <c r="F1146"/>
      <c r="G1146"/>
      <c r="H1146"/>
      <c r="I1146"/>
      <c r="J1146"/>
      <c r="K1146"/>
      <c r="L1146"/>
      <c r="M1146"/>
      <c r="N1146"/>
      <c r="O1146"/>
      <c r="P1146"/>
      <c r="Q1146"/>
    </row>
    <row r="1147" spans="3:17" x14ac:dyDescent="0.35">
      <c r="C1147"/>
      <c r="D1147"/>
      <c r="E1147"/>
      <c r="F1147"/>
      <c r="G1147"/>
      <c r="H1147"/>
      <c r="I1147"/>
      <c r="J1147"/>
      <c r="K1147"/>
      <c r="L1147"/>
      <c r="M1147"/>
      <c r="N1147"/>
      <c r="O1147"/>
      <c r="P1147"/>
      <c r="Q1147"/>
    </row>
    <row r="1148" spans="3:17" x14ac:dyDescent="0.35">
      <c r="C1148"/>
      <c r="D1148"/>
      <c r="E1148"/>
      <c r="F1148"/>
      <c r="G1148"/>
      <c r="H1148"/>
      <c r="I1148"/>
      <c r="J1148"/>
      <c r="K1148"/>
      <c r="L1148"/>
      <c r="M1148"/>
      <c r="N1148"/>
      <c r="O1148"/>
      <c r="P1148"/>
      <c r="Q1148"/>
    </row>
    <row r="1149" spans="3:17" x14ac:dyDescent="0.35">
      <c r="C1149"/>
      <c r="D1149"/>
      <c r="E1149"/>
      <c r="F1149"/>
      <c r="G1149"/>
      <c r="H1149"/>
      <c r="I1149"/>
      <c r="J1149"/>
      <c r="K1149"/>
      <c r="L1149"/>
      <c r="M1149"/>
      <c r="N1149"/>
      <c r="O1149"/>
      <c r="P1149"/>
      <c r="Q1149"/>
    </row>
    <row r="1150" spans="3:17" x14ac:dyDescent="0.35">
      <c r="C1150"/>
      <c r="D1150"/>
      <c r="E1150"/>
      <c r="F1150"/>
      <c r="G1150"/>
      <c r="H1150"/>
      <c r="I1150"/>
      <c r="J1150"/>
      <c r="K1150"/>
      <c r="L1150"/>
      <c r="M1150"/>
      <c r="N1150"/>
      <c r="O1150"/>
      <c r="P1150"/>
      <c r="Q1150"/>
    </row>
    <row r="1151" spans="3:17" x14ac:dyDescent="0.35">
      <c r="C1151"/>
      <c r="D1151"/>
      <c r="E1151"/>
      <c r="F1151"/>
      <c r="G1151"/>
      <c r="H1151"/>
      <c r="I1151"/>
      <c r="J1151"/>
      <c r="K1151"/>
      <c r="L1151"/>
      <c r="M1151"/>
      <c r="N1151"/>
      <c r="O1151"/>
      <c r="P1151"/>
      <c r="Q1151"/>
    </row>
    <row r="1152" spans="3:17" x14ac:dyDescent="0.35">
      <c r="C1152"/>
      <c r="D1152"/>
      <c r="E1152"/>
      <c r="F1152"/>
      <c r="G1152"/>
      <c r="H1152"/>
      <c r="I1152"/>
      <c r="J1152"/>
      <c r="K1152"/>
      <c r="L1152"/>
      <c r="M1152"/>
      <c r="N1152"/>
      <c r="O1152"/>
      <c r="P1152"/>
      <c r="Q1152"/>
    </row>
    <row r="1153" spans="3:17" x14ac:dyDescent="0.35">
      <c r="C1153"/>
      <c r="D1153"/>
      <c r="E1153"/>
      <c r="F1153"/>
      <c r="G1153"/>
      <c r="H1153"/>
      <c r="I1153"/>
      <c r="J1153"/>
      <c r="K1153"/>
      <c r="L1153"/>
      <c r="M1153"/>
      <c r="N1153"/>
      <c r="O1153"/>
      <c r="P1153"/>
      <c r="Q1153"/>
    </row>
    <row r="1154" spans="3:17" x14ac:dyDescent="0.35">
      <c r="C1154"/>
      <c r="D1154"/>
      <c r="E1154"/>
      <c r="F1154"/>
      <c r="G1154"/>
      <c r="H1154"/>
      <c r="I1154"/>
      <c r="J1154"/>
      <c r="K1154"/>
      <c r="L1154"/>
      <c r="M1154"/>
      <c r="N1154"/>
      <c r="O1154"/>
      <c r="P1154"/>
      <c r="Q1154"/>
    </row>
    <row r="1155" spans="3:17" x14ac:dyDescent="0.35">
      <c r="C1155"/>
      <c r="D1155"/>
      <c r="E1155"/>
      <c r="F1155"/>
      <c r="G1155"/>
      <c r="H1155"/>
      <c r="I1155"/>
      <c r="J1155"/>
      <c r="K1155"/>
      <c r="L1155"/>
      <c r="M1155"/>
      <c r="N1155"/>
      <c r="O1155"/>
      <c r="P1155"/>
      <c r="Q1155"/>
    </row>
    <row r="1156" spans="3:17" x14ac:dyDescent="0.35">
      <c r="C1156"/>
      <c r="D1156"/>
      <c r="E1156"/>
      <c r="F1156"/>
      <c r="G1156"/>
      <c r="H1156"/>
      <c r="I1156"/>
      <c r="J1156"/>
      <c r="K1156"/>
      <c r="L1156"/>
      <c r="M1156"/>
      <c r="N1156"/>
      <c r="O1156"/>
      <c r="P1156"/>
      <c r="Q1156"/>
    </row>
    <row r="1157" spans="3:17" x14ac:dyDescent="0.35">
      <c r="C1157"/>
      <c r="D1157"/>
      <c r="E1157"/>
      <c r="F1157"/>
      <c r="G1157"/>
      <c r="H1157"/>
      <c r="I1157"/>
      <c r="J1157"/>
      <c r="K1157"/>
      <c r="L1157"/>
      <c r="M1157"/>
      <c r="N1157"/>
      <c r="O1157"/>
      <c r="P1157"/>
      <c r="Q1157"/>
    </row>
    <row r="1158" spans="3:17" x14ac:dyDescent="0.35">
      <c r="C1158"/>
      <c r="D1158"/>
      <c r="E1158"/>
      <c r="F1158"/>
      <c r="G1158"/>
      <c r="H1158"/>
      <c r="I1158"/>
      <c r="J1158"/>
      <c r="K1158"/>
      <c r="L1158"/>
      <c r="M1158"/>
      <c r="N1158"/>
      <c r="O1158"/>
      <c r="P1158"/>
      <c r="Q1158"/>
    </row>
    <row r="1159" spans="3:17" x14ac:dyDescent="0.35">
      <c r="C1159"/>
      <c r="D1159"/>
      <c r="E1159"/>
      <c r="F1159"/>
      <c r="G1159"/>
      <c r="H1159"/>
      <c r="I1159"/>
      <c r="J1159"/>
      <c r="K1159"/>
      <c r="L1159"/>
      <c r="M1159"/>
      <c r="N1159"/>
      <c r="O1159"/>
      <c r="P1159"/>
      <c r="Q1159"/>
    </row>
    <row r="1160" spans="3:17" x14ac:dyDescent="0.35">
      <c r="C1160"/>
      <c r="D1160"/>
      <c r="E1160"/>
      <c r="F1160"/>
      <c r="G1160"/>
      <c r="H1160"/>
      <c r="I1160"/>
      <c r="J1160"/>
      <c r="K1160"/>
      <c r="L1160"/>
      <c r="M1160"/>
      <c r="N1160"/>
      <c r="O1160"/>
      <c r="P1160"/>
      <c r="Q1160"/>
    </row>
    <row r="1161" spans="3:17" x14ac:dyDescent="0.35">
      <c r="C1161"/>
      <c r="D1161"/>
      <c r="E1161"/>
      <c r="F1161"/>
      <c r="G1161"/>
      <c r="H1161"/>
      <c r="I1161"/>
      <c r="J1161"/>
      <c r="K1161"/>
      <c r="L1161"/>
      <c r="M1161"/>
      <c r="N1161"/>
      <c r="O1161"/>
      <c r="P1161"/>
      <c r="Q1161"/>
    </row>
    <row r="1162" spans="3:17" x14ac:dyDescent="0.35">
      <c r="C1162"/>
      <c r="D1162"/>
      <c r="E1162"/>
      <c r="F1162"/>
      <c r="G1162"/>
      <c r="H1162"/>
      <c r="I1162"/>
      <c r="J1162"/>
      <c r="K1162"/>
      <c r="L1162"/>
      <c r="M1162"/>
      <c r="N1162"/>
      <c r="O1162"/>
      <c r="P1162"/>
      <c r="Q1162"/>
    </row>
    <row r="1163" spans="3:17" x14ac:dyDescent="0.35">
      <c r="C1163"/>
      <c r="D1163"/>
      <c r="E1163"/>
      <c r="F1163"/>
      <c r="G1163"/>
      <c r="H1163"/>
      <c r="I1163"/>
      <c r="J1163"/>
      <c r="K1163"/>
      <c r="L1163"/>
      <c r="M1163"/>
      <c r="N1163"/>
      <c r="O1163"/>
      <c r="P1163"/>
      <c r="Q1163"/>
    </row>
    <row r="1164" spans="3:17" x14ac:dyDescent="0.35">
      <c r="C1164"/>
      <c r="D1164"/>
      <c r="E1164"/>
      <c r="F1164"/>
      <c r="G1164"/>
      <c r="H1164"/>
      <c r="I1164"/>
      <c r="J1164"/>
      <c r="K1164"/>
      <c r="L1164"/>
      <c r="M1164"/>
      <c r="N1164"/>
      <c r="O1164"/>
      <c r="P1164"/>
      <c r="Q1164"/>
    </row>
    <row r="1165" spans="3:17" x14ac:dyDescent="0.35">
      <c r="C1165"/>
      <c r="D1165"/>
      <c r="E1165"/>
      <c r="F1165"/>
      <c r="G1165"/>
      <c r="H1165"/>
      <c r="I1165"/>
      <c r="J1165"/>
      <c r="K1165"/>
      <c r="L1165"/>
      <c r="M1165"/>
      <c r="N1165"/>
      <c r="O1165"/>
      <c r="P1165"/>
      <c r="Q1165"/>
    </row>
    <row r="1166" spans="3:17" x14ac:dyDescent="0.35">
      <c r="C1166"/>
      <c r="D1166"/>
      <c r="E1166"/>
      <c r="F1166"/>
      <c r="G1166"/>
      <c r="H1166"/>
      <c r="I1166"/>
      <c r="J1166"/>
      <c r="K1166"/>
      <c r="L1166"/>
      <c r="M1166"/>
      <c r="N1166"/>
      <c r="O1166"/>
      <c r="P1166"/>
      <c r="Q1166"/>
    </row>
    <row r="1167" spans="3:17" x14ac:dyDescent="0.35">
      <c r="C1167"/>
      <c r="D1167"/>
      <c r="E1167"/>
      <c r="F1167"/>
      <c r="G1167"/>
      <c r="H1167"/>
      <c r="I1167"/>
      <c r="J1167"/>
      <c r="K1167"/>
      <c r="L1167"/>
      <c r="M1167"/>
      <c r="N1167"/>
      <c r="O1167"/>
      <c r="P1167"/>
      <c r="Q1167"/>
    </row>
    <row r="1168" spans="3:17" x14ac:dyDescent="0.35">
      <c r="C1168"/>
      <c r="D1168"/>
      <c r="E1168"/>
      <c r="F1168"/>
      <c r="G1168"/>
      <c r="H1168"/>
      <c r="I1168"/>
      <c r="J1168"/>
      <c r="K1168"/>
      <c r="L1168"/>
      <c r="M1168"/>
      <c r="N1168"/>
      <c r="O1168"/>
      <c r="P1168"/>
      <c r="Q1168"/>
    </row>
    <row r="1169" spans="3:17" x14ac:dyDescent="0.35">
      <c r="C1169"/>
      <c r="D1169"/>
      <c r="E1169"/>
      <c r="F1169"/>
      <c r="G1169"/>
      <c r="H1169"/>
      <c r="I1169"/>
      <c r="J1169"/>
      <c r="K1169"/>
      <c r="L1169"/>
      <c r="M1169"/>
      <c r="N1169"/>
      <c r="O1169"/>
      <c r="P1169"/>
      <c r="Q1169"/>
    </row>
    <row r="1170" spans="3:17" x14ac:dyDescent="0.35">
      <c r="C1170"/>
      <c r="D1170"/>
      <c r="E1170"/>
      <c r="F1170"/>
      <c r="G1170"/>
      <c r="H1170"/>
      <c r="I1170"/>
      <c r="J1170"/>
      <c r="K1170"/>
      <c r="L1170"/>
      <c r="M1170"/>
      <c r="N1170"/>
      <c r="O1170"/>
      <c r="P1170"/>
      <c r="Q1170"/>
    </row>
    <row r="1171" spans="3:17" x14ac:dyDescent="0.35">
      <c r="C1171"/>
      <c r="D1171"/>
      <c r="E1171"/>
      <c r="F1171"/>
      <c r="G1171"/>
      <c r="H1171"/>
      <c r="I1171"/>
      <c r="J1171"/>
      <c r="K1171"/>
      <c r="L1171"/>
      <c r="M1171"/>
      <c r="N1171"/>
      <c r="O1171"/>
      <c r="P1171"/>
      <c r="Q1171"/>
    </row>
    <row r="1172" spans="3:17" x14ac:dyDescent="0.35">
      <c r="C1172"/>
      <c r="D1172"/>
      <c r="E1172"/>
      <c r="F1172"/>
      <c r="G1172"/>
      <c r="H1172"/>
      <c r="I1172"/>
      <c r="J1172"/>
      <c r="K1172"/>
      <c r="L1172"/>
      <c r="M1172"/>
      <c r="N1172"/>
      <c r="O1172"/>
      <c r="P1172"/>
      <c r="Q1172"/>
    </row>
    <row r="1173" spans="3:17" x14ac:dyDescent="0.35">
      <c r="C1173"/>
      <c r="D1173"/>
      <c r="E1173"/>
      <c r="F1173"/>
      <c r="G1173"/>
      <c r="H1173"/>
      <c r="I1173"/>
      <c r="J1173"/>
      <c r="K1173"/>
      <c r="L1173"/>
      <c r="M1173"/>
      <c r="N1173"/>
      <c r="O1173"/>
      <c r="P1173"/>
      <c r="Q1173"/>
    </row>
    <row r="1174" spans="3:17" x14ac:dyDescent="0.35">
      <c r="C1174"/>
      <c r="D1174"/>
      <c r="E1174"/>
      <c r="F1174"/>
      <c r="G1174"/>
      <c r="H1174"/>
      <c r="I1174"/>
      <c r="J1174"/>
      <c r="K1174"/>
      <c r="L1174"/>
      <c r="M1174"/>
      <c r="N1174"/>
      <c r="O1174"/>
      <c r="P1174"/>
      <c r="Q1174"/>
    </row>
    <row r="1175" spans="3:17" x14ac:dyDescent="0.35">
      <c r="C1175"/>
      <c r="D1175"/>
      <c r="E1175"/>
      <c r="F1175"/>
      <c r="G1175"/>
      <c r="H1175"/>
      <c r="I1175"/>
      <c r="J1175"/>
      <c r="K1175"/>
      <c r="L1175"/>
      <c r="M1175"/>
      <c r="N1175"/>
      <c r="O1175"/>
      <c r="P1175"/>
      <c r="Q1175"/>
    </row>
    <row r="1176" spans="3:17" x14ac:dyDescent="0.35">
      <c r="C1176"/>
      <c r="D1176"/>
      <c r="E1176"/>
      <c r="F1176"/>
      <c r="G1176"/>
      <c r="H1176"/>
      <c r="I1176"/>
      <c r="J1176"/>
      <c r="K1176"/>
      <c r="L1176"/>
      <c r="M1176"/>
      <c r="N1176"/>
      <c r="O1176"/>
      <c r="P1176"/>
      <c r="Q1176"/>
    </row>
    <row r="1177" spans="3:17" x14ac:dyDescent="0.35">
      <c r="C1177"/>
      <c r="D1177"/>
      <c r="E1177"/>
      <c r="F1177"/>
      <c r="G1177"/>
      <c r="H1177"/>
      <c r="I1177"/>
      <c r="J1177"/>
      <c r="K1177"/>
      <c r="L1177"/>
      <c r="M1177"/>
      <c r="N1177"/>
      <c r="O1177"/>
      <c r="P1177"/>
      <c r="Q1177"/>
    </row>
    <row r="1178" spans="3:17" x14ac:dyDescent="0.35">
      <c r="C1178"/>
      <c r="D1178"/>
      <c r="E1178"/>
      <c r="F1178"/>
      <c r="G1178"/>
      <c r="H1178"/>
      <c r="I1178"/>
      <c r="J1178"/>
      <c r="K1178"/>
      <c r="L1178"/>
      <c r="M1178"/>
      <c r="N1178"/>
      <c r="O1178"/>
      <c r="P1178"/>
      <c r="Q1178"/>
    </row>
    <row r="1179" spans="3:17" x14ac:dyDescent="0.35">
      <c r="C1179"/>
      <c r="D1179"/>
      <c r="E1179"/>
      <c r="F1179"/>
      <c r="G1179"/>
      <c r="H1179"/>
      <c r="I1179"/>
      <c r="J1179"/>
      <c r="K1179"/>
      <c r="L1179"/>
      <c r="M1179"/>
      <c r="N1179"/>
      <c r="O1179"/>
      <c r="P1179"/>
      <c r="Q1179"/>
    </row>
    <row r="1180" spans="3:17" x14ac:dyDescent="0.35">
      <c r="C1180"/>
      <c r="D1180"/>
      <c r="E1180"/>
      <c r="F1180"/>
      <c r="G1180"/>
      <c r="H1180"/>
      <c r="I1180"/>
      <c r="J1180"/>
      <c r="K1180"/>
      <c r="L1180"/>
      <c r="M1180"/>
      <c r="N1180"/>
      <c r="O1180"/>
      <c r="P1180"/>
      <c r="Q1180"/>
    </row>
    <row r="1181" spans="3:17" x14ac:dyDescent="0.35">
      <c r="C1181"/>
      <c r="D1181"/>
      <c r="E1181"/>
      <c r="F1181"/>
      <c r="G1181"/>
      <c r="H1181"/>
      <c r="I1181"/>
      <c r="J1181"/>
      <c r="K1181"/>
      <c r="L1181"/>
      <c r="M1181"/>
      <c r="N1181"/>
      <c r="O1181"/>
      <c r="P1181"/>
      <c r="Q1181"/>
    </row>
    <row r="1182" spans="3:17" x14ac:dyDescent="0.35">
      <c r="C1182"/>
      <c r="D1182"/>
      <c r="E1182"/>
      <c r="F1182"/>
      <c r="G1182"/>
      <c r="H1182"/>
      <c r="I1182"/>
      <c r="J1182"/>
      <c r="K1182"/>
      <c r="L1182"/>
      <c r="M1182"/>
      <c r="N1182"/>
      <c r="O1182"/>
      <c r="P1182"/>
      <c r="Q1182"/>
    </row>
    <row r="1183" spans="3:17" x14ac:dyDescent="0.35">
      <c r="C1183"/>
      <c r="D1183"/>
      <c r="E1183"/>
      <c r="F1183"/>
      <c r="G1183"/>
      <c r="H1183"/>
      <c r="I1183"/>
      <c r="J1183"/>
      <c r="K1183"/>
      <c r="L1183"/>
      <c r="M1183"/>
      <c r="N1183"/>
      <c r="O1183"/>
      <c r="P1183"/>
      <c r="Q1183"/>
    </row>
    <row r="1184" spans="3:17" x14ac:dyDescent="0.35">
      <c r="C1184"/>
      <c r="D1184"/>
      <c r="E1184"/>
      <c r="F1184"/>
      <c r="G1184"/>
      <c r="H1184"/>
      <c r="I1184"/>
      <c r="J1184"/>
      <c r="K1184"/>
      <c r="L1184"/>
      <c r="M1184"/>
      <c r="N1184"/>
      <c r="O1184"/>
      <c r="P1184"/>
      <c r="Q1184"/>
    </row>
    <row r="1185" spans="3:17" x14ac:dyDescent="0.35">
      <c r="C1185"/>
      <c r="D1185"/>
      <c r="E1185"/>
      <c r="F1185"/>
      <c r="G1185"/>
      <c r="H1185"/>
      <c r="I1185"/>
      <c r="J1185"/>
      <c r="K1185"/>
      <c r="L1185"/>
      <c r="M1185"/>
      <c r="N1185"/>
      <c r="O1185"/>
      <c r="P1185"/>
      <c r="Q1185"/>
    </row>
    <row r="1186" spans="3:17" x14ac:dyDescent="0.35">
      <c r="C1186"/>
      <c r="D1186"/>
      <c r="E1186"/>
      <c r="F1186"/>
      <c r="G1186"/>
      <c r="H1186"/>
      <c r="I1186"/>
      <c r="J1186"/>
      <c r="K1186"/>
      <c r="L1186"/>
      <c r="M1186"/>
      <c r="N1186"/>
      <c r="O1186"/>
      <c r="P1186"/>
      <c r="Q1186"/>
    </row>
    <row r="1187" spans="3:17" x14ac:dyDescent="0.35">
      <c r="C1187"/>
      <c r="D1187"/>
      <c r="E1187"/>
      <c r="F1187"/>
      <c r="G1187"/>
      <c r="H1187"/>
      <c r="I1187"/>
      <c r="J1187"/>
      <c r="K1187"/>
      <c r="L1187"/>
      <c r="M1187"/>
      <c r="N1187"/>
      <c r="O1187"/>
      <c r="P1187"/>
      <c r="Q1187"/>
    </row>
    <row r="1188" spans="3:17" x14ac:dyDescent="0.35">
      <c r="C1188"/>
      <c r="D1188"/>
      <c r="E1188"/>
      <c r="F1188"/>
      <c r="G1188"/>
      <c r="H1188"/>
      <c r="I1188"/>
      <c r="J1188"/>
      <c r="K1188"/>
      <c r="L1188"/>
      <c r="M1188"/>
      <c r="N1188"/>
      <c r="O1188"/>
      <c r="P1188"/>
      <c r="Q1188"/>
    </row>
    <row r="1189" spans="3:17" x14ac:dyDescent="0.35">
      <c r="C1189"/>
      <c r="D1189"/>
      <c r="E1189"/>
      <c r="F1189"/>
      <c r="G1189"/>
      <c r="H1189"/>
      <c r="I1189"/>
      <c r="J1189"/>
      <c r="K1189"/>
      <c r="L1189"/>
      <c r="M1189"/>
      <c r="N1189"/>
      <c r="O1189"/>
      <c r="P1189"/>
      <c r="Q1189"/>
    </row>
    <row r="1190" spans="3:17" x14ac:dyDescent="0.35">
      <c r="C1190"/>
      <c r="D1190"/>
      <c r="E1190"/>
      <c r="F1190"/>
      <c r="G1190"/>
      <c r="H1190"/>
      <c r="I1190"/>
      <c r="J1190"/>
      <c r="K1190"/>
      <c r="L1190"/>
      <c r="M1190"/>
      <c r="N1190"/>
      <c r="O1190"/>
      <c r="P1190"/>
      <c r="Q1190"/>
    </row>
    <row r="1191" spans="3:17" x14ac:dyDescent="0.35">
      <c r="C1191"/>
      <c r="D1191"/>
      <c r="E1191"/>
      <c r="F1191"/>
      <c r="G1191"/>
      <c r="H1191"/>
      <c r="I1191"/>
      <c r="J1191"/>
      <c r="K1191"/>
      <c r="L1191"/>
      <c r="M1191"/>
      <c r="N1191"/>
      <c r="O1191"/>
      <c r="P1191"/>
      <c r="Q1191"/>
    </row>
    <row r="1192" spans="3:17" x14ac:dyDescent="0.35">
      <c r="C1192"/>
      <c r="D1192"/>
      <c r="E1192"/>
      <c r="F1192"/>
      <c r="G1192"/>
      <c r="H1192"/>
      <c r="I1192"/>
      <c r="J1192"/>
      <c r="K1192"/>
      <c r="L1192"/>
      <c r="M1192"/>
      <c r="N1192"/>
      <c r="O1192"/>
      <c r="P1192"/>
      <c r="Q1192"/>
    </row>
    <row r="1193" spans="3:17" x14ac:dyDescent="0.35">
      <c r="C1193"/>
      <c r="D1193"/>
      <c r="E1193"/>
      <c r="F1193"/>
      <c r="G1193"/>
      <c r="H1193"/>
      <c r="I1193"/>
      <c r="J1193"/>
      <c r="K1193"/>
      <c r="L1193"/>
      <c r="M1193"/>
      <c r="N1193"/>
      <c r="O1193"/>
      <c r="P1193"/>
      <c r="Q1193"/>
    </row>
    <row r="1194" spans="3:17" x14ac:dyDescent="0.35">
      <c r="C1194"/>
      <c r="D1194"/>
      <c r="E1194"/>
      <c r="F1194"/>
      <c r="G1194"/>
      <c r="H1194"/>
      <c r="I1194"/>
      <c r="J1194"/>
      <c r="K1194"/>
      <c r="L1194"/>
      <c r="M1194"/>
      <c r="N1194"/>
      <c r="O1194"/>
      <c r="P1194"/>
      <c r="Q1194"/>
    </row>
    <row r="1195" spans="3:17" x14ac:dyDescent="0.35">
      <c r="C1195"/>
      <c r="D1195"/>
      <c r="E1195"/>
      <c r="F1195"/>
      <c r="G1195"/>
      <c r="H1195"/>
      <c r="I1195"/>
      <c r="J1195"/>
      <c r="K1195"/>
      <c r="L1195"/>
      <c r="M1195"/>
      <c r="N1195"/>
      <c r="O1195"/>
      <c r="P1195"/>
      <c r="Q1195"/>
    </row>
    <row r="1196" spans="3:17" x14ac:dyDescent="0.35">
      <c r="C1196"/>
      <c r="D1196"/>
      <c r="E1196"/>
      <c r="F1196"/>
      <c r="G1196"/>
      <c r="H1196"/>
      <c r="I1196"/>
      <c r="J1196"/>
      <c r="K1196"/>
      <c r="L1196"/>
      <c r="M1196"/>
      <c r="N1196"/>
      <c r="O1196"/>
      <c r="P1196"/>
      <c r="Q1196"/>
    </row>
    <row r="1197" spans="3:17" x14ac:dyDescent="0.35">
      <c r="C1197"/>
      <c r="D1197"/>
      <c r="E1197"/>
      <c r="F1197"/>
      <c r="G1197"/>
      <c r="H1197"/>
      <c r="I1197"/>
      <c r="J1197"/>
      <c r="K1197"/>
      <c r="L1197"/>
      <c r="M1197"/>
      <c r="N1197"/>
      <c r="O1197"/>
      <c r="P1197"/>
      <c r="Q1197"/>
    </row>
    <row r="1198" spans="3:17" x14ac:dyDescent="0.35">
      <c r="C1198"/>
      <c r="D1198"/>
      <c r="E1198"/>
      <c r="F1198"/>
      <c r="G1198"/>
      <c r="H1198"/>
      <c r="I1198"/>
      <c r="J1198"/>
      <c r="K1198"/>
      <c r="L1198"/>
      <c r="M1198"/>
      <c r="N1198"/>
      <c r="O1198"/>
      <c r="P1198"/>
      <c r="Q1198"/>
    </row>
    <row r="1199" spans="3:17" x14ac:dyDescent="0.35">
      <c r="C1199"/>
      <c r="D1199"/>
      <c r="E1199"/>
      <c r="F1199"/>
      <c r="G1199"/>
      <c r="H1199"/>
      <c r="I1199"/>
      <c r="J1199"/>
      <c r="K1199"/>
      <c r="L1199"/>
      <c r="M1199"/>
      <c r="N1199"/>
      <c r="O1199"/>
      <c r="P1199"/>
      <c r="Q1199"/>
    </row>
    <row r="1200" spans="3:17" x14ac:dyDescent="0.35">
      <c r="C1200"/>
      <c r="D1200"/>
      <c r="E1200"/>
      <c r="F1200"/>
      <c r="G1200"/>
      <c r="H1200"/>
      <c r="I1200"/>
      <c r="J1200"/>
      <c r="K1200"/>
      <c r="L1200"/>
      <c r="M1200"/>
      <c r="N1200"/>
      <c r="O1200"/>
      <c r="P1200"/>
      <c r="Q1200"/>
    </row>
    <row r="1201" spans="3:17" x14ac:dyDescent="0.35">
      <c r="C1201"/>
      <c r="D1201"/>
      <c r="E1201"/>
      <c r="F1201"/>
      <c r="G1201"/>
      <c r="H1201"/>
      <c r="I1201"/>
      <c r="J1201"/>
      <c r="K1201"/>
      <c r="L1201"/>
      <c r="M1201"/>
      <c r="N1201"/>
      <c r="O1201"/>
      <c r="P1201"/>
      <c r="Q1201"/>
    </row>
    <row r="1202" spans="3:17" x14ac:dyDescent="0.35">
      <c r="C1202"/>
      <c r="D1202"/>
      <c r="E1202"/>
      <c r="F1202"/>
      <c r="G1202"/>
      <c r="H1202"/>
      <c r="I1202"/>
      <c r="J1202"/>
      <c r="K1202"/>
      <c r="L1202"/>
      <c r="M1202"/>
      <c r="N1202"/>
      <c r="O1202"/>
      <c r="P1202"/>
      <c r="Q1202"/>
    </row>
    <row r="1203" spans="3:17" x14ac:dyDescent="0.35">
      <c r="C1203"/>
      <c r="D1203"/>
      <c r="E1203"/>
      <c r="F1203"/>
      <c r="G1203"/>
      <c r="H1203"/>
      <c r="I1203"/>
      <c r="J1203"/>
      <c r="K1203"/>
      <c r="L1203"/>
      <c r="M1203"/>
      <c r="N1203"/>
      <c r="O1203"/>
      <c r="P1203"/>
      <c r="Q1203"/>
    </row>
    <row r="1204" spans="3:17" x14ac:dyDescent="0.35">
      <c r="C1204"/>
      <c r="D1204"/>
      <c r="E1204"/>
      <c r="F1204"/>
      <c r="G1204"/>
      <c r="H1204"/>
      <c r="I1204"/>
      <c r="J1204"/>
      <c r="K1204"/>
      <c r="L1204"/>
      <c r="M1204"/>
      <c r="N1204"/>
      <c r="O1204"/>
      <c r="P1204"/>
      <c r="Q1204"/>
    </row>
    <row r="1205" spans="3:17" x14ac:dyDescent="0.35">
      <c r="C1205"/>
      <c r="D1205"/>
      <c r="E1205"/>
      <c r="F1205"/>
      <c r="G1205"/>
      <c r="H1205"/>
      <c r="I1205"/>
      <c r="J1205"/>
      <c r="K1205"/>
      <c r="L1205"/>
      <c r="M1205"/>
      <c r="N1205"/>
      <c r="O1205"/>
      <c r="P1205"/>
      <c r="Q1205"/>
    </row>
    <row r="1206" spans="3:17" x14ac:dyDescent="0.35">
      <c r="C1206"/>
      <c r="D1206"/>
      <c r="E1206"/>
      <c r="F1206"/>
      <c r="G1206"/>
      <c r="H1206"/>
      <c r="I1206"/>
      <c r="J1206"/>
      <c r="K1206"/>
      <c r="L1206"/>
      <c r="M1206"/>
      <c r="N1206"/>
      <c r="O1206"/>
      <c r="P1206"/>
      <c r="Q1206"/>
    </row>
    <row r="1207" spans="3:17" x14ac:dyDescent="0.35">
      <c r="C1207"/>
      <c r="D1207"/>
      <c r="E1207"/>
      <c r="F1207"/>
      <c r="G1207"/>
      <c r="H1207"/>
      <c r="I1207"/>
      <c r="J1207"/>
      <c r="K1207"/>
      <c r="L1207"/>
      <c r="M1207"/>
      <c r="N1207"/>
      <c r="O1207"/>
      <c r="P1207"/>
      <c r="Q1207"/>
    </row>
    <row r="1208" spans="3:17" x14ac:dyDescent="0.35">
      <c r="C1208"/>
      <c r="D1208"/>
      <c r="E1208"/>
      <c r="F1208"/>
      <c r="G1208"/>
      <c r="H1208"/>
      <c r="I1208"/>
      <c r="J1208"/>
      <c r="K1208"/>
      <c r="L1208"/>
      <c r="M1208"/>
      <c r="N1208"/>
      <c r="O1208"/>
      <c r="P1208"/>
      <c r="Q1208"/>
    </row>
    <row r="1209" spans="3:17" x14ac:dyDescent="0.35">
      <c r="C1209"/>
      <c r="D1209"/>
      <c r="E1209"/>
      <c r="F1209"/>
      <c r="G1209"/>
      <c r="H1209"/>
      <c r="I1209"/>
      <c r="J1209"/>
      <c r="K1209"/>
      <c r="L1209"/>
      <c r="M1209"/>
      <c r="N1209"/>
      <c r="O1209"/>
      <c r="P1209"/>
      <c r="Q1209"/>
    </row>
    <row r="1210" spans="3:17" x14ac:dyDescent="0.35">
      <c r="C1210"/>
      <c r="D1210"/>
      <c r="E1210"/>
      <c r="F1210"/>
      <c r="G1210"/>
      <c r="H1210"/>
      <c r="I1210"/>
      <c r="J1210"/>
      <c r="K1210"/>
      <c r="L1210"/>
      <c r="M1210"/>
      <c r="N1210"/>
      <c r="O1210"/>
      <c r="P1210"/>
      <c r="Q1210"/>
    </row>
    <row r="1211" spans="3:17" x14ac:dyDescent="0.35">
      <c r="C1211"/>
      <c r="D1211"/>
      <c r="E1211"/>
      <c r="F1211"/>
      <c r="G1211"/>
      <c r="H1211"/>
      <c r="I1211"/>
      <c r="J1211"/>
      <c r="K1211"/>
      <c r="L1211"/>
      <c r="M1211"/>
      <c r="N1211"/>
      <c r="O1211"/>
      <c r="P1211"/>
      <c r="Q1211"/>
    </row>
    <row r="1212" spans="3:17" x14ac:dyDescent="0.35">
      <c r="C1212"/>
      <c r="D1212"/>
      <c r="E1212"/>
      <c r="F1212"/>
      <c r="G1212"/>
      <c r="H1212"/>
      <c r="I1212"/>
      <c r="J1212"/>
      <c r="K1212"/>
      <c r="L1212"/>
      <c r="M1212"/>
      <c r="N1212"/>
      <c r="O1212"/>
      <c r="P1212"/>
      <c r="Q1212"/>
    </row>
    <row r="1213" spans="3:17" x14ac:dyDescent="0.35">
      <c r="C1213"/>
      <c r="D1213"/>
      <c r="E1213"/>
      <c r="F1213"/>
      <c r="G1213"/>
      <c r="H1213"/>
      <c r="I1213"/>
      <c r="J1213"/>
      <c r="K1213"/>
      <c r="L1213"/>
      <c r="M1213"/>
      <c r="N1213"/>
      <c r="O1213"/>
      <c r="P1213"/>
      <c r="Q1213"/>
    </row>
    <row r="1214" spans="3:17" x14ac:dyDescent="0.35">
      <c r="C1214"/>
      <c r="D1214"/>
      <c r="E1214"/>
      <c r="F1214"/>
      <c r="G1214"/>
      <c r="H1214"/>
      <c r="I1214"/>
      <c r="J1214"/>
      <c r="K1214"/>
      <c r="L1214"/>
      <c r="M1214"/>
      <c r="N1214"/>
      <c r="O1214"/>
      <c r="P1214"/>
      <c r="Q1214"/>
    </row>
    <row r="1215" spans="3:17" x14ac:dyDescent="0.35">
      <c r="C1215"/>
      <c r="D1215"/>
      <c r="E1215"/>
      <c r="F1215"/>
      <c r="G1215"/>
      <c r="H1215"/>
      <c r="I1215"/>
      <c r="J1215"/>
      <c r="K1215"/>
      <c r="L1215"/>
      <c r="M1215"/>
      <c r="N1215"/>
      <c r="O1215"/>
      <c r="P1215"/>
      <c r="Q1215"/>
    </row>
    <row r="1216" spans="3:17" x14ac:dyDescent="0.35">
      <c r="C1216"/>
      <c r="D1216"/>
      <c r="E1216"/>
      <c r="F1216"/>
      <c r="G1216"/>
      <c r="H1216"/>
      <c r="I1216"/>
      <c r="J1216"/>
      <c r="K1216"/>
      <c r="L1216"/>
      <c r="M1216"/>
      <c r="N1216"/>
      <c r="O1216"/>
      <c r="P1216"/>
      <c r="Q1216"/>
    </row>
    <row r="1217" spans="3:17" x14ac:dyDescent="0.35">
      <c r="C1217"/>
      <c r="D1217"/>
      <c r="E1217"/>
      <c r="F1217"/>
      <c r="G1217"/>
      <c r="H1217"/>
      <c r="I1217"/>
      <c r="J1217"/>
      <c r="K1217"/>
      <c r="L1217"/>
      <c r="M1217"/>
      <c r="N1217"/>
      <c r="O1217"/>
      <c r="P1217"/>
      <c r="Q1217"/>
    </row>
    <row r="1218" spans="3:17" x14ac:dyDescent="0.35">
      <c r="C1218"/>
      <c r="D1218"/>
      <c r="E1218"/>
      <c r="F1218"/>
      <c r="G1218"/>
      <c r="H1218"/>
      <c r="I1218"/>
      <c r="J1218"/>
      <c r="K1218"/>
      <c r="L1218"/>
      <c r="M1218"/>
      <c r="N1218"/>
      <c r="O1218"/>
      <c r="P1218"/>
      <c r="Q1218"/>
    </row>
    <row r="1219" spans="3:17" x14ac:dyDescent="0.35">
      <c r="C1219"/>
      <c r="D1219"/>
      <c r="E1219"/>
      <c r="F1219"/>
      <c r="G1219"/>
      <c r="H1219"/>
      <c r="I1219"/>
      <c r="J1219"/>
      <c r="K1219"/>
      <c r="L1219"/>
      <c r="M1219"/>
      <c r="N1219"/>
      <c r="O1219"/>
      <c r="P1219"/>
      <c r="Q1219"/>
    </row>
    <row r="1220" spans="3:17" x14ac:dyDescent="0.35">
      <c r="C1220"/>
      <c r="D1220"/>
      <c r="E1220"/>
      <c r="F1220"/>
      <c r="G1220"/>
      <c r="H1220"/>
      <c r="I1220"/>
      <c r="J1220"/>
      <c r="K1220"/>
      <c r="L1220"/>
      <c r="M1220"/>
      <c r="N1220"/>
      <c r="O1220"/>
      <c r="P1220"/>
      <c r="Q1220"/>
    </row>
    <row r="1221" spans="3:17" x14ac:dyDescent="0.35">
      <c r="C1221"/>
      <c r="D1221"/>
      <c r="E1221"/>
      <c r="F1221"/>
      <c r="G1221"/>
      <c r="H1221"/>
      <c r="I1221"/>
      <c r="J1221"/>
      <c r="K1221"/>
      <c r="L1221"/>
      <c r="M1221"/>
      <c r="N1221"/>
      <c r="O1221"/>
      <c r="P1221"/>
      <c r="Q1221"/>
    </row>
    <row r="1222" spans="3:17" x14ac:dyDescent="0.35">
      <c r="C1222"/>
      <c r="D1222"/>
      <c r="E1222"/>
      <c r="F1222"/>
      <c r="G1222"/>
      <c r="H1222"/>
      <c r="I1222"/>
      <c r="J1222"/>
      <c r="K1222"/>
      <c r="L1222"/>
      <c r="M1222"/>
      <c r="N1222"/>
      <c r="O1222"/>
      <c r="P1222"/>
      <c r="Q1222"/>
    </row>
    <row r="1223" spans="3:17" x14ac:dyDescent="0.35">
      <c r="C1223"/>
      <c r="D1223"/>
      <c r="E1223"/>
      <c r="F1223"/>
      <c r="G1223"/>
      <c r="H1223"/>
      <c r="I1223"/>
      <c r="J1223"/>
      <c r="K1223"/>
      <c r="L1223"/>
      <c r="M1223"/>
      <c r="N1223"/>
      <c r="O1223"/>
      <c r="P1223"/>
      <c r="Q1223"/>
    </row>
    <row r="1224" spans="3:17" x14ac:dyDescent="0.35">
      <c r="C1224"/>
      <c r="D1224"/>
      <c r="E1224"/>
      <c r="F1224"/>
      <c r="G1224"/>
      <c r="H1224"/>
      <c r="I1224"/>
      <c r="J1224"/>
      <c r="K1224"/>
      <c r="L1224"/>
      <c r="M1224"/>
      <c r="N1224"/>
      <c r="O1224"/>
      <c r="P1224"/>
      <c r="Q1224"/>
    </row>
    <row r="1225" spans="3:17" x14ac:dyDescent="0.35">
      <c r="C1225"/>
      <c r="D1225"/>
      <c r="E1225"/>
      <c r="F1225"/>
      <c r="G1225"/>
      <c r="H1225"/>
      <c r="I1225"/>
      <c r="J1225"/>
      <c r="K1225"/>
      <c r="L1225"/>
      <c r="M1225"/>
      <c r="N1225"/>
      <c r="O1225"/>
      <c r="P1225"/>
      <c r="Q1225"/>
    </row>
    <row r="1226" spans="3:17" x14ac:dyDescent="0.35">
      <c r="C1226"/>
      <c r="D1226"/>
      <c r="E1226"/>
      <c r="F1226"/>
      <c r="G1226"/>
      <c r="H1226"/>
      <c r="I1226"/>
      <c r="J1226"/>
      <c r="K1226"/>
      <c r="L1226"/>
      <c r="M1226"/>
      <c r="N1226"/>
      <c r="O1226"/>
      <c r="P1226"/>
      <c r="Q1226"/>
    </row>
    <row r="1227" spans="3:17" x14ac:dyDescent="0.35">
      <c r="C1227"/>
      <c r="D1227"/>
      <c r="E1227"/>
      <c r="F1227"/>
      <c r="G1227"/>
      <c r="H1227"/>
      <c r="I1227"/>
      <c r="J1227"/>
      <c r="K1227"/>
      <c r="L1227"/>
      <c r="M1227"/>
      <c r="N1227"/>
      <c r="O1227"/>
      <c r="P1227"/>
      <c r="Q1227"/>
    </row>
    <row r="1228" spans="3:17" x14ac:dyDescent="0.35">
      <c r="C1228"/>
      <c r="D1228"/>
      <c r="E1228"/>
      <c r="F1228"/>
      <c r="G1228"/>
      <c r="H1228"/>
      <c r="I1228"/>
      <c r="J1228"/>
      <c r="K1228"/>
      <c r="L1228"/>
      <c r="M1228"/>
      <c r="N1228"/>
      <c r="O1228"/>
      <c r="P1228"/>
      <c r="Q1228"/>
    </row>
    <row r="1229" spans="3:17" x14ac:dyDescent="0.35">
      <c r="C1229"/>
      <c r="D1229"/>
      <c r="E1229"/>
      <c r="F1229"/>
      <c r="G1229"/>
      <c r="H1229"/>
      <c r="I1229"/>
      <c r="J1229"/>
      <c r="K1229"/>
      <c r="L1229"/>
      <c r="M1229"/>
      <c r="N1229"/>
      <c r="O1229"/>
      <c r="P1229"/>
      <c r="Q1229"/>
    </row>
    <row r="1230" spans="3:17" x14ac:dyDescent="0.35">
      <c r="C1230"/>
      <c r="D1230"/>
      <c r="E1230"/>
      <c r="F1230"/>
      <c r="G1230"/>
      <c r="H1230"/>
      <c r="I1230"/>
      <c r="J1230"/>
      <c r="K1230"/>
      <c r="L1230"/>
      <c r="M1230"/>
      <c r="N1230"/>
      <c r="O1230"/>
      <c r="P1230"/>
      <c r="Q1230"/>
    </row>
    <row r="1231" spans="3:17" x14ac:dyDescent="0.35">
      <c r="C1231"/>
      <c r="D1231"/>
      <c r="E1231"/>
      <c r="F1231"/>
      <c r="G1231"/>
      <c r="H1231"/>
      <c r="I1231"/>
      <c r="J1231"/>
      <c r="K1231"/>
      <c r="L1231"/>
      <c r="M1231"/>
      <c r="N1231"/>
      <c r="O1231"/>
      <c r="P1231"/>
      <c r="Q1231"/>
    </row>
    <row r="1232" spans="3:17" x14ac:dyDescent="0.35">
      <c r="C1232"/>
      <c r="D1232"/>
      <c r="E1232"/>
      <c r="F1232"/>
      <c r="G1232"/>
      <c r="H1232"/>
      <c r="I1232"/>
      <c r="J1232"/>
      <c r="K1232"/>
      <c r="L1232"/>
      <c r="M1232"/>
      <c r="N1232"/>
      <c r="O1232"/>
      <c r="P1232"/>
      <c r="Q1232"/>
    </row>
    <row r="1233" spans="3:17" x14ac:dyDescent="0.35">
      <c r="C1233"/>
      <c r="D1233"/>
      <c r="E1233"/>
      <c r="F1233"/>
      <c r="G1233"/>
      <c r="H1233"/>
      <c r="I1233"/>
      <c r="J1233"/>
      <c r="K1233"/>
      <c r="L1233"/>
      <c r="M1233"/>
      <c r="N1233"/>
      <c r="O1233"/>
      <c r="P1233"/>
      <c r="Q1233"/>
    </row>
    <row r="1234" spans="3:17" x14ac:dyDescent="0.35">
      <c r="C1234"/>
      <c r="D1234"/>
      <c r="E1234"/>
      <c r="F1234"/>
      <c r="G1234"/>
      <c r="H1234"/>
      <c r="I1234"/>
      <c r="J1234"/>
      <c r="K1234"/>
      <c r="L1234"/>
      <c r="M1234"/>
      <c r="N1234"/>
      <c r="O1234"/>
      <c r="P1234"/>
      <c r="Q1234"/>
    </row>
    <row r="1235" spans="3:17" x14ac:dyDescent="0.35">
      <c r="C1235"/>
      <c r="D1235"/>
      <c r="E1235"/>
      <c r="F1235"/>
      <c r="G1235"/>
      <c r="H1235"/>
      <c r="I1235"/>
      <c r="J1235"/>
      <c r="K1235"/>
      <c r="L1235"/>
      <c r="M1235"/>
      <c r="N1235"/>
      <c r="O1235"/>
      <c r="P1235"/>
      <c r="Q1235"/>
    </row>
    <row r="1236" spans="3:17" x14ac:dyDescent="0.35">
      <c r="C1236"/>
      <c r="D1236"/>
      <c r="E1236"/>
      <c r="F1236"/>
      <c r="G1236"/>
      <c r="H1236"/>
      <c r="I1236"/>
      <c r="J1236"/>
      <c r="K1236"/>
      <c r="L1236"/>
      <c r="M1236"/>
      <c r="N1236"/>
      <c r="O1236"/>
      <c r="P1236"/>
      <c r="Q1236"/>
    </row>
    <row r="1237" spans="3:17" x14ac:dyDescent="0.35">
      <c r="C1237"/>
      <c r="D1237"/>
      <c r="E1237"/>
      <c r="F1237"/>
      <c r="G1237"/>
      <c r="H1237"/>
      <c r="I1237"/>
      <c r="J1237"/>
      <c r="K1237"/>
      <c r="L1237"/>
      <c r="M1237"/>
      <c r="N1237"/>
      <c r="O1237"/>
      <c r="P1237"/>
      <c r="Q1237"/>
    </row>
    <row r="1238" spans="3:17" x14ac:dyDescent="0.35">
      <c r="C1238"/>
      <c r="D1238"/>
      <c r="E1238"/>
      <c r="F1238"/>
      <c r="G1238"/>
      <c r="H1238"/>
      <c r="I1238"/>
      <c r="J1238"/>
      <c r="K1238"/>
      <c r="L1238"/>
      <c r="M1238"/>
      <c r="N1238"/>
      <c r="O1238"/>
      <c r="P1238"/>
      <c r="Q1238"/>
    </row>
    <row r="1239" spans="3:17" x14ac:dyDescent="0.35">
      <c r="C1239"/>
      <c r="D1239"/>
      <c r="E1239"/>
      <c r="F1239"/>
      <c r="G1239"/>
      <c r="H1239"/>
      <c r="I1239"/>
      <c r="J1239"/>
      <c r="K1239"/>
      <c r="L1239"/>
      <c r="M1239"/>
      <c r="N1239"/>
      <c r="O1239"/>
      <c r="P1239"/>
      <c r="Q1239"/>
    </row>
    <row r="1240" spans="3:17" x14ac:dyDescent="0.35">
      <c r="C1240"/>
      <c r="D1240"/>
      <c r="E1240"/>
      <c r="F1240"/>
      <c r="G1240"/>
      <c r="H1240"/>
      <c r="I1240"/>
      <c r="J1240"/>
      <c r="K1240"/>
      <c r="L1240"/>
      <c r="M1240"/>
      <c r="N1240"/>
      <c r="O1240"/>
      <c r="P1240"/>
      <c r="Q1240"/>
    </row>
    <row r="1241" spans="3:17" x14ac:dyDescent="0.35">
      <c r="C1241"/>
      <c r="D1241"/>
      <c r="E1241"/>
      <c r="F1241"/>
      <c r="G1241"/>
      <c r="H1241"/>
      <c r="I1241"/>
      <c r="J1241"/>
      <c r="K1241"/>
      <c r="L1241"/>
      <c r="M1241"/>
      <c r="N1241"/>
      <c r="O1241"/>
      <c r="P1241"/>
      <c r="Q1241"/>
    </row>
    <row r="1242" spans="3:17" x14ac:dyDescent="0.35">
      <c r="C1242"/>
      <c r="D1242"/>
      <c r="E1242"/>
      <c r="F1242"/>
      <c r="G1242"/>
      <c r="H1242"/>
      <c r="I1242"/>
      <c r="J1242"/>
      <c r="K1242"/>
      <c r="L1242"/>
      <c r="M1242"/>
      <c r="N1242"/>
      <c r="O1242"/>
      <c r="P1242"/>
      <c r="Q1242"/>
    </row>
    <row r="1243" spans="3:17" x14ac:dyDescent="0.35">
      <c r="C1243"/>
      <c r="D1243"/>
      <c r="E1243"/>
      <c r="F1243"/>
      <c r="G1243"/>
      <c r="H1243"/>
      <c r="I1243"/>
      <c r="J1243"/>
      <c r="K1243"/>
      <c r="L1243"/>
      <c r="M1243"/>
      <c r="N1243"/>
      <c r="O1243"/>
      <c r="P1243"/>
      <c r="Q1243"/>
    </row>
    <row r="1244" spans="3:17" x14ac:dyDescent="0.35">
      <c r="C1244"/>
      <c r="D1244"/>
      <c r="E1244"/>
      <c r="F1244"/>
      <c r="G1244"/>
      <c r="H1244"/>
      <c r="I1244"/>
      <c r="J1244"/>
      <c r="K1244"/>
      <c r="L1244"/>
      <c r="M1244"/>
      <c r="N1244"/>
      <c r="O1244"/>
      <c r="P1244"/>
      <c r="Q1244"/>
    </row>
    <row r="1245" spans="3:17" x14ac:dyDescent="0.35">
      <c r="C1245"/>
      <c r="D1245"/>
      <c r="E1245"/>
      <c r="F1245"/>
      <c r="G1245"/>
      <c r="H1245"/>
      <c r="I1245"/>
      <c r="J1245"/>
      <c r="K1245"/>
      <c r="L1245"/>
      <c r="M1245"/>
      <c r="N1245"/>
      <c r="O1245"/>
      <c r="P1245"/>
      <c r="Q1245"/>
    </row>
    <row r="1246" spans="3:17" x14ac:dyDescent="0.35">
      <c r="C1246"/>
      <c r="D1246"/>
      <c r="E1246"/>
      <c r="F1246"/>
      <c r="G1246"/>
      <c r="H1246"/>
      <c r="I1246"/>
      <c r="J1246"/>
      <c r="K1246"/>
      <c r="L1246"/>
      <c r="M1246"/>
      <c r="N1246"/>
      <c r="O1246"/>
      <c r="P1246"/>
      <c r="Q1246"/>
    </row>
    <row r="1247" spans="3:17" x14ac:dyDescent="0.35">
      <c r="C1247"/>
      <c r="D1247"/>
      <c r="E1247"/>
      <c r="F1247"/>
      <c r="G1247"/>
      <c r="H1247"/>
      <c r="I1247"/>
      <c r="J1247"/>
      <c r="K1247"/>
      <c r="L1247"/>
      <c r="M1247"/>
      <c r="N1247"/>
      <c r="O1247"/>
      <c r="P1247"/>
      <c r="Q1247"/>
    </row>
    <row r="1248" spans="3:17" x14ac:dyDescent="0.35">
      <c r="C1248"/>
      <c r="D1248"/>
      <c r="E1248"/>
      <c r="F1248"/>
      <c r="G1248"/>
      <c r="H1248"/>
      <c r="I1248"/>
      <c r="J1248"/>
      <c r="K1248"/>
      <c r="L1248"/>
      <c r="M1248"/>
      <c r="N1248"/>
      <c r="O1248"/>
      <c r="P1248"/>
      <c r="Q1248"/>
    </row>
    <row r="1249" spans="3:17" x14ac:dyDescent="0.35">
      <c r="C1249"/>
      <c r="D1249"/>
      <c r="E1249"/>
      <c r="F1249"/>
      <c r="G1249"/>
      <c r="H1249"/>
      <c r="I1249"/>
      <c r="J1249"/>
      <c r="K1249"/>
      <c r="L1249"/>
      <c r="M1249"/>
      <c r="N1249"/>
      <c r="O1249"/>
      <c r="P1249"/>
      <c r="Q1249"/>
    </row>
    <row r="1250" spans="3:17" x14ac:dyDescent="0.35">
      <c r="C1250"/>
      <c r="D1250"/>
      <c r="E1250"/>
      <c r="F1250"/>
      <c r="G1250"/>
      <c r="H1250"/>
      <c r="I1250"/>
      <c r="J1250"/>
      <c r="K1250"/>
      <c r="L1250"/>
      <c r="M1250"/>
      <c r="N1250"/>
      <c r="O1250"/>
      <c r="P1250"/>
      <c r="Q1250"/>
    </row>
    <row r="1251" spans="3:17" x14ac:dyDescent="0.35">
      <c r="C1251"/>
      <c r="D1251"/>
      <c r="E1251"/>
      <c r="F1251"/>
      <c r="G1251"/>
      <c r="H1251"/>
      <c r="I1251"/>
      <c r="J1251"/>
      <c r="K1251"/>
      <c r="L1251"/>
      <c r="M1251"/>
      <c r="N1251"/>
      <c r="O1251"/>
      <c r="P1251"/>
      <c r="Q1251"/>
    </row>
    <row r="1252" spans="3:17" x14ac:dyDescent="0.35">
      <c r="C1252"/>
      <c r="D1252"/>
      <c r="E1252"/>
      <c r="F1252"/>
      <c r="G1252"/>
      <c r="H1252"/>
      <c r="I1252"/>
      <c r="J1252"/>
      <c r="K1252"/>
      <c r="L1252"/>
      <c r="M1252"/>
      <c r="N1252"/>
      <c r="O1252"/>
      <c r="P1252"/>
      <c r="Q1252"/>
    </row>
    <row r="1253" spans="3:17" x14ac:dyDescent="0.35">
      <c r="C1253"/>
      <c r="D1253"/>
      <c r="E1253"/>
      <c r="F1253"/>
      <c r="G1253"/>
      <c r="H1253"/>
      <c r="I1253"/>
      <c r="J1253"/>
      <c r="K1253"/>
      <c r="L1253"/>
      <c r="M1253"/>
      <c r="N1253"/>
      <c r="O1253"/>
      <c r="P1253"/>
      <c r="Q1253"/>
    </row>
    <row r="1254" spans="3:17" x14ac:dyDescent="0.35">
      <c r="C1254"/>
      <c r="D1254"/>
      <c r="E1254"/>
      <c r="F1254"/>
      <c r="G1254"/>
      <c r="H1254"/>
      <c r="I1254"/>
      <c r="J1254"/>
      <c r="K1254"/>
      <c r="L1254"/>
      <c r="M1254"/>
      <c r="N1254"/>
      <c r="O1254"/>
      <c r="P1254"/>
      <c r="Q1254"/>
    </row>
    <row r="1255" spans="3:17" x14ac:dyDescent="0.35">
      <c r="C1255"/>
      <c r="D1255"/>
      <c r="E1255"/>
      <c r="F1255"/>
      <c r="G1255"/>
      <c r="H1255"/>
      <c r="I1255"/>
      <c r="J1255"/>
      <c r="K1255"/>
      <c r="L1255"/>
      <c r="M1255"/>
      <c r="N1255"/>
      <c r="O1255"/>
      <c r="P1255"/>
      <c r="Q1255"/>
    </row>
    <row r="1256" spans="3:17" x14ac:dyDescent="0.35">
      <c r="C1256"/>
      <c r="D1256"/>
      <c r="E1256"/>
      <c r="F1256"/>
      <c r="G1256"/>
      <c r="H1256"/>
      <c r="I1256"/>
      <c r="J1256"/>
      <c r="K1256"/>
      <c r="L1256"/>
      <c r="M1256"/>
      <c r="N1256"/>
      <c r="O1256"/>
      <c r="P1256"/>
      <c r="Q1256"/>
    </row>
    <row r="1257" spans="3:17" x14ac:dyDescent="0.35">
      <c r="C1257"/>
      <c r="D1257"/>
      <c r="E1257"/>
      <c r="F1257"/>
      <c r="G1257"/>
      <c r="H1257"/>
      <c r="I1257"/>
      <c r="J1257"/>
      <c r="K1257"/>
      <c r="L1257"/>
      <c r="M1257"/>
      <c r="N1257"/>
      <c r="O1257"/>
      <c r="P1257"/>
      <c r="Q1257"/>
    </row>
    <row r="1258" spans="3:17" x14ac:dyDescent="0.35">
      <c r="C1258"/>
      <c r="D1258"/>
      <c r="E1258"/>
      <c r="F1258"/>
      <c r="G1258"/>
      <c r="H1258"/>
      <c r="I1258"/>
      <c r="J1258"/>
      <c r="K1258"/>
      <c r="L1258"/>
      <c r="M1258"/>
      <c r="N1258"/>
      <c r="O1258"/>
      <c r="P1258"/>
      <c r="Q1258"/>
    </row>
    <row r="1259" spans="3:17" x14ac:dyDescent="0.35">
      <c r="C1259"/>
      <c r="D1259"/>
      <c r="E1259"/>
      <c r="F1259"/>
      <c r="G1259"/>
      <c r="H1259"/>
      <c r="I1259"/>
      <c r="J1259"/>
      <c r="K1259"/>
      <c r="L1259"/>
      <c r="M1259"/>
      <c r="N1259"/>
      <c r="O1259"/>
      <c r="P1259"/>
      <c r="Q1259"/>
    </row>
    <row r="1260" spans="3:17" x14ac:dyDescent="0.35">
      <c r="C1260"/>
      <c r="D1260"/>
      <c r="E1260"/>
      <c r="F1260"/>
      <c r="G1260"/>
      <c r="H1260"/>
      <c r="I1260"/>
      <c r="J1260"/>
      <c r="K1260"/>
      <c r="L1260"/>
      <c r="M1260"/>
      <c r="N1260"/>
      <c r="O1260"/>
      <c r="P1260"/>
      <c r="Q1260"/>
    </row>
    <row r="1261" spans="3:17" x14ac:dyDescent="0.35">
      <c r="C1261"/>
      <c r="D1261"/>
      <c r="E1261"/>
      <c r="F1261"/>
      <c r="G1261"/>
      <c r="H1261"/>
      <c r="I1261"/>
      <c r="J1261"/>
      <c r="K1261"/>
      <c r="L1261"/>
      <c r="M1261"/>
      <c r="N1261"/>
      <c r="O1261"/>
      <c r="P1261"/>
      <c r="Q1261"/>
    </row>
    <row r="1262" spans="3:17" x14ac:dyDescent="0.35">
      <c r="C1262"/>
      <c r="D1262"/>
      <c r="E1262"/>
      <c r="F1262"/>
      <c r="G1262"/>
      <c r="H1262"/>
      <c r="I1262"/>
      <c r="J1262"/>
      <c r="K1262"/>
      <c r="L1262"/>
      <c r="M1262"/>
      <c r="N1262"/>
      <c r="O1262"/>
      <c r="P1262"/>
      <c r="Q1262"/>
    </row>
    <row r="1263" spans="3:17" x14ac:dyDescent="0.35">
      <c r="C1263"/>
      <c r="D1263"/>
      <c r="E1263"/>
      <c r="F1263"/>
      <c r="G1263"/>
      <c r="H1263"/>
      <c r="I1263"/>
      <c r="J1263"/>
      <c r="K1263"/>
      <c r="L1263"/>
      <c r="M1263"/>
      <c r="N1263"/>
      <c r="O1263"/>
      <c r="P1263"/>
      <c r="Q1263"/>
    </row>
    <row r="1264" spans="3:17" x14ac:dyDescent="0.35">
      <c r="C1264"/>
      <c r="D1264"/>
      <c r="E1264"/>
      <c r="F1264"/>
      <c r="G1264"/>
      <c r="H1264"/>
      <c r="I1264"/>
      <c r="J1264"/>
      <c r="K1264"/>
      <c r="L1264"/>
      <c r="M1264"/>
      <c r="N1264"/>
      <c r="O1264"/>
      <c r="P1264"/>
      <c r="Q1264"/>
    </row>
    <row r="1265" spans="3:17" x14ac:dyDescent="0.35">
      <c r="C1265"/>
      <c r="D1265"/>
      <c r="E1265"/>
      <c r="F1265"/>
      <c r="G1265"/>
      <c r="H1265"/>
      <c r="I1265"/>
      <c r="J1265"/>
      <c r="K1265"/>
      <c r="L1265"/>
      <c r="M1265"/>
      <c r="N1265"/>
      <c r="O1265"/>
      <c r="P1265"/>
      <c r="Q1265"/>
    </row>
    <row r="1266" spans="3:17" x14ac:dyDescent="0.35">
      <c r="C1266"/>
      <c r="D1266"/>
      <c r="E1266"/>
      <c r="F1266"/>
      <c r="G1266"/>
      <c r="H1266"/>
      <c r="I1266"/>
      <c r="J1266"/>
      <c r="K1266"/>
      <c r="L1266"/>
      <c r="M1266"/>
      <c r="N1266"/>
      <c r="O1266"/>
      <c r="P1266"/>
      <c r="Q1266"/>
    </row>
    <row r="1267" spans="3:17" x14ac:dyDescent="0.35">
      <c r="C1267"/>
      <c r="D1267"/>
      <c r="E1267"/>
      <c r="F1267"/>
      <c r="G1267"/>
      <c r="H1267"/>
      <c r="I1267"/>
      <c r="J1267"/>
      <c r="K1267"/>
      <c r="L1267"/>
      <c r="M1267"/>
      <c r="N1267"/>
      <c r="O1267"/>
      <c r="P1267"/>
      <c r="Q1267"/>
    </row>
    <row r="1268" spans="3:17" x14ac:dyDescent="0.35">
      <c r="C1268"/>
      <c r="D1268"/>
      <c r="E1268"/>
      <c r="F1268"/>
      <c r="G1268"/>
      <c r="H1268"/>
      <c r="I1268"/>
      <c r="J1268"/>
      <c r="K1268"/>
      <c r="L1268"/>
      <c r="M1268"/>
      <c r="N1268"/>
      <c r="O1268"/>
      <c r="P1268"/>
      <c r="Q1268"/>
    </row>
    <row r="1269" spans="3:17" x14ac:dyDescent="0.35">
      <c r="C1269"/>
      <c r="D1269"/>
      <c r="E1269"/>
      <c r="F1269"/>
      <c r="G1269"/>
      <c r="H1269"/>
      <c r="I1269"/>
      <c r="J1269"/>
      <c r="K1269"/>
      <c r="L1269"/>
      <c r="M1269"/>
      <c r="N1269"/>
      <c r="O1269"/>
      <c r="P1269"/>
      <c r="Q1269"/>
    </row>
    <row r="1270" spans="3:17" x14ac:dyDescent="0.35">
      <c r="C1270"/>
      <c r="D1270"/>
      <c r="E1270"/>
      <c r="F1270"/>
      <c r="G1270"/>
      <c r="H1270"/>
      <c r="I1270"/>
      <c r="J1270"/>
      <c r="K1270"/>
      <c r="L1270"/>
      <c r="M1270"/>
      <c r="N1270"/>
      <c r="O1270"/>
      <c r="P1270"/>
      <c r="Q1270"/>
    </row>
    <row r="1271" spans="3:17" x14ac:dyDescent="0.35">
      <c r="C1271"/>
      <c r="D1271"/>
      <c r="E1271"/>
      <c r="F1271"/>
      <c r="G1271"/>
      <c r="H1271"/>
      <c r="I1271"/>
      <c r="J1271"/>
      <c r="K1271"/>
      <c r="L1271"/>
      <c r="M1271"/>
      <c r="N1271"/>
      <c r="O1271"/>
      <c r="P1271"/>
      <c r="Q1271"/>
    </row>
    <row r="1272" spans="3:17" x14ac:dyDescent="0.35">
      <c r="C1272"/>
      <c r="D1272"/>
      <c r="E1272"/>
      <c r="F1272"/>
      <c r="G1272"/>
      <c r="H1272"/>
      <c r="I1272"/>
      <c r="J1272"/>
      <c r="K1272"/>
      <c r="L1272"/>
      <c r="M1272"/>
      <c r="N1272"/>
      <c r="O1272"/>
      <c r="P1272"/>
      <c r="Q1272"/>
    </row>
    <row r="1273" spans="3:17" x14ac:dyDescent="0.35">
      <c r="C1273"/>
      <c r="D1273"/>
      <c r="E1273"/>
      <c r="F1273"/>
      <c r="G1273"/>
      <c r="H1273"/>
      <c r="I1273"/>
      <c r="J1273"/>
      <c r="K1273"/>
      <c r="L1273"/>
      <c r="M1273"/>
      <c r="N1273"/>
      <c r="O1273"/>
      <c r="P1273"/>
      <c r="Q1273"/>
    </row>
    <row r="1274" spans="3:17" x14ac:dyDescent="0.35">
      <c r="C1274"/>
      <c r="D1274"/>
      <c r="E1274"/>
      <c r="F1274"/>
      <c r="G1274"/>
      <c r="H1274"/>
      <c r="I1274"/>
      <c r="J1274"/>
      <c r="K1274"/>
      <c r="L1274"/>
      <c r="M1274"/>
      <c r="N1274"/>
      <c r="O1274"/>
      <c r="P1274"/>
      <c r="Q1274"/>
    </row>
    <row r="1275" spans="3:17" x14ac:dyDescent="0.35">
      <c r="C1275"/>
      <c r="D1275"/>
      <c r="E1275"/>
      <c r="F1275"/>
      <c r="G1275"/>
      <c r="H1275"/>
      <c r="I1275"/>
      <c r="J1275"/>
      <c r="K1275"/>
      <c r="L1275"/>
      <c r="M1275"/>
      <c r="N1275"/>
      <c r="O1275"/>
      <c r="P1275"/>
      <c r="Q1275"/>
    </row>
    <row r="1276" spans="3:17" x14ac:dyDescent="0.35">
      <c r="C1276"/>
      <c r="D1276"/>
      <c r="E1276"/>
      <c r="F1276"/>
      <c r="G1276"/>
      <c r="H1276"/>
      <c r="I1276"/>
      <c r="J1276"/>
      <c r="K1276"/>
      <c r="L1276"/>
      <c r="M1276"/>
      <c r="N1276"/>
      <c r="O1276"/>
      <c r="P1276"/>
      <c r="Q1276"/>
    </row>
    <row r="1277" spans="3:17" x14ac:dyDescent="0.35">
      <c r="C1277"/>
      <c r="D1277"/>
      <c r="E1277"/>
      <c r="F1277"/>
      <c r="G1277"/>
      <c r="H1277"/>
      <c r="I1277"/>
      <c r="J1277"/>
      <c r="K1277"/>
      <c r="L1277"/>
      <c r="M1277"/>
      <c r="N1277"/>
      <c r="O1277"/>
      <c r="P1277"/>
      <c r="Q1277"/>
    </row>
    <row r="1278" spans="3:17" x14ac:dyDescent="0.35">
      <c r="C1278"/>
      <c r="D1278"/>
      <c r="E1278"/>
      <c r="F1278"/>
      <c r="G1278"/>
      <c r="H1278"/>
      <c r="I1278"/>
      <c r="J1278"/>
      <c r="K1278"/>
      <c r="L1278"/>
      <c r="M1278"/>
      <c r="N1278"/>
      <c r="O1278"/>
      <c r="P1278"/>
      <c r="Q1278"/>
    </row>
    <row r="1279" spans="3:17" x14ac:dyDescent="0.35">
      <c r="C1279"/>
      <c r="D1279"/>
      <c r="E1279"/>
      <c r="F1279"/>
      <c r="G1279"/>
      <c r="H1279"/>
      <c r="I1279"/>
      <c r="J1279"/>
      <c r="K1279"/>
      <c r="L1279"/>
      <c r="M1279"/>
      <c r="N1279"/>
      <c r="O1279"/>
      <c r="P1279"/>
      <c r="Q1279"/>
    </row>
    <row r="1280" spans="3:17" x14ac:dyDescent="0.35">
      <c r="C1280"/>
      <c r="D1280"/>
      <c r="E1280"/>
      <c r="F1280"/>
      <c r="G1280"/>
      <c r="H1280"/>
      <c r="I1280"/>
      <c r="J1280"/>
      <c r="K1280"/>
      <c r="L1280"/>
      <c r="M1280"/>
      <c r="N1280"/>
      <c r="O1280"/>
      <c r="P1280"/>
      <c r="Q1280"/>
    </row>
    <row r="1281" spans="3:17" x14ac:dyDescent="0.35">
      <c r="C1281"/>
      <c r="D1281"/>
      <c r="E1281"/>
      <c r="F1281"/>
      <c r="G1281"/>
      <c r="H1281"/>
      <c r="I1281"/>
      <c r="J1281"/>
      <c r="K1281"/>
      <c r="L1281"/>
      <c r="M1281"/>
      <c r="N1281"/>
      <c r="O1281"/>
      <c r="P1281"/>
      <c r="Q1281"/>
    </row>
    <row r="1282" spans="3:17" x14ac:dyDescent="0.35">
      <c r="C1282"/>
      <c r="D1282"/>
      <c r="E1282"/>
      <c r="F1282"/>
      <c r="G1282"/>
      <c r="H1282"/>
      <c r="I1282"/>
      <c r="J1282"/>
      <c r="K1282"/>
      <c r="L1282"/>
      <c r="M1282"/>
      <c r="N1282"/>
      <c r="O1282"/>
      <c r="P1282"/>
      <c r="Q1282"/>
    </row>
    <row r="1283" spans="3:17" x14ac:dyDescent="0.35">
      <c r="C1283"/>
      <c r="D1283"/>
      <c r="E1283"/>
      <c r="F1283"/>
      <c r="G1283"/>
      <c r="H1283"/>
      <c r="I1283"/>
      <c r="J1283"/>
      <c r="K1283"/>
      <c r="L1283"/>
      <c r="M1283"/>
      <c r="N1283"/>
      <c r="O1283"/>
      <c r="P1283"/>
      <c r="Q1283"/>
    </row>
    <row r="1284" spans="3:17" x14ac:dyDescent="0.35">
      <c r="C1284"/>
      <c r="D1284"/>
      <c r="E1284"/>
      <c r="F1284"/>
      <c r="G1284"/>
      <c r="H1284"/>
      <c r="I1284"/>
      <c r="J1284"/>
      <c r="K1284"/>
      <c r="L1284"/>
      <c r="M1284"/>
      <c r="N1284"/>
      <c r="O1284"/>
      <c r="P1284"/>
      <c r="Q1284"/>
    </row>
    <row r="1285" spans="3:17" x14ac:dyDescent="0.35">
      <c r="C1285"/>
      <c r="D1285"/>
      <c r="E1285"/>
      <c r="F1285"/>
      <c r="G1285"/>
      <c r="H1285"/>
      <c r="I1285"/>
      <c r="J1285"/>
      <c r="K1285"/>
      <c r="L1285"/>
      <c r="M1285"/>
      <c r="N1285"/>
      <c r="O1285"/>
      <c r="P1285"/>
      <c r="Q1285"/>
    </row>
    <row r="1286" spans="3:17" x14ac:dyDescent="0.35">
      <c r="C1286"/>
      <c r="D1286"/>
      <c r="E1286"/>
      <c r="F1286"/>
      <c r="G1286"/>
      <c r="H1286"/>
      <c r="I1286"/>
      <c r="J1286"/>
      <c r="K1286"/>
      <c r="L1286"/>
      <c r="M1286"/>
      <c r="N1286"/>
      <c r="O1286"/>
      <c r="P1286"/>
      <c r="Q1286"/>
    </row>
    <row r="1287" spans="3:17" x14ac:dyDescent="0.35">
      <c r="C1287"/>
      <c r="D1287"/>
      <c r="E1287"/>
      <c r="F1287"/>
      <c r="G1287"/>
      <c r="H1287"/>
      <c r="I1287"/>
      <c r="J1287"/>
      <c r="K1287"/>
      <c r="L1287"/>
      <c r="M1287"/>
      <c r="N1287"/>
      <c r="O1287"/>
      <c r="P1287"/>
      <c r="Q1287"/>
    </row>
    <row r="1288" spans="3:17" x14ac:dyDescent="0.35">
      <c r="C1288"/>
      <c r="D1288"/>
      <c r="E1288"/>
      <c r="F1288"/>
      <c r="G1288"/>
      <c r="H1288"/>
      <c r="I1288"/>
      <c r="J1288"/>
      <c r="K1288"/>
      <c r="L1288"/>
      <c r="M1288"/>
      <c r="N1288"/>
      <c r="O1288"/>
      <c r="P1288"/>
      <c r="Q1288"/>
    </row>
    <row r="1289" spans="3:17" x14ac:dyDescent="0.35">
      <c r="C1289"/>
      <c r="D1289"/>
      <c r="E1289"/>
      <c r="F1289"/>
      <c r="G1289"/>
      <c r="H1289"/>
      <c r="I1289"/>
      <c r="J1289"/>
      <c r="K1289"/>
      <c r="L1289"/>
      <c r="M1289"/>
      <c r="N1289"/>
      <c r="O1289"/>
      <c r="P1289"/>
      <c r="Q1289"/>
    </row>
    <row r="1290" spans="3:17" x14ac:dyDescent="0.35">
      <c r="C1290"/>
      <c r="D1290"/>
      <c r="E1290"/>
      <c r="F1290"/>
      <c r="G1290"/>
      <c r="H1290"/>
      <c r="I1290"/>
      <c r="J1290"/>
      <c r="K1290"/>
      <c r="L1290"/>
      <c r="M1290"/>
      <c r="N1290"/>
      <c r="O1290"/>
      <c r="P1290"/>
      <c r="Q1290"/>
    </row>
    <row r="1291" spans="3:17" x14ac:dyDescent="0.35">
      <c r="C1291"/>
      <c r="D1291"/>
      <c r="E1291"/>
      <c r="F1291"/>
      <c r="G1291"/>
      <c r="H1291"/>
      <c r="I1291"/>
      <c r="J1291"/>
      <c r="K1291"/>
      <c r="L1291"/>
      <c r="M1291"/>
      <c r="N1291"/>
      <c r="O1291"/>
      <c r="P1291"/>
      <c r="Q1291"/>
    </row>
    <row r="1292" spans="3:17" x14ac:dyDescent="0.35">
      <c r="C1292"/>
      <c r="D1292"/>
      <c r="E1292"/>
      <c r="F1292"/>
      <c r="G1292"/>
      <c r="H1292"/>
      <c r="I1292"/>
      <c r="J1292"/>
      <c r="K1292"/>
      <c r="L1292"/>
      <c r="M1292"/>
      <c r="N1292"/>
      <c r="O1292"/>
      <c r="P1292"/>
      <c r="Q1292"/>
    </row>
    <row r="1293" spans="3:17" x14ac:dyDescent="0.35">
      <c r="C1293"/>
      <c r="D1293"/>
      <c r="E1293"/>
      <c r="F1293"/>
      <c r="G1293"/>
      <c r="H1293"/>
      <c r="I1293"/>
      <c r="J1293"/>
      <c r="K1293"/>
      <c r="L1293"/>
      <c r="M1293"/>
      <c r="N1293"/>
      <c r="O1293"/>
      <c r="P1293"/>
      <c r="Q1293"/>
    </row>
    <row r="1294" spans="3:17" x14ac:dyDescent="0.35">
      <c r="C1294"/>
      <c r="D1294"/>
      <c r="E1294"/>
      <c r="F1294"/>
      <c r="G1294"/>
      <c r="H1294"/>
      <c r="I1294"/>
      <c r="J1294"/>
      <c r="K1294"/>
      <c r="L1294"/>
      <c r="M1294"/>
      <c r="N1294"/>
      <c r="O1294"/>
      <c r="P1294"/>
      <c r="Q1294"/>
    </row>
    <row r="1295" spans="3:17" x14ac:dyDescent="0.35">
      <c r="C1295"/>
      <c r="D1295"/>
      <c r="E1295"/>
      <c r="F1295"/>
      <c r="G1295"/>
      <c r="H1295"/>
      <c r="I1295"/>
      <c r="J1295"/>
      <c r="K1295"/>
      <c r="L1295"/>
      <c r="M1295"/>
      <c r="N1295"/>
      <c r="O1295"/>
      <c r="P1295"/>
      <c r="Q1295"/>
    </row>
    <row r="1296" spans="3:17" x14ac:dyDescent="0.35">
      <c r="C1296"/>
      <c r="D1296"/>
      <c r="E1296"/>
      <c r="F1296"/>
      <c r="G1296"/>
      <c r="H1296"/>
      <c r="I1296"/>
      <c r="J1296"/>
      <c r="K1296"/>
      <c r="L1296"/>
      <c r="M1296"/>
      <c r="N1296"/>
      <c r="O1296"/>
      <c r="P1296"/>
      <c r="Q1296"/>
    </row>
    <row r="1297" spans="3:17" x14ac:dyDescent="0.35">
      <c r="C1297"/>
      <c r="D1297"/>
      <c r="E1297"/>
      <c r="F1297"/>
      <c r="G1297"/>
      <c r="H1297"/>
      <c r="I1297"/>
      <c r="J1297"/>
      <c r="K1297"/>
      <c r="L1297"/>
      <c r="M1297"/>
      <c r="N1297"/>
      <c r="O1297"/>
      <c r="P1297"/>
      <c r="Q1297"/>
    </row>
    <row r="1298" spans="3:17" x14ac:dyDescent="0.35">
      <c r="C1298"/>
      <c r="D1298"/>
      <c r="E1298"/>
      <c r="F1298"/>
      <c r="G1298"/>
      <c r="H1298"/>
      <c r="I1298"/>
      <c r="J1298"/>
      <c r="K1298"/>
      <c r="L1298"/>
      <c r="M1298"/>
      <c r="N1298"/>
      <c r="O1298"/>
      <c r="P1298"/>
      <c r="Q1298"/>
    </row>
    <row r="1299" spans="3:17" x14ac:dyDescent="0.35">
      <c r="C1299"/>
      <c r="D1299"/>
      <c r="E1299"/>
      <c r="F1299"/>
      <c r="G1299"/>
      <c r="H1299"/>
      <c r="I1299"/>
      <c r="J1299"/>
      <c r="K1299"/>
      <c r="L1299"/>
      <c r="M1299"/>
      <c r="N1299"/>
      <c r="O1299"/>
      <c r="P1299"/>
      <c r="Q1299"/>
    </row>
    <row r="1300" spans="3:17" x14ac:dyDescent="0.35">
      <c r="C1300"/>
      <c r="D1300"/>
      <c r="E1300"/>
      <c r="F1300"/>
      <c r="G1300"/>
      <c r="H1300"/>
      <c r="I1300"/>
      <c r="J1300"/>
      <c r="K1300"/>
      <c r="L1300"/>
      <c r="M1300"/>
      <c r="N1300"/>
      <c r="O1300"/>
      <c r="P1300"/>
      <c r="Q1300"/>
    </row>
    <row r="1301" spans="3:17" x14ac:dyDescent="0.35">
      <c r="C1301"/>
      <c r="D1301"/>
      <c r="E1301"/>
      <c r="F1301"/>
      <c r="G1301"/>
      <c r="H1301"/>
      <c r="I1301"/>
      <c r="J1301"/>
      <c r="K1301"/>
      <c r="L1301"/>
      <c r="M1301"/>
      <c r="N1301"/>
      <c r="O1301"/>
      <c r="P1301"/>
      <c r="Q1301"/>
    </row>
    <row r="1302" spans="3:17" x14ac:dyDescent="0.35">
      <c r="C1302"/>
      <c r="D1302"/>
      <c r="E1302"/>
      <c r="F1302"/>
      <c r="G1302"/>
      <c r="H1302"/>
      <c r="I1302"/>
      <c r="J1302"/>
      <c r="K1302"/>
      <c r="L1302"/>
      <c r="M1302"/>
      <c r="N1302"/>
      <c r="O1302"/>
      <c r="P1302"/>
      <c r="Q1302"/>
    </row>
    <row r="1303" spans="3:17" x14ac:dyDescent="0.35">
      <c r="C1303"/>
      <c r="D1303"/>
      <c r="E1303"/>
      <c r="F1303"/>
      <c r="G1303"/>
      <c r="H1303"/>
      <c r="I1303"/>
      <c r="J1303"/>
      <c r="K1303"/>
      <c r="L1303"/>
      <c r="M1303"/>
      <c r="N1303"/>
      <c r="O1303"/>
      <c r="P1303"/>
      <c r="Q1303"/>
    </row>
    <row r="1304" spans="3:17" x14ac:dyDescent="0.35">
      <c r="C1304"/>
      <c r="D1304"/>
      <c r="E1304"/>
      <c r="F1304"/>
      <c r="G1304"/>
      <c r="H1304"/>
      <c r="I1304"/>
      <c r="J1304"/>
      <c r="K1304"/>
      <c r="L1304"/>
      <c r="M1304"/>
      <c r="N1304"/>
      <c r="O1304"/>
      <c r="P1304"/>
      <c r="Q1304"/>
    </row>
    <row r="1305" spans="3:17" x14ac:dyDescent="0.35">
      <c r="C1305"/>
      <c r="D1305"/>
      <c r="E1305"/>
      <c r="F1305"/>
      <c r="G1305"/>
      <c r="H1305"/>
      <c r="I1305"/>
      <c r="J1305"/>
      <c r="K1305"/>
      <c r="L1305"/>
      <c r="M1305"/>
      <c r="N1305"/>
      <c r="O1305"/>
      <c r="P1305"/>
      <c r="Q1305"/>
    </row>
    <row r="1306" spans="3:17" x14ac:dyDescent="0.35">
      <c r="C1306"/>
      <c r="D1306"/>
      <c r="E1306"/>
      <c r="F1306"/>
      <c r="G1306"/>
      <c r="H1306"/>
      <c r="I1306"/>
      <c r="J1306"/>
      <c r="K1306"/>
      <c r="L1306"/>
      <c r="M1306"/>
      <c r="N1306"/>
      <c r="O1306"/>
      <c r="P1306"/>
      <c r="Q1306"/>
    </row>
    <row r="1307" spans="3:17" x14ac:dyDescent="0.35">
      <c r="C1307"/>
      <c r="D1307"/>
      <c r="E1307"/>
      <c r="F1307"/>
      <c r="G1307"/>
      <c r="H1307"/>
      <c r="I1307"/>
      <c r="J1307"/>
      <c r="K1307"/>
      <c r="L1307"/>
      <c r="M1307"/>
      <c r="N1307"/>
      <c r="O1307"/>
      <c r="P1307"/>
      <c r="Q1307"/>
    </row>
    <row r="1308" spans="3:17" x14ac:dyDescent="0.35">
      <c r="C1308"/>
      <c r="D1308"/>
      <c r="E1308"/>
      <c r="F1308"/>
      <c r="G1308"/>
      <c r="H1308"/>
      <c r="I1308"/>
      <c r="J1308"/>
      <c r="K1308"/>
      <c r="L1308"/>
      <c r="M1308"/>
      <c r="N1308"/>
      <c r="O1308"/>
      <c r="P1308"/>
      <c r="Q1308"/>
    </row>
    <row r="1309" spans="3:17" x14ac:dyDescent="0.35">
      <c r="C1309"/>
      <c r="D1309"/>
      <c r="E1309"/>
      <c r="F1309"/>
      <c r="G1309"/>
      <c r="H1309"/>
      <c r="I1309"/>
      <c r="J1309"/>
      <c r="K1309"/>
      <c r="L1309"/>
      <c r="M1309"/>
      <c r="N1309"/>
      <c r="O1309"/>
      <c r="P1309"/>
      <c r="Q1309"/>
    </row>
    <row r="1310" spans="3:17" x14ac:dyDescent="0.35">
      <c r="C1310"/>
      <c r="D1310"/>
      <c r="E1310"/>
      <c r="F1310"/>
      <c r="G1310"/>
      <c r="H1310"/>
      <c r="I1310"/>
      <c r="J1310"/>
      <c r="K1310"/>
      <c r="L1310"/>
      <c r="M1310"/>
      <c r="N1310"/>
      <c r="O1310"/>
      <c r="P1310"/>
      <c r="Q1310"/>
    </row>
    <row r="1311" spans="3:17" x14ac:dyDescent="0.35">
      <c r="C1311"/>
      <c r="D1311"/>
      <c r="E1311"/>
      <c r="F1311"/>
      <c r="G1311"/>
      <c r="H1311"/>
      <c r="I1311"/>
      <c r="J1311"/>
      <c r="K1311"/>
      <c r="L1311"/>
      <c r="M1311"/>
      <c r="N1311"/>
      <c r="O1311"/>
      <c r="P1311"/>
      <c r="Q1311"/>
    </row>
    <row r="1312" spans="3:17" x14ac:dyDescent="0.35">
      <c r="C1312"/>
      <c r="D1312"/>
      <c r="E1312"/>
      <c r="F1312"/>
      <c r="G1312"/>
      <c r="H1312"/>
      <c r="I1312"/>
      <c r="J1312"/>
      <c r="K1312"/>
      <c r="L1312"/>
      <c r="M1312"/>
      <c r="N1312"/>
      <c r="O1312"/>
      <c r="P1312"/>
      <c r="Q1312"/>
    </row>
    <row r="1313" spans="3:17" x14ac:dyDescent="0.35">
      <c r="C1313"/>
      <c r="D1313"/>
      <c r="E1313"/>
      <c r="F1313"/>
      <c r="G1313"/>
      <c r="H1313"/>
      <c r="I1313"/>
      <c r="J1313"/>
      <c r="K1313"/>
      <c r="L1313"/>
      <c r="M1313"/>
      <c r="N1313"/>
      <c r="O1313"/>
      <c r="P1313"/>
      <c r="Q1313"/>
    </row>
    <row r="1314" spans="3:17" x14ac:dyDescent="0.35">
      <c r="C1314"/>
      <c r="D1314"/>
      <c r="E1314"/>
      <c r="F1314"/>
      <c r="G1314"/>
      <c r="H1314"/>
      <c r="I1314"/>
      <c r="J1314"/>
      <c r="K1314"/>
      <c r="L1314"/>
      <c r="M1314"/>
      <c r="N1314"/>
      <c r="O1314"/>
      <c r="P1314"/>
      <c r="Q1314"/>
    </row>
    <row r="1315" spans="3:17" x14ac:dyDescent="0.35">
      <c r="C1315"/>
      <c r="D1315"/>
      <c r="E1315"/>
      <c r="F1315"/>
      <c r="G1315"/>
      <c r="H1315"/>
      <c r="I1315"/>
      <c r="J1315"/>
      <c r="K1315"/>
      <c r="L1315"/>
      <c r="M1315"/>
      <c r="N1315"/>
      <c r="O1315"/>
      <c r="P1315"/>
      <c r="Q1315"/>
    </row>
    <row r="1316" spans="3:17" x14ac:dyDescent="0.35">
      <c r="C1316"/>
      <c r="D1316"/>
      <c r="E1316"/>
      <c r="F1316"/>
      <c r="G1316"/>
      <c r="H1316"/>
      <c r="I1316"/>
      <c r="J1316"/>
      <c r="K1316"/>
      <c r="L1316"/>
      <c r="M1316"/>
      <c r="N1316"/>
      <c r="O1316"/>
      <c r="P1316"/>
      <c r="Q1316"/>
    </row>
    <row r="1317" spans="3:17" x14ac:dyDescent="0.35">
      <c r="C1317"/>
      <c r="D1317"/>
      <c r="E1317"/>
      <c r="F1317"/>
      <c r="G1317"/>
      <c r="H1317"/>
      <c r="I1317"/>
      <c r="J1317"/>
      <c r="K1317"/>
      <c r="L1317"/>
      <c r="M1317"/>
      <c r="N1317"/>
      <c r="O1317"/>
      <c r="P1317"/>
      <c r="Q1317"/>
    </row>
    <row r="1318" spans="3:17" x14ac:dyDescent="0.35">
      <c r="C1318"/>
      <c r="D1318"/>
      <c r="E1318"/>
      <c r="F1318"/>
      <c r="G1318"/>
      <c r="H1318"/>
      <c r="I1318"/>
      <c r="J1318"/>
      <c r="K1318"/>
      <c r="L1318"/>
      <c r="M1318"/>
      <c r="N1318"/>
      <c r="O1318"/>
      <c r="P1318"/>
      <c r="Q1318"/>
    </row>
    <row r="1319" spans="3:17" x14ac:dyDescent="0.35">
      <c r="C1319"/>
      <c r="D1319"/>
      <c r="E1319"/>
      <c r="F1319"/>
      <c r="G1319"/>
      <c r="H1319"/>
      <c r="I1319"/>
      <c r="J1319"/>
      <c r="K1319"/>
      <c r="L1319"/>
      <c r="M1319"/>
      <c r="N1319"/>
      <c r="O1319"/>
      <c r="P1319"/>
      <c r="Q1319"/>
    </row>
    <row r="1320" spans="3:17" x14ac:dyDescent="0.35">
      <c r="C1320"/>
      <c r="D1320"/>
      <c r="E1320"/>
      <c r="F1320"/>
      <c r="G1320"/>
      <c r="H1320"/>
      <c r="I1320"/>
      <c r="J1320"/>
      <c r="K1320"/>
      <c r="L1320"/>
      <c r="M1320"/>
      <c r="N1320"/>
      <c r="O1320"/>
      <c r="P1320"/>
      <c r="Q1320"/>
    </row>
    <row r="1321" spans="3:17" x14ac:dyDescent="0.35">
      <c r="C1321"/>
      <c r="D1321"/>
      <c r="E1321"/>
      <c r="F1321"/>
      <c r="G1321"/>
      <c r="H1321"/>
      <c r="I1321"/>
      <c r="J1321"/>
      <c r="K1321"/>
      <c r="L1321"/>
      <c r="M1321"/>
      <c r="N1321"/>
      <c r="O1321"/>
      <c r="P1321"/>
      <c r="Q1321"/>
    </row>
    <row r="1322" spans="3:17" x14ac:dyDescent="0.35">
      <c r="C1322"/>
      <c r="D1322"/>
      <c r="E1322"/>
      <c r="F1322"/>
      <c r="G1322"/>
      <c r="H1322"/>
      <c r="I1322"/>
      <c r="J1322"/>
      <c r="K1322"/>
      <c r="L1322"/>
      <c r="M1322"/>
      <c r="N1322"/>
      <c r="O1322"/>
      <c r="P1322"/>
      <c r="Q1322"/>
    </row>
    <row r="1323" spans="3:17" x14ac:dyDescent="0.35">
      <c r="C1323"/>
      <c r="D1323"/>
      <c r="E1323"/>
      <c r="F1323"/>
      <c r="G1323"/>
      <c r="H1323"/>
      <c r="I1323"/>
      <c r="J1323"/>
      <c r="K1323"/>
      <c r="L1323"/>
      <c r="M1323"/>
      <c r="N1323"/>
      <c r="O1323"/>
      <c r="P1323"/>
      <c r="Q1323"/>
    </row>
    <row r="1324" spans="3:17" x14ac:dyDescent="0.35">
      <c r="C1324"/>
      <c r="D1324"/>
      <c r="E1324"/>
      <c r="F1324"/>
      <c r="G1324"/>
      <c r="H1324"/>
      <c r="I1324"/>
      <c r="J1324"/>
      <c r="K1324"/>
      <c r="L1324"/>
      <c r="M1324"/>
      <c r="N1324"/>
      <c r="O1324"/>
      <c r="P1324"/>
      <c r="Q1324"/>
    </row>
    <row r="1325" spans="3:17" x14ac:dyDescent="0.35">
      <c r="C1325"/>
      <c r="D1325"/>
      <c r="E1325"/>
      <c r="F1325"/>
      <c r="G1325"/>
      <c r="H1325"/>
      <c r="I1325"/>
      <c r="J1325"/>
      <c r="K1325"/>
      <c r="L1325"/>
      <c r="M1325"/>
      <c r="N1325"/>
      <c r="O1325"/>
      <c r="P1325"/>
      <c r="Q1325"/>
    </row>
    <row r="1326" spans="3:17" x14ac:dyDescent="0.35">
      <c r="C1326"/>
      <c r="D1326"/>
      <c r="E1326"/>
      <c r="F1326"/>
      <c r="G1326"/>
      <c r="H1326"/>
      <c r="I1326"/>
      <c r="J1326"/>
      <c r="K1326"/>
      <c r="L1326"/>
      <c r="M1326"/>
      <c r="N1326"/>
      <c r="O1326"/>
      <c r="P1326"/>
      <c r="Q1326"/>
    </row>
    <row r="1327" spans="3:17" x14ac:dyDescent="0.35">
      <c r="C1327"/>
      <c r="D1327"/>
      <c r="E1327"/>
      <c r="F1327"/>
      <c r="G1327"/>
      <c r="H1327"/>
      <c r="I1327"/>
      <c r="J1327"/>
      <c r="K1327"/>
      <c r="L1327"/>
      <c r="M1327"/>
      <c r="N1327"/>
      <c r="O1327"/>
      <c r="P1327"/>
      <c r="Q1327"/>
    </row>
    <row r="1328" spans="3:17" x14ac:dyDescent="0.35">
      <c r="C1328"/>
      <c r="D1328"/>
      <c r="E1328"/>
      <c r="F1328"/>
      <c r="G1328"/>
      <c r="H1328"/>
      <c r="I1328"/>
      <c r="J1328"/>
      <c r="K1328"/>
      <c r="L1328"/>
      <c r="M1328"/>
      <c r="N1328"/>
      <c r="O1328"/>
      <c r="P1328"/>
      <c r="Q1328"/>
    </row>
    <row r="1329" spans="3:17" x14ac:dyDescent="0.35">
      <c r="C1329"/>
      <c r="D1329"/>
      <c r="E1329"/>
      <c r="F1329"/>
      <c r="G1329"/>
      <c r="H1329"/>
      <c r="I1329"/>
      <c r="J1329"/>
      <c r="K1329"/>
      <c r="L1329"/>
      <c r="M1329"/>
      <c r="N1329"/>
      <c r="O1329"/>
      <c r="P1329"/>
      <c r="Q1329"/>
    </row>
    <row r="1330" spans="3:17" x14ac:dyDescent="0.35">
      <c r="C1330"/>
      <c r="D1330"/>
      <c r="E1330"/>
      <c r="F1330"/>
      <c r="G1330"/>
      <c r="H1330"/>
      <c r="I1330"/>
      <c r="J1330"/>
      <c r="K1330"/>
      <c r="L1330"/>
      <c r="M1330"/>
      <c r="N1330"/>
      <c r="O1330"/>
      <c r="P1330"/>
      <c r="Q1330"/>
    </row>
    <row r="1331" spans="3:17" x14ac:dyDescent="0.35">
      <c r="C1331"/>
      <c r="D1331"/>
      <c r="E1331"/>
      <c r="F1331"/>
      <c r="G1331"/>
      <c r="H1331"/>
      <c r="I1331"/>
      <c r="J1331"/>
      <c r="K1331"/>
      <c r="L1331"/>
      <c r="M1331"/>
      <c r="N1331"/>
      <c r="O1331"/>
      <c r="P1331"/>
      <c r="Q1331"/>
    </row>
    <row r="1332" spans="3:17" x14ac:dyDescent="0.35">
      <c r="C1332"/>
      <c r="D1332"/>
      <c r="E1332"/>
      <c r="F1332"/>
      <c r="G1332"/>
      <c r="H1332"/>
      <c r="I1332"/>
      <c r="J1332"/>
      <c r="K1332"/>
      <c r="L1332"/>
      <c r="M1332"/>
      <c r="N1332"/>
      <c r="O1332"/>
      <c r="P1332"/>
      <c r="Q1332"/>
    </row>
    <row r="1333" spans="3:17" x14ac:dyDescent="0.35">
      <c r="C1333"/>
      <c r="D1333"/>
      <c r="E1333"/>
      <c r="F1333"/>
      <c r="G1333"/>
      <c r="H1333"/>
      <c r="I1333"/>
      <c r="J1333"/>
      <c r="K1333"/>
      <c r="L1333"/>
      <c r="M1333"/>
      <c r="N1333"/>
      <c r="O1333"/>
      <c r="P1333"/>
      <c r="Q1333"/>
    </row>
    <row r="1334" spans="3:17" x14ac:dyDescent="0.35">
      <c r="C1334"/>
      <c r="D1334"/>
      <c r="E1334"/>
      <c r="F1334"/>
      <c r="G1334"/>
      <c r="H1334"/>
      <c r="I1334"/>
      <c r="J1334"/>
      <c r="K1334"/>
      <c r="L1334"/>
      <c r="M1334"/>
      <c r="N1334"/>
      <c r="O1334"/>
      <c r="P1334"/>
      <c r="Q1334"/>
    </row>
    <row r="1335" spans="3:17" x14ac:dyDescent="0.35">
      <c r="C1335"/>
      <c r="D1335"/>
      <c r="E1335"/>
      <c r="F1335"/>
      <c r="G1335"/>
      <c r="H1335"/>
      <c r="I1335"/>
      <c r="J1335"/>
      <c r="K1335"/>
      <c r="L1335"/>
      <c r="M1335"/>
      <c r="N1335"/>
      <c r="O1335"/>
      <c r="P1335"/>
      <c r="Q1335"/>
    </row>
    <row r="1336" spans="3:17" x14ac:dyDescent="0.35">
      <c r="C1336"/>
      <c r="D1336"/>
      <c r="E1336"/>
      <c r="F1336"/>
      <c r="G1336"/>
      <c r="H1336"/>
      <c r="I1336"/>
      <c r="J1336"/>
      <c r="K1336"/>
      <c r="L1336"/>
      <c r="M1336"/>
      <c r="N1336"/>
      <c r="O1336"/>
      <c r="P1336"/>
      <c r="Q1336"/>
    </row>
    <row r="1337" spans="3:17" x14ac:dyDescent="0.35">
      <c r="C1337"/>
      <c r="D1337"/>
      <c r="E1337"/>
      <c r="F1337"/>
      <c r="G1337"/>
      <c r="H1337"/>
      <c r="I1337"/>
      <c r="J1337"/>
      <c r="K1337"/>
      <c r="L1337"/>
      <c r="M1337"/>
      <c r="N1337"/>
      <c r="O1337"/>
      <c r="P1337"/>
      <c r="Q1337"/>
    </row>
    <row r="1338" spans="3:17" x14ac:dyDescent="0.35">
      <c r="C1338"/>
      <c r="D1338"/>
      <c r="E1338"/>
      <c r="F1338"/>
      <c r="G1338"/>
      <c r="H1338"/>
      <c r="I1338"/>
      <c r="J1338"/>
      <c r="K1338"/>
      <c r="L1338"/>
      <c r="M1338"/>
      <c r="N1338"/>
      <c r="O1338"/>
      <c r="P1338"/>
      <c r="Q1338"/>
    </row>
    <row r="1339" spans="3:17" x14ac:dyDescent="0.35">
      <c r="C1339"/>
      <c r="D1339"/>
      <c r="E1339"/>
      <c r="F1339"/>
      <c r="G1339"/>
      <c r="H1339"/>
      <c r="I1339"/>
      <c r="J1339"/>
      <c r="K1339"/>
      <c r="L1339"/>
      <c r="M1339"/>
      <c r="N1339"/>
      <c r="O1339"/>
      <c r="P1339"/>
      <c r="Q1339"/>
    </row>
    <row r="1340" spans="3:17" x14ac:dyDescent="0.35">
      <c r="C1340"/>
      <c r="D1340"/>
      <c r="E1340"/>
      <c r="F1340"/>
      <c r="G1340"/>
      <c r="H1340"/>
      <c r="I1340"/>
      <c r="J1340"/>
      <c r="K1340"/>
      <c r="L1340"/>
      <c r="M1340"/>
      <c r="N1340"/>
      <c r="O1340"/>
      <c r="P1340"/>
      <c r="Q1340"/>
    </row>
    <row r="1341" spans="3:17" x14ac:dyDescent="0.35">
      <c r="C1341"/>
      <c r="D1341"/>
      <c r="E1341"/>
      <c r="F1341"/>
      <c r="G1341"/>
      <c r="H1341"/>
      <c r="I1341"/>
      <c r="J1341"/>
      <c r="K1341"/>
      <c r="L1341"/>
      <c r="M1341"/>
      <c r="N1341"/>
      <c r="O1341"/>
      <c r="P1341"/>
      <c r="Q1341"/>
    </row>
    <row r="1342" spans="3:17" x14ac:dyDescent="0.35">
      <c r="C1342"/>
      <c r="D1342"/>
      <c r="E1342"/>
      <c r="F1342"/>
      <c r="G1342"/>
      <c r="H1342"/>
      <c r="I1342"/>
      <c r="J1342"/>
      <c r="K1342"/>
      <c r="L1342"/>
      <c r="M1342"/>
      <c r="N1342"/>
      <c r="O1342"/>
      <c r="P1342"/>
      <c r="Q1342"/>
    </row>
    <row r="1343" spans="3:17" x14ac:dyDescent="0.35">
      <c r="C1343"/>
      <c r="D1343"/>
      <c r="E1343"/>
      <c r="F1343"/>
      <c r="G1343"/>
      <c r="H1343"/>
      <c r="I1343"/>
      <c r="J1343"/>
      <c r="K1343"/>
      <c r="L1343"/>
      <c r="M1343"/>
      <c r="N1343"/>
      <c r="O1343"/>
      <c r="P1343"/>
      <c r="Q1343"/>
    </row>
    <row r="1344" spans="3:17" x14ac:dyDescent="0.35">
      <c r="C1344"/>
      <c r="D1344"/>
      <c r="E1344"/>
      <c r="F1344"/>
      <c r="G1344"/>
      <c r="H1344"/>
      <c r="I1344"/>
      <c r="J1344"/>
      <c r="K1344"/>
      <c r="L1344"/>
      <c r="M1344"/>
      <c r="N1344"/>
      <c r="O1344"/>
      <c r="P1344"/>
      <c r="Q1344"/>
    </row>
    <row r="1345" spans="3:17" x14ac:dyDescent="0.35">
      <c r="C1345"/>
      <c r="D1345"/>
      <c r="E1345"/>
      <c r="F1345"/>
      <c r="G1345"/>
      <c r="H1345"/>
      <c r="I1345"/>
      <c r="J1345"/>
      <c r="K1345"/>
      <c r="L1345"/>
      <c r="M1345"/>
      <c r="N1345"/>
      <c r="O1345"/>
      <c r="P1345"/>
      <c r="Q1345"/>
    </row>
    <row r="1346" spans="3:17" x14ac:dyDescent="0.35">
      <c r="C1346"/>
      <c r="D1346"/>
      <c r="E1346"/>
      <c r="F1346"/>
      <c r="G1346"/>
      <c r="H1346"/>
      <c r="I1346"/>
      <c r="J1346"/>
      <c r="K1346"/>
      <c r="L1346"/>
      <c r="M1346"/>
      <c r="N1346"/>
      <c r="O1346"/>
      <c r="P1346"/>
      <c r="Q1346"/>
    </row>
    <row r="1347" spans="3:17" x14ac:dyDescent="0.35">
      <c r="C1347"/>
      <c r="D1347"/>
      <c r="E1347"/>
      <c r="F1347"/>
      <c r="G1347"/>
      <c r="H1347"/>
      <c r="I1347"/>
      <c r="J1347"/>
      <c r="K1347"/>
      <c r="L1347"/>
      <c r="M1347"/>
      <c r="N1347"/>
      <c r="O1347"/>
      <c r="P1347"/>
      <c r="Q1347"/>
    </row>
    <row r="1348" spans="3:17" x14ac:dyDescent="0.35">
      <c r="C1348"/>
      <c r="D1348"/>
      <c r="E1348"/>
      <c r="F1348"/>
      <c r="G1348"/>
      <c r="H1348"/>
      <c r="I1348"/>
      <c r="J1348"/>
      <c r="K1348"/>
      <c r="L1348"/>
      <c r="M1348"/>
      <c r="N1348"/>
      <c r="O1348"/>
      <c r="P1348"/>
      <c r="Q1348"/>
    </row>
    <row r="1349" spans="3:17" x14ac:dyDescent="0.35">
      <c r="C1349"/>
      <c r="D1349"/>
      <c r="E1349"/>
      <c r="F1349"/>
      <c r="G1349"/>
      <c r="H1349"/>
      <c r="I1349"/>
      <c r="J1349"/>
      <c r="K1349"/>
      <c r="L1349"/>
      <c r="M1349"/>
      <c r="N1349"/>
      <c r="O1349"/>
      <c r="P1349"/>
      <c r="Q1349"/>
    </row>
    <row r="1350" spans="3:17" x14ac:dyDescent="0.35">
      <c r="C1350"/>
      <c r="D1350"/>
      <c r="E1350"/>
      <c r="F1350"/>
      <c r="G1350"/>
      <c r="H1350"/>
      <c r="I1350"/>
      <c r="J1350"/>
      <c r="K1350"/>
      <c r="L1350"/>
      <c r="M1350"/>
      <c r="N1350"/>
      <c r="O1350"/>
      <c r="P1350"/>
      <c r="Q1350"/>
    </row>
    <row r="1351" spans="3:17" x14ac:dyDescent="0.35">
      <c r="C1351"/>
      <c r="D1351"/>
      <c r="E1351"/>
      <c r="F1351"/>
      <c r="G1351"/>
      <c r="H1351"/>
      <c r="I1351"/>
      <c r="J1351"/>
      <c r="K1351"/>
      <c r="L1351"/>
      <c r="M1351"/>
      <c r="N1351"/>
      <c r="O1351"/>
      <c r="P1351"/>
      <c r="Q1351"/>
    </row>
    <row r="1352" spans="3:17" x14ac:dyDescent="0.35">
      <c r="C1352"/>
      <c r="D1352"/>
      <c r="E1352"/>
      <c r="F1352"/>
      <c r="G1352"/>
      <c r="H1352"/>
      <c r="I1352"/>
      <c r="J1352"/>
      <c r="K1352"/>
      <c r="L1352"/>
      <c r="M1352"/>
      <c r="N1352"/>
      <c r="O1352"/>
      <c r="P1352"/>
      <c r="Q1352"/>
    </row>
    <row r="1353" spans="3:17" x14ac:dyDescent="0.35">
      <c r="C1353"/>
      <c r="D1353"/>
      <c r="E1353"/>
      <c r="F1353"/>
      <c r="G1353"/>
      <c r="H1353"/>
      <c r="I1353"/>
      <c r="J1353"/>
      <c r="K1353"/>
      <c r="L1353"/>
      <c r="M1353"/>
      <c r="N1353"/>
      <c r="O1353"/>
      <c r="P1353"/>
      <c r="Q1353"/>
    </row>
    <row r="1354" spans="3:17" x14ac:dyDescent="0.35">
      <c r="C1354"/>
      <c r="D1354"/>
      <c r="E1354"/>
      <c r="F1354"/>
      <c r="G1354"/>
      <c r="H1354"/>
      <c r="I1354"/>
      <c r="J1354"/>
      <c r="K1354"/>
      <c r="L1354"/>
      <c r="M1354"/>
      <c r="N1354"/>
      <c r="O1354"/>
      <c r="P1354"/>
      <c r="Q1354"/>
    </row>
    <row r="1355" spans="3:17" x14ac:dyDescent="0.35">
      <c r="C1355"/>
      <c r="D1355"/>
      <c r="E1355"/>
      <c r="F1355"/>
      <c r="G1355"/>
      <c r="H1355"/>
      <c r="I1355"/>
      <c r="J1355"/>
      <c r="K1355"/>
      <c r="L1355"/>
      <c r="M1355"/>
      <c r="N1355"/>
      <c r="O1355"/>
      <c r="P1355"/>
      <c r="Q1355"/>
    </row>
    <row r="1356" spans="3:17" x14ac:dyDescent="0.35">
      <c r="C1356"/>
      <c r="D1356"/>
      <c r="E1356"/>
      <c r="F1356"/>
      <c r="G1356"/>
      <c r="H1356"/>
      <c r="I1356"/>
      <c r="J1356"/>
      <c r="K1356"/>
      <c r="L1356"/>
      <c r="M1356"/>
      <c r="N1356"/>
      <c r="O1356"/>
      <c r="P1356"/>
      <c r="Q1356"/>
    </row>
    <row r="1357" spans="3:17" x14ac:dyDescent="0.35">
      <c r="C1357"/>
      <c r="D1357"/>
      <c r="E1357"/>
      <c r="F1357"/>
      <c r="G1357"/>
      <c r="H1357"/>
      <c r="I1357"/>
      <c r="J1357"/>
      <c r="K1357"/>
      <c r="L1357"/>
      <c r="M1357"/>
      <c r="N1357"/>
      <c r="O1357"/>
      <c r="P1357"/>
      <c r="Q1357"/>
    </row>
    <row r="1358" spans="3:17" x14ac:dyDescent="0.35">
      <c r="C1358"/>
      <c r="D1358"/>
      <c r="E1358"/>
      <c r="F1358"/>
      <c r="G1358"/>
      <c r="H1358"/>
      <c r="I1358"/>
      <c r="J1358"/>
      <c r="K1358"/>
      <c r="L1358"/>
      <c r="M1358"/>
      <c r="N1358"/>
      <c r="O1358"/>
      <c r="P1358"/>
      <c r="Q1358"/>
    </row>
    <row r="1359" spans="3:17" x14ac:dyDescent="0.35">
      <c r="C1359"/>
      <c r="D1359"/>
      <c r="E1359"/>
      <c r="F1359"/>
      <c r="G1359"/>
      <c r="H1359"/>
      <c r="I1359"/>
      <c r="J1359"/>
      <c r="K1359"/>
      <c r="L1359"/>
      <c r="M1359"/>
      <c r="N1359"/>
      <c r="O1359"/>
      <c r="P1359"/>
      <c r="Q1359"/>
    </row>
    <row r="1360" spans="3:17" x14ac:dyDescent="0.35">
      <c r="C1360"/>
      <c r="D1360"/>
      <c r="E1360"/>
      <c r="F1360"/>
      <c r="G1360"/>
      <c r="H1360"/>
      <c r="I1360"/>
      <c r="J1360"/>
      <c r="K1360"/>
      <c r="L1360"/>
      <c r="M1360"/>
      <c r="N1360"/>
      <c r="O1360"/>
      <c r="P1360"/>
      <c r="Q1360"/>
    </row>
    <row r="1361" spans="3:17" x14ac:dyDescent="0.35">
      <c r="C1361"/>
      <c r="D1361"/>
      <c r="E1361"/>
      <c r="F1361"/>
      <c r="G1361"/>
      <c r="H1361"/>
      <c r="I1361"/>
      <c r="J1361"/>
      <c r="K1361"/>
      <c r="L1361"/>
      <c r="M1361"/>
      <c r="N1361"/>
      <c r="O1361"/>
      <c r="P1361"/>
      <c r="Q1361"/>
    </row>
    <row r="1362" spans="3:17" x14ac:dyDescent="0.35">
      <c r="C1362"/>
      <c r="D1362"/>
      <c r="E1362"/>
      <c r="F1362"/>
      <c r="G1362"/>
      <c r="H1362"/>
      <c r="I1362"/>
      <c r="J1362"/>
      <c r="K1362"/>
      <c r="L1362"/>
      <c r="M1362"/>
      <c r="N1362"/>
      <c r="O1362"/>
      <c r="P1362"/>
      <c r="Q1362"/>
    </row>
    <row r="1363" spans="3:17" x14ac:dyDescent="0.35">
      <c r="C1363"/>
      <c r="D1363"/>
      <c r="E1363"/>
      <c r="F1363"/>
      <c r="G1363"/>
      <c r="H1363"/>
      <c r="I1363"/>
      <c r="J1363"/>
      <c r="K1363"/>
      <c r="L1363"/>
      <c r="M1363"/>
      <c r="N1363"/>
      <c r="O1363"/>
      <c r="P1363"/>
      <c r="Q1363"/>
    </row>
    <row r="1364" spans="3:17" x14ac:dyDescent="0.35">
      <c r="C1364"/>
      <c r="D1364"/>
      <c r="E1364"/>
      <c r="F1364"/>
      <c r="G1364"/>
      <c r="H1364"/>
      <c r="I1364"/>
      <c r="J1364"/>
      <c r="K1364"/>
      <c r="L1364"/>
      <c r="M1364"/>
      <c r="N1364"/>
      <c r="O1364"/>
      <c r="P1364"/>
      <c r="Q1364"/>
    </row>
    <row r="1365" spans="3:17" x14ac:dyDescent="0.35">
      <c r="C1365"/>
      <c r="D1365"/>
      <c r="E1365"/>
      <c r="F1365"/>
      <c r="G1365"/>
      <c r="H1365"/>
      <c r="I1365"/>
      <c r="J1365"/>
      <c r="K1365"/>
      <c r="L1365"/>
      <c r="M1365"/>
      <c r="N1365"/>
      <c r="O1365"/>
      <c r="P1365"/>
      <c r="Q1365"/>
    </row>
    <row r="1366" spans="3:17" x14ac:dyDescent="0.35">
      <c r="C1366"/>
      <c r="D1366"/>
      <c r="E1366"/>
      <c r="F1366"/>
      <c r="G1366"/>
      <c r="H1366"/>
      <c r="I1366"/>
      <c r="J1366"/>
      <c r="K1366"/>
      <c r="L1366"/>
      <c r="M1366"/>
      <c r="N1366"/>
      <c r="O1366"/>
      <c r="P1366"/>
      <c r="Q1366"/>
    </row>
    <row r="1367" spans="3:17" x14ac:dyDescent="0.35">
      <c r="C1367"/>
      <c r="D1367"/>
      <c r="E1367"/>
      <c r="F1367"/>
      <c r="G1367"/>
      <c r="H1367"/>
      <c r="I1367"/>
      <c r="J1367"/>
      <c r="K1367"/>
      <c r="L1367"/>
      <c r="M1367"/>
      <c r="N1367"/>
      <c r="O1367"/>
      <c r="P1367"/>
      <c r="Q1367"/>
    </row>
    <row r="1368" spans="3:17" x14ac:dyDescent="0.35">
      <c r="C1368"/>
      <c r="D1368"/>
      <c r="E1368"/>
      <c r="F1368"/>
      <c r="G1368"/>
      <c r="H1368"/>
      <c r="I1368"/>
      <c r="J1368"/>
      <c r="K1368"/>
      <c r="L1368"/>
      <c r="M1368"/>
      <c r="N1368"/>
      <c r="O1368"/>
      <c r="P1368"/>
      <c r="Q1368"/>
    </row>
    <row r="1369" spans="3:17" x14ac:dyDescent="0.35">
      <c r="C1369"/>
      <c r="D1369"/>
      <c r="E1369"/>
      <c r="F1369"/>
      <c r="G1369"/>
      <c r="H1369"/>
      <c r="I1369"/>
      <c r="J1369"/>
      <c r="K1369"/>
      <c r="L1369"/>
      <c r="M1369"/>
      <c r="N1369"/>
      <c r="O1369"/>
      <c r="P1369"/>
      <c r="Q1369"/>
    </row>
    <row r="1370" spans="3:17" x14ac:dyDescent="0.35">
      <c r="C1370"/>
      <c r="D1370"/>
      <c r="E1370"/>
      <c r="F1370"/>
      <c r="G1370"/>
      <c r="H1370"/>
      <c r="I1370"/>
      <c r="J1370"/>
      <c r="K1370"/>
      <c r="L1370"/>
      <c r="M1370"/>
      <c r="N1370"/>
      <c r="O1370"/>
      <c r="P1370"/>
      <c r="Q1370"/>
    </row>
    <row r="1371" spans="3:17" x14ac:dyDescent="0.35">
      <c r="C1371"/>
      <c r="D1371"/>
      <c r="E1371"/>
      <c r="F1371"/>
      <c r="G1371"/>
      <c r="H1371"/>
      <c r="I1371"/>
      <c r="J1371"/>
      <c r="K1371"/>
      <c r="L1371"/>
      <c r="M1371"/>
      <c r="N1371"/>
      <c r="O1371"/>
      <c r="P1371"/>
      <c r="Q1371"/>
    </row>
    <row r="1372" spans="3:17" x14ac:dyDescent="0.35">
      <c r="C1372"/>
      <c r="D1372"/>
      <c r="E1372"/>
      <c r="F1372"/>
      <c r="G1372"/>
      <c r="H1372"/>
      <c r="I1372"/>
      <c r="J1372"/>
      <c r="K1372"/>
      <c r="L1372"/>
      <c r="M1372"/>
      <c r="N1372"/>
      <c r="O1372"/>
      <c r="P1372"/>
      <c r="Q1372"/>
    </row>
    <row r="1373" spans="3:17" x14ac:dyDescent="0.35">
      <c r="C1373"/>
      <c r="D1373"/>
      <c r="E1373"/>
      <c r="F1373"/>
      <c r="G1373"/>
      <c r="H1373"/>
      <c r="I1373"/>
      <c r="J1373"/>
      <c r="K1373"/>
      <c r="L1373"/>
      <c r="M1373"/>
      <c r="N1373"/>
      <c r="O1373"/>
      <c r="P1373"/>
      <c r="Q1373"/>
    </row>
    <row r="1374" spans="3:17" x14ac:dyDescent="0.35">
      <c r="C1374"/>
      <c r="D1374"/>
      <c r="E1374"/>
      <c r="F1374"/>
      <c r="G1374"/>
      <c r="H1374"/>
      <c r="I1374"/>
      <c r="J1374"/>
      <c r="K1374"/>
      <c r="L1374"/>
      <c r="M1374"/>
      <c r="N1374"/>
      <c r="O1374"/>
      <c r="P1374"/>
      <c r="Q1374"/>
    </row>
    <row r="1375" spans="3:17" x14ac:dyDescent="0.35">
      <c r="C1375"/>
      <c r="D1375"/>
      <c r="E1375"/>
      <c r="F1375"/>
      <c r="G1375"/>
      <c r="H1375"/>
      <c r="I1375"/>
      <c r="J1375"/>
      <c r="K1375"/>
      <c r="L1375"/>
      <c r="M1375"/>
      <c r="N1375"/>
      <c r="O1375"/>
      <c r="P1375"/>
      <c r="Q1375"/>
    </row>
    <row r="1376" spans="3:17" x14ac:dyDescent="0.35">
      <c r="C1376"/>
      <c r="D1376"/>
      <c r="E1376"/>
      <c r="F1376"/>
      <c r="G1376"/>
      <c r="H1376"/>
      <c r="I1376"/>
      <c r="J1376"/>
      <c r="K1376"/>
      <c r="L1376"/>
      <c r="M1376"/>
      <c r="N1376"/>
      <c r="O1376"/>
      <c r="P1376"/>
      <c r="Q1376"/>
    </row>
    <row r="1377" spans="3:17" x14ac:dyDescent="0.35">
      <c r="C1377"/>
      <c r="D1377"/>
      <c r="E1377"/>
      <c r="F1377"/>
      <c r="G1377"/>
      <c r="H1377"/>
      <c r="I1377"/>
      <c r="J1377"/>
      <c r="K1377"/>
      <c r="L1377"/>
      <c r="M1377"/>
      <c r="N1377"/>
      <c r="O1377"/>
      <c r="P1377"/>
      <c r="Q1377"/>
    </row>
    <row r="1378" spans="3:17" x14ac:dyDescent="0.35">
      <c r="C1378"/>
      <c r="D1378"/>
      <c r="E1378"/>
      <c r="F1378"/>
      <c r="G1378"/>
      <c r="H1378"/>
      <c r="I1378"/>
      <c r="J1378"/>
      <c r="K1378"/>
      <c r="L1378"/>
      <c r="M1378"/>
      <c r="N1378"/>
      <c r="O1378"/>
      <c r="P1378"/>
      <c r="Q1378"/>
    </row>
    <row r="1379" spans="3:17" x14ac:dyDescent="0.35">
      <c r="C1379"/>
      <c r="D1379"/>
      <c r="E1379"/>
      <c r="F1379"/>
      <c r="G1379"/>
      <c r="H1379"/>
      <c r="I1379"/>
      <c r="J1379"/>
      <c r="K1379"/>
      <c r="L1379"/>
      <c r="M1379"/>
      <c r="N1379"/>
      <c r="O1379"/>
      <c r="P1379"/>
      <c r="Q1379"/>
    </row>
    <row r="1380" spans="3:17" x14ac:dyDescent="0.35">
      <c r="C1380"/>
      <c r="D1380"/>
      <c r="E1380"/>
      <c r="F1380"/>
      <c r="G1380"/>
      <c r="H1380"/>
      <c r="I1380"/>
      <c r="J1380"/>
      <c r="K1380"/>
      <c r="L1380"/>
      <c r="M1380"/>
      <c r="N1380"/>
      <c r="O1380"/>
      <c r="P1380"/>
      <c r="Q1380"/>
    </row>
    <row r="1381" spans="3:17" x14ac:dyDescent="0.35">
      <c r="C1381"/>
      <c r="D1381"/>
      <c r="E1381"/>
      <c r="F1381"/>
      <c r="G1381"/>
      <c r="H1381"/>
      <c r="I1381"/>
      <c r="J1381"/>
      <c r="K1381"/>
      <c r="L1381"/>
      <c r="M1381"/>
      <c r="N1381"/>
      <c r="O1381"/>
      <c r="P1381"/>
      <c r="Q1381"/>
    </row>
    <row r="1382" spans="3:17" x14ac:dyDescent="0.35">
      <c r="C1382"/>
      <c r="D1382"/>
      <c r="E1382"/>
      <c r="F1382"/>
      <c r="G1382"/>
      <c r="H1382"/>
      <c r="I1382"/>
      <c r="J1382"/>
      <c r="K1382"/>
      <c r="L1382"/>
      <c r="M1382"/>
      <c r="N1382"/>
      <c r="O1382"/>
      <c r="P1382"/>
      <c r="Q1382"/>
    </row>
    <row r="1383" spans="3:17" x14ac:dyDescent="0.35">
      <c r="C1383"/>
      <c r="D1383"/>
      <c r="E1383"/>
      <c r="F1383"/>
      <c r="G1383"/>
      <c r="H1383"/>
      <c r="I1383"/>
      <c r="J1383"/>
      <c r="K1383"/>
      <c r="L1383"/>
      <c r="M1383"/>
      <c r="N1383"/>
      <c r="O1383"/>
      <c r="P1383"/>
      <c r="Q1383"/>
    </row>
    <row r="1384" spans="3:17" x14ac:dyDescent="0.35">
      <c r="C1384"/>
      <c r="D1384"/>
      <c r="E1384"/>
      <c r="F1384"/>
      <c r="G1384"/>
      <c r="H1384"/>
      <c r="I1384"/>
      <c r="J1384"/>
      <c r="K1384"/>
      <c r="L1384"/>
      <c r="M1384"/>
      <c r="N1384"/>
      <c r="O1384"/>
      <c r="P1384"/>
      <c r="Q1384"/>
    </row>
    <row r="1385" spans="3:17" x14ac:dyDescent="0.35">
      <c r="C1385"/>
      <c r="D1385"/>
      <c r="E1385"/>
      <c r="F1385"/>
      <c r="G1385"/>
      <c r="H1385"/>
      <c r="I1385"/>
      <c r="J1385"/>
      <c r="K1385"/>
      <c r="L1385"/>
      <c r="M1385"/>
      <c r="N1385"/>
      <c r="O1385"/>
      <c r="P1385"/>
      <c r="Q1385"/>
    </row>
    <row r="1386" spans="3:17" x14ac:dyDescent="0.35">
      <c r="C1386"/>
      <c r="D1386"/>
      <c r="E1386"/>
      <c r="F1386"/>
      <c r="G1386"/>
      <c r="H1386"/>
      <c r="I1386"/>
      <c r="J1386"/>
      <c r="K1386"/>
      <c r="L1386"/>
      <c r="M1386"/>
      <c r="N1386"/>
      <c r="O1386"/>
      <c r="P1386"/>
      <c r="Q1386"/>
    </row>
    <row r="1387" spans="3:17" x14ac:dyDescent="0.35">
      <c r="C1387"/>
      <c r="D1387"/>
      <c r="E1387"/>
      <c r="F1387"/>
      <c r="G1387"/>
      <c r="H1387"/>
      <c r="I1387"/>
      <c r="J1387"/>
      <c r="K1387"/>
      <c r="L1387"/>
      <c r="M1387"/>
      <c r="N1387"/>
      <c r="O1387"/>
      <c r="P1387"/>
      <c r="Q1387"/>
    </row>
    <row r="1388" spans="3:17" x14ac:dyDescent="0.35">
      <c r="C1388"/>
      <c r="D1388"/>
      <c r="E1388"/>
      <c r="F1388"/>
      <c r="G1388"/>
      <c r="H1388"/>
      <c r="I1388"/>
      <c r="J1388"/>
      <c r="K1388"/>
      <c r="L1388"/>
      <c r="M1388"/>
      <c r="N1388"/>
      <c r="O1388"/>
      <c r="P1388"/>
      <c r="Q1388"/>
    </row>
    <row r="1389" spans="3:17" x14ac:dyDescent="0.35">
      <c r="C1389"/>
      <c r="D1389"/>
      <c r="E1389"/>
      <c r="F1389"/>
      <c r="G1389"/>
      <c r="H1389"/>
      <c r="I1389"/>
      <c r="J1389"/>
      <c r="K1389"/>
      <c r="L1389"/>
      <c r="M1389"/>
      <c r="N1389"/>
      <c r="O1389"/>
      <c r="P1389"/>
      <c r="Q1389"/>
    </row>
    <row r="1390" spans="3:17" x14ac:dyDescent="0.35">
      <c r="C1390"/>
      <c r="D1390"/>
      <c r="E1390"/>
      <c r="F1390"/>
      <c r="G1390"/>
      <c r="H1390"/>
      <c r="I1390"/>
      <c r="J1390"/>
      <c r="K1390"/>
      <c r="L1390"/>
      <c r="M1390"/>
      <c r="N1390"/>
      <c r="O1390"/>
      <c r="P1390"/>
      <c r="Q1390"/>
    </row>
    <row r="1391" spans="3:17" x14ac:dyDescent="0.35">
      <c r="C1391"/>
      <c r="D1391"/>
      <c r="E1391"/>
      <c r="F1391"/>
      <c r="G1391"/>
      <c r="H1391"/>
      <c r="I1391"/>
      <c r="J1391"/>
      <c r="K1391"/>
      <c r="L1391"/>
      <c r="M1391"/>
      <c r="N1391"/>
      <c r="O1391"/>
      <c r="P1391"/>
      <c r="Q1391"/>
    </row>
    <row r="1392" spans="3:17" x14ac:dyDescent="0.35">
      <c r="C1392"/>
      <c r="D1392"/>
      <c r="E1392"/>
      <c r="F1392"/>
      <c r="G1392"/>
      <c r="H1392"/>
      <c r="I1392"/>
      <c r="J1392"/>
      <c r="K1392"/>
      <c r="L1392"/>
      <c r="M1392"/>
      <c r="N1392"/>
      <c r="O1392"/>
      <c r="P1392"/>
      <c r="Q1392"/>
    </row>
    <row r="1393" spans="3:17" x14ac:dyDescent="0.35">
      <c r="C1393"/>
      <c r="D1393"/>
      <c r="E1393"/>
      <c r="F1393"/>
      <c r="G1393"/>
      <c r="H1393"/>
      <c r="I1393"/>
      <c r="J1393"/>
      <c r="K1393"/>
      <c r="L1393"/>
      <c r="M1393"/>
      <c r="N1393"/>
      <c r="O1393"/>
      <c r="P1393"/>
      <c r="Q1393"/>
    </row>
    <row r="1394" spans="3:17" x14ac:dyDescent="0.35">
      <c r="C1394"/>
      <c r="D1394"/>
      <c r="E1394"/>
      <c r="F1394"/>
      <c r="G1394"/>
      <c r="H1394"/>
      <c r="I1394"/>
      <c r="J1394"/>
      <c r="K1394"/>
      <c r="L1394"/>
      <c r="M1394"/>
      <c r="N1394"/>
      <c r="O1394"/>
      <c r="P1394"/>
      <c r="Q1394"/>
    </row>
    <row r="1395" spans="3:17" x14ac:dyDescent="0.35">
      <c r="C1395"/>
      <c r="D1395"/>
      <c r="E1395"/>
      <c r="F1395"/>
      <c r="G1395"/>
      <c r="H1395"/>
      <c r="I1395"/>
      <c r="J1395"/>
      <c r="K1395"/>
      <c r="L1395"/>
      <c r="M1395"/>
      <c r="N1395"/>
      <c r="O1395"/>
      <c r="P1395"/>
      <c r="Q1395"/>
    </row>
    <row r="1396" spans="3:17" x14ac:dyDescent="0.35">
      <c r="C1396"/>
      <c r="D1396"/>
      <c r="E1396"/>
      <c r="F1396"/>
      <c r="G1396"/>
      <c r="H1396"/>
      <c r="I1396"/>
      <c r="J1396"/>
      <c r="K1396"/>
      <c r="L1396"/>
      <c r="M1396"/>
      <c r="N1396"/>
      <c r="O1396"/>
      <c r="P1396"/>
      <c r="Q1396"/>
    </row>
    <row r="1397" spans="3:17" x14ac:dyDescent="0.35">
      <c r="C1397"/>
      <c r="D1397"/>
      <c r="E1397"/>
      <c r="F1397"/>
      <c r="G1397"/>
      <c r="H1397"/>
      <c r="I1397"/>
      <c r="J1397"/>
      <c r="K1397"/>
      <c r="L1397"/>
      <c r="M1397"/>
      <c r="N1397"/>
      <c r="O1397"/>
      <c r="P1397"/>
      <c r="Q1397"/>
    </row>
    <row r="1398" spans="3:17" x14ac:dyDescent="0.35">
      <c r="C1398"/>
      <c r="D1398"/>
      <c r="E1398"/>
      <c r="F1398"/>
      <c r="G1398"/>
      <c r="H1398"/>
      <c r="I1398"/>
      <c r="J1398"/>
      <c r="K1398"/>
      <c r="L1398"/>
      <c r="M1398"/>
      <c r="N1398"/>
      <c r="O1398"/>
      <c r="P1398"/>
      <c r="Q1398"/>
    </row>
    <row r="1399" spans="3:17" x14ac:dyDescent="0.35">
      <c r="C1399"/>
      <c r="D1399"/>
      <c r="E1399"/>
      <c r="F1399"/>
      <c r="G1399"/>
      <c r="H1399"/>
      <c r="I1399"/>
      <c r="J1399"/>
      <c r="K1399"/>
      <c r="L1399"/>
      <c r="M1399"/>
      <c r="N1399"/>
      <c r="O1399"/>
      <c r="P1399"/>
      <c r="Q1399"/>
    </row>
    <row r="1400" spans="3:17" x14ac:dyDescent="0.35">
      <c r="C1400"/>
      <c r="D1400"/>
      <c r="E1400"/>
      <c r="F1400"/>
      <c r="G1400"/>
      <c r="H1400"/>
      <c r="I1400"/>
      <c r="J1400"/>
      <c r="K1400"/>
      <c r="L1400"/>
      <c r="M1400"/>
      <c r="N1400"/>
      <c r="O1400"/>
      <c r="P1400"/>
      <c r="Q1400"/>
    </row>
    <row r="1401" spans="3:17" x14ac:dyDescent="0.35">
      <c r="C1401"/>
      <c r="D1401"/>
      <c r="E1401"/>
      <c r="F1401"/>
      <c r="G1401"/>
      <c r="H1401"/>
      <c r="I1401"/>
      <c r="J1401"/>
      <c r="K1401"/>
      <c r="L1401"/>
      <c r="M1401"/>
      <c r="N1401"/>
      <c r="O1401"/>
      <c r="P1401"/>
      <c r="Q1401"/>
    </row>
    <row r="1402" spans="3:17" x14ac:dyDescent="0.35">
      <c r="C1402"/>
      <c r="D1402"/>
      <c r="E1402"/>
      <c r="F1402"/>
      <c r="G1402"/>
      <c r="H1402"/>
      <c r="I1402"/>
      <c r="J1402"/>
      <c r="K1402"/>
      <c r="L1402"/>
      <c r="M1402"/>
      <c r="N1402"/>
      <c r="O1402"/>
      <c r="P1402"/>
      <c r="Q1402"/>
    </row>
    <row r="1403" spans="3:17" x14ac:dyDescent="0.35">
      <c r="C1403"/>
      <c r="D1403"/>
      <c r="E1403"/>
      <c r="F1403"/>
      <c r="G1403"/>
      <c r="H1403"/>
      <c r="I1403"/>
      <c r="J1403"/>
      <c r="K1403"/>
      <c r="L1403"/>
      <c r="M1403"/>
      <c r="N1403"/>
      <c r="O1403"/>
      <c r="P1403"/>
      <c r="Q1403"/>
    </row>
    <row r="1404" spans="3:17" x14ac:dyDescent="0.35">
      <c r="C1404"/>
      <c r="D1404"/>
      <c r="E1404"/>
      <c r="F1404"/>
      <c r="G1404"/>
      <c r="H1404"/>
      <c r="I1404"/>
      <c r="J1404"/>
      <c r="K1404"/>
      <c r="L1404"/>
      <c r="M1404"/>
      <c r="N1404"/>
      <c r="O1404"/>
      <c r="P1404"/>
      <c r="Q1404"/>
    </row>
    <row r="1405" spans="3:17" x14ac:dyDescent="0.35">
      <c r="C1405"/>
      <c r="D1405"/>
      <c r="E1405"/>
      <c r="F1405"/>
      <c r="G1405"/>
      <c r="H1405"/>
      <c r="I1405"/>
      <c r="J1405"/>
      <c r="K1405"/>
      <c r="L1405"/>
      <c r="M1405"/>
      <c r="N1405"/>
      <c r="O1405"/>
      <c r="P1405"/>
      <c r="Q1405"/>
    </row>
    <row r="1406" spans="3:17" x14ac:dyDescent="0.35">
      <c r="C1406"/>
      <c r="D1406"/>
      <c r="E1406"/>
      <c r="F1406"/>
      <c r="G1406"/>
      <c r="H1406"/>
      <c r="I1406"/>
      <c r="J1406"/>
      <c r="K1406"/>
      <c r="L1406"/>
      <c r="M1406"/>
      <c r="N1406"/>
      <c r="O1406"/>
      <c r="P1406"/>
      <c r="Q1406"/>
    </row>
    <row r="1407" spans="3:17" x14ac:dyDescent="0.35">
      <c r="C1407"/>
      <c r="D1407"/>
      <c r="E1407"/>
      <c r="F1407"/>
      <c r="G1407"/>
      <c r="H1407"/>
      <c r="I1407"/>
      <c r="J1407"/>
      <c r="K1407"/>
      <c r="L1407"/>
      <c r="M1407"/>
      <c r="N1407"/>
      <c r="O1407"/>
      <c r="P1407"/>
      <c r="Q1407"/>
    </row>
    <row r="1408" spans="3:17" x14ac:dyDescent="0.35">
      <c r="C1408"/>
      <c r="D1408"/>
      <c r="E1408"/>
      <c r="F1408"/>
      <c r="G1408"/>
      <c r="H1408"/>
      <c r="I1408"/>
      <c r="J1408"/>
      <c r="K1408"/>
      <c r="L1408"/>
      <c r="M1408"/>
      <c r="N1408"/>
      <c r="O1408"/>
      <c r="P1408"/>
      <c r="Q1408"/>
    </row>
    <row r="1409" spans="3:17" x14ac:dyDescent="0.35">
      <c r="C1409"/>
      <c r="D1409"/>
      <c r="E1409"/>
      <c r="F1409"/>
      <c r="G1409"/>
      <c r="H1409"/>
      <c r="I1409"/>
      <c r="J1409"/>
      <c r="K1409"/>
      <c r="L1409"/>
      <c r="M1409"/>
      <c r="N1409"/>
      <c r="O1409"/>
      <c r="P1409"/>
      <c r="Q1409"/>
    </row>
    <row r="1410" spans="3:17" x14ac:dyDescent="0.35">
      <c r="C1410"/>
      <c r="D1410"/>
      <c r="E1410"/>
      <c r="F1410"/>
      <c r="G1410"/>
      <c r="H1410"/>
      <c r="I1410"/>
      <c r="J1410"/>
      <c r="K1410"/>
      <c r="L1410"/>
      <c r="M1410"/>
      <c r="N1410"/>
      <c r="O1410"/>
      <c r="P1410"/>
      <c r="Q1410"/>
    </row>
    <row r="1411" spans="3:17" x14ac:dyDescent="0.35">
      <c r="C1411"/>
      <c r="D1411"/>
      <c r="E1411"/>
      <c r="F1411"/>
      <c r="G1411"/>
      <c r="H1411"/>
      <c r="I1411"/>
      <c r="J1411"/>
      <c r="K1411"/>
      <c r="L1411"/>
      <c r="M1411"/>
      <c r="N1411"/>
      <c r="O1411"/>
      <c r="P1411"/>
      <c r="Q1411"/>
    </row>
    <row r="1412" spans="3:17" x14ac:dyDescent="0.35">
      <c r="C1412"/>
      <c r="D1412"/>
      <c r="E1412"/>
      <c r="F1412"/>
      <c r="G1412"/>
      <c r="H1412"/>
      <c r="I1412"/>
      <c r="J1412"/>
      <c r="K1412"/>
      <c r="L1412"/>
      <c r="M1412"/>
      <c r="N1412"/>
      <c r="O1412"/>
      <c r="P1412"/>
      <c r="Q1412"/>
    </row>
    <row r="1413" spans="3:17" x14ac:dyDescent="0.35">
      <c r="C1413"/>
      <c r="D1413"/>
      <c r="E1413"/>
      <c r="F1413"/>
      <c r="G1413"/>
      <c r="H1413"/>
      <c r="I1413"/>
      <c r="J1413"/>
      <c r="K1413"/>
      <c r="L1413"/>
      <c r="M1413"/>
      <c r="N1413"/>
      <c r="O1413"/>
      <c r="P1413"/>
      <c r="Q1413"/>
    </row>
    <row r="1414" spans="3:17" x14ac:dyDescent="0.35">
      <c r="C1414"/>
      <c r="D1414"/>
      <c r="E1414"/>
      <c r="F1414"/>
      <c r="G1414"/>
      <c r="H1414"/>
      <c r="I1414"/>
      <c r="J1414"/>
      <c r="K1414"/>
      <c r="L1414"/>
      <c r="M1414"/>
      <c r="N1414"/>
      <c r="O1414"/>
      <c r="P1414"/>
      <c r="Q1414"/>
    </row>
    <row r="1415" spans="3:17" x14ac:dyDescent="0.35">
      <c r="C1415"/>
      <c r="D1415"/>
      <c r="E1415"/>
      <c r="F1415"/>
      <c r="G1415"/>
      <c r="H1415"/>
      <c r="I1415"/>
      <c r="J1415"/>
      <c r="K1415"/>
      <c r="L1415"/>
      <c r="M1415"/>
      <c r="N1415"/>
      <c r="O1415"/>
      <c r="P1415"/>
      <c r="Q1415"/>
    </row>
    <row r="1416" spans="3:17" x14ac:dyDescent="0.35">
      <c r="C1416"/>
      <c r="D1416"/>
      <c r="E1416"/>
      <c r="F1416"/>
      <c r="G1416"/>
      <c r="H1416"/>
      <c r="I1416"/>
      <c r="J1416"/>
      <c r="K1416"/>
      <c r="L1416"/>
      <c r="M1416"/>
      <c r="N1416"/>
      <c r="O1416"/>
      <c r="P1416"/>
      <c r="Q1416"/>
    </row>
    <row r="1417" spans="3:17" x14ac:dyDescent="0.35">
      <c r="C1417"/>
      <c r="D1417"/>
      <c r="E1417"/>
      <c r="F1417"/>
      <c r="G1417"/>
      <c r="H1417"/>
      <c r="I1417"/>
      <c r="J1417"/>
      <c r="K1417"/>
      <c r="L1417"/>
      <c r="M1417"/>
      <c r="N1417"/>
      <c r="O1417"/>
      <c r="P1417"/>
      <c r="Q1417"/>
    </row>
    <row r="1418" spans="3:17" x14ac:dyDescent="0.35">
      <c r="C1418"/>
      <c r="D1418"/>
      <c r="E1418"/>
      <c r="F1418"/>
      <c r="G1418"/>
      <c r="H1418"/>
      <c r="I1418"/>
      <c r="J1418"/>
      <c r="K1418"/>
      <c r="L1418"/>
      <c r="M1418"/>
      <c r="N1418"/>
      <c r="O1418"/>
      <c r="P1418"/>
      <c r="Q1418"/>
    </row>
    <row r="1419" spans="3:17" x14ac:dyDescent="0.35">
      <c r="C1419"/>
      <c r="D1419"/>
      <c r="E1419"/>
      <c r="F1419"/>
      <c r="G1419"/>
      <c r="H1419"/>
      <c r="I1419"/>
      <c r="J1419"/>
      <c r="K1419"/>
      <c r="L1419"/>
      <c r="M1419"/>
      <c r="N1419"/>
      <c r="O1419"/>
      <c r="P1419"/>
      <c r="Q1419"/>
    </row>
    <row r="1420" spans="3:17" x14ac:dyDescent="0.35">
      <c r="C1420"/>
      <c r="D1420"/>
      <c r="E1420"/>
      <c r="F1420"/>
      <c r="G1420"/>
      <c r="H1420"/>
      <c r="I1420"/>
      <c r="J1420"/>
      <c r="K1420"/>
      <c r="L1420"/>
      <c r="M1420"/>
      <c r="N1420"/>
      <c r="O1420"/>
      <c r="P1420"/>
      <c r="Q1420"/>
    </row>
    <row r="1421" spans="3:17" x14ac:dyDescent="0.35">
      <c r="C1421"/>
      <c r="D1421"/>
      <c r="E1421"/>
      <c r="F1421"/>
      <c r="G1421"/>
      <c r="H1421"/>
      <c r="I1421"/>
      <c r="J1421"/>
      <c r="K1421"/>
      <c r="L1421"/>
      <c r="M1421"/>
      <c r="N1421"/>
      <c r="O1421"/>
      <c r="P1421"/>
      <c r="Q1421"/>
    </row>
    <row r="1422" spans="3:17" x14ac:dyDescent="0.35">
      <c r="C1422"/>
      <c r="D1422"/>
      <c r="E1422"/>
      <c r="F1422"/>
      <c r="G1422"/>
      <c r="H1422"/>
      <c r="I1422"/>
      <c r="J1422"/>
      <c r="K1422"/>
      <c r="L1422"/>
      <c r="M1422"/>
      <c r="N1422"/>
      <c r="O1422"/>
      <c r="P1422"/>
      <c r="Q1422"/>
    </row>
    <row r="1423" spans="3:17" x14ac:dyDescent="0.35">
      <c r="C1423"/>
      <c r="D1423"/>
      <c r="E1423"/>
      <c r="F1423"/>
      <c r="G1423"/>
      <c r="H1423"/>
      <c r="I1423"/>
      <c r="J1423"/>
      <c r="K1423"/>
      <c r="L1423"/>
      <c r="M1423"/>
      <c r="N1423"/>
      <c r="O1423"/>
      <c r="P1423"/>
      <c r="Q1423"/>
    </row>
    <row r="1424" spans="3:17" x14ac:dyDescent="0.35">
      <c r="C1424"/>
      <c r="D1424"/>
      <c r="E1424"/>
      <c r="F1424"/>
      <c r="G1424"/>
      <c r="H1424"/>
      <c r="I1424"/>
      <c r="J1424"/>
      <c r="K1424"/>
      <c r="L1424"/>
      <c r="M1424"/>
      <c r="N1424"/>
      <c r="O1424"/>
      <c r="P1424"/>
      <c r="Q1424"/>
    </row>
    <row r="1425" spans="3:17" x14ac:dyDescent="0.35">
      <c r="C1425"/>
      <c r="D1425"/>
      <c r="E1425"/>
      <c r="F1425"/>
      <c r="G1425"/>
      <c r="H1425"/>
      <c r="I1425"/>
      <c r="J1425"/>
      <c r="K1425"/>
      <c r="L1425"/>
      <c r="M1425"/>
      <c r="N1425"/>
      <c r="O1425"/>
      <c r="P1425"/>
      <c r="Q1425"/>
    </row>
    <row r="1426" spans="3:17" x14ac:dyDescent="0.35">
      <c r="C1426"/>
      <c r="D1426"/>
      <c r="E1426"/>
      <c r="F1426"/>
      <c r="G1426"/>
      <c r="H1426"/>
      <c r="I1426"/>
      <c r="J1426"/>
      <c r="K1426"/>
      <c r="L1426"/>
      <c r="M1426"/>
      <c r="N1426"/>
      <c r="O1426"/>
      <c r="P1426"/>
      <c r="Q1426"/>
    </row>
    <row r="1427" spans="3:17" x14ac:dyDescent="0.35">
      <c r="C1427"/>
      <c r="D1427"/>
      <c r="E1427"/>
      <c r="F1427"/>
      <c r="G1427"/>
      <c r="H1427"/>
      <c r="I1427"/>
      <c r="J1427"/>
      <c r="K1427"/>
      <c r="L1427"/>
      <c r="M1427"/>
      <c r="N1427"/>
      <c r="O1427"/>
      <c r="P1427"/>
      <c r="Q1427"/>
    </row>
    <row r="1428" spans="3:17" x14ac:dyDescent="0.35">
      <c r="C1428"/>
      <c r="D1428"/>
      <c r="E1428"/>
      <c r="F1428"/>
      <c r="G1428"/>
      <c r="H1428"/>
      <c r="I1428"/>
      <c r="J1428"/>
      <c r="K1428"/>
      <c r="L1428"/>
      <c r="M1428"/>
      <c r="N1428"/>
      <c r="O1428"/>
      <c r="P1428"/>
      <c r="Q1428"/>
    </row>
    <row r="1429" spans="3:17" x14ac:dyDescent="0.35">
      <c r="C1429"/>
      <c r="D1429"/>
      <c r="E1429"/>
      <c r="F1429"/>
      <c r="G1429"/>
      <c r="H1429"/>
      <c r="I1429"/>
      <c r="J1429"/>
      <c r="K1429"/>
      <c r="L1429"/>
      <c r="M1429"/>
      <c r="N1429"/>
      <c r="O1429"/>
      <c r="P1429"/>
      <c r="Q1429"/>
    </row>
    <row r="1430" spans="3:17" x14ac:dyDescent="0.35">
      <c r="C1430"/>
      <c r="D1430"/>
      <c r="E1430"/>
      <c r="F1430"/>
      <c r="G1430"/>
      <c r="H1430"/>
      <c r="I1430"/>
      <c r="J1430"/>
      <c r="K1430"/>
      <c r="L1430"/>
      <c r="M1430"/>
      <c r="N1430"/>
      <c r="O1430"/>
      <c r="P1430"/>
      <c r="Q1430"/>
    </row>
    <row r="1431" spans="3:17" x14ac:dyDescent="0.35">
      <c r="C1431"/>
      <c r="D1431"/>
      <c r="E1431"/>
      <c r="F1431"/>
      <c r="G1431"/>
      <c r="H1431"/>
      <c r="I1431"/>
      <c r="J1431"/>
      <c r="K1431"/>
      <c r="L1431"/>
      <c r="M1431"/>
      <c r="N1431"/>
      <c r="O1431"/>
      <c r="P1431"/>
      <c r="Q1431"/>
    </row>
    <row r="1432" spans="3:17" x14ac:dyDescent="0.35">
      <c r="C1432"/>
      <c r="D1432"/>
      <c r="E1432"/>
      <c r="F1432"/>
      <c r="G1432"/>
      <c r="H1432"/>
      <c r="I1432"/>
      <c r="J1432"/>
      <c r="K1432"/>
      <c r="L1432"/>
      <c r="M1432"/>
      <c r="N1432"/>
      <c r="O1432"/>
      <c r="P1432"/>
      <c r="Q1432"/>
    </row>
    <row r="1433" spans="3:17" x14ac:dyDescent="0.35">
      <c r="C1433"/>
      <c r="D1433"/>
      <c r="E1433"/>
      <c r="F1433"/>
      <c r="G1433"/>
      <c r="H1433"/>
      <c r="I1433"/>
      <c r="J1433"/>
      <c r="K1433"/>
      <c r="L1433"/>
      <c r="M1433"/>
      <c r="N1433"/>
      <c r="O1433"/>
      <c r="P1433"/>
      <c r="Q1433"/>
    </row>
    <row r="1434" spans="3:17" x14ac:dyDescent="0.35">
      <c r="C1434"/>
      <c r="D1434"/>
      <c r="E1434"/>
      <c r="F1434"/>
      <c r="G1434"/>
      <c r="H1434"/>
      <c r="I1434"/>
      <c r="J1434"/>
      <c r="K1434"/>
      <c r="L1434"/>
      <c r="M1434"/>
      <c r="N1434"/>
      <c r="O1434"/>
      <c r="P1434"/>
      <c r="Q1434"/>
    </row>
    <row r="1435" spans="3:17" x14ac:dyDescent="0.35">
      <c r="C1435"/>
      <c r="D1435"/>
      <c r="E1435"/>
      <c r="F1435"/>
      <c r="G1435"/>
      <c r="H1435"/>
      <c r="I1435"/>
      <c r="J1435"/>
      <c r="K1435"/>
      <c r="L1435"/>
      <c r="M1435"/>
      <c r="N1435"/>
      <c r="O1435"/>
      <c r="P1435"/>
      <c r="Q1435"/>
    </row>
    <row r="1436" spans="3:17" x14ac:dyDescent="0.35">
      <c r="C1436"/>
      <c r="D1436"/>
      <c r="E1436"/>
      <c r="F1436"/>
      <c r="G1436"/>
      <c r="H1436"/>
      <c r="I1436"/>
      <c r="J1436"/>
      <c r="K1436"/>
      <c r="L1436"/>
      <c r="M1436"/>
      <c r="N1436"/>
      <c r="O1436"/>
      <c r="P1436"/>
      <c r="Q1436"/>
    </row>
    <row r="1437" spans="3:17" x14ac:dyDescent="0.35">
      <c r="C1437"/>
      <c r="D1437"/>
      <c r="E1437"/>
      <c r="F1437"/>
      <c r="G1437"/>
      <c r="H1437"/>
      <c r="I1437"/>
      <c r="J1437"/>
      <c r="K1437"/>
      <c r="L1437"/>
      <c r="M1437"/>
      <c r="N1437"/>
      <c r="O1437"/>
      <c r="P1437"/>
      <c r="Q1437"/>
    </row>
    <row r="1438" spans="3:17" x14ac:dyDescent="0.35">
      <c r="C1438"/>
      <c r="D1438"/>
      <c r="E1438"/>
      <c r="F1438"/>
      <c r="G1438"/>
      <c r="H1438"/>
      <c r="I1438"/>
      <c r="J1438"/>
      <c r="K1438"/>
      <c r="L1438"/>
      <c r="M1438"/>
      <c r="N1438"/>
      <c r="O1438"/>
      <c r="P1438"/>
      <c r="Q1438"/>
    </row>
    <row r="1439" spans="3:17" x14ac:dyDescent="0.35">
      <c r="C1439"/>
      <c r="D1439"/>
      <c r="E1439"/>
      <c r="F1439"/>
      <c r="G1439"/>
      <c r="H1439"/>
      <c r="I1439"/>
      <c r="J1439"/>
      <c r="K1439"/>
      <c r="L1439"/>
      <c r="M1439"/>
      <c r="N1439"/>
      <c r="O1439"/>
      <c r="P1439"/>
      <c r="Q1439"/>
    </row>
    <row r="1440" spans="3:17" x14ac:dyDescent="0.35">
      <c r="C1440"/>
      <c r="D1440"/>
      <c r="E1440"/>
      <c r="F1440"/>
      <c r="G1440"/>
      <c r="H1440"/>
      <c r="I1440"/>
      <c r="J1440"/>
      <c r="K1440"/>
      <c r="L1440"/>
      <c r="M1440"/>
      <c r="N1440"/>
      <c r="O1440"/>
      <c r="P1440"/>
      <c r="Q1440"/>
    </row>
    <row r="1441" spans="3:17" x14ac:dyDescent="0.35">
      <c r="C1441"/>
      <c r="D1441"/>
      <c r="E1441"/>
      <c r="F1441"/>
      <c r="G1441"/>
      <c r="H1441"/>
      <c r="I1441"/>
      <c r="J1441"/>
      <c r="K1441"/>
      <c r="L1441"/>
      <c r="M1441"/>
      <c r="N1441"/>
      <c r="O1441"/>
      <c r="P1441"/>
      <c r="Q1441"/>
    </row>
    <row r="1442" spans="3:17" x14ac:dyDescent="0.35">
      <c r="C1442"/>
      <c r="D1442"/>
      <c r="E1442"/>
      <c r="F1442"/>
      <c r="G1442"/>
      <c r="H1442"/>
      <c r="I1442"/>
      <c r="J1442"/>
      <c r="K1442"/>
      <c r="L1442"/>
      <c r="M1442"/>
      <c r="N1442"/>
      <c r="O1442"/>
      <c r="P1442"/>
      <c r="Q1442"/>
    </row>
    <row r="1443" spans="3:17" x14ac:dyDescent="0.35">
      <c r="C1443"/>
      <c r="D1443"/>
      <c r="E1443"/>
      <c r="F1443"/>
      <c r="G1443"/>
      <c r="H1443"/>
      <c r="I1443"/>
      <c r="J1443"/>
      <c r="K1443"/>
      <c r="L1443"/>
      <c r="M1443"/>
      <c r="N1443"/>
      <c r="O1443"/>
      <c r="P1443"/>
      <c r="Q1443"/>
    </row>
    <row r="1444" spans="3:17" x14ac:dyDescent="0.35">
      <c r="C1444"/>
      <c r="D1444"/>
      <c r="E1444"/>
      <c r="F1444"/>
      <c r="G1444"/>
      <c r="H1444"/>
      <c r="I1444"/>
      <c r="J1444"/>
      <c r="K1444"/>
      <c r="L1444"/>
      <c r="M1444"/>
      <c r="N1444"/>
      <c r="O1444"/>
      <c r="P1444"/>
      <c r="Q1444"/>
    </row>
    <row r="1445" spans="3:17" x14ac:dyDescent="0.35">
      <c r="C1445"/>
      <c r="D1445"/>
      <c r="E1445"/>
      <c r="F1445"/>
      <c r="G1445"/>
      <c r="H1445"/>
      <c r="I1445"/>
      <c r="J1445"/>
      <c r="K1445"/>
      <c r="L1445"/>
      <c r="M1445"/>
      <c r="N1445"/>
      <c r="O1445"/>
      <c r="P1445"/>
      <c r="Q1445"/>
    </row>
    <row r="1446" spans="3:17" x14ac:dyDescent="0.35">
      <c r="C1446"/>
      <c r="D1446"/>
      <c r="E1446"/>
      <c r="F1446"/>
      <c r="G1446"/>
      <c r="H1446"/>
      <c r="I1446"/>
      <c r="J1446"/>
      <c r="K1446"/>
      <c r="L1446"/>
      <c r="M1446"/>
      <c r="N1446"/>
      <c r="O1446"/>
      <c r="P1446"/>
      <c r="Q1446"/>
    </row>
    <row r="1447" spans="3:17" x14ac:dyDescent="0.35">
      <c r="C1447"/>
      <c r="D1447"/>
      <c r="E1447"/>
      <c r="F1447"/>
      <c r="G1447"/>
      <c r="H1447"/>
      <c r="I1447"/>
      <c r="J1447"/>
      <c r="K1447"/>
      <c r="L1447"/>
      <c r="M1447"/>
      <c r="N1447"/>
      <c r="O1447"/>
      <c r="P1447"/>
      <c r="Q1447"/>
    </row>
    <row r="1448" spans="3:17" x14ac:dyDescent="0.35">
      <c r="C1448"/>
      <c r="D1448"/>
      <c r="E1448"/>
      <c r="F1448"/>
      <c r="G1448"/>
      <c r="H1448"/>
      <c r="I1448"/>
      <c r="J1448"/>
      <c r="K1448"/>
      <c r="L1448"/>
      <c r="M1448"/>
      <c r="N1448"/>
      <c r="O1448"/>
      <c r="P1448"/>
      <c r="Q1448"/>
    </row>
    <row r="1449" spans="3:17" x14ac:dyDescent="0.35">
      <c r="C1449"/>
      <c r="D1449"/>
      <c r="E1449"/>
      <c r="F1449"/>
      <c r="G1449"/>
      <c r="H1449"/>
      <c r="I1449"/>
      <c r="J1449"/>
      <c r="K1449"/>
      <c r="L1449"/>
      <c r="M1449"/>
      <c r="N1449"/>
      <c r="O1449"/>
      <c r="P1449"/>
      <c r="Q1449"/>
    </row>
    <row r="1450" spans="3:17" x14ac:dyDescent="0.35">
      <c r="C1450"/>
      <c r="D1450"/>
      <c r="E1450"/>
      <c r="F1450"/>
      <c r="G1450"/>
      <c r="H1450"/>
      <c r="I1450"/>
      <c r="J1450"/>
      <c r="K1450"/>
      <c r="L1450"/>
      <c r="M1450"/>
      <c r="N1450"/>
      <c r="O1450"/>
      <c r="P1450"/>
      <c r="Q1450"/>
    </row>
    <row r="1451" spans="3:17" x14ac:dyDescent="0.35">
      <c r="C1451"/>
      <c r="D1451"/>
      <c r="E1451"/>
      <c r="F1451"/>
      <c r="G1451"/>
      <c r="H1451"/>
      <c r="I1451"/>
      <c r="J1451"/>
      <c r="K1451"/>
      <c r="L1451"/>
      <c r="M1451"/>
      <c r="N1451"/>
      <c r="O1451"/>
      <c r="P1451"/>
      <c r="Q1451"/>
    </row>
    <row r="1452" spans="3:17" x14ac:dyDescent="0.35">
      <c r="C1452"/>
      <c r="D1452"/>
      <c r="E1452"/>
      <c r="F1452"/>
      <c r="G1452"/>
      <c r="H1452"/>
      <c r="I1452"/>
      <c r="J1452"/>
      <c r="K1452"/>
      <c r="L1452"/>
      <c r="M1452"/>
      <c r="N1452"/>
      <c r="O1452"/>
      <c r="P1452"/>
      <c r="Q1452"/>
    </row>
    <row r="1453" spans="3:17" x14ac:dyDescent="0.35">
      <c r="C1453"/>
      <c r="D1453"/>
      <c r="E1453"/>
      <c r="F1453"/>
      <c r="G1453"/>
      <c r="H1453"/>
      <c r="I1453"/>
      <c r="J1453"/>
      <c r="K1453"/>
      <c r="L1453"/>
      <c r="M1453"/>
      <c r="N1453"/>
      <c r="O1453"/>
      <c r="P1453"/>
      <c r="Q1453"/>
    </row>
    <row r="1454" spans="3:17" x14ac:dyDescent="0.35">
      <c r="C1454"/>
      <c r="D1454"/>
      <c r="E1454"/>
      <c r="F1454"/>
      <c r="G1454"/>
      <c r="H1454"/>
      <c r="I1454"/>
      <c r="J1454"/>
      <c r="K1454"/>
      <c r="L1454"/>
      <c r="M1454"/>
      <c r="N1454"/>
      <c r="O1454"/>
      <c r="P1454"/>
      <c r="Q1454"/>
    </row>
    <row r="1455" spans="3:17" x14ac:dyDescent="0.35">
      <c r="C1455"/>
      <c r="D1455"/>
      <c r="E1455"/>
      <c r="F1455"/>
      <c r="G1455"/>
      <c r="H1455"/>
      <c r="I1455"/>
      <c r="J1455"/>
      <c r="K1455"/>
      <c r="L1455"/>
      <c r="M1455"/>
      <c r="N1455"/>
      <c r="O1455"/>
      <c r="P1455"/>
      <c r="Q1455"/>
    </row>
    <row r="1456" spans="3:17" x14ac:dyDescent="0.35">
      <c r="C1456"/>
      <c r="D1456"/>
      <c r="E1456"/>
      <c r="F1456"/>
      <c r="G1456"/>
      <c r="H1456"/>
      <c r="I1456"/>
      <c r="J1456"/>
      <c r="K1456"/>
      <c r="L1456"/>
      <c r="M1456"/>
      <c r="N1456"/>
      <c r="O1456"/>
      <c r="P1456"/>
      <c r="Q1456"/>
    </row>
    <row r="1457" spans="3:17" x14ac:dyDescent="0.35">
      <c r="C1457"/>
      <c r="D1457"/>
      <c r="E1457"/>
      <c r="F1457"/>
      <c r="G1457"/>
      <c r="H1457"/>
      <c r="I1457"/>
      <c r="J1457"/>
      <c r="K1457"/>
      <c r="L1457"/>
      <c r="M1457"/>
      <c r="N1457"/>
      <c r="O1457"/>
      <c r="P1457"/>
      <c r="Q1457"/>
    </row>
    <row r="1458" spans="3:17" x14ac:dyDescent="0.35">
      <c r="C1458"/>
      <c r="D1458"/>
      <c r="E1458"/>
      <c r="F1458"/>
      <c r="G1458"/>
      <c r="H1458"/>
      <c r="I1458"/>
      <c r="J1458"/>
      <c r="K1458"/>
      <c r="L1458"/>
      <c r="M1458"/>
      <c r="N1458"/>
      <c r="O1458"/>
      <c r="P1458"/>
      <c r="Q1458"/>
    </row>
    <row r="1459" spans="3:17" x14ac:dyDescent="0.35">
      <c r="C1459"/>
      <c r="D1459"/>
      <c r="E1459"/>
      <c r="F1459"/>
      <c r="G1459"/>
      <c r="H1459"/>
      <c r="I1459"/>
      <c r="J1459"/>
      <c r="K1459"/>
      <c r="L1459"/>
      <c r="M1459"/>
      <c r="N1459"/>
      <c r="O1459"/>
      <c r="P1459"/>
      <c r="Q1459"/>
    </row>
    <row r="1460" spans="3:17" x14ac:dyDescent="0.35">
      <c r="C1460"/>
      <c r="D1460"/>
      <c r="E1460"/>
      <c r="F1460"/>
      <c r="G1460"/>
      <c r="H1460"/>
      <c r="I1460"/>
      <c r="J1460"/>
      <c r="K1460"/>
      <c r="L1460"/>
      <c r="M1460"/>
      <c r="N1460"/>
      <c r="O1460"/>
      <c r="P1460"/>
      <c r="Q1460"/>
    </row>
    <row r="1461" spans="3:17" x14ac:dyDescent="0.35">
      <c r="C1461"/>
      <c r="D1461"/>
      <c r="E1461"/>
      <c r="F1461"/>
      <c r="G1461"/>
      <c r="H1461"/>
      <c r="I1461"/>
      <c r="J1461"/>
      <c r="K1461"/>
      <c r="L1461"/>
      <c r="M1461"/>
      <c r="N1461"/>
      <c r="O1461"/>
      <c r="P1461"/>
      <c r="Q1461"/>
    </row>
    <row r="1462" spans="3:17" x14ac:dyDescent="0.35">
      <c r="C1462"/>
      <c r="D1462"/>
      <c r="E1462"/>
      <c r="F1462"/>
      <c r="G1462"/>
      <c r="H1462"/>
      <c r="I1462"/>
      <c r="J1462"/>
      <c r="K1462"/>
      <c r="L1462"/>
      <c r="M1462"/>
      <c r="N1462"/>
      <c r="O1462"/>
      <c r="P1462"/>
      <c r="Q1462"/>
    </row>
    <row r="1463" spans="3:17" x14ac:dyDescent="0.35">
      <c r="C1463"/>
      <c r="D1463"/>
      <c r="E1463"/>
      <c r="F1463"/>
      <c r="G1463"/>
      <c r="H1463"/>
      <c r="I1463"/>
      <c r="J1463"/>
      <c r="K1463"/>
      <c r="L1463"/>
      <c r="M1463"/>
      <c r="N1463"/>
      <c r="O1463"/>
      <c r="P1463"/>
      <c r="Q1463"/>
    </row>
    <row r="1464" spans="3:17" x14ac:dyDescent="0.35">
      <c r="C1464"/>
      <c r="D1464"/>
      <c r="E1464"/>
      <c r="F1464"/>
      <c r="G1464"/>
      <c r="H1464"/>
      <c r="I1464"/>
      <c r="J1464"/>
      <c r="K1464"/>
      <c r="L1464"/>
      <c r="M1464"/>
      <c r="N1464"/>
      <c r="O1464"/>
      <c r="P1464"/>
      <c r="Q1464"/>
    </row>
    <row r="1465" spans="3:17" x14ac:dyDescent="0.35">
      <c r="C1465"/>
      <c r="D1465"/>
      <c r="E1465"/>
      <c r="F1465"/>
      <c r="G1465"/>
      <c r="H1465"/>
      <c r="I1465"/>
      <c r="J1465"/>
      <c r="K1465"/>
      <c r="L1465"/>
      <c r="M1465"/>
      <c r="N1465"/>
      <c r="O1465"/>
      <c r="P1465"/>
      <c r="Q1465"/>
    </row>
    <row r="1466" spans="3:17" x14ac:dyDescent="0.35">
      <c r="C1466"/>
      <c r="D1466"/>
      <c r="E1466"/>
      <c r="F1466"/>
      <c r="G1466"/>
      <c r="H1466"/>
      <c r="I1466"/>
      <c r="J1466"/>
      <c r="K1466"/>
      <c r="L1466"/>
      <c r="M1466"/>
      <c r="N1466"/>
      <c r="O1466"/>
      <c r="P1466"/>
      <c r="Q1466"/>
    </row>
    <row r="1467" spans="3:17" x14ac:dyDescent="0.35">
      <c r="C1467"/>
      <c r="D1467"/>
      <c r="E1467"/>
      <c r="F1467"/>
      <c r="G1467"/>
      <c r="H1467"/>
      <c r="I1467"/>
      <c r="J1467"/>
      <c r="K1467"/>
      <c r="L1467"/>
      <c r="M1467"/>
      <c r="N1467"/>
      <c r="O1467"/>
      <c r="P1467"/>
      <c r="Q1467"/>
    </row>
    <row r="1468" spans="3:17" x14ac:dyDescent="0.35">
      <c r="C1468"/>
      <c r="D1468"/>
      <c r="E1468"/>
      <c r="F1468"/>
      <c r="G1468"/>
      <c r="H1468"/>
      <c r="I1468"/>
      <c r="J1468"/>
      <c r="K1468"/>
      <c r="L1468"/>
      <c r="M1468"/>
      <c r="N1468"/>
      <c r="O1468"/>
      <c r="P1468"/>
      <c r="Q1468"/>
    </row>
    <row r="1469" spans="3:17" x14ac:dyDescent="0.35">
      <c r="C1469"/>
      <c r="D1469"/>
      <c r="E1469"/>
      <c r="F1469"/>
      <c r="G1469"/>
      <c r="H1469"/>
      <c r="I1469"/>
      <c r="J1469"/>
      <c r="K1469"/>
      <c r="L1469"/>
      <c r="M1469"/>
      <c r="N1469"/>
      <c r="O1469"/>
      <c r="P1469"/>
      <c r="Q1469"/>
    </row>
    <row r="1470" spans="3:17" x14ac:dyDescent="0.35">
      <c r="C1470"/>
      <c r="D1470"/>
      <c r="E1470"/>
      <c r="F1470"/>
      <c r="G1470"/>
      <c r="H1470"/>
      <c r="I1470"/>
      <c r="J1470"/>
      <c r="K1470"/>
      <c r="L1470"/>
      <c r="M1470"/>
      <c r="N1470"/>
      <c r="O1470"/>
      <c r="P1470"/>
      <c r="Q1470"/>
    </row>
    <row r="1471" spans="3:17" x14ac:dyDescent="0.35">
      <c r="C1471"/>
      <c r="D1471"/>
      <c r="E1471"/>
      <c r="F1471"/>
      <c r="G1471"/>
      <c r="H1471"/>
      <c r="I1471"/>
      <c r="J1471"/>
      <c r="K1471"/>
      <c r="L1471"/>
      <c r="M1471"/>
      <c r="N1471"/>
      <c r="O1471"/>
      <c r="P1471"/>
      <c r="Q1471"/>
    </row>
    <row r="1472" spans="3:17" x14ac:dyDescent="0.35">
      <c r="C1472"/>
      <c r="D1472"/>
      <c r="E1472"/>
      <c r="F1472"/>
      <c r="G1472"/>
      <c r="H1472"/>
      <c r="I1472"/>
      <c r="J1472"/>
      <c r="K1472"/>
      <c r="L1472"/>
      <c r="M1472"/>
      <c r="N1472"/>
      <c r="O1472"/>
      <c r="P1472"/>
      <c r="Q1472"/>
    </row>
    <row r="1473" spans="3:17" x14ac:dyDescent="0.35">
      <c r="C1473"/>
      <c r="D1473"/>
      <c r="E1473"/>
      <c r="F1473"/>
      <c r="G1473"/>
      <c r="H1473"/>
      <c r="I1473"/>
      <c r="J1473"/>
      <c r="K1473"/>
      <c r="L1473"/>
      <c r="M1473"/>
      <c r="N1473"/>
      <c r="O1473"/>
      <c r="P1473"/>
      <c r="Q1473"/>
    </row>
    <row r="1474" spans="3:17" x14ac:dyDescent="0.35">
      <c r="C1474"/>
      <c r="D1474"/>
      <c r="E1474"/>
      <c r="F1474"/>
      <c r="G1474"/>
      <c r="H1474"/>
      <c r="I1474"/>
      <c r="J1474"/>
      <c r="K1474"/>
      <c r="L1474"/>
      <c r="M1474"/>
      <c r="N1474"/>
      <c r="O1474"/>
      <c r="P1474"/>
      <c r="Q1474"/>
    </row>
    <row r="1475" spans="3:17" x14ac:dyDescent="0.35">
      <c r="C1475"/>
      <c r="D1475"/>
      <c r="E1475"/>
      <c r="F1475"/>
      <c r="G1475"/>
      <c r="H1475"/>
      <c r="I1475"/>
      <c r="J1475"/>
      <c r="K1475"/>
      <c r="L1475"/>
      <c r="M1475"/>
      <c r="N1475"/>
      <c r="O1475"/>
      <c r="P1475"/>
      <c r="Q1475"/>
    </row>
    <row r="1476" spans="3:17" x14ac:dyDescent="0.35">
      <c r="C1476"/>
      <c r="D1476"/>
      <c r="E1476"/>
      <c r="F1476"/>
      <c r="G1476"/>
      <c r="H1476"/>
      <c r="I1476"/>
      <c r="J1476"/>
      <c r="K1476"/>
      <c r="L1476"/>
      <c r="M1476"/>
      <c r="N1476"/>
      <c r="O1476"/>
      <c r="P1476"/>
      <c r="Q1476"/>
    </row>
    <row r="1477" spans="3:17" x14ac:dyDescent="0.35">
      <c r="C1477"/>
      <c r="D1477"/>
      <c r="E1477"/>
      <c r="F1477"/>
      <c r="G1477"/>
      <c r="H1477"/>
      <c r="I1477"/>
      <c r="J1477"/>
      <c r="K1477"/>
      <c r="L1477"/>
      <c r="M1477"/>
      <c r="N1477"/>
      <c r="O1477"/>
      <c r="P1477"/>
      <c r="Q1477"/>
    </row>
    <row r="1478" spans="3:17" x14ac:dyDescent="0.35">
      <c r="C1478"/>
      <c r="D1478"/>
      <c r="E1478"/>
      <c r="F1478"/>
      <c r="G1478"/>
      <c r="H1478"/>
      <c r="I1478"/>
      <c r="J1478"/>
      <c r="K1478"/>
      <c r="L1478"/>
      <c r="M1478"/>
      <c r="N1478"/>
      <c r="O1478"/>
      <c r="P1478"/>
      <c r="Q1478"/>
    </row>
    <row r="1479" spans="3:17" x14ac:dyDescent="0.35">
      <c r="C1479"/>
      <c r="D1479"/>
      <c r="E1479"/>
      <c r="F1479"/>
      <c r="G1479"/>
      <c r="H1479"/>
      <c r="I1479"/>
      <c r="J1479"/>
      <c r="K1479"/>
      <c r="L1479"/>
      <c r="M1479"/>
      <c r="N1479"/>
      <c r="O1479"/>
      <c r="P1479"/>
      <c r="Q1479"/>
    </row>
    <row r="1480" spans="3:17" x14ac:dyDescent="0.35">
      <c r="C1480"/>
      <c r="D1480"/>
      <c r="E1480"/>
      <c r="F1480"/>
      <c r="G1480"/>
      <c r="H1480"/>
      <c r="I1480"/>
      <c r="J1480"/>
      <c r="K1480"/>
      <c r="L1480"/>
      <c r="M1480"/>
      <c r="N1480"/>
      <c r="O1480"/>
      <c r="P1480"/>
      <c r="Q1480"/>
    </row>
    <row r="1481" spans="3:17" x14ac:dyDescent="0.35">
      <c r="C1481"/>
      <c r="D1481"/>
      <c r="E1481"/>
      <c r="F1481"/>
      <c r="G1481"/>
      <c r="H1481"/>
      <c r="I1481"/>
      <c r="J1481"/>
      <c r="K1481"/>
      <c r="L1481"/>
      <c r="M1481"/>
      <c r="N1481"/>
      <c r="O1481"/>
      <c r="P1481"/>
      <c r="Q1481"/>
    </row>
    <row r="1482" spans="3:17" x14ac:dyDescent="0.35">
      <c r="C1482"/>
      <c r="D1482"/>
      <c r="E1482"/>
      <c r="F1482"/>
      <c r="G1482"/>
      <c r="H1482"/>
      <c r="I1482"/>
      <c r="J1482"/>
      <c r="K1482"/>
      <c r="L1482"/>
      <c r="M1482"/>
      <c r="N1482"/>
      <c r="O1482"/>
      <c r="P1482"/>
      <c r="Q1482"/>
    </row>
    <row r="1483" spans="3:17" x14ac:dyDescent="0.35">
      <c r="C1483"/>
      <c r="D1483"/>
      <c r="E1483"/>
      <c r="F1483"/>
      <c r="G1483"/>
      <c r="H1483"/>
      <c r="I1483"/>
      <c r="J1483"/>
      <c r="K1483"/>
      <c r="L1483"/>
      <c r="M1483"/>
      <c r="N1483"/>
      <c r="O1483"/>
      <c r="P1483"/>
      <c r="Q1483"/>
    </row>
    <row r="1484" spans="3:17" x14ac:dyDescent="0.35">
      <c r="C1484"/>
      <c r="D1484"/>
      <c r="E1484"/>
      <c r="F1484"/>
      <c r="G1484"/>
      <c r="H1484"/>
      <c r="I1484"/>
      <c r="J1484"/>
      <c r="K1484"/>
      <c r="L1484"/>
      <c r="M1484"/>
      <c r="N1484"/>
      <c r="O1484"/>
      <c r="P1484"/>
      <c r="Q1484"/>
    </row>
    <row r="1485" spans="3:17" x14ac:dyDescent="0.35">
      <c r="C1485"/>
      <c r="D1485"/>
      <c r="E1485"/>
      <c r="F1485"/>
      <c r="G1485"/>
      <c r="H1485"/>
      <c r="I1485"/>
      <c r="J1485"/>
      <c r="K1485"/>
      <c r="L1485"/>
      <c r="M1485"/>
      <c r="N1485"/>
      <c r="O1485"/>
      <c r="P1485"/>
      <c r="Q1485"/>
    </row>
    <row r="1486" spans="3:17" x14ac:dyDescent="0.35">
      <c r="C1486"/>
      <c r="D1486"/>
      <c r="E1486"/>
      <c r="F1486"/>
      <c r="G1486"/>
      <c r="H1486"/>
      <c r="I1486"/>
      <c r="J1486"/>
      <c r="K1486"/>
      <c r="L1486"/>
      <c r="M1486"/>
      <c r="N1486"/>
      <c r="O1486"/>
      <c r="P1486"/>
      <c r="Q1486"/>
    </row>
    <row r="1487" spans="3:17" x14ac:dyDescent="0.35">
      <c r="C1487"/>
      <c r="D1487"/>
      <c r="E1487"/>
      <c r="F1487"/>
      <c r="G1487"/>
      <c r="H1487"/>
      <c r="I1487"/>
      <c r="J1487"/>
      <c r="K1487"/>
      <c r="L1487"/>
      <c r="M1487"/>
      <c r="N1487"/>
      <c r="O1487"/>
      <c r="P1487"/>
      <c r="Q1487"/>
    </row>
    <row r="1488" spans="3:17" x14ac:dyDescent="0.35">
      <c r="C1488"/>
      <c r="D1488"/>
      <c r="E1488"/>
      <c r="F1488"/>
      <c r="G1488"/>
      <c r="H1488"/>
      <c r="I1488"/>
      <c r="J1488"/>
      <c r="K1488"/>
      <c r="L1488"/>
      <c r="M1488"/>
      <c r="N1488"/>
      <c r="O1488"/>
      <c r="P1488"/>
      <c r="Q1488"/>
    </row>
    <row r="1489" spans="3:17" x14ac:dyDescent="0.35">
      <c r="C1489"/>
      <c r="D1489"/>
      <c r="E1489"/>
      <c r="F1489"/>
      <c r="G1489"/>
      <c r="H1489"/>
      <c r="I1489"/>
      <c r="J1489"/>
      <c r="K1489"/>
      <c r="L1489"/>
      <c r="M1489"/>
      <c r="N1489"/>
      <c r="O1489"/>
      <c r="P1489"/>
      <c r="Q1489"/>
    </row>
    <row r="1490" spans="3:17" x14ac:dyDescent="0.35">
      <c r="C1490"/>
      <c r="D1490"/>
      <c r="E1490"/>
      <c r="F1490"/>
      <c r="G1490"/>
      <c r="H1490"/>
      <c r="I1490"/>
      <c r="J1490"/>
      <c r="K1490"/>
      <c r="L1490"/>
      <c r="M1490"/>
      <c r="N1490"/>
      <c r="O1490"/>
      <c r="P1490"/>
      <c r="Q1490"/>
    </row>
    <row r="1491" spans="3:17" x14ac:dyDescent="0.35">
      <c r="C1491"/>
      <c r="D1491"/>
      <c r="E1491"/>
      <c r="F1491"/>
      <c r="G1491"/>
      <c r="H1491"/>
      <c r="I1491"/>
      <c r="J1491"/>
      <c r="K1491"/>
      <c r="L1491"/>
      <c r="M1491"/>
      <c r="N1491"/>
      <c r="O1491"/>
      <c r="P1491"/>
      <c r="Q1491"/>
    </row>
    <row r="1492" spans="3:17" x14ac:dyDescent="0.35">
      <c r="C1492"/>
      <c r="D1492"/>
      <c r="E1492"/>
      <c r="F1492"/>
      <c r="G1492"/>
      <c r="H1492"/>
      <c r="I1492"/>
      <c r="J1492"/>
      <c r="K1492"/>
      <c r="L1492"/>
      <c r="M1492"/>
      <c r="N1492"/>
      <c r="O1492"/>
      <c r="P1492"/>
      <c r="Q1492"/>
    </row>
    <row r="1493" spans="3:17" x14ac:dyDescent="0.35">
      <c r="C1493"/>
      <c r="D1493"/>
      <c r="E1493"/>
      <c r="F1493"/>
      <c r="G1493"/>
      <c r="H1493"/>
      <c r="I1493"/>
      <c r="J1493"/>
      <c r="K1493"/>
      <c r="L1493"/>
      <c r="M1493"/>
      <c r="N1493"/>
      <c r="O1493"/>
      <c r="P1493"/>
      <c r="Q1493"/>
    </row>
    <row r="1494" spans="3:17" x14ac:dyDescent="0.35">
      <c r="C1494"/>
      <c r="D1494"/>
      <c r="E1494"/>
      <c r="F1494"/>
      <c r="G1494"/>
      <c r="H1494"/>
      <c r="I1494"/>
      <c r="J1494"/>
      <c r="K1494"/>
      <c r="L1494"/>
      <c r="M1494"/>
      <c r="N1494"/>
      <c r="O1494"/>
      <c r="P1494"/>
      <c r="Q1494"/>
    </row>
    <row r="1495" spans="3:17" x14ac:dyDescent="0.35">
      <c r="C1495"/>
      <c r="D1495"/>
      <c r="E1495"/>
      <c r="F1495"/>
      <c r="G1495"/>
      <c r="H1495"/>
      <c r="I1495"/>
      <c r="J1495"/>
      <c r="K1495"/>
      <c r="L1495"/>
      <c r="M1495"/>
      <c r="N1495"/>
      <c r="O1495"/>
      <c r="P1495"/>
      <c r="Q1495"/>
    </row>
    <row r="1496" spans="3:17" x14ac:dyDescent="0.35">
      <c r="C1496"/>
      <c r="D1496"/>
      <c r="E1496"/>
      <c r="F1496"/>
      <c r="G1496"/>
      <c r="H1496"/>
      <c r="I1496"/>
      <c r="J1496"/>
      <c r="K1496"/>
      <c r="L1496"/>
      <c r="M1496"/>
      <c r="N1496"/>
      <c r="O1496"/>
      <c r="P1496"/>
      <c r="Q1496"/>
    </row>
    <row r="1497" spans="3:17" x14ac:dyDescent="0.35">
      <c r="C1497"/>
      <c r="D1497"/>
      <c r="E1497"/>
      <c r="F1497"/>
      <c r="G1497"/>
      <c r="H1497"/>
      <c r="I1497"/>
      <c r="J1497"/>
      <c r="K1497"/>
      <c r="L1497"/>
      <c r="M1497"/>
      <c r="N1497"/>
      <c r="O1497"/>
      <c r="P1497"/>
      <c r="Q1497"/>
    </row>
    <row r="1498" spans="3:17" x14ac:dyDescent="0.35">
      <c r="C1498"/>
      <c r="D1498"/>
      <c r="E1498"/>
      <c r="F1498"/>
      <c r="G1498"/>
      <c r="H1498"/>
      <c r="I1498"/>
      <c r="J1498"/>
      <c r="K1498"/>
      <c r="L1498"/>
      <c r="M1498"/>
      <c r="N1498"/>
      <c r="O1498"/>
      <c r="P1498"/>
      <c r="Q1498"/>
    </row>
    <row r="1499" spans="3:17" x14ac:dyDescent="0.35">
      <c r="C1499"/>
      <c r="D1499"/>
      <c r="E1499"/>
      <c r="F1499"/>
      <c r="G1499"/>
      <c r="H1499"/>
      <c r="I1499"/>
      <c r="J1499"/>
      <c r="K1499"/>
      <c r="L1499"/>
      <c r="M1499"/>
      <c r="N1499"/>
      <c r="O1499"/>
      <c r="P1499"/>
      <c r="Q1499"/>
    </row>
    <row r="1500" spans="3:17" x14ac:dyDescent="0.35">
      <c r="C1500"/>
      <c r="D1500"/>
      <c r="E1500"/>
      <c r="F1500"/>
      <c r="G1500"/>
      <c r="H1500"/>
      <c r="I1500"/>
      <c r="J1500"/>
      <c r="K1500"/>
      <c r="L1500"/>
      <c r="M1500"/>
      <c r="N1500"/>
      <c r="O1500"/>
      <c r="P1500"/>
      <c r="Q1500"/>
    </row>
    <row r="1501" spans="3:17" x14ac:dyDescent="0.35">
      <c r="C1501"/>
      <c r="D1501"/>
      <c r="E1501"/>
      <c r="F1501"/>
      <c r="G1501"/>
      <c r="H1501"/>
      <c r="I1501"/>
      <c r="J1501"/>
      <c r="K1501"/>
      <c r="L1501"/>
      <c r="M1501"/>
      <c r="N1501"/>
      <c r="O1501"/>
      <c r="P1501"/>
      <c r="Q1501"/>
    </row>
    <row r="1502" spans="3:17" x14ac:dyDescent="0.35">
      <c r="C1502"/>
      <c r="D1502"/>
      <c r="E1502"/>
      <c r="F1502"/>
      <c r="G1502"/>
      <c r="H1502"/>
      <c r="I1502"/>
      <c r="J1502"/>
      <c r="K1502"/>
      <c r="L1502"/>
      <c r="M1502"/>
      <c r="N1502"/>
      <c r="O1502"/>
      <c r="P1502"/>
      <c r="Q1502"/>
    </row>
    <row r="1503" spans="3:17" x14ac:dyDescent="0.35">
      <c r="C1503"/>
      <c r="D1503"/>
      <c r="E1503"/>
      <c r="F1503"/>
      <c r="G1503"/>
      <c r="H1503"/>
      <c r="I1503"/>
      <c r="J1503"/>
      <c r="K1503"/>
      <c r="L1503"/>
      <c r="M1503"/>
      <c r="N1503"/>
      <c r="O1503"/>
      <c r="P1503"/>
      <c r="Q1503"/>
    </row>
    <row r="1504" spans="3:17" x14ac:dyDescent="0.35">
      <c r="C1504"/>
      <c r="D1504"/>
      <c r="E1504"/>
      <c r="F1504"/>
      <c r="G1504"/>
      <c r="H1504"/>
      <c r="I1504"/>
      <c r="J1504"/>
      <c r="K1504"/>
      <c r="L1504"/>
      <c r="M1504"/>
      <c r="N1504"/>
      <c r="O1504"/>
      <c r="P1504"/>
      <c r="Q1504"/>
    </row>
    <row r="1505" spans="3:17" x14ac:dyDescent="0.35">
      <c r="C1505"/>
      <c r="D1505"/>
      <c r="E1505"/>
      <c r="F1505"/>
      <c r="G1505"/>
      <c r="H1505"/>
      <c r="I1505"/>
      <c r="J1505"/>
      <c r="K1505"/>
      <c r="L1505"/>
      <c r="M1505"/>
      <c r="N1505"/>
      <c r="O1505"/>
      <c r="P1505"/>
      <c r="Q1505"/>
    </row>
    <row r="1506" spans="3:17" x14ac:dyDescent="0.35">
      <c r="C1506"/>
      <c r="D1506"/>
      <c r="E1506"/>
      <c r="F1506"/>
      <c r="G1506"/>
      <c r="H1506"/>
      <c r="I1506"/>
      <c r="J1506"/>
      <c r="K1506"/>
      <c r="L1506"/>
      <c r="M1506"/>
      <c r="N1506"/>
      <c r="O1506"/>
      <c r="P1506"/>
      <c r="Q1506"/>
    </row>
    <row r="1507" spans="3:17" x14ac:dyDescent="0.35">
      <c r="C1507"/>
      <c r="D1507"/>
      <c r="E1507"/>
      <c r="F1507"/>
      <c r="G1507"/>
      <c r="H1507"/>
      <c r="I1507"/>
      <c r="J1507"/>
      <c r="K1507"/>
      <c r="L1507"/>
      <c r="M1507"/>
      <c r="N1507"/>
      <c r="O1507"/>
      <c r="P1507"/>
      <c r="Q1507"/>
    </row>
    <row r="1508" spans="3:17" x14ac:dyDescent="0.35">
      <c r="C1508"/>
      <c r="D1508"/>
      <c r="E1508"/>
      <c r="F1508"/>
      <c r="G1508"/>
      <c r="H1508"/>
      <c r="I1508"/>
      <c r="J1508"/>
      <c r="K1508"/>
      <c r="L1508"/>
      <c r="M1508"/>
      <c r="N1508"/>
      <c r="O1508"/>
      <c r="P1508"/>
      <c r="Q1508"/>
    </row>
    <row r="1509" spans="3:17" x14ac:dyDescent="0.35">
      <c r="C1509"/>
      <c r="D1509"/>
      <c r="E1509"/>
      <c r="F1509"/>
      <c r="G1509"/>
      <c r="H1509"/>
      <c r="I1509"/>
      <c r="J1509"/>
      <c r="K1509"/>
      <c r="L1509"/>
      <c r="M1509"/>
      <c r="N1509"/>
      <c r="O1509"/>
      <c r="P1509"/>
      <c r="Q1509"/>
    </row>
    <row r="1510" spans="3:17" x14ac:dyDescent="0.35">
      <c r="C1510"/>
      <c r="D1510"/>
      <c r="E1510"/>
      <c r="F1510"/>
      <c r="G1510"/>
      <c r="H1510"/>
      <c r="I1510"/>
      <c r="J1510"/>
      <c r="K1510"/>
      <c r="L1510"/>
      <c r="M1510"/>
      <c r="N1510"/>
      <c r="O1510"/>
      <c r="P1510"/>
      <c r="Q1510"/>
    </row>
    <row r="1511" spans="3:17" x14ac:dyDescent="0.35">
      <c r="C1511"/>
      <c r="D1511"/>
      <c r="E1511"/>
      <c r="F1511"/>
      <c r="G1511"/>
      <c r="H1511"/>
      <c r="I1511"/>
      <c r="J1511"/>
      <c r="K1511"/>
      <c r="L1511"/>
      <c r="M1511"/>
      <c r="N1511"/>
      <c r="O1511"/>
      <c r="P1511"/>
      <c r="Q1511"/>
    </row>
    <row r="1512" spans="3:17" x14ac:dyDescent="0.35">
      <c r="C1512"/>
      <c r="D1512"/>
      <c r="E1512"/>
      <c r="F1512"/>
      <c r="G1512"/>
      <c r="H1512"/>
      <c r="I1512"/>
      <c r="J1512"/>
      <c r="K1512"/>
      <c r="L1512"/>
      <c r="M1512"/>
      <c r="N1512"/>
      <c r="O1512"/>
      <c r="P1512"/>
      <c r="Q1512"/>
    </row>
    <row r="1513" spans="3:17" x14ac:dyDescent="0.35">
      <c r="C1513"/>
      <c r="D1513"/>
      <c r="E1513"/>
      <c r="F1513"/>
      <c r="G1513"/>
      <c r="H1513"/>
      <c r="I1513"/>
      <c r="J1513"/>
      <c r="K1513"/>
      <c r="L1513"/>
      <c r="M1513"/>
      <c r="N1513"/>
      <c r="O1513"/>
      <c r="P1513"/>
      <c r="Q1513"/>
    </row>
    <row r="1514" spans="3:17" x14ac:dyDescent="0.35">
      <c r="C1514"/>
      <c r="D1514"/>
      <c r="E1514"/>
      <c r="F1514"/>
      <c r="G1514"/>
      <c r="H1514"/>
      <c r="I1514"/>
      <c r="J1514"/>
      <c r="K1514"/>
      <c r="L1514"/>
      <c r="M1514"/>
      <c r="N1514"/>
      <c r="O1514"/>
      <c r="P1514"/>
      <c r="Q1514"/>
    </row>
    <row r="1515" spans="3:17" x14ac:dyDescent="0.35">
      <c r="C1515"/>
      <c r="D1515"/>
      <c r="E1515"/>
      <c r="F1515"/>
      <c r="G1515"/>
      <c r="H1515"/>
      <c r="I1515"/>
      <c r="J1515"/>
      <c r="K1515"/>
      <c r="L1515"/>
      <c r="M1515"/>
      <c r="N1515"/>
      <c r="O1515"/>
      <c r="P1515"/>
      <c r="Q1515"/>
    </row>
    <row r="1516" spans="3:17" x14ac:dyDescent="0.35">
      <c r="C1516"/>
      <c r="D1516"/>
      <c r="E1516"/>
      <c r="F1516"/>
      <c r="G1516"/>
      <c r="H1516"/>
      <c r="I1516"/>
      <c r="J1516"/>
      <c r="K1516"/>
      <c r="L1516"/>
      <c r="M1516"/>
      <c r="N1516"/>
      <c r="O1516"/>
      <c r="P1516"/>
      <c r="Q1516"/>
    </row>
    <row r="1517" spans="3:17" x14ac:dyDescent="0.35">
      <c r="C1517"/>
      <c r="D1517"/>
      <c r="E1517"/>
      <c r="F1517"/>
      <c r="G1517"/>
      <c r="H1517"/>
      <c r="I1517"/>
      <c r="J1517"/>
      <c r="K1517"/>
      <c r="L1517"/>
      <c r="M1517"/>
      <c r="N1517"/>
      <c r="O1517"/>
      <c r="P1517"/>
      <c r="Q1517"/>
    </row>
    <row r="1518" spans="3:17" x14ac:dyDescent="0.35">
      <c r="C1518"/>
      <c r="D1518"/>
      <c r="E1518"/>
      <c r="F1518"/>
      <c r="G1518"/>
      <c r="H1518"/>
      <c r="I1518"/>
      <c r="J1518"/>
      <c r="K1518"/>
      <c r="L1518"/>
      <c r="M1518"/>
      <c r="N1518"/>
      <c r="O1518"/>
      <c r="P1518"/>
      <c r="Q1518"/>
    </row>
    <row r="1519" spans="3:17" x14ac:dyDescent="0.35">
      <c r="C1519"/>
      <c r="D1519"/>
      <c r="E1519"/>
      <c r="F1519"/>
      <c r="G1519"/>
      <c r="H1519"/>
      <c r="I1519"/>
      <c r="J1519"/>
      <c r="K1519"/>
      <c r="L1519"/>
      <c r="M1519"/>
      <c r="N1519"/>
      <c r="O1519"/>
      <c r="P1519"/>
      <c r="Q1519"/>
    </row>
    <row r="1520" spans="3:17" x14ac:dyDescent="0.35">
      <c r="C1520"/>
      <c r="D1520"/>
      <c r="E1520"/>
      <c r="F1520"/>
      <c r="G1520"/>
      <c r="H1520"/>
      <c r="I1520"/>
      <c r="J1520"/>
      <c r="K1520"/>
      <c r="L1520"/>
      <c r="M1520"/>
      <c r="N1520"/>
      <c r="O1520"/>
      <c r="P1520"/>
      <c r="Q1520"/>
    </row>
    <row r="1521" spans="3:17" x14ac:dyDescent="0.35">
      <c r="C1521"/>
      <c r="D1521"/>
      <c r="E1521"/>
      <c r="F1521"/>
      <c r="G1521"/>
      <c r="H1521"/>
      <c r="I1521"/>
      <c r="J1521"/>
      <c r="K1521"/>
      <c r="L1521"/>
      <c r="M1521"/>
      <c r="N1521"/>
      <c r="O1521"/>
      <c r="P1521"/>
      <c r="Q1521"/>
    </row>
    <row r="1522" spans="3:17" x14ac:dyDescent="0.35">
      <c r="C1522"/>
      <c r="D1522"/>
      <c r="E1522"/>
      <c r="F1522"/>
      <c r="G1522"/>
      <c r="H1522"/>
      <c r="I1522"/>
      <c r="J1522"/>
      <c r="K1522"/>
      <c r="L1522"/>
      <c r="M1522"/>
      <c r="N1522"/>
      <c r="O1522"/>
      <c r="P1522"/>
      <c r="Q1522"/>
    </row>
    <row r="1523" spans="3:17" x14ac:dyDescent="0.35">
      <c r="C1523"/>
      <c r="D1523"/>
      <c r="E1523"/>
      <c r="F1523"/>
      <c r="G1523"/>
      <c r="H1523"/>
      <c r="I1523"/>
      <c r="J1523"/>
      <c r="K1523"/>
      <c r="L1523"/>
      <c r="M1523"/>
      <c r="N1523"/>
      <c r="O1523"/>
      <c r="P1523"/>
      <c r="Q1523"/>
    </row>
    <row r="1524" spans="3:17" x14ac:dyDescent="0.35">
      <c r="C1524"/>
      <c r="D1524"/>
      <c r="E1524"/>
      <c r="F1524"/>
      <c r="G1524"/>
      <c r="H1524"/>
      <c r="I1524"/>
      <c r="J1524"/>
      <c r="K1524"/>
      <c r="L1524"/>
      <c r="M1524"/>
      <c r="N1524"/>
      <c r="O1524"/>
      <c r="P1524"/>
      <c r="Q1524"/>
    </row>
    <row r="1525" spans="3:17" x14ac:dyDescent="0.35">
      <c r="C1525"/>
      <c r="D1525"/>
      <c r="E1525"/>
      <c r="F1525"/>
      <c r="G1525"/>
      <c r="H1525"/>
      <c r="I1525"/>
      <c r="J1525"/>
      <c r="K1525"/>
      <c r="L1525"/>
      <c r="M1525"/>
      <c r="N1525"/>
      <c r="O1525"/>
      <c r="P1525"/>
      <c r="Q1525"/>
    </row>
    <row r="1526" spans="3:17" x14ac:dyDescent="0.35">
      <c r="C1526"/>
      <c r="D1526"/>
      <c r="E1526"/>
      <c r="F1526"/>
      <c r="G1526"/>
      <c r="H1526"/>
      <c r="I1526"/>
      <c r="J1526"/>
      <c r="K1526"/>
      <c r="L1526"/>
      <c r="M1526"/>
      <c r="N1526"/>
      <c r="O1526"/>
      <c r="P1526"/>
      <c r="Q1526"/>
    </row>
    <row r="1527" spans="3:17" x14ac:dyDescent="0.35">
      <c r="C1527"/>
      <c r="D1527"/>
      <c r="E1527"/>
      <c r="F1527"/>
      <c r="G1527"/>
      <c r="H1527"/>
      <c r="I1527"/>
      <c r="J1527"/>
      <c r="K1527"/>
      <c r="L1527"/>
      <c r="M1527"/>
      <c r="N1527"/>
      <c r="O1527"/>
      <c r="P1527"/>
      <c r="Q1527"/>
    </row>
    <row r="1528" spans="3:17" x14ac:dyDescent="0.35">
      <c r="C1528"/>
      <c r="D1528"/>
      <c r="E1528"/>
      <c r="F1528"/>
      <c r="G1528"/>
      <c r="H1528"/>
      <c r="I1528"/>
      <c r="J1528"/>
      <c r="K1528"/>
      <c r="L1528"/>
      <c r="M1528"/>
      <c r="N1528"/>
      <c r="O1528"/>
      <c r="P1528"/>
      <c r="Q1528"/>
    </row>
    <row r="1529" spans="3:17" x14ac:dyDescent="0.35">
      <c r="C1529"/>
      <c r="D1529"/>
      <c r="E1529"/>
      <c r="F1529"/>
      <c r="G1529"/>
      <c r="H1529"/>
      <c r="I1529"/>
      <c r="J1529"/>
      <c r="K1529"/>
      <c r="L1529"/>
      <c r="M1529"/>
      <c r="N1529"/>
      <c r="O1529"/>
      <c r="P1529"/>
      <c r="Q1529"/>
    </row>
    <row r="1530" spans="3:17" x14ac:dyDescent="0.35">
      <c r="C1530"/>
      <c r="D1530"/>
      <c r="E1530"/>
      <c r="F1530"/>
      <c r="G1530"/>
      <c r="H1530"/>
      <c r="I1530"/>
      <c r="J1530"/>
      <c r="K1530"/>
      <c r="L1530"/>
      <c r="M1530"/>
      <c r="N1530"/>
      <c r="O1530"/>
      <c r="P1530"/>
      <c r="Q1530"/>
    </row>
    <row r="1531" spans="3:17" x14ac:dyDescent="0.35">
      <c r="C1531"/>
      <c r="D1531"/>
      <c r="E1531"/>
      <c r="F1531"/>
      <c r="G1531"/>
      <c r="H1531"/>
      <c r="I1531"/>
      <c r="J1531"/>
      <c r="K1531"/>
      <c r="L1531"/>
      <c r="M1531"/>
      <c r="N1531"/>
      <c r="O1531"/>
      <c r="P1531"/>
      <c r="Q1531"/>
    </row>
    <row r="1532" spans="3:17" x14ac:dyDescent="0.35">
      <c r="C1532"/>
      <c r="D1532"/>
      <c r="E1532"/>
      <c r="F1532"/>
      <c r="G1532"/>
      <c r="H1532"/>
      <c r="I1532"/>
      <c r="J1532"/>
      <c r="K1532"/>
      <c r="L1532"/>
      <c r="M1532"/>
      <c r="N1532"/>
      <c r="O1532"/>
      <c r="P1532"/>
      <c r="Q1532"/>
    </row>
    <row r="1533" spans="3:17" x14ac:dyDescent="0.35">
      <c r="C1533"/>
      <c r="D1533"/>
      <c r="E1533"/>
      <c r="F1533"/>
      <c r="G1533"/>
      <c r="H1533"/>
      <c r="I1533"/>
      <c r="J1533"/>
      <c r="K1533"/>
      <c r="L1533"/>
      <c r="M1533"/>
      <c r="N1533"/>
      <c r="O1533"/>
      <c r="P1533"/>
      <c r="Q1533"/>
    </row>
    <row r="1534" spans="3:17" x14ac:dyDescent="0.35">
      <c r="C1534"/>
      <c r="D1534"/>
      <c r="E1534"/>
      <c r="F1534"/>
      <c r="G1534"/>
      <c r="H1534"/>
      <c r="I1534"/>
      <c r="J1534"/>
      <c r="K1534"/>
      <c r="L1534"/>
      <c r="M1534"/>
      <c r="N1534"/>
      <c r="O1534"/>
      <c r="P1534"/>
      <c r="Q1534"/>
    </row>
    <row r="1535" spans="3:17" x14ac:dyDescent="0.35">
      <c r="C1535"/>
      <c r="D1535"/>
      <c r="E1535"/>
      <c r="F1535"/>
      <c r="G1535"/>
      <c r="H1535"/>
      <c r="I1535"/>
      <c r="J1535"/>
      <c r="K1535"/>
      <c r="L1535"/>
      <c r="M1535"/>
      <c r="N1535"/>
      <c r="O1535"/>
      <c r="P1535"/>
      <c r="Q1535"/>
    </row>
    <row r="1536" spans="3:17" x14ac:dyDescent="0.35">
      <c r="C1536"/>
      <c r="D1536"/>
      <c r="E1536"/>
      <c r="F1536"/>
      <c r="G1536"/>
      <c r="H1536"/>
      <c r="I1536"/>
      <c r="J1536"/>
      <c r="K1536"/>
      <c r="L1536"/>
      <c r="M1536"/>
      <c r="N1536"/>
      <c r="O1536"/>
      <c r="P1536"/>
      <c r="Q1536"/>
    </row>
    <row r="1537" spans="3:17" x14ac:dyDescent="0.35">
      <c r="C1537"/>
      <c r="D1537"/>
      <c r="E1537"/>
      <c r="F1537"/>
      <c r="G1537"/>
      <c r="H1537"/>
      <c r="I1537"/>
      <c r="J1537"/>
      <c r="K1537"/>
      <c r="L1537"/>
      <c r="M1537"/>
      <c r="N1537"/>
      <c r="O1537"/>
      <c r="P1537"/>
      <c r="Q1537"/>
    </row>
    <row r="1538" spans="3:17" x14ac:dyDescent="0.35">
      <c r="C1538"/>
      <c r="D1538"/>
      <c r="E1538"/>
      <c r="F1538"/>
      <c r="G1538"/>
      <c r="H1538"/>
      <c r="I1538"/>
      <c r="J1538"/>
      <c r="K1538"/>
      <c r="L1538"/>
      <c r="M1538"/>
      <c r="N1538"/>
      <c r="O1538"/>
      <c r="P1538"/>
      <c r="Q1538"/>
    </row>
    <row r="1539" spans="3:17" x14ac:dyDescent="0.35">
      <c r="C1539"/>
      <c r="D1539"/>
      <c r="E1539"/>
      <c r="F1539"/>
      <c r="G1539"/>
      <c r="H1539"/>
      <c r="I1539"/>
      <c r="J1539"/>
      <c r="K1539"/>
      <c r="L1539"/>
      <c r="M1539"/>
      <c r="N1539"/>
      <c r="O1539"/>
      <c r="P1539"/>
      <c r="Q1539"/>
    </row>
    <row r="1540" spans="3:17" x14ac:dyDescent="0.35">
      <c r="C1540"/>
      <c r="D1540"/>
      <c r="E1540"/>
      <c r="F1540"/>
      <c r="G1540"/>
      <c r="H1540"/>
      <c r="I1540"/>
      <c r="J1540"/>
      <c r="K1540"/>
      <c r="L1540"/>
      <c r="M1540"/>
      <c r="N1540"/>
      <c r="O1540"/>
      <c r="P1540"/>
      <c r="Q1540"/>
    </row>
    <row r="1541" spans="3:17" x14ac:dyDescent="0.35">
      <c r="C1541"/>
      <c r="D1541"/>
      <c r="E1541"/>
      <c r="F1541"/>
      <c r="G1541"/>
      <c r="H1541"/>
      <c r="I1541"/>
      <c r="J1541"/>
      <c r="K1541"/>
      <c r="L1541"/>
      <c r="M1541"/>
      <c r="N1541"/>
      <c r="O1541"/>
      <c r="P1541"/>
      <c r="Q1541"/>
    </row>
    <row r="1542" spans="3:17" x14ac:dyDescent="0.35">
      <c r="C1542"/>
      <c r="D1542"/>
      <c r="E1542"/>
      <c r="F1542"/>
      <c r="G1542"/>
      <c r="H1542"/>
      <c r="I1542"/>
      <c r="J1542"/>
      <c r="K1542"/>
      <c r="L1542"/>
      <c r="M1542"/>
      <c r="N1542"/>
      <c r="O1542"/>
      <c r="P1542"/>
      <c r="Q1542"/>
    </row>
    <row r="1543" spans="3:17" x14ac:dyDescent="0.35">
      <c r="C1543"/>
      <c r="D1543"/>
      <c r="E1543"/>
      <c r="F1543"/>
      <c r="G1543"/>
      <c r="H1543"/>
      <c r="I1543"/>
      <c r="J1543"/>
      <c r="K1543"/>
      <c r="L1543"/>
      <c r="M1543"/>
      <c r="N1543"/>
      <c r="O1543"/>
      <c r="P1543"/>
      <c r="Q1543"/>
    </row>
    <row r="1544" spans="3:17" x14ac:dyDescent="0.35">
      <c r="C1544"/>
      <c r="D1544"/>
      <c r="E1544"/>
      <c r="F1544"/>
      <c r="G1544"/>
      <c r="H1544"/>
      <c r="I1544"/>
      <c r="J1544"/>
      <c r="K1544"/>
      <c r="L1544"/>
      <c r="M1544"/>
      <c r="N1544"/>
      <c r="O1544"/>
      <c r="P1544"/>
      <c r="Q1544"/>
    </row>
    <row r="1545" spans="3:17" x14ac:dyDescent="0.35">
      <c r="C1545"/>
      <c r="D1545"/>
      <c r="E1545"/>
      <c r="F1545"/>
      <c r="G1545"/>
      <c r="H1545"/>
      <c r="I1545"/>
      <c r="J1545"/>
      <c r="K1545"/>
      <c r="L1545"/>
      <c r="M1545"/>
      <c r="N1545"/>
      <c r="O1545"/>
      <c r="P1545"/>
      <c r="Q1545"/>
    </row>
    <row r="1546" spans="3:17" x14ac:dyDescent="0.35">
      <c r="C1546"/>
      <c r="D1546"/>
      <c r="E1546"/>
      <c r="F1546"/>
      <c r="G1546"/>
      <c r="H1546"/>
      <c r="I1546"/>
      <c r="J1546"/>
      <c r="K1546"/>
      <c r="L1546"/>
      <c r="M1546"/>
      <c r="N1546"/>
      <c r="O1546"/>
      <c r="P1546"/>
      <c r="Q1546"/>
    </row>
    <row r="1547" spans="3:17" x14ac:dyDescent="0.35">
      <c r="C1547"/>
      <c r="D1547"/>
      <c r="E1547"/>
      <c r="F1547"/>
      <c r="G1547"/>
      <c r="H1547"/>
      <c r="I1547"/>
      <c r="J1547"/>
      <c r="K1547"/>
      <c r="L1547"/>
      <c r="M1547"/>
      <c r="N1547"/>
      <c r="O1547"/>
      <c r="P1547"/>
      <c r="Q1547"/>
    </row>
    <row r="1548" spans="3:17" x14ac:dyDescent="0.35">
      <c r="C1548"/>
      <c r="D1548"/>
      <c r="E1548"/>
      <c r="F1548"/>
      <c r="G1548"/>
      <c r="H1548"/>
      <c r="I1548"/>
      <c r="J1548"/>
      <c r="K1548"/>
      <c r="L1548"/>
      <c r="M1548"/>
      <c r="N1548"/>
      <c r="O1548"/>
      <c r="P1548"/>
      <c r="Q1548"/>
    </row>
    <row r="1549" spans="3:17" x14ac:dyDescent="0.35">
      <c r="C1549"/>
      <c r="D1549"/>
      <c r="E1549"/>
      <c r="F1549"/>
      <c r="G1549"/>
      <c r="H1549"/>
      <c r="I1549"/>
      <c r="J1549"/>
      <c r="K1549"/>
      <c r="L1549"/>
      <c r="M1549"/>
      <c r="N1549"/>
      <c r="O1549"/>
      <c r="P1549"/>
      <c r="Q1549"/>
    </row>
    <row r="1550" spans="3:17" x14ac:dyDescent="0.35">
      <c r="C1550"/>
      <c r="D1550"/>
      <c r="E1550"/>
      <c r="F1550"/>
      <c r="G1550"/>
      <c r="H1550"/>
      <c r="I1550"/>
      <c r="J1550"/>
      <c r="K1550"/>
      <c r="L1550"/>
      <c r="M1550"/>
      <c r="N1550"/>
      <c r="O1550"/>
      <c r="P1550"/>
      <c r="Q1550"/>
    </row>
    <row r="1551" spans="3:17" x14ac:dyDescent="0.35">
      <c r="C1551"/>
      <c r="D1551"/>
      <c r="E1551"/>
      <c r="F1551"/>
      <c r="G1551"/>
      <c r="H1551"/>
      <c r="I1551"/>
      <c r="J1551"/>
      <c r="K1551"/>
      <c r="L1551"/>
      <c r="M1551"/>
      <c r="N1551"/>
      <c r="O1551"/>
      <c r="P1551"/>
      <c r="Q1551"/>
    </row>
    <row r="1552" spans="3:17" x14ac:dyDescent="0.35">
      <c r="C1552"/>
      <c r="D1552"/>
      <c r="E1552"/>
      <c r="F1552"/>
      <c r="G1552"/>
      <c r="H1552"/>
      <c r="I1552"/>
      <c r="J1552"/>
      <c r="K1552"/>
      <c r="L1552"/>
      <c r="M1552"/>
      <c r="N1552"/>
      <c r="O1552"/>
      <c r="P1552"/>
      <c r="Q1552"/>
    </row>
    <row r="1553" spans="3:17" x14ac:dyDescent="0.35">
      <c r="C1553"/>
      <c r="D1553"/>
      <c r="E1553"/>
      <c r="F1553"/>
      <c r="G1553"/>
      <c r="H1553"/>
      <c r="I1553"/>
      <c r="J1553"/>
      <c r="K1553"/>
      <c r="L1553"/>
      <c r="M1553"/>
      <c r="N1553"/>
      <c r="O1553"/>
      <c r="P1553"/>
      <c r="Q1553"/>
    </row>
    <row r="1554" spans="3:17" x14ac:dyDescent="0.35">
      <c r="C1554"/>
      <c r="D1554"/>
      <c r="E1554"/>
      <c r="F1554"/>
      <c r="G1554"/>
      <c r="H1554"/>
      <c r="I1554"/>
      <c r="J1554"/>
      <c r="K1554"/>
      <c r="L1554"/>
      <c r="M1554"/>
      <c r="N1554"/>
      <c r="O1554"/>
      <c r="P1554"/>
      <c r="Q1554"/>
    </row>
    <row r="1555" spans="3:17" x14ac:dyDescent="0.35">
      <c r="C1555"/>
      <c r="D1555"/>
      <c r="E1555"/>
      <c r="F1555"/>
      <c r="G1555"/>
      <c r="H1555"/>
      <c r="I1555"/>
      <c r="J1555"/>
      <c r="K1555"/>
      <c r="L1555"/>
      <c r="M1555"/>
      <c r="N1555"/>
      <c r="O1555"/>
      <c r="P1555"/>
      <c r="Q1555"/>
    </row>
    <row r="1556" spans="3:17" x14ac:dyDescent="0.35">
      <c r="C1556"/>
      <c r="D1556"/>
      <c r="E1556"/>
      <c r="F1556"/>
      <c r="G1556"/>
      <c r="H1556"/>
      <c r="I1556"/>
      <c r="J1556"/>
      <c r="K1556"/>
      <c r="L1556"/>
      <c r="M1556"/>
      <c r="N1556"/>
      <c r="O1556"/>
      <c r="P1556"/>
      <c r="Q1556"/>
    </row>
    <row r="1557" spans="3:17" x14ac:dyDescent="0.35">
      <c r="C1557"/>
      <c r="D1557"/>
      <c r="E1557"/>
      <c r="F1557"/>
      <c r="G1557"/>
      <c r="H1557"/>
      <c r="I1557"/>
      <c r="J1557"/>
      <c r="K1557"/>
      <c r="L1557"/>
      <c r="M1557"/>
      <c r="N1557"/>
      <c r="O1557"/>
      <c r="P1557"/>
      <c r="Q1557"/>
    </row>
    <row r="1558" spans="3:17" x14ac:dyDescent="0.35">
      <c r="C1558"/>
      <c r="D1558"/>
      <c r="E1558"/>
      <c r="F1558"/>
      <c r="G1558"/>
      <c r="H1558"/>
      <c r="I1558"/>
      <c r="J1558"/>
      <c r="K1558"/>
      <c r="L1558"/>
      <c r="M1558"/>
      <c r="N1558"/>
      <c r="O1558"/>
      <c r="P1558"/>
      <c r="Q1558"/>
    </row>
    <row r="1559" spans="3:17" x14ac:dyDescent="0.35">
      <c r="C1559"/>
      <c r="D1559"/>
      <c r="E1559"/>
      <c r="F1559"/>
      <c r="G1559"/>
      <c r="H1559"/>
      <c r="I1559"/>
      <c r="J1559"/>
      <c r="K1559"/>
      <c r="L1559"/>
      <c r="M1559"/>
      <c r="N1559"/>
      <c r="O1559"/>
      <c r="P1559"/>
      <c r="Q1559"/>
    </row>
    <row r="1560" spans="3:17" x14ac:dyDescent="0.35">
      <c r="C1560"/>
      <c r="D1560"/>
      <c r="E1560"/>
      <c r="F1560"/>
      <c r="G1560"/>
      <c r="H1560"/>
      <c r="I1560"/>
      <c r="J1560"/>
      <c r="K1560"/>
      <c r="L1560"/>
      <c r="M1560"/>
      <c r="N1560"/>
      <c r="O1560"/>
      <c r="P1560"/>
      <c r="Q1560"/>
    </row>
    <row r="1561" spans="3:17" x14ac:dyDescent="0.35">
      <c r="C1561"/>
      <c r="D1561"/>
      <c r="E1561"/>
      <c r="F1561"/>
      <c r="G1561"/>
      <c r="H1561"/>
      <c r="I1561"/>
      <c r="J1561"/>
      <c r="K1561"/>
      <c r="L1561"/>
      <c r="M1561"/>
      <c r="N1561"/>
      <c r="O1561"/>
      <c r="P1561"/>
      <c r="Q1561"/>
    </row>
    <row r="1562" spans="3:17" x14ac:dyDescent="0.35">
      <c r="C1562"/>
      <c r="D1562"/>
      <c r="E1562"/>
      <c r="F1562"/>
      <c r="G1562"/>
      <c r="H1562"/>
      <c r="I1562"/>
      <c r="J1562"/>
      <c r="K1562"/>
      <c r="L1562"/>
      <c r="M1562"/>
      <c r="N1562"/>
      <c r="O1562"/>
      <c r="P1562"/>
      <c r="Q1562"/>
    </row>
    <row r="1563" spans="3:17" x14ac:dyDescent="0.35">
      <c r="C1563"/>
      <c r="D1563"/>
      <c r="E1563"/>
      <c r="F1563"/>
      <c r="G1563"/>
      <c r="H1563"/>
      <c r="I1563"/>
      <c r="J1563"/>
      <c r="K1563"/>
      <c r="L1563"/>
      <c r="M1563"/>
      <c r="N1563"/>
      <c r="O1563"/>
      <c r="P1563"/>
      <c r="Q1563"/>
    </row>
    <row r="1564" spans="3:17" x14ac:dyDescent="0.35">
      <c r="C1564"/>
      <c r="D1564"/>
      <c r="E1564"/>
      <c r="F1564"/>
      <c r="G1564"/>
      <c r="H1564"/>
      <c r="I1564"/>
      <c r="J1564"/>
      <c r="K1564"/>
      <c r="L1564"/>
      <c r="M1564"/>
      <c r="N1564"/>
      <c r="O1564"/>
      <c r="P1564"/>
      <c r="Q1564"/>
    </row>
    <row r="1565" spans="3:17" x14ac:dyDescent="0.35">
      <c r="C1565"/>
      <c r="D1565"/>
      <c r="E1565"/>
      <c r="F1565"/>
      <c r="G1565"/>
      <c r="H1565"/>
      <c r="I1565"/>
      <c r="J1565"/>
      <c r="K1565"/>
      <c r="L1565"/>
      <c r="M1565"/>
      <c r="N1565"/>
      <c r="O1565"/>
      <c r="P1565"/>
      <c r="Q1565"/>
    </row>
    <row r="1566" spans="3:17" x14ac:dyDescent="0.35">
      <c r="C1566"/>
      <c r="D1566"/>
      <c r="E1566"/>
      <c r="F1566"/>
      <c r="G1566"/>
      <c r="H1566"/>
      <c r="I1566"/>
      <c r="J1566"/>
      <c r="K1566"/>
      <c r="L1566"/>
      <c r="M1566"/>
      <c r="N1566"/>
      <c r="O1566"/>
      <c r="P1566"/>
      <c r="Q1566"/>
    </row>
    <row r="1567" spans="3:17" x14ac:dyDescent="0.35">
      <c r="C1567"/>
      <c r="D1567"/>
      <c r="E1567"/>
      <c r="F1567"/>
      <c r="G1567"/>
      <c r="H1567"/>
      <c r="I1567"/>
      <c r="J1567"/>
      <c r="K1567"/>
      <c r="L1567"/>
      <c r="M1567"/>
      <c r="N1567"/>
      <c r="O1567"/>
      <c r="P1567"/>
      <c r="Q1567"/>
    </row>
    <row r="1568" spans="3:17" x14ac:dyDescent="0.35">
      <c r="C1568"/>
      <c r="D1568"/>
      <c r="E1568"/>
      <c r="F1568"/>
      <c r="G1568"/>
      <c r="H1568"/>
      <c r="I1568"/>
      <c r="J1568"/>
      <c r="K1568"/>
      <c r="L1568"/>
      <c r="M1568"/>
      <c r="N1568"/>
      <c r="O1568"/>
      <c r="P1568"/>
      <c r="Q1568"/>
    </row>
    <row r="1569" spans="3:17" x14ac:dyDescent="0.35">
      <c r="C1569"/>
      <c r="D1569"/>
      <c r="E1569"/>
      <c r="F1569"/>
      <c r="G1569"/>
      <c r="H1569"/>
      <c r="I1569"/>
      <c r="J1569"/>
      <c r="K1569"/>
      <c r="L1569"/>
      <c r="M1569"/>
      <c r="N1569"/>
      <c r="O1569"/>
      <c r="P1569"/>
      <c r="Q1569"/>
    </row>
    <row r="1570" spans="3:17" x14ac:dyDescent="0.35">
      <c r="C1570"/>
      <c r="D1570"/>
      <c r="E1570"/>
      <c r="F1570"/>
      <c r="G1570"/>
      <c r="H1570"/>
      <c r="I1570"/>
      <c r="J1570"/>
      <c r="K1570"/>
      <c r="L1570"/>
      <c r="M1570"/>
      <c r="N1570"/>
      <c r="O1570"/>
      <c r="P1570"/>
      <c r="Q1570"/>
    </row>
    <row r="1571" spans="3:17" x14ac:dyDescent="0.35">
      <c r="C1571"/>
      <c r="D1571"/>
      <c r="E1571"/>
      <c r="F1571"/>
      <c r="G1571"/>
      <c r="H1571"/>
      <c r="I1571"/>
      <c r="J1571"/>
      <c r="K1571"/>
      <c r="L1571"/>
      <c r="M1571"/>
      <c r="N1571"/>
      <c r="O1571"/>
      <c r="P1571"/>
      <c r="Q1571"/>
    </row>
    <row r="1572" spans="3:17" x14ac:dyDescent="0.35">
      <c r="C1572"/>
      <c r="D1572"/>
      <c r="E1572"/>
      <c r="F1572"/>
      <c r="G1572"/>
      <c r="H1572"/>
      <c r="I1572"/>
      <c r="J1572"/>
      <c r="K1572"/>
      <c r="L1572"/>
      <c r="M1572"/>
      <c r="N1572"/>
      <c r="O1572"/>
      <c r="P1572"/>
      <c r="Q1572"/>
    </row>
    <row r="1573" spans="3:17" x14ac:dyDescent="0.35">
      <c r="C1573"/>
      <c r="D1573"/>
      <c r="E1573"/>
      <c r="F1573"/>
      <c r="G1573"/>
      <c r="H1573"/>
      <c r="I1573"/>
      <c r="J1573"/>
      <c r="K1573"/>
      <c r="L1573"/>
      <c r="M1573"/>
      <c r="N1573"/>
      <c r="O1573"/>
      <c r="P1573"/>
      <c r="Q1573"/>
    </row>
    <row r="1574" spans="3:17" x14ac:dyDescent="0.35">
      <c r="C1574"/>
      <c r="D1574"/>
      <c r="E1574"/>
      <c r="F1574"/>
      <c r="G1574"/>
      <c r="H1574"/>
      <c r="I1574"/>
      <c r="J1574"/>
      <c r="K1574"/>
      <c r="L1574"/>
      <c r="M1574"/>
      <c r="N1574"/>
      <c r="O1574"/>
      <c r="P1574"/>
      <c r="Q1574"/>
    </row>
    <row r="1575" spans="3:17" x14ac:dyDescent="0.35">
      <c r="C1575"/>
      <c r="D1575"/>
      <c r="E1575"/>
      <c r="F1575"/>
      <c r="G1575"/>
      <c r="H1575"/>
      <c r="I1575"/>
      <c r="J1575"/>
      <c r="K1575"/>
      <c r="L1575"/>
      <c r="M1575"/>
      <c r="N1575"/>
      <c r="O1575"/>
      <c r="P1575"/>
      <c r="Q1575"/>
    </row>
    <row r="1576" spans="3:17" x14ac:dyDescent="0.35">
      <c r="C1576"/>
      <c r="D1576"/>
      <c r="E1576"/>
      <c r="F1576"/>
      <c r="G1576"/>
      <c r="H1576"/>
      <c r="I1576"/>
      <c r="J1576"/>
      <c r="K1576"/>
      <c r="L1576"/>
      <c r="M1576"/>
      <c r="N1576"/>
      <c r="O1576"/>
      <c r="P1576"/>
      <c r="Q1576"/>
    </row>
    <row r="1577" spans="3:17" x14ac:dyDescent="0.35">
      <c r="C1577"/>
      <c r="D1577"/>
      <c r="E1577"/>
      <c r="F1577"/>
      <c r="G1577"/>
      <c r="H1577"/>
      <c r="I1577"/>
      <c r="J1577"/>
      <c r="K1577"/>
      <c r="L1577"/>
      <c r="M1577"/>
      <c r="N1577"/>
      <c r="O1577"/>
      <c r="P1577"/>
      <c r="Q1577"/>
    </row>
    <row r="1578" spans="3:17" x14ac:dyDescent="0.35">
      <c r="C1578"/>
      <c r="D1578"/>
      <c r="E1578"/>
      <c r="F1578"/>
      <c r="G1578"/>
      <c r="H1578"/>
      <c r="I1578"/>
      <c r="J1578"/>
      <c r="K1578"/>
      <c r="L1578"/>
      <c r="M1578"/>
      <c r="N1578"/>
      <c r="O1578"/>
      <c r="P1578"/>
      <c r="Q1578"/>
    </row>
    <row r="1579" spans="3:17" x14ac:dyDescent="0.35">
      <c r="C1579"/>
      <c r="D1579"/>
      <c r="E1579"/>
      <c r="F1579"/>
      <c r="G1579"/>
      <c r="H1579"/>
      <c r="I1579"/>
      <c r="J1579"/>
      <c r="K1579"/>
      <c r="L1579"/>
      <c r="M1579"/>
      <c r="N1579"/>
      <c r="O1579"/>
      <c r="P1579"/>
      <c r="Q1579"/>
    </row>
    <row r="1580" spans="3:17" x14ac:dyDescent="0.35">
      <c r="C1580"/>
      <c r="D1580"/>
      <c r="E1580"/>
      <c r="F1580"/>
      <c r="G1580"/>
      <c r="H1580"/>
      <c r="I1580"/>
      <c r="J1580"/>
      <c r="K1580"/>
      <c r="L1580"/>
      <c r="M1580"/>
      <c r="N1580"/>
      <c r="O1580"/>
      <c r="P1580"/>
      <c r="Q1580"/>
    </row>
    <row r="1581" spans="3:17" x14ac:dyDescent="0.35">
      <c r="C1581"/>
      <c r="D1581"/>
      <c r="E1581"/>
      <c r="F1581"/>
      <c r="G1581"/>
      <c r="H1581"/>
      <c r="I1581"/>
      <c r="J1581"/>
      <c r="K1581"/>
      <c r="L1581"/>
      <c r="M1581"/>
      <c r="N1581"/>
      <c r="O1581"/>
      <c r="P1581"/>
      <c r="Q1581"/>
    </row>
    <row r="1582" spans="3:17" x14ac:dyDescent="0.35">
      <c r="C1582"/>
      <c r="D1582"/>
      <c r="E1582"/>
      <c r="F1582"/>
      <c r="G1582"/>
      <c r="H1582"/>
      <c r="I1582"/>
      <c r="J1582"/>
      <c r="K1582"/>
      <c r="L1582"/>
      <c r="M1582"/>
      <c r="N1582"/>
      <c r="O1582"/>
      <c r="P1582"/>
      <c r="Q1582"/>
    </row>
    <row r="1583" spans="3:17" x14ac:dyDescent="0.35">
      <c r="C1583"/>
      <c r="D1583"/>
      <c r="E1583"/>
      <c r="F1583"/>
      <c r="G1583"/>
      <c r="H1583"/>
      <c r="I1583"/>
      <c r="J1583"/>
      <c r="K1583"/>
      <c r="L1583"/>
      <c r="M1583"/>
      <c r="N1583"/>
      <c r="O1583"/>
      <c r="P1583"/>
      <c r="Q1583"/>
    </row>
    <row r="1584" spans="3:17" x14ac:dyDescent="0.35">
      <c r="C1584"/>
      <c r="D1584"/>
      <c r="E1584"/>
      <c r="F1584"/>
      <c r="G1584"/>
      <c r="H1584"/>
      <c r="I1584"/>
      <c r="J1584"/>
      <c r="K1584"/>
      <c r="L1584"/>
      <c r="M1584"/>
      <c r="N1584"/>
      <c r="O1584"/>
      <c r="P1584"/>
      <c r="Q1584"/>
    </row>
    <row r="1585" spans="3:17" x14ac:dyDescent="0.35">
      <c r="C1585"/>
      <c r="D1585"/>
      <c r="E1585"/>
      <c r="F1585"/>
      <c r="G1585"/>
      <c r="H1585"/>
      <c r="I1585"/>
      <c r="J1585"/>
      <c r="K1585"/>
      <c r="L1585"/>
      <c r="M1585"/>
      <c r="N1585"/>
      <c r="O1585"/>
      <c r="P1585"/>
      <c r="Q1585"/>
    </row>
    <row r="1586" spans="3:17" x14ac:dyDescent="0.35">
      <c r="C1586"/>
      <c r="D1586"/>
      <c r="E1586"/>
      <c r="F1586"/>
      <c r="G1586"/>
      <c r="H1586"/>
      <c r="I1586"/>
      <c r="J1586"/>
      <c r="K1586"/>
      <c r="L1586"/>
      <c r="M1586"/>
      <c r="N1586"/>
      <c r="O1586"/>
      <c r="P1586"/>
      <c r="Q1586"/>
    </row>
    <row r="1587" spans="3:17" x14ac:dyDescent="0.35">
      <c r="C1587"/>
      <c r="D1587"/>
      <c r="E1587"/>
      <c r="F1587"/>
      <c r="G1587"/>
      <c r="H1587"/>
      <c r="I1587"/>
      <c r="J1587"/>
      <c r="K1587"/>
      <c r="L1587"/>
      <c r="M1587"/>
      <c r="N1587"/>
      <c r="O1587"/>
      <c r="P1587"/>
      <c r="Q1587"/>
    </row>
    <row r="1588" spans="3:17" x14ac:dyDescent="0.35">
      <c r="C1588"/>
      <c r="D1588"/>
      <c r="E1588"/>
      <c r="F1588"/>
      <c r="G1588"/>
      <c r="H1588"/>
      <c r="I1588"/>
      <c r="J1588"/>
      <c r="K1588"/>
      <c r="L1588"/>
      <c r="M1588"/>
      <c r="N1588"/>
      <c r="O1588"/>
      <c r="P1588"/>
      <c r="Q1588"/>
    </row>
    <row r="1589" spans="3:17" x14ac:dyDescent="0.35">
      <c r="C1589"/>
      <c r="D1589"/>
      <c r="E1589"/>
      <c r="F1589"/>
      <c r="G1589"/>
      <c r="H1589"/>
      <c r="I1589"/>
      <c r="J1589"/>
      <c r="K1589"/>
      <c r="L1589"/>
      <c r="M1589"/>
      <c r="N1589"/>
      <c r="O1589"/>
      <c r="P1589"/>
      <c r="Q1589"/>
    </row>
    <row r="1590" spans="3:17" x14ac:dyDescent="0.35">
      <c r="C1590"/>
      <c r="D1590"/>
      <c r="E1590"/>
      <c r="F1590"/>
      <c r="G1590"/>
      <c r="H1590"/>
      <c r="I1590"/>
      <c r="J1590"/>
      <c r="K1590"/>
      <c r="L1590"/>
      <c r="M1590"/>
      <c r="N1590"/>
      <c r="O1590"/>
      <c r="P1590"/>
      <c r="Q1590"/>
    </row>
    <row r="1591" spans="3:17" x14ac:dyDescent="0.35">
      <c r="C1591"/>
      <c r="D1591"/>
      <c r="E1591"/>
      <c r="F1591"/>
      <c r="G1591"/>
      <c r="H1591"/>
      <c r="I1591"/>
      <c r="J1591"/>
      <c r="K1591"/>
      <c r="L1591"/>
      <c r="M1591"/>
      <c r="N1591"/>
      <c r="O1591"/>
      <c r="P1591"/>
      <c r="Q1591"/>
    </row>
    <row r="1592" spans="3:17" x14ac:dyDescent="0.35">
      <c r="C1592"/>
      <c r="D1592"/>
      <c r="E1592"/>
      <c r="F1592"/>
      <c r="G1592"/>
      <c r="H1592"/>
      <c r="I1592"/>
      <c r="J1592"/>
      <c r="K1592"/>
      <c r="L1592"/>
      <c r="M1592"/>
      <c r="N1592"/>
      <c r="O1592"/>
      <c r="P1592"/>
      <c r="Q1592"/>
    </row>
    <row r="1593" spans="3:17" x14ac:dyDescent="0.35">
      <c r="C1593"/>
      <c r="D1593"/>
      <c r="E1593"/>
      <c r="F1593"/>
      <c r="G1593"/>
      <c r="H1593"/>
      <c r="I1593"/>
      <c r="J1593"/>
      <c r="K1593"/>
      <c r="L1593"/>
      <c r="M1593"/>
      <c r="N1593"/>
      <c r="O1593"/>
      <c r="P1593"/>
      <c r="Q1593"/>
    </row>
    <row r="1594" spans="3:17" x14ac:dyDescent="0.35">
      <c r="C1594"/>
      <c r="D1594"/>
      <c r="E1594"/>
      <c r="F1594"/>
      <c r="G1594"/>
      <c r="H1594"/>
      <c r="I1594"/>
      <c r="J1594"/>
      <c r="K1594"/>
      <c r="L1594"/>
      <c r="M1594"/>
      <c r="N1594"/>
      <c r="O1594"/>
      <c r="P1594"/>
      <c r="Q1594"/>
    </row>
    <row r="1595" spans="3:17" x14ac:dyDescent="0.35">
      <c r="C1595"/>
      <c r="D1595"/>
      <c r="E1595"/>
      <c r="F1595"/>
      <c r="G1595"/>
      <c r="H1595"/>
      <c r="I1595"/>
      <c r="J1595"/>
      <c r="K1595"/>
      <c r="L1595"/>
      <c r="M1595"/>
      <c r="N1595"/>
      <c r="O1595"/>
      <c r="P1595"/>
      <c r="Q1595"/>
    </row>
    <row r="1596" spans="3:17" x14ac:dyDescent="0.35">
      <c r="C1596"/>
      <c r="D1596"/>
      <c r="E1596"/>
      <c r="F1596"/>
      <c r="G1596"/>
      <c r="H1596"/>
      <c r="I1596"/>
      <c r="J1596"/>
      <c r="K1596"/>
      <c r="L1596"/>
      <c r="M1596"/>
      <c r="N1596"/>
      <c r="O1596"/>
      <c r="P1596"/>
      <c r="Q1596"/>
    </row>
    <row r="1597" spans="3:17" x14ac:dyDescent="0.35">
      <c r="C1597"/>
      <c r="D1597"/>
      <c r="E1597"/>
      <c r="F1597"/>
      <c r="G1597"/>
      <c r="H1597"/>
      <c r="I1597"/>
      <c r="J1597"/>
      <c r="K1597"/>
      <c r="L1597"/>
      <c r="M1597"/>
      <c r="N1597"/>
      <c r="O1597"/>
      <c r="P1597"/>
      <c r="Q1597"/>
    </row>
    <row r="1598" spans="3:17" x14ac:dyDescent="0.35">
      <c r="C1598"/>
      <c r="D1598"/>
      <c r="E1598"/>
      <c r="F1598"/>
      <c r="G1598"/>
      <c r="H1598"/>
      <c r="I1598"/>
      <c r="J1598"/>
      <c r="K1598"/>
      <c r="L1598"/>
      <c r="M1598"/>
      <c r="N1598"/>
      <c r="O1598"/>
      <c r="P1598"/>
      <c r="Q1598"/>
    </row>
    <row r="1599" spans="3:17" x14ac:dyDescent="0.35">
      <c r="C1599"/>
      <c r="D1599"/>
      <c r="E1599"/>
      <c r="F1599"/>
      <c r="G1599"/>
      <c r="H1599"/>
      <c r="I1599"/>
      <c r="J1599"/>
      <c r="K1599"/>
      <c r="L1599"/>
      <c r="M1599"/>
      <c r="N1599"/>
      <c r="O1599"/>
      <c r="P1599"/>
      <c r="Q1599"/>
    </row>
    <row r="1600" spans="3:17" x14ac:dyDescent="0.35">
      <c r="C1600"/>
      <c r="D1600"/>
      <c r="E1600"/>
      <c r="F1600"/>
      <c r="G1600"/>
      <c r="H1600"/>
      <c r="I1600"/>
      <c r="J1600"/>
      <c r="K1600"/>
      <c r="L1600"/>
      <c r="M1600"/>
      <c r="N1600"/>
      <c r="O1600"/>
      <c r="P1600"/>
      <c r="Q1600"/>
    </row>
    <row r="1601" spans="3:17" x14ac:dyDescent="0.35">
      <c r="C1601"/>
      <c r="D1601"/>
      <c r="E1601"/>
      <c r="F1601"/>
      <c r="G1601"/>
      <c r="H1601"/>
      <c r="I1601"/>
      <c r="J1601"/>
      <c r="K1601"/>
      <c r="L1601"/>
      <c r="M1601"/>
      <c r="N1601"/>
      <c r="O1601"/>
      <c r="P1601"/>
      <c r="Q1601"/>
    </row>
    <row r="1602" spans="3:17" x14ac:dyDescent="0.35">
      <c r="C1602"/>
      <c r="D1602"/>
      <c r="E1602"/>
      <c r="F1602"/>
      <c r="G1602"/>
      <c r="H1602"/>
      <c r="I1602"/>
      <c r="J1602"/>
      <c r="K1602"/>
      <c r="L1602"/>
      <c r="M1602"/>
      <c r="N1602"/>
      <c r="O1602"/>
      <c r="P1602"/>
      <c r="Q1602"/>
    </row>
    <row r="1603" spans="3:17" x14ac:dyDescent="0.35">
      <c r="C1603"/>
      <c r="D1603"/>
      <c r="E1603"/>
      <c r="F1603"/>
      <c r="G1603"/>
      <c r="H1603"/>
      <c r="I1603"/>
      <c r="J1603"/>
      <c r="K1603"/>
      <c r="L1603"/>
      <c r="M1603"/>
      <c r="N1603"/>
      <c r="O1603"/>
      <c r="P1603"/>
      <c r="Q1603"/>
    </row>
    <row r="1604" spans="3:17" x14ac:dyDescent="0.35">
      <c r="C1604"/>
      <c r="D1604"/>
      <c r="E1604"/>
      <c r="F1604"/>
      <c r="G1604"/>
      <c r="H1604"/>
      <c r="I1604"/>
      <c r="J1604"/>
      <c r="K1604"/>
      <c r="L1604"/>
      <c r="M1604"/>
      <c r="N1604"/>
      <c r="O1604"/>
      <c r="P1604"/>
      <c r="Q1604"/>
    </row>
    <row r="1605" spans="3:17" x14ac:dyDescent="0.35">
      <c r="C1605"/>
      <c r="D1605"/>
      <c r="E1605"/>
      <c r="F1605"/>
      <c r="G1605"/>
      <c r="H1605"/>
      <c r="I1605"/>
      <c r="J1605"/>
      <c r="K1605"/>
      <c r="L1605"/>
      <c r="M1605"/>
      <c r="N1605"/>
      <c r="O1605"/>
      <c r="P1605"/>
      <c r="Q1605"/>
    </row>
    <row r="1606" spans="3:17" x14ac:dyDescent="0.35">
      <c r="C1606"/>
      <c r="D1606"/>
      <c r="E1606"/>
      <c r="F1606"/>
      <c r="G1606"/>
      <c r="H1606"/>
      <c r="I1606"/>
      <c r="J1606"/>
      <c r="K1606"/>
      <c r="L1606"/>
      <c r="M1606"/>
      <c r="N1606"/>
      <c r="O1606"/>
      <c r="P1606"/>
      <c r="Q1606"/>
    </row>
    <row r="1607" spans="3:17" x14ac:dyDescent="0.35">
      <c r="C1607"/>
      <c r="D1607"/>
      <c r="E1607"/>
      <c r="F1607"/>
      <c r="G1607"/>
      <c r="H1607"/>
      <c r="I1607"/>
      <c r="J1607"/>
      <c r="K1607"/>
      <c r="L1607"/>
      <c r="M1607"/>
      <c r="N1607"/>
      <c r="O1607"/>
      <c r="P1607"/>
      <c r="Q1607"/>
    </row>
    <row r="1608" spans="3:17" x14ac:dyDescent="0.35">
      <c r="C1608"/>
      <c r="D1608"/>
      <c r="E1608"/>
      <c r="F1608"/>
      <c r="G1608"/>
      <c r="H1608"/>
      <c r="I1608"/>
      <c r="J1608"/>
      <c r="K1608"/>
      <c r="L1608"/>
      <c r="M1608"/>
      <c r="N1608"/>
      <c r="O1608"/>
      <c r="P1608"/>
      <c r="Q1608"/>
    </row>
    <row r="1609" spans="3:17" x14ac:dyDescent="0.35">
      <c r="C1609"/>
      <c r="D1609"/>
      <c r="E1609"/>
      <c r="F1609"/>
      <c r="G1609"/>
      <c r="H1609"/>
      <c r="I1609"/>
      <c r="J1609"/>
      <c r="K1609"/>
      <c r="L1609"/>
      <c r="M1609"/>
      <c r="N1609"/>
      <c r="O1609"/>
      <c r="P1609"/>
      <c r="Q1609"/>
    </row>
    <row r="1610" spans="3:17" x14ac:dyDescent="0.35">
      <c r="C1610"/>
      <c r="D1610"/>
      <c r="E1610"/>
      <c r="F1610"/>
      <c r="G1610"/>
      <c r="H1610"/>
      <c r="I1610"/>
      <c r="J1610"/>
      <c r="K1610"/>
      <c r="L1610"/>
      <c r="M1610"/>
      <c r="N1610"/>
      <c r="O1610"/>
      <c r="P1610"/>
      <c r="Q1610"/>
    </row>
    <row r="1611" spans="3:17" x14ac:dyDescent="0.35">
      <c r="C1611"/>
      <c r="D1611"/>
      <c r="E1611"/>
      <c r="F1611"/>
      <c r="G1611"/>
      <c r="H1611"/>
      <c r="I1611"/>
      <c r="J1611"/>
      <c r="K1611"/>
      <c r="L1611"/>
      <c r="M1611"/>
      <c r="N1611"/>
      <c r="O1611"/>
      <c r="P1611"/>
      <c r="Q1611"/>
    </row>
    <row r="1612" spans="3:17" x14ac:dyDescent="0.35">
      <c r="C1612"/>
      <c r="D1612"/>
      <c r="E1612"/>
      <c r="F1612"/>
      <c r="G1612"/>
      <c r="H1612"/>
      <c r="I1612"/>
      <c r="J1612"/>
      <c r="K1612"/>
      <c r="L1612"/>
      <c r="M1612"/>
      <c r="N1612"/>
      <c r="O1612"/>
      <c r="P1612"/>
      <c r="Q1612"/>
    </row>
    <row r="1613" spans="3:17" x14ac:dyDescent="0.35">
      <c r="C1613"/>
      <c r="D1613"/>
      <c r="E1613"/>
      <c r="F1613"/>
      <c r="G1613"/>
      <c r="H1613"/>
      <c r="I1613"/>
      <c r="J1613"/>
      <c r="K1613"/>
      <c r="L1613"/>
      <c r="M1613"/>
      <c r="N1613"/>
      <c r="O1613"/>
      <c r="P1613"/>
      <c r="Q1613"/>
    </row>
    <row r="1614" spans="3:17" x14ac:dyDescent="0.35">
      <c r="C1614"/>
      <c r="D1614"/>
      <c r="E1614"/>
      <c r="F1614"/>
      <c r="G1614"/>
      <c r="H1614"/>
      <c r="I1614"/>
      <c r="J1614"/>
      <c r="K1614"/>
      <c r="L1614"/>
      <c r="M1614"/>
      <c r="N1614"/>
      <c r="O1614"/>
      <c r="P1614"/>
      <c r="Q1614"/>
    </row>
    <row r="1615" spans="3:17" x14ac:dyDescent="0.35">
      <c r="C1615"/>
      <c r="D1615"/>
      <c r="E1615"/>
      <c r="F1615"/>
      <c r="G1615"/>
      <c r="H1615"/>
      <c r="I1615"/>
      <c r="J1615"/>
      <c r="K1615"/>
      <c r="L1615"/>
      <c r="M1615"/>
      <c r="N1615"/>
      <c r="O1615"/>
      <c r="P1615"/>
      <c r="Q1615"/>
    </row>
    <row r="1616" spans="3:17" x14ac:dyDescent="0.35">
      <c r="C1616"/>
      <c r="D1616"/>
      <c r="E1616"/>
      <c r="F1616"/>
      <c r="G1616"/>
      <c r="H1616"/>
      <c r="I1616"/>
      <c r="J1616"/>
      <c r="K1616"/>
      <c r="L1616"/>
      <c r="M1616"/>
      <c r="N1616"/>
      <c r="O1616"/>
      <c r="P1616"/>
      <c r="Q1616"/>
    </row>
    <row r="1617" spans="3:17" x14ac:dyDescent="0.35">
      <c r="C1617"/>
      <c r="D1617"/>
      <c r="E1617"/>
      <c r="F1617"/>
      <c r="G1617"/>
      <c r="H1617"/>
      <c r="I1617"/>
      <c r="J1617"/>
      <c r="K1617"/>
      <c r="L1617"/>
      <c r="M1617"/>
      <c r="N1617"/>
      <c r="O1617"/>
      <c r="P1617"/>
      <c r="Q1617"/>
    </row>
    <row r="1618" spans="3:17" x14ac:dyDescent="0.35">
      <c r="C1618"/>
      <c r="D1618"/>
      <c r="E1618"/>
      <c r="F1618"/>
      <c r="G1618"/>
      <c r="H1618"/>
      <c r="I1618"/>
      <c r="J1618"/>
      <c r="K1618"/>
      <c r="L1618"/>
      <c r="M1618"/>
      <c r="N1618"/>
      <c r="O1618"/>
      <c r="P1618"/>
      <c r="Q1618"/>
    </row>
    <row r="1619" spans="3:17" x14ac:dyDescent="0.35">
      <c r="C1619"/>
      <c r="D1619"/>
      <c r="E1619"/>
      <c r="F1619"/>
      <c r="G1619"/>
      <c r="H1619"/>
      <c r="I1619"/>
      <c r="J1619"/>
      <c r="K1619"/>
      <c r="L1619"/>
      <c r="M1619"/>
      <c r="N1619"/>
      <c r="O1619"/>
      <c r="P1619"/>
      <c r="Q1619"/>
    </row>
    <row r="1620" spans="3:17" x14ac:dyDescent="0.35">
      <c r="C1620"/>
      <c r="D1620"/>
      <c r="E1620"/>
      <c r="F1620"/>
      <c r="G1620"/>
      <c r="H1620"/>
      <c r="I1620"/>
      <c r="J1620"/>
      <c r="K1620"/>
      <c r="L1620"/>
      <c r="M1620"/>
      <c r="N1620"/>
      <c r="O1620"/>
      <c r="P1620"/>
      <c r="Q1620"/>
    </row>
    <row r="1621" spans="3:17" x14ac:dyDescent="0.35">
      <c r="C1621"/>
      <c r="D1621"/>
      <c r="E1621"/>
      <c r="F1621"/>
      <c r="G1621"/>
      <c r="H1621"/>
      <c r="I1621"/>
      <c r="J1621"/>
      <c r="K1621"/>
      <c r="L1621"/>
      <c r="M1621"/>
      <c r="N1621"/>
      <c r="O1621"/>
      <c r="P1621"/>
      <c r="Q1621"/>
    </row>
    <row r="1622" spans="3:17" x14ac:dyDescent="0.35">
      <c r="C1622"/>
      <c r="D1622"/>
      <c r="E1622"/>
      <c r="F1622"/>
      <c r="G1622"/>
      <c r="H1622"/>
      <c r="I1622"/>
      <c r="J1622"/>
      <c r="K1622"/>
      <c r="L1622"/>
      <c r="M1622"/>
      <c r="N1622"/>
      <c r="O1622"/>
      <c r="P1622"/>
      <c r="Q1622"/>
    </row>
    <row r="1623" spans="3:17" x14ac:dyDescent="0.35">
      <c r="C1623"/>
      <c r="D1623"/>
      <c r="E1623"/>
      <c r="F1623"/>
      <c r="G1623"/>
      <c r="H1623"/>
      <c r="I1623"/>
      <c r="J1623"/>
      <c r="K1623"/>
      <c r="L1623"/>
      <c r="M1623"/>
      <c r="N1623"/>
      <c r="O1623"/>
      <c r="P1623"/>
      <c r="Q1623"/>
    </row>
    <row r="1624" spans="3:17" x14ac:dyDescent="0.35">
      <c r="C1624"/>
      <c r="D1624"/>
      <c r="E1624"/>
      <c r="F1624"/>
      <c r="G1624"/>
      <c r="H1624"/>
      <c r="I1624"/>
      <c r="J1624"/>
      <c r="K1624"/>
      <c r="L1624"/>
      <c r="M1624"/>
      <c r="N1624"/>
      <c r="O1624"/>
      <c r="P1624"/>
      <c r="Q1624"/>
    </row>
    <row r="1625" spans="3:17" x14ac:dyDescent="0.35">
      <c r="C1625"/>
      <c r="D1625"/>
      <c r="E1625"/>
      <c r="F1625"/>
      <c r="G1625"/>
      <c r="H1625"/>
      <c r="I1625"/>
      <c r="J1625"/>
      <c r="K1625"/>
      <c r="L1625"/>
      <c r="M1625"/>
      <c r="N1625"/>
      <c r="O1625"/>
      <c r="P1625"/>
      <c r="Q1625"/>
    </row>
    <row r="1626" spans="3:17" x14ac:dyDescent="0.35">
      <c r="C1626"/>
      <c r="D1626"/>
      <c r="E1626"/>
      <c r="F1626"/>
      <c r="G1626"/>
      <c r="H1626"/>
      <c r="I1626"/>
      <c r="J1626"/>
      <c r="K1626"/>
      <c r="L1626"/>
      <c r="M1626"/>
      <c r="N1626"/>
      <c r="O1626"/>
      <c r="P1626"/>
      <c r="Q1626"/>
    </row>
    <row r="1627" spans="3:17" x14ac:dyDescent="0.35">
      <c r="C1627"/>
      <c r="D1627"/>
      <c r="E1627"/>
      <c r="F1627"/>
      <c r="G1627"/>
      <c r="H1627"/>
      <c r="I1627"/>
      <c r="J1627"/>
      <c r="K1627"/>
      <c r="L1627"/>
      <c r="M1627"/>
      <c r="N1627"/>
      <c r="O1627"/>
      <c r="P1627"/>
      <c r="Q1627"/>
    </row>
    <row r="1628" spans="3:17" x14ac:dyDescent="0.35">
      <c r="C1628"/>
      <c r="D1628"/>
      <c r="E1628"/>
      <c r="F1628"/>
      <c r="G1628"/>
      <c r="H1628"/>
      <c r="I1628"/>
      <c r="J1628"/>
      <c r="K1628"/>
      <c r="L1628"/>
      <c r="M1628"/>
      <c r="N1628"/>
      <c r="O1628"/>
      <c r="P1628"/>
      <c r="Q1628"/>
    </row>
    <row r="1629" spans="3:17" x14ac:dyDescent="0.35">
      <c r="C1629"/>
      <c r="D1629"/>
      <c r="E1629"/>
      <c r="F1629"/>
      <c r="G1629"/>
      <c r="H1629"/>
      <c r="I1629"/>
      <c r="J1629"/>
      <c r="K1629"/>
      <c r="L1629"/>
      <c r="M1629"/>
      <c r="N1629"/>
      <c r="O1629"/>
      <c r="P1629"/>
      <c r="Q1629"/>
    </row>
    <row r="1630" spans="3:17" x14ac:dyDescent="0.35">
      <c r="C1630"/>
      <c r="D1630"/>
      <c r="E1630"/>
      <c r="F1630"/>
      <c r="G1630"/>
      <c r="H1630"/>
      <c r="I1630"/>
      <c r="J1630"/>
      <c r="K1630"/>
      <c r="L1630"/>
      <c r="M1630"/>
      <c r="N1630"/>
      <c r="O1630"/>
      <c r="P1630"/>
      <c r="Q1630"/>
    </row>
    <row r="1631" spans="3:17" x14ac:dyDescent="0.35">
      <c r="C1631"/>
      <c r="D1631"/>
      <c r="E1631"/>
      <c r="F1631"/>
      <c r="G1631"/>
      <c r="H1631"/>
      <c r="I1631"/>
      <c r="J1631"/>
      <c r="K1631"/>
      <c r="L1631"/>
      <c r="M1631"/>
      <c r="N1631"/>
      <c r="O1631"/>
      <c r="P1631"/>
      <c r="Q1631"/>
    </row>
    <row r="1632" spans="3:17" x14ac:dyDescent="0.35">
      <c r="C1632"/>
      <c r="D1632"/>
      <c r="E1632"/>
      <c r="F1632"/>
      <c r="G1632"/>
      <c r="H1632"/>
      <c r="I1632"/>
      <c r="J1632"/>
      <c r="K1632"/>
      <c r="L1632"/>
      <c r="M1632"/>
      <c r="N1632"/>
      <c r="O1632"/>
      <c r="P1632"/>
      <c r="Q1632"/>
    </row>
    <row r="1633" spans="3:17" x14ac:dyDescent="0.35">
      <c r="C1633"/>
      <c r="D1633"/>
      <c r="E1633"/>
      <c r="F1633"/>
      <c r="G1633"/>
      <c r="H1633"/>
      <c r="I1633"/>
      <c r="J1633"/>
      <c r="K1633"/>
      <c r="L1633"/>
      <c r="M1633"/>
      <c r="N1633"/>
      <c r="O1633"/>
      <c r="P1633"/>
      <c r="Q1633"/>
    </row>
    <row r="1634" spans="3:17" x14ac:dyDescent="0.35">
      <c r="C1634"/>
      <c r="D1634"/>
      <c r="E1634"/>
      <c r="F1634"/>
      <c r="G1634"/>
      <c r="H1634"/>
      <c r="I1634"/>
      <c r="J1634"/>
      <c r="K1634"/>
      <c r="L1634"/>
      <c r="M1634"/>
      <c r="N1634"/>
      <c r="O1634"/>
      <c r="P1634"/>
      <c r="Q1634"/>
    </row>
    <row r="1635" spans="3:17" x14ac:dyDescent="0.35">
      <c r="C1635"/>
      <c r="D1635"/>
      <c r="E1635"/>
      <c r="F1635"/>
      <c r="G1635"/>
      <c r="H1635"/>
      <c r="I1635"/>
      <c r="J1635"/>
      <c r="K1635"/>
      <c r="L1635"/>
      <c r="M1635"/>
      <c r="N1635"/>
      <c r="O1635"/>
      <c r="P1635"/>
      <c r="Q1635"/>
    </row>
    <row r="1636" spans="3:17" x14ac:dyDescent="0.35">
      <c r="C1636"/>
      <c r="D1636"/>
      <c r="E1636"/>
      <c r="F1636"/>
      <c r="G1636"/>
      <c r="H1636"/>
      <c r="I1636"/>
      <c r="J1636"/>
      <c r="K1636"/>
      <c r="L1636"/>
      <c r="M1636"/>
      <c r="N1636"/>
      <c r="O1636"/>
      <c r="P1636"/>
      <c r="Q1636"/>
    </row>
    <row r="1637" spans="3:17" x14ac:dyDescent="0.35">
      <c r="C1637"/>
      <c r="D1637"/>
      <c r="E1637"/>
      <c r="F1637"/>
      <c r="G1637"/>
      <c r="H1637"/>
      <c r="I1637"/>
      <c r="J1637"/>
      <c r="K1637"/>
      <c r="L1637"/>
      <c r="M1637"/>
      <c r="N1637"/>
      <c r="O1637"/>
      <c r="P1637"/>
      <c r="Q1637"/>
    </row>
    <row r="1638" spans="3:17" x14ac:dyDescent="0.35">
      <c r="C1638"/>
      <c r="D1638"/>
      <c r="E1638"/>
      <c r="F1638"/>
      <c r="G1638"/>
      <c r="H1638"/>
      <c r="I1638"/>
      <c r="J1638"/>
      <c r="K1638"/>
      <c r="L1638"/>
      <c r="M1638"/>
      <c r="N1638"/>
      <c r="O1638"/>
      <c r="P1638"/>
      <c r="Q1638"/>
    </row>
    <row r="1639" spans="3:17" x14ac:dyDescent="0.35">
      <c r="C1639"/>
      <c r="D1639"/>
      <c r="E1639"/>
      <c r="F1639"/>
      <c r="G1639"/>
      <c r="H1639"/>
      <c r="I1639"/>
      <c r="J1639"/>
      <c r="K1639"/>
      <c r="L1639"/>
      <c r="M1639"/>
      <c r="N1639"/>
      <c r="O1639"/>
      <c r="P1639"/>
      <c r="Q1639"/>
    </row>
    <row r="1640" spans="3:17" x14ac:dyDescent="0.35">
      <c r="C1640"/>
      <c r="D1640"/>
      <c r="E1640"/>
      <c r="F1640"/>
      <c r="G1640"/>
      <c r="H1640"/>
      <c r="I1640"/>
      <c r="J1640"/>
      <c r="K1640"/>
      <c r="L1640"/>
      <c r="M1640"/>
      <c r="N1640"/>
      <c r="O1640"/>
      <c r="P1640"/>
      <c r="Q1640"/>
    </row>
    <row r="1641" spans="3:17" x14ac:dyDescent="0.35">
      <c r="C1641"/>
      <c r="D1641"/>
      <c r="E1641"/>
      <c r="F1641"/>
      <c r="G1641"/>
      <c r="H1641"/>
      <c r="I1641"/>
      <c r="J1641"/>
      <c r="K1641"/>
      <c r="L1641"/>
      <c r="M1641"/>
      <c r="N1641"/>
      <c r="O1641"/>
      <c r="P1641"/>
      <c r="Q1641"/>
    </row>
    <row r="1642" spans="3:17" x14ac:dyDescent="0.35">
      <c r="C1642"/>
      <c r="D1642"/>
      <c r="E1642"/>
      <c r="F1642"/>
      <c r="G1642"/>
      <c r="H1642"/>
      <c r="I1642"/>
      <c r="J1642"/>
      <c r="K1642"/>
      <c r="L1642"/>
      <c r="M1642"/>
      <c r="N1642"/>
      <c r="O1642"/>
      <c r="P1642"/>
      <c r="Q1642"/>
    </row>
    <row r="1643" spans="3:17" x14ac:dyDescent="0.35">
      <c r="C1643"/>
      <c r="D1643"/>
      <c r="E1643"/>
      <c r="F1643"/>
      <c r="G1643"/>
      <c r="H1643"/>
      <c r="I1643"/>
      <c r="J1643"/>
      <c r="K1643"/>
      <c r="L1643"/>
      <c r="M1643"/>
      <c r="N1643"/>
      <c r="O1643"/>
      <c r="P1643"/>
      <c r="Q1643"/>
    </row>
    <row r="1644" spans="3:17" x14ac:dyDescent="0.35">
      <c r="C1644"/>
      <c r="D1644"/>
      <c r="E1644"/>
      <c r="F1644"/>
      <c r="G1644"/>
      <c r="H1644"/>
      <c r="I1644"/>
      <c r="J1644"/>
      <c r="K1644"/>
      <c r="L1644"/>
      <c r="M1644"/>
      <c r="N1644"/>
      <c r="O1644"/>
      <c r="P1644"/>
      <c r="Q1644"/>
    </row>
    <row r="1645" spans="3:17" x14ac:dyDescent="0.35">
      <c r="C1645"/>
      <c r="D1645"/>
      <c r="E1645"/>
      <c r="F1645"/>
      <c r="G1645"/>
      <c r="H1645"/>
      <c r="I1645"/>
      <c r="J1645"/>
      <c r="K1645"/>
      <c r="L1645"/>
      <c r="M1645"/>
      <c r="N1645"/>
      <c r="O1645"/>
      <c r="P1645"/>
      <c r="Q1645"/>
    </row>
    <row r="1646" spans="3:17" x14ac:dyDescent="0.35">
      <c r="C1646"/>
      <c r="D1646"/>
      <c r="E1646"/>
      <c r="F1646"/>
      <c r="G1646"/>
      <c r="H1646"/>
      <c r="I1646"/>
      <c r="J1646"/>
      <c r="K1646"/>
      <c r="L1646"/>
      <c r="M1646"/>
      <c r="N1646"/>
      <c r="O1646"/>
      <c r="P1646"/>
      <c r="Q1646"/>
    </row>
    <row r="1647" spans="3:17" x14ac:dyDescent="0.35">
      <c r="C1647"/>
      <c r="D1647"/>
      <c r="E1647"/>
      <c r="F1647"/>
      <c r="G1647"/>
      <c r="H1647"/>
      <c r="I1647"/>
      <c r="J1647"/>
      <c r="K1647"/>
      <c r="L1647"/>
      <c r="M1647"/>
      <c r="N1647"/>
      <c r="O1647"/>
      <c r="P1647"/>
      <c r="Q1647"/>
    </row>
    <row r="1648" spans="3:17" x14ac:dyDescent="0.35">
      <c r="C1648"/>
      <c r="D1648"/>
      <c r="E1648"/>
      <c r="F1648"/>
      <c r="G1648"/>
      <c r="H1648"/>
      <c r="I1648"/>
      <c r="J1648"/>
      <c r="K1648"/>
      <c r="L1648"/>
      <c r="M1648"/>
      <c r="N1648"/>
      <c r="O1648"/>
      <c r="P1648"/>
      <c r="Q1648"/>
    </row>
    <row r="1649" spans="3:17" x14ac:dyDescent="0.35">
      <c r="C1649"/>
      <c r="D1649"/>
      <c r="E1649"/>
      <c r="F1649"/>
      <c r="G1649"/>
      <c r="H1649"/>
      <c r="I1649"/>
      <c r="J1649"/>
      <c r="K1649"/>
      <c r="L1649"/>
      <c r="M1649"/>
      <c r="N1649"/>
      <c r="O1649"/>
      <c r="P1649"/>
      <c r="Q1649"/>
    </row>
    <row r="1650" spans="3:17" x14ac:dyDescent="0.35">
      <c r="C1650"/>
      <c r="D1650"/>
      <c r="E1650"/>
      <c r="F1650"/>
      <c r="G1650"/>
      <c r="H1650"/>
      <c r="I1650"/>
      <c r="J1650"/>
      <c r="K1650"/>
      <c r="L1650"/>
      <c r="M1650"/>
      <c r="N1650"/>
      <c r="O1650"/>
      <c r="P1650"/>
      <c r="Q1650"/>
    </row>
    <row r="1651" spans="3:17" x14ac:dyDescent="0.35">
      <c r="C1651"/>
      <c r="D1651"/>
      <c r="E1651"/>
      <c r="F1651"/>
      <c r="G1651"/>
      <c r="H1651"/>
      <c r="I1651"/>
      <c r="J1651"/>
      <c r="K1651"/>
      <c r="L1651"/>
      <c r="M1651"/>
      <c r="N1651"/>
      <c r="O1651"/>
      <c r="P1651"/>
      <c r="Q1651"/>
    </row>
    <row r="1652" spans="3:17" x14ac:dyDescent="0.35">
      <c r="C1652"/>
      <c r="D1652"/>
      <c r="E1652"/>
      <c r="F1652"/>
      <c r="G1652"/>
      <c r="H1652"/>
      <c r="I1652"/>
      <c r="J1652"/>
      <c r="K1652"/>
      <c r="L1652"/>
      <c r="M1652"/>
      <c r="N1652"/>
      <c r="O1652"/>
      <c r="P1652"/>
      <c r="Q1652"/>
    </row>
    <row r="1653" spans="3:17" x14ac:dyDescent="0.35">
      <c r="C1653"/>
      <c r="D1653"/>
      <c r="E1653"/>
      <c r="F1653"/>
      <c r="G1653"/>
      <c r="H1653"/>
      <c r="I1653"/>
      <c r="J1653"/>
      <c r="K1653"/>
      <c r="L1653"/>
      <c r="M1653"/>
      <c r="N1653"/>
      <c r="O1653"/>
      <c r="P1653"/>
      <c r="Q1653"/>
    </row>
    <row r="1654" spans="3:17" x14ac:dyDescent="0.35">
      <c r="C1654"/>
      <c r="D1654"/>
      <c r="E1654"/>
      <c r="F1654"/>
      <c r="G1654"/>
      <c r="H1654"/>
      <c r="I1654"/>
      <c r="J1654"/>
      <c r="K1654"/>
      <c r="L1654"/>
      <c r="M1654"/>
      <c r="N1654"/>
      <c r="O1654"/>
      <c r="P1654"/>
      <c r="Q1654"/>
    </row>
    <row r="1655" spans="3:17" x14ac:dyDescent="0.35">
      <c r="C1655"/>
      <c r="D1655"/>
      <c r="E1655"/>
      <c r="F1655"/>
      <c r="G1655"/>
      <c r="H1655"/>
      <c r="I1655"/>
      <c r="J1655"/>
      <c r="K1655"/>
      <c r="L1655"/>
      <c r="M1655"/>
      <c r="N1655"/>
      <c r="O1655"/>
      <c r="P1655"/>
      <c r="Q1655"/>
    </row>
    <row r="1656" spans="3:17" x14ac:dyDescent="0.35">
      <c r="C1656"/>
      <c r="D1656"/>
      <c r="E1656"/>
      <c r="F1656"/>
      <c r="G1656"/>
      <c r="H1656"/>
      <c r="I1656"/>
      <c r="J1656"/>
      <c r="K1656"/>
      <c r="L1656"/>
      <c r="M1656"/>
      <c r="N1656"/>
      <c r="O1656"/>
      <c r="P1656"/>
      <c r="Q1656"/>
    </row>
    <row r="1657" spans="3:17" x14ac:dyDescent="0.35">
      <c r="C1657"/>
      <c r="D1657"/>
      <c r="E1657"/>
      <c r="F1657"/>
      <c r="G1657"/>
      <c r="H1657"/>
      <c r="I1657"/>
      <c r="J1657"/>
      <c r="K1657"/>
      <c r="L1657"/>
      <c r="M1657"/>
      <c r="N1657"/>
      <c r="O1657"/>
      <c r="P1657"/>
      <c r="Q1657"/>
    </row>
    <row r="1658" spans="3:17" x14ac:dyDescent="0.35">
      <c r="C1658"/>
      <c r="D1658"/>
      <c r="E1658"/>
      <c r="F1658"/>
      <c r="G1658"/>
      <c r="H1658"/>
      <c r="I1658"/>
      <c r="J1658"/>
      <c r="K1658"/>
      <c r="L1658"/>
      <c r="M1658"/>
      <c r="N1658"/>
      <c r="O1658"/>
      <c r="P1658"/>
      <c r="Q1658"/>
    </row>
    <row r="1659" spans="3:17" x14ac:dyDescent="0.35">
      <c r="C1659"/>
      <c r="D1659"/>
      <c r="E1659"/>
      <c r="F1659"/>
      <c r="G1659"/>
      <c r="H1659"/>
      <c r="I1659"/>
      <c r="J1659"/>
      <c r="K1659"/>
      <c r="L1659"/>
      <c r="M1659"/>
      <c r="N1659"/>
      <c r="O1659"/>
      <c r="P1659"/>
      <c r="Q1659"/>
    </row>
    <row r="1660" spans="3:17" x14ac:dyDescent="0.35">
      <c r="C1660"/>
      <c r="D1660"/>
      <c r="E1660"/>
      <c r="F1660"/>
      <c r="G1660"/>
      <c r="H1660"/>
      <c r="I1660"/>
      <c r="J1660"/>
      <c r="K1660"/>
      <c r="L1660"/>
      <c r="M1660"/>
      <c r="N1660"/>
      <c r="O1660"/>
      <c r="P1660"/>
      <c r="Q1660"/>
    </row>
    <row r="1661" spans="3:17" x14ac:dyDescent="0.35">
      <c r="C1661"/>
      <c r="D1661"/>
      <c r="E1661"/>
      <c r="F1661"/>
      <c r="G1661"/>
      <c r="H1661"/>
      <c r="I1661"/>
      <c r="J1661"/>
      <c r="K1661"/>
      <c r="L1661"/>
      <c r="M1661"/>
      <c r="N1661"/>
      <c r="O1661"/>
      <c r="P1661"/>
      <c r="Q1661"/>
    </row>
    <row r="1662" spans="3:17" x14ac:dyDescent="0.35">
      <c r="C1662"/>
      <c r="D1662"/>
      <c r="E1662"/>
      <c r="F1662"/>
      <c r="G1662"/>
      <c r="H1662"/>
      <c r="I1662"/>
      <c r="J1662"/>
      <c r="K1662"/>
      <c r="L1662"/>
      <c r="M1662"/>
      <c r="N1662"/>
      <c r="O1662"/>
      <c r="P1662"/>
      <c r="Q1662"/>
    </row>
    <row r="1663" spans="3:17" x14ac:dyDescent="0.35">
      <c r="C1663"/>
      <c r="D1663"/>
      <c r="E1663"/>
      <c r="F1663"/>
      <c r="G1663"/>
      <c r="H1663"/>
      <c r="I1663"/>
      <c r="J1663"/>
      <c r="K1663"/>
      <c r="L1663"/>
      <c r="M1663"/>
      <c r="N1663"/>
      <c r="O1663"/>
      <c r="P1663"/>
      <c r="Q1663"/>
    </row>
    <row r="1664" spans="3:17" x14ac:dyDescent="0.35">
      <c r="C1664"/>
      <c r="D1664"/>
      <c r="E1664"/>
      <c r="F1664"/>
      <c r="G1664"/>
      <c r="H1664"/>
      <c r="I1664"/>
      <c r="J1664"/>
      <c r="K1664"/>
      <c r="L1664"/>
      <c r="M1664"/>
      <c r="N1664"/>
      <c r="O1664"/>
      <c r="P1664"/>
      <c r="Q1664"/>
    </row>
    <row r="1665" spans="3:17" x14ac:dyDescent="0.35">
      <c r="C1665"/>
      <c r="D1665"/>
      <c r="E1665"/>
      <c r="F1665"/>
      <c r="G1665"/>
      <c r="H1665"/>
      <c r="I1665"/>
      <c r="J1665"/>
      <c r="K1665"/>
      <c r="L1665"/>
      <c r="M1665"/>
      <c r="N1665"/>
      <c r="O1665"/>
      <c r="P1665"/>
      <c r="Q1665"/>
    </row>
    <row r="1666" spans="3:17" x14ac:dyDescent="0.35">
      <c r="C1666"/>
      <c r="D1666"/>
      <c r="E1666"/>
      <c r="F1666"/>
      <c r="G1666"/>
      <c r="H1666"/>
      <c r="I1666"/>
      <c r="J1666"/>
      <c r="K1666"/>
      <c r="L1666"/>
      <c r="M1666"/>
      <c r="N1666"/>
      <c r="O1666"/>
      <c r="P1666"/>
      <c r="Q1666"/>
    </row>
    <row r="1667" spans="3:17" x14ac:dyDescent="0.35">
      <c r="C1667"/>
      <c r="D1667"/>
      <c r="E1667"/>
      <c r="F1667"/>
      <c r="G1667"/>
      <c r="H1667"/>
      <c r="I1667"/>
      <c r="J1667"/>
      <c r="K1667"/>
      <c r="L1667"/>
      <c r="M1667"/>
      <c r="N1667"/>
      <c r="O1667"/>
      <c r="P1667"/>
      <c r="Q1667"/>
    </row>
    <row r="1668" spans="3:17" x14ac:dyDescent="0.35">
      <c r="C1668"/>
      <c r="D1668"/>
      <c r="E1668"/>
      <c r="F1668"/>
      <c r="G1668"/>
      <c r="H1668"/>
      <c r="I1668"/>
      <c r="J1668"/>
      <c r="K1668"/>
      <c r="L1668"/>
      <c r="M1668"/>
      <c r="N1668"/>
      <c r="O1668"/>
      <c r="P1668"/>
      <c r="Q1668"/>
    </row>
    <row r="1669" spans="3:17" x14ac:dyDescent="0.35">
      <c r="C1669"/>
      <c r="D1669"/>
      <c r="E1669"/>
      <c r="F1669"/>
      <c r="G1669"/>
      <c r="H1669"/>
      <c r="I1669"/>
      <c r="J1669"/>
      <c r="K1669"/>
      <c r="L1669"/>
      <c r="M1669"/>
      <c r="N1669"/>
      <c r="O1669"/>
      <c r="P1669"/>
      <c r="Q1669"/>
    </row>
    <row r="1670" spans="3:17" x14ac:dyDescent="0.35">
      <c r="C1670"/>
      <c r="D1670"/>
      <c r="E1670"/>
      <c r="F1670"/>
      <c r="G1670"/>
      <c r="H1670"/>
      <c r="I1670"/>
      <c r="J1670"/>
      <c r="K1670"/>
      <c r="L1670"/>
      <c r="M1670"/>
      <c r="N1670"/>
      <c r="O1670"/>
      <c r="P1670"/>
      <c r="Q1670"/>
    </row>
    <row r="1671" spans="3:17" x14ac:dyDescent="0.35">
      <c r="C1671"/>
      <c r="D1671"/>
      <c r="E1671"/>
      <c r="F1671"/>
      <c r="G1671"/>
      <c r="H1671"/>
      <c r="I1671"/>
      <c r="J1671"/>
      <c r="K1671"/>
      <c r="L1671"/>
      <c r="M1671"/>
      <c r="N1671"/>
      <c r="O1671"/>
      <c r="P1671"/>
      <c r="Q1671"/>
    </row>
    <row r="1672" spans="3:17" x14ac:dyDescent="0.35">
      <c r="C1672"/>
      <c r="D1672"/>
      <c r="E1672"/>
      <c r="F1672"/>
      <c r="G1672"/>
      <c r="H1672"/>
      <c r="I1672"/>
      <c r="J1672"/>
      <c r="K1672"/>
      <c r="L1672"/>
      <c r="M1672"/>
      <c r="N1672"/>
      <c r="O1672"/>
      <c r="P1672"/>
      <c r="Q1672"/>
    </row>
    <row r="1673" spans="3:17" x14ac:dyDescent="0.35">
      <c r="C1673"/>
      <c r="D1673"/>
      <c r="E1673"/>
      <c r="F1673"/>
      <c r="G1673"/>
      <c r="H1673"/>
      <c r="I1673"/>
      <c r="J1673"/>
      <c r="K1673"/>
      <c r="L1673"/>
      <c r="M1673"/>
      <c r="N1673"/>
      <c r="O1673"/>
      <c r="P1673"/>
      <c r="Q1673"/>
    </row>
    <row r="1674" spans="3:17" x14ac:dyDescent="0.35">
      <c r="C1674"/>
      <c r="D1674"/>
      <c r="E1674"/>
      <c r="F1674"/>
      <c r="G1674"/>
      <c r="H1674"/>
      <c r="I1674"/>
      <c r="J1674"/>
      <c r="K1674"/>
      <c r="L1674"/>
      <c r="M1674"/>
      <c r="N1674"/>
      <c r="O1674"/>
      <c r="P1674"/>
      <c r="Q1674"/>
    </row>
    <row r="1675" spans="3:17" x14ac:dyDescent="0.35">
      <c r="C1675"/>
      <c r="D1675"/>
      <c r="E1675"/>
      <c r="F1675"/>
      <c r="G1675"/>
      <c r="H1675"/>
      <c r="I1675"/>
      <c r="J1675"/>
      <c r="K1675"/>
      <c r="L1675"/>
      <c r="M1675"/>
      <c r="N1675"/>
      <c r="O1675"/>
      <c r="P1675"/>
      <c r="Q1675"/>
    </row>
    <row r="1676" spans="3:17" x14ac:dyDescent="0.35">
      <c r="C1676"/>
      <c r="D1676"/>
      <c r="E1676"/>
      <c r="F1676"/>
      <c r="G1676"/>
      <c r="H1676"/>
      <c r="I1676"/>
      <c r="J1676"/>
      <c r="K1676"/>
      <c r="L1676"/>
      <c r="M1676"/>
      <c r="N1676"/>
      <c r="O1676"/>
      <c r="P1676"/>
      <c r="Q1676"/>
    </row>
    <row r="1677" spans="3:17" x14ac:dyDescent="0.35">
      <c r="C1677"/>
      <c r="D1677"/>
      <c r="E1677"/>
      <c r="F1677"/>
      <c r="G1677"/>
      <c r="H1677"/>
      <c r="I1677"/>
      <c r="J1677"/>
      <c r="K1677"/>
      <c r="L1677"/>
      <c r="M1677"/>
      <c r="N1677"/>
      <c r="O1677"/>
      <c r="P1677"/>
      <c r="Q1677"/>
    </row>
    <row r="1678" spans="3:17" x14ac:dyDescent="0.35">
      <c r="C1678"/>
      <c r="D1678"/>
      <c r="E1678"/>
      <c r="F1678"/>
      <c r="G1678"/>
      <c r="H1678"/>
      <c r="I1678"/>
      <c r="J1678"/>
      <c r="K1678"/>
      <c r="L1678"/>
      <c r="M1678"/>
      <c r="N1678"/>
      <c r="O1678"/>
      <c r="P1678"/>
      <c r="Q1678"/>
    </row>
    <row r="1679" spans="3:17" x14ac:dyDescent="0.35">
      <c r="C1679"/>
      <c r="D1679"/>
      <c r="E1679"/>
      <c r="F1679"/>
      <c r="G1679"/>
      <c r="H1679"/>
      <c r="I1679"/>
      <c r="J1679"/>
      <c r="K1679"/>
      <c r="L1679"/>
      <c r="M1679"/>
      <c r="N1679"/>
      <c r="O1679"/>
      <c r="P1679"/>
      <c r="Q1679"/>
    </row>
    <row r="1680" spans="3:17" x14ac:dyDescent="0.35">
      <c r="C1680"/>
      <c r="D1680"/>
      <c r="E1680"/>
      <c r="F1680"/>
      <c r="G1680"/>
      <c r="H1680"/>
      <c r="I1680"/>
      <c r="J1680"/>
      <c r="K1680"/>
      <c r="L1680"/>
      <c r="M1680"/>
      <c r="N1680"/>
      <c r="O1680"/>
      <c r="P1680"/>
      <c r="Q1680"/>
    </row>
    <row r="1681" spans="3:17" x14ac:dyDescent="0.35">
      <c r="C1681"/>
      <c r="D1681"/>
      <c r="E1681"/>
      <c r="F1681"/>
      <c r="G1681"/>
      <c r="H1681"/>
      <c r="I1681"/>
      <c r="J1681"/>
      <c r="K1681"/>
      <c r="L1681"/>
      <c r="M1681"/>
      <c r="N1681"/>
      <c r="O1681"/>
      <c r="P1681"/>
      <c r="Q1681"/>
    </row>
    <row r="1682" spans="3:17" x14ac:dyDescent="0.35">
      <c r="C1682"/>
      <c r="D1682"/>
      <c r="E1682"/>
      <c r="F1682"/>
      <c r="G1682"/>
      <c r="H1682"/>
      <c r="I1682"/>
      <c r="J1682"/>
      <c r="K1682"/>
      <c r="L1682"/>
      <c r="M1682"/>
      <c r="N1682"/>
      <c r="O1682"/>
      <c r="P1682"/>
      <c r="Q1682"/>
    </row>
    <row r="1683" spans="3:17" x14ac:dyDescent="0.35">
      <c r="C1683"/>
      <c r="D1683"/>
      <c r="E1683"/>
      <c r="F1683"/>
      <c r="G1683"/>
      <c r="H1683"/>
      <c r="I1683"/>
      <c r="J1683"/>
      <c r="K1683"/>
      <c r="L1683"/>
      <c r="M1683"/>
      <c r="N1683"/>
      <c r="O1683"/>
      <c r="P1683"/>
      <c r="Q1683"/>
    </row>
    <row r="1684" spans="3:17" x14ac:dyDescent="0.35">
      <c r="C1684"/>
      <c r="D1684"/>
      <c r="E1684"/>
      <c r="F1684"/>
      <c r="G1684"/>
      <c r="H1684"/>
      <c r="I1684"/>
      <c r="J1684"/>
      <c r="K1684"/>
      <c r="L1684"/>
      <c r="M1684"/>
      <c r="N1684"/>
      <c r="O1684"/>
      <c r="P1684"/>
      <c r="Q1684"/>
    </row>
    <row r="1685" spans="3:17" x14ac:dyDescent="0.35">
      <c r="C1685"/>
      <c r="D1685"/>
      <c r="E1685"/>
      <c r="F1685"/>
      <c r="G1685"/>
      <c r="H1685"/>
      <c r="I1685"/>
      <c r="J1685"/>
      <c r="K1685"/>
      <c r="L1685"/>
      <c r="M1685"/>
      <c r="N1685"/>
      <c r="O1685"/>
      <c r="P1685"/>
      <c r="Q1685"/>
    </row>
    <row r="1686" spans="3:17" x14ac:dyDescent="0.35">
      <c r="C1686"/>
      <c r="D1686"/>
      <c r="E1686"/>
      <c r="F1686"/>
      <c r="G1686"/>
      <c r="H1686"/>
      <c r="I1686"/>
      <c r="J1686"/>
      <c r="K1686"/>
      <c r="L1686"/>
      <c r="M1686"/>
      <c r="N1686"/>
      <c r="O1686"/>
      <c r="P1686"/>
      <c r="Q1686"/>
    </row>
    <row r="1687" spans="3:17" x14ac:dyDescent="0.35">
      <c r="C1687"/>
      <c r="D1687"/>
      <c r="E1687"/>
      <c r="F1687"/>
      <c r="G1687"/>
      <c r="H1687"/>
      <c r="I1687"/>
      <c r="J1687"/>
      <c r="K1687"/>
      <c r="L1687"/>
      <c r="M1687"/>
      <c r="N1687"/>
      <c r="O1687"/>
      <c r="P1687"/>
      <c r="Q1687"/>
    </row>
    <row r="1688" spans="3:17" x14ac:dyDescent="0.35">
      <c r="C1688"/>
      <c r="D1688"/>
      <c r="E1688"/>
      <c r="F1688"/>
      <c r="G1688"/>
      <c r="H1688"/>
      <c r="I1688"/>
      <c r="J1688"/>
      <c r="K1688"/>
      <c r="L1688"/>
      <c r="M1688"/>
      <c r="N1688"/>
      <c r="O1688"/>
      <c r="P1688"/>
      <c r="Q1688"/>
    </row>
    <row r="1689" spans="3:17" x14ac:dyDescent="0.35">
      <c r="C1689"/>
      <c r="D1689"/>
      <c r="E1689"/>
      <c r="F1689"/>
      <c r="G1689"/>
      <c r="H1689"/>
      <c r="I1689"/>
      <c r="J1689"/>
      <c r="K1689"/>
      <c r="L1689"/>
      <c r="M1689"/>
      <c r="N1689"/>
      <c r="O1689"/>
      <c r="P1689"/>
      <c r="Q1689"/>
    </row>
    <row r="1690" spans="3:17" x14ac:dyDescent="0.35">
      <c r="C1690"/>
      <c r="D1690"/>
      <c r="E1690"/>
      <c r="F1690"/>
      <c r="G1690"/>
      <c r="H1690"/>
      <c r="I1690"/>
      <c r="J1690"/>
      <c r="K1690"/>
      <c r="L1690"/>
      <c r="M1690"/>
      <c r="N1690"/>
      <c r="O1690"/>
      <c r="P1690"/>
      <c r="Q1690"/>
    </row>
    <row r="1691" spans="3:17" x14ac:dyDescent="0.35">
      <c r="C1691"/>
      <c r="D1691"/>
      <c r="E1691"/>
      <c r="F1691"/>
      <c r="G1691"/>
      <c r="H1691"/>
      <c r="I1691"/>
      <c r="J1691"/>
      <c r="K1691"/>
      <c r="L1691"/>
      <c r="M1691"/>
      <c r="N1691"/>
      <c r="O1691"/>
      <c r="P1691"/>
      <c r="Q1691"/>
    </row>
    <row r="1692" spans="3:17" x14ac:dyDescent="0.35">
      <c r="C1692"/>
      <c r="D1692"/>
      <c r="E1692"/>
      <c r="F1692"/>
      <c r="G1692"/>
      <c r="H1692"/>
      <c r="I1692"/>
      <c r="J1692"/>
      <c r="K1692"/>
      <c r="L1692"/>
      <c r="M1692"/>
      <c r="N1692"/>
      <c r="O1692"/>
      <c r="P1692"/>
      <c r="Q1692"/>
    </row>
    <row r="1693" spans="3:17" x14ac:dyDescent="0.35">
      <c r="C1693"/>
      <c r="D1693"/>
      <c r="E1693"/>
      <c r="F1693"/>
      <c r="G1693"/>
      <c r="H1693"/>
      <c r="I1693"/>
      <c r="J1693"/>
      <c r="K1693"/>
      <c r="L1693"/>
      <c r="M1693"/>
      <c r="N1693"/>
      <c r="O1693"/>
      <c r="P1693"/>
      <c r="Q1693"/>
    </row>
    <row r="1694" spans="3:17" x14ac:dyDescent="0.35">
      <c r="C1694"/>
      <c r="D1694"/>
      <c r="E1694"/>
      <c r="F1694"/>
      <c r="G1694"/>
      <c r="H1694"/>
      <c r="I1694"/>
      <c r="J1694"/>
      <c r="K1694"/>
      <c r="L1694"/>
      <c r="M1694"/>
      <c r="N1694"/>
      <c r="O1694"/>
      <c r="P1694"/>
      <c r="Q1694"/>
    </row>
    <row r="1695" spans="3:17" x14ac:dyDescent="0.35">
      <c r="C1695"/>
      <c r="D1695"/>
      <c r="E1695"/>
      <c r="F1695"/>
      <c r="G1695"/>
      <c r="H1695"/>
      <c r="I1695"/>
      <c r="J1695"/>
      <c r="K1695"/>
      <c r="L1695"/>
      <c r="M1695"/>
      <c r="N1695"/>
      <c r="O1695"/>
      <c r="P1695"/>
      <c r="Q1695"/>
    </row>
    <row r="1696" spans="3:17" x14ac:dyDescent="0.35">
      <c r="C1696"/>
      <c r="D1696"/>
      <c r="E1696"/>
      <c r="F1696"/>
      <c r="G1696"/>
      <c r="H1696"/>
      <c r="I1696"/>
      <c r="J1696"/>
      <c r="K1696"/>
      <c r="L1696"/>
      <c r="M1696"/>
      <c r="N1696"/>
      <c r="O1696"/>
      <c r="P1696"/>
      <c r="Q1696"/>
    </row>
    <row r="1697" spans="3:17" x14ac:dyDescent="0.35">
      <c r="C1697"/>
      <c r="D1697"/>
      <c r="E1697"/>
      <c r="F1697"/>
      <c r="G1697"/>
      <c r="H1697"/>
      <c r="I1697"/>
      <c r="J1697"/>
      <c r="K1697"/>
      <c r="L1697"/>
      <c r="M1697"/>
      <c r="N1697"/>
      <c r="O1697"/>
      <c r="P1697"/>
      <c r="Q1697"/>
    </row>
    <row r="1698" spans="3:17" x14ac:dyDescent="0.35">
      <c r="C1698"/>
      <c r="D1698"/>
      <c r="E1698"/>
      <c r="F1698"/>
      <c r="G1698"/>
      <c r="H1698"/>
      <c r="I1698"/>
      <c r="J1698"/>
      <c r="K1698"/>
      <c r="L1698"/>
      <c r="M1698"/>
      <c r="N1698"/>
      <c r="O1698"/>
      <c r="P1698"/>
      <c r="Q1698"/>
    </row>
    <row r="1699" spans="3:17" x14ac:dyDescent="0.35">
      <c r="C1699"/>
      <c r="D1699"/>
      <c r="E1699"/>
      <c r="F1699"/>
      <c r="G1699"/>
      <c r="H1699"/>
      <c r="I1699"/>
      <c r="J1699"/>
      <c r="K1699"/>
      <c r="L1699"/>
      <c r="M1699"/>
      <c r="N1699"/>
      <c r="O1699"/>
      <c r="P1699"/>
      <c r="Q1699"/>
    </row>
    <row r="1700" spans="3:17" x14ac:dyDescent="0.35">
      <c r="C1700"/>
      <c r="D1700"/>
      <c r="E1700"/>
      <c r="F1700"/>
      <c r="G1700"/>
      <c r="H1700"/>
      <c r="I1700"/>
      <c r="J1700"/>
      <c r="K1700"/>
      <c r="L1700"/>
      <c r="M1700"/>
      <c r="N1700"/>
      <c r="O1700"/>
      <c r="P1700"/>
      <c r="Q1700"/>
    </row>
    <row r="1701" spans="3:17" x14ac:dyDescent="0.35">
      <c r="C1701"/>
      <c r="D1701"/>
      <c r="E1701"/>
      <c r="F1701"/>
      <c r="G1701"/>
      <c r="H1701"/>
      <c r="I1701"/>
      <c r="J1701"/>
      <c r="K1701"/>
      <c r="L1701"/>
      <c r="M1701"/>
      <c r="N1701"/>
      <c r="O1701"/>
      <c r="P1701"/>
      <c r="Q1701"/>
    </row>
    <row r="1702" spans="3:17" x14ac:dyDescent="0.35">
      <c r="C1702"/>
      <c r="D1702"/>
      <c r="E1702"/>
      <c r="F1702"/>
      <c r="G1702"/>
      <c r="H1702"/>
      <c r="I1702"/>
      <c r="J1702"/>
      <c r="K1702"/>
      <c r="L1702"/>
      <c r="M1702"/>
      <c r="N1702"/>
      <c r="O1702"/>
      <c r="P1702"/>
      <c r="Q1702"/>
    </row>
    <row r="1703" spans="3:17" x14ac:dyDescent="0.35">
      <c r="C1703"/>
      <c r="D1703"/>
      <c r="E1703"/>
      <c r="F1703"/>
      <c r="G1703"/>
      <c r="H1703"/>
      <c r="I1703"/>
      <c r="J1703"/>
      <c r="K1703"/>
      <c r="L1703"/>
      <c r="M1703"/>
      <c r="N1703"/>
      <c r="O1703"/>
      <c r="P1703"/>
      <c r="Q1703"/>
    </row>
    <row r="1704" spans="3:17" x14ac:dyDescent="0.35">
      <c r="C1704"/>
      <c r="D1704"/>
      <c r="E1704"/>
      <c r="F1704"/>
      <c r="G1704"/>
      <c r="H1704"/>
      <c r="I1704"/>
      <c r="J1704"/>
      <c r="K1704"/>
      <c r="L1704"/>
      <c r="M1704"/>
      <c r="N1704"/>
      <c r="O1704"/>
      <c r="P1704"/>
      <c r="Q1704"/>
    </row>
    <row r="1705" spans="3:17" x14ac:dyDescent="0.35">
      <c r="C1705"/>
      <c r="D1705"/>
      <c r="E1705"/>
      <c r="F1705"/>
      <c r="G1705"/>
      <c r="H1705"/>
      <c r="I1705"/>
      <c r="J1705"/>
      <c r="K1705"/>
      <c r="L1705"/>
      <c r="M1705"/>
      <c r="N1705"/>
      <c r="O1705"/>
      <c r="P1705"/>
      <c r="Q1705"/>
    </row>
    <row r="1706" spans="3:17" x14ac:dyDescent="0.35">
      <c r="C1706"/>
      <c r="D1706"/>
      <c r="E1706"/>
      <c r="F1706"/>
      <c r="G1706"/>
      <c r="H1706"/>
      <c r="I1706"/>
      <c r="J1706"/>
      <c r="K1706"/>
      <c r="L1706"/>
      <c r="M1706"/>
      <c r="N1706"/>
      <c r="O1706"/>
      <c r="P1706"/>
      <c r="Q1706"/>
    </row>
    <row r="1707" spans="3:17" x14ac:dyDescent="0.35">
      <c r="C1707"/>
      <c r="D1707"/>
      <c r="E1707"/>
      <c r="F1707"/>
      <c r="G1707"/>
      <c r="H1707"/>
      <c r="I1707"/>
      <c r="J1707"/>
      <c r="K1707"/>
      <c r="L1707"/>
      <c r="M1707"/>
      <c r="N1707"/>
      <c r="O1707"/>
      <c r="P1707"/>
      <c r="Q1707"/>
    </row>
    <row r="1708" spans="3:17" x14ac:dyDescent="0.35">
      <c r="C1708"/>
      <c r="D1708"/>
      <c r="E1708"/>
      <c r="F1708"/>
      <c r="G1708"/>
      <c r="H1708"/>
      <c r="I1708"/>
      <c r="J1708"/>
      <c r="K1708"/>
      <c r="L1708"/>
      <c r="M1708"/>
      <c r="N1708"/>
      <c r="O1708"/>
      <c r="P1708"/>
      <c r="Q1708"/>
    </row>
    <row r="1709" spans="3:17" x14ac:dyDescent="0.35">
      <c r="C1709"/>
      <c r="D1709"/>
      <c r="E1709"/>
      <c r="F1709"/>
      <c r="G1709"/>
      <c r="H1709"/>
      <c r="I1709"/>
      <c r="J1709"/>
      <c r="K1709"/>
      <c r="L1709"/>
      <c r="M1709"/>
      <c r="N1709"/>
      <c r="O1709"/>
      <c r="P1709"/>
      <c r="Q1709"/>
    </row>
    <row r="1710" spans="3:17" x14ac:dyDescent="0.35">
      <c r="C1710"/>
      <c r="D1710"/>
      <c r="E1710"/>
      <c r="F1710"/>
      <c r="G1710"/>
      <c r="H1710"/>
      <c r="I1710"/>
      <c r="J1710"/>
      <c r="K1710"/>
      <c r="L1710"/>
      <c r="M1710"/>
      <c r="N1710"/>
      <c r="O1710"/>
      <c r="P1710"/>
      <c r="Q1710"/>
    </row>
    <row r="1711" spans="3:17" x14ac:dyDescent="0.35">
      <c r="C1711"/>
      <c r="D1711"/>
      <c r="E1711"/>
      <c r="F1711"/>
      <c r="G1711"/>
      <c r="H1711"/>
      <c r="I1711"/>
      <c r="J1711"/>
      <c r="K1711"/>
      <c r="L1711"/>
      <c r="M1711"/>
      <c r="N1711"/>
      <c r="O1711"/>
      <c r="P1711"/>
      <c r="Q1711"/>
    </row>
    <row r="1712" spans="3:17" x14ac:dyDescent="0.35">
      <c r="C1712"/>
      <c r="D1712"/>
      <c r="E1712"/>
      <c r="F1712"/>
      <c r="G1712"/>
      <c r="H1712"/>
      <c r="I1712"/>
      <c r="J1712"/>
      <c r="K1712"/>
      <c r="L1712"/>
      <c r="M1712"/>
      <c r="N1712"/>
      <c r="O1712"/>
      <c r="P1712"/>
      <c r="Q1712"/>
    </row>
    <row r="1713" spans="3:17" x14ac:dyDescent="0.35">
      <c r="C1713"/>
      <c r="D1713"/>
      <c r="E1713"/>
      <c r="F1713"/>
      <c r="G1713"/>
      <c r="H1713"/>
      <c r="I1713"/>
      <c r="J1713"/>
      <c r="K1713"/>
      <c r="L1713"/>
      <c r="M1713"/>
      <c r="N1713"/>
      <c r="O1713"/>
      <c r="P1713"/>
      <c r="Q1713"/>
    </row>
    <row r="1714" spans="3:17" x14ac:dyDescent="0.35">
      <c r="C1714"/>
      <c r="D1714"/>
      <c r="E1714"/>
      <c r="F1714"/>
      <c r="G1714"/>
      <c r="H1714"/>
      <c r="I1714"/>
      <c r="J1714"/>
      <c r="K1714"/>
      <c r="L1714"/>
      <c r="M1714"/>
      <c r="N1714"/>
      <c r="O1714"/>
      <c r="P1714"/>
      <c r="Q1714"/>
    </row>
    <row r="1715" spans="3:17" x14ac:dyDescent="0.35">
      <c r="C1715"/>
      <c r="D1715"/>
      <c r="E1715"/>
      <c r="F1715"/>
      <c r="G1715"/>
      <c r="H1715"/>
      <c r="I1715"/>
      <c r="J1715"/>
      <c r="K1715"/>
      <c r="L1715"/>
      <c r="M1715"/>
      <c r="N1715"/>
      <c r="O1715"/>
      <c r="P1715"/>
      <c r="Q1715"/>
    </row>
    <row r="1716" spans="3:17" x14ac:dyDescent="0.35">
      <c r="C1716"/>
      <c r="D1716"/>
      <c r="E1716"/>
      <c r="F1716"/>
      <c r="G1716"/>
      <c r="H1716"/>
      <c r="I1716"/>
      <c r="J1716"/>
      <c r="K1716"/>
      <c r="L1716"/>
      <c r="M1716"/>
      <c r="N1716"/>
      <c r="O1716"/>
      <c r="P1716"/>
      <c r="Q1716"/>
    </row>
    <row r="1717" spans="3:17" x14ac:dyDescent="0.35">
      <c r="C1717"/>
      <c r="D1717"/>
      <c r="E1717"/>
      <c r="F1717"/>
      <c r="G1717"/>
      <c r="H1717"/>
      <c r="I1717"/>
      <c r="J1717"/>
      <c r="K1717"/>
      <c r="L1717"/>
      <c r="M1717"/>
      <c r="N1717"/>
      <c r="O1717"/>
      <c r="P1717"/>
      <c r="Q1717"/>
    </row>
    <row r="1718" spans="3:17" x14ac:dyDescent="0.35">
      <c r="C1718"/>
      <c r="D1718"/>
      <c r="E1718"/>
      <c r="F1718"/>
      <c r="G1718"/>
      <c r="H1718"/>
      <c r="I1718"/>
      <c r="J1718"/>
      <c r="K1718"/>
      <c r="L1718"/>
      <c r="M1718"/>
      <c r="N1718"/>
      <c r="O1718"/>
      <c r="P1718"/>
      <c r="Q1718"/>
    </row>
    <row r="1719" spans="3:17" x14ac:dyDescent="0.35">
      <c r="C1719"/>
      <c r="D1719"/>
      <c r="E1719"/>
      <c r="F1719"/>
      <c r="G1719"/>
      <c r="H1719"/>
      <c r="I1719"/>
      <c r="J1719"/>
      <c r="K1719"/>
      <c r="L1719"/>
      <c r="M1719"/>
      <c r="N1719"/>
      <c r="O1719"/>
      <c r="P1719"/>
      <c r="Q1719"/>
    </row>
    <row r="1720" spans="3:17" x14ac:dyDescent="0.35">
      <c r="C1720"/>
      <c r="D1720"/>
      <c r="E1720"/>
      <c r="F1720"/>
      <c r="G1720"/>
      <c r="H1720"/>
      <c r="I1720"/>
      <c r="J1720"/>
      <c r="K1720"/>
      <c r="L1720"/>
      <c r="M1720"/>
      <c r="N1720"/>
      <c r="O1720"/>
      <c r="P1720"/>
      <c r="Q1720"/>
    </row>
    <row r="1721" spans="3:17" x14ac:dyDescent="0.35">
      <c r="C1721"/>
      <c r="D1721"/>
      <c r="E1721"/>
      <c r="F1721"/>
      <c r="G1721"/>
      <c r="H1721"/>
      <c r="I1721"/>
      <c r="J1721"/>
      <c r="K1721"/>
      <c r="L1721"/>
      <c r="M1721"/>
      <c r="N1721"/>
      <c r="O1721"/>
      <c r="P1721"/>
      <c r="Q1721"/>
    </row>
    <row r="1722" spans="3:17" x14ac:dyDescent="0.35">
      <c r="C1722"/>
      <c r="D1722"/>
      <c r="E1722"/>
      <c r="F1722"/>
      <c r="G1722"/>
      <c r="H1722"/>
      <c r="I1722"/>
      <c r="J1722"/>
      <c r="K1722"/>
      <c r="L1722"/>
      <c r="M1722"/>
      <c r="N1722"/>
      <c r="O1722"/>
      <c r="P1722"/>
      <c r="Q1722"/>
    </row>
    <row r="1723" spans="3:17" x14ac:dyDescent="0.35">
      <c r="C1723"/>
      <c r="D1723"/>
      <c r="E1723"/>
      <c r="F1723"/>
      <c r="G1723"/>
      <c r="H1723"/>
      <c r="I1723"/>
      <c r="J1723"/>
      <c r="K1723"/>
      <c r="L1723"/>
      <c r="M1723"/>
      <c r="N1723"/>
      <c r="O1723"/>
      <c r="P1723"/>
      <c r="Q1723"/>
    </row>
    <row r="1724" spans="3:17" x14ac:dyDescent="0.35">
      <c r="C1724"/>
      <c r="D1724"/>
      <c r="E1724"/>
      <c r="F1724"/>
      <c r="G1724"/>
      <c r="H1724"/>
      <c r="I1724"/>
      <c r="J1724"/>
      <c r="K1724"/>
      <c r="L1724"/>
      <c r="M1724"/>
      <c r="N1724"/>
      <c r="O1724"/>
      <c r="P1724"/>
      <c r="Q1724"/>
    </row>
    <row r="1725" spans="3:17" x14ac:dyDescent="0.35">
      <c r="C1725"/>
      <c r="D1725"/>
      <c r="E1725"/>
      <c r="F1725"/>
      <c r="G1725"/>
      <c r="H1725"/>
      <c r="I1725"/>
      <c r="J1725"/>
      <c r="K1725"/>
      <c r="L1725"/>
      <c r="M1725"/>
      <c r="N1725"/>
      <c r="O1725"/>
      <c r="P1725"/>
      <c r="Q1725"/>
    </row>
    <row r="1726" spans="3:17" x14ac:dyDescent="0.35">
      <c r="C1726"/>
      <c r="D1726"/>
      <c r="E1726"/>
      <c r="F1726"/>
      <c r="G1726"/>
      <c r="H1726"/>
      <c r="I1726"/>
      <c r="J1726"/>
      <c r="K1726"/>
      <c r="L1726"/>
      <c r="M1726"/>
      <c r="N1726"/>
      <c r="O1726"/>
      <c r="P1726"/>
      <c r="Q1726"/>
    </row>
    <row r="1727" spans="3:17" x14ac:dyDescent="0.35">
      <c r="C1727"/>
      <c r="D1727"/>
      <c r="E1727"/>
      <c r="F1727"/>
      <c r="G1727"/>
      <c r="H1727"/>
      <c r="I1727"/>
      <c r="J1727"/>
      <c r="K1727"/>
      <c r="L1727"/>
      <c r="M1727"/>
      <c r="N1727"/>
      <c r="O1727"/>
      <c r="P1727"/>
      <c r="Q1727"/>
    </row>
    <row r="1728" spans="3:17" x14ac:dyDescent="0.35">
      <c r="C1728"/>
      <c r="D1728"/>
      <c r="E1728"/>
      <c r="F1728"/>
      <c r="G1728"/>
      <c r="H1728"/>
      <c r="I1728"/>
      <c r="J1728"/>
      <c r="K1728"/>
      <c r="L1728"/>
      <c r="M1728"/>
      <c r="N1728"/>
      <c r="O1728"/>
      <c r="P1728"/>
      <c r="Q1728"/>
    </row>
    <row r="1729" spans="3:17" x14ac:dyDescent="0.35">
      <c r="C1729"/>
      <c r="D1729"/>
      <c r="E1729"/>
      <c r="F1729"/>
      <c r="G1729"/>
      <c r="H1729"/>
      <c r="I1729"/>
      <c r="J1729"/>
      <c r="K1729"/>
      <c r="L1729"/>
      <c r="M1729"/>
      <c r="N1729"/>
      <c r="O1729"/>
      <c r="P1729"/>
      <c r="Q1729"/>
    </row>
    <row r="1730" spans="3:17" x14ac:dyDescent="0.35">
      <c r="C1730"/>
      <c r="D1730"/>
      <c r="E1730"/>
      <c r="F1730"/>
      <c r="G1730"/>
      <c r="H1730"/>
      <c r="I1730"/>
      <c r="J1730"/>
      <c r="K1730"/>
      <c r="L1730"/>
      <c r="M1730"/>
      <c r="N1730"/>
      <c r="O1730"/>
      <c r="P1730"/>
      <c r="Q1730"/>
    </row>
    <row r="1731" spans="3:17" x14ac:dyDescent="0.35">
      <c r="C1731"/>
      <c r="D1731"/>
      <c r="E1731"/>
      <c r="F1731"/>
      <c r="G1731"/>
      <c r="H1731"/>
      <c r="I1731"/>
      <c r="J1731"/>
      <c r="K1731"/>
      <c r="L1731"/>
      <c r="M1731"/>
      <c r="N1731"/>
      <c r="O1731"/>
      <c r="P1731"/>
      <c r="Q1731"/>
    </row>
    <row r="1732" spans="3:17" x14ac:dyDescent="0.35">
      <c r="C1732"/>
      <c r="D1732"/>
      <c r="E1732"/>
      <c r="F1732"/>
      <c r="G1732"/>
      <c r="H1732"/>
      <c r="I1732"/>
      <c r="J1732"/>
      <c r="K1732"/>
      <c r="L1732"/>
      <c r="M1732"/>
      <c r="N1732"/>
      <c r="O1732"/>
      <c r="P1732"/>
      <c r="Q1732"/>
    </row>
    <row r="1733" spans="3:17" x14ac:dyDescent="0.35">
      <c r="C1733"/>
      <c r="D1733"/>
      <c r="E1733"/>
      <c r="F1733"/>
      <c r="G1733"/>
      <c r="H1733"/>
      <c r="I1733"/>
      <c r="J1733"/>
      <c r="K1733"/>
      <c r="L1733"/>
      <c r="M1733"/>
      <c r="N1733"/>
      <c r="O1733"/>
      <c r="P1733"/>
      <c r="Q1733"/>
    </row>
    <row r="1734" spans="3:17" x14ac:dyDescent="0.35">
      <c r="C1734"/>
      <c r="D1734"/>
      <c r="E1734"/>
      <c r="F1734"/>
      <c r="G1734"/>
      <c r="H1734"/>
      <c r="I1734"/>
      <c r="J1734"/>
      <c r="K1734"/>
      <c r="L1734"/>
      <c r="M1734"/>
      <c r="N1734"/>
      <c r="O1734"/>
      <c r="P1734"/>
      <c r="Q1734"/>
    </row>
    <row r="1735" spans="3:17" x14ac:dyDescent="0.35">
      <c r="C1735"/>
      <c r="D1735"/>
      <c r="E1735"/>
      <c r="F1735"/>
      <c r="G1735"/>
      <c r="H1735"/>
      <c r="I1735"/>
      <c r="J1735"/>
      <c r="K1735"/>
      <c r="L1735"/>
      <c r="M1735"/>
      <c r="N1735"/>
      <c r="O1735"/>
      <c r="P1735"/>
      <c r="Q1735"/>
    </row>
    <row r="1736" spans="3:17" x14ac:dyDescent="0.35">
      <c r="C1736"/>
      <c r="D1736"/>
      <c r="E1736"/>
      <c r="F1736"/>
      <c r="G1736"/>
      <c r="H1736"/>
      <c r="I1736"/>
      <c r="J1736"/>
      <c r="K1736"/>
      <c r="L1736"/>
      <c r="M1736"/>
      <c r="N1736"/>
      <c r="O1736"/>
      <c r="P1736"/>
      <c r="Q1736"/>
    </row>
    <row r="1737" spans="3:17" x14ac:dyDescent="0.35">
      <c r="C1737"/>
      <c r="D1737"/>
      <c r="E1737"/>
      <c r="F1737"/>
      <c r="G1737"/>
      <c r="H1737"/>
      <c r="I1737"/>
      <c r="J1737"/>
      <c r="K1737"/>
      <c r="L1737"/>
      <c r="M1737"/>
      <c r="N1737"/>
      <c r="O1737"/>
      <c r="P1737"/>
      <c r="Q1737"/>
    </row>
    <row r="1738" spans="3:17" x14ac:dyDescent="0.35">
      <c r="C1738"/>
      <c r="D1738"/>
      <c r="E1738"/>
      <c r="F1738"/>
      <c r="G1738"/>
      <c r="H1738"/>
      <c r="I1738"/>
      <c r="J1738"/>
      <c r="K1738"/>
      <c r="L1738"/>
      <c r="M1738"/>
      <c r="N1738"/>
      <c r="O1738"/>
      <c r="P1738"/>
      <c r="Q1738"/>
    </row>
    <row r="1739" spans="3:17" x14ac:dyDescent="0.35">
      <c r="C1739"/>
      <c r="D1739"/>
      <c r="E1739"/>
      <c r="F1739"/>
      <c r="G1739"/>
      <c r="H1739"/>
      <c r="I1739"/>
      <c r="J1739"/>
      <c r="K1739"/>
      <c r="L1739"/>
      <c r="M1739"/>
      <c r="N1739"/>
      <c r="O1739"/>
      <c r="P1739"/>
      <c r="Q1739"/>
    </row>
    <row r="1740" spans="3:17" x14ac:dyDescent="0.35">
      <c r="C1740"/>
      <c r="D1740"/>
      <c r="E1740"/>
      <c r="F1740"/>
      <c r="G1740"/>
      <c r="H1740"/>
      <c r="I1740"/>
      <c r="J1740"/>
      <c r="K1740"/>
      <c r="L1740"/>
      <c r="M1740"/>
      <c r="N1740"/>
      <c r="O1740"/>
      <c r="P1740"/>
      <c r="Q1740"/>
    </row>
    <row r="1741" spans="3:17" x14ac:dyDescent="0.35">
      <c r="C1741"/>
      <c r="D1741"/>
      <c r="E1741"/>
      <c r="F1741"/>
      <c r="G1741"/>
      <c r="H1741"/>
      <c r="I1741"/>
      <c r="J1741"/>
      <c r="K1741"/>
      <c r="L1741"/>
      <c r="M1741"/>
      <c r="N1741"/>
      <c r="O1741"/>
      <c r="P1741"/>
      <c r="Q1741"/>
    </row>
    <row r="1742" spans="3:17" x14ac:dyDescent="0.35">
      <c r="C1742"/>
      <c r="D1742"/>
      <c r="E1742"/>
      <c r="F1742"/>
      <c r="G1742"/>
      <c r="H1742"/>
      <c r="I1742"/>
      <c r="J1742"/>
      <c r="K1742"/>
      <c r="L1742"/>
      <c r="M1742"/>
      <c r="N1742"/>
      <c r="O1742"/>
      <c r="P1742"/>
      <c r="Q1742"/>
    </row>
    <row r="1743" spans="3:17" x14ac:dyDescent="0.35">
      <c r="C1743"/>
      <c r="D1743"/>
      <c r="E1743"/>
      <c r="F1743"/>
      <c r="G1743"/>
      <c r="H1743"/>
      <c r="I1743"/>
      <c r="J1743"/>
      <c r="K1743"/>
      <c r="L1743"/>
      <c r="M1743"/>
      <c r="N1743"/>
      <c r="O1743"/>
      <c r="P1743"/>
      <c r="Q1743"/>
    </row>
    <row r="1744" spans="3:17" x14ac:dyDescent="0.35">
      <c r="C1744"/>
      <c r="D1744"/>
      <c r="E1744"/>
      <c r="F1744"/>
      <c r="G1744"/>
      <c r="H1744"/>
      <c r="I1744"/>
      <c r="J1744"/>
      <c r="K1744"/>
      <c r="L1744"/>
      <c r="M1744"/>
      <c r="N1744"/>
      <c r="O1744"/>
      <c r="P1744"/>
      <c r="Q1744"/>
    </row>
    <row r="1745" spans="3:17" x14ac:dyDescent="0.35">
      <c r="C1745"/>
      <c r="D1745"/>
      <c r="E1745"/>
      <c r="F1745"/>
      <c r="G1745"/>
      <c r="H1745"/>
      <c r="I1745"/>
      <c r="J1745"/>
      <c r="K1745"/>
      <c r="L1745"/>
      <c r="M1745"/>
      <c r="N1745"/>
      <c r="O1745"/>
      <c r="P1745"/>
      <c r="Q1745"/>
    </row>
    <row r="1746" spans="3:17" x14ac:dyDescent="0.35">
      <c r="C1746"/>
      <c r="D1746"/>
      <c r="E1746"/>
      <c r="F1746"/>
      <c r="G1746"/>
      <c r="H1746"/>
      <c r="I1746"/>
      <c r="J1746"/>
      <c r="K1746"/>
      <c r="L1746"/>
      <c r="M1746"/>
      <c r="N1746"/>
      <c r="O1746"/>
      <c r="P1746"/>
      <c r="Q1746"/>
    </row>
    <row r="1747" spans="3:17" x14ac:dyDescent="0.35">
      <c r="C1747"/>
      <c r="D1747"/>
      <c r="E1747"/>
      <c r="F1747"/>
      <c r="G1747"/>
      <c r="H1747"/>
      <c r="I1747"/>
      <c r="J1747"/>
      <c r="K1747"/>
      <c r="L1747"/>
      <c r="M1747"/>
      <c r="N1747"/>
      <c r="O1747"/>
      <c r="P1747"/>
      <c r="Q1747"/>
    </row>
    <row r="1748" spans="3:17" x14ac:dyDescent="0.35">
      <c r="C1748"/>
      <c r="D1748"/>
      <c r="E1748"/>
      <c r="F1748"/>
      <c r="G1748"/>
      <c r="H1748"/>
      <c r="I1748"/>
      <c r="J1748"/>
      <c r="K1748"/>
      <c r="L1748"/>
      <c r="M1748"/>
      <c r="N1748"/>
      <c r="O1748"/>
      <c r="P1748"/>
      <c r="Q1748"/>
    </row>
    <row r="1749" spans="3:17" x14ac:dyDescent="0.35">
      <c r="C1749"/>
      <c r="D1749"/>
      <c r="E1749"/>
      <c r="F1749"/>
      <c r="G1749"/>
      <c r="H1749"/>
      <c r="I1749"/>
      <c r="J1749"/>
      <c r="K1749"/>
      <c r="L1749"/>
      <c r="M1749"/>
      <c r="N1749"/>
      <c r="O1749"/>
      <c r="P1749"/>
      <c r="Q1749"/>
    </row>
    <row r="1750" spans="3:17" x14ac:dyDescent="0.35">
      <c r="C1750"/>
      <c r="D1750"/>
      <c r="E1750"/>
      <c r="F1750"/>
      <c r="G1750"/>
      <c r="H1750"/>
      <c r="I1750"/>
      <c r="J1750"/>
      <c r="K1750"/>
      <c r="L1750"/>
      <c r="M1750"/>
      <c r="N1750"/>
      <c r="O1750"/>
      <c r="P1750"/>
      <c r="Q1750"/>
    </row>
    <row r="1751" spans="3:17" x14ac:dyDescent="0.35">
      <c r="C1751"/>
      <c r="D1751"/>
      <c r="E1751"/>
      <c r="F1751"/>
      <c r="G1751"/>
      <c r="H1751"/>
      <c r="I1751"/>
      <c r="J1751"/>
      <c r="K1751"/>
      <c r="L1751"/>
      <c r="M1751"/>
      <c r="N1751"/>
      <c r="O1751"/>
      <c r="P1751"/>
      <c r="Q1751"/>
    </row>
    <row r="1752" spans="3:17" x14ac:dyDescent="0.35">
      <c r="C1752"/>
      <c r="D1752"/>
      <c r="E1752"/>
      <c r="F1752"/>
      <c r="G1752"/>
      <c r="H1752"/>
      <c r="I1752"/>
      <c r="J1752"/>
      <c r="K1752"/>
      <c r="L1752"/>
      <c r="M1752"/>
      <c r="N1752"/>
      <c r="O1752"/>
      <c r="P1752"/>
      <c r="Q1752"/>
    </row>
    <row r="1753" spans="3:17" x14ac:dyDescent="0.35">
      <c r="C1753"/>
      <c r="D1753"/>
      <c r="E1753"/>
      <c r="F1753"/>
      <c r="G1753"/>
      <c r="H1753"/>
      <c r="I1753"/>
      <c r="J1753"/>
      <c r="K1753"/>
      <c r="L1753"/>
      <c r="M1753"/>
      <c r="N1753"/>
      <c r="O1753"/>
      <c r="P1753"/>
      <c r="Q1753"/>
    </row>
    <row r="1754" spans="3:17" x14ac:dyDescent="0.35">
      <c r="C1754"/>
      <c r="D1754"/>
      <c r="E1754"/>
      <c r="F1754"/>
      <c r="G1754"/>
      <c r="H1754"/>
      <c r="I1754"/>
      <c r="J1754"/>
      <c r="K1754"/>
      <c r="L1754"/>
      <c r="M1754"/>
      <c r="N1754"/>
      <c r="O1754"/>
      <c r="P1754"/>
      <c r="Q1754"/>
    </row>
    <row r="1755" spans="3:17" x14ac:dyDescent="0.35">
      <c r="C1755"/>
      <c r="D1755"/>
      <c r="E1755"/>
      <c r="F1755"/>
      <c r="G1755"/>
      <c r="H1755"/>
      <c r="I1755"/>
      <c r="J1755"/>
      <c r="K1755"/>
      <c r="L1755"/>
      <c r="M1755"/>
      <c r="N1755"/>
      <c r="O1755"/>
      <c r="P1755"/>
      <c r="Q1755"/>
    </row>
    <row r="1756" spans="3:17" x14ac:dyDescent="0.35">
      <c r="C1756"/>
      <c r="D1756"/>
      <c r="E1756"/>
      <c r="F1756"/>
      <c r="G1756"/>
      <c r="H1756"/>
      <c r="I1756"/>
      <c r="J1756"/>
      <c r="K1756"/>
      <c r="L1756"/>
      <c r="M1756"/>
      <c r="N1756"/>
      <c r="O1756"/>
      <c r="P1756"/>
      <c r="Q1756"/>
    </row>
    <row r="1757" spans="3:17" x14ac:dyDescent="0.35">
      <c r="C1757"/>
      <c r="D1757"/>
      <c r="E1757"/>
      <c r="F1757"/>
      <c r="G1757"/>
      <c r="H1757"/>
      <c r="I1757"/>
      <c r="J1757"/>
      <c r="K1757"/>
      <c r="L1757"/>
      <c r="M1757"/>
      <c r="N1757"/>
      <c r="O1757"/>
      <c r="P1757"/>
      <c r="Q1757"/>
    </row>
    <row r="1758" spans="3:17" x14ac:dyDescent="0.35">
      <c r="C1758"/>
      <c r="D1758"/>
      <c r="E1758"/>
      <c r="F1758"/>
      <c r="G1758"/>
      <c r="H1758"/>
      <c r="I1758"/>
      <c r="J1758"/>
      <c r="K1758"/>
      <c r="L1758"/>
      <c r="M1758"/>
      <c r="N1758"/>
      <c r="O1758"/>
      <c r="P1758"/>
      <c r="Q1758"/>
    </row>
    <row r="1759" spans="3:17" x14ac:dyDescent="0.35">
      <c r="C1759"/>
      <c r="D1759"/>
      <c r="E1759"/>
      <c r="F1759"/>
      <c r="G1759"/>
      <c r="H1759"/>
      <c r="I1759"/>
      <c r="J1759"/>
      <c r="K1759"/>
      <c r="L1759"/>
      <c r="M1759"/>
      <c r="N1759"/>
      <c r="O1759"/>
      <c r="P1759"/>
      <c r="Q1759"/>
    </row>
    <row r="1760" spans="3:17" x14ac:dyDescent="0.35">
      <c r="C1760"/>
      <c r="D1760"/>
      <c r="E1760"/>
      <c r="F1760"/>
      <c r="G1760"/>
      <c r="H1760"/>
      <c r="I1760"/>
      <c r="J1760"/>
      <c r="K1760"/>
      <c r="L1760"/>
      <c r="M1760"/>
      <c r="N1760"/>
      <c r="O1760"/>
      <c r="P1760"/>
      <c r="Q1760"/>
    </row>
    <row r="1761" spans="3:17" x14ac:dyDescent="0.35">
      <c r="C1761"/>
      <c r="D1761"/>
      <c r="E1761"/>
      <c r="F1761"/>
      <c r="G1761"/>
      <c r="H1761"/>
      <c r="I1761"/>
      <c r="J1761"/>
      <c r="K1761"/>
      <c r="L1761"/>
      <c r="M1761"/>
      <c r="N1761"/>
      <c r="O1761"/>
      <c r="P1761"/>
      <c r="Q1761"/>
    </row>
    <row r="1762" spans="3:17" x14ac:dyDescent="0.35">
      <c r="C1762"/>
      <c r="D1762"/>
      <c r="E1762"/>
      <c r="F1762"/>
      <c r="G1762"/>
      <c r="H1762"/>
      <c r="I1762"/>
      <c r="J1762"/>
      <c r="K1762"/>
      <c r="L1762"/>
      <c r="M1762"/>
      <c r="N1762"/>
      <c r="O1762"/>
      <c r="P1762"/>
      <c r="Q1762"/>
    </row>
    <row r="1763" spans="3:17" x14ac:dyDescent="0.35">
      <c r="C1763"/>
      <c r="D1763"/>
      <c r="E1763"/>
      <c r="F1763"/>
      <c r="G1763"/>
      <c r="H1763"/>
      <c r="I1763"/>
      <c r="J1763"/>
      <c r="K1763"/>
      <c r="L1763"/>
      <c r="M1763"/>
      <c r="N1763"/>
      <c r="O1763"/>
      <c r="P1763"/>
      <c r="Q1763"/>
    </row>
    <row r="1764" spans="3:17" x14ac:dyDescent="0.35">
      <c r="C1764"/>
      <c r="D1764"/>
      <c r="E1764"/>
      <c r="F1764"/>
      <c r="G1764"/>
      <c r="H1764"/>
      <c r="I1764"/>
      <c r="J1764"/>
      <c r="K1764"/>
      <c r="L1764"/>
      <c r="M1764"/>
      <c r="N1764"/>
      <c r="O1764"/>
      <c r="P1764"/>
      <c r="Q1764"/>
    </row>
    <row r="1765" spans="3:17" x14ac:dyDescent="0.35">
      <c r="C1765"/>
      <c r="D1765"/>
      <c r="E1765"/>
      <c r="F1765"/>
      <c r="G1765"/>
      <c r="H1765"/>
      <c r="I1765"/>
      <c r="J1765"/>
      <c r="K1765"/>
      <c r="L1765"/>
      <c r="M1765"/>
      <c r="N1765"/>
      <c r="O1765"/>
      <c r="P1765"/>
      <c r="Q1765"/>
    </row>
    <row r="1766" spans="3:17" x14ac:dyDescent="0.35">
      <c r="C1766"/>
      <c r="D1766"/>
      <c r="E1766"/>
      <c r="F1766"/>
      <c r="G1766"/>
      <c r="H1766"/>
      <c r="I1766"/>
      <c r="J1766"/>
      <c r="K1766"/>
      <c r="L1766"/>
      <c r="M1766"/>
      <c r="N1766"/>
      <c r="O1766"/>
      <c r="P1766"/>
      <c r="Q1766"/>
    </row>
    <row r="1767" spans="3:17" x14ac:dyDescent="0.35">
      <c r="C1767"/>
      <c r="D1767"/>
      <c r="E1767"/>
      <c r="F1767"/>
      <c r="G1767"/>
      <c r="H1767"/>
      <c r="I1767"/>
      <c r="J1767"/>
      <c r="K1767"/>
      <c r="L1767"/>
      <c r="M1767"/>
      <c r="N1767"/>
      <c r="O1767"/>
      <c r="P1767"/>
      <c r="Q1767"/>
    </row>
    <row r="1768" spans="3:17" x14ac:dyDescent="0.35">
      <c r="C1768"/>
      <c r="D1768"/>
      <c r="E1768"/>
      <c r="F1768"/>
      <c r="G1768"/>
      <c r="H1768"/>
      <c r="I1768"/>
      <c r="J1768"/>
      <c r="K1768"/>
      <c r="L1768"/>
      <c r="M1768"/>
      <c r="N1768"/>
      <c r="O1768"/>
      <c r="P1768"/>
      <c r="Q1768"/>
    </row>
    <row r="1769" spans="3:17" x14ac:dyDescent="0.35">
      <c r="C1769"/>
      <c r="D1769"/>
      <c r="E1769"/>
      <c r="F1769"/>
      <c r="G1769"/>
      <c r="H1769"/>
      <c r="I1769"/>
      <c r="J1769"/>
      <c r="K1769"/>
      <c r="L1769"/>
      <c r="M1769"/>
      <c r="N1769"/>
      <c r="O1769"/>
      <c r="P1769"/>
      <c r="Q1769"/>
    </row>
    <row r="1770" spans="3:17" x14ac:dyDescent="0.35">
      <c r="C1770"/>
      <c r="D1770"/>
      <c r="E1770"/>
      <c r="F1770"/>
      <c r="G1770"/>
      <c r="H1770"/>
      <c r="I1770"/>
      <c r="J1770"/>
      <c r="K1770"/>
      <c r="L1770"/>
      <c r="M1770"/>
      <c r="N1770"/>
      <c r="O1770"/>
      <c r="P1770"/>
      <c r="Q1770"/>
    </row>
    <row r="1771" spans="3:17" x14ac:dyDescent="0.35">
      <c r="C1771"/>
      <c r="D1771"/>
      <c r="E1771"/>
      <c r="F1771"/>
      <c r="G1771"/>
      <c r="H1771"/>
      <c r="I1771"/>
      <c r="J1771"/>
      <c r="K1771"/>
      <c r="L1771"/>
      <c r="M1771"/>
      <c r="N1771"/>
      <c r="O1771"/>
      <c r="P1771"/>
      <c r="Q1771"/>
    </row>
    <row r="1772" spans="3:17" x14ac:dyDescent="0.35">
      <c r="C1772"/>
      <c r="D1772"/>
      <c r="E1772"/>
      <c r="F1772"/>
      <c r="G1772"/>
      <c r="H1772"/>
      <c r="I1772"/>
      <c r="J1772"/>
      <c r="K1772"/>
      <c r="L1772"/>
      <c r="M1772"/>
      <c r="N1772"/>
      <c r="O1772"/>
      <c r="P1772"/>
      <c r="Q1772"/>
    </row>
    <row r="1773" spans="3:17" x14ac:dyDescent="0.35">
      <c r="C1773"/>
      <c r="D1773"/>
      <c r="E1773"/>
      <c r="F1773"/>
      <c r="G1773"/>
      <c r="H1773"/>
      <c r="I1773"/>
      <c r="J1773"/>
      <c r="K1773"/>
      <c r="L1773"/>
      <c r="M1773"/>
      <c r="N1773"/>
      <c r="O1773"/>
      <c r="P1773"/>
      <c r="Q1773"/>
    </row>
    <row r="1774" spans="3:17" x14ac:dyDescent="0.35">
      <c r="C1774"/>
      <c r="D1774"/>
      <c r="E1774"/>
      <c r="F1774"/>
      <c r="G1774"/>
      <c r="H1774"/>
      <c r="I1774"/>
      <c r="J1774"/>
      <c r="K1774"/>
      <c r="L1774"/>
      <c r="M1774"/>
      <c r="N1774"/>
      <c r="O1774"/>
      <c r="P1774"/>
      <c r="Q1774"/>
    </row>
    <row r="1775" spans="3:17" x14ac:dyDescent="0.35">
      <c r="C1775"/>
      <c r="D1775"/>
      <c r="E1775"/>
      <c r="F1775"/>
      <c r="G1775"/>
      <c r="H1775"/>
      <c r="I1775"/>
      <c r="J1775"/>
      <c r="K1775"/>
      <c r="L1775"/>
      <c r="M1775"/>
      <c r="N1775"/>
      <c r="O1775"/>
      <c r="P1775"/>
      <c r="Q1775"/>
    </row>
    <row r="1776" spans="3:17" x14ac:dyDescent="0.35">
      <c r="C1776"/>
      <c r="D1776"/>
      <c r="E1776"/>
      <c r="F1776"/>
      <c r="G1776"/>
      <c r="H1776"/>
      <c r="I1776"/>
      <c r="J1776"/>
      <c r="K1776"/>
      <c r="L1776"/>
      <c r="M1776"/>
      <c r="N1776"/>
      <c r="O1776"/>
      <c r="P1776"/>
      <c r="Q1776"/>
    </row>
    <row r="1777" spans="3:17" x14ac:dyDescent="0.35">
      <c r="C1777"/>
      <c r="D1777"/>
      <c r="E1777"/>
      <c r="F1777"/>
      <c r="G1777"/>
      <c r="H1777"/>
      <c r="I1777"/>
      <c r="J1777"/>
      <c r="K1777"/>
      <c r="L1777"/>
      <c r="M1777"/>
      <c r="N1777"/>
      <c r="O1777"/>
      <c r="P1777"/>
      <c r="Q1777"/>
    </row>
    <row r="1778" spans="3:17" x14ac:dyDescent="0.35">
      <c r="C1778"/>
      <c r="D1778"/>
      <c r="E1778"/>
      <c r="F1778"/>
      <c r="G1778"/>
      <c r="H1778"/>
      <c r="I1778"/>
      <c r="J1778"/>
      <c r="K1778"/>
      <c r="L1778"/>
      <c r="M1778"/>
      <c r="N1778"/>
      <c r="O1778"/>
      <c r="P1778"/>
      <c r="Q1778"/>
    </row>
    <row r="1779" spans="3:17" x14ac:dyDescent="0.35">
      <c r="C1779"/>
      <c r="D1779"/>
      <c r="E1779"/>
      <c r="F1779"/>
      <c r="G1779"/>
      <c r="H1779"/>
      <c r="I1779"/>
      <c r="J1779"/>
      <c r="K1779"/>
      <c r="L1779"/>
      <c r="M1779"/>
      <c r="N1779"/>
      <c r="O1779"/>
      <c r="P1779"/>
      <c r="Q1779"/>
    </row>
    <row r="1780" spans="3:17" x14ac:dyDescent="0.35">
      <c r="C1780"/>
      <c r="D1780"/>
      <c r="E1780"/>
      <c r="F1780"/>
      <c r="G1780"/>
      <c r="H1780"/>
      <c r="I1780"/>
      <c r="J1780"/>
      <c r="K1780"/>
      <c r="L1780"/>
      <c r="M1780"/>
      <c r="N1780"/>
      <c r="O1780"/>
      <c r="P1780"/>
      <c r="Q1780"/>
    </row>
    <row r="1781" spans="3:17" x14ac:dyDescent="0.35">
      <c r="C1781"/>
      <c r="D1781"/>
      <c r="E1781"/>
      <c r="F1781"/>
      <c r="G1781"/>
      <c r="H1781"/>
      <c r="I1781"/>
      <c r="J1781"/>
      <c r="K1781"/>
      <c r="L1781"/>
      <c r="M1781"/>
      <c r="N1781"/>
      <c r="O1781"/>
      <c r="P1781"/>
      <c r="Q1781"/>
    </row>
    <row r="1782" spans="3:17" x14ac:dyDescent="0.35">
      <c r="C1782"/>
      <c r="D1782"/>
      <c r="E1782"/>
      <c r="F1782"/>
      <c r="G1782"/>
      <c r="H1782"/>
      <c r="I1782"/>
      <c r="J1782"/>
      <c r="K1782"/>
      <c r="L1782"/>
      <c r="M1782"/>
      <c r="N1782"/>
      <c r="O1782"/>
      <c r="P1782"/>
      <c r="Q1782"/>
    </row>
    <row r="1783" spans="3:17" x14ac:dyDescent="0.35">
      <c r="C1783"/>
      <c r="D1783"/>
      <c r="E1783"/>
      <c r="F1783"/>
      <c r="G1783"/>
      <c r="H1783"/>
      <c r="I1783"/>
      <c r="J1783"/>
      <c r="K1783"/>
      <c r="L1783"/>
      <c r="M1783"/>
      <c r="N1783"/>
      <c r="O1783"/>
      <c r="P1783"/>
      <c r="Q1783"/>
    </row>
    <row r="1784" spans="3:17" x14ac:dyDescent="0.35">
      <c r="C1784"/>
      <c r="D1784"/>
      <c r="E1784"/>
      <c r="F1784"/>
      <c r="G1784"/>
      <c r="H1784"/>
      <c r="I1784"/>
      <c r="J1784"/>
      <c r="K1784"/>
      <c r="L1784"/>
      <c r="M1784"/>
      <c r="N1784"/>
      <c r="O1784"/>
      <c r="P1784"/>
      <c r="Q1784"/>
    </row>
    <row r="1785" spans="3:17" x14ac:dyDescent="0.35">
      <c r="C1785"/>
      <c r="D1785"/>
      <c r="E1785"/>
      <c r="F1785"/>
      <c r="G1785"/>
      <c r="H1785"/>
      <c r="I1785"/>
      <c r="J1785"/>
      <c r="K1785"/>
      <c r="L1785"/>
      <c r="M1785"/>
      <c r="N1785"/>
      <c r="O1785"/>
      <c r="P1785"/>
      <c r="Q1785"/>
    </row>
    <row r="1786" spans="3:17" x14ac:dyDescent="0.35">
      <c r="C1786"/>
      <c r="D1786"/>
      <c r="E1786"/>
      <c r="F1786"/>
      <c r="G1786"/>
      <c r="H1786"/>
      <c r="I1786"/>
      <c r="J1786"/>
      <c r="K1786"/>
      <c r="L1786"/>
      <c r="M1786"/>
      <c r="N1786"/>
      <c r="O1786"/>
      <c r="P1786"/>
      <c r="Q1786"/>
    </row>
    <row r="1787" spans="3:17" x14ac:dyDescent="0.35">
      <c r="C1787"/>
      <c r="D1787"/>
      <c r="E1787"/>
      <c r="F1787"/>
      <c r="G1787"/>
      <c r="H1787"/>
      <c r="I1787"/>
      <c r="J1787"/>
      <c r="K1787"/>
      <c r="L1787"/>
      <c r="M1787"/>
      <c r="N1787"/>
      <c r="O1787"/>
      <c r="P1787"/>
      <c r="Q1787"/>
    </row>
    <row r="1788" spans="3:17" x14ac:dyDescent="0.35">
      <c r="C1788"/>
      <c r="D1788"/>
      <c r="E1788"/>
      <c r="F1788"/>
      <c r="G1788"/>
      <c r="H1788"/>
      <c r="I1788"/>
      <c r="J1788"/>
      <c r="K1788"/>
      <c r="L1788"/>
      <c r="M1788"/>
      <c r="N1788"/>
      <c r="O1788"/>
      <c r="P1788"/>
      <c r="Q1788"/>
    </row>
    <row r="1789" spans="3:17" x14ac:dyDescent="0.35">
      <c r="C1789"/>
      <c r="D1789"/>
      <c r="E1789"/>
      <c r="F1789"/>
      <c r="G1789"/>
      <c r="H1789"/>
      <c r="I1789"/>
      <c r="J1789"/>
      <c r="K1789"/>
      <c r="L1789"/>
      <c r="M1789"/>
      <c r="N1789"/>
      <c r="O1789"/>
      <c r="P1789"/>
      <c r="Q1789"/>
    </row>
    <row r="1790" spans="3:17" x14ac:dyDescent="0.35">
      <c r="C1790"/>
      <c r="D1790"/>
      <c r="E1790"/>
      <c r="F1790"/>
      <c r="G1790"/>
      <c r="H1790"/>
      <c r="I1790"/>
      <c r="J1790"/>
      <c r="K1790"/>
      <c r="L1790"/>
      <c r="M1790"/>
      <c r="N1790"/>
      <c r="O1790"/>
      <c r="P1790"/>
      <c r="Q1790"/>
    </row>
    <row r="1791" spans="3:17" x14ac:dyDescent="0.35">
      <c r="C1791"/>
      <c r="D1791"/>
      <c r="E1791"/>
      <c r="F1791"/>
      <c r="G1791"/>
      <c r="H1791"/>
      <c r="I1791"/>
      <c r="J1791"/>
      <c r="K1791"/>
      <c r="L1791"/>
      <c r="M1791"/>
      <c r="N1791"/>
      <c r="O1791"/>
      <c r="P1791"/>
      <c r="Q1791"/>
    </row>
    <row r="1792" spans="3:17" x14ac:dyDescent="0.35">
      <c r="C1792"/>
      <c r="D1792"/>
      <c r="E1792"/>
      <c r="F1792"/>
      <c r="G1792"/>
      <c r="H1792"/>
      <c r="I1792"/>
      <c r="J1792"/>
      <c r="K1792"/>
      <c r="L1792"/>
      <c r="M1792"/>
      <c r="N1792"/>
      <c r="O1792"/>
      <c r="P1792"/>
      <c r="Q1792"/>
    </row>
    <row r="1793" spans="3:17" x14ac:dyDescent="0.35">
      <c r="C1793"/>
      <c r="D1793"/>
      <c r="E1793"/>
      <c r="F1793"/>
      <c r="G1793"/>
      <c r="H1793"/>
      <c r="I1793"/>
      <c r="J1793"/>
      <c r="K1793"/>
      <c r="L1793"/>
      <c r="M1793"/>
      <c r="N1793"/>
      <c r="O1793"/>
      <c r="P1793"/>
      <c r="Q1793"/>
    </row>
    <row r="1794" spans="3:17" x14ac:dyDescent="0.35">
      <c r="C1794"/>
      <c r="D1794"/>
      <c r="E1794"/>
      <c r="F1794"/>
      <c r="G1794"/>
      <c r="H1794"/>
      <c r="I1794"/>
      <c r="J1794"/>
      <c r="K1794"/>
      <c r="L1794"/>
      <c r="M1794"/>
      <c r="N1794"/>
      <c r="O1794"/>
      <c r="P1794"/>
      <c r="Q1794"/>
    </row>
    <row r="1795" spans="3:17" x14ac:dyDescent="0.35">
      <c r="C1795"/>
      <c r="D1795"/>
      <c r="E1795"/>
      <c r="F1795"/>
      <c r="G1795"/>
      <c r="H1795"/>
      <c r="I1795"/>
      <c r="J1795"/>
      <c r="K1795"/>
      <c r="L1795"/>
      <c r="M1795"/>
      <c r="N1795"/>
      <c r="O1795"/>
      <c r="P1795"/>
      <c r="Q1795"/>
    </row>
    <row r="1796" spans="3:17" x14ac:dyDescent="0.35">
      <c r="C1796"/>
      <c r="D1796"/>
      <c r="E1796"/>
      <c r="F1796"/>
      <c r="G1796"/>
      <c r="H1796"/>
      <c r="I1796"/>
      <c r="J1796"/>
      <c r="K1796"/>
      <c r="L1796"/>
      <c r="M1796"/>
      <c r="N1796"/>
      <c r="O1796"/>
      <c r="P1796"/>
      <c r="Q1796"/>
    </row>
    <row r="1797" spans="3:17" x14ac:dyDescent="0.35">
      <c r="C1797"/>
      <c r="D1797"/>
      <c r="E1797"/>
      <c r="F1797"/>
      <c r="G1797"/>
      <c r="H1797"/>
      <c r="I1797"/>
      <c r="J1797"/>
      <c r="K1797"/>
      <c r="L1797"/>
      <c r="M1797"/>
      <c r="N1797"/>
      <c r="O1797"/>
      <c r="P1797"/>
      <c r="Q1797"/>
    </row>
    <row r="1798" spans="3:17" x14ac:dyDescent="0.35">
      <c r="C1798"/>
      <c r="D1798"/>
      <c r="E1798"/>
      <c r="F1798"/>
      <c r="G1798"/>
      <c r="H1798"/>
      <c r="I1798"/>
      <c r="J1798"/>
      <c r="K1798"/>
      <c r="L1798"/>
      <c r="M1798"/>
      <c r="N1798"/>
      <c r="O1798"/>
      <c r="P1798"/>
      <c r="Q1798"/>
    </row>
    <row r="1799" spans="3:17" x14ac:dyDescent="0.35">
      <c r="C1799"/>
      <c r="D1799"/>
      <c r="E1799"/>
      <c r="F1799"/>
      <c r="G1799"/>
      <c r="H1799"/>
      <c r="I1799"/>
      <c r="J1799"/>
      <c r="K1799"/>
      <c r="L1799"/>
      <c r="M1799"/>
      <c r="N1799"/>
      <c r="O1799"/>
      <c r="P1799"/>
      <c r="Q1799"/>
    </row>
    <row r="1800" spans="3:17" x14ac:dyDescent="0.35">
      <c r="C1800"/>
      <c r="D1800"/>
      <c r="E1800"/>
      <c r="F1800"/>
      <c r="G1800"/>
      <c r="H1800"/>
      <c r="I1800"/>
      <c r="J1800"/>
      <c r="K1800"/>
      <c r="L1800"/>
      <c r="M1800"/>
      <c r="N1800"/>
      <c r="O1800"/>
      <c r="P1800"/>
      <c r="Q1800"/>
    </row>
    <row r="1801" spans="3:17" x14ac:dyDescent="0.35">
      <c r="C1801"/>
      <c r="D1801"/>
      <c r="E1801"/>
      <c r="F1801"/>
      <c r="G1801"/>
      <c r="H1801"/>
      <c r="I1801"/>
      <c r="J1801"/>
      <c r="K1801"/>
      <c r="L1801"/>
      <c r="M1801"/>
      <c r="N1801"/>
      <c r="O1801"/>
      <c r="P1801"/>
      <c r="Q1801"/>
    </row>
    <row r="1802" spans="3:17" x14ac:dyDescent="0.35">
      <c r="C1802"/>
      <c r="D1802"/>
      <c r="E1802"/>
      <c r="F1802"/>
      <c r="G1802"/>
      <c r="H1802"/>
      <c r="I1802"/>
      <c r="J1802"/>
      <c r="K1802"/>
      <c r="L1802"/>
      <c r="M1802"/>
      <c r="N1802"/>
      <c r="O1802"/>
      <c r="P1802"/>
      <c r="Q1802"/>
    </row>
    <row r="1803" spans="3:17" x14ac:dyDescent="0.35">
      <c r="C1803"/>
      <c r="D1803"/>
      <c r="E1803"/>
      <c r="F1803"/>
      <c r="G1803"/>
      <c r="H1803"/>
      <c r="I1803"/>
      <c r="J1803"/>
      <c r="K1803"/>
      <c r="L1803"/>
      <c r="M1803"/>
      <c r="N1803"/>
      <c r="O1803"/>
      <c r="P1803"/>
      <c r="Q1803"/>
    </row>
    <row r="1804" spans="3:17" x14ac:dyDescent="0.35">
      <c r="C1804"/>
      <c r="D1804"/>
      <c r="E1804"/>
      <c r="F1804"/>
      <c r="G1804"/>
      <c r="H1804"/>
      <c r="I1804"/>
      <c r="J1804"/>
      <c r="K1804"/>
      <c r="L1804"/>
      <c r="M1804"/>
      <c r="N1804"/>
      <c r="O1804"/>
      <c r="P1804"/>
      <c r="Q1804"/>
    </row>
    <row r="1805" spans="3:17" x14ac:dyDescent="0.35">
      <c r="C1805"/>
      <c r="D1805"/>
      <c r="E1805"/>
      <c r="F1805"/>
      <c r="G1805"/>
      <c r="H1805"/>
      <c r="I1805"/>
      <c r="J1805"/>
      <c r="K1805"/>
      <c r="L1805"/>
      <c r="M1805"/>
      <c r="N1805"/>
      <c r="O1805"/>
      <c r="P1805"/>
      <c r="Q1805"/>
    </row>
    <row r="1806" spans="3:17" x14ac:dyDescent="0.35">
      <c r="C1806"/>
      <c r="D1806"/>
      <c r="E1806"/>
      <c r="F1806"/>
      <c r="G1806"/>
      <c r="H1806"/>
      <c r="I1806"/>
      <c r="J1806"/>
      <c r="K1806"/>
      <c r="L1806"/>
      <c r="M1806"/>
      <c r="N1806"/>
      <c r="O1806"/>
      <c r="P1806"/>
      <c r="Q1806"/>
    </row>
    <row r="1807" spans="3:17" x14ac:dyDescent="0.35">
      <c r="C1807"/>
      <c r="D1807"/>
      <c r="E1807"/>
      <c r="F1807"/>
      <c r="G1807"/>
      <c r="H1807"/>
      <c r="I1807"/>
      <c r="J1807"/>
      <c r="K1807"/>
      <c r="L1807"/>
      <c r="M1807"/>
      <c r="N1807"/>
      <c r="O1807"/>
      <c r="P1807"/>
      <c r="Q1807"/>
    </row>
    <row r="1808" spans="3:17" x14ac:dyDescent="0.35">
      <c r="C1808"/>
      <c r="D1808"/>
      <c r="E1808"/>
      <c r="F1808"/>
      <c r="G1808"/>
      <c r="H1808"/>
      <c r="I1808"/>
      <c r="J1808"/>
      <c r="K1808"/>
      <c r="L1808"/>
      <c r="M1808"/>
      <c r="N1808"/>
      <c r="O1808"/>
      <c r="P1808"/>
      <c r="Q1808"/>
    </row>
    <row r="1809" spans="3:17" x14ac:dyDescent="0.35">
      <c r="C1809"/>
      <c r="D1809"/>
      <c r="E1809"/>
      <c r="F1809"/>
      <c r="G1809"/>
      <c r="H1809"/>
      <c r="I1809"/>
      <c r="J1809"/>
      <c r="K1809"/>
      <c r="L1809"/>
      <c r="M1809"/>
      <c r="N1809"/>
      <c r="O1809"/>
      <c r="P1809"/>
      <c r="Q1809"/>
    </row>
    <row r="1810" spans="3:17" x14ac:dyDescent="0.35">
      <c r="C1810"/>
      <c r="D1810"/>
      <c r="E1810"/>
      <c r="F1810"/>
      <c r="G1810"/>
      <c r="H1810"/>
      <c r="I1810"/>
      <c r="J1810"/>
      <c r="K1810"/>
      <c r="L1810"/>
      <c r="M1810"/>
      <c r="N1810"/>
      <c r="O1810"/>
      <c r="P1810"/>
      <c r="Q1810"/>
    </row>
    <row r="1811" spans="3:17" x14ac:dyDescent="0.35">
      <c r="C1811"/>
      <c r="D1811"/>
      <c r="E1811"/>
      <c r="F1811"/>
      <c r="G1811"/>
      <c r="H1811"/>
      <c r="I1811"/>
      <c r="J1811"/>
      <c r="K1811"/>
      <c r="L1811"/>
      <c r="M1811"/>
      <c r="N1811"/>
      <c r="O1811"/>
      <c r="P1811"/>
      <c r="Q1811"/>
    </row>
    <row r="1812" spans="3:17" x14ac:dyDescent="0.35">
      <c r="C1812"/>
      <c r="D1812"/>
      <c r="E1812"/>
      <c r="F1812"/>
      <c r="G1812"/>
      <c r="H1812"/>
      <c r="I1812"/>
      <c r="J1812"/>
      <c r="K1812"/>
      <c r="L1812"/>
      <c r="M1812"/>
      <c r="N1812"/>
      <c r="O1812"/>
      <c r="P1812"/>
      <c r="Q1812"/>
    </row>
    <row r="1813" spans="3:17" x14ac:dyDescent="0.35">
      <c r="C1813"/>
      <c r="D1813"/>
      <c r="E1813"/>
      <c r="F1813"/>
      <c r="G1813"/>
      <c r="H1813"/>
      <c r="I1813"/>
      <c r="J1813"/>
      <c r="K1813"/>
      <c r="L1813"/>
      <c r="M1813"/>
      <c r="N1813"/>
      <c r="O1813"/>
      <c r="P1813"/>
      <c r="Q1813"/>
    </row>
    <row r="1814" spans="3:17" x14ac:dyDescent="0.35">
      <c r="C1814"/>
      <c r="D1814"/>
      <c r="E1814"/>
      <c r="F1814"/>
      <c r="G1814"/>
      <c r="H1814"/>
      <c r="I1814"/>
      <c r="J1814"/>
      <c r="K1814"/>
      <c r="L1814"/>
      <c r="M1814"/>
      <c r="N1814"/>
      <c r="O1814"/>
      <c r="P1814"/>
      <c r="Q1814"/>
    </row>
    <row r="1815" spans="3:17" x14ac:dyDescent="0.35">
      <c r="C1815"/>
      <c r="D1815"/>
      <c r="E1815"/>
      <c r="F1815"/>
      <c r="G1815"/>
      <c r="H1815"/>
      <c r="I1815"/>
      <c r="J1815"/>
      <c r="K1815"/>
      <c r="L1815"/>
      <c r="M1815"/>
      <c r="N1815"/>
      <c r="O1815"/>
      <c r="P1815"/>
      <c r="Q1815"/>
    </row>
    <row r="1816" spans="3:17" x14ac:dyDescent="0.35">
      <c r="C1816"/>
      <c r="D1816"/>
      <c r="E1816"/>
      <c r="F1816"/>
      <c r="G1816"/>
      <c r="H1816"/>
      <c r="I1816"/>
      <c r="J1816"/>
      <c r="K1816"/>
      <c r="L1816"/>
      <c r="M1816"/>
      <c r="N1816"/>
      <c r="O1816"/>
      <c r="P1816"/>
      <c r="Q1816"/>
    </row>
    <row r="1817" spans="3:17" x14ac:dyDescent="0.35">
      <c r="C1817"/>
      <c r="D1817"/>
      <c r="E1817"/>
      <c r="F1817"/>
      <c r="G1817"/>
      <c r="H1817"/>
      <c r="I1817"/>
      <c r="J1817"/>
      <c r="K1817"/>
      <c r="L1817"/>
      <c r="M1817"/>
      <c r="N1817"/>
      <c r="O1817"/>
      <c r="P1817"/>
      <c r="Q1817"/>
    </row>
    <row r="1818" spans="3:17" x14ac:dyDescent="0.35">
      <c r="C1818"/>
      <c r="D1818"/>
      <c r="E1818"/>
      <c r="F1818"/>
      <c r="G1818"/>
      <c r="H1818"/>
      <c r="I1818"/>
      <c r="J1818"/>
      <c r="K1818"/>
      <c r="L1818"/>
      <c r="M1818"/>
      <c r="N1818"/>
      <c r="O1818"/>
      <c r="P1818"/>
      <c r="Q1818"/>
    </row>
    <row r="1819" spans="3:17" x14ac:dyDescent="0.35">
      <c r="C1819"/>
      <c r="D1819"/>
      <c r="E1819"/>
      <c r="F1819"/>
      <c r="G1819"/>
      <c r="H1819"/>
      <c r="I1819"/>
      <c r="J1819"/>
      <c r="K1819"/>
      <c r="L1819"/>
      <c r="M1819"/>
      <c r="N1819"/>
      <c r="O1819"/>
      <c r="P1819"/>
      <c r="Q1819"/>
    </row>
    <row r="1820" spans="3:17" x14ac:dyDescent="0.35">
      <c r="C1820"/>
      <c r="D1820"/>
      <c r="E1820"/>
      <c r="F1820"/>
      <c r="G1820"/>
      <c r="H1820"/>
      <c r="I1820"/>
      <c r="J1820"/>
      <c r="K1820"/>
      <c r="L1820"/>
      <c r="M1820"/>
      <c r="N1820"/>
      <c r="O1820"/>
      <c r="P1820"/>
      <c r="Q1820"/>
    </row>
    <row r="1821" spans="3:17" x14ac:dyDescent="0.35">
      <c r="C1821"/>
      <c r="D1821"/>
      <c r="E1821"/>
      <c r="F1821"/>
      <c r="G1821"/>
      <c r="H1821"/>
      <c r="I1821"/>
      <c r="J1821"/>
      <c r="K1821"/>
      <c r="L1821"/>
      <c r="M1821"/>
      <c r="N1821"/>
      <c r="O1821"/>
      <c r="P1821"/>
      <c r="Q1821"/>
    </row>
    <row r="1822" spans="3:17" x14ac:dyDescent="0.35">
      <c r="C1822"/>
      <c r="D1822"/>
      <c r="E1822"/>
      <c r="F1822"/>
      <c r="G1822"/>
      <c r="H1822"/>
      <c r="I1822"/>
      <c r="J1822"/>
      <c r="K1822"/>
      <c r="L1822"/>
      <c r="M1822"/>
      <c r="N1822"/>
      <c r="O1822"/>
      <c r="P1822"/>
      <c r="Q1822"/>
    </row>
    <row r="1823" spans="3:17" x14ac:dyDescent="0.35">
      <c r="C1823"/>
      <c r="D1823"/>
      <c r="E1823"/>
      <c r="F1823"/>
      <c r="G1823"/>
      <c r="H1823"/>
      <c r="I1823"/>
      <c r="J1823"/>
      <c r="K1823"/>
      <c r="L1823"/>
      <c r="M1823"/>
      <c r="N1823"/>
      <c r="O1823"/>
      <c r="P1823"/>
      <c r="Q1823"/>
    </row>
    <row r="1824" spans="3:17" x14ac:dyDescent="0.35">
      <c r="C1824"/>
      <c r="D1824"/>
      <c r="E1824"/>
      <c r="F1824"/>
      <c r="G1824"/>
      <c r="H1824"/>
      <c r="I1824"/>
      <c r="J1824"/>
      <c r="K1824"/>
      <c r="L1824"/>
      <c r="M1824"/>
      <c r="N1824"/>
      <c r="O1824"/>
      <c r="P1824"/>
      <c r="Q1824"/>
    </row>
    <row r="1825" spans="3:17" x14ac:dyDescent="0.35">
      <c r="C1825"/>
      <c r="D1825"/>
      <c r="E1825"/>
      <c r="F1825"/>
      <c r="G1825"/>
      <c r="H1825"/>
      <c r="I1825"/>
      <c r="J1825"/>
      <c r="K1825"/>
      <c r="L1825"/>
      <c r="M1825"/>
      <c r="N1825"/>
      <c r="O1825"/>
      <c r="P1825"/>
      <c r="Q1825"/>
    </row>
    <row r="1826" spans="3:17" x14ac:dyDescent="0.35">
      <c r="C1826"/>
      <c r="D1826"/>
      <c r="E1826"/>
      <c r="F1826"/>
      <c r="G1826"/>
      <c r="H1826"/>
      <c r="I1826"/>
      <c r="J1826"/>
      <c r="K1826"/>
      <c r="L1826"/>
      <c r="M1826"/>
      <c r="N1826"/>
      <c r="O1826"/>
      <c r="P1826"/>
      <c r="Q1826"/>
    </row>
    <row r="1827" spans="3:17" x14ac:dyDescent="0.35">
      <c r="C1827"/>
      <c r="D1827"/>
      <c r="E1827"/>
      <c r="F1827"/>
      <c r="G1827"/>
      <c r="H1827"/>
      <c r="I1827"/>
      <c r="J1827"/>
      <c r="K1827"/>
      <c r="L1827"/>
      <c r="M1827"/>
      <c r="N1827"/>
      <c r="O1827"/>
      <c r="P1827"/>
      <c r="Q1827"/>
    </row>
    <row r="1828" spans="3:17" x14ac:dyDescent="0.35">
      <c r="C1828"/>
      <c r="D1828"/>
      <c r="E1828"/>
      <c r="F1828"/>
      <c r="G1828"/>
      <c r="H1828"/>
      <c r="I1828"/>
      <c r="J1828"/>
      <c r="K1828"/>
      <c r="L1828"/>
      <c r="M1828"/>
      <c r="N1828"/>
      <c r="O1828"/>
      <c r="P1828"/>
      <c r="Q1828"/>
    </row>
    <row r="1829" spans="3:17" x14ac:dyDescent="0.35">
      <c r="C1829"/>
      <c r="D1829"/>
      <c r="E1829"/>
      <c r="F1829"/>
      <c r="G1829"/>
      <c r="H1829"/>
      <c r="I1829"/>
      <c r="J1829"/>
      <c r="K1829"/>
      <c r="L1829"/>
      <c r="M1829"/>
      <c r="N1829"/>
      <c r="O1829"/>
      <c r="P1829"/>
      <c r="Q1829"/>
    </row>
    <row r="1830" spans="3:17" x14ac:dyDescent="0.35">
      <c r="C1830"/>
      <c r="D1830"/>
      <c r="E1830"/>
      <c r="F1830"/>
      <c r="G1830"/>
      <c r="H1830"/>
      <c r="I1830"/>
      <c r="J1830"/>
      <c r="K1830"/>
      <c r="L1830"/>
      <c r="M1830"/>
      <c r="N1830"/>
      <c r="O1830"/>
      <c r="P1830"/>
      <c r="Q1830"/>
    </row>
    <row r="1831" spans="3:17" x14ac:dyDescent="0.35">
      <c r="C1831"/>
      <c r="D1831"/>
      <c r="E1831"/>
      <c r="F1831"/>
      <c r="G1831"/>
      <c r="H1831"/>
      <c r="I1831"/>
      <c r="J1831"/>
      <c r="K1831"/>
      <c r="L1831"/>
      <c r="M1831"/>
      <c r="N1831"/>
      <c r="O1831"/>
      <c r="P1831"/>
      <c r="Q1831"/>
    </row>
    <row r="1832" spans="3:17" x14ac:dyDescent="0.35">
      <c r="C1832"/>
      <c r="D1832"/>
      <c r="E1832"/>
      <c r="F1832"/>
      <c r="G1832"/>
      <c r="H1832"/>
      <c r="I1832"/>
      <c r="J1832"/>
      <c r="K1832"/>
      <c r="L1832"/>
      <c r="M1832"/>
      <c r="N1832"/>
      <c r="O1832"/>
      <c r="P1832"/>
      <c r="Q1832"/>
    </row>
    <row r="1833" spans="3:17" x14ac:dyDescent="0.35">
      <c r="C1833"/>
      <c r="D1833"/>
      <c r="E1833"/>
      <c r="F1833"/>
      <c r="G1833"/>
      <c r="H1833"/>
      <c r="I1833"/>
      <c r="J1833"/>
      <c r="K1833"/>
      <c r="L1833"/>
      <c r="M1833"/>
      <c r="N1833"/>
      <c r="O1833"/>
      <c r="P1833"/>
      <c r="Q1833"/>
    </row>
    <row r="1834" spans="3:17" x14ac:dyDescent="0.35">
      <c r="C1834"/>
      <c r="D1834"/>
      <c r="E1834"/>
      <c r="F1834"/>
      <c r="G1834"/>
      <c r="H1834"/>
      <c r="I1834"/>
      <c r="J1834"/>
      <c r="K1834"/>
      <c r="L1834"/>
      <c r="M1834"/>
      <c r="N1834"/>
      <c r="O1834"/>
      <c r="P1834"/>
      <c r="Q1834"/>
    </row>
    <row r="1835" spans="3:17" x14ac:dyDescent="0.35">
      <c r="C1835"/>
      <c r="D1835"/>
      <c r="E1835"/>
      <c r="F1835"/>
      <c r="G1835"/>
      <c r="H1835"/>
      <c r="I1835"/>
      <c r="J1835"/>
      <c r="K1835"/>
      <c r="L1835"/>
      <c r="M1835"/>
      <c r="N1835"/>
      <c r="O1835"/>
      <c r="P1835"/>
      <c r="Q1835"/>
    </row>
    <row r="1836" spans="3:17" x14ac:dyDescent="0.35">
      <c r="C1836"/>
      <c r="D1836"/>
      <c r="E1836"/>
      <c r="F1836"/>
      <c r="G1836"/>
      <c r="H1836"/>
      <c r="I1836"/>
      <c r="J1836"/>
      <c r="K1836"/>
      <c r="L1836"/>
      <c r="M1836"/>
      <c r="N1836"/>
      <c r="O1836"/>
      <c r="P1836"/>
      <c r="Q1836"/>
    </row>
    <row r="1837" spans="3:17" x14ac:dyDescent="0.35">
      <c r="C1837"/>
      <c r="D1837"/>
      <c r="E1837"/>
      <c r="F1837"/>
      <c r="G1837"/>
      <c r="H1837"/>
      <c r="I1837"/>
      <c r="J1837"/>
      <c r="K1837"/>
      <c r="L1837"/>
      <c r="M1837"/>
      <c r="N1837"/>
      <c r="O1837"/>
      <c r="P1837"/>
      <c r="Q1837"/>
    </row>
    <row r="1838" spans="3:17" x14ac:dyDescent="0.35">
      <c r="C1838"/>
      <c r="D1838"/>
      <c r="E1838"/>
      <c r="F1838"/>
      <c r="G1838"/>
      <c r="H1838"/>
      <c r="I1838"/>
      <c r="J1838"/>
      <c r="K1838"/>
      <c r="L1838"/>
      <c r="M1838"/>
      <c r="N1838"/>
      <c r="O1838"/>
      <c r="P1838"/>
      <c r="Q1838"/>
    </row>
    <row r="1839" spans="3:17" x14ac:dyDescent="0.35">
      <c r="C1839"/>
      <c r="D1839"/>
      <c r="E1839"/>
      <c r="F1839"/>
      <c r="G1839"/>
      <c r="H1839"/>
      <c r="I1839"/>
      <c r="J1839"/>
      <c r="K1839"/>
      <c r="L1839"/>
      <c r="M1839"/>
      <c r="N1839"/>
      <c r="O1839"/>
      <c r="P1839"/>
      <c r="Q1839"/>
    </row>
    <row r="1840" spans="3:17" x14ac:dyDescent="0.35">
      <c r="C1840"/>
      <c r="D1840"/>
      <c r="E1840"/>
      <c r="F1840"/>
      <c r="G1840"/>
      <c r="H1840"/>
      <c r="I1840"/>
      <c r="J1840"/>
      <c r="K1840"/>
      <c r="L1840"/>
      <c r="M1840"/>
      <c r="N1840"/>
      <c r="O1840"/>
      <c r="P1840"/>
      <c r="Q1840"/>
    </row>
    <row r="1841" spans="3:17" x14ac:dyDescent="0.35">
      <c r="C1841"/>
      <c r="D1841"/>
      <c r="E1841"/>
      <c r="F1841"/>
      <c r="G1841"/>
      <c r="H1841"/>
      <c r="I1841"/>
      <c r="J1841"/>
      <c r="K1841"/>
      <c r="L1841"/>
      <c r="M1841"/>
      <c r="N1841"/>
      <c r="O1841"/>
      <c r="P1841"/>
      <c r="Q1841"/>
    </row>
    <row r="1842" spans="3:17" x14ac:dyDescent="0.35">
      <c r="C1842"/>
      <c r="D1842"/>
      <c r="E1842"/>
      <c r="F1842"/>
      <c r="G1842"/>
      <c r="H1842"/>
      <c r="I1842"/>
      <c r="J1842"/>
      <c r="K1842"/>
      <c r="L1842"/>
      <c r="M1842"/>
      <c r="N1842"/>
      <c r="O1842"/>
      <c r="P1842"/>
      <c r="Q1842"/>
    </row>
    <row r="1843" spans="3:17" x14ac:dyDescent="0.35">
      <c r="C1843"/>
      <c r="D1843"/>
      <c r="E1843"/>
      <c r="F1843"/>
      <c r="G1843"/>
      <c r="H1843"/>
      <c r="I1843"/>
      <c r="J1843"/>
      <c r="K1843"/>
      <c r="L1843"/>
      <c r="M1843"/>
      <c r="N1843"/>
      <c r="O1843"/>
      <c r="P1843"/>
      <c r="Q1843"/>
    </row>
    <row r="1844" spans="3:17" x14ac:dyDescent="0.35">
      <c r="C1844"/>
      <c r="D1844"/>
      <c r="E1844"/>
      <c r="F1844"/>
      <c r="G1844"/>
      <c r="H1844"/>
      <c r="I1844"/>
      <c r="J1844"/>
      <c r="K1844"/>
      <c r="L1844"/>
      <c r="M1844"/>
      <c r="N1844"/>
      <c r="O1844"/>
      <c r="P1844"/>
      <c r="Q1844"/>
    </row>
    <row r="1845" spans="3:17" x14ac:dyDescent="0.35">
      <c r="C1845"/>
      <c r="D1845"/>
      <c r="E1845"/>
      <c r="F1845"/>
      <c r="G1845"/>
      <c r="H1845"/>
      <c r="I1845"/>
      <c r="J1845"/>
      <c r="K1845"/>
      <c r="L1845"/>
      <c r="M1845"/>
      <c r="N1845"/>
      <c r="O1845"/>
      <c r="P1845"/>
      <c r="Q1845"/>
    </row>
    <row r="1846" spans="3:17" x14ac:dyDescent="0.35">
      <c r="C1846"/>
      <c r="D1846"/>
      <c r="E1846"/>
      <c r="F1846"/>
      <c r="G1846"/>
      <c r="H1846"/>
      <c r="I1846"/>
      <c r="J1846"/>
      <c r="K1846"/>
      <c r="L1846"/>
      <c r="M1846"/>
      <c r="N1846"/>
      <c r="O1846"/>
      <c r="P1846"/>
      <c r="Q1846"/>
    </row>
    <row r="1847" spans="3:17" x14ac:dyDescent="0.35">
      <c r="C1847"/>
      <c r="D1847"/>
      <c r="E1847"/>
      <c r="F1847"/>
      <c r="G1847"/>
      <c r="H1847"/>
      <c r="I1847"/>
      <c r="J1847"/>
      <c r="K1847"/>
      <c r="L1847"/>
      <c r="M1847"/>
      <c r="N1847"/>
      <c r="O1847"/>
      <c r="P1847"/>
      <c r="Q1847"/>
    </row>
    <row r="1848" spans="3:17" x14ac:dyDescent="0.35">
      <c r="C1848"/>
      <c r="D1848"/>
      <c r="E1848"/>
      <c r="F1848"/>
      <c r="G1848"/>
      <c r="H1848"/>
      <c r="I1848"/>
      <c r="J1848"/>
      <c r="K1848"/>
      <c r="L1848"/>
      <c r="M1848"/>
      <c r="N1848"/>
      <c r="O1848"/>
      <c r="P1848"/>
      <c r="Q1848"/>
    </row>
    <row r="1849" spans="3:17" x14ac:dyDescent="0.35">
      <c r="C1849"/>
      <c r="D1849"/>
      <c r="E1849"/>
      <c r="F1849"/>
      <c r="G1849"/>
      <c r="H1849"/>
      <c r="I1849"/>
      <c r="J1849"/>
      <c r="K1849"/>
      <c r="L1849"/>
      <c r="M1849"/>
      <c r="N1849"/>
      <c r="O1849"/>
      <c r="P1849"/>
      <c r="Q1849"/>
    </row>
    <row r="1850" spans="3:17" x14ac:dyDescent="0.35">
      <c r="C1850"/>
      <c r="D1850"/>
      <c r="E1850"/>
      <c r="F1850"/>
      <c r="G1850"/>
      <c r="H1850"/>
      <c r="I1850"/>
      <c r="J1850"/>
      <c r="K1850"/>
      <c r="L1850"/>
      <c r="M1850"/>
      <c r="N1850"/>
      <c r="O1850"/>
      <c r="P1850"/>
      <c r="Q1850"/>
    </row>
    <row r="1851" spans="3:17" x14ac:dyDescent="0.35">
      <c r="C1851"/>
      <c r="D1851"/>
      <c r="E1851"/>
      <c r="F1851"/>
      <c r="G1851"/>
      <c r="H1851"/>
      <c r="I1851"/>
      <c r="J1851"/>
      <c r="K1851"/>
      <c r="L1851"/>
      <c r="M1851"/>
      <c r="N1851"/>
      <c r="O1851"/>
      <c r="P1851"/>
      <c r="Q1851"/>
    </row>
    <row r="1852" spans="3:17" x14ac:dyDescent="0.35">
      <c r="C1852"/>
      <c r="D1852"/>
      <c r="E1852"/>
      <c r="F1852"/>
      <c r="G1852"/>
      <c r="H1852"/>
      <c r="I1852"/>
      <c r="J1852"/>
      <c r="K1852"/>
      <c r="L1852"/>
      <c r="M1852"/>
      <c r="N1852"/>
      <c r="O1852"/>
      <c r="P1852"/>
      <c r="Q1852"/>
    </row>
    <row r="1853" spans="3:17" x14ac:dyDescent="0.35">
      <c r="C1853"/>
      <c r="D1853"/>
      <c r="E1853"/>
      <c r="F1853"/>
      <c r="G1853"/>
      <c r="H1853"/>
      <c r="I1853"/>
      <c r="J1853"/>
      <c r="K1853"/>
      <c r="L1853"/>
      <c r="M1853"/>
      <c r="N1853"/>
      <c r="O1853"/>
      <c r="P1853"/>
      <c r="Q1853"/>
    </row>
    <row r="1854" spans="3:17" x14ac:dyDescent="0.35">
      <c r="C1854"/>
      <c r="D1854"/>
      <c r="E1854"/>
      <c r="F1854"/>
      <c r="G1854"/>
      <c r="H1854"/>
      <c r="I1854"/>
      <c r="J1854"/>
      <c r="K1854"/>
      <c r="L1854"/>
      <c r="M1854"/>
      <c r="N1854"/>
      <c r="O1854"/>
      <c r="P1854"/>
      <c r="Q1854"/>
    </row>
    <row r="1855" spans="3:17" x14ac:dyDescent="0.35">
      <c r="C1855"/>
      <c r="D1855"/>
      <c r="E1855"/>
      <c r="F1855"/>
      <c r="G1855"/>
      <c r="H1855"/>
      <c r="I1855"/>
      <c r="J1855"/>
      <c r="K1855"/>
      <c r="L1855"/>
      <c r="M1855"/>
      <c r="N1855"/>
      <c r="O1855"/>
      <c r="P1855"/>
      <c r="Q1855"/>
    </row>
    <row r="1856" spans="3:17" x14ac:dyDescent="0.35">
      <c r="C1856"/>
      <c r="D1856"/>
      <c r="E1856"/>
      <c r="F1856"/>
      <c r="G1856"/>
      <c r="H1856"/>
      <c r="I1856"/>
      <c r="J1856"/>
      <c r="K1856"/>
      <c r="L1856"/>
      <c r="M1856"/>
      <c r="N1856"/>
      <c r="O1856"/>
      <c r="P1856"/>
      <c r="Q1856"/>
    </row>
    <row r="1857" spans="3:17" x14ac:dyDescent="0.35">
      <c r="C1857"/>
      <c r="D1857"/>
      <c r="E1857"/>
      <c r="F1857"/>
      <c r="G1857"/>
      <c r="H1857"/>
      <c r="I1857"/>
      <c r="J1857"/>
      <c r="K1857"/>
      <c r="L1857"/>
      <c r="M1857"/>
      <c r="N1857"/>
      <c r="O1857"/>
      <c r="P1857"/>
      <c r="Q1857"/>
    </row>
    <row r="1858" spans="3:17" x14ac:dyDescent="0.35">
      <c r="C1858"/>
      <c r="D1858"/>
      <c r="E1858"/>
      <c r="F1858"/>
      <c r="G1858"/>
      <c r="H1858"/>
      <c r="I1858"/>
      <c r="J1858"/>
      <c r="K1858"/>
      <c r="L1858"/>
      <c r="M1858"/>
      <c r="N1858"/>
      <c r="O1858"/>
      <c r="P1858"/>
      <c r="Q1858"/>
    </row>
    <row r="1859" spans="3:17" x14ac:dyDescent="0.35">
      <c r="C1859"/>
      <c r="D1859"/>
      <c r="E1859"/>
      <c r="F1859"/>
      <c r="G1859"/>
      <c r="H1859"/>
      <c r="I1859"/>
      <c r="J1859"/>
      <c r="K1859"/>
      <c r="L1859"/>
      <c r="M1859"/>
      <c r="N1859"/>
      <c r="O1859"/>
      <c r="P1859"/>
      <c r="Q1859"/>
    </row>
    <row r="1860" spans="3:17" x14ac:dyDescent="0.35">
      <c r="C1860"/>
      <c r="D1860"/>
      <c r="E1860"/>
      <c r="F1860"/>
      <c r="G1860"/>
      <c r="H1860"/>
      <c r="I1860"/>
      <c r="J1860"/>
      <c r="K1860"/>
      <c r="L1860"/>
      <c r="M1860"/>
      <c r="N1860"/>
      <c r="O1860"/>
      <c r="P1860"/>
      <c r="Q1860"/>
    </row>
    <row r="1861" spans="3:17" x14ac:dyDescent="0.35">
      <c r="C1861"/>
      <c r="D1861"/>
      <c r="E1861"/>
      <c r="F1861"/>
      <c r="G1861"/>
      <c r="H1861"/>
      <c r="I1861"/>
      <c r="J1861"/>
      <c r="K1861"/>
      <c r="L1861"/>
      <c r="M1861"/>
      <c r="N1861"/>
      <c r="O1861"/>
      <c r="P1861"/>
      <c r="Q1861"/>
    </row>
    <row r="1862" spans="3:17" x14ac:dyDescent="0.35">
      <c r="C1862"/>
      <c r="D1862"/>
      <c r="E1862"/>
      <c r="F1862"/>
      <c r="G1862"/>
      <c r="H1862"/>
      <c r="I1862"/>
      <c r="J1862"/>
      <c r="K1862"/>
      <c r="L1862"/>
      <c r="M1862"/>
      <c r="N1862"/>
      <c r="O1862"/>
      <c r="P1862"/>
      <c r="Q1862"/>
    </row>
    <row r="1863" spans="3:17" x14ac:dyDescent="0.35">
      <c r="C1863"/>
      <c r="D1863"/>
      <c r="E1863"/>
      <c r="F1863"/>
      <c r="G1863"/>
      <c r="H1863"/>
      <c r="I1863"/>
      <c r="J1863"/>
      <c r="K1863"/>
      <c r="L1863"/>
      <c r="M1863"/>
      <c r="N1863"/>
      <c r="O1863"/>
      <c r="P1863"/>
      <c r="Q1863"/>
    </row>
    <row r="1864" spans="3:17" x14ac:dyDescent="0.35">
      <c r="C1864"/>
      <c r="D1864"/>
      <c r="E1864"/>
      <c r="F1864"/>
      <c r="G1864"/>
      <c r="H1864"/>
      <c r="I1864"/>
      <c r="J1864"/>
      <c r="K1864"/>
      <c r="L1864"/>
      <c r="M1864"/>
      <c r="N1864"/>
      <c r="O1864"/>
      <c r="P1864"/>
      <c r="Q1864"/>
    </row>
    <row r="1865" spans="3:17" x14ac:dyDescent="0.35">
      <c r="C1865"/>
      <c r="D1865"/>
      <c r="E1865"/>
      <c r="F1865"/>
      <c r="G1865"/>
      <c r="H1865"/>
      <c r="I1865"/>
      <c r="J1865"/>
      <c r="K1865"/>
      <c r="L1865"/>
      <c r="M1865"/>
      <c r="N1865"/>
      <c r="O1865"/>
      <c r="P1865"/>
      <c r="Q1865"/>
    </row>
    <row r="1866" spans="3:17" x14ac:dyDescent="0.35">
      <c r="C1866"/>
      <c r="D1866"/>
      <c r="E1866"/>
      <c r="F1866"/>
      <c r="G1866"/>
      <c r="H1866"/>
      <c r="I1866"/>
      <c r="J1866"/>
      <c r="K1866"/>
      <c r="L1866"/>
      <c r="M1866"/>
      <c r="N1866"/>
      <c r="O1866"/>
      <c r="P1866"/>
      <c r="Q1866"/>
    </row>
    <row r="1867" spans="3:17" x14ac:dyDescent="0.35">
      <c r="C1867"/>
      <c r="D1867"/>
      <c r="E1867"/>
      <c r="F1867"/>
      <c r="G1867"/>
      <c r="H1867"/>
      <c r="I1867"/>
      <c r="J1867"/>
      <c r="K1867"/>
      <c r="L1867"/>
      <c r="M1867"/>
      <c r="N1867"/>
      <c r="O1867"/>
      <c r="P1867"/>
      <c r="Q1867"/>
    </row>
    <row r="1868" spans="3:17" x14ac:dyDescent="0.35">
      <c r="C1868"/>
      <c r="D1868"/>
      <c r="E1868"/>
      <c r="F1868"/>
      <c r="G1868"/>
      <c r="H1868"/>
      <c r="I1868"/>
      <c r="J1868"/>
      <c r="K1868"/>
      <c r="L1868"/>
      <c r="M1868"/>
      <c r="N1868"/>
      <c r="O1868"/>
      <c r="P1868"/>
      <c r="Q1868"/>
    </row>
    <row r="1869" spans="3:17" x14ac:dyDescent="0.35">
      <c r="C1869"/>
      <c r="D1869"/>
      <c r="E1869"/>
      <c r="F1869"/>
      <c r="G1869"/>
      <c r="H1869"/>
      <c r="I1869"/>
      <c r="J1869"/>
      <c r="K1869"/>
      <c r="L1869"/>
      <c r="M1869"/>
      <c r="N1869"/>
      <c r="O1869"/>
      <c r="P1869"/>
      <c r="Q1869"/>
    </row>
    <row r="1870" spans="3:17" x14ac:dyDescent="0.35">
      <c r="C1870"/>
      <c r="D1870"/>
      <c r="E1870"/>
      <c r="F1870"/>
      <c r="G1870"/>
      <c r="H1870"/>
      <c r="I1870"/>
      <c r="J1870"/>
      <c r="K1870"/>
      <c r="L1870"/>
      <c r="M1870"/>
      <c r="N1870"/>
      <c r="O1870"/>
      <c r="P1870"/>
      <c r="Q1870"/>
    </row>
    <row r="1871" spans="3:17" x14ac:dyDescent="0.35">
      <c r="C1871"/>
      <c r="D1871"/>
      <c r="E1871"/>
      <c r="F1871"/>
      <c r="G1871"/>
      <c r="H1871"/>
      <c r="I1871"/>
      <c r="J1871"/>
      <c r="K1871"/>
      <c r="L1871"/>
      <c r="M1871"/>
      <c r="N1871"/>
      <c r="O1871"/>
      <c r="P1871"/>
      <c r="Q1871"/>
    </row>
    <row r="1872" spans="3:17" x14ac:dyDescent="0.35">
      <c r="C1872"/>
      <c r="D1872"/>
      <c r="E1872"/>
      <c r="F1872"/>
      <c r="G1872"/>
      <c r="H1872"/>
      <c r="I1872"/>
      <c r="J1872"/>
      <c r="K1872"/>
      <c r="L1872"/>
      <c r="M1872"/>
      <c r="N1872"/>
      <c r="O1872"/>
      <c r="P1872"/>
      <c r="Q1872"/>
    </row>
    <row r="1873" spans="3:17" x14ac:dyDescent="0.35">
      <c r="C1873"/>
      <c r="D1873"/>
      <c r="E1873"/>
      <c r="F1873"/>
      <c r="G1873"/>
      <c r="H1873"/>
      <c r="I1873"/>
      <c r="J1873"/>
      <c r="K1873"/>
      <c r="L1873"/>
      <c r="M1873"/>
      <c r="N1873"/>
      <c r="O1873"/>
      <c r="P1873"/>
      <c r="Q1873"/>
    </row>
    <row r="1874" spans="3:17" x14ac:dyDescent="0.35">
      <c r="C1874"/>
      <c r="D1874"/>
      <c r="E1874"/>
      <c r="F1874"/>
      <c r="G1874"/>
      <c r="H1874"/>
      <c r="I1874"/>
      <c r="J1874"/>
      <c r="K1874"/>
      <c r="L1874"/>
      <c r="M1874"/>
      <c r="N1874"/>
      <c r="O1874"/>
      <c r="P1874"/>
      <c r="Q1874"/>
    </row>
    <row r="1875" spans="3:17" x14ac:dyDescent="0.35">
      <c r="C1875"/>
      <c r="D1875"/>
      <c r="E1875"/>
      <c r="F1875"/>
      <c r="G1875"/>
      <c r="H1875"/>
      <c r="I1875"/>
      <c r="J1875"/>
      <c r="K1875"/>
      <c r="L1875"/>
      <c r="M1875"/>
      <c r="N1875"/>
      <c r="O1875"/>
      <c r="P1875"/>
      <c r="Q1875"/>
    </row>
    <row r="1876" spans="3:17" x14ac:dyDescent="0.35">
      <c r="C1876"/>
      <c r="D1876"/>
      <c r="E1876"/>
      <c r="F1876"/>
      <c r="G1876"/>
      <c r="H1876"/>
      <c r="I1876"/>
      <c r="J1876"/>
      <c r="K1876"/>
      <c r="L1876"/>
      <c r="M1876"/>
      <c r="N1876"/>
      <c r="O1876"/>
      <c r="P1876"/>
      <c r="Q1876"/>
    </row>
    <row r="1877" spans="3:17" x14ac:dyDescent="0.35">
      <c r="C1877"/>
      <c r="D1877"/>
      <c r="E1877"/>
      <c r="F1877"/>
      <c r="G1877"/>
      <c r="H1877"/>
      <c r="I1877"/>
      <c r="J1877"/>
      <c r="K1877"/>
      <c r="L1877"/>
      <c r="M1877"/>
      <c r="N1877"/>
      <c r="O1877"/>
      <c r="P1877"/>
      <c r="Q1877"/>
    </row>
    <row r="1878" spans="3:17" x14ac:dyDescent="0.35">
      <c r="C1878"/>
      <c r="D1878"/>
      <c r="E1878"/>
      <c r="F1878"/>
      <c r="G1878"/>
      <c r="H1878"/>
      <c r="I1878"/>
      <c r="J1878"/>
      <c r="K1878"/>
      <c r="L1878"/>
      <c r="M1878"/>
      <c r="N1878"/>
      <c r="O1878"/>
      <c r="P1878"/>
      <c r="Q1878"/>
    </row>
    <row r="1879" spans="3:17" x14ac:dyDescent="0.35">
      <c r="C1879"/>
      <c r="D1879"/>
      <c r="E1879"/>
      <c r="F1879"/>
      <c r="G1879"/>
      <c r="H1879"/>
      <c r="I1879"/>
      <c r="J1879"/>
      <c r="K1879"/>
      <c r="L1879"/>
      <c r="M1879"/>
      <c r="N1879"/>
      <c r="O1879"/>
      <c r="P1879"/>
      <c r="Q1879"/>
    </row>
    <row r="1880" spans="3:17" x14ac:dyDescent="0.35">
      <c r="C1880"/>
      <c r="D1880"/>
      <c r="E1880"/>
      <c r="F1880"/>
      <c r="G1880"/>
      <c r="H1880"/>
      <c r="I1880"/>
      <c r="J1880"/>
      <c r="K1880"/>
      <c r="L1880"/>
      <c r="M1880"/>
      <c r="N1880"/>
      <c r="O1880"/>
      <c r="P1880"/>
      <c r="Q1880"/>
    </row>
    <row r="1881" spans="3:17" x14ac:dyDescent="0.35">
      <c r="C1881"/>
      <c r="D1881"/>
      <c r="E1881"/>
      <c r="F1881"/>
      <c r="G1881"/>
      <c r="H1881"/>
      <c r="I1881"/>
      <c r="J1881"/>
      <c r="K1881"/>
      <c r="L1881"/>
      <c r="M1881"/>
      <c r="N1881"/>
      <c r="O1881"/>
      <c r="P1881"/>
      <c r="Q1881"/>
    </row>
    <row r="1882" spans="3:17" x14ac:dyDescent="0.35">
      <c r="C1882"/>
      <c r="D1882"/>
      <c r="E1882"/>
      <c r="F1882"/>
      <c r="G1882"/>
      <c r="H1882"/>
      <c r="I1882"/>
      <c r="J1882"/>
      <c r="K1882"/>
      <c r="L1882"/>
      <c r="M1882"/>
      <c r="N1882"/>
      <c r="O1882"/>
      <c r="P1882"/>
      <c r="Q1882"/>
    </row>
    <row r="1883" spans="3:17" x14ac:dyDescent="0.35">
      <c r="C1883"/>
      <c r="D1883"/>
      <c r="E1883"/>
      <c r="F1883"/>
      <c r="G1883"/>
      <c r="H1883"/>
      <c r="I1883"/>
      <c r="J1883"/>
      <c r="K1883"/>
      <c r="L1883"/>
      <c r="M1883"/>
      <c r="N1883"/>
      <c r="O1883"/>
      <c r="P1883"/>
      <c r="Q1883"/>
    </row>
    <row r="1884" spans="3:17" x14ac:dyDescent="0.35">
      <c r="C1884"/>
      <c r="D1884"/>
      <c r="E1884"/>
      <c r="F1884"/>
      <c r="G1884"/>
      <c r="H1884"/>
      <c r="I1884"/>
      <c r="J1884"/>
      <c r="K1884"/>
      <c r="L1884"/>
      <c r="M1884"/>
      <c r="N1884"/>
      <c r="O1884"/>
      <c r="P1884"/>
      <c r="Q1884"/>
    </row>
    <row r="1885" spans="3:17" x14ac:dyDescent="0.35">
      <c r="C1885"/>
      <c r="D1885"/>
      <c r="E1885"/>
      <c r="F1885"/>
      <c r="G1885"/>
      <c r="H1885"/>
      <c r="I1885"/>
      <c r="J1885"/>
      <c r="K1885"/>
      <c r="L1885"/>
      <c r="M1885"/>
      <c r="N1885"/>
      <c r="O1885"/>
      <c r="P1885"/>
      <c r="Q1885"/>
    </row>
    <row r="1886" spans="3:17" x14ac:dyDescent="0.35">
      <c r="C1886"/>
      <c r="D1886"/>
      <c r="E1886"/>
      <c r="F1886"/>
      <c r="G1886"/>
      <c r="H1886"/>
      <c r="I1886"/>
      <c r="J1886"/>
      <c r="K1886"/>
      <c r="L1886"/>
      <c r="M1886"/>
      <c r="N1886"/>
      <c r="O1886"/>
      <c r="P1886"/>
      <c r="Q1886"/>
    </row>
    <row r="1887" spans="3:17" x14ac:dyDescent="0.35">
      <c r="C1887"/>
      <c r="D1887"/>
      <c r="E1887"/>
      <c r="F1887"/>
      <c r="G1887"/>
      <c r="H1887"/>
      <c r="I1887"/>
      <c r="J1887"/>
      <c r="K1887"/>
      <c r="L1887"/>
      <c r="M1887"/>
      <c r="N1887"/>
      <c r="O1887"/>
      <c r="P1887"/>
      <c r="Q1887"/>
    </row>
    <row r="1888" spans="3:17" x14ac:dyDescent="0.35">
      <c r="C1888"/>
      <c r="D1888"/>
      <c r="E1888"/>
      <c r="F1888"/>
      <c r="G1888"/>
      <c r="H1888"/>
      <c r="I1888"/>
      <c r="J1888"/>
      <c r="K1888"/>
      <c r="L1888"/>
      <c r="M1888"/>
      <c r="N1888"/>
      <c r="O1888"/>
      <c r="P1888"/>
      <c r="Q1888"/>
    </row>
    <row r="1889" spans="3:17" x14ac:dyDescent="0.35">
      <c r="C1889"/>
      <c r="D1889"/>
      <c r="E1889"/>
      <c r="F1889"/>
      <c r="G1889"/>
      <c r="H1889"/>
      <c r="I1889"/>
      <c r="J1889"/>
      <c r="K1889"/>
      <c r="L1889"/>
      <c r="M1889"/>
      <c r="N1889"/>
      <c r="O1889"/>
      <c r="P1889"/>
      <c r="Q1889"/>
    </row>
    <row r="1890" spans="3:17" x14ac:dyDescent="0.35">
      <c r="C1890"/>
      <c r="D1890"/>
      <c r="E1890"/>
      <c r="F1890"/>
      <c r="G1890"/>
      <c r="H1890"/>
      <c r="I1890"/>
      <c r="J1890"/>
      <c r="K1890"/>
      <c r="L1890"/>
      <c r="M1890"/>
      <c r="N1890"/>
      <c r="O1890"/>
      <c r="P1890"/>
      <c r="Q1890"/>
    </row>
    <row r="1891" spans="3:17" x14ac:dyDescent="0.35">
      <c r="C1891"/>
      <c r="D1891"/>
      <c r="E1891"/>
      <c r="F1891"/>
      <c r="G1891"/>
      <c r="H1891"/>
      <c r="I1891"/>
      <c r="J1891"/>
      <c r="K1891"/>
      <c r="L1891"/>
      <c r="M1891"/>
      <c r="N1891"/>
      <c r="O1891"/>
      <c r="P1891"/>
      <c r="Q1891"/>
    </row>
    <row r="1892" spans="3:17" x14ac:dyDescent="0.35">
      <c r="C1892"/>
      <c r="D1892"/>
      <c r="E1892"/>
      <c r="F1892"/>
      <c r="G1892"/>
      <c r="H1892"/>
      <c r="I1892"/>
      <c r="J1892"/>
      <c r="K1892"/>
      <c r="L1892"/>
      <c r="M1892"/>
      <c r="N1892"/>
      <c r="O1892"/>
      <c r="P1892"/>
      <c r="Q1892"/>
    </row>
    <row r="1893" spans="3:17" x14ac:dyDescent="0.35">
      <c r="C1893"/>
      <c r="D1893"/>
      <c r="E1893"/>
      <c r="F1893"/>
      <c r="G1893"/>
      <c r="H1893"/>
      <c r="I1893"/>
      <c r="J1893"/>
      <c r="K1893"/>
      <c r="L1893"/>
      <c r="M1893"/>
      <c r="N1893"/>
      <c r="O1893"/>
      <c r="P1893"/>
      <c r="Q1893"/>
    </row>
    <row r="1894" spans="3:17" x14ac:dyDescent="0.35">
      <c r="C1894"/>
      <c r="D1894"/>
      <c r="E1894"/>
      <c r="F1894"/>
      <c r="G1894"/>
      <c r="H1894"/>
      <c r="I1894"/>
      <c r="J1894"/>
      <c r="K1894"/>
      <c r="L1894"/>
      <c r="M1894"/>
      <c r="N1894"/>
      <c r="O1894"/>
      <c r="P1894"/>
      <c r="Q1894"/>
    </row>
    <row r="1895" spans="3:17" x14ac:dyDescent="0.35">
      <c r="C1895"/>
      <c r="D1895"/>
      <c r="E1895"/>
      <c r="F1895"/>
      <c r="G1895"/>
      <c r="H1895"/>
      <c r="I1895"/>
      <c r="J1895"/>
      <c r="K1895"/>
      <c r="L1895"/>
      <c r="M1895"/>
      <c r="N1895"/>
      <c r="O1895"/>
      <c r="P1895"/>
      <c r="Q1895"/>
    </row>
    <row r="1896" spans="3:17" x14ac:dyDescent="0.35">
      <c r="C1896"/>
      <c r="D1896"/>
      <c r="E1896"/>
      <c r="F1896"/>
      <c r="G1896"/>
      <c r="H1896"/>
      <c r="I1896"/>
      <c r="J1896"/>
      <c r="K1896"/>
      <c r="L1896"/>
      <c r="M1896"/>
      <c r="N1896"/>
      <c r="O1896"/>
      <c r="P1896"/>
      <c r="Q1896"/>
    </row>
    <row r="1897" spans="3:17" x14ac:dyDescent="0.35">
      <c r="C1897"/>
      <c r="D1897"/>
      <c r="E1897"/>
      <c r="F1897"/>
      <c r="G1897"/>
      <c r="H1897"/>
      <c r="I1897"/>
      <c r="J1897"/>
      <c r="K1897"/>
      <c r="L1897"/>
      <c r="M1897"/>
      <c r="N1897"/>
      <c r="O1897"/>
      <c r="P1897"/>
      <c r="Q1897"/>
    </row>
    <row r="1898" spans="3:17" x14ac:dyDescent="0.35">
      <c r="C1898"/>
      <c r="D1898"/>
      <c r="E1898"/>
      <c r="F1898"/>
      <c r="G1898"/>
      <c r="H1898"/>
      <c r="I1898"/>
      <c r="J1898"/>
      <c r="K1898"/>
      <c r="L1898"/>
      <c r="M1898"/>
      <c r="N1898"/>
      <c r="O1898"/>
      <c r="P1898"/>
      <c r="Q1898"/>
    </row>
    <row r="1899" spans="3:17" x14ac:dyDescent="0.35">
      <c r="C1899"/>
      <c r="D1899"/>
      <c r="E1899"/>
      <c r="F1899"/>
      <c r="G1899"/>
      <c r="H1899"/>
      <c r="I1899"/>
      <c r="J1899"/>
      <c r="K1899"/>
      <c r="L1899"/>
      <c r="M1899"/>
      <c r="N1899"/>
      <c r="O1899"/>
      <c r="P1899"/>
      <c r="Q1899"/>
    </row>
    <row r="1900" spans="3:17" x14ac:dyDescent="0.35">
      <c r="C1900"/>
      <c r="D1900"/>
      <c r="E1900"/>
      <c r="F1900"/>
      <c r="G1900"/>
      <c r="H1900"/>
      <c r="I1900"/>
      <c r="J1900"/>
      <c r="K1900"/>
      <c r="L1900"/>
      <c r="M1900"/>
      <c r="N1900"/>
      <c r="O1900"/>
      <c r="P1900"/>
      <c r="Q1900"/>
    </row>
    <row r="1901" spans="3:17" x14ac:dyDescent="0.35">
      <c r="C1901"/>
      <c r="D1901"/>
      <c r="E1901"/>
      <c r="F1901"/>
      <c r="G1901"/>
      <c r="H1901"/>
      <c r="I1901"/>
      <c r="J1901"/>
      <c r="K1901"/>
      <c r="L1901"/>
      <c r="M1901"/>
      <c r="N1901"/>
      <c r="O1901"/>
      <c r="P1901"/>
      <c r="Q1901"/>
    </row>
    <row r="1902" spans="3:17" x14ac:dyDescent="0.35">
      <c r="C1902"/>
      <c r="D1902"/>
      <c r="E1902"/>
      <c r="F1902"/>
      <c r="G1902"/>
      <c r="H1902"/>
      <c r="I1902"/>
      <c r="J1902"/>
      <c r="K1902"/>
      <c r="L1902"/>
      <c r="M1902"/>
      <c r="N1902"/>
      <c r="O1902"/>
      <c r="P1902"/>
      <c r="Q1902"/>
    </row>
    <row r="1903" spans="3:17" x14ac:dyDescent="0.35">
      <c r="C1903"/>
      <c r="D1903"/>
      <c r="E1903"/>
      <c r="F1903"/>
      <c r="G1903"/>
      <c r="H1903"/>
      <c r="I1903"/>
      <c r="J1903"/>
      <c r="K1903"/>
      <c r="L1903"/>
      <c r="M1903"/>
      <c r="N1903"/>
      <c r="O1903"/>
      <c r="P1903"/>
      <c r="Q1903"/>
    </row>
    <row r="1904" spans="3:17" x14ac:dyDescent="0.35">
      <c r="C1904"/>
      <c r="D1904"/>
      <c r="E1904"/>
      <c r="F1904"/>
      <c r="G1904"/>
      <c r="H1904"/>
      <c r="I1904"/>
      <c r="J1904"/>
      <c r="K1904"/>
      <c r="L1904"/>
      <c r="M1904"/>
      <c r="N1904"/>
      <c r="O1904"/>
      <c r="P1904"/>
      <c r="Q1904"/>
    </row>
    <row r="1905" spans="3:17" x14ac:dyDescent="0.35">
      <c r="C1905"/>
      <c r="D1905"/>
      <c r="E1905"/>
      <c r="F1905"/>
      <c r="G1905"/>
      <c r="H1905"/>
      <c r="I1905"/>
      <c r="J1905"/>
      <c r="K1905"/>
      <c r="L1905"/>
      <c r="M1905"/>
      <c r="N1905"/>
      <c r="O1905"/>
      <c r="P1905"/>
      <c r="Q1905"/>
    </row>
    <row r="1906" spans="3:17" x14ac:dyDescent="0.35">
      <c r="C1906"/>
      <c r="D1906"/>
      <c r="E1906"/>
      <c r="F1906"/>
      <c r="G1906"/>
      <c r="H1906"/>
      <c r="I1906"/>
      <c r="J1906"/>
      <c r="K1906"/>
      <c r="L1906"/>
      <c r="M1906"/>
      <c r="N1906"/>
      <c r="O1906"/>
      <c r="P1906"/>
      <c r="Q1906"/>
    </row>
    <row r="1907" spans="3:17" x14ac:dyDescent="0.35">
      <c r="C1907"/>
      <c r="D1907"/>
      <c r="E1907"/>
      <c r="F1907"/>
      <c r="G1907"/>
      <c r="H1907"/>
      <c r="I1907"/>
      <c r="J1907"/>
      <c r="K1907"/>
      <c r="L1907"/>
      <c r="M1907"/>
      <c r="N1907"/>
      <c r="O1907"/>
      <c r="P1907"/>
      <c r="Q1907"/>
    </row>
    <row r="1908" spans="3:17" x14ac:dyDescent="0.35">
      <c r="C1908"/>
      <c r="D1908"/>
      <c r="E1908"/>
      <c r="F1908"/>
      <c r="G1908"/>
      <c r="H1908"/>
      <c r="I1908"/>
      <c r="J1908"/>
      <c r="K1908"/>
      <c r="L1908"/>
      <c r="M1908"/>
      <c r="N1908"/>
      <c r="O1908"/>
      <c r="P1908"/>
      <c r="Q1908"/>
    </row>
    <row r="1909" spans="3:17" x14ac:dyDescent="0.35">
      <c r="C1909"/>
      <c r="D1909"/>
      <c r="E1909"/>
      <c r="F1909"/>
      <c r="G1909"/>
      <c r="H1909"/>
      <c r="I1909"/>
      <c r="J1909"/>
      <c r="K1909"/>
      <c r="L1909"/>
      <c r="M1909"/>
      <c r="N1909"/>
      <c r="O1909"/>
      <c r="P1909"/>
      <c r="Q1909"/>
    </row>
    <row r="1910" spans="3:17" x14ac:dyDescent="0.35">
      <c r="C1910"/>
      <c r="D1910"/>
      <c r="E1910"/>
      <c r="F1910"/>
      <c r="G1910"/>
      <c r="H1910"/>
      <c r="I1910"/>
      <c r="J1910"/>
      <c r="K1910"/>
      <c r="L1910"/>
      <c r="M1910"/>
      <c r="N1910"/>
      <c r="O1910"/>
      <c r="P1910"/>
      <c r="Q1910"/>
    </row>
    <row r="1911" spans="3:17" x14ac:dyDescent="0.35">
      <c r="C1911"/>
      <c r="D1911"/>
      <c r="E1911"/>
      <c r="F1911"/>
      <c r="G1911"/>
      <c r="H1911"/>
      <c r="I1911"/>
      <c r="J1911"/>
      <c r="K1911"/>
      <c r="L1911"/>
      <c r="M1911"/>
      <c r="N1911"/>
      <c r="O1911"/>
      <c r="P1911"/>
      <c r="Q1911"/>
    </row>
    <row r="1912" spans="3:17" x14ac:dyDescent="0.35">
      <c r="C1912"/>
      <c r="D1912"/>
      <c r="E1912"/>
      <c r="F1912"/>
      <c r="G1912"/>
      <c r="H1912"/>
      <c r="I1912"/>
      <c r="J1912"/>
      <c r="K1912"/>
      <c r="L1912"/>
      <c r="M1912"/>
      <c r="N1912"/>
      <c r="O1912"/>
      <c r="P1912"/>
      <c r="Q1912"/>
    </row>
    <row r="1913" spans="3:17" x14ac:dyDescent="0.35">
      <c r="C1913"/>
      <c r="D1913"/>
      <c r="E1913"/>
      <c r="F1913"/>
      <c r="G1913"/>
      <c r="H1913"/>
      <c r="I1913"/>
      <c r="J1913"/>
      <c r="K1913"/>
      <c r="L1913"/>
      <c r="M1913"/>
      <c r="N1913"/>
      <c r="O1913"/>
      <c r="P1913"/>
      <c r="Q1913"/>
    </row>
    <row r="1914" spans="3:17" x14ac:dyDescent="0.35">
      <c r="C1914"/>
      <c r="D1914"/>
      <c r="E1914"/>
      <c r="F1914"/>
      <c r="G1914"/>
      <c r="H1914"/>
      <c r="I1914"/>
      <c r="J1914"/>
      <c r="K1914"/>
      <c r="L1914"/>
      <c r="M1914"/>
      <c r="N1914"/>
      <c r="O1914"/>
      <c r="P1914"/>
      <c r="Q1914"/>
    </row>
    <row r="1915" spans="3:17" x14ac:dyDescent="0.35">
      <c r="C1915"/>
      <c r="D1915"/>
      <c r="E1915"/>
      <c r="F1915"/>
      <c r="G1915"/>
      <c r="H1915"/>
      <c r="I1915"/>
      <c r="J1915"/>
      <c r="K1915"/>
      <c r="L1915"/>
      <c r="M1915"/>
      <c r="N1915"/>
      <c r="O1915"/>
      <c r="P1915"/>
      <c r="Q1915"/>
    </row>
    <row r="1916" spans="3:17" x14ac:dyDescent="0.35">
      <c r="C1916"/>
      <c r="D1916"/>
      <c r="E1916"/>
      <c r="F1916"/>
      <c r="G1916"/>
      <c r="H1916"/>
      <c r="I1916"/>
      <c r="J1916"/>
      <c r="K1916"/>
      <c r="L1916"/>
      <c r="M1916"/>
      <c r="N1916"/>
      <c r="O1916"/>
      <c r="P1916"/>
      <c r="Q1916"/>
    </row>
    <row r="1917" spans="3:17" x14ac:dyDescent="0.35">
      <c r="C1917"/>
      <c r="D1917"/>
      <c r="E1917"/>
      <c r="F1917"/>
      <c r="G1917"/>
      <c r="H1917"/>
      <c r="I1917"/>
      <c r="J1917"/>
      <c r="K1917"/>
      <c r="L1917"/>
      <c r="M1917"/>
      <c r="N1917"/>
      <c r="O1917"/>
      <c r="P1917"/>
      <c r="Q1917"/>
    </row>
    <row r="1918" spans="3:17" x14ac:dyDescent="0.35">
      <c r="C1918"/>
      <c r="D1918"/>
      <c r="E1918"/>
      <c r="F1918"/>
      <c r="G1918"/>
      <c r="H1918"/>
      <c r="I1918"/>
      <c r="J1918"/>
      <c r="K1918"/>
      <c r="L1918"/>
      <c r="M1918"/>
      <c r="N1918"/>
      <c r="O1918"/>
      <c r="P1918"/>
      <c r="Q1918"/>
    </row>
    <row r="1919" spans="3:17" x14ac:dyDescent="0.35">
      <c r="C1919"/>
      <c r="D1919"/>
      <c r="E1919"/>
      <c r="F1919"/>
      <c r="G1919"/>
      <c r="H1919"/>
      <c r="I1919"/>
      <c r="J1919"/>
      <c r="K1919"/>
      <c r="L1919"/>
      <c r="M1919"/>
      <c r="N1919"/>
      <c r="O1919"/>
      <c r="P1919"/>
      <c r="Q1919"/>
    </row>
    <row r="1920" spans="3:17" x14ac:dyDescent="0.35">
      <c r="C1920"/>
      <c r="D1920"/>
      <c r="E1920"/>
      <c r="F1920"/>
      <c r="G1920"/>
      <c r="H1920"/>
      <c r="I1920"/>
      <c r="J1920"/>
      <c r="K1920"/>
      <c r="L1920"/>
      <c r="M1920"/>
      <c r="N1920"/>
      <c r="O1920"/>
      <c r="P1920"/>
      <c r="Q1920"/>
    </row>
    <row r="1921" spans="3:17" x14ac:dyDescent="0.35">
      <c r="C1921"/>
      <c r="D1921"/>
      <c r="E1921"/>
      <c r="F1921"/>
      <c r="G1921"/>
      <c r="H1921"/>
      <c r="I1921"/>
      <c r="J1921"/>
      <c r="K1921"/>
      <c r="L1921"/>
      <c r="M1921"/>
      <c r="N1921"/>
      <c r="O1921"/>
      <c r="P1921"/>
      <c r="Q1921"/>
    </row>
    <row r="1922" spans="3:17" x14ac:dyDescent="0.35">
      <c r="C1922"/>
      <c r="D1922"/>
      <c r="E1922"/>
      <c r="F1922"/>
      <c r="G1922"/>
      <c r="H1922"/>
      <c r="I1922"/>
      <c r="J1922"/>
      <c r="K1922"/>
      <c r="L1922"/>
      <c r="M1922"/>
      <c r="N1922"/>
      <c r="O1922"/>
      <c r="P1922"/>
      <c r="Q1922"/>
    </row>
    <row r="1923" spans="3:17" x14ac:dyDescent="0.35">
      <c r="C1923"/>
      <c r="D1923"/>
      <c r="E1923"/>
      <c r="F1923"/>
      <c r="G1923"/>
      <c r="H1923"/>
      <c r="I1923"/>
      <c r="J1923"/>
      <c r="K1923"/>
      <c r="L1923"/>
      <c r="M1923"/>
      <c r="N1923"/>
      <c r="O1923"/>
      <c r="P1923"/>
      <c r="Q1923"/>
    </row>
    <row r="1924" spans="3:17" x14ac:dyDescent="0.35">
      <c r="C1924"/>
      <c r="D1924"/>
      <c r="E1924"/>
      <c r="F1924"/>
      <c r="G1924"/>
      <c r="H1924"/>
      <c r="I1924"/>
      <c r="J1924"/>
      <c r="K1924"/>
      <c r="L1924"/>
      <c r="M1924"/>
      <c r="N1924"/>
      <c r="O1924"/>
      <c r="P1924"/>
      <c r="Q1924"/>
    </row>
    <row r="1925" spans="3:17" x14ac:dyDescent="0.35">
      <c r="C1925"/>
      <c r="D1925"/>
      <c r="E1925"/>
      <c r="F1925"/>
      <c r="G1925"/>
      <c r="H1925"/>
      <c r="I1925"/>
      <c r="J1925"/>
      <c r="K1925"/>
      <c r="L1925"/>
      <c r="M1925"/>
      <c r="N1925"/>
      <c r="O1925"/>
      <c r="P1925"/>
      <c r="Q1925"/>
    </row>
    <row r="1926" spans="3:17" x14ac:dyDescent="0.35">
      <c r="C1926"/>
      <c r="D1926"/>
      <c r="E1926"/>
      <c r="F1926"/>
      <c r="G1926"/>
      <c r="H1926"/>
      <c r="I1926"/>
      <c r="J1926"/>
      <c r="K1926"/>
      <c r="L1926"/>
      <c r="M1926"/>
      <c r="N1926"/>
      <c r="O1926"/>
      <c r="P1926"/>
      <c r="Q1926"/>
    </row>
    <row r="1927" spans="3:17" x14ac:dyDescent="0.35">
      <c r="C1927"/>
      <c r="D1927"/>
      <c r="E1927"/>
      <c r="F1927"/>
      <c r="G1927"/>
      <c r="H1927"/>
      <c r="I1927"/>
      <c r="J1927"/>
      <c r="K1927"/>
      <c r="L1927"/>
      <c r="M1927"/>
      <c r="N1927"/>
      <c r="O1927"/>
      <c r="P1927"/>
      <c r="Q1927"/>
    </row>
    <row r="1928" spans="3:17" x14ac:dyDescent="0.35">
      <c r="C1928"/>
      <c r="D1928"/>
      <c r="E1928"/>
      <c r="F1928"/>
      <c r="G1928"/>
      <c r="H1928"/>
      <c r="I1928"/>
      <c r="J1928"/>
      <c r="K1928"/>
      <c r="L1928"/>
      <c r="M1928"/>
      <c r="N1928"/>
      <c r="O1928"/>
      <c r="P1928"/>
      <c r="Q1928"/>
    </row>
    <row r="1929" spans="3:17" x14ac:dyDescent="0.35">
      <c r="C1929"/>
      <c r="D1929"/>
      <c r="E1929"/>
      <c r="F1929"/>
      <c r="G1929"/>
      <c r="H1929"/>
      <c r="I1929"/>
      <c r="J1929"/>
      <c r="K1929"/>
      <c r="L1929"/>
      <c r="M1929"/>
      <c r="N1929"/>
      <c r="O1929"/>
      <c r="P1929"/>
      <c r="Q1929"/>
    </row>
    <row r="1930" spans="3:17" x14ac:dyDescent="0.35">
      <c r="C1930"/>
      <c r="D1930"/>
      <c r="E1930"/>
      <c r="F1930"/>
      <c r="G1930"/>
      <c r="H1930"/>
      <c r="I1930"/>
      <c r="J1930"/>
      <c r="K1930"/>
      <c r="L1930"/>
      <c r="M1930"/>
      <c r="N1930"/>
      <c r="O1930"/>
      <c r="P1930"/>
      <c r="Q1930"/>
    </row>
    <row r="1931" spans="3:17" x14ac:dyDescent="0.35">
      <c r="C1931"/>
      <c r="D1931"/>
      <c r="E1931"/>
      <c r="F1931"/>
      <c r="G1931"/>
      <c r="H1931"/>
      <c r="I1931"/>
      <c r="J1931"/>
      <c r="K1931"/>
      <c r="L1931"/>
      <c r="M1931"/>
      <c r="N1931"/>
      <c r="O1931"/>
      <c r="P1931"/>
      <c r="Q1931"/>
    </row>
    <row r="1932" spans="3:17" x14ac:dyDescent="0.35">
      <c r="C1932"/>
      <c r="D1932"/>
      <c r="E1932"/>
      <c r="F1932"/>
      <c r="G1932"/>
      <c r="H1932"/>
      <c r="I1932"/>
      <c r="J1932"/>
      <c r="K1932"/>
      <c r="L1932"/>
      <c r="M1932"/>
      <c r="N1932"/>
      <c r="O1932"/>
      <c r="P1932"/>
      <c r="Q1932"/>
    </row>
    <row r="1933" spans="3:17" x14ac:dyDescent="0.35">
      <c r="C1933"/>
      <c r="D1933"/>
      <c r="E1933"/>
      <c r="F1933"/>
      <c r="G1933"/>
      <c r="H1933"/>
      <c r="I1933"/>
      <c r="J1933"/>
      <c r="K1933"/>
      <c r="L1933"/>
      <c r="M1933"/>
      <c r="N1933"/>
      <c r="O1933"/>
      <c r="P1933"/>
      <c r="Q1933"/>
    </row>
    <row r="1934" spans="3:17" x14ac:dyDescent="0.35">
      <c r="C1934"/>
      <c r="D1934"/>
      <c r="E1934"/>
      <c r="F1934"/>
      <c r="G1934"/>
      <c r="H1934"/>
      <c r="I1934"/>
      <c r="J1934"/>
      <c r="K1934"/>
      <c r="L1934"/>
      <c r="M1934"/>
      <c r="N1934"/>
      <c r="O1934"/>
      <c r="P1934"/>
      <c r="Q1934"/>
    </row>
    <row r="1935" spans="3:17" x14ac:dyDescent="0.35">
      <c r="C1935"/>
      <c r="D1935"/>
      <c r="E1935"/>
      <c r="F1935"/>
      <c r="G1935"/>
      <c r="H1935"/>
      <c r="I1935"/>
      <c r="J1935"/>
      <c r="K1935"/>
      <c r="L1935"/>
      <c r="M1935"/>
      <c r="N1935"/>
      <c r="O1935"/>
      <c r="P1935"/>
      <c r="Q1935"/>
    </row>
    <row r="1936" spans="3:17" x14ac:dyDescent="0.35">
      <c r="C1936"/>
      <c r="D1936"/>
      <c r="E1936"/>
      <c r="F1936"/>
      <c r="G1936"/>
      <c r="H1936"/>
      <c r="I1936"/>
      <c r="J1936"/>
      <c r="K1936"/>
      <c r="L1936"/>
      <c r="M1936"/>
      <c r="N1936"/>
      <c r="O1936"/>
      <c r="P1936"/>
      <c r="Q1936"/>
    </row>
    <row r="1937" spans="3:17" x14ac:dyDescent="0.35">
      <c r="C1937"/>
      <c r="D1937"/>
      <c r="E1937"/>
      <c r="F1937"/>
      <c r="G1937"/>
      <c r="H1937"/>
      <c r="I1937"/>
      <c r="J1937"/>
      <c r="K1937"/>
      <c r="L1937"/>
      <c r="M1937"/>
      <c r="N1937"/>
      <c r="O1937"/>
      <c r="P1937"/>
      <c r="Q1937"/>
    </row>
    <row r="1938" spans="3:17" x14ac:dyDescent="0.35">
      <c r="C1938"/>
      <c r="D1938"/>
      <c r="E1938"/>
      <c r="F1938"/>
      <c r="G1938"/>
      <c r="H1938"/>
      <c r="I1938"/>
      <c r="J1938"/>
      <c r="K1938"/>
      <c r="L1938"/>
      <c r="M1938"/>
      <c r="N1938"/>
      <c r="O1938"/>
      <c r="P1938"/>
      <c r="Q1938"/>
    </row>
    <row r="1939" spans="3:17" x14ac:dyDescent="0.35">
      <c r="C1939"/>
      <c r="D1939"/>
      <c r="E1939"/>
      <c r="F1939"/>
      <c r="G1939"/>
      <c r="H1939"/>
      <c r="I1939"/>
      <c r="J1939"/>
      <c r="K1939"/>
      <c r="L1939"/>
      <c r="M1939"/>
      <c r="N1939"/>
      <c r="O1939"/>
      <c r="P1939"/>
      <c r="Q1939"/>
    </row>
    <row r="1940" spans="3:17" x14ac:dyDescent="0.35">
      <c r="C1940"/>
      <c r="D1940"/>
      <c r="E1940"/>
      <c r="F1940"/>
      <c r="G1940"/>
      <c r="H1940"/>
      <c r="I1940"/>
      <c r="J1940"/>
      <c r="K1940"/>
      <c r="L1940"/>
      <c r="M1940"/>
      <c r="N1940"/>
      <c r="O1940"/>
      <c r="P1940"/>
      <c r="Q1940"/>
    </row>
    <row r="1941" spans="3:17" x14ac:dyDescent="0.35">
      <c r="C1941"/>
      <c r="D1941"/>
      <c r="E1941"/>
      <c r="F1941"/>
      <c r="G1941"/>
      <c r="H1941"/>
      <c r="I1941"/>
      <c r="J1941"/>
      <c r="K1941"/>
      <c r="L1941"/>
      <c r="M1941"/>
      <c r="N1941"/>
      <c r="O1941"/>
      <c r="P1941"/>
      <c r="Q1941"/>
    </row>
    <row r="1942" spans="3:17" x14ac:dyDescent="0.35">
      <c r="C1942"/>
      <c r="D1942"/>
      <c r="E1942"/>
      <c r="F1942"/>
      <c r="G1942"/>
      <c r="H1942"/>
      <c r="I1942"/>
      <c r="J1942"/>
      <c r="K1942"/>
      <c r="L1942"/>
      <c r="M1942"/>
      <c r="N1942"/>
      <c r="O1942"/>
      <c r="P1942"/>
      <c r="Q1942"/>
    </row>
    <row r="1943" spans="3:17" x14ac:dyDescent="0.35">
      <c r="C1943"/>
      <c r="D1943"/>
      <c r="E1943"/>
      <c r="F1943"/>
      <c r="G1943"/>
      <c r="H1943"/>
      <c r="I1943"/>
      <c r="J1943"/>
      <c r="K1943"/>
      <c r="L1943"/>
      <c r="M1943"/>
      <c r="N1943"/>
      <c r="O1943"/>
      <c r="P1943"/>
      <c r="Q1943"/>
    </row>
    <row r="1944" spans="3:17" x14ac:dyDescent="0.35">
      <c r="C1944"/>
      <c r="D1944"/>
      <c r="E1944"/>
      <c r="F1944"/>
      <c r="G1944"/>
      <c r="H1944"/>
      <c r="I1944"/>
      <c r="J1944"/>
      <c r="K1944"/>
      <c r="L1944"/>
      <c r="M1944"/>
      <c r="N1944"/>
      <c r="O1944"/>
      <c r="P1944"/>
      <c r="Q1944"/>
    </row>
    <row r="1945" spans="3:17" x14ac:dyDescent="0.35">
      <c r="C1945"/>
      <c r="D1945"/>
      <c r="E1945"/>
      <c r="F1945"/>
      <c r="G1945"/>
      <c r="H1945"/>
      <c r="I1945"/>
      <c r="J1945"/>
      <c r="K1945"/>
      <c r="L1945"/>
      <c r="M1945"/>
      <c r="N1945"/>
      <c r="O1945"/>
      <c r="P1945"/>
      <c r="Q1945"/>
    </row>
    <row r="1946" spans="3:17" x14ac:dyDescent="0.35">
      <c r="C1946"/>
      <c r="D1946"/>
      <c r="E1946"/>
      <c r="F1946"/>
      <c r="G1946"/>
      <c r="H1946"/>
      <c r="I1946"/>
      <c r="J1946"/>
      <c r="K1946"/>
      <c r="L1946"/>
      <c r="M1946"/>
      <c r="N1946"/>
      <c r="O1946"/>
      <c r="P1946"/>
      <c r="Q1946"/>
    </row>
    <row r="1947" spans="3:17" x14ac:dyDescent="0.35">
      <c r="C1947"/>
      <c r="D1947"/>
      <c r="E1947"/>
      <c r="F1947"/>
      <c r="G1947"/>
      <c r="H1947"/>
      <c r="I1947"/>
      <c r="J1947"/>
      <c r="K1947"/>
      <c r="L1947"/>
      <c r="M1947"/>
      <c r="N1947"/>
      <c r="O1947"/>
      <c r="P1947"/>
      <c r="Q1947"/>
    </row>
    <row r="1948" spans="3:17" x14ac:dyDescent="0.35">
      <c r="C1948"/>
      <c r="D1948"/>
      <c r="E1948"/>
      <c r="F1948"/>
      <c r="G1948"/>
      <c r="H1948"/>
      <c r="I1948"/>
      <c r="J1948"/>
      <c r="K1948"/>
      <c r="L1948"/>
      <c r="M1948"/>
      <c r="N1948"/>
      <c r="O1948"/>
      <c r="P1948"/>
      <c r="Q1948"/>
    </row>
    <row r="1949" spans="3:17" x14ac:dyDescent="0.35">
      <c r="C1949"/>
      <c r="D1949"/>
      <c r="E1949"/>
      <c r="F1949"/>
      <c r="G1949"/>
      <c r="H1949"/>
      <c r="I1949"/>
      <c r="J1949"/>
      <c r="K1949"/>
      <c r="L1949"/>
      <c r="M1949"/>
      <c r="N1949"/>
      <c r="O1949"/>
      <c r="P1949"/>
      <c r="Q1949"/>
    </row>
    <row r="1950" spans="3:17" x14ac:dyDescent="0.35">
      <c r="C1950"/>
      <c r="D1950"/>
      <c r="E1950"/>
      <c r="F1950"/>
      <c r="G1950"/>
      <c r="H1950"/>
      <c r="I1950"/>
      <c r="J1950"/>
      <c r="K1950"/>
      <c r="L1950"/>
      <c r="M1950"/>
      <c r="N1950"/>
      <c r="O1950"/>
      <c r="P1950"/>
      <c r="Q1950"/>
    </row>
    <row r="1951" spans="3:17" x14ac:dyDescent="0.35">
      <c r="C1951"/>
      <c r="D1951"/>
      <c r="E1951"/>
      <c r="F1951"/>
      <c r="G1951"/>
      <c r="H1951"/>
      <c r="I1951"/>
      <c r="J1951"/>
      <c r="K1951"/>
      <c r="L1951"/>
      <c r="M1951"/>
      <c r="N1951"/>
      <c r="O1951"/>
      <c r="P1951"/>
      <c r="Q1951"/>
    </row>
    <row r="1952" spans="3:17" x14ac:dyDescent="0.35">
      <c r="C1952"/>
      <c r="D1952"/>
      <c r="E1952"/>
      <c r="F1952"/>
      <c r="G1952"/>
      <c r="H1952"/>
      <c r="I1952"/>
      <c r="J1952"/>
      <c r="K1952"/>
      <c r="L1952"/>
      <c r="M1952"/>
      <c r="N1952"/>
      <c r="O1952"/>
      <c r="P1952"/>
      <c r="Q1952"/>
    </row>
    <row r="1953" spans="3:17" x14ac:dyDescent="0.35">
      <c r="C1953"/>
      <c r="D1953"/>
      <c r="E1953"/>
      <c r="F1953"/>
      <c r="G1953"/>
      <c r="H1953"/>
      <c r="I1953"/>
      <c r="J1953"/>
      <c r="K1953"/>
      <c r="L1953"/>
      <c r="M1953"/>
      <c r="N1953"/>
      <c r="O1953"/>
      <c r="P1953"/>
      <c r="Q1953"/>
    </row>
    <row r="1954" spans="3:17" x14ac:dyDescent="0.35">
      <c r="C1954"/>
      <c r="D1954"/>
      <c r="E1954"/>
      <c r="F1954"/>
      <c r="G1954"/>
      <c r="H1954"/>
      <c r="I1954"/>
      <c r="J1954"/>
      <c r="K1954"/>
      <c r="L1954"/>
      <c r="M1954"/>
      <c r="N1954"/>
      <c r="O1954"/>
      <c r="P1954"/>
      <c r="Q1954"/>
    </row>
    <row r="1955" spans="3:17" x14ac:dyDescent="0.35">
      <c r="C1955"/>
      <c r="D1955"/>
      <c r="E1955"/>
      <c r="F1955"/>
      <c r="G1955"/>
      <c r="H1955"/>
      <c r="I1955"/>
      <c r="J1955"/>
      <c r="K1955"/>
      <c r="L1955"/>
      <c r="M1955"/>
      <c r="N1955"/>
      <c r="O1955"/>
      <c r="P1955"/>
      <c r="Q1955"/>
    </row>
    <row r="1956" spans="3:17" x14ac:dyDescent="0.35">
      <c r="C1956"/>
      <c r="D1956"/>
      <c r="E1956"/>
      <c r="F1956"/>
      <c r="G1956"/>
      <c r="H1956"/>
      <c r="I1956"/>
      <c r="J1956"/>
      <c r="K1956"/>
      <c r="L1956"/>
      <c r="M1956"/>
      <c r="N1956"/>
      <c r="O1956"/>
      <c r="P1956"/>
      <c r="Q1956"/>
    </row>
    <row r="1957" spans="3:17" x14ac:dyDescent="0.35">
      <c r="C1957"/>
      <c r="D1957"/>
      <c r="E1957"/>
      <c r="F1957"/>
      <c r="G1957"/>
      <c r="H1957"/>
      <c r="I1957"/>
      <c r="J1957"/>
      <c r="K1957"/>
      <c r="L1957"/>
      <c r="M1957"/>
      <c r="N1957"/>
      <c r="O1957"/>
      <c r="P1957"/>
      <c r="Q1957"/>
    </row>
    <row r="1958" spans="3:17" x14ac:dyDescent="0.35">
      <c r="C1958"/>
      <c r="D1958"/>
      <c r="E1958"/>
      <c r="F1958"/>
      <c r="G1958"/>
      <c r="H1958"/>
      <c r="I1958"/>
      <c r="J1958"/>
      <c r="K1958"/>
      <c r="L1958"/>
      <c r="M1958"/>
      <c r="N1958"/>
      <c r="O1958"/>
      <c r="P1958"/>
      <c r="Q1958"/>
    </row>
    <row r="1959" spans="3:17" x14ac:dyDescent="0.35">
      <c r="C1959"/>
      <c r="D1959"/>
      <c r="E1959"/>
      <c r="F1959"/>
      <c r="G1959"/>
      <c r="H1959"/>
      <c r="I1959"/>
      <c r="J1959"/>
      <c r="K1959"/>
      <c r="L1959"/>
      <c r="M1959"/>
      <c r="N1959"/>
      <c r="O1959"/>
      <c r="P1959"/>
      <c r="Q1959"/>
    </row>
    <row r="1960" spans="3:17" x14ac:dyDescent="0.35">
      <c r="C1960"/>
      <c r="D1960"/>
      <c r="E1960"/>
      <c r="F1960"/>
      <c r="G1960"/>
      <c r="H1960"/>
      <c r="I1960"/>
      <c r="J1960"/>
      <c r="K1960"/>
      <c r="L1960"/>
      <c r="M1960"/>
      <c r="N1960"/>
      <c r="O1960"/>
      <c r="P1960"/>
      <c r="Q1960"/>
    </row>
    <row r="1961" spans="3:17" x14ac:dyDescent="0.35">
      <c r="C1961"/>
      <c r="D1961"/>
      <c r="E1961"/>
      <c r="F1961"/>
      <c r="G1961"/>
      <c r="H1961"/>
      <c r="I1961"/>
      <c r="J1961"/>
      <c r="K1961"/>
      <c r="L1961"/>
      <c r="M1961"/>
      <c r="N1961"/>
      <c r="O1961"/>
      <c r="P1961"/>
      <c r="Q1961"/>
    </row>
    <row r="1962" spans="3:17" x14ac:dyDescent="0.35">
      <c r="C1962"/>
      <c r="D1962"/>
      <c r="E1962"/>
      <c r="F1962"/>
      <c r="G1962"/>
      <c r="H1962"/>
      <c r="I1962"/>
      <c r="J1962"/>
      <c r="K1962"/>
      <c r="L1962"/>
      <c r="M1962"/>
      <c r="N1962"/>
      <c r="O1962"/>
      <c r="P1962"/>
      <c r="Q1962"/>
    </row>
    <row r="1963" spans="3:17" x14ac:dyDescent="0.35">
      <c r="C1963"/>
      <c r="D1963"/>
      <c r="E1963"/>
      <c r="F1963"/>
      <c r="G1963"/>
      <c r="H1963"/>
      <c r="I1963"/>
      <c r="J1963"/>
      <c r="K1963"/>
      <c r="L1963"/>
      <c r="M1963"/>
      <c r="N1963"/>
      <c r="O1963"/>
      <c r="P1963"/>
      <c r="Q1963"/>
    </row>
    <row r="1964" spans="3:17" x14ac:dyDescent="0.35">
      <c r="C1964"/>
      <c r="D1964"/>
      <c r="E1964"/>
      <c r="F1964"/>
      <c r="G1964"/>
      <c r="H1964"/>
      <c r="I1964"/>
      <c r="J1964"/>
      <c r="K1964"/>
      <c r="L1964"/>
      <c r="M1964"/>
      <c r="N1964"/>
      <c r="O1964"/>
      <c r="P1964"/>
      <c r="Q1964"/>
    </row>
    <row r="1965" spans="3:17" x14ac:dyDescent="0.35">
      <c r="C1965"/>
      <c r="D1965"/>
      <c r="E1965"/>
      <c r="F1965"/>
      <c r="G1965"/>
      <c r="H1965"/>
      <c r="I1965"/>
      <c r="J1965"/>
      <c r="K1965"/>
      <c r="L1965"/>
      <c r="M1965"/>
      <c r="N1965"/>
      <c r="O1965"/>
      <c r="P1965"/>
      <c r="Q1965"/>
    </row>
    <row r="1966" spans="3:17" x14ac:dyDescent="0.35">
      <c r="C1966"/>
      <c r="D1966"/>
      <c r="E1966"/>
      <c r="F1966"/>
      <c r="G1966"/>
      <c r="H1966"/>
      <c r="I1966"/>
      <c r="J1966"/>
      <c r="K1966"/>
      <c r="L1966"/>
      <c r="M1966"/>
      <c r="N1966"/>
      <c r="O1966"/>
      <c r="P1966"/>
      <c r="Q1966"/>
    </row>
    <row r="1967" spans="3:17" x14ac:dyDescent="0.35">
      <c r="C1967"/>
      <c r="D1967"/>
      <c r="E1967"/>
      <c r="F1967"/>
      <c r="G1967"/>
      <c r="H1967"/>
      <c r="I1967"/>
      <c r="J1967"/>
      <c r="K1967"/>
      <c r="L1967"/>
      <c r="M1967"/>
      <c r="N1967"/>
      <c r="O1967"/>
      <c r="P1967"/>
      <c r="Q1967"/>
    </row>
    <row r="1968" spans="3:17" x14ac:dyDescent="0.35">
      <c r="C1968"/>
      <c r="D1968"/>
      <c r="E1968"/>
      <c r="F1968"/>
      <c r="G1968"/>
      <c r="H1968"/>
      <c r="I1968"/>
      <c r="J1968"/>
      <c r="K1968"/>
      <c r="L1968"/>
      <c r="M1968"/>
      <c r="N1968"/>
      <c r="O1968"/>
      <c r="P1968"/>
      <c r="Q1968"/>
    </row>
    <row r="1969" spans="3:17" x14ac:dyDescent="0.35">
      <c r="C1969"/>
      <c r="D1969"/>
      <c r="E1969"/>
      <c r="F1969"/>
      <c r="G1969"/>
      <c r="H1969"/>
      <c r="I1969"/>
      <c r="J1969"/>
      <c r="K1969"/>
      <c r="L1969"/>
      <c r="M1969"/>
      <c r="N1969"/>
      <c r="O1969"/>
      <c r="P1969"/>
      <c r="Q1969"/>
    </row>
    <row r="1970" spans="3:17" x14ac:dyDescent="0.35">
      <c r="C1970"/>
      <c r="D1970"/>
      <c r="E1970"/>
      <c r="F1970"/>
      <c r="G1970"/>
      <c r="H1970"/>
      <c r="I1970"/>
      <c r="J1970"/>
      <c r="K1970"/>
      <c r="L1970"/>
      <c r="M1970"/>
      <c r="N1970"/>
      <c r="O1970"/>
      <c r="P1970"/>
      <c r="Q1970"/>
    </row>
    <row r="1971" spans="3:17" x14ac:dyDescent="0.35">
      <c r="C1971"/>
      <c r="D1971"/>
      <c r="E1971"/>
      <c r="F1971"/>
      <c r="G1971"/>
      <c r="H1971"/>
      <c r="I1971"/>
      <c r="J1971"/>
      <c r="K1971"/>
      <c r="L1971"/>
      <c r="M1971"/>
      <c r="N1971"/>
      <c r="O1971"/>
      <c r="P1971"/>
      <c r="Q1971"/>
    </row>
    <row r="1972" spans="3:17" x14ac:dyDescent="0.35">
      <c r="C1972"/>
      <c r="D1972"/>
      <c r="E1972"/>
      <c r="F1972"/>
      <c r="G1972"/>
      <c r="H1972"/>
      <c r="I1972"/>
      <c r="J1972"/>
      <c r="K1972"/>
      <c r="L1972"/>
      <c r="M1972"/>
      <c r="N1972"/>
      <c r="O1972"/>
      <c r="P1972"/>
      <c r="Q1972"/>
    </row>
    <row r="1973" spans="3:17" x14ac:dyDescent="0.35">
      <c r="C1973"/>
      <c r="D1973"/>
      <c r="E1973"/>
      <c r="F1973"/>
      <c r="G1973"/>
      <c r="H1973"/>
      <c r="I1973"/>
      <c r="J1973"/>
      <c r="K1973"/>
      <c r="L1973"/>
      <c r="M1973"/>
      <c r="N1973"/>
      <c r="O1973"/>
      <c r="P1973"/>
      <c r="Q1973"/>
    </row>
    <row r="1974" spans="3:17" x14ac:dyDescent="0.35">
      <c r="C1974"/>
      <c r="D1974"/>
      <c r="E1974"/>
      <c r="F1974"/>
      <c r="G1974"/>
      <c r="H1974"/>
      <c r="I1974"/>
      <c r="J1974"/>
      <c r="K1974"/>
      <c r="L1974"/>
      <c r="M1974"/>
      <c r="N1974"/>
      <c r="O1974"/>
      <c r="P1974"/>
      <c r="Q1974"/>
    </row>
    <row r="1975" spans="3:17" x14ac:dyDescent="0.35">
      <c r="C1975"/>
      <c r="D1975"/>
      <c r="E1975"/>
      <c r="F1975"/>
      <c r="G1975"/>
      <c r="H1975"/>
      <c r="I1975"/>
      <c r="J1975"/>
      <c r="K1975"/>
      <c r="L1975"/>
      <c r="M1975"/>
      <c r="N1975"/>
      <c r="O1975"/>
      <c r="P1975"/>
      <c r="Q1975"/>
    </row>
    <row r="1976" spans="3:17" x14ac:dyDescent="0.35">
      <c r="C1976"/>
      <c r="D1976"/>
      <c r="E1976"/>
      <c r="F1976"/>
      <c r="G1976"/>
      <c r="H1976"/>
      <c r="I1976"/>
      <c r="J1976"/>
      <c r="K1976"/>
      <c r="L1976"/>
      <c r="M1976"/>
      <c r="N1976"/>
      <c r="O1976"/>
      <c r="P1976"/>
      <c r="Q1976"/>
    </row>
    <row r="1977" spans="3:17" x14ac:dyDescent="0.35">
      <c r="C1977"/>
      <c r="D1977"/>
      <c r="E1977"/>
      <c r="F1977"/>
      <c r="G1977"/>
      <c r="H1977"/>
      <c r="I1977"/>
      <c r="J1977"/>
      <c r="K1977"/>
      <c r="L1977"/>
      <c r="M1977"/>
      <c r="N1977"/>
      <c r="O1977"/>
      <c r="P1977"/>
      <c r="Q1977"/>
    </row>
    <row r="1978" spans="3:17" x14ac:dyDescent="0.35">
      <c r="C1978"/>
      <c r="D1978"/>
      <c r="E1978"/>
      <c r="F1978"/>
      <c r="G1978"/>
      <c r="H1978"/>
      <c r="I1978"/>
      <c r="J1978"/>
      <c r="K1978"/>
      <c r="L1978"/>
      <c r="M1978"/>
      <c r="N1978"/>
      <c r="O1978"/>
      <c r="P1978"/>
      <c r="Q1978"/>
    </row>
    <row r="1979" spans="3:17" x14ac:dyDescent="0.35">
      <c r="C1979"/>
      <c r="D1979"/>
      <c r="E1979"/>
      <c r="F1979"/>
      <c r="G1979"/>
      <c r="H1979"/>
      <c r="I1979"/>
      <c r="J1979"/>
      <c r="K1979"/>
      <c r="L1979"/>
      <c r="M1979"/>
      <c r="N1979"/>
      <c r="O1979"/>
      <c r="P1979"/>
      <c r="Q1979"/>
    </row>
    <row r="1980" spans="3:17" x14ac:dyDescent="0.35">
      <c r="C1980"/>
      <c r="D1980"/>
      <c r="E1980"/>
      <c r="F1980"/>
      <c r="G1980"/>
      <c r="H1980"/>
      <c r="I1980"/>
      <c r="J1980"/>
      <c r="K1980"/>
      <c r="L1980"/>
      <c r="M1980"/>
      <c r="N1980"/>
      <c r="O1980"/>
      <c r="P1980"/>
      <c r="Q1980"/>
    </row>
    <row r="1981" spans="3:17" x14ac:dyDescent="0.35">
      <c r="C1981"/>
      <c r="D1981"/>
      <c r="E1981"/>
      <c r="F1981"/>
      <c r="G1981"/>
      <c r="H1981"/>
      <c r="I1981"/>
      <c r="J1981"/>
      <c r="K1981"/>
      <c r="L1981"/>
      <c r="M1981"/>
      <c r="N1981"/>
      <c r="O1981"/>
      <c r="P1981"/>
      <c r="Q1981"/>
    </row>
    <row r="1982" spans="3:17" x14ac:dyDescent="0.35">
      <c r="C1982"/>
      <c r="D1982"/>
      <c r="E1982"/>
      <c r="F1982"/>
      <c r="G1982"/>
      <c r="H1982"/>
      <c r="I1982"/>
      <c r="J1982"/>
      <c r="K1982"/>
      <c r="L1982"/>
      <c r="M1982"/>
      <c r="N1982"/>
      <c r="O1982"/>
      <c r="P1982"/>
      <c r="Q1982"/>
    </row>
    <row r="1983" spans="3:17" x14ac:dyDescent="0.35">
      <c r="C1983"/>
      <c r="D1983"/>
      <c r="E1983"/>
      <c r="F1983"/>
      <c r="G1983"/>
      <c r="H1983"/>
      <c r="I1983"/>
      <c r="J1983"/>
      <c r="K1983"/>
      <c r="L1983"/>
      <c r="M1983"/>
      <c r="N1983"/>
      <c r="O1983"/>
      <c r="P1983"/>
      <c r="Q1983"/>
    </row>
    <row r="1984" spans="3:17" x14ac:dyDescent="0.35">
      <c r="C1984"/>
      <c r="D1984"/>
      <c r="E1984"/>
      <c r="F1984"/>
      <c r="G1984"/>
      <c r="H1984"/>
      <c r="I1984"/>
      <c r="J1984"/>
      <c r="K1984"/>
      <c r="L1984"/>
      <c r="M1984"/>
      <c r="N1984"/>
      <c r="O1984"/>
      <c r="P1984"/>
      <c r="Q1984"/>
    </row>
    <row r="1985" spans="3:17" x14ac:dyDescent="0.35">
      <c r="C1985"/>
      <c r="D1985"/>
      <c r="E1985"/>
      <c r="F1985"/>
      <c r="G1985"/>
      <c r="H1985"/>
      <c r="I1985"/>
      <c r="J1985"/>
      <c r="K1985"/>
      <c r="L1985"/>
      <c r="M1985"/>
      <c r="N1985"/>
      <c r="O1985"/>
      <c r="P1985"/>
      <c r="Q1985"/>
    </row>
    <row r="1986" spans="3:17" x14ac:dyDescent="0.35">
      <c r="C1986"/>
      <c r="D1986"/>
      <c r="E1986"/>
      <c r="F1986"/>
      <c r="G1986"/>
      <c r="H1986"/>
      <c r="I1986"/>
      <c r="J1986"/>
      <c r="K1986"/>
      <c r="L1986"/>
      <c r="M1986"/>
      <c r="N1986"/>
      <c r="O1986"/>
      <c r="P1986"/>
      <c r="Q1986"/>
    </row>
    <row r="1987" spans="3:17" x14ac:dyDescent="0.35">
      <c r="C1987"/>
      <c r="D1987"/>
      <c r="E1987"/>
      <c r="F1987"/>
      <c r="G1987"/>
      <c r="H1987"/>
      <c r="I1987"/>
      <c r="J1987"/>
      <c r="K1987"/>
      <c r="L1987"/>
      <c r="M1987"/>
      <c r="N1987"/>
      <c r="O1987"/>
      <c r="P1987"/>
      <c r="Q1987"/>
    </row>
    <row r="1988" spans="3:17" x14ac:dyDescent="0.35">
      <c r="C1988"/>
      <c r="D1988"/>
      <c r="E1988"/>
      <c r="F1988"/>
      <c r="G1988"/>
      <c r="H1988"/>
      <c r="I1988"/>
      <c r="J1988"/>
      <c r="K1988"/>
      <c r="L1988"/>
      <c r="M1988"/>
      <c r="N1988"/>
      <c r="O1988"/>
      <c r="P1988"/>
      <c r="Q1988"/>
    </row>
    <row r="1989" spans="3:17" x14ac:dyDescent="0.35">
      <c r="C1989"/>
      <c r="D1989"/>
      <c r="E1989"/>
      <c r="F1989"/>
      <c r="G1989"/>
      <c r="H1989"/>
      <c r="I1989"/>
      <c r="J1989"/>
      <c r="K1989"/>
      <c r="L1989"/>
      <c r="M1989"/>
      <c r="N1989"/>
      <c r="O1989"/>
      <c r="P1989"/>
      <c r="Q1989"/>
    </row>
    <row r="1990" spans="3:17" x14ac:dyDescent="0.35">
      <c r="C1990"/>
      <c r="D1990"/>
      <c r="E1990"/>
      <c r="F1990"/>
      <c r="G1990"/>
      <c r="H1990"/>
      <c r="I1990"/>
      <c r="J1990"/>
      <c r="K1990"/>
      <c r="L1990"/>
      <c r="M1990"/>
      <c r="N1990"/>
      <c r="O1990"/>
      <c r="P1990"/>
      <c r="Q1990"/>
    </row>
    <row r="1991" spans="3:17" x14ac:dyDescent="0.35">
      <c r="C1991"/>
      <c r="D1991"/>
      <c r="E1991"/>
      <c r="F1991"/>
      <c r="G1991"/>
      <c r="H1991"/>
      <c r="I1991"/>
      <c r="J1991"/>
      <c r="K1991"/>
      <c r="L1991"/>
      <c r="M1991"/>
      <c r="N1991"/>
      <c r="O1991"/>
      <c r="P1991"/>
      <c r="Q1991"/>
    </row>
    <row r="1992" spans="3:17" x14ac:dyDescent="0.35">
      <c r="C1992"/>
      <c r="D1992"/>
      <c r="E1992"/>
      <c r="F1992"/>
      <c r="G1992"/>
      <c r="H1992"/>
      <c r="I1992"/>
      <c r="J1992"/>
      <c r="K1992"/>
      <c r="L1992"/>
      <c r="M1992"/>
      <c r="N1992"/>
      <c r="O1992"/>
      <c r="P1992"/>
      <c r="Q1992"/>
    </row>
    <row r="1993" spans="3:17" x14ac:dyDescent="0.35">
      <c r="C1993"/>
      <c r="D1993"/>
      <c r="E1993"/>
      <c r="F1993"/>
      <c r="G1993"/>
      <c r="H1993"/>
      <c r="I1993"/>
      <c r="J1993"/>
      <c r="K1993"/>
      <c r="L1993"/>
      <c r="M1993"/>
      <c r="N1993"/>
      <c r="O1993"/>
      <c r="P1993"/>
      <c r="Q1993"/>
    </row>
    <row r="1994" spans="3:17" x14ac:dyDescent="0.35">
      <c r="C1994"/>
      <c r="D1994"/>
      <c r="E1994"/>
      <c r="F1994"/>
      <c r="G1994"/>
      <c r="H1994"/>
      <c r="I1994"/>
      <c r="J1994"/>
      <c r="K1994"/>
      <c r="L1994"/>
      <c r="M1994"/>
      <c r="N1994"/>
      <c r="O1994"/>
      <c r="P1994"/>
      <c r="Q1994"/>
    </row>
    <row r="1995" spans="3:17" x14ac:dyDescent="0.35">
      <c r="C1995"/>
      <c r="D1995"/>
      <c r="E1995"/>
      <c r="F1995"/>
      <c r="G1995"/>
      <c r="H1995"/>
      <c r="I1995"/>
      <c r="J1995"/>
      <c r="K1995"/>
      <c r="L1995"/>
      <c r="M1995"/>
      <c r="N1995"/>
      <c r="O1995"/>
      <c r="P1995"/>
      <c r="Q1995"/>
    </row>
    <row r="1996" spans="3:17" x14ac:dyDescent="0.35">
      <c r="C1996"/>
      <c r="D1996"/>
      <c r="E1996"/>
      <c r="F1996"/>
      <c r="G1996"/>
      <c r="H1996"/>
      <c r="I1996"/>
      <c r="J1996"/>
      <c r="K1996"/>
      <c r="L1996"/>
      <c r="M1996"/>
      <c r="N1996"/>
      <c r="O1996"/>
      <c r="P1996"/>
      <c r="Q1996"/>
    </row>
    <row r="1997" spans="3:17" x14ac:dyDescent="0.35">
      <c r="C1997"/>
      <c r="D1997"/>
      <c r="E1997"/>
      <c r="F1997"/>
      <c r="G1997"/>
      <c r="H1997"/>
      <c r="I1997"/>
      <c r="J1997"/>
      <c r="K1997"/>
      <c r="L1997"/>
      <c r="M1997"/>
      <c r="N1997"/>
      <c r="O1997"/>
      <c r="P1997"/>
      <c r="Q1997"/>
    </row>
    <row r="1998" spans="3:17" x14ac:dyDescent="0.35">
      <c r="C1998"/>
      <c r="D1998"/>
      <c r="E1998"/>
      <c r="F1998"/>
      <c r="G1998"/>
      <c r="H1998"/>
      <c r="I1998"/>
      <c r="J1998"/>
      <c r="K1998"/>
      <c r="L1998"/>
      <c r="M1998"/>
      <c r="N1998"/>
      <c r="O1998"/>
      <c r="P1998"/>
      <c r="Q1998"/>
    </row>
    <row r="1999" spans="3:17" x14ac:dyDescent="0.35">
      <c r="C1999"/>
      <c r="D1999"/>
      <c r="E1999"/>
      <c r="F1999"/>
      <c r="G1999"/>
      <c r="H1999"/>
      <c r="I1999"/>
      <c r="J1999"/>
      <c r="K1999"/>
      <c r="L1999"/>
      <c r="M1999"/>
      <c r="N1999"/>
      <c r="O1999"/>
      <c r="P1999"/>
      <c r="Q1999"/>
    </row>
    <row r="2000" spans="3:17" x14ac:dyDescent="0.35">
      <c r="C2000"/>
      <c r="D2000"/>
      <c r="E2000"/>
      <c r="F2000"/>
      <c r="G2000"/>
      <c r="H2000"/>
      <c r="I2000"/>
      <c r="J2000"/>
      <c r="K2000"/>
      <c r="L2000"/>
      <c r="M2000"/>
      <c r="N2000"/>
      <c r="O2000"/>
      <c r="P2000"/>
      <c r="Q2000"/>
    </row>
    <row r="2001" spans="3:17" x14ac:dyDescent="0.35">
      <c r="C2001"/>
      <c r="D2001"/>
      <c r="E2001"/>
      <c r="F2001"/>
      <c r="G2001"/>
      <c r="H2001"/>
      <c r="I2001"/>
      <c r="J2001"/>
      <c r="K2001"/>
      <c r="L2001"/>
      <c r="M2001"/>
      <c r="N2001"/>
      <c r="O2001"/>
      <c r="P2001"/>
      <c r="Q2001"/>
    </row>
    <row r="2002" spans="3:17" x14ac:dyDescent="0.35">
      <c r="C2002"/>
      <c r="D2002"/>
      <c r="E2002"/>
      <c r="F2002"/>
      <c r="G2002"/>
      <c r="H2002"/>
      <c r="I2002"/>
      <c r="J2002"/>
      <c r="K2002"/>
      <c r="L2002"/>
      <c r="M2002"/>
      <c r="N2002"/>
      <c r="O2002"/>
      <c r="P2002"/>
      <c r="Q2002"/>
    </row>
    <row r="2003" spans="3:17" x14ac:dyDescent="0.35">
      <c r="C2003"/>
      <c r="D2003"/>
      <c r="E2003"/>
      <c r="F2003"/>
      <c r="G2003"/>
      <c r="H2003"/>
      <c r="I2003"/>
      <c r="J2003"/>
      <c r="K2003"/>
      <c r="L2003"/>
      <c r="M2003"/>
      <c r="N2003"/>
      <c r="O2003"/>
      <c r="P2003"/>
      <c r="Q2003"/>
    </row>
    <row r="2004" spans="3:17" x14ac:dyDescent="0.35">
      <c r="C2004"/>
      <c r="D2004"/>
      <c r="E2004"/>
      <c r="F2004"/>
      <c r="G2004"/>
      <c r="H2004"/>
      <c r="I2004"/>
      <c r="J2004"/>
      <c r="K2004"/>
      <c r="L2004"/>
      <c r="M2004"/>
      <c r="N2004"/>
      <c r="O2004"/>
      <c r="P2004"/>
      <c r="Q2004"/>
    </row>
    <row r="2005" spans="3:17" x14ac:dyDescent="0.35">
      <c r="C2005"/>
      <c r="D2005"/>
      <c r="E2005"/>
      <c r="F2005"/>
      <c r="G2005"/>
      <c r="H2005"/>
      <c r="I2005"/>
      <c r="J2005"/>
      <c r="K2005"/>
      <c r="L2005"/>
      <c r="M2005"/>
      <c r="N2005"/>
      <c r="O2005"/>
      <c r="P2005"/>
      <c r="Q2005"/>
    </row>
    <row r="2006" spans="3:17" x14ac:dyDescent="0.35">
      <c r="C2006"/>
      <c r="D2006"/>
      <c r="E2006"/>
      <c r="F2006"/>
      <c r="G2006"/>
      <c r="H2006"/>
      <c r="I2006"/>
      <c r="J2006"/>
      <c r="K2006"/>
      <c r="L2006"/>
      <c r="M2006"/>
      <c r="N2006"/>
      <c r="O2006"/>
      <c r="P2006"/>
      <c r="Q2006"/>
    </row>
    <row r="2007" spans="3:17" x14ac:dyDescent="0.35">
      <c r="C2007"/>
      <c r="D2007"/>
      <c r="E2007"/>
      <c r="F2007"/>
      <c r="G2007"/>
      <c r="H2007"/>
      <c r="I2007"/>
      <c r="J2007"/>
      <c r="K2007"/>
      <c r="L2007"/>
      <c r="M2007"/>
      <c r="N2007"/>
      <c r="O2007"/>
      <c r="P2007"/>
      <c r="Q2007"/>
    </row>
    <row r="2008" spans="3:17" x14ac:dyDescent="0.35">
      <c r="C2008"/>
      <c r="D2008"/>
      <c r="E2008"/>
      <c r="F2008"/>
      <c r="G2008"/>
      <c r="H2008"/>
      <c r="I2008"/>
      <c r="J2008"/>
      <c r="K2008"/>
      <c r="L2008"/>
      <c r="M2008"/>
      <c r="N2008"/>
      <c r="O2008"/>
      <c r="P2008"/>
      <c r="Q2008"/>
    </row>
    <row r="2009" spans="3:17" x14ac:dyDescent="0.35">
      <c r="C2009"/>
      <c r="D2009"/>
      <c r="E2009"/>
      <c r="F2009"/>
      <c r="G2009"/>
      <c r="H2009"/>
      <c r="I2009"/>
      <c r="J2009"/>
      <c r="K2009"/>
      <c r="L2009"/>
      <c r="M2009"/>
      <c r="N2009"/>
      <c r="O2009"/>
      <c r="P2009"/>
      <c r="Q2009"/>
    </row>
    <row r="2010" spans="3:17" x14ac:dyDescent="0.35">
      <c r="C2010"/>
      <c r="D2010"/>
      <c r="E2010"/>
      <c r="F2010"/>
      <c r="G2010"/>
      <c r="H2010"/>
      <c r="I2010"/>
      <c r="J2010"/>
      <c r="K2010"/>
      <c r="L2010"/>
      <c r="M2010"/>
      <c r="N2010"/>
      <c r="O2010"/>
      <c r="P2010"/>
      <c r="Q2010"/>
    </row>
    <row r="2011" spans="3:17" x14ac:dyDescent="0.35">
      <c r="C2011"/>
      <c r="D2011"/>
      <c r="E2011"/>
      <c r="F2011"/>
      <c r="G2011"/>
      <c r="H2011"/>
      <c r="I2011"/>
      <c r="J2011"/>
      <c r="K2011"/>
      <c r="L2011"/>
      <c r="M2011"/>
      <c r="N2011"/>
      <c r="O2011"/>
      <c r="P2011"/>
      <c r="Q2011"/>
    </row>
    <row r="2012" spans="3:17" x14ac:dyDescent="0.35">
      <c r="C2012"/>
      <c r="D2012"/>
      <c r="E2012"/>
      <c r="F2012"/>
      <c r="G2012"/>
      <c r="H2012"/>
      <c r="I2012"/>
      <c r="J2012"/>
      <c r="K2012"/>
      <c r="L2012"/>
      <c r="M2012"/>
      <c r="N2012"/>
      <c r="O2012"/>
      <c r="P2012"/>
      <c r="Q2012"/>
    </row>
    <row r="2013" spans="3:17" x14ac:dyDescent="0.35">
      <c r="C2013"/>
      <c r="D2013"/>
      <c r="E2013"/>
      <c r="F2013"/>
      <c r="G2013"/>
      <c r="H2013"/>
      <c r="I2013"/>
      <c r="J2013"/>
      <c r="K2013"/>
      <c r="L2013"/>
      <c r="M2013"/>
      <c r="N2013"/>
      <c r="O2013"/>
      <c r="P2013"/>
      <c r="Q2013"/>
    </row>
    <row r="2014" spans="3:17" x14ac:dyDescent="0.35">
      <c r="C2014"/>
      <c r="D2014"/>
      <c r="E2014"/>
      <c r="F2014"/>
      <c r="G2014"/>
      <c r="H2014"/>
      <c r="I2014"/>
      <c r="J2014"/>
      <c r="K2014"/>
      <c r="L2014"/>
      <c r="M2014"/>
      <c r="N2014"/>
      <c r="O2014"/>
      <c r="P2014"/>
      <c r="Q2014"/>
    </row>
    <row r="2015" spans="3:17" x14ac:dyDescent="0.35">
      <c r="C2015"/>
      <c r="D2015"/>
      <c r="E2015"/>
      <c r="F2015"/>
      <c r="G2015"/>
      <c r="H2015"/>
      <c r="I2015"/>
      <c r="J2015"/>
      <c r="K2015"/>
      <c r="L2015"/>
      <c r="M2015"/>
      <c r="N2015"/>
      <c r="O2015"/>
      <c r="P2015"/>
      <c r="Q2015"/>
    </row>
    <row r="2016" spans="3:17" x14ac:dyDescent="0.35">
      <c r="C2016"/>
      <c r="D2016"/>
      <c r="E2016"/>
      <c r="F2016"/>
      <c r="G2016"/>
      <c r="H2016"/>
      <c r="I2016"/>
      <c r="J2016"/>
      <c r="K2016"/>
      <c r="L2016"/>
      <c r="M2016"/>
      <c r="N2016"/>
      <c r="O2016"/>
      <c r="P2016"/>
      <c r="Q2016"/>
    </row>
    <row r="2017" spans="3:17" x14ac:dyDescent="0.35">
      <c r="C2017"/>
      <c r="D2017"/>
      <c r="E2017"/>
      <c r="F2017"/>
      <c r="G2017"/>
      <c r="H2017"/>
      <c r="I2017"/>
      <c r="J2017"/>
      <c r="K2017"/>
      <c r="L2017"/>
      <c r="M2017"/>
      <c r="N2017"/>
      <c r="O2017"/>
      <c r="P2017"/>
      <c r="Q2017"/>
    </row>
    <row r="2018" spans="3:17" x14ac:dyDescent="0.35">
      <c r="C2018"/>
      <c r="D2018"/>
      <c r="E2018"/>
      <c r="F2018"/>
      <c r="G2018"/>
      <c r="H2018"/>
      <c r="I2018"/>
      <c r="J2018"/>
      <c r="K2018"/>
      <c r="L2018"/>
      <c r="M2018"/>
      <c r="N2018"/>
      <c r="O2018"/>
      <c r="P2018"/>
      <c r="Q2018"/>
    </row>
    <row r="2019" spans="3:17" x14ac:dyDescent="0.35">
      <c r="C2019"/>
      <c r="D2019"/>
      <c r="E2019"/>
      <c r="F2019"/>
      <c r="G2019"/>
      <c r="H2019"/>
      <c r="I2019"/>
      <c r="J2019"/>
      <c r="K2019"/>
      <c r="L2019"/>
      <c r="M2019"/>
      <c r="N2019"/>
      <c r="O2019"/>
      <c r="P2019"/>
      <c r="Q2019"/>
    </row>
    <row r="2020" spans="3:17" x14ac:dyDescent="0.35">
      <c r="C2020"/>
      <c r="D2020"/>
      <c r="E2020"/>
      <c r="F2020"/>
      <c r="G2020"/>
      <c r="H2020"/>
      <c r="I2020"/>
      <c r="J2020"/>
      <c r="K2020"/>
      <c r="L2020"/>
      <c r="M2020"/>
      <c r="N2020"/>
      <c r="O2020"/>
      <c r="P2020"/>
      <c r="Q2020"/>
    </row>
    <row r="2021" spans="3:17" x14ac:dyDescent="0.35">
      <c r="C2021"/>
      <c r="D2021"/>
      <c r="E2021"/>
      <c r="F2021"/>
      <c r="G2021"/>
      <c r="H2021"/>
      <c r="I2021"/>
      <c r="J2021"/>
      <c r="K2021"/>
      <c r="L2021"/>
      <c r="M2021"/>
      <c r="N2021"/>
      <c r="O2021"/>
      <c r="P2021"/>
      <c r="Q2021"/>
    </row>
    <row r="2022" spans="3:17" x14ac:dyDescent="0.35">
      <c r="C2022"/>
      <c r="D2022"/>
      <c r="E2022"/>
      <c r="F2022"/>
      <c r="G2022"/>
      <c r="H2022"/>
      <c r="I2022"/>
      <c r="J2022"/>
      <c r="K2022"/>
      <c r="L2022"/>
      <c r="M2022"/>
      <c r="N2022"/>
      <c r="O2022"/>
      <c r="P2022"/>
      <c r="Q2022"/>
    </row>
    <row r="2023" spans="3:17" x14ac:dyDescent="0.35">
      <c r="C2023"/>
      <c r="D2023"/>
      <c r="E2023"/>
      <c r="F2023"/>
      <c r="G2023"/>
      <c r="H2023"/>
      <c r="I2023"/>
      <c r="J2023"/>
      <c r="K2023"/>
      <c r="L2023"/>
      <c r="M2023"/>
      <c r="N2023"/>
      <c r="O2023"/>
      <c r="P2023"/>
      <c r="Q2023"/>
    </row>
    <row r="2024" spans="3:17" x14ac:dyDescent="0.35">
      <c r="C2024"/>
      <c r="D2024"/>
      <c r="E2024"/>
      <c r="F2024"/>
      <c r="G2024"/>
      <c r="H2024"/>
      <c r="I2024"/>
      <c r="J2024"/>
      <c r="K2024"/>
      <c r="L2024"/>
      <c r="M2024"/>
      <c r="N2024"/>
      <c r="O2024"/>
      <c r="P2024"/>
      <c r="Q2024"/>
    </row>
    <row r="2025" spans="3:17" x14ac:dyDescent="0.35">
      <c r="C2025"/>
      <c r="D2025"/>
      <c r="E2025"/>
      <c r="F2025"/>
      <c r="G2025"/>
      <c r="H2025"/>
      <c r="I2025"/>
      <c r="J2025"/>
      <c r="K2025"/>
      <c r="L2025"/>
      <c r="M2025"/>
      <c r="N2025"/>
      <c r="O2025"/>
      <c r="P2025"/>
      <c r="Q2025"/>
    </row>
    <row r="2026" spans="3:17" x14ac:dyDescent="0.35">
      <c r="C2026"/>
      <c r="D2026"/>
      <c r="E2026"/>
      <c r="F2026"/>
      <c r="G2026"/>
      <c r="H2026"/>
      <c r="I2026"/>
      <c r="J2026"/>
      <c r="K2026"/>
      <c r="L2026"/>
      <c r="M2026"/>
      <c r="N2026"/>
      <c r="O2026"/>
      <c r="P2026"/>
      <c r="Q2026"/>
    </row>
    <row r="2027" spans="3:17" x14ac:dyDescent="0.35">
      <c r="C2027"/>
      <c r="D2027"/>
      <c r="E2027"/>
      <c r="F2027"/>
      <c r="G2027"/>
      <c r="H2027"/>
      <c r="I2027"/>
      <c r="J2027"/>
      <c r="K2027"/>
      <c r="L2027"/>
      <c r="M2027"/>
      <c r="N2027"/>
      <c r="O2027"/>
      <c r="P2027"/>
      <c r="Q2027"/>
    </row>
    <row r="2028" spans="3:17" x14ac:dyDescent="0.35">
      <c r="C2028"/>
      <c r="D2028"/>
      <c r="E2028"/>
      <c r="F2028"/>
      <c r="G2028"/>
      <c r="H2028"/>
      <c r="I2028"/>
      <c r="J2028"/>
      <c r="K2028"/>
      <c r="L2028"/>
      <c r="M2028"/>
      <c r="N2028"/>
      <c r="O2028"/>
      <c r="P2028"/>
      <c r="Q2028"/>
    </row>
    <row r="2029" spans="3:17" x14ac:dyDescent="0.35">
      <c r="C2029"/>
      <c r="D2029"/>
      <c r="E2029"/>
      <c r="F2029"/>
      <c r="G2029"/>
      <c r="H2029"/>
      <c r="I2029"/>
      <c r="J2029"/>
      <c r="K2029"/>
      <c r="L2029"/>
      <c r="M2029"/>
      <c r="N2029"/>
      <c r="O2029"/>
      <c r="P2029"/>
      <c r="Q2029"/>
    </row>
    <row r="2030" spans="3:17" x14ac:dyDescent="0.35">
      <c r="C2030"/>
      <c r="D2030"/>
      <c r="E2030"/>
      <c r="F2030"/>
      <c r="G2030"/>
      <c r="H2030"/>
      <c r="I2030"/>
      <c r="J2030"/>
      <c r="K2030"/>
      <c r="L2030"/>
      <c r="M2030"/>
      <c r="N2030"/>
      <c r="O2030"/>
      <c r="P2030"/>
      <c r="Q2030"/>
    </row>
    <row r="2031" spans="3:17" x14ac:dyDescent="0.35">
      <c r="C2031"/>
      <c r="D2031"/>
      <c r="E2031"/>
      <c r="F2031"/>
      <c r="G2031"/>
      <c r="H2031"/>
      <c r="I2031"/>
      <c r="J2031"/>
      <c r="K2031"/>
      <c r="L2031"/>
      <c r="M2031"/>
      <c r="N2031"/>
      <c r="O2031"/>
      <c r="P2031"/>
      <c r="Q2031"/>
    </row>
    <row r="2032" spans="3:17" x14ac:dyDescent="0.35">
      <c r="C2032"/>
      <c r="D2032"/>
      <c r="E2032"/>
      <c r="F2032"/>
      <c r="G2032"/>
      <c r="H2032"/>
      <c r="I2032"/>
      <c r="J2032"/>
      <c r="K2032"/>
      <c r="L2032"/>
      <c r="M2032"/>
      <c r="N2032"/>
      <c r="O2032"/>
      <c r="P2032"/>
      <c r="Q2032"/>
    </row>
    <row r="2033" spans="3:17" x14ac:dyDescent="0.35">
      <c r="C2033"/>
      <c r="D2033"/>
      <c r="E2033"/>
      <c r="F2033"/>
      <c r="G2033"/>
      <c r="H2033"/>
      <c r="I2033"/>
      <c r="J2033"/>
      <c r="K2033"/>
      <c r="L2033"/>
      <c r="M2033"/>
      <c r="N2033"/>
      <c r="O2033"/>
      <c r="P2033"/>
      <c r="Q2033"/>
    </row>
    <row r="2034" spans="3:17" x14ac:dyDescent="0.35">
      <c r="C2034"/>
      <c r="D2034"/>
      <c r="E2034"/>
      <c r="F2034"/>
      <c r="G2034"/>
      <c r="H2034"/>
      <c r="I2034"/>
      <c r="J2034"/>
      <c r="K2034"/>
      <c r="L2034"/>
      <c r="M2034"/>
      <c r="N2034"/>
      <c r="O2034"/>
      <c r="P2034"/>
      <c r="Q2034"/>
    </row>
    <row r="2035" spans="3:17" x14ac:dyDescent="0.35">
      <c r="C2035"/>
      <c r="D2035"/>
      <c r="E2035"/>
      <c r="F2035"/>
      <c r="G2035"/>
      <c r="H2035"/>
      <c r="I2035"/>
      <c r="J2035"/>
      <c r="K2035"/>
      <c r="L2035"/>
      <c r="M2035"/>
      <c r="N2035"/>
      <c r="O2035"/>
      <c r="P2035"/>
      <c r="Q2035"/>
    </row>
    <row r="2036" spans="3:17" x14ac:dyDescent="0.35">
      <c r="C2036"/>
      <c r="D2036"/>
      <c r="E2036"/>
      <c r="F2036"/>
      <c r="G2036"/>
      <c r="H2036"/>
      <c r="I2036"/>
      <c r="J2036"/>
      <c r="K2036"/>
      <c r="L2036"/>
      <c r="M2036"/>
      <c r="N2036"/>
      <c r="O2036"/>
      <c r="P2036"/>
      <c r="Q2036"/>
    </row>
    <row r="2037" spans="3:17" x14ac:dyDescent="0.35">
      <c r="C2037"/>
      <c r="D2037"/>
      <c r="E2037"/>
      <c r="F2037"/>
      <c r="G2037"/>
      <c r="H2037"/>
      <c r="I2037"/>
      <c r="J2037"/>
      <c r="K2037"/>
      <c r="L2037"/>
      <c r="M2037"/>
      <c r="N2037"/>
      <c r="O2037"/>
      <c r="P2037"/>
      <c r="Q2037"/>
    </row>
    <row r="2038" spans="3:17" x14ac:dyDescent="0.35">
      <c r="C2038"/>
      <c r="D2038"/>
      <c r="E2038"/>
      <c r="F2038"/>
      <c r="G2038"/>
      <c r="H2038"/>
      <c r="I2038"/>
      <c r="J2038"/>
      <c r="K2038"/>
      <c r="L2038"/>
      <c r="M2038"/>
      <c r="N2038"/>
      <c r="O2038"/>
      <c r="P2038"/>
      <c r="Q2038"/>
    </row>
    <row r="2039" spans="3:17" x14ac:dyDescent="0.35">
      <c r="C2039"/>
      <c r="D2039"/>
      <c r="E2039"/>
      <c r="F2039"/>
      <c r="G2039"/>
      <c r="H2039"/>
      <c r="I2039"/>
      <c r="J2039"/>
      <c r="K2039"/>
      <c r="L2039"/>
      <c r="M2039"/>
      <c r="N2039"/>
      <c r="O2039"/>
      <c r="P2039"/>
      <c r="Q2039"/>
    </row>
    <row r="2040" spans="3:17" x14ac:dyDescent="0.35">
      <c r="C2040"/>
      <c r="D2040"/>
      <c r="E2040"/>
      <c r="F2040"/>
      <c r="G2040"/>
      <c r="H2040"/>
      <c r="I2040"/>
      <c r="J2040"/>
      <c r="K2040"/>
      <c r="L2040"/>
      <c r="M2040"/>
      <c r="N2040"/>
      <c r="O2040"/>
      <c r="P2040"/>
      <c r="Q2040"/>
    </row>
    <row r="2041" spans="3:17" x14ac:dyDescent="0.35">
      <c r="C2041"/>
      <c r="D2041"/>
      <c r="E2041"/>
      <c r="F2041"/>
      <c r="G2041"/>
      <c r="H2041"/>
      <c r="I2041"/>
      <c r="J2041"/>
      <c r="K2041"/>
      <c r="L2041"/>
      <c r="M2041"/>
      <c r="N2041"/>
      <c r="O2041"/>
      <c r="P2041"/>
      <c r="Q2041"/>
    </row>
    <row r="2042" spans="3:17" x14ac:dyDescent="0.35">
      <c r="C2042"/>
      <c r="D2042"/>
      <c r="E2042"/>
      <c r="F2042"/>
      <c r="G2042"/>
      <c r="H2042"/>
      <c r="I2042"/>
      <c r="J2042"/>
      <c r="K2042"/>
      <c r="L2042"/>
      <c r="M2042"/>
      <c r="N2042"/>
      <c r="O2042"/>
      <c r="P2042"/>
      <c r="Q2042"/>
    </row>
    <row r="2043" spans="3:17" x14ac:dyDescent="0.35">
      <c r="C2043"/>
      <c r="D2043"/>
      <c r="E2043"/>
      <c r="F2043"/>
      <c r="G2043"/>
      <c r="H2043"/>
      <c r="I2043"/>
      <c r="J2043"/>
      <c r="K2043"/>
      <c r="L2043"/>
      <c r="M2043"/>
      <c r="N2043"/>
      <c r="O2043"/>
      <c r="P2043"/>
      <c r="Q2043"/>
    </row>
    <row r="2044" spans="3:17" x14ac:dyDescent="0.35">
      <c r="C2044"/>
      <c r="D2044"/>
      <c r="E2044"/>
      <c r="F2044"/>
      <c r="G2044"/>
      <c r="H2044"/>
      <c r="I2044"/>
      <c r="J2044"/>
      <c r="K2044"/>
      <c r="L2044"/>
      <c r="M2044"/>
      <c r="N2044"/>
      <c r="O2044"/>
      <c r="P2044"/>
      <c r="Q2044"/>
    </row>
    <row r="2045" spans="3:17" x14ac:dyDescent="0.35">
      <c r="C2045"/>
      <c r="D2045"/>
      <c r="E2045"/>
      <c r="F2045"/>
      <c r="G2045"/>
      <c r="H2045"/>
      <c r="I2045"/>
      <c r="J2045"/>
      <c r="K2045"/>
      <c r="L2045"/>
      <c r="M2045"/>
      <c r="N2045"/>
      <c r="O2045"/>
      <c r="P2045"/>
      <c r="Q2045"/>
    </row>
    <row r="2046" spans="3:17" x14ac:dyDescent="0.35">
      <c r="C2046"/>
      <c r="D2046"/>
      <c r="E2046"/>
      <c r="F2046"/>
      <c r="G2046"/>
      <c r="H2046"/>
      <c r="I2046"/>
      <c r="J2046"/>
      <c r="K2046"/>
      <c r="L2046"/>
      <c r="M2046"/>
      <c r="N2046"/>
      <c r="O2046"/>
      <c r="P2046"/>
      <c r="Q2046"/>
    </row>
    <row r="2047" spans="3:17" x14ac:dyDescent="0.35">
      <c r="C2047"/>
      <c r="D2047"/>
      <c r="E2047"/>
      <c r="F2047"/>
      <c r="G2047"/>
      <c r="H2047"/>
      <c r="I2047"/>
      <c r="J2047"/>
      <c r="K2047"/>
      <c r="L2047"/>
      <c r="M2047"/>
      <c r="N2047"/>
      <c r="O2047"/>
      <c r="P2047"/>
      <c r="Q2047"/>
    </row>
    <row r="2048" spans="3:17" x14ac:dyDescent="0.35">
      <c r="C2048"/>
      <c r="D2048"/>
      <c r="E2048"/>
      <c r="F2048"/>
      <c r="G2048"/>
      <c r="H2048"/>
      <c r="I2048"/>
      <c r="J2048"/>
      <c r="K2048"/>
      <c r="L2048"/>
      <c r="M2048"/>
      <c r="N2048"/>
      <c r="O2048"/>
      <c r="P2048"/>
      <c r="Q2048"/>
    </row>
    <row r="2049" spans="3:17" x14ac:dyDescent="0.35">
      <c r="C2049"/>
      <c r="D2049"/>
      <c r="E2049"/>
      <c r="F2049"/>
      <c r="G2049"/>
      <c r="H2049"/>
      <c r="I2049"/>
      <c r="J2049"/>
      <c r="K2049"/>
      <c r="L2049"/>
      <c r="M2049"/>
      <c r="N2049"/>
      <c r="O2049"/>
      <c r="P2049"/>
      <c r="Q2049"/>
    </row>
    <row r="2050" spans="3:17" x14ac:dyDescent="0.35">
      <c r="C2050"/>
      <c r="D2050"/>
      <c r="E2050"/>
      <c r="F2050"/>
      <c r="G2050"/>
      <c r="H2050"/>
      <c r="I2050"/>
      <c r="J2050"/>
      <c r="K2050"/>
      <c r="L2050"/>
      <c r="M2050"/>
      <c r="N2050"/>
      <c r="O2050"/>
      <c r="P2050"/>
      <c r="Q2050"/>
    </row>
    <row r="2051" spans="3:17" x14ac:dyDescent="0.35">
      <c r="C2051"/>
      <c r="D2051"/>
      <c r="E2051"/>
      <c r="F2051"/>
      <c r="G2051"/>
      <c r="H2051"/>
      <c r="I2051"/>
      <c r="J2051"/>
      <c r="K2051"/>
      <c r="L2051"/>
      <c r="M2051"/>
      <c r="N2051"/>
      <c r="O2051"/>
      <c r="P2051"/>
      <c r="Q2051"/>
    </row>
    <row r="2052" spans="3:17" x14ac:dyDescent="0.35">
      <c r="C2052"/>
      <c r="D2052"/>
      <c r="E2052"/>
      <c r="F2052"/>
      <c r="G2052"/>
      <c r="H2052"/>
      <c r="I2052"/>
      <c r="J2052"/>
      <c r="K2052"/>
      <c r="L2052"/>
      <c r="M2052"/>
      <c r="N2052"/>
      <c r="O2052"/>
      <c r="P2052"/>
      <c r="Q2052"/>
    </row>
    <row r="2053" spans="3:17" x14ac:dyDescent="0.35">
      <c r="C2053"/>
      <c r="D2053"/>
      <c r="E2053"/>
      <c r="F2053"/>
      <c r="G2053"/>
      <c r="H2053"/>
      <c r="I2053"/>
      <c r="J2053"/>
      <c r="K2053"/>
      <c r="L2053"/>
      <c r="M2053"/>
      <c r="N2053"/>
      <c r="O2053"/>
      <c r="P2053"/>
      <c r="Q2053"/>
    </row>
    <row r="2054" spans="3:17" x14ac:dyDescent="0.35">
      <c r="C2054"/>
      <c r="D2054"/>
      <c r="E2054"/>
      <c r="F2054"/>
      <c r="G2054"/>
      <c r="H2054"/>
      <c r="I2054"/>
      <c r="J2054"/>
      <c r="K2054"/>
      <c r="L2054"/>
      <c r="M2054"/>
      <c r="N2054"/>
      <c r="O2054"/>
      <c r="P2054"/>
      <c r="Q2054"/>
    </row>
    <row r="2055" spans="3:17" x14ac:dyDescent="0.35">
      <c r="C2055"/>
      <c r="D2055"/>
      <c r="E2055"/>
      <c r="F2055"/>
      <c r="G2055"/>
      <c r="H2055"/>
      <c r="I2055"/>
      <c r="J2055"/>
      <c r="K2055"/>
      <c r="L2055"/>
      <c r="M2055"/>
      <c r="N2055"/>
      <c r="O2055"/>
      <c r="P2055"/>
      <c r="Q2055"/>
    </row>
    <row r="2056" spans="3:17" x14ac:dyDescent="0.35">
      <c r="C2056"/>
      <c r="D2056"/>
      <c r="E2056"/>
      <c r="F2056"/>
      <c r="G2056"/>
      <c r="H2056"/>
      <c r="I2056"/>
      <c r="J2056"/>
      <c r="K2056"/>
      <c r="L2056"/>
      <c r="M2056"/>
      <c r="N2056"/>
      <c r="O2056"/>
      <c r="P2056"/>
      <c r="Q2056"/>
    </row>
    <row r="2057" spans="3:17" x14ac:dyDescent="0.35">
      <c r="C2057"/>
      <c r="D2057"/>
      <c r="E2057"/>
      <c r="F2057"/>
      <c r="G2057"/>
      <c r="H2057"/>
      <c r="I2057"/>
      <c r="J2057"/>
      <c r="K2057"/>
      <c r="L2057"/>
      <c r="M2057"/>
      <c r="N2057"/>
      <c r="O2057"/>
      <c r="P2057"/>
      <c r="Q2057"/>
    </row>
    <row r="2058" spans="3:17" x14ac:dyDescent="0.35">
      <c r="C2058"/>
      <c r="D2058"/>
      <c r="E2058"/>
      <c r="F2058"/>
      <c r="G2058"/>
      <c r="H2058"/>
      <c r="I2058"/>
      <c r="J2058"/>
      <c r="K2058"/>
      <c r="L2058"/>
      <c r="M2058"/>
      <c r="N2058"/>
      <c r="O2058"/>
      <c r="P2058"/>
      <c r="Q2058"/>
    </row>
    <row r="2059" spans="3:17" x14ac:dyDescent="0.35">
      <c r="C2059"/>
      <c r="D2059"/>
      <c r="E2059"/>
      <c r="F2059"/>
      <c r="G2059"/>
      <c r="H2059"/>
      <c r="I2059"/>
      <c r="J2059"/>
      <c r="K2059"/>
      <c r="L2059"/>
      <c r="M2059"/>
      <c r="N2059"/>
      <c r="O2059"/>
      <c r="P2059"/>
      <c r="Q2059"/>
    </row>
    <row r="2060" spans="3:17" x14ac:dyDescent="0.35">
      <c r="C2060"/>
      <c r="D2060"/>
      <c r="E2060"/>
      <c r="F2060"/>
      <c r="G2060"/>
      <c r="H2060"/>
      <c r="I2060"/>
      <c r="J2060"/>
      <c r="K2060"/>
      <c r="L2060"/>
      <c r="M2060"/>
      <c r="N2060"/>
      <c r="O2060"/>
      <c r="P2060"/>
      <c r="Q2060"/>
    </row>
    <row r="2061" spans="3:17" x14ac:dyDescent="0.35">
      <c r="C2061"/>
      <c r="D2061"/>
      <c r="E2061"/>
      <c r="F2061"/>
      <c r="G2061"/>
      <c r="H2061"/>
      <c r="I2061"/>
      <c r="J2061"/>
      <c r="K2061"/>
      <c r="L2061"/>
      <c r="M2061"/>
      <c r="N2061"/>
      <c r="O2061"/>
      <c r="P2061"/>
      <c r="Q2061"/>
    </row>
    <row r="2062" spans="3:17" x14ac:dyDescent="0.35">
      <c r="C2062"/>
      <c r="D2062"/>
      <c r="E2062"/>
      <c r="F2062"/>
      <c r="G2062"/>
      <c r="H2062"/>
      <c r="I2062"/>
      <c r="J2062"/>
      <c r="K2062"/>
      <c r="L2062"/>
      <c r="M2062"/>
      <c r="N2062"/>
      <c r="O2062"/>
      <c r="P2062"/>
      <c r="Q2062"/>
    </row>
    <row r="2063" spans="3:17" x14ac:dyDescent="0.35">
      <c r="C2063"/>
      <c r="D2063"/>
      <c r="E2063"/>
      <c r="F2063"/>
      <c r="G2063"/>
      <c r="H2063"/>
      <c r="I2063"/>
      <c r="J2063"/>
      <c r="K2063"/>
      <c r="L2063"/>
      <c r="M2063"/>
      <c r="N2063"/>
      <c r="O2063"/>
      <c r="P2063"/>
      <c r="Q2063"/>
    </row>
    <row r="2064" spans="3:17" x14ac:dyDescent="0.35">
      <c r="C2064"/>
      <c r="D2064"/>
      <c r="E2064"/>
      <c r="F2064"/>
      <c r="G2064"/>
      <c r="H2064"/>
      <c r="I2064"/>
      <c r="J2064"/>
      <c r="K2064"/>
      <c r="L2064"/>
      <c r="M2064"/>
      <c r="N2064"/>
      <c r="O2064"/>
      <c r="P2064"/>
      <c r="Q2064"/>
    </row>
    <row r="2065" spans="3:17" x14ac:dyDescent="0.35">
      <c r="C2065"/>
      <c r="D2065"/>
      <c r="E2065"/>
      <c r="F2065"/>
      <c r="G2065"/>
      <c r="H2065"/>
      <c r="I2065"/>
      <c r="J2065"/>
      <c r="K2065"/>
      <c r="L2065"/>
      <c r="M2065"/>
      <c r="N2065"/>
      <c r="O2065"/>
      <c r="P2065"/>
      <c r="Q2065"/>
    </row>
    <row r="2066" spans="3:17" x14ac:dyDescent="0.35">
      <c r="C2066"/>
      <c r="D2066"/>
      <c r="E2066"/>
      <c r="F2066"/>
      <c r="G2066"/>
      <c r="H2066"/>
      <c r="I2066"/>
      <c r="J2066"/>
      <c r="K2066"/>
      <c r="L2066"/>
      <c r="M2066"/>
      <c r="N2066"/>
      <c r="O2066"/>
      <c r="P2066"/>
      <c r="Q2066"/>
    </row>
    <row r="2067" spans="3:17" x14ac:dyDescent="0.35">
      <c r="C2067"/>
      <c r="D2067"/>
      <c r="E2067"/>
      <c r="F2067"/>
      <c r="G2067"/>
      <c r="H2067"/>
      <c r="I2067"/>
      <c r="J2067"/>
      <c r="K2067"/>
      <c r="L2067"/>
      <c r="M2067"/>
      <c r="N2067"/>
      <c r="O2067"/>
      <c r="P2067"/>
      <c r="Q2067"/>
    </row>
    <row r="2068" spans="3:17" x14ac:dyDescent="0.35">
      <c r="C2068"/>
      <c r="D2068"/>
      <c r="E2068"/>
      <c r="F2068"/>
      <c r="G2068"/>
      <c r="H2068"/>
      <c r="I2068"/>
      <c r="J2068"/>
      <c r="K2068"/>
      <c r="L2068"/>
      <c r="M2068"/>
      <c r="N2068"/>
      <c r="O2068"/>
      <c r="P2068"/>
      <c r="Q2068"/>
    </row>
    <row r="2069" spans="3:17" x14ac:dyDescent="0.35">
      <c r="C2069"/>
      <c r="D2069"/>
      <c r="E2069"/>
      <c r="F2069"/>
      <c r="G2069"/>
      <c r="H2069"/>
      <c r="I2069"/>
      <c r="J2069"/>
      <c r="K2069"/>
      <c r="L2069"/>
      <c r="M2069"/>
      <c r="N2069"/>
      <c r="O2069"/>
      <c r="P2069"/>
      <c r="Q2069"/>
    </row>
    <row r="2070" spans="3:17" x14ac:dyDescent="0.35">
      <c r="C2070"/>
      <c r="D2070"/>
      <c r="E2070"/>
      <c r="F2070"/>
      <c r="G2070"/>
      <c r="H2070"/>
      <c r="I2070"/>
      <c r="J2070"/>
      <c r="K2070"/>
      <c r="L2070"/>
      <c r="M2070"/>
      <c r="N2070"/>
      <c r="O2070"/>
      <c r="P2070"/>
      <c r="Q2070"/>
    </row>
    <row r="2071" spans="3:17" x14ac:dyDescent="0.35">
      <c r="C2071"/>
      <c r="D2071"/>
      <c r="E2071"/>
      <c r="F2071"/>
      <c r="G2071"/>
      <c r="H2071"/>
      <c r="I2071"/>
      <c r="J2071"/>
      <c r="K2071"/>
      <c r="L2071"/>
      <c r="M2071"/>
      <c r="N2071"/>
      <c r="O2071"/>
      <c r="P2071"/>
      <c r="Q2071"/>
    </row>
    <row r="2072" spans="3:17" x14ac:dyDescent="0.35">
      <c r="C2072"/>
      <c r="D2072"/>
      <c r="E2072"/>
      <c r="F2072"/>
      <c r="G2072"/>
      <c r="H2072"/>
      <c r="I2072"/>
      <c r="J2072"/>
      <c r="K2072"/>
      <c r="L2072"/>
      <c r="M2072"/>
      <c r="N2072"/>
      <c r="O2072"/>
      <c r="P2072"/>
      <c r="Q2072"/>
    </row>
    <row r="2073" spans="3:17" x14ac:dyDescent="0.35">
      <c r="C2073"/>
      <c r="D2073"/>
      <c r="E2073"/>
      <c r="F2073"/>
      <c r="G2073"/>
      <c r="H2073"/>
      <c r="I2073"/>
      <c r="J2073"/>
      <c r="K2073"/>
      <c r="L2073"/>
      <c r="M2073"/>
      <c r="N2073"/>
      <c r="O2073"/>
      <c r="P2073"/>
      <c r="Q2073"/>
    </row>
    <row r="2074" spans="3:17" x14ac:dyDescent="0.35">
      <c r="C2074"/>
      <c r="D2074"/>
      <c r="E2074"/>
      <c r="F2074"/>
      <c r="G2074"/>
      <c r="H2074"/>
      <c r="I2074"/>
      <c r="J2074"/>
      <c r="K2074"/>
      <c r="L2074"/>
      <c r="M2074"/>
      <c r="N2074"/>
      <c r="O2074"/>
      <c r="P2074"/>
      <c r="Q2074"/>
    </row>
    <row r="2075" spans="3:17" x14ac:dyDescent="0.35">
      <c r="C2075"/>
      <c r="D2075"/>
      <c r="E2075"/>
      <c r="F2075"/>
      <c r="G2075"/>
      <c r="H2075"/>
      <c r="I2075"/>
      <c r="J2075"/>
      <c r="K2075"/>
      <c r="L2075"/>
      <c r="M2075"/>
      <c r="N2075"/>
      <c r="O2075"/>
      <c r="P2075"/>
      <c r="Q2075"/>
    </row>
    <row r="2076" spans="3:17" x14ac:dyDescent="0.35">
      <c r="C2076"/>
      <c r="D2076"/>
      <c r="E2076"/>
      <c r="F2076"/>
      <c r="G2076"/>
      <c r="H2076"/>
      <c r="I2076"/>
      <c r="J2076"/>
      <c r="K2076"/>
      <c r="L2076"/>
      <c r="M2076"/>
      <c r="N2076"/>
      <c r="O2076"/>
      <c r="P2076"/>
      <c r="Q2076"/>
    </row>
    <row r="2077" spans="3:17" x14ac:dyDescent="0.35">
      <c r="C2077"/>
      <c r="D2077"/>
      <c r="E2077"/>
      <c r="F2077"/>
      <c r="G2077"/>
      <c r="H2077"/>
      <c r="I2077"/>
      <c r="J2077"/>
      <c r="K2077"/>
      <c r="L2077"/>
      <c r="M2077"/>
      <c r="N2077"/>
      <c r="O2077"/>
      <c r="P2077"/>
      <c r="Q2077"/>
    </row>
    <row r="2078" spans="3:17" x14ac:dyDescent="0.35">
      <c r="C2078"/>
      <c r="D2078"/>
      <c r="E2078"/>
      <c r="F2078"/>
      <c r="G2078"/>
      <c r="H2078"/>
      <c r="I2078"/>
      <c r="J2078"/>
      <c r="K2078"/>
      <c r="L2078"/>
      <c r="M2078"/>
      <c r="N2078"/>
      <c r="O2078"/>
      <c r="P2078"/>
      <c r="Q2078"/>
    </row>
    <row r="2079" spans="3:17" x14ac:dyDescent="0.35">
      <c r="C2079"/>
      <c r="D2079"/>
      <c r="E2079"/>
      <c r="F2079"/>
      <c r="G2079"/>
      <c r="H2079"/>
      <c r="I2079"/>
      <c r="J2079"/>
      <c r="K2079"/>
      <c r="L2079"/>
      <c r="M2079"/>
      <c r="N2079"/>
      <c r="O2079"/>
      <c r="P2079"/>
      <c r="Q2079"/>
    </row>
    <row r="2080" spans="3:17" x14ac:dyDescent="0.35">
      <c r="C2080"/>
      <c r="D2080"/>
      <c r="E2080"/>
      <c r="F2080"/>
      <c r="G2080"/>
      <c r="H2080"/>
      <c r="I2080"/>
      <c r="J2080"/>
      <c r="K2080"/>
      <c r="L2080"/>
      <c r="M2080"/>
      <c r="N2080"/>
      <c r="O2080"/>
      <c r="P2080"/>
      <c r="Q2080"/>
    </row>
    <row r="2081" spans="3:17" x14ac:dyDescent="0.35">
      <c r="C2081"/>
      <c r="D2081"/>
      <c r="E2081"/>
      <c r="F2081"/>
      <c r="G2081"/>
      <c r="H2081"/>
      <c r="I2081"/>
      <c r="J2081"/>
      <c r="K2081"/>
      <c r="L2081"/>
      <c r="M2081"/>
      <c r="N2081"/>
      <c r="O2081"/>
      <c r="P2081"/>
      <c r="Q2081"/>
    </row>
    <row r="2082" spans="3:17" x14ac:dyDescent="0.35">
      <c r="C2082"/>
      <c r="D2082"/>
      <c r="E2082"/>
      <c r="F2082"/>
      <c r="G2082"/>
      <c r="H2082"/>
      <c r="I2082"/>
      <c r="J2082"/>
      <c r="K2082"/>
      <c r="L2082"/>
      <c r="M2082"/>
      <c r="N2082"/>
      <c r="O2082"/>
      <c r="P2082"/>
      <c r="Q2082"/>
    </row>
    <row r="2083" spans="3:17" x14ac:dyDescent="0.35">
      <c r="C2083"/>
      <c r="D2083"/>
      <c r="E2083"/>
      <c r="F2083"/>
      <c r="G2083"/>
      <c r="H2083"/>
      <c r="I2083"/>
      <c r="J2083"/>
      <c r="K2083"/>
      <c r="L2083"/>
      <c r="M2083"/>
      <c r="N2083"/>
      <c r="O2083"/>
      <c r="P2083"/>
      <c r="Q2083"/>
    </row>
    <row r="2084" spans="3:17" x14ac:dyDescent="0.35">
      <c r="C2084"/>
      <c r="D2084"/>
      <c r="E2084"/>
      <c r="F2084"/>
      <c r="G2084"/>
      <c r="H2084"/>
      <c r="I2084"/>
      <c r="J2084"/>
      <c r="K2084"/>
      <c r="L2084"/>
      <c r="M2084"/>
      <c r="N2084"/>
      <c r="O2084"/>
      <c r="P2084"/>
      <c r="Q2084"/>
    </row>
    <row r="2085" spans="3:17" x14ac:dyDescent="0.35">
      <c r="C2085"/>
      <c r="D2085"/>
      <c r="E2085"/>
      <c r="F2085"/>
      <c r="G2085"/>
      <c r="H2085"/>
      <c r="I2085"/>
      <c r="J2085"/>
      <c r="K2085"/>
      <c r="L2085"/>
      <c r="M2085"/>
      <c r="N2085"/>
      <c r="O2085"/>
      <c r="P2085"/>
      <c r="Q2085"/>
    </row>
    <row r="2086" spans="3:17" x14ac:dyDescent="0.35">
      <c r="C2086"/>
      <c r="D2086"/>
      <c r="E2086"/>
      <c r="F2086"/>
      <c r="G2086"/>
      <c r="H2086"/>
      <c r="I2086"/>
      <c r="J2086"/>
      <c r="K2086"/>
      <c r="L2086"/>
      <c r="M2086"/>
      <c r="N2086"/>
      <c r="O2086"/>
      <c r="P2086"/>
      <c r="Q2086"/>
    </row>
    <row r="2087" spans="3:17" x14ac:dyDescent="0.35">
      <c r="C2087"/>
      <c r="D2087"/>
      <c r="E2087"/>
      <c r="F2087"/>
      <c r="G2087"/>
      <c r="H2087"/>
      <c r="I2087"/>
      <c r="J2087"/>
      <c r="K2087"/>
      <c r="L2087"/>
      <c r="M2087"/>
      <c r="N2087"/>
      <c r="O2087"/>
      <c r="P2087"/>
      <c r="Q2087"/>
    </row>
    <row r="2088" spans="3:17" x14ac:dyDescent="0.35">
      <c r="C2088"/>
      <c r="D2088"/>
      <c r="E2088"/>
      <c r="F2088"/>
      <c r="G2088"/>
      <c r="H2088"/>
      <c r="I2088"/>
      <c r="J2088"/>
      <c r="K2088"/>
      <c r="L2088"/>
      <c r="M2088"/>
      <c r="N2088"/>
      <c r="O2088"/>
      <c r="P2088"/>
      <c r="Q2088"/>
    </row>
    <row r="2089" spans="3:17" x14ac:dyDescent="0.35">
      <c r="C2089"/>
      <c r="D2089"/>
      <c r="E2089"/>
      <c r="F2089"/>
      <c r="G2089"/>
      <c r="H2089"/>
      <c r="I2089"/>
      <c r="J2089"/>
      <c r="K2089"/>
      <c r="L2089"/>
      <c r="M2089"/>
      <c r="N2089"/>
      <c r="O2089"/>
      <c r="P2089"/>
      <c r="Q2089"/>
    </row>
    <row r="2090" spans="3:17" x14ac:dyDescent="0.35">
      <c r="C2090"/>
      <c r="D2090"/>
      <c r="E2090"/>
      <c r="F2090"/>
      <c r="G2090"/>
      <c r="H2090"/>
      <c r="I2090"/>
      <c r="J2090"/>
      <c r="K2090"/>
      <c r="L2090"/>
      <c r="M2090"/>
      <c r="N2090"/>
      <c r="O2090"/>
      <c r="P2090"/>
      <c r="Q2090"/>
    </row>
    <row r="2091" spans="3:17" x14ac:dyDescent="0.35">
      <c r="C2091"/>
      <c r="D2091"/>
      <c r="E2091"/>
      <c r="F2091"/>
      <c r="G2091"/>
      <c r="H2091"/>
      <c r="I2091"/>
      <c r="J2091"/>
      <c r="K2091"/>
      <c r="L2091"/>
      <c r="M2091"/>
      <c r="N2091"/>
      <c r="O2091"/>
      <c r="P2091"/>
      <c r="Q2091"/>
    </row>
    <row r="2092" spans="3:17" x14ac:dyDescent="0.35">
      <c r="C2092"/>
      <c r="D2092"/>
      <c r="E2092"/>
      <c r="F2092"/>
      <c r="G2092"/>
      <c r="H2092"/>
      <c r="I2092"/>
      <c r="J2092"/>
      <c r="K2092"/>
      <c r="L2092"/>
      <c r="M2092"/>
      <c r="N2092"/>
      <c r="O2092"/>
      <c r="P2092"/>
      <c r="Q2092"/>
    </row>
    <row r="2093" spans="3:17" x14ac:dyDescent="0.35">
      <c r="C2093"/>
      <c r="D2093"/>
      <c r="E2093"/>
      <c r="F2093"/>
      <c r="G2093"/>
      <c r="H2093"/>
      <c r="I2093"/>
      <c r="J2093"/>
      <c r="K2093"/>
      <c r="L2093"/>
      <c r="M2093"/>
      <c r="N2093"/>
      <c r="O2093"/>
      <c r="P2093"/>
      <c r="Q2093"/>
    </row>
    <row r="2094" spans="3:17" x14ac:dyDescent="0.35">
      <c r="C2094"/>
      <c r="D2094"/>
      <c r="E2094"/>
      <c r="F2094"/>
      <c r="G2094"/>
      <c r="H2094"/>
      <c r="I2094"/>
      <c r="J2094"/>
      <c r="K2094"/>
      <c r="L2094"/>
      <c r="M2094"/>
      <c r="N2094"/>
      <c r="O2094"/>
      <c r="P2094"/>
      <c r="Q2094"/>
    </row>
    <row r="2095" spans="3:17" x14ac:dyDescent="0.35">
      <c r="C2095"/>
      <c r="D2095"/>
      <c r="E2095"/>
      <c r="F2095"/>
      <c r="G2095"/>
      <c r="H2095"/>
      <c r="I2095"/>
      <c r="J2095"/>
      <c r="K2095"/>
      <c r="L2095"/>
      <c r="M2095"/>
      <c r="N2095"/>
      <c r="O2095"/>
      <c r="P2095"/>
      <c r="Q2095"/>
    </row>
    <row r="2096" spans="3:17" x14ac:dyDescent="0.35">
      <c r="C2096"/>
      <c r="D2096"/>
      <c r="E2096"/>
      <c r="F2096"/>
      <c r="G2096"/>
      <c r="H2096"/>
      <c r="I2096"/>
      <c r="J2096"/>
      <c r="K2096"/>
      <c r="L2096"/>
      <c r="M2096"/>
      <c r="N2096"/>
      <c r="O2096"/>
      <c r="P2096"/>
      <c r="Q2096"/>
    </row>
    <row r="2097" spans="3:17" x14ac:dyDescent="0.35">
      <c r="C2097"/>
      <c r="D2097"/>
      <c r="E2097"/>
      <c r="F2097"/>
      <c r="G2097"/>
      <c r="H2097"/>
      <c r="I2097"/>
      <c r="J2097"/>
      <c r="K2097"/>
      <c r="L2097"/>
      <c r="M2097"/>
      <c r="N2097"/>
      <c r="O2097"/>
      <c r="P2097"/>
      <c r="Q2097"/>
    </row>
    <row r="2098" spans="3:17" x14ac:dyDescent="0.35">
      <c r="C2098"/>
      <c r="D2098"/>
      <c r="E2098"/>
      <c r="F2098"/>
      <c r="G2098"/>
      <c r="H2098"/>
      <c r="I2098"/>
      <c r="J2098"/>
      <c r="K2098"/>
      <c r="L2098"/>
      <c r="M2098"/>
      <c r="N2098"/>
      <c r="O2098"/>
      <c r="P2098"/>
      <c r="Q2098"/>
    </row>
    <row r="2099" spans="3:17" x14ac:dyDescent="0.35">
      <c r="C2099"/>
      <c r="D2099"/>
      <c r="E2099"/>
      <c r="F2099"/>
      <c r="G2099"/>
      <c r="H2099"/>
      <c r="I2099"/>
      <c r="J2099"/>
      <c r="K2099"/>
      <c r="L2099"/>
      <c r="M2099"/>
      <c r="N2099"/>
      <c r="O2099"/>
      <c r="P2099"/>
      <c r="Q2099"/>
    </row>
    <row r="2100" spans="3:17" x14ac:dyDescent="0.35">
      <c r="C2100"/>
      <c r="D2100"/>
      <c r="E2100"/>
      <c r="F2100"/>
      <c r="G2100"/>
      <c r="H2100"/>
      <c r="I2100"/>
      <c r="J2100"/>
      <c r="K2100"/>
      <c r="L2100"/>
      <c r="M2100"/>
      <c r="N2100"/>
      <c r="O2100"/>
      <c r="P2100"/>
      <c r="Q2100"/>
    </row>
    <row r="2101" spans="3:17" x14ac:dyDescent="0.35">
      <c r="C2101"/>
      <c r="D2101"/>
      <c r="E2101"/>
      <c r="F2101"/>
      <c r="G2101"/>
      <c r="H2101"/>
      <c r="I2101"/>
      <c r="J2101"/>
      <c r="K2101"/>
      <c r="L2101"/>
      <c r="M2101"/>
      <c r="N2101"/>
      <c r="O2101"/>
      <c r="P2101"/>
      <c r="Q2101"/>
    </row>
    <row r="2102" spans="3:17" x14ac:dyDescent="0.35">
      <c r="C2102"/>
      <c r="D2102"/>
      <c r="E2102"/>
      <c r="F2102"/>
      <c r="G2102"/>
      <c r="H2102"/>
      <c r="I2102"/>
      <c r="J2102"/>
      <c r="K2102"/>
      <c r="L2102"/>
      <c r="M2102"/>
      <c r="N2102"/>
      <c r="O2102"/>
      <c r="P2102"/>
      <c r="Q2102"/>
    </row>
    <row r="2103" spans="3:17" x14ac:dyDescent="0.35">
      <c r="C2103"/>
      <c r="D2103"/>
      <c r="E2103"/>
      <c r="F2103"/>
      <c r="G2103"/>
      <c r="H2103"/>
      <c r="I2103"/>
      <c r="J2103"/>
      <c r="K2103"/>
      <c r="L2103"/>
      <c r="M2103"/>
      <c r="N2103"/>
      <c r="O2103"/>
      <c r="P2103"/>
      <c r="Q2103"/>
    </row>
    <row r="2104" spans="3:17" x14ac:dyDescent="0.35">
      <c r="C2104"/>
      <c r="D2104"/>
      <c r="E2104"/>
      <c r="F2104"/>
      <c r="G2104"/>
      <c r="H2104"/>
      <c r="I2104"/>
      <c r="J2104"/>
      <c r="K2104"/>
      <c r="L2104"/>
      <c r="M2104"/>
      <c r="N2104"/>
      <c r="O2104"/>
      <c r="P2104"/>
      <c r="Q2104"/>
    </row>
    <row r="2105" spans="3:17" x14ac:dyDescent="0.35">
      <c r="C2105"/>
      <c r="D2105"/>
      <c r="E2105"/>
      <c r="F2105"/>
      <c r="G2105"/>
      <c r="H2105"/>
      <c r="I2105"/>
      <c r="J2105"/>
      <c r="K2105"/>
      <c r="L2105"/>
      <c r="M2105"/>
      <c r="N2105"/>
      <c r="O2105"/>
      <c r="P2105"/>
      <c r="Q2105"/>
    </row>
    <row r="2106" spans="3:17" x14ac:dyDescent="0.35">
      <c r="C2106"/>
      <c r="D2106"/>
      <c r="E2106"/>
      <c r="F2106"/>
      <c r="G2106"/>
      <c r="H2106"/>
      <c r="I2106"/>
      <c r="J2106"/>
      <c r="K2106"/>
      <c r="L2106"/>
      <c r="M2106"/>
      <c r="N2106"/>
      <c r="O2106"/>
      <c r="P2106"/>
      <c r="Q2106"/>
    </row>
    <row r="2107" spans="3:17" x14ac:dyDescent="0.35">
      <c r="C2107"/>
      <c r="D2107"/>
      <c r="E2107"/>
      <c r="F2107"/>
      <c r="G2107"/>
      <c r="H2107"/>
      <c r="I2107"/>
      <c r="J2107"/>
      <c r="K2107"/>
      <c r="L2107"/>
      <c r="M2107"/>
      <c r="N2107"/>
      <c r="O2107"/>
      <c r="P2107"/>
      <c r="Q2107"/>
    </row>
    <row r="2108" spans="3:17" x14ac:dyDescent="0.35">
      <c r="C2108"/>
      <c r="D2108"/>
      <c r="E2108"/>
      <c r="F2108"/>
      <c r="G2108"/>
      <c r="H2108"/>
      <c r="I2108"/>
      <c r="J2108"/>
      <c r="K2108"/>
      <c r="L2108"/>
      <c r="M2108"/>
      <c r="N2108"/>
      <c r="O2108"/>
      <c r="P2108"/>
      <c r="Q2108"/>
    </row>
    <row r="2109" spans="3:17" x14ac:dyDescent="0.35">
      <c r="C2109"/>
      <c r="D2109"/>
      <c r="E2109"/>
      <c r="F2109"/>
      <c r="G2109"/>
      <c r="H2109"/>
      <c r="I2109"/>
      <c r="J2109"/>
      <c r="K2109"/>
      <c r="L2109"/>
      <c r="M2109"/>
      <c r="N2109"/>
      <c r="O2109"/>
      <c r="P2109"/>
      <c r="Q2109"/>
    </row>
    <row r="2110" spans="3:17" x14ac:dyDescent="0.35">
      <c r="C2110"/>
      <c r="D2110"/>
      <c r="E2110"/>
      <c r="F2110"/>
      <c r="G2110"/>
      <c r="H2110"/>
      <c r="I2110"/>
      <c r="J2110"/>
      <c r="K2110"/>
      <c r="L2110"/>
      <c r="M2110"/>
      <c r="N2110"/>
      <c r="O2110"/>
      <c r="P2110"/>
      <c r="Q2110"/>
    </row>
    <row r="2111" spans="3:17" x14ac:dyDescent="0.35">
      <c r="C2111"/>
      <c r="D2111"/>
      <c r="E2111"/>
      <c r="F2111"/>
      <c r="G2111"/>
      <c r="H2111"/>
      <c r="I2111"/>
      <c r="J2111"/>
      <c r="K2111"/>
      <c r="L2111"/>
      <c r="M2111"/>
      <c r="N2111"/>
      <c r="O2111"/>
      <c r="P2111"/>
      <c r="Q2111"/>
    </row>
    <row r="2112" spans="3:17" x14ac:dyDescent="0.35">
      <c r="C2112"/>
      <c r="D2112"/>
      <c r="E2112"/>
      <c r="F2112"/>
      <c r="G2112"/>
      <c r="H2112"/>
      <c r="I2112"/>
      <c r="J2112"/>
      <c r="K2112"/>
      <c r="L2112"/>
      <c r="M2112"/>
      <c r="N2112"/>
      <c r="O2112"/>
      <c r="P2112"/>
      <c r="Q2112"/>
    </row>
    <row r="2113" spans="3:17" x14ac:dyDescent="0.35">
      <c r="C2113"/>
      <c r="D2113"/>
      <c r="E2113"/>
      <c r="F2113"/>
      <c r="G2113"/>
      <c r="H2113"/>
      <c r="I2113"/>
      <c r="J2113"/>
      <c r="K2113"/>
      <c r="L2113"/>
      <c r="M2113"/>
      <c r="N2113"/>
      <c r="O2113"/>
      <c r="P2113"/>
      <c r="Q2113"/>
    </row>
    <row r="2114" spans="3:17" x14ac:dyDescent="0.35">
      <c r="C2114"/>
      <c r="D2114"/>
      <c r="E2114"/>
      <c r="F2114"/>
      <c r="G2114"/>
      <c r="H2114"/>
      <c r="I2114"/>
      <c r="J2114"/>
      <c r="K2114"/>
      <c r="L2114"/>
      <c r="M2114"/>
      <c r="N2114"/>
      <c r="O2114"/>
      <c r="P2114"/>
      <c r="Q2114"/>
    </row>
    <row r="2115" spans="3:17" x14ac:dyDescent="0.35">
      <c r="C2115"/>
      <c r="D2115"/>
      <c r="E2115"/>
      <c r="F2115"/>
      <c r="G2115"/>
      <c r="H2115"/>
      <c r="I2115"/>
      <c r="J2115"/>
      <c r="K2115"/>
      <c r="L2115"/>
      <c r="M2115"/>
      <c r="N2115"/>
      <c r="O2115"/>
      <c r="P2115"/>
      <c r="Q2115"/>
    </row>
    <row r="2116" spans="3:17" x14ac:dyDescent="0.35">
      <c r="C2116"/>
      <c r="D2116"/>
      <c r="E2116"/>
      <c r="F2116"/>
      <c r="G2116"/>
      <c r="H2116"/>
      <c r="I2116"/>
      <c r="J2116"/>
      <c r="K2116"/>
      <c r="L2116"/>
      <c r="M2116"/>
      <c r="N2116"/>
      <c r="O2116"/>
      <c r="P2116"/>
      <c r="Q2116"/>
    </row>
    <row r="2117" spans="3:17" x14ac:dyDescent="0.35">
      <c r="C2117"/>
      <c r="D2117"/>
      <c r="E2117"/>
      <c r="F2117"/>
      <c r="G2117"/>
      <c r="H2117"/>
      <c r="I2117"/>
      <c r="J2117"/>
      <c r="K2117"/>
      <c r="L2117"/>
      <c r="M2117"/>
      <c r="N2117"/>
      <c r="O2117"/>
      <c r="P2117"/>
      <c r="Q2117"/>
    </row>
    <row r="2118" spans="3:17" x14ac:dyDescent="0.35">
      <c r="C2118"/>
      <c r="D2118"/>
      <c r="E2118"/>
      <c r="F2118"/>
      <c r="G2118"/>
      <c r="H2118"/>
      <c r="I2118"/>
      <c r="J2118"/>
      <c r="K2118"/>
      <c r="L2118"/>
      <c r="M2118"/>
      <c r="N2118"/>
      <c r="O2118"/>
      <c r="P2118"/>
      <c r="Q2118"/>
    </row>
    <row r="2119" spans="3:17" x14ac:dyDescent="0.35">
      <c r="C2119"/>
      <c r="D2119"/>
      <c r="E2119"/>
      <c r="F2119"/>
      <c r="G2119"/>
      <c r="H2119"/>
      <c r="I2119"/>
      <c r="J2119"/>
      <c r="K2119"/>
      <c r="L2119"/>
      <c r="M2119"/>
      <c r="N2119"/>
      <c r="O2119"/>
      <c r="P2119"/>
      <c r="Q2119"/>
    </row>
    <row r="2120" spans="3:17" x14ac:dyDescent="0.35">
      <c r="C2120"/>
      <c r="D2120"/>
      <c r="E2120"/>
      <c r="F2120"/>
      <c r="G2120"/>
      <c r="H2120"/>
      <c r="I2120"/>
      <c r="J2120"/>
      <c r="K2120"/>
      <c r="L2120"/>
      <c r="M2120"/>
      <c r="N2120"/>
      <c r="O2120"/>
      <c r="P2120"/>
      <c r="Q2120"/>
    </row>
    <row r="2121" spans="3:17" x14ac:dyDescent="0.35">
      <c r="C2121"/>
      <c r="D2121"/>
      <c r="E2121"/>
      <c r="F2121"/>
      <c r="G2121"/>
      <c r="H2121"/>
      <c r="I2121"/>
      <c r="J2121"/>
      <c r="K2121"/>
      <c r="L2121"/>
      <c r="M2121"/>
      <c r="N2121"/>
      <c r="O2121"/>
      <c r="P2121"/>
      <c r="Q2121"/>
    </row>
    <row r="2122" spans="3:17" x14ac:dyDescent="0.35">
      <c r="C2122"/>
      <c r="D2122"/>
      <c r="E2122"/>
      <c r="F2122"/>
      <c r="G2122"/>
      <c r="H2122"/>
      <c r="I2122"/>
      <c r="J2122"/>
      <c r="K2122"/>
      <c r="L2122"/>
      <c r="M2122"/>
      <c r="N2122"/>
      <c r="O2122"/>
      <c r="P2122"/>
      <c r="Q2122"/>
    </row>
    <row r="2123" spans="3:17" x14ac:dyDescent="0.35">
      <c r="C2123"/>
      <c r="D2123"/>
      <c r="E2123"/>
      <c r="F2123"/>
      <c r="G2123"/>
      <c r="H2123"/>
      <c r="I2123"/>
      <c r="J2123"/>
      <c r="K2123"/>
      <c r="L2123"/>
      <c r="M2123"/>
      <c r="N2123"/>
      <c r="O2123"/>
      <c r="P2123"/>
      <c r="Q2123"/>
    </row>
    <row r="2124" spans="3:17" x14ac:dyDescent="0.35">
      <c r="C2124"/>
      <c r="D2124"/>
      <c r="E2124"/>
      <c r="F2124"/>
      <c r="G2124"/>
      <c r="H2124"/>
      <c r="I2124"/>
      <c r="J2124"/>
      <c r="K2124"/>
      <c r="L2124"/>
      <c r="M2124"/>
      <c r="N2124"/>
      <c r="O2124"/>
      <c r="P2124"/>
      <c r="Q2124"/>
    </row>
    <row r="2125" spans="3:17" x14ac:dyDescent="0.35">
      <c r="C2125"/>
      <c r="D2125"/>
      <c r="E2125"/>
      <c r="F2125"/>
      <c r="G2125"/>
      <c r="H2125"/>
      <c r="I2125"/>
      <c r="J2125"/>
      <c r="K2125"/>
      <c r="L2125"/>
      <c r="M2125"/>
      <c r="N2125"/>
      <c r="O2125"/>
      <c r="P2125"/>
      <c r="Q2125"/>
    </row>
    <row r="2126" spans="3:17" x14ac:dyDescent="0.35">
      <c r="C2126"/>
      <c r="D2126"/>
      <c r="E2126"/>
      <c r="F2126"/>
      <c r="G2126"/>
      <c r="H2126"/>
      <c r="I2126"/>
      <c r="J2126"/>
      <c r="K2126"/>
      <c r="L2126"/>
      <c r="M2126"/>
      <c r="N2126"/>
      <c r="O2126"/>
      <c r="P2126"/>
      <c r="Q2126"/>
    </row>
    <row r="2127" spans="3:17" x14ac:dyDescent="0.35">
      <c r="C2127"/>
      <c r="D2127"/>
      <c r="E2127"/>
      <c r="F2127"/>
      <c r="G2127"/>
      <c r="H2127"/>
      <c r="I2127"/>
      <c r="J2127"/>
      <c r="K2127"/>
      <c r="L2127"/>
      <c r="M2127"/>
      <c r="N2127"/>
      <c r="O2127"/>
      <c r="P2127"/>
      <c r="Q2127"/>
    </row>
    <row r="2128" spans="3:17" x14ac:dyDescent="0.35">
      <c r="C2128"/>
      <c r="D2128"/>
      <c r="E2128"/>
      <c r="F2128"/>
      <c r="G2128"/>
      <c r="H2128"/>
      <c r="I2128"/>
      <c r="J2128"/>
      <c r="K2128"/>
      <c r="L2128"/>
      <c r="M2128"/>
      <c r="N2128"/>
      <c r="O2128"/>
      <c r="P2128"/>
      <c r="Q2128"/>
    </row>
    <row r="2129" spans="3:17" x14ac:dyDescent="0.35">
      <c r="C2129"/>
      <c r="D2129"/>
      <c r="E2129"/>
      <c r="F2129"/>
      <c r="G2129"/>
      <c r="H2129"/>
      <c r="I2129"/>
      <c r="J2129"/>
      <c r="K2129"/>
      <c r="L2129"/>
      <c r="M2129"/>
      <c r="N2129"/>
      <c r="O2129"/>
      <c r="P2129"/>
      <c r="Q2129"/>
    </row>
    <row r="2130" spans="3:17" x14ac:dyDescent="0.35">
      <c r="C2130"/>
      <c r="D2130"/>
      <c r="E2130"/>
      <c r="F2130"/>
      <c r="G2130"/>
      <c r="H2130"/>
      <c r="I2130"/>
      <c r="J2130"/>
      <c r="K2130"/>
      <c r="L2130"/>
      <c r="M2130"/>
      <c r="N2130"/>
      <c r="O2130"/>
      <c r="P2130"/>
      <c r="Q2130"/>
    </row>
    <row r="2131" spans="3:17" x14ac:dyDescent="0.35">
      <c r="C2131"/>
      <c r="D2131"/>
      <c r="E2131"/>
      <c r="F2131"/>
      <c r="G2131"/>
      <c r="H2131"/>
      <c r="I2131"/>
      <c r="J2131"/>
      <c r="K2131"/>
      <c r="L2131"/>
      <c r="M2131"/>
      <c r="N2131"/>
      <c r="O2131"/>
      <c r="P2131"/>
      <c r="Q2131"/>
    </row>
    <row r="2132" spans="3:17" x14ac:dyDescent="0.35">
      <c r="C2132"/>
      <c r="D2132"/>
      <c r="E2132"/>
      <c r="F2132"/>
      <c r="G2132"/>
      <c r="H2132"/>
      <c r="I2132"/>
      <c r="J2132"/>
      <c r="K2132"/>
      <c r="L2132"/>
      <c r="M2132"/>
      <c r="N2132"/>
      <c r="O2132"/>
      <c r="P2132"/>
      <c r="Q2132"/>
    </row>
    <row r="2133" spans="3:17" x14ac:dyDescent="0.35">
      <c r="C2133"/>
      <c r="D2133"/>
      <c r="E2133"/>
      <c r="F2133"/>
      <c r="G2133"/>
      <c r="H2133"/>
      <c r="I2133"/>
      <c r="J2133"/>
      <c r="K2133"/>
      <c r="L2133"/>
      <c r="M2133"/>
      <c r="N2133"/>
      <c r="O2133"/>
      <c r="P2133"/>
      <c r="Q2133"/>
    </row>
    <row r="2134" spans="3:17" x14ac:dyDescent="0.35">
      <c r="C2134"/>
      <c r="D2134"/>
      <c r="E2134"/>
      <c r="F2134"/>
      <c r="G2134"/>
      <c r="H2134"/>
      <c r="I2134"/>
      <c r="J2134"/>
      <c r="K2134"/>
      <c r="L2134"/>
      <c r="M2134"/>
      <c r="N2134"/>
      <c r="O2134"/>
      <c r="P2134"/>
      <c r="Q2134"/>
    </row>
    <row r="2135" spans="3:17" x14ac:dyDescent="0.35">
      <c r="C2135"/>
      <c r="D2135"/>
      <c r="E2135"/>
      <c r="F2135"/>
      <c r="G2135"/>
      <c r="H2135"/>
      <c r="I2135"/>
      <c r="J2135"/>
      <c r="K2135"/>
      <c r="L2135"/>
      <c r="M2135"/>
      <c r="N2135"/>
      <c r="O2135"/>
      <c r="P2135"/>
      <c r="Q2135"/>
    </row>
    <row r="2136" spans="3:17" x14ac:dyDescent="0.35">
      <c r="C2136"/>
      <c r="D2136"/>
      <c r="E2136"/>
      <c r="F2136"/>
      <c r="G2136"/>
      <c r="H2136"/>
      <c r="I2136"/>
      <c r="J2136"/>
      <c r="K2136"/>
      <c r="L2136"/>
      <c r="M2136"/>
      <c r="N2136"/>
      <c r="O2136"/>
      <c r="P2136"/>
      <c r="Q2136"/>
    </row>
    <row r="2137" spans="3:17" x14ac:dyDescent="0.35">
      <c r="C2137"/>
      <c r="D2137"/>
      <c r="E2137"/>
      <c r="F2137"/>
      <c r="G2137"/>
      <c r="H2137"/>
      <c r="I2137"/>
      <c r="J2137"/>
      <c r="K2137"/>
      <c r="L2137"/>
      <c r="M2137"/>
      <c r="N2137"/>
      <c r="O2137"/>
      <c r="P2137"/>
      <c r="Q2137"/>
    </row>
    <row r="2138" spans="3:17" x14ac:dyDescent="0.35">
      <c r="C2138"/>
      <c r="D2138"/>
      <c r="E2138"/>
      <c r="F2138"/>
      <c r="G2138"/>
      <c r="H2138"/>
      <c r="I2138"/>
      <c r="J2138"/>
      <c r="K2138"/>
      <c r="L2138"/>
      <c r="M2138"/>
      <c r="N2138"/>
      <c r="O2138"/>
      <c r="P2138"/>
      <c r="Q2138"/>
    </row>
    <row r="2139" spans="3:17" x14ac:dyDescent="0.35">
      <c r="C2139"/>
      <c r="D2139"/>
      <c r="E2139"/>
      <c r="F2139"/>
      <c r="G2139"/>
      <c r="H2139"/>
      <c r="I2139"/>
      <c r="J2139"/>
      <c r="K2139"/>
      <c r="L2139"/>
      <c r="M2139"/>
      <c r="N2139"/>
      <c r="O2139"/>
      <c r="P2139"/>
      <c r="Q2139"/>
    </row>
    <row r="2140" spans="3:17" x14ac:dyDescent="0.35">
      <c r="C2140"/>
      <c r="D2140"/>
      <c r="E2140"/>
      <c r="F2140"/>
      <c r="G2140"/>
      <c r="H2140"/>
      <c r="I2140"/>
      <c r="J2140"/>
      <c r="K2140"/>
      <c r="L2140"/>
      <c r="M2140"/>
      <c r="N2140"/>
      <c r="O2140"/>
      <c r="P2140"/>
      <c r="Q2140"/>
    </row>
    <row r="2141" spans="3:17" x14ac:dyDescent="0.35">
      <c r="C2141"/>
      <c r="D2141"/>
      <c r="E2141"/>
      <c r="F2141"/>
      <c r="G2141"/>
      <c r="H2141"/>
      <c r="I2141"/>
      <c r="J2141"/>
      <c r="K2141"/>
      <c r="L2141"/>
      <c r="M2141"/>
      <c r="N2141"/>
      <c r="O2141"/>
      <c r="P2141"/>
      <c r="Q2141"/>
    </row>
    <row r="2142" spans="3:17" x14ac:dyDescent="0.35">
      <c r="C2142"/>
      <c r="D2142"/>
      <c r="E2142"/>
      <c r="F2142"/>
      <c r="G2142"/>
      <c r="H2142"/>
      <c r="I2142"/>
      <c r="J2142"/>
      <c r="K2142"/>
      <c r="L2142"/>
      <c r="M2142"/>
      <c r="N2142"/>
      <c r="O2142"/>
      <c r="P2142"/>
      <c r="Q2142"/>
    </row>
    <row r="2143" spans="3:17" x14ac:dyDescent="0.35">
      <c r="C2143"/>
      <c r="D2143"/>
      <c r="E2143"/>
      <c r="F2143"/>
      <c r="G2143"/>
      <c r="H2143"/>
      <c r="I2143"/>
      <c r="J2143"/>
      <c r="K2143"/>
      <c r="L2143"/>
      <c r="M2143"/>
      <c r="N2143"/>
      <c r="O2143"/>
      <c r="P2143"/>
      <c r="Q2143"/>
    </row>
    <row r="2144" spans="3:17" x14ac:dyDescent="0.35">
      <c r="C2144"/>
      <c r="D2144"/>
      <c r="E2144"/>
      <c r="F2144"/>
      <c r="G2144"/>
      <c r="H2144"/>
      <c r="I2144"/>
      <c r="J2144"/>
      <c r="K2144"/>
      <c r="L2144"/>
      <c r="M2144"/>
      <c r="N2144"/>
      <c r="O2144"/>
      <c r="P2144"/>
      <c r="Q2144"/>
    </row>
    <row r="2145" spans="3:17" x14ac:dyDescent="0.35">
      <c r="C2145"/>
      <c r="D2145"/>
      <c r="E2145"/>
      <c r="F2145"/>
      <c r="G2145"/>
      <c r="H2145"/>
      <c r="I2145"/>
      <c r="J2145"/>
      <c r="K2145"/>
      <c r="L2145"/>
      <c r="M2145"/>
      <c r="N2145"/>
      <c r="O2145"/>
      <c r="P2145"/>
      <c r="Q2145"/>
    </row>
    <row r="2146" spans="3:17" x14ac:dyDescent="0.35">
      <c r="C2146"/>
      <c r="D2146"/>
      <c r="E2146"/>
      <c r="F2146"/>
      <c r="G2146"/>
      <c r="H2146"/>
      <c r="I2146"/>
      <c r="J2146"/>
      <c r="K2146"/>
      <c r="L2146"/>
      <c r="M2146"/>
      <c r="N2146"/>
      <c r="O2146"/>
      <c r="P2146"/>
      <c r="Q2146"/>
    </row>
    <row r="2147" spans="3:17" x14ac:dyDescent="0.35">
      <c r="C2147"/>
      <c r="D2147"/>
      <c r="E2147"/>
      <c r="F2147"/>
      <c r="G2147"/>
      <c r="H2147"/>
      <c r="I2147"/>
      <c r="J2147"/>
      <c r="K2147"/>
      <c r="L2147"/>
      <c r="M2147"/>
      <c r="N2147"/>
      <c r="O2147"/>
      <c r="P2147"/>
      <c r="Q2147"/>
    </row>
    <row r="2148" spans="3:17" x14ac:dyDescent="0.35">
      <c r="C2148"/>
      <c r="D2148"/>
      <c r="E2148"/>
      <c r="F2148"/>
      <c r="G2148"/>
      <c r="H2148"/>
      <c r="I2148"/>
      <c r="J2148"/>
      <c r="K2148"/>
      <c r="L2148"/>
      <c r="M2148"/>
      <c r="N2148"/>
      <c r="O2148"/>
      <c r="P2148"/>
      <c r="Q2148"/>
    </row>
    <row r="2149" spans="3:17" x14ac:dyDescent="0.35">
      <c r="C2149"/>
      <c r="D2149"/>
      <c r="E2149"/>
      <c r="F2149"/>
      <c r="G2149"/>
      <c r="H2149"/>
      <c r="I2149"/>
      <c r="J2149"/>
      <c r="K2149"/>
      <c r="L2149"/>
      <c r="M2149"/>
      <c r="N2149"/>
      <c r="O2149"/>
      <c r="P2149"/>
      <c r="Q2149"/>
    </row>
    <row r="2150" spans="3:17" x14ac:dyDescent="0.35">
      <c r="C2150"/>
      <c r="D2150"/>
      <c r="E2150"/>
      <c r="F2150"/>
      <c r="G2150"/>
      <c r="H2150"/>
      <c r="I2150"/>
      <c r="J2150"/>
      <c r="K2150"/>
      <c r="L2150"/>
      <c r="M2150"/>
      <c r="N2150"/>
      <c r="O2150"/>
      <c r="P2150"/>
      <c r="Q2150"/>
    </row>
    <row r="2151" spans="3:17" x14ac:dyDescent="0.35">
      <c r="C2151"/>
      <c r="D2151"/>
      <c r="E2151"/>
      <c r="F2151"/>
      <c r="G2151"/>
      <c r="H2151"/>
      <c r="I2151"/>
      <c r="J2151"/>
      <c r="K2151"/>
      <c r="L2151"/>
      <c r="M2151"/>
      <c r="N2151"/>
      <c r="O2151"/>
      <c r="P2151"/>
      <c r="Q2151"/>
    </row>
    <row r="2152" spans="3:17" x14ac:dyDescent="0.35">
      <c r="C2152"/>
      <c r="D2152"/>
      <c r="E2152"/>
      <c r="F2152"/>
      <c r="G2152"/>
      <c r="H2152"/>
      <c r="I2152"/>
      <c r="J2152"/>
      <c r="K2152"/>
      <c r="L2152"/>
      <c r="M2152"/>
      <c r="N2152"/>
      <c r="O2152"/>
      <c r="P2152"/>
      <c r="Q2152"/>
    </row>
    <row r="2153" spans="3:17" x14ac:dyDescent="0.35">
      <c r="C2153"/>
      <c r="D2153"/>
      <c r="E2153"/>
      <c r="F2153"/>
      <c r="G2153"/>
      <c r="H2153"/>
      <c r="I2153"/>
      <c r="J2153"/>
      <c r="K2153"/>
      <c r="L2153"/>
      <c r="M2153"/>
      <c r="N2153"/>
      <c r="O2153"/>
      <c r="P2153"/>
      <c r="Q2153"/>
    </row>
    <row r="2154" spans="3:17" x14ac:dyDescent="0.35">
      <c r="C2154"/>
      <c r="D2154"/>
      <c r="E2154"/>
      <c r="F2154"/>
      <c r="G2154"/>
      <c r="H2154"/>
      <c r="I2154"/>
      <c r="J2154"/>
      <c r="K2154"/>
      <c r="L2154"/>
      <c r="M2154"/>
      <c r="N2154"/>
      <c r="O2154"/>
      <c r="P2154"/>
      <c r="Q2154"/>
    </row>
    <row r="2155" spans="3:17" x14ac:dyDescent="0.35">
      <c r="C2155"/>
      <c r="D2155"/>
      <c r="E2155"/>
      <c r="F2155"/>
      <c r="G2155"/>
      <c r="H2155"/>
      <c r="I2155"/>
      <c r="J2155"/>
      <c r="K2155"/>
      <c r="L2155"/>
      <c r="M2155"/>
      <c r="N2155"/>
      <c r="O2155"/>
      <c r="P2155"/>
      <c r="Q2155"/>
    </row>
    <row r="2156" spans="3:17" x14ac:dyDescent="0.35">
      <c r="C2156"/>
      <c r="D2156"/>
      <c r="E2156"/>
      <c r="F2156"/>
      <c r="G2156"/>
      <c r="H2156"/>
      <c r="I2156"/>
      <c r="J2156"/>
      <c r="K2156"/>
      <c r="L2156"/>
      <c r="M2156"/>
      <c r="N2156"/>
      <c r="O2156"/>
      <c r="P2156"/>
      <c r="Q2156"/>
    </row>
    <row r="2157" spans="3:17" x14ac:dyDescent="0.35">
      <c r="C2157"/>
      <c r="D2157"/>
      <c r="E2157"/>
      <c r="F2157"/>
      <c r="G2157"/>
      <c r="H2157"/>
      <c r="I2157"/>
      <c r="J2157"/>
      <c r="K2157"/>
      <c r="L2157"/>
      <c r="M2157"/>
      <c r="N2157"/>
      <c r="O2157"/>
      <c r="P2157"/>
      <c r="Q2157"/>
    </row>
    <row r="2158" spans="3:17" x14ac:dyDescent="0.35">
      <c r="C2158"/>
      <c r="D2158"/>
      <c r="E2158"/>
      <c r="F2158"/>
      <c r="G2158"/>
      <c r="H2158"/>
      <c r="I2158"/>
      <c r="J2158"/>
      <c r="K2158"/>
      <c r="L2158"/>
      <c r="M2158"/>
      <c r="N2158"/>
      <c r="O2158"/>
      <c r="P2158"/>
      <c r="Q2158"/>
    </row>
    <row r="2159" spans="3:17" x14ac:dyDescent="0.35">
      <c r="C2159"/>
      <c r="D2159"/>
      <c r="E2159"/>
      <c r="F2159"/>
      <c r="G2159"/>
      <c r="H2159"/>
      <c r="I2159"/>
      <c r="J2159"/>
      <c r="K2159"/>
      <c r="L2159"/>
      <c r="M2159"/>
      <c r="N2159"/>
      <c r="O2159"/>
      <c r="P2159"/>
      <c r="Q2159"/>
    </row>
    <row r="2160" spans="3:17" x14ac:dyDescent="0.35">
      <c r="C2160"/>
      <c r="D2160"/>
      <c r="E2160"/>
      <c r="F2160"/>
      <c r="G2160"/>
      <c r="H2160"/>
      <c r="I2160"/>
      <c r="J2160"/>
      <c r="K2160"/>
      <c r="L2160"/>
      <c r="M2160"/>
      <c r="N2160"/>
      <c r="O2160"/>
      <c r="P2160"/>
      <c r="Q2160"/>
    </row>
    <row r="2161" spans="3:17" x14ac:dyDescent="0.35">
      <c r="C2161"/>
      <c r="D2161"/>
      <c r="E2161"/>
      <c r="F2161"/>
      <c r="G2161"/>
      <c r="H2161"/>
      <c r="I2161"/>
      <c r="J2161"/>
      <c r="K2161"/>
      <c r="L2161"/>
      <c r="M2161"/>
      <c r="N2161"/>
      <c r="O2161"/>
      <c r="P2161"/>
      <c r="Q2161"/>
    </row>
    <row r="2162" spans="3:17" x14ac:dyDescent="0.35">
      <c r="C2162"/>
      <c r="D2162"/>
      <c r="E2162"/>
      <c r="F2162"/>
      <c r="G2162"/>
      <c r="H2162"/>
      <c r="I2162"/>
      <c r="J2162"/>
      <c r="K2162"/>
      <c r="L2162"/>
      <c r="M2162"/>
      <c r="N2162"/>
      <c r="O2162"/>
      <c r="P2162"/>
      <c r="Q2162"/>
    </row>
    <row r="2163" spans="3:17" x14ac:dyDescent="0.35">
      <c r="C2163"/>
      <c r="D2163"/>
      <c r="E2163"/>
      <c r="F2163"/>
      <c r="G2163"/>
      <c r="H2163"/>
      <c r="I2163"/>
      <c r="J2163"/>
      <c r="K2163"/>
      <c r="L2163"/>
      <c r="M2163"/>
      <c r="N2163"/>
      <c r="O2163"/>
      <c r="P2163"/>
      <c r="Q2163"/>
    </row>
    <row r="2164" spans="3:17" x14ac:dyDescent="0.35">
      <c r="C2164"/>
      <c r="D2164"/>
      <c r="E2164"/>
      <c r="F2164"/>
      <c r="G2164"/>
      <c r="H2164"/>
      <c r="I2164"/>
      <c r="J2164"/>
      <c r="K2164"/>
      <c r="L2164"/>
      <c r="M2164"/>
      <c r="N2164"/>
      <c r="O2164"/>
      <c r="P2164"/>
      <c r="Q2164"/>
    </row>
    <row r="2165" spans="3:17" x14ac:dyDescent="0.35">
      <c r="C2165"/>
      <c r="D2165"/>
      <c r="E2165"/>
      <c r="F2165"/>
      <c r="G2165"/>
      <c r="H2165"/>
      <c r="I2165"/>
      <c r="J2165"/>
      <c r="K2165"/>
      <c r="L2165"/>
      <c r="M2165"/>
      <c r="N2165"/>
      <c r="O2165"/>
      <c r="P2165"/>
      <c r="Q2165"/>
    </row>
    <row r="2166" spans="3:17" x14ac:dyDescent="0.35">
      <c r="C2166"/>
      <c r="D2166"/>
      <c r="E2166"/>
      <c r="F2166"/>
      <c r="G2166"/>
      <c r="H2166"/>
      <c r="I2166"/>
      <c r="J2166"/>
      <c r="K2166"/>
      <c r="L2166"/>
      <c r="M2166"/>
      <c r="N2166"/>
      <c r="O2166"/>
      <c r="P2166"/>
      <c r="Q2166"/>
    </row>
    <row r="2167" spans="3:17" x14ac:dyDescent="0.35">
      <c r="C2167"/>
      <c r="D2167"/>
      <c r="E2167"/>
      <c r="F2167"/>
      <c r="G2167"/>
      <c r="H2167"/>
      <c r="I2167"/>
      <c r="J2167"/>
      <c r="K2167"/>
      <c r="L2167"/>
      <c r="M2167"/>
      <c r="N2167"/>
      <c r="O2167"/>
      <c r="P2167"/>
      <c r="Q2167"/>
    </row>
    <row r="2168" spans="3:17" x14ac:dyDescent="0.35">
      <c r="C2168"/>
      <c r="D2168"/>
      <c r="E2168"/>
      <c r="F2168"/>
      <c r="G2168"/>
      <c r="H2168"/>
      <c r="I2168"/>
      <c r="J2168"/>
      <c r="K2168"/>
      <c r="L2168"/>
      <c r="M2168"/>
      <c r="N2168"/>
      <c r="O2168"/>
      <c r="P2168"/>
      <c r="Q2168"/>
    </row>
    <row r="2169" spans="3:17" x14ac:dyDescent="0.35">
      <c r="C2169"/>
      <c r="D2169"/>
      <c r="E2169"/>
      <c r="F2169"/>
      <c r="G2169"/>
      <c r="H2169"/>
      <c r="I2169"/>
      <c r="J2169"/>
      <c r="K2169"/>
      <c r="L2169"/>
      <c r="M2169"/>
      <c r="N2169"/>
      <c r="O2169"/>
      <c r="P2169"/>
      <c r="Q2169"/>
    </row>
    <row r="2170" spans="3:17" x14ac:dyDescent="0.35">
      <c r="C2170"/>
      <c r="D2170"/>
      <c r="E2170"/>
      <c r="F2170"/>
      <c r="G2170"/>
      <c r="H2170"/>
      <c r="I2170"/>
      <c r="J2170"/>
      <c r="K2170"/>
      <c r="L2170"/>
      <c r="M2170"/>
      <c r="N2170"/>
      <c r="O2170"/>
      <c r="P2170"/>
      <c r="Q2170"/>
    </row>
    <row r="2171" spans="3:17" x14ac:dyDescent="0.35">
      <c r="C2171"/>
      <c r="D2171"/>
      <c r="E2171"/>
      <c r="F2171"/>
      <c r="G2171"/>
      <c r="H2171"/>
      <c r="I2171"/>
      <c r="J2171"/>
      <c r="K2171"/>
      <c r="L2171"/>
      <c r="M2171"/>
      <c r="N2171"/>
      <c r="O2171"/>
      <c r="P2171"/>
      <c r="Q2171"/>
    </row>
    <row r="2172" spans="3:17" x14ac:dyDescent="0.35">
      <c r="C2172"/>
      <c r="D2172"/>
      <c r="E2172"/>
      <c r="F2172"/>
      <c r="G2172"/>
      <c r="H2172"/>
      <c r="I2172"/>
      <c r="J2172"/>
      <c r="K2172"/>
      <c r="L2172"/>
      <c r="M2172"/>
      <c r="N2172"/>
      <c r="O2172"/>
      <c r="P2172"/>
      <c r="Q2172"/>
    </row>
    <row r="2173" spans="3:17" x14ac:dyDescent="0.35">
      <c r="C2173"/>
      <c r="D2173"/>
      <c r="E2173"/>
      <c r="F2173"/>
      <c r="G2173"/>
      <c r="H2173"/>
      <c r="I2173"/>
      <c r="J2173"/>
      <c r="K2173"/>
      <c r="L2173"/>
      <c r="M2173"/>
      <c r="N2173"/>
      <c r="O2173"/>
      <c r="P2173"/>
      <c r="Q2173"/>
    </row>
    <row r="2174" spans="3:17" x14ac:dyDescent="0.35">
      <c r="C2174"/>
      <c r="D2174"/>
      <c r="E2174"/>
      <c r="F2174"/>
      <c r="G2174"/>
      <c r="H2174"/>
      <c r="I2174"/>
      <c r="J2174"/>
      <c r="K2174"/>
      <c r="L2174"/>
      <c r="M2174"/>
      <c r="N2174"/>
      <c r="O2174"/>
      <c r="P2174"/>
      <c r="Q2174"/>
    </row>
    <row r="2175" spans="3:17" x14ac:dyDescent="0.35">
      <c r="C2175"/>
      <c r="D2175"/>
      <c r="E2175"/>
      <c r="F2175"/>
      <c r="G2175"/>
      <c r="H2175"/>
      <c r="I2175"/>
      <c r="J2175"/>
      <c r="K2175"/>
      <c r="L2175"/>
      <c r="M2175"/>
      <c r="N2175"/>
      <c r="O2175"/>
      <c r="P2175"/>
      <c r="Q2175"/>
    </row>
    <row r="2176" spans="3:17" x14ac:dyDescent="0.35">
      <c r="C2176"/>
      <c r="D2176"/>
      <c r="E2176"/>
      <c r="F2176"/>
      <c r="G2176"/>
      <c r="H2176"/>
      <c r="I2176"/>
      <c r="J2176"/>
      <c r="K2176"/>
      <c r="L2176"/>
      <c r="M2176"/>
      <c r="N2176"/>
      <c r="O2176"/>
      <c r="P2176"/>
      <c r="Q2176"/>
    </row>
    <row r="2177" spans="3:17" x14ac:dyDescent="0.35">
      <c r="C2177"/>
      <c r="D2177"/>
      <c r="E2177"/>
      <c r="F2177"/>
      <c r="G2177"/>
      <c r="H2177"/>
      <c r="I2177"/>
      <c r="J2177"/>
      <c r="K2177"/>
      <c r="L2177"/>
      <c r="M2177"/>
      <c r="N2177"/>
      <c r="O2177"/>
      <c r="P2177"/>
      <c r="Q2177"/>
    </row>
    <row r="2178" spans="3:17" x14ac:dyDescent="0.35">
      <c r="C2178"/>
      <c r="D2178"/>
      <c r="E2178"/>
      <c r="F2178"/>
      <c r="G2178"/>
      <c r="H2178"/>
      <c r="I2178"/>
      <c r="J2178"/>
      <c r="K2178"/>
      <c r="L2178"/>
      <c r="M2178"/>
      <c r="N2178"/>
      <c r="O2178"/>
      <c r="P2178"/>
      <c r="Q2178"/>
    </row>
    <row r="2179" spans="3:17" x14ac:dyDescent="0.35">
      <c r="C2179"/>
      <c r="D2179"/>
      <c r="E2179"/>
      <c r="F2179"/>
      <c r="G2179"/>
      <c r="H2179"/>
      <c r="I2179"/>
      <c r="J2179"/>
      <c r="K2179"/>
      <c r="L2179"/>
      <c r="M2179"/>
      <c r="N2179"/>
      <c r="O2179"/>
      <c r="P2179"/>
      <c r="Q2179"/>
    </row>
    <row r="2180" spans="3:17" x14ac:dyDescent="0.35">
      <c r="C2180"/>
      <c r="D2180"/>
      <c r="E2180"/>
      <c r="F2180"/>
      <c r="G2180"/>
      <c r="H2180"/>
      <c r="I2180"/>
      <c r="J2180"/>
      <c r="K2180"/>
      <c r="L2180"/>
      <c r="M2180"/>
      <c r="N2180"/>
      <c r="O2180"/>
      <c r="P2180"/>
      <c r="Q2180"/>
    </row>
    <row r="2181" spans="3:17" x14ac:dyDescent="0.35">
      <c r="C2181"/>
      <c r="D2181"/>
      <c r="E2181"/>
      <c r="F2181"/>
      <c r="G2181"/>
      <c r="H2181"/>
      <c r="I2181"/>
      <c r="J2181"/>
      <c r="K2181"/>
      <c r="L2181"/>
      <c r="M2181"/>
      <c r="N2181"/>
      <c r="O2181"/>
      <c r="P2181"/>
      <c r="Q2181"/>
    </row>
    <row r="2182" spans="3:17" x14ac:dyDescent="0.35">
      <c r="C2182"/>
      <c r="D2182"/>
      <c r="E2182"/>
      <c r="F2182"/>
      <c r="G2182"/>
      <c r="H2182"/>
      <c r="I2182"/>
      <c r="J2182"/>
      <c r="K2182"/>
      <c r="L2182"/>
      <c r="M2182"/>
      <c r="N2182"/>
      <c r="O2182"/>
      <c r="P2182"/>
      <c r="Q2182"/>
    </row>
    <row r="2183" spans="3:17" x14ac:dyDescent="0.35">
      <c r="C2183"/>
      <c r="D2183"/>
      <c r="E2183"/>
      <c r="F2183"/>
      <c r="G2183"/>
      <c r="H2183"/>
      <c r="I2183"/>
      <c r="J2183"/>
      <c r="K2183"/>
      <c r="L2183"/>
      <c r="M2183"/>
      <c r="N2183"/>
      <c r="O2183"/>
      <c r="P2183"/>
      <c r="Q2183"/>
    </row>
    <row r="2184" spans="3:17" x14ac:dyDescent="0.35">
      <c r="C2184"/>
      <c r="D2184"/>
      <c r="E2184"/>
      <c r="F2184"/>
      <c r="G2184"/>
      <c r="H2184"/>
      <c r="I2184"/>
      <c r="J2184"/>
      <c r="K2184"/>
      <c r="L2184"/>
      <c r="M2184"/>
      <c r="N2184"/>
      <c r="O2184"/>
      <c r="P2184"/>
      <c r="Q2184"/>
    </row>
    <row r="2185" spans="3:17" x14ac:dyDescent="0.35">
      <c r="C2185"/>
      <c r="D2185"/>
      <c r="E2185"/>
      <c r="F2185"/>
      <c r="G2185"/>
      <c r="H2185"/>
      <c r="I2185"/>
      <c r="J2185"/>
      <c r="K2185"/>
      <c r="L2185"/>
      <c r="M2185"/>
      <c r="N2185"/>
      <c r="O2185"/>
      <c r="P2185"/>
      <c r="Q2185"/>
    </row>
    <row r="2186" spans="3:17" x14ac:dyDescent="0.35">
      <c r="C2186"/>
      <c r="D2186"/>
      <c r="E2186"/>
      <c r="F2186"/>
      <c r="G2186"/>
      <c r="H2186"/>
      <c r="I2186"/>
      <c r="J2186"/>
      <c r="K2186"/>
      <c r="L2186"/>
      <c r="M2186"/>
      <c r="N2186"/>
      <c r="O2186"/>
      <c r="P2186"/>
      <c r="Q2186"/>
    </row>
    <row r="2187" spans="3:17" x14ac:dyDescent="0.35">
      <c r="C2187"/>
      <c r="D2187"/>
      <c r="E2187"/>
      <c r="F2187"/>
      <c r="G2187"/>
      <c r="H2187"/>
      <c r="I2187"/>
      <c r="J2187"/>
      <c r="K2187"/>
      <c r="L2187"/>
      <c r="M2187"/>
      <c r="N2187"/>
      <c r="O2187"/>
      <c r="P2187"/>
      <c r="Q2187"/>
    </row>
    <row r="2188" spans="3:17" x14ac:dyDescent="0.35">
      <c r="C2188"/>
      <c r="D2188"/>
      <c r="E2188"/>
      <c r="F2188"/>
      <c r="G2188"/>
      <c r="H2188"/>
      <c r="I2188"/>
      <c r="J2188"/>
      <c r="K2188"/>
      <c r="L2188"/>
      <c r="M2188"/>
      <c r="N2188"/>
      <c r="O2188"/>
      <c r="P2188"/>
      <c r="Q2188"/>
    </row>
    <row r="2189" spans="3:17" x14ac:dyDescent="0.35">
      <c r="C2189"/>
      <c r="D2189"/>
      <c r="E2189"/>
      <c r="F2189"/>
      <c r="G2189"/>
      <c r="H2189"/>
      <c r="I2189"/>
      <c r="J2189"/>
      <c r="K2189"/>
      <c r="L2189"/>
      <c r="M2189"/>
      <c r="N2189"/>
      <c r="O2189"/>
      <c r="P2189"/>
      <c r="Q2189"/>
    </row>
    <row r="2190" spans="3:17" x14ac:dyDescent="0.35">
      <c r="C2190"/>
      <c r="D2190"/>
      <c r="E2190"/>
      <c r="F2190"/>
      <c r="G2190"/>
      <c r="H2190"/>
      <c r="I2190"/>
      <c r="J2190"/>
      <c r="K2190"/>
      <c r="L2190"/>
      <c r="M2190"/>
      <c r="N2190"/>
      <c r="O2190"/>
      <c r="P2190"/>
      <c r="Q2190"/>
    </row>
    <row r="2191" spans="3:17" x14ac:dyDescent="0.35">
      <c r="C2191"/>
      <c r="D2191"/>
      <c r="E2191"/>
      <c r="F2191"/>
      <c r="G2191"/>
      <c r="H2191"/>
      <c r="I2191"/>
      <c r="J2191"/>
      <c r="K2191"/>
      <c r="L2191"/>
      <c r="M2191"/>
      <c r="N2191"/>
      <c r="O2191"/>
      <c r="P2191"/>
      <c r="Q2191"/>
    </row>
    <row r="2192" spans="3:17" x14ac:dyDescent="0.35">
      <c r="C2192"/>
      <c r="D2192"/>
      <c r="E2192"/>
      <c r="F2192"/>
      <c r="G2192"/>
      <c r="H2192"/>
      <c r="I2192"/>
      <c r="J2192"/>
      <c r="K2192"/>
      <c r="L2192"/>
      <c r="M2192"/>
      <c r="N2192"/>
      <c r="O2192"/>
      <c r="P2192"/>
      <c r="Q2192"/>
    </row>
    <row r="2193" spans="3:17" x14ac:dyDescent="0.35">
      <c r="C2193"/>
      <c r="D2193"/>
      <c r="E2193"/>
      <c r="F2193"/>
      <c r="G2193"/>
      <c r="H2193"/>
      <c r="I2193"/>
      <c r="J2193"/>
      <c r="K2193"/>
      <c r="L2193"/>
      <c r="M2193"/>
      <c r="N2193"/>
      <c r="O2193"/>
      <c r="P2193"/>
      <c r="Q2193"/>
    </row>
    <row r="2194" spans="3:17" x14ac:dyDescent="0.35">
      <c r="C2194"/>
      <c r="D2194"/>
      <c r="E2194"/>
      <c r="F2194"/>
      <c r="G2194"/>
      <c r="H2194"/>
      <c r="I2194"/>
      <c r="J2194"/>
      <c r="K2194"/>
      <c r="L2194"/>
      <c r="M2194"/>
      <c r="N2194"/>
      <c r="O2194"/>
      <c r="P2194"/>
      <c r="Q2194"/>
    </row>
    <row r="2195" spans="3:17" x14ac:dyDescent="0.35">
      <c r="C2195"/>
      <c r="D2195"/>
      <c r="E2195"/>
      <c r="F2195"/>
      <c r="G2195"/>
      <c r="H2195"/>
      <c r="I2195"/>
      <c r="J2195"/>
      <c r="K2195"/>
      <c r="L2195"/>
      <c r="M2195"/>
      <c r="N2195"/>
      <c r="O2195"/>
      <c r="P2195"/>
      <c r="Q2195"/>
    </row>
    <row r="2196" spans="3:17" x14ac:dyDescent="0.35">
      <c r="C2196"/>
      <c r="D2196"/>
      <c r="E2196"/>
      <c r="F2196"/>
      <c r="G2196"/>
      <c r="H2196"/>
      <c r="I2196"/>
      <c r="J2196"/>
      <c r="K2196"/>
      <c r="L2196"/>
      <c r="M2196"/>
      <c r="N2196"/>
      <c r="O2196"/>
      <c r="P2196"/>
      <c r="Q2196"/>
    </row>
    <row r="2197" spans="3:17" x14ac:dyDescent="0.35">
      <c r="C2197"/>
      <c r="D2197"/>
      <c r="E2197"/>
      <c r="F2197"/>
      <c r="G2197"/>
      <c r="H2197"/>
      <c r="I2197"/>
      <c r="J2197"/>
      <c r="K2197"/>
      <c r="L2197"/>
      <c r="M2197"/>
      <c r="N2197"/>
      <c r="O2197"/>
      <c r="P2197"/>
      <c r="Q2197"/>
    </row>
    <row r="2198" spans="3:17" x14ac:dyDescent="0.35">
      <c r="C2198"/>
      <c r="D2198"/>
      <c r="E2198"/>
      <c r="F2198"/>
      <c r="G2198"/>
      <c r="H2198"/>
      <c r="I2198"/>
      <c r="J2198"/>
      <c r="K2198"/>
      <c r="L2198"/>
      <c r="M2198"/>
      <c r="N2198"/>
      <c r="O2198"/>
      <c r="P2198"/>
      <c r="Q2198"/>
    </row>
    <row r="2199" spans="3:17" x14ac:dyDescent="0.35">
      <c r="C2199"/>
      <c r="D2199"/>
      <c r="E2199"/>
      <c r="F2199"/>
      <c r="G2199"/>
      <c r="H2199"/>
      <c r="I2199"/>
      <c r="J2199"/>
      <c r="K2199"/>
      <c r="L2199"/>
      <c r="M2199"/>
      <c r="N2199"/>
      <c r="O2199"/>
      <c r="P2199"/>
      <c r="Q2199"/>
    </row>
    <row r="2200" spans="3:17" x14ac:dyDescent="0.35">
      <c r="C2200"/>
      <c r="D2200"/>
      <c r="E2200"/>
      <c r="F2200"/>
      <c r="G2200"/>
      <c r="H2200"/>
      <c r="I2200"/>
      <c r="J2200"/>
      <c r="K2200"/>
      <c r="L2200"/>
      <c r="M2200"/>
      <c r="N2200"/>
      <c r="O2200"/>
      <c r="P2200"/>
      <c r="Q2200"/>
    </row>
    <row r="2201" spans="3:17" x14ac:dyDescent="0.35">
      <c r="C2201"/>
      <c r="D2201"/>
      <c r="E2201"/>
      <c r="F2201"/>
      <c r="G2201"/>
      <c r="H2201"/>
      <c r="I2201"/>
      <c r="J2201"/>
      <c r="K2201"/>
      <c r="L2201"/>
      <c r="M2201"/>
      <c r="N2201"/>
      <c r="O2201"/>
      <c r="P2201"/>
      <c r="Q2201"/>
    </row>
    <row r="2202" spans="3:17" x14ac:dyDescent="0.35">
      <c r="C2202"/>
      <c r="D2202"/>
      <c r="E2202"/>
      <c r="F2202"/>
      <c r="G2202"/>
      <c r="H2202"/>
      <c r="I2202"/>
      <c r="J2202"/>
      <c r="K2202"/>
      <c r="L2202"/>
      <c r="M2202"/>
      <c r="N2202"/>
      <c r="O2202"/>
      <c r="P2202"/>
      <c r="Q2202"/>
    </row>
    <row r="2203" spans="3:17" x14ac:dyDescent="0.35">
      <c r="C2203"/>
      <c r="D2203"/>
      <c r="E2203"/>
      <c r="F2203"/>
      <c r="G2203"/>
      <c r="H2203"/>
      <c r="I2203"/>
      <c r="J2203"/>
      <c r="K2203"/>
      <c r="L2203"/>
      <c r="M2203"/>
      <c r="N2203"/>
      <c r="O2203"/>
      <c r="P2203"/>
      <c r="Q2203"/>
    </row>
    <row r="2204" spans="3:17" x14ac:dyDescent="0.35">
      <c r="C2204"/>
      <c r="D2204"/>
      <c r="E2204"/>
      <c r="F2204"/>
      <c r="G2204"/>
      <c r="H2204"/>
      <c r="I2204"/>
      <c r="J2204"/>
      <c r="K2204"/>
      <c r="L2204"/>
      <c r="M2204"/>
      <c r="N2204"/>
      <c r="O2204"/>
      <c r="P2204"/>
      <c r="Q2204"/>
    </row>
    <row r="2205" spans="3:17" x14ac:dyDescent="0.35">
      <c r="C2205"/>
      <c r="D2205"/>
      <c r="E2205"/>
      <c r="F2205"/>
      <c r="G2205"/>
      <c r="H2205"/>
      <c r="I2205"/>
      <c r="J2205"/>
      <c r="K2205"/>
      <c r="L2205"/>
      <c r="M2205"/>
      <c r="N2205"/>
      <c r="O2205"/>
      <c r="P2205"/>
      <c r="Q2205"/>
    </row>
    <row r="2206" spans="3:17" x14ac:dyDescent="0.35">
      <c r="C2206"/>
      <c r="D2206"/>
      <c r="E2206"/>
      <c r="F2206"/>
      <c r="G2206"/>
      <c r="H2206"/>
      <c r="I2206"/>
      <c r="J2206"/>
      <c r="K2206"/>
      <c r="L2206"/>
      <c r="M2206"/>
      <c r="N2206"/>
      <c r="O2206"/>
      <c r="P2206"/>
      <c r="Q2206"/>
    </row>
    <row r="2207" spans="3:17" x14ac:dyDescent="0.35">
      <c r="C2207"/>
      <c r="D2207"/>
      <c r="E2207"/>
      <c r="F2207"/>
      <c r="G2207"/>
      <c r="H2207"/>
      <c r="I2207"/>
      <c r="J2207"/>
      <c r="K2207"/>
      <c r="L2207"/>
      <c r="M2207"/>
      <c r="N2207"/>
      <c r="O2207"/>
      <c r="P2207"/>
      <c r="Q2207"/>
    </row>
    <row r="2208" spans="3:17" x14ac:dyDescent="0.35">
      <c r="C2208"/>
      <c r="D2208"/>
      <c r="E2208"/>
      <c r="F2208"/>
      <c r="G2208"/>
      <c r="H2208"/>
      <c r="I2208"/>
      <c r="J2208"/>
      <c r="K2208"/>
      <c r="L2208"/>
      <c r="M2208"/>
      <c r="N2208"/>
      <c r="O2208"/>
      <c r="P2208"/>
      <c r="Q2208"/>
    </row>
    <row r="2209" spans="3:17" x14ac:dyDescent="0.35">
      <c r="C2209"/>
      <c r="D2209"/>
      <c r="E2209"/>
      <c r="F2209"/>
      <c r="G2209"/>
      <c r="H2209"/>
      <c r="I2209"/>
      <c r="J2209"/>
      <c r="K2209"/>
      <c r="L2209"/>
      <c r="M2209"/>
      <c r="N2209"/>
      <c r="O2209"/>
      <c r="P2209"/>
      <c r="Q2209"/>
    </row>
    <row r="2210" spans="3:17" x14ac:dyDescent="0.35">
      <c r="C2210"/>
      <c r="D2210"/>
      <c r="E2210"/>
      <c r="F2210"/>
      <c r="G2210"/>
      <c r="H2210"/>
      <c r="I2210"/>
      <c r="J2210"/>
      <c r="K2210"/>
      <c r="L2210"/>
      <c r="M2210"/>
      <c r="N2210"/>
      <c r="O2210"/>
      <c r="P2210"/>
      <c r="Q2210"/>
    </row>
    <row r="2211" spans="3:17" x14ac:dyDescent="0.35">
      <c r="C2211"/>
      <c r="D2211"/>
      <c r="E2211"/>
      <c r="F2211"/>
      <c r="G2211"/>
      <c r="H2211"/>
      <c r="I2211"/>
      <c r="J2211"/>
      <c r="K2211"/>
      <c r="L2211"/>
      <c r="M2211"/>
      <c r="N2211"/>
      <c r="O2211"/>
      <c r="P2211"/>
      <c r="Q2211"/>
    </row>
    <row r="2212" spans="3:17" x14ac:dyDescent="0.35">
      <c r="C2212"/>
      <c r="D2212"/>
      <c r="E2212"/>
      <c r="F2212"/>
      <c r="G2212"/>
      <c r="H2212"/>
      <c r="I2212"/>
      <c r="J2212"/>
      <c r="K2212"/>
      <c r="L2212"/>
      <c r="M2212"/>
      <c r="N2212"/>
      <c r="O2212"/>
      <c r="P2212"/>
      <c r="Q2212"/>
    </row>
    <row r="2213" spans="3:17" x14ac:dyDescent="0.35">
      <c r="C2213"/>
      <c r="D2213"/>
      <c r="E2213"/>
      <c r="F2213"/>
      <c r="G2213"/>
      <c r="H2213"/>
      <c r="I2213"/>
      <c r="J2213"/>
      <c r="K2213"/>
      <c r="L2213"/>
      <c r="M2213"/>
      <c r="N2213"/>
      <c r="O2213"/>
      <c r="P2213"/>
      <c r="Q2213"/>
    </row>
    <row r="2214" spans="3:17" x14ac:dyDescent="0.35">
      <c r="C2214"/>
      <c r="D2214"/>
      <c r="E2214"/>
      <c r="F2214"/>
      <c r="G2214"/>
      <c r="H2214"/>
      <c r="I2214"/>
      <c r="J2214"/>
      <c r="K2214"/>
      <c r="L2214"/>
      <c r="M2214"/>
      <c r="N2214"/>
      <c r="O2214"/>
      <c r="P2214"/>
      <c r="Q2214"/>
    </row>
    <row r="2215" spans="3:17" x14ac:dyDescent="0.35">
      <c r="C2215"/>
      <c r="D2215"/>
      <c r="E2215"/>
      <c r="F2215"/>
      <c r="G2215"/>
      <c r="H2215"/>
      <c r="I2215"/>
      <c r="J2215"/>
      <c r="K2215"/>
      <c r="L2215"/>
      <c r="M2215"/>
      <c r="N2215"/>
      <c r="O2215"/>
      <c r="P2215"/>
      <c r="Q2215"/>
    </row>
    <row r="2216" spans="3:17" x14ac:dyDescent="0.35">
      <c r="C2216"/>
      <c r="D2216"/>
      <c r="E2216"/>
      <c r="F2216"/>
      <c r="G2216"/>
      <c r="H2216"/>
      <c r="I2216"/>
      <c r="J2216"/>
      <c r="K2216"/>
      <c r="L2216"/>
      <c r="M2216"/>
      <c r="N2216"/>
      <c r="O2216"/>
      <c r="P2216"/>
      <c r="Q2216"/>
    </row>
    <row r="2217" spans="3:17" x14ac:dyDescent="0.35">
      <c r="C2217"/>
      <c r="D2217"/>
      <c r="E2217"/>
      <c r="F2217"/>
      <c r="G2217"/>
      <c r="H2217"/>
      <c r="I2217"/>
      <c r="J2217"/>
      <c r="K2217"/>
      <c r="L2217"/>
      <c r="M2217"/>
      <c r="N2217"/>
      <c r="O2217"/>
      <c r="P2217"/>
      <c r="Q2217"/>
    </row>
    <row r="2218" spans="3:17" x14ac:dyDescent="0.35">
      <c r="C2218"/>
      <c r="D2218"/>
      <c r="E2218"/>
      <c r="F2218"/>
      <c r="G2218"/>
      <c r="H2218"/>
      <c r="I2218"/>
      <c r="J2218"/>
      <c r="K2218"/>
      <c r="L2218"/>
      <c r="M2218"/>
      <c r="N2218"/>
      <c r="O2218"/>
      <c r="P2218"/>
      <c r="Q2218"/>
    </row>
    <row r="2219" spans="3:17" x14ac:dyDescent="0.35">
      <c r="C2219"/>
      <c r="D2219"/>
      <c r="E2219"/>
      <c r="F2219"/>
      <c r="G2219"/>
      <c r="H2219"/>
      <c r="I2219"/>
      <c r="J2219"/>
      <c r="K2219"/>
      <c r="L2219"/>
      <c r="M2219"/>
      <c r="N2219"/>
      <c r="O2219"/>
      <c r="P2219"/>
      <c r="Q2219"/>
    </row>
    <row r="2220" spans="3:17" x14ac:dyDescent="0.35">
      <c r="C2220"/>
      <c r="D2220"/>
      <c r="E2220"/>
      <c r="F2220"/>
      <c r="G2220"/>
      <c r="H2220"/>
      <c r="I2220"/>
      <c r="J2220"/>
      <c r="K2220"/>
      <c r="L2220"/>
      <c r="M2220"/>
      <c r="N2220"/>
      <c r="O2220"/>
      <c r="P2220"/>
      <c r="Q2220"/>
    </row>
    <row r="2221" spans="3:17" x14ac:dyDescent="0.35">
      <c r="C2221"/>
      <c r="D2221"/>
      <c r="E2221"/>
      <c r="F2221"/>
      <c r="G2221"/>
      <c r="H2221"/>
      <c r="I2221"/>
      <c r="J2221"/>
      <c r="K2221"/>
      <c r="L2221"/>
      <c r="M2221"/>
      <c r="N2221"/>
      <c r="O2221"/>
      <c r="P2221"/>
      <c r="Q2221"/>
    </row>
    <row r="2222" spans="3:17" x14ac:dyDescent="0.35">
      <c r="C2222"/>
      <c r="D2222"/>
      <c r="E2222"/>
      <c r="F2222"/>
      <c r="G2222"/>
      <c r="H2222"/>
      <c r="I2222"/>
      <c r="J2222"/>
      <c r="K2222"/>
      <c r="L2222"/>
      <c r="M2222"/>
      <c r="N2222"/>
      <c r="O2222"/>
      <c r="P2222"/>
      <c r="Q2222"/>
    </row>
    <row r="2223" spans="3:17" x14ac:dyDescent="0.35">
      <c r="C2223"/>
      <c r="D2223"/>
      <c r="E2223"/>
      <c r="F2223"/>
      <c r="G2223"/>
      <c r="H2223"/>
      <c r="I2223"/>
      <c r="J2223"/>
      <c r="K2223"/>
      <c r="L2223"/>
      <c r="M2223"/>
      <c r="N2223"/>
      <c r="O2223"/>
      <c r="P2223"/>
      <c r="Q2223"/>
    </row>
    <row r="2224" spans="3:17" x14ac:dyDescent="0.35">
      <c r="C2224"/>
      <c r="D2224"/>
      <c r="E2224"/>
      <c r="F2224"/>
      <c r="G2224"/>
      <c r="H2224"/>
      <c r="I2224"/>
      <c r="J2224"/>
      <c r="K2224"/>
      <c r="L2224"/>
      <c r="M2224"/>
      <c r="N2224"/>
      <c r="O2224"/>
      <c r="P2224"/>
      <c r="Q2224"/>
    </row>
    <row r="2225" spans="3:17" x14ac:dyDescent="0.35">
      <c r="C2225"/>
      <c r="D2225"/>
      <c r="E2225"/>
      <c r="F2225"/>
      <c r="G2225"/>
      <c r="H2225"/>
      <c r="I2225"/>
      <c r="J2225"/>
      <c r="K2225"/>
      <c r="L2225"/>
      <c r="M2225"/>
      <c r="N2225"/>
      <c r="O2225"/>
      <c r="P2225"/>
      <c r="Q2225"/>
    </row>
    <row r="2226" spans="3:17" x14ac:dyDescent="0.35">
      <c r="C2226"/>
      <c r="D2226"/>
      <c r="E2226"/>
      <c r="F2226"/>
      <c r="G2226"/>
      <c r="H2226"/>
      <c r="I2226"/>
      <c r="J2226"/>
      <c r="K2226"/>
      <c r="L2226"/>
      <c r="M2226"/>
      <c r="N2226"/>
      <c r="O2226"/>
      <c r="P2226"/>
      <c r="Q2226"/>
    </row>
    <row r="2227" spans="3:17" x14ac:dyDescent="0.35">
      <c r="C2227"/>
      <c r="D2227"/>
      <c r="E2227"/>
      <c r="F2227"/>
      <c r="G2227"/>
      <c r="H2227"/>
      <c r="I2227"/>
      <c r="J2227"/>
      <c r="K2227"/>
      <c r="L2227"/>
      <c r="M2227"/>
      <c r="N2227"/>
      <c r="O2227"/>
      <c r="P2227"/>
      <c r="Q2227"/>
    </row>
    <row r="2228" spans="3:17" x14ac:dyDescent="0.35">
      <c r="C2228"/>
      <c r="D2228"/>
      <c r="E2228"/>
      <c r="F2228"/>
      <c r="G2228"/>
      <c r="H2228"/>
      <c r="I2228"/>
      <c r="J2228"/>
      <c r="K2228"/>
      <c r="L2228"/>
      <c r="M2228"/>
      <c r="N2228"/>
      <c r="O2228"/>
      <c r="P2228"/>
      <c r="Q2228"/>
    </row>
    <row r="2229" spans="3:17" x14ac:dyDescent="0.35">
      <c r="C2229"/>
      <c r="D2229"/>
      <c r="E2229"/>
      <c r="F2229"/>
      <c r="G2229"/>
      <c r="H2229"/>
      <c r="I2229"/>
      <c r="J2229"/>
      <c r="K2229"/>
      <c r="L2229"/>
      <c r="M2229"/>
      <c r="N2229"/>
      <c r="O2229"/>
      <c r="P2229"/>
      <c r="Q2229"/>
    </row>
    <row r="2230" spans="3:17" x14ac:dyDescent="0.35">
      <c r="C2230"/>
      <c r="D2230"/>
      <c r="E2230"/>
      <c r="F2230"/>
      <c r="G2230"/>
      <c r="H2230"/>
      <c r="I2230"/>
      <c r="J2230"/>
      <c r="K2230"/>
      <c r="L2230"/>
      <c r="M2230"/>
      <c r="N2230"/>
      <c r="O2230"/>
      <c r="P2230"/>
      <c r="Q2230"/>
    </row>
    <row r="2231" spans="3:17" x14ac:dyDescent="0.35">
      <c r="C2231"/>
      <c r="D2231"/>
      <c r="E2231"/>
      <c r="F2231"/>
      <c r="G2231"/>
      <c r="H2231"/>
      <c r="I2231"/>
      <c r="J2231"/>
      <c r="K2231"/>
      <c r="L2231"/>
      <c r="M2231"/>
      <c r="N2231"/>
      <c r="O2231"/>
      <c r="P2231"/>
      <c r="Q2231"/>
    </row>
    <row r="2232" spans="3:17" x14ac:dyDescent="0.35">
      <c r="C2232"/>
      <c r="D2232"/>
      <c r="E2232"/>
      <c r="F2232"/>
      <c r="G2232"/>
      <c r="H2232"/>
      <c r="I2232"/>
      <c r="J2232"/>
      <c r="K2232"/>
      <c r="L2232"/>
      <c r="M2232"/>
      <c r="N2232"/>
      <c r="O2232"/>
      <c r="P2232"/>
      <c r="Q2232"/>
    </row>
    <row r="2233" spans="3:17" x14ac:dyDescent="0.35">
      <c r="C2233"/>
      <c r="D2233"/>
      <c r="E2233"/>
      <c r="F2233"/>
      <c r="G2233"/>
      <c r="H2233"/>
      <c r="I2233"/>
      <c r="J2233"/>
      <c r="K2233"/>
      <c r="L2233"/>
      <c r="M2233"/>
      <c r="N2233"/>
      <c r="O2233"/>
      <c r="P2233"/>
      <c r="Q2233"/>
    </row>
    <row r="2234" spans="3:17" x14ac:dyDescent="0.35">
      <c r="C2234"/>
      <c r="D2234"/>
      <c r="E2234"/>
      <c r="F2234"/>
      <c r="G2234"/>
      <c r="H2234"/>
      <c r="I2234"/>
      <c r="J2234"/>
      <c r="K2234"/>
      <c r="L2234"/>
      <c r="M2234"/>
      <c r="N2234"/>
      <c r="O2234"/>
      <c r="P2234"/>
      <c r="Q2234"/>
    </row>
    <row r="2235" spans="3:17" x14ac:dyDescent="0.35">
      <c r="C2235"/>
      <c r="D2235"/>
      <c r="E2235"/>
      <c r="F2235"/>
      <c r="G2235"/>
      <c r="H2235"/>
      <c r="I2235"/>
      <c r="J2235"/>
      <c r="K2235"/>
      <c r="L2235"/>
      <c r="M2235"/>
      <c r="N2235"/>
      <c r="O2235"/>
      <c r="P2235"/>
      <c r="Q2235"/>
    </row>
    <row r="2236" spans="3:17" x14ac:dyDescent="0.35">
      <c r="C2236"/>
      <c r="D2236"/>
      <c r="E2236"/>
      <c r="F2236"/>
      <c r="G2236"/>
      <c r="H2236"/>
      <c r="I2236"/>
      <c r="J2236"/>
      <c r="K2236"/>
      <c r="L2236"/>
      <c r="M2236"/>
      <c r="N2236"/>
      <c r="O2236"/>
      <c r="P2236"/>
      <c r="Q2236"/>
    </row>
    <row r="2237" spans="3:17" x14ac:dyDescent="0.35">
      <c r="C2237"/>
      <c r="D2237"/>
      <c r="E2237"/>
      <c r="F2237"/>
      <c r="G2237"/>
      <c r="H2237"/>
      <c r="I2237"/>
      <c r="J2237"/>
      <c r="K2237"/>
      <c r="L2237"/>
      <c r="M2237"/>
      <c r="N2237"/>
      <c r="O2237"/>
      <c r="P2237"/>
      <c r="Q2237"/>
    </row>
    <row r="2238" spans="3:17" x14ac:dyDescent="0.35">
      <c r="C2238"/>
      <c r="D2238"/>
      <c r="E2238"/>
      <c r="F2238"/>
      <c r="G2238"/>
      <c r="H2238"/>
      <c r="I2238"/>
      <c r="J2238"/>
      <c r="K2238"/>
      <c r="L2238"/>
      <c r="M2238"/>
      <c r="N2238"/>
      <c r="O2238"/>
      <c r="P2238"/>
      <c r="Q2238"/>
    </row>
    <row r="2239" spans="3:17" x14ac:dyDescent="0.35">
      <c r="C2239"/>
      <c r="D2239"/>
      <c r="E2239"/>
      <c r="F2239"/>
      <c r="G2239"/>
      <c r="H2239"/>
      <c r="I2239"/>
      <c r="J2239"/>
      <c r="K2239"/>
      <c r="L2239"/>
      <c r="M2239"/>
      <c r="N2239"/>
      <c r="O2239"/>
      <c r="P2239"/>
      <c r="Q2239"/>
    </row>
    <row r="2240" spans="3:17" x14ac:dyDescent="0.35">
      <c r="C2240"/>
      <c r="D2240"/>
      <c r="E2240"/>
      <c r="F2240"/>
      <c r="G2240"/>
      <c r="H2240"/>
      <c r="I2240"/>
      <c r="J2240"/>
      <c r="K2240"/>
      <c r="L2240"/>
      <c r="M2240"/>
      <c r="N2240"/>
      <c r="O2240"/>
      <c r="P2240"/>
      <c r="Q2240"/>
    </row>
    <row r="2241" spans="3:17" x14ac:dyDescent="0.35">
      <c r="C2241"/>
      <c r="D2241"/>
      <c r="E2241"/>
      <c r="F2241"/>
      <c r="G2241"/>
      <c r="H2241"/>
      <c r="I2241"/>
      <c r="J2241"/>
      <c r="K2241"/>
      <c r="L2241"/>
      <c r="M2241"/>
      <c r="N2241"/>
      <c r="O2241"/>
      <c r="P2241"/>
      <c r="Q2241"/>
    </row>
    <row r="2242" spans="3:17" x14ac:dyDescent="0.35">
      <c r="C2242"/>
      <c r="D2242"/>
      <c r="E2242"/>
      <c r="F2242"/>
      <c r="G2242"/>
      <c r="H2242"/>
      <c r="I2242"/>
      <c r="J2242"/>
      <c r="K2242"/>
      <c r="L2242"/>
      <c r="M2242"/>
      <c r="N2242"/>
      <c r="O2242"/>
      <c r="P2242"/>
      <c r="Q2242"/>
    </row>
    <row r="2243" spans="3:17" x14ac:dyDescent="0.35">
      <c r="C2243"/>
      <c r="D2243"/>
      <c r="E2243"/>
      <c r="F2243"/>
      <c r="G2243"/>
      <c r="H2243"/>
      <c r="I2243"/>
      <c r="J2243"/>
      <c r="K2243"/>
      <c r="L2243"/>
      <c r="M2243"/>
      <c r="N2243"/>
      <c r="O2243"/>
      <c r="P2243"/>
      <c r="Q2243"/>
    </row>
    <row r="2244" spans="3:17" x14ac:dyDescent="0.35">
      <c r="C2244"/>
      <c r="D2244"/>
      <c r="E2244"/>
      <c r="F2244"/>
      <c r="G2244"/>
      <c r="H2244"/>
      <c r="I2244"/>
      <c r="J2244"/>
      <c r="K2244"/>
      <c r="L2244"/>
      <c r="M2244"/>
      <c r="N2244"/>
      <c r="O2244"/>
      <c r="P2244"/>
      <c r="Q2244"/>
    </row>
    <row r="2245" spans="3:17" x14ac:dyDescent="0.35">
      <c r="C2245"/>
      <c r="D2245"/>
      <c r="E2245"/>
      <c r="F2245"/>
      <c r="G2245"/>
      <c r="H2245"/>
      <c r="I2245"/>
      <c r="J2245"/>
      <c r="K2245"/>
      <c r="L2245"/>
      <c r="M2245"/>
      <c r="N2245"/>
      <c r="O2245"/>
      <c r="P2245"/>
      <c r="Q2245"/>
    </row>
    <row r="2246" spans="3:17" x14ac:dyDescent="0.35">
      <c r="C2246"/>
      <c r="D2246"/>
      <c r="E2246"/>
      <c r="F2246"/>
      <c r="G2246"/>
      <c r="H2246"/>
      <c r="I2246"/>
      <c r="J2246"/>
      <c r="K2246"/>
      <c r="L2246"/>
      <c r="M2246"/>
      <c r="N2246"/>
      <c r="O2246"/>
      <c r="P2246"/>
      <c r="Q2246"/>
    </row>
    <row r="2247" spans="3:17" x14ac:dyDescent="0.35">
      <c r="C2247"/>
      <c r="D2247"/>
      <c r="E2247"/>
      <c r="F2247"/>
      <c r="G2247"/>
      <c r="H2247"/>
      <c r="I2247"/>
      <c r="J2247"/>
      <c r="K2247"/>
      <c r="L2247"/>
      <c r="M2247"/>
      <c r="N2247"/>
      <c r="O2247"/>
      <c r="P2247"/>
      <c r="Q2247"/>
    </row>
    <row r="2248" spans="3:17" x14ac:dyDescent="0.35">
      <c r="C2248"/>
      <c r="D2248"/>
      <c r="E2248"/>
      <c r="F2248"/>
      <c r="G2248"/>
      <c r="H2248"/>
      <c r="I2248"/>
      <c r="J2248"/>
      <c r="K2248"/>
      <c r="L2248"/>
      <c r="M2248"/>
      <c r="N2248"/>
      <c r="O2248"/>
      <c r="P2248"/>
      <c r="Q2248"/>
    </row>
    <row r="2249" spans="3:17" x14ac:dyDescent="0.35">
      <c r="C2249"/>
      <c r="D2249"/>
      <c r="E2249"/>
      <c r="F2249"/>
      <c r="G2249"/>
      <c r="H2249"/>
      <c r="I2249"/>
      <c r="J2249"/>
      <c r="K2249"/>
      <c r="L2249"/>
      <c r="M2249"/>
      <c r="N2249"/>
      <c r="O2249"/>
      <c r="P2249"/>
      <c r="Q2249"/>
    </row>
    <row r="2250" spans="3:17" x14ac:dyDescent="0.35">
      <c r="C2250"/>
      <c r="D2250"/>
      <c r="E2250"/>
      <c r="F2250"/>
      <c r="G2250"/>
      <c r="H2250"/>
      <c r="I2250"/>
      <c r="J2250"/>
      <c r="K2250"/>
      <c r="L2250"/>
      <c r="M2250"/>
      <c r="N2250"/>
      <c r="O2250"/>
      <c r="P2250"/>
      <c r="Q2250"/>
    </row>
    <row r="2251" spans="3:17" x14ac:dyDescent="0.35">
      <c r="C2251"/>
      <c r="D2251"/>
      <c r="E2251"/>
      <c r="F2251"/>
      <c r="G2251"/>
      <c r="H2251"/>
      <c r="I2251"/>
      <c r="J2251"/>
      <c r="K2251"/>
      <c r="L2251"/>
      <c r="M2251"/>
      <c r="N2251"/>
      <c r="O2251"/>
      <c r="P2251"/>
      <c r="Q2251"/>
    </row>
    <row r="2252" spans="3:17" x14ac:dyDescent="0.35">
      <c r="C2252"/>
      <c r="D2252"/>
      <c r="E2252"/>
      <c r="F2252"/>
      <c r="G2252"/>
      <c r="H2252"/>
      <c r="I2252"/>
      <c r="J2252"/>
      <c r="K2252"/>
      <c r="L2252"/>
      <c r="M2252"/>
      <c r="N2252"/>
      <c r="O2252"/>
      <c r="P2252"/>
      <c r="Q2252"/>
    </row>
    <row r="2253" spans="3:17" x14ac:dyDescent="0.35">
      <c r="C2253"/>
      <c r="D2253"/>
      <c r="E2253"/>
      <c r="F2253"/>
      <c r="G2253"/>
      <c r="H2253"/>
      <c r="I2253"/>
      <c r="J2253"/>
      <c r="K2253"/>
      <c r="L2253"/>
      <c r="M2253"/>
      <c r="N2253"/>
      <c r="O2253"/>
      <c r="P2253"/>
      <c r="Q2253"/>
    </row>
    <row r="2254" spans="3:17" x14ac:dyDescent="0.35">
      <c r="C2254"/>
      <c r="D2254"/>
      <c r="E2254"/>
      <c r="F2254"/>
      <c r="G2254"/>
      <c r="H2254"/>
      <c r="I2254"/>
      <c r="J2254"/>
      <c r="K2254"/>
      <c r="L2254"/>
      <c r="M2254"/>
      <c r="N2254"/>
      <c r="O2254"/>
      <c r="P2254"/>
      <c r="Q2254"/>
    </row>
    <row r="2255" spans="3:17" x14ac:dyDescent="0.35">
      <c r="C2255"/>
      <c r="D2255"/>
      <c r="E2255"/>
      <c r="F2255"/>
      <c r="G2255"/>
      <c r="H2255"/>
      <c r="I2255"/>
      <c r="J2255"/>
      <c r="K2255"/>
      <c r="L2255"/>
      <c r="M2255"/>
      <c r="N2255"/>
      <c r="O2255"/>
      <c r="P2255"/>
      <c r="Q2255"/>
    </row>
    <row r="2256" spans="3:17" x14ac:dyDescent="0.35">
      <c r="C2256"/>
      <c r="D2256"/>
      <c r="E2256"/>
      <c r="F2256"/>
      <c r="G2256"/>
      <c r="H2256"/>
      <c r="I2256"/>
      <c r="J2256"/>
      <c r="K2256"/>
      <c r="L2256"/>
      <c r="M2256"/>
      <c r="N2256"/>
      <c r="O2256"/>
      <c r="P2256"/>
      <c r="Q2256"/>
    </row>
    <row r="2257" spans="3:17" x14ac:dyDescent="0.35">
      <c r="C2257"/>
      <c r="D2257"/>
      <c r="E2257"/>
      <c r="F2257"/>
      <c r="G2257"/>
      <c r="H2257"/>
      <c r="I2257"/>
      <c r="J2257"/>
      <c r="K2257"/>
      <c r="L2257"/>
      <c r="M2257"/>
      <c r="N2257"/>
      <c r="O2257"/>
      <c r="P2257"/>
      <c r="Q2257"/>
    </row>
    <row r="2258" spans="3:17" x14ac:dyDescent="0.35">
      <c r="C2258"/>
      <c r="D2258"/>
      <c r="E2258"/>
      <c r="F2258"/>
      <c r="G2258"/>
      <c r="H2258"/>
      <c r="I2258"/>
      <c r="J2258"/>
      <c r="K2258"/>
      <c r="L2258"/>
      <c r="M2258"/>
      <c r="N2258"/>
      <c r="O2258"/>
      <c r="P2258"/>
      <c r="Q2258"/>
    </row>
    <row r="2259" spans="3:17" x14ac:dyDescent="0.35">
      <c r="C2259"/>
      <c r="D2259"/>
      <c r="E2259"/>
      <c r="F2259"/>
      <c r="G2259"/>
      <c r="H2259"/>
      <c r="I2259"/>
      <c r="J2259"/>
      <c r="K2259"/>
      <c r="L2259"/>
      <c r="M2259"/>
      <c r="N2259"/>
      <c r="O2259"/>
      <c r="P2259"/>
      <c r="Q2259"/>
    </row>
    <row r="2260" spans="3:17" x14ac:dyDescent="0.35">
      <c r="C2260"/>
      <c r="D2260"/>
      <c r="E2260"/>
      <c r="F2260"/>
      <c r="G2260"/>
      <c r="H2260"/>
      <c r="I2260"/>
      <c r="J2260"/>
      <c r="K2260"/>
      <c r="L2260"/>
      <c r="M2260"/>
      <c r="N2260"/>
      <c r="O2260"/>
      <c r="P2260"/>
      <c r="Q2260"/>
    </row>
    <row r="2261" spans="3:17" x14ac:dyDescent="0.35">
      <c r="C2261"/>
      <c r="D2261"/>
      <c r="E2261"/>
      <c r="F2261"/>
      <c r="G2261"/>
      <c r="H2261"/>
      <c r="I2261"/>
      <c r="J2261"/>
      <c r="K2261"/>
      <c r="L2261"/>
      <c r="M2261"/>
      <c r="N2261"/>
      <c r="O2261"/>
      <c r="P2261"/>
      <c r="Q2261"/>
    </row>
    <row r="2262" spans="3:17" x14ac:dyDescent="0.35">
      <c r="C2262"/>
      <c r="D2262"/>
      <c r="E2262"/>
      <c r="F2262"/>
      <c r="G2262"/>
      <c r="H2262"/>
      <c r="I2262"/>
      <c r="J2262"/>
      <c r="K2262"/>
      <c r="L2262"/>
      <c r="M2262"/>
      <c r="N2262"/>
      <c r="O2262"/>
      <c r="P2262"/>
      <c r="Q2262"/>
    </row>
    <row r="2263" spans="3:17" x14ac:dyDescent="0.35">
      <c r="C2263"/>
      <c r="D2263"/>
      <c r="E2263"/>
      <c r="F2263"/>
      <c r="G2263"/>
      <c r="H2263"/>
      <c r="I2263"/>
      <c r="J2263"/>
      <c r="K2263"/>
      <c r="L2263"/>
      <c r="M2263"/>
      <c r="N2263"/>
      <c r="O2263"/>
      <c r="P2263"/>
      <c r="Q2263"/>
    </row>
    <row r="2264" spans="3:17" x14ac:dyDescent="0.35">
      <c r="C2264"/>
      <c r="D2264"/>
      <c r="E2264"/>
      <c r="F2264"/>
      <c r="G2264"/>
      <c r="H2264"/>
      <c r="I2264"/>
      <c r="J2264"/>
      <c r="K2264"/>
      <c r="L2264"/>
      <c r="M2264"/>
      <c r="N2264"/>
      <c r="O2264"/>
      <c r="P2264"/>
      <c r="Q2264"/>
    </row>
    <row r="2265" spans="3:17" x14ac:dyDescent="0.35">
      <c r="C2265"/>
      <c r="D2265"/>
      <c r="E2265"/>
      <c r="F2265"/>
      <c r="G2265"/>
      <c r="H2265"/>
      <c r="I2265"/>
      <c r="J2265"/>
      <c r="K2265"/>
      <c r="L2265"/>
      <c r="M2265"/>
      <c r="N2265"/>
      <c r="O2265"/>
      <c r="P2265"/>
      <c r="Q2265"/>
    </row>
    <row r="2266" spans="3:17" x14ac:dyDescent="0.35">
      <c r="C2266"/>
      <c r="D2266"/>
      <c r="E2266"/>
      <c r="F2266"/>
      <c r="G2266"/>
      <c r="H2266"/>
      <c r="I2266"/>
      <c r="J2266"/>
      <c r="K2266"/>
      <c r="L2266"/>
      <c r="M2266"/>
      <c r="N2266"/>
      <c r="O2266"/>
      <c r="P2266"/>
      <c r="Q2266"/>
    </row>
    <row r="2267" spans="3:17" x14ac:dyDescent="0.35">
      <c r="C2267"/>
      <c r="D2267"/>
      <c r="E2267"/>
      <c r="F2267"/>
      <c r="G2267"/>
      <c r="H2267"/>
      <c r="I2267"/>
      <c r="J2267"/>
      <c r="K2267"/>
      <c r="L2267"/>
      <c r="M2267"/>
      <c r="N2267"/>
      <c r="O2267"/>
      <c r="P2267"/>
      <c r="Q2267"/>
    </row>
    <row r="2268" spans="3:17" x14ac:dyDescent="0.35">
      <c r="C2268"/>
      <c r="D2268"/>
      <c r="E2268"/>
      <c r="F2268"/>
      <c r="G2268"/>
      <c r="H2268"/>
      <c r="I2268"/>
      <c r="J2268"/>
      <c r="K2268"/>
      <c r="L2268"/>
      <c r="M2268"/>
      <c r="N2268"/>
      <c r="O2268"/>
      <c r="P2268"/>
      <c r="Q2268"/>
    </row>
    <row r="2269" spans="3:17" x14ac:dyDescent="0.35">
      <c r="C2269"/>
      <c r="D2269"/>
      <c r="E2269"/>
      <c r="F2269"/>
      <c r="G2269"/>
      <c r="H2269"/>
      <c r="I2269"/>
      <c r="J2269"/>
      <c r="K2269"/>
      <c r="L2269"/>
      <c r="M2269"/>
      <c r="N2269"/>
      <c r="O2269"/>
      <c r="P2269"/>
      <c r="Q2269"/>
    </row>
    <row r="2270" spans="3:17" x14ac:dyDescent="0.35">
      <c r="C2270"/>
      <c r="D2270"/>
      <c r="E2270"/>
      <c r="F2270"/>
      <c r="G2270"/>
      <c r="H2270"/>
      <c r="I2270"/>
      <c r="J2270"/>
      <c r="K2270"/>
      <c r="L2270"/>
      <c r="M2270"/>
      <c r="N2270"/>
      <c r="O2270"/>
      <c r="P2270"/>
      <c r="Q2270"/>
    </row>
    <row r="2271" spans="3:17" x14ac:dyDescent="0.35">
      <c r="C2271"/>
      <c r="D2271"/>
      <c r="E2271"/>
      <c r="F2271"/>
      <c r="G2271"/>
      <c r="H2271"/>
      <c r="I2271"/>
      <c r="J2271"/>
      <c r="K2271"/>
      <c r="L2271"/>
      <c r="M2271"/>
      <c r="N2271"/>
      <c r="O2271"/>
      <c r="P2271"/>
      <c r="Q2271"/>
    </row>
    <row r="2272" spans="3:17" x14ac:dyDescent="0.35">
      <c r="C2272"/>
      <c r="D2272"/>
      <c r="E2272"/>
      <c r="F2272"/>
      <c r="G2272"/>
      <c r="H2272"/>
      <c r="I2272"/>
      <c r="J2272"/>
      <c r="K2272"/>
      <c r="L2272"/>
      <c r="M2272"/>
      <c r="N2272"/>
      <c r="O2272"/>
      <c r="P2272"/>
      <c r="Q2272"/>
    </row>
    <row r="2273" spans="3:17" x14ac:dyDescent="0.35">
      <c r="C2273"/>
      <c r="D2273"/>
      <c r="E2273"/>
      <c r="F2273"/>
      <c r="G2273"/>
      <c r="H2273"/>
      <c r="I2273"/>
      <c r="J2273"/>
      <c r="K2273"/>
      <c r="L2273"/>
      <c r="M2273"/>
      <c r="N2273"/>
      <c r="O2273"/>
      <c r="P2273"/>
      <c r="Q2273"/>
    </row>
    <row r="2274" spans="3:17" x14ac:dyDescent="0.35">
      <c r="C2274"/>
      <c r="D2274"/>
      <c r="E2274"/>
      <c r="F2274"/>
      <c r="G2274"/>
      <c r="H2274"/>
      <c r="I2274"/>
      <c r="J2274"/>
      <c r="K2274"/>
      <c r="L2274"/>
      <c r="M2274"/>
      <c r="N2274"/>
      <c r="O2274"/>
      <c r="P2274"/>
      <c r="Q2274"/>
    </row>
    <row r="2275" spans="3:17" x14ac:dyDescent="0.35">
      <c r="C2275"/>
      <c r="D2275"/>
      <c r="E2275"/>
      <c r="F2275"/>
      <c r="G2275"/>
      <c r="H2275"/>
      <c r="I2275"/>
      <c r="J2275"/>
      <c r="K2275"/>
      <c r="L2275"/>
      <c r="M2275"/>
      <c r="N2275"/>
      <c r="O2275"/>
      <c r="P2275"/>
      <c r="Q2275"/>
    </row>
    <row r="2276" spans="3:17" x14ac:dyDescent="0.35">
      <c r="C2276"/>
      <c r="D2276"/>
      <c r="E2276"/>
      <c r="F2276"/>
      <c r="G2276"/>
      <c r="H2276"/>
      <c r="I2276"/>
      <c r="J2276"/>
      <c r="K2276"/>
      <c r="L2276"/>
      <c r="M2276"/>
      <c r="N2276"/>
      <c r="O2276"/>
      <c r="P2276"/>
      <c r="Q2276"/>
    </row>
    <row r="2277" spans="3:17" x14ac:dyDescent="0.35">
      <c r="C2277"/>
      <c r="D2277"/>
      <c r="E2277"/>
      <c r="F2277"/>
      <c r="G2277"/>
      <c r="H2277"/>
      <c r="I2277"/>
      <c r="J2277"/>
      <c r="K2277"/>
      <c r="L2277"/>
      <c r="M2277"/>
      <c r="N2277"/>
      <c r="O2277"/>
      <c r="P2277"/>
      <c r="Q2277"/>
    </row>
    <row r="2278" spans="3:17" x14ac:dyDescent="0.35">
      <c r="C2278"/>
      <c r="D2278"/>
      <c r="E2278"/>
      <c r="F2278"/>
      <c r="G2278"/>
      <c r="H2278"/>
      <c r="I2278"/>
      <c r="J2278"/>
      <c r="K2278"/>
      <c r="L2278"/>
      <c r="M2278"/>
      <c r="N2278"/>
      <c r="O2278"/>
      <c r="P2278"/>
      <c r="Q2278"/>
    </row>
    <row r="2279" spans="3:17" x14ac:dyDescent="0.35">
      <c r="C2279"/>
      <c r="D2279"/>
      <c r="E2279"/>
      <c r="F2279"/>
      <c r="G2279"/>
      <c r="H2279"/>
      <c r="I2279"/>
      <c r="J2279"/>
      <c r="K2279"/>
      <c r="L2279"/>
      <c r="M2279"/>
      <c r="N2279"/>
      <c r="O2279"/>
      <c r="P2279"/>
      <c r="Q2279"/>
    </row>
    <row r="2280" spans="3:17" x14ac:dyDescent="0.35">
      <c r="C2280"/>
      <c r="D2280"/>
      <c r="E2280"/>
      <c r="F2280"/>
      <c r="G2280"/>
      <c r="H2280"/>
      <c r="I2280"/>
      <c r="J2280"/>
      <c r="K2280"/>
      <c r="L2280"/>
      <c r="M2280"/>
      <c r="N2280"/>
      <c r="O2280"/>
      <c r="P2280"/>
      <c r="Q2280"/>
    </row>
    <row r="2281" spans="3:17" x14ac:dyDescent="0.35">
      <c r="C2281"/>
      <c r="D2281"/>
      <c r="E2281"/>
      <c r="F2281"/>
      <c r="G2281"/>
      <c r="H2281"/>
      <c r="I2281"/>
      <c r="J2281"/>
      <c r="K2281"/>
      <c r="L2281"/>
      <c r="M2281"/>
      <c r="N2281"/>
      <c r="O2281"/>
      <c r="P2281"/>
      <c r="Q2281"/>
    </row>
    <row r="2282" spans="3:17" x14ac:dyDescent="0.35">
      <c r="C2282"/>
      <c r="D2282"/>
      <c r="E2282"/>
      <c r="F2282"/>
      <c r="G2282"/>
      <c r="H2282"/>
      <c r="I2282"/>
      <c r="J2282"/>
      <c r="K2282"/>
      <c r="L2282"/>
      <c r="M2282"/>
      <c r="N2282"/>
      <c r="O2282"/>
      <c r="P2282"/>
      <c r="Q2282"/>
    </row>
    <row r="2283" spans="3:17" x14ac:dyDescent="0.35">
      <c r="C2283"/>
      <c r="D2283"/>
      <c r="E2283"/>
      <c r="F2283"/>
      <c r="G2283"/>
      <c r="H2283"/>
      <c r="I2283"/>
      <c r="J2283"/>
      <c r="K2283"/>
      <c r="L2283"/>
      <c r="M2283"/>
      <c r="N2283"/>
      <c r="O2283"/>
      <c r="P2283"/>
      <c r="Q2283"/>
    </row>
    <row r="2284" spans="3:17" x14ac:dyDescent="0.35">
      <c r="C2284"/>
      <c r="D2284"/>
      <c r="E2284"/>
      <c r="F2284"/>
      <c r="G2284"/>
      <c r="H2284"/>
      <c r="I2284"/>
      <c r="J2284"/>
      <c r="K2284"/>
      <c r="L2284"/>
      <c r="M2284"/>
      <c r="N2284"/>
      <c r="O2284"/>
      <c r="P2284"/>
      <c r="Q2284"/>
    </row>
    <row r="2285" spans="3:17" x14ac:dyDescent="0.35">
      <c r="C2285"/>
      <c r="D2285"/>
      <c r="E2285"/>
      <c r="F2285"/>
      <c r="G2285"/>
      <c r="H2285"/>
      <c r="I2285"/>
      <c r="J2285"/>
      <c r="K2285"/>
      <c r="L2285"/>
      <c r="M2285"/>
      <c r="N2285"/>
      <c r="O2285"/>
      <c r="P2285"/>
      <c r="Q2285"/>
    </row>
    <row r="2286" spans="3:17" x14ac:dyDescent="0.35">
      <c r="C2286"/>
      <c r="D2286"/>
      <c r="E2286"/>
      <c r="F2286"/>
      <c r="G2286"/>
      <c r="H2286"/>
      <c r="I2286"/>
      <c r="J2286"/>
      <c r="K2286"/>
      <c r="L2286"/>
      <c r="M2286"/>
      <c r="N2286"/>
      <c r="O2286"/>
      <c r="P2286"/>
      <c r="Q2286"/>
    </row>
    <row r="2287" spans="3:17" x14ac:dyDescent="0.35">
      <c r="C2287"/>
      <c r="D2287"/>
      <c r="E2287"/>
      <c r="F2287"/>
      <c r="G2287"/>
      <c r="H2287"/>
      <c r="I2287"/>
      <c r="J2287"/>
      <c r="K2287"/>
      <c r="L2287"/>
      <c r="M2287"/>
      <c r="N2287"/>
      <c r="O2287"/>
      <c r="P2287"/>
      <c r="Q2287"/>
    </row>
    <row r="2288" spans="3:17" x14ac:dyDescent="0.35">
      <c r="C2288"/>
      <c r="D2288"/>
      <c r="E2288"/>
      <c r="F2288"/>
      <c r="G2288"/>
      <c r="H2288"/>
      <c r="I2288"/>
      <c r="J2288"/>
      <c r="K2288"/>
      <c r="L2288"/>
      <c r="M2288"/>
      <c r="N2288"/>
      <c r="O2288"/>
      <c r="P2288"/>
      <c r="Q2288"/>
    </row>
    <row r="2289" spans="3:17" x14ac:dyDescent="0.35">
      <c r="C2289"/>
      <c r="D2289"/>
      <c r="E2289"/>
      <c r="F2289"/>
      <c r="G2289"/>
      <c r="H2289"/>
      <c r="I2289"/>
      <c r="J2289"/>
      <c r="K2289"/>
      <c r="L2289"/>
      <c r="M2289"/>
      <c r="N2289"/>
      <c r="O2289"/>
      <c r="P2289"/>
      <c r="Q2289"/>
    </row>
    <row r="2290" spans="3:17" x14ac:dyDescent="0.35">
      <c r="C2290"/>
      <c r="D2290"/>
      <c r="E2290"/>
      <c r="F2290"/>
      <c r="G2290"/>
      <c r="H2290"/>
      <c r="I2290"/>
      <c r="J2290"/>
      <c r="K2290"/>
      <c r="L2290"/>
      <c r="M2290"/>
      <c r="N2290"/>
      <c r="O2290"/>
      <c r="P2290"/>
      <c r="Q2290"/>
    </row>
    <row r="2291" spans="3:17" x14ac:dyDescent="0.35">
      <c r="C2291"/>
      <c r="D2291"/>
      <c r="E2291"/>
      <c r="F2291"/>
      <c r="G2291"/>
      <c r="H2291"/>
      <c r="I2291"/>
      <c r="J2291"/>
      <c r="K2291"/>
      <c r="L2291"/>
      <c r="M2291"/>
      <c r="N2291"/>
      <c r="O2291"/>
      <c r="P2291"/>
      <c r="Q2291"/>
    </row>
    <row r="2292" spans="3:17" x14ac:dyDescent="0.35">
      <c r="C2292"/>
      <c r="D2292"/>
      <c r="E2292"/>
      <c r="F2292"/>
      <c r="G2292"/>
      <c r="H2292"/>
      <c r="I2292"/>
      <c r="J2292"/>
      <c r="K2292"/>
      <c r="L2292"/>
      <c r="M2292"/>
      <c r="N2292"/>
      <c r="O2292"/>
      <c r="P2292"/>
      <c r="Q2292"/>
    </row>
    <row r="2293" spans="3:17" x14ac:dyDescent="0.35">
      <c r="C2293"/>
      <c r="D2293"/>
      <c r="E2293"/>
      <c r="F2293"/>
      <c r="G2293"/>
      <c r="H2293"/>
      <c r="I2293"/>
      <c r="J2293"/>
      <c r="K2293"/>
      <c r="L2293"/>
      <c r="M2293"/>
      <c r="N2293"/>
      <c r="O2293"/>
      <c r="P2293"/>
      <c r="Q2293"/>
    </row>
    <row r="2294" spans="3:17" x14ac:dyDescent="0.35">
      <c r="C2294"/>
      <c r="D2294"/>
      <c r="E2294"/>
      <c r="F2294"/>
      <c r="G2294"/>
      <c r="H2294"/>
      <c r="I2294"/>
      <c r="J2294"/>
      <c r="K2294"/>
      <c r="L2294"/>
      <c r="M2294"/>
      <c r="N2294"/>
      <c r="O2294"/>
      <c r="P2294"/>
      <c r="Q2294"/>
    </row>
    <row r="2295" spans="3:17" x14ac:dyDescent="0.35">
      <c r="C2295"/>
      <c r="D2295"/>
      <c r="E2295"/>
      <c r="F2295"/>
      <c r="G2295"/>
      <c r="H2295"/>
      <c r="I2295"/>
      <c r="J2295"/>
      <c r="K2295"/>
      <c r="L2295"/>
      <c r="M2295"/>
      <c r="N2295"/>
      <c r="O2295"/>
      <c r="P2295"/>
      <c r="Q2295"/>
    </row>
    <row r="2296" spans="3:17" x14ac:dyDescent="0.35">
      <c r="C2296"/>
      <c r="D2296"/>
      <c r="E2296"/>
      <c r="F2296"/>
      <c r="G2296"/>
      <c r="H2296"/>
      <c r="I2296"/>
      <c r="J2296"/>
      <c r="K2296"/>
      <c r="L2296"/>
      <c r="M2296"/>
      <c r="N2296"/>
      <c r="O2296"/>
      <c r="P2296"/>
      <c r="Q2296"/>
    </row>
    <row r="2297" spans="3:17" x14ac:dyDescent="0.35">
      <c r="C2297"/>
      <c r="D2297"/>
      <c r="E2297"/>
      <c r="F2297"/>
      <c r="G2297"/>
      <c r="H2297"/>
      <c r="I2297"/>
      <c r="J2297"/>
      <c r="K2297"/>
      <c r="L2297"/>
      <c r="M2297"/>
      <c r="N2297"/>
      <c r="O2297"/>
      <c r="P2297"/>
      <c r="Q2297"/>
    </row>
    <row r="2298" spans="3:17" x14ac:dyDescent="0.35">
      <c r="C2298"/>
      <c r="D2298"/>
      <c r="E2298"/>
      <c r="F2298"/>
      <c r="G2298"/>
      <c r="H2298"/>
      <c r="I2298"/>
      <c r="J2298"/>
      <c r="K2298"/>
      <c r="L2298"/>
      <c r="M2298"/>
      <c r="N2298"/>
      <c r="O2298"/>
      <c r="P2298"/>
      <c r="Q2298"/>
    </row>
    <row r="2299" spans="3:17" x14ac:dyDescent="0.35">
      <c r="C2299"/>
      <c r="D2299"/>
      <c r="E2299"/>
      <c r="F2299"/>
      <c r="G2299"/>
      <c r="H2299"/>
      <c r="I2299"/>
      <c r="J2299"/>
      <c r="K2299"/>
      <c r="L2299"/>
      <c r="M2299"/>
      <c r="N2299"/>
      <c r="O2299"/>
      <c r="P2299"/>
      <c r="Q2299"/>
    </row>
    <row r="2300" spans="3:17" x14ac:dyDescent="0.35">
      <c r="C2300"/>
      <c r="D2300"/>
      <c r="E2300"/>
      <c r="F2300"/>
      <c r="G2300"/>
      <c r="H2300"/>
      <c r="I2300"/>
      <c r="J2300"/>
      <c r="K2300"/>
      <c r="L2300"/>
      <c r="M2300"/>
      <c r="N2300"/>
      <c r="O2300"/>
      <c r="P2300"/>
      <c r="Q2300"/>
    </row>
    <row r="2301" spans="3:17" x14ac:dyDescent="0.35">
      <c r="C2301"/>
      <c r="D2301"/>
      <c r="E2301"/>
      <c r="F2301"/>
      <c r="G2301"/>
      <c r="H2301"/>
      <c r="I2301"/>
      <c r="J2301"/>
      <c r="K2301"/>
      <c r="L2301"/>
      <c r="M2301"/>
      <c r="N2301"/>
      <c r="O2301"/>
      <c r="P2301"/>
      <c r="Q2301"/>
    </row>
    <row r="2302" spans="3:17" x14ac:dyDescent="0.35">
      <c r="C2302"/>
      <c r="D2302"/>
      <c r="E2302"/>
      <c r="F2302"/>
      <c r="G2302"/>
      <c r="H2302"/>
      <c r="I2302"/>
      <c r="J2302"/>
      <c r="K2302"/>
      <c r="L2302"/>
      <c r="M2302"/>
      <c r="N2302"/>
      <c r="O2302"/>
      <c r="P2302"/>
      <c r="Q2302"/>
    </row>
    <row r="2303" spans="3:17" x14ac:dyDescent="0.35">
      <c r="C2303"/>
      <c r="D2303"/>
      <c r="E2303"/>
      <c r="F2303"/>
      <c r="G2303"/>
      <c r="H2303"/>
      <c r="I2303"/>
      <c r="J2303"/>
      <c r="K2303"/>
      <c r="L2303"/>
      <c r="M2303"/>
      <c r="N2303"/>
      <c r="O2303"/>
      <c r="P2303"/>
      <c r="Q2303"/>
    </row>
    <row r="2304" spans="3:17" x14ac:dyDescent="0.35">
      <c r="C2304"/>
      <c r="D2304"/>
      <c r="E2304"/>
      <c r="F2304"/>
      <c r="G2304"/>
      <c r="H2304"/>
      <c r="I2304"/>
      <c r="J2304"/>
      <c r="K2304"/>
      <c r="L2304"/>
      <c r="M2304"/>
      <c r="N2304"/>
      <c r="O2304"/>
      <c r="P2304"/>
      <c r="Q2304"/>
    </row>
    <row r="2305" spans="3:17" x14ac:dyDescent="0.35">
      <c r="C2305"/>
      <c r="D2305"/>
      <c r="E2305"/>
      <c r="F2305"/>
      <c r="G2305"/>
      <c r="H2305"/>
      <c r="I2305"/>
      <c r="J2305"/>
      <c r="K2305"/>
      <c r="L2305"/>
      <c r="M2305"/>
      <c r="N2305"/>
      <c r="O2305"/>
      <c r="P2305"/>
      <c r="Q2305"/>
    </row>
    <row r="2306" spans="3:17" x14ac:dyDescent="0.35">
      <c r="C2306"/>
      <c r="D2306"/>
      <c r="E2306"/>
      <c r="F2306"/>
      <c r="G2306"/>
      <c r="H2306"/>
      <c r="I2306"/>
      <c r="J2306"/>
      <c r="K2306"/>
      <c r="L2306"/>
      <c r="M2306"/>
      <c r="N2306"/>
      <c r="O2306"/>
      <c r="P2306"/>
      <c r="Q2306"/>
    </row>
    <row r="2307" spans="3:17" x14ac:dyDescent="0.35">
      <c r="C2307"/>
      <c r="D2307"/>
      <c r="E2307"/>
      <c r="F2307"/>
      <c r="G2307"/>
      <c r="H2307"/>
      <c r="I2307"/>
      <c r="J2307"/>
      <c r="K2307"/>
      <c r="L2307"/>
      <c r="M2307"/>
      <c r="N2307"/>
      <c r="O2307"/>
      <c r="P2307"/>
      <c r="Q2307"/>
    </row>
    <row r="2308" spans="3:17" x14ac:dyDescent="0.35">
      <c r="C2308"/>
      <c r="D2308"/>
      <c r="E2308"/>
      <c r="F2308"/>
      <c r="G2308"/>
      <c r="H2308"/>
      <c r="I2308"/>
      <c r="J2308"/>
      <c r="K2308"/>
      <c r="L2308"/>
      <c r="M2308"/>
      <c r="N2308"/>
      <c r="O2308"/>
      <c r="P2308"/>
      <c r="Q2308"/>
    </row>
    <row r="2309" spans="3:17" x14ac:dyDescent="0.35">
      <c r="C2309"/>
      <c r="D2309"/>
      <c r="E2309"/>
      <c r="F2309"/>
      <c r="G2309"/>
      <c r="H2309"/>
      <c r="I2309"/>
      <c r="J2309"/>
      <c r="K2309"/>
      <c r="L2309"/>
      <c r="M2309"/>
      <c r="N2309"/>
      <c r="O2309"/>
      <c r="P2309"/>
      <c r="Q2309"/>
    </row>
    <row r="2310" spans="3:17" x14ac:dyDescent="0.35">
      <c r="C2310"/>
      <c r="D2310"/>
      <c r="E2310"/>
      <c r="F2310"/>
      <c r="G2310"/>
      <c r="H2310"/>
      <c r="I2310"/>
      <c r="J2310"/>
      <c r="K2310"/>
      <c r="L2310"/>
      <c r="M2310"/>
      <c r="N2310"/>
      <c r="O2310"/>
      <c r="P2310"/>
      <c r="Q2310"/>
    </row>
    <row r="2311" spans="3:17" x14ac:dyDescent="0.35">
      <c r="C2311"/>
      <c r="D2311"/>
      <c r="E2311"/>
      <c r="F2311"/>
      <c r="G2311"/>
      <c r="H2311"/>
      <c r="I2311"/>
      <c r="J2311"/>
      <c r="K2311"/>
      <c r="L2311"/>
      <c r="M2311"/>
      <c r="N2311"/>
      <c r="O2311"/>
      <c r="P2311"/>
      <c r="Q2311"/>
    </row>
    <row r="2312" spans="3:17" x14ac:dyDescent="0.35">
      <c r="C2312"/>
      <c r="D2312"/>
      <c r="E2312"/>
      <c r="F2312"/>
      <c r="G2312"/>
      <c r="H2312"/>
      <c r="I2312"/>
      <c r="J2312"/>
      <c r="K2312"/>
      <c r="L2312"/>
      <c r="M2312"/>
      <c r="N2312"/>
      <c r="O2312"/>
      <c r="P2312"/>
      <c r="Q2312"/>
    </row>
    <row r="2313" spans="3:17" x14ac:dyDescent="0.35">
      <c r="C2313"/>
      <c r="D2313"/>
      <c r="E2313"/>
      <c r="F2313"/>
      <c r="G2313"/>
      <c r="H2313"/>
      <c r="I2313"/>
      <c r="J2313"/>
      <c r="K2313"/>
      <c r="L2313"/>
      <c r="M2313"/>
      <c r="N2313"/>
      <c r="O2313"/>
      <c r="P2313"/>
      <c r="Q2313"/>
    </row>
    <row r="2314" spans="3:17" x14ac:dyDescent="0.35">
      <c r="C2314"/>
      <c r="D2314"/>
      <c r="E2314"/>
      <c r="F2314"/>
      <c r="G2314"/>
      <c r="H2314"/>
      <c r="I2314"/>
      <c r="J2314"/>
      <c r="K2314"/>
      <c r="L2314"/>
      <c r="M2314"/>
      <c r="N2314"/>
      <c r="O2314"/>
      <c r="P2314"/>
      <c r="Q2314"/>
    </row>
    <row r="2315" spans="3:17" x14ac:dyDescent="0.35">
      <c r="C2315"/>
      <c r="D2315"/>
      <c r="E2315"/>
      <c r="F2315"/>
      <c r="G2315"/>
      <c r="H2315"/>
      <c r="I2315"/>
      <c r="J2315"/>
      <c r="K2315"/>
      <c r="L2315"/>
      <c r="M2315"/>
      <c r="N2315"/>
      <c r="O2315"/>
      <c r="P2315"/>
      <c r="Q2315"/>
    </row>
    <row r="2316" spans="3:17" x14ac:dyDescent="0.35">
      <c r="C2316"/>
      <c r="D2316"/>
      <c r="E2316"/>
      <c r="F2316"/>
      <c r="G2316"/>
      <c r="H2316"/>
      <c r="I2316"/>
      <c r="J2316"/>
      <c r="K2316"/>
      <c r="L2316"/>
      <c r="M2316"/>
      <c r="N2316"/>
      <c r="O2316"/>
      <c r="P2316"/>
      <c r="Q2316"/>
    </row>
    <row r="2317" spans="3:17" x14ac:dyDescent="0.35">
      <c r="C2317"/>
      <c r="D2317"/>
      <c r="E2317"/>
      <c r="F2317"/>
      <c r="G2317"/>
      <c r="H2317"/>
      <c r="I2317"/>
      <c r="J2317"/>
      <c r="K2317"/>
      <c r="L2317"/>
      <c r="M2317"/>
      <c r="N2317"/>
      <c r="O2317"/>
      <c r="P2317"/>
      <c r="Q2317"/>
    </row>
    <row r="2318" spans="3:17" x14ac:dyDescent="0.35">
      <c r="C2318"/>
      <c r="D2318"/>
      <c r="E2318"/>
      <c r="F2318"/>
      <c r="G2318"/>
      <c r="H2318"/>
      <c r="I2318"/>
      <c r="J2318"/>
      <c r="K2318"/>
      <c r="L2318"/>
      <c r="M2318"/>
      <c r="N2318"/>
      <c r="O2318"/>
      <c r="P2318"/>
      <c r="Q2318"/>
    </row>
    <row r="2319" spans="3:17" x14ac:dyDescent="0.35">
      <c r="C2319"/>
      <c r="D2319"/>
      <c r="E2319"/>
      <c r="F2319"/>
      <c r="G2319"/>
      <c r="H2319"/>
      <c r="I2319"/>
      <c r="J2319"/>
      <c r="K2319"/>
      <c r="L2319"/>
      <c r="M2319"/>
      <c r="N2319"/>
      <c r="O2319"/>
      <c r="P2319"/>
      <c r="Q2319"/>
    </row>
    <row r="2320" spans="3:17" x14ac:dyDescent="0.35">
      <c r="C2320"/>
      <c r="D2320"/>
      <c r="E2320"/>
      <c r="F2320"/>
      <c r="G2320"/>
      <c r="H2320"/>
      <c r="I2320"/>
      <c r="J2320"/>
      <c r="K2320"/>
      <c r="L2320"/>
      <c r="M2320"/>
      <c r="N2320"/>
      <c r="O2320"/>
      <c r="P2320"/>
      <c r="Q2320"/>
    </row>
    <row r="2321" spans="3:17" x14ac:dyDescent="0.35">
      <c r="C2321"/>
      <c r="D2321"/>
      <c r="E2321"/>
      <c r="F2321"/>
      <c r="G2321"/>
      <c r="H2321"/>
      <c r="I2321"/>
      <c r="J2321"/>
      <c r="K2321"/>
      <c r="L2321"/>
      <c r="M2321"/>
      <c r="N2321"/>
      <c r="O2321"/>
      <c r="P2321"/>
      <c r="Q2321"/>
    </row>
    <row r="2322" spans="3:17" x14ac:dyDescent="0.35">
      <c r="C2322"/>
      <c r="D2322"/>
      <c r="E2322"/>
      <c r="F2322"/>
      <c r="G2322"/>
      <c r="H2322"/>
      <c r="I2322"/>
      <c r="J2322"/>
      <c r="K2322"/>
      <c r="L2322"/>
      <c r="M2322"/>
      <c r="N2322"/>
      <c r="O2322"/>
      <c r="P2322"/>
      <c r="Q2322"/>
    </row>
    <row r="2323" spans="3:17" x14ac:dyDescent="0.35">
      <c r="C2323"/>
      <c r="D2323"/>
      <c r="E2323"/>
      <c r="F2323"/>
      <c r="G2323"/>
      <c r="H2323"/>
      <c r="I2323"/>
      <c r="J2323"/>
      <c r="K2323"/>
      <c r="L2323"/>
      <c r="M2323"/>
      <c r="N2323"/>
      <c r="O2323"/>
      <c r="P2323"/>
      <c r="Q2323"/>
    </row>
    <row r="2324" spans="3:17" x14ac:dyDescent="0.35">
      <c r="C2324"/>
      <c r="D2324"/>
      <c r="E2324"/>
      <c r="F2324"/>
      <c r="G2324"/>
      <c r="H2324"/>
      <c r="I2324"/>
      <c r="J2324"/>
      <c r="K2324"/>
      <c r="L2324"/>
      <c r="M2324"/>
      <c r="N2324"/>
      <c r="O2324"/>
      <c r="P2324"/>
      <c r="Q2324"/>
    </row>
    <row r="2325" spans="3:17" x14ac:dyDescent="0.35">
      <c r="C2325"/>
      <c r="D2325"/>
      <c r="E2325"/>
      <c r="F2325"/>
      <c r="G2325"/>
      <c r="H2325"/>
      <c r="I2325"/>
      <c r="J2325"/>
      <c r="K2325"/>
      <c r="L2325"/>
      <c r="M2325"/>
      <c r="N2325"/>
      <c r="O2325"/>
      <c r="P2325"/>
      <c r="Q2325"/>
    </row>
    <row r="2326" spans="3:17" x14ac:dyDescent="0.35">
      <c r="C2326"/>
      <c r="D2326"/>
      <c r="E2326"/>
      <c r="F2326"/>
      <c r="G2326"/>
      <c r="H2326"/>
      <c r="I2326"/>
      <c r="J2326"/>
      <c r="K2326"/>
      <c r="L2326"/>
      <c r="M2326"/>
      <c r="N2326"/>
      <c r="O2326"/>
      <c r="P2326"/>
      <c r="Q2326"/>
    </row>
    <row r="2327" spans="3:17" x14ac:dyDescent="0.35">
      <c r="C2327"/>
      <c r="D2327"/>
      <c r="E2327"/>
      <c r="F2327"/>
      <c r="G2327"/>
      <c r="H2327"/>
      <c r="I2327"/>
      <c r="J2327"/>
      <c r="K2327"/>
      <c r="L2327"/>
      <c r="M2327"/>
      <c r="N2327"/>
      <c r="O2327"/>
      <c r="P2327"/>
      <c r="Q2327"/>
    </row>
    <row r="2328" spans="3:17" x14ac:dyDescent="0.35">
      <c r="C2328"/>
      <c r="D2328"/>
      <c r="E2328"/>
      <c r="F2328"/>
      <c r="G2328"/>
      <c r="H2328"/>
      <c r="I2328"/>
      <c r="J2328"/>
      <c r="K2328"/>
      <c r="L2328"/>
      <c r="M2328"/>
      <c r="N2328"/>
      <c r="O2328"/>
      <c r="P2328"/>
      <c r="Q2328"/>
    </row>
    <row r="2329" spans="3:17" x14ac:dyDescent="0.35">
      <c r="C2329"/>
      <c r="D2329"/>
      <c r="E2329"/>
      <c r="F2329"/>
      <c r="G2329"/>
      <c r="H2329"/>
      <c r="I2329"/>
      <c r="J2329"/>
      <c r="K2329"/>
      <c r="L2329"/>
      <c r="M2329"/>
      <c r="N2329"/>
      <c r="O2329"/>
      <c r="P2329"/>
      <c r="Q2329"/>
    </row>
    <row r="2330" spans="3:17" x14ac:dyDescent="0.35">
      <c r="C2330"/>
      <c r="D2330"/>
      <c r="E2330"/>
      <c r="F2330"/>
      <c r="G2330"/>
      <c r="H2330"/>
      <c r="I2330"/>
      <c r="J2330"/>
      <c r="K2330"/>
      <c r="L2330"/>
      <c r="M2330"/>
      <c r="N2330"/>
      <c r="O2330"/>
      <c r="P2330"/>
      <c r="Q2330"/>
    </row>
    <row r="2331" spans="3:17" x14ac:dyDescent="0.35">
      <c r="C2331"/>
      <c r="D2331"/>
      <c r="E2331"/>
      <c r="F2331"/>
      <c r="G2331"/>
      <c r="H2331"/>
      <c r="I2331"/>
      <c r="J2331"/>
      <c r="K2331"/>
      <c r="L2331"/>
      <c r="M2331"/>
      <c r="N2331"/>
      <c r="O2331"/>
      <c r="P2331"/>
      <c r="Q2331"/>
    </row>
    <row r="2332" spans="3:17" x14ac:dyDescent="0.35">
      <c r="C2332"/>
      <c r="D2332"/>
      <c r="E2332"/>
      <c r="F2332"/>
      <c r="G2332"/>
      <c r="H2332"/>
      <c r="I2332"/>
      <c r="J2332"/>
      <c r="K2332"/>
      <c r="L2332"/>
      <c r="M2332"/>
      <c r="N2332"/>
      <c r="O2332"/>
      <c r="P2332"/>
      <c r="Q2332"/>
    </row>
    <row r="2333" spans="3:17" x14ac:dyDescent="0.35">
      <c r="C2333"/>
      <c r="D2333"/>
      <c r="E2333"/>
      <c r="F2333"/>
      <c r="G2333"/>
      <c r="H2333"/>
      <c r="I2333"/>
      <c r="J2333"/>
      <c r="K2333"/>
      <c r="L2333"/>
      <c r="M2333"/>
      <c r="N2333"/>
      <c r="O2333"/>
      <c r="P2333"/>
      <c r="Q2333"/>
    </row>
    <row r="2334" spans="3:17" x14ac:dyDescent="0.35">
      <c r="C2334"/>
      <c r="D2334"/>
      <c r="E2334"/>
      <c r="F2334"/>
      <c r="G2334"/>
      <c r="H2334"/>
      <c r="I2334"/>
      <c r="J2334"/>
      <c r="K2334"/>
      <c r="L2334"/>
      <c r="M2334"/>
      <c r="N2334"/>
      <c r="O2334"/>
      <c r="P2334"/>
      <c r="Q2334"/>
    </row>
    <row r="2335" spans="3:17" x14ac:dyDescent="0.35">
      <c r="C2335"/>
      <c r="D2335"/>
      <c r="E2335"/>
      <c r="F2335"/>
      <c r="G2335"/>
      <c r="H2335"/>
      <c r="I2335"/>
      <c r="J2335"/>
      <c r="K2335"/>
      <c r="L2335"/>
      <c r="M2335"/>
      <c r="N2335"/>
      <c r="O2335"/>
      <c r="P2335"/>
      <c r="Q2335"/>
    </row>
    <row r="2336" spans="3:17" x14ac:dyDescent="0.35">
      <c r="C2336"/>
      <c r="D2336"/>
      <c r="E2336"/>
      <c r="F2336"/>
      <c r="G2336"/>
      <c r="H2336"/>
      <c r="I2336"/>
      <c r="J2336"/>
      <c r="K2336"/>
      <c r="L2336"/>
      <c r="M2336"/>
      <c r="N2336"/>
      <c r="O2336"/>
      <c r="P2336"/>
      <c r="Q2336"/>
    </row>
    <row r="2337" spans="3:17" x14ac:dyDescent="0.35">
      <c r="C2337"/>
      <c r="D2337"/>
      <c r="E2337"/>
      <c r="F2337"/>
      <c r="G2337"/>
      <c r="H2337"/>
      <c r="I2337"/>
      <c r="J2337"/>
      <c r="K2337"/>
      <c r="L2337"/>
      <c r="M2337"/>
      <c r="N2337"/>
      <c r="O2337"/>
      <c r="P2337"/>
      <c r="Q2337"/>
    </row>
    <row r="2338" spans="3:17" x14ac:dyDescent="0.35">
      <c r="C2338"/>
      <c r="D2338"/>
      <c r="E2338"/>
      <c r="F2338"/>
      <c r="G2338"/>
      <c r="H2338"/>
      <c r="I2338"/>
      <c r="J2338"/>
      <c r="K2338"/>
      <c r="L2338"/>
      <c r="M2338"/>
      <c r="N2338"/>
      <c r="O2338"/>
      <c r="P2338"/>
      <c r="Q2338"/>
    </row>
    <row r="2339" spans="3:17" x14ac:dyDescent="0.35">
      <c r="C2339"/>
      <c r="D2339"/>
      <c r="E2339"/>
      <c r="F2339"/>
      <c r="G2339"/>
      <c r="H2339"/>
      <c r="I2339"/>
      <c r="J2339"/>
      <c r="K2339"/>
      <c r="L2339"/>
      <c r="M2339"/>
      <c r="N2339"/>
      <c r="O2339"/>
      <c r="P2339"/>
      <c r="Q2339"/>
    </row>
    <row r="2340" spans="3:17" x14ac:dyDescent="0.35">
      <c r="C2340"/>
      <c r="D2340"/>
      <c r="E2340"/>
      <c r="F2340"/>
      <c r="G2340"/>
      <c r="H2340"/>
      <c r="I2340"/>
      <c r="J2340"/>
      <c r="K2340"/>
      <c r="L2340"/>
      <c r="M2340"/>
      <c r="N2340"/>
      <c r="O2340"/>
      <c r="P2340"/>
      <c r="Q2340"/>
    </row>
    <row r="2341" spans="3:17" x14ac:dyDescent="0.35">
      <c r="C2341"/>
      <c r="D2341"/>
      <c r="E2341"/>
      <c r="F2341"/>
      <c r="G2341"/>
      <c r="H2341"/>
      <c r="I2341"/>
      <c r="J2341"/>
      <c r="K2341"/>
      <c r="L2341"/>
      <c r="M2341"/>
      <c r="N2341"/>
      <c r="O2341"/>
      <c r="P2341"/>
      <c r="Q2341"/>
    </row>
    <row r="2342" spans="3:17" x14ac:dyDescent="0.35">
      <c r="C2342"/>
      <c r="D2342"/>
      <c r="E2342"/>
      <c r="F2342"/>
      <c r="G2342"/>
      <c r="H2342"/>
      <c r="I2342"/>
      <c r="J2342"/>
      <c r="K2342"/>
      <c r="L2342"/>
      <c r="M2342"/>
      <c r="N2342"/>
      <c r="O2342"/>
      <c r="P2342"/>
      <c r="Q2342"/>
    </row>
    <row r="2343" spans="3:17" x14ac:dyDescent="0.35">
      <c r="C2343"/>
      <c r="D2343"/>
      <c r="E2343"/>
      <c r="F2343"/>
      <c r="G2343"/>
      <c r="H2343"/>
      <c r="I2343"/>
      <c r="J2343"/>
      <c r="K2343"/>
      <c r="L2343"/>
      <c r="M2343"/>
      <c r="N2343"/>
      <c r="O2343"/>
      <c r="P2343"/>
      <c r="Q2343"/>
    </row>
    <row r="2344" spans="3:17" x14ac:dyDescent="0.35">
      <c r="C2344"/>
      <c r="D2344"/>
      <c r="E2344"/>
      <c r="F2344"/>
      <c r="G2344"/>
      <c r="H2344"/>
      <c r="I2344"/>
      <c r="J2344"/>
      <c r="K2344"/>
      <c r="L2344"/>
      <c r="M2344"/>
      <c r="N2344"/>
      <c r="O2344"/>
      <c r="P2344"/>
      <c r="Q2344"/>
    </row>
    <row r="2345" spans="3:17" x14ac:dyDescent="0.35">
      <c r="C2345"/>
      <c r="D2345"/>
      <c r="E2345"/>
      <c r="F2345"/>
      <c r="G2345"/>
      <c r="H2345"/>
      <c r="I2345"/>
      <c r="J2345"/>
      <c r="K2345"/>
      <c r="L2345"/>
      <c r="M2345"/>
      <c r="N2345"/>
      <c r="O2345"/>
      <c r="P2345"/>
      <c r="Q2345"/>
    </row>
    <row r="2346" spans="3:17" x14ac:dyDescent="0.35">
      <c r="C2346"/>
      <c r="D2346"/>
      <c r="E2346"/>
      <c r="F2346"/>
      <c r="G2346"/>
      <c r="H2346"/>
      <c r="I2346"/>
      <c r="J2346"/>
      <c r="K2346"/>
      <c r="L2346"/>
      <c r="M2346"/>
      <c r="N2346"/>
      <c r="O2346"/>
      <c r="P2346"/>
      <c r="Q2346"/>
    </row>
    <row r="2347" spans="3:17" x14ac:dyDescent="0.35">
      <c r="C2347"/>
      <c r="D2347"/>
      <c r="E2347"/>
      <c r="F2347"/>
      <c r="G2347"/>
      <c r="H2347"/>
      <c r="I2347"/>
      <c r="J2347"/>
      <c r="K2347"/>
      <c r="L2347"/>
      <c r="M2347"/>
      <c r="N2347"/>
      <c r="O2347"/>
      <c r="P2347"/>
      <c r="Q2347"/>
    </row>
    <row r="2348" spans="3:17" x14ac:dyDescent="0.35">
      <c r="C2348"/>
      <c r="D2348"/>
      <c r="E2348"/>
      <c r="F2348"/>
      <c r="G2348"/>
      <c r="H2348"/>
      <c r="I2348"/>
      <c r="J2348"/>
      <c r="K2348"/>
      <c r="L2348"/>
      <c r="M2348"/>
      <c r="N2348"/>
      <c r="O2348"/>
      <c r="P2348"/>
      <c r="Q2348"/>
    </row>
    <row r="2349" spans="3:17" x14ac:dyDescent="0.35">
      <c r="C2349"/>
      <c r="D2349"/>
      <c r="E2349"/>
      <c r="F2349"/>
      <c r="G2349"/>
      <c r="H2349"/>
      <c r="I2349"/>
      <c r="J2349"/>
      <c r="K2349"/>
      <c r="L2349"/>
      <c r="M2349"/>
      <c r="N2349"/>
      <c r="O2349"/>
      <c r="P2349"/>
      <c r="Q2349"/>
    </row>
    <row r="2350" spans="3:17" x14ac:dyDescent="0.35">
      <c r="C2350"/>
      <c r="D2350"/>
      <c r="E2350"/>
      <c r="F2350"/>
      <c r="G2350"/>
      <c r="H2350"/>
      <c r="I2350"/>
      <c r="J2350"/>
      <c r="K2350"/>
      <c r="L2350"/>
      <c r="M2350"/>
      <c r="N2350"/>
      <c r="O2350"/>
      <c r="P2350"/>
      <c r="Q2350"/>
    </row>
    <row r="2351" spans="3:17" x14ac:dyDescent="0.35">
      <c r="C2351"/>
      <c r="D2351"/>
      <c r="E2351"/>
      <c r="F2351"/>
      <c r="G2351"/>
      <c r="H2351"/>
      <c r="I2351"/>
      <c r="J2351"/>
      <c r="K2351"/>
      <c r="L2351"/>
      <c r="M2351"/>
      <c r="N2351"/>
      <c r="O2351"/>
      <c r="P2351"/>
      <c r="Q2351"/>
    </row>
    <row r="2352" spans="3:17" x14ac:dyDescent="0.35">
      <c r="C2352"/>
      <c r="D2352"/>
      <c r="E2352"/>
      <c r="F2352"/>
      <c r="G2352"/>
      <c r="H2352"/>
      <c r="I2352"/>
      <c r="J2352"/>
      <c r="K2352"/>
      <c r="L2352"/>
      <c r="M2352"/>
      <c r="N2352"/>
      <c r="O2352"/>
      <c r="P2352"/>
      <c r="Q2352"/>
    </row>
    <row r="2353" spans="3:17" x14ac:dyDescent="0.35">
      <c r="C2353"/>
      <c r="D2353"/>
      <c r="E2353"/>
      <c r="F2353"/>
      <c r="G2353"/>
      <c r="H2353"/>
      <c r="I2353"/>
      <c r="J2353"/>
      <c r="K2353"/>
      <c r="L2353"/>
      <c r="M2353"/>
      <c r="N2353"/>
      <c r="O2353"/>
      <c r="P2353"/>
      <c r="Q2353"/>
    </row>
    <row r="2354" spans="3:17" x14ac:dyDescent="0.35">
      <c r="C2354"/>
      <c r="D2354"/>
      <c r="E2354"/>
      <c r="F2354"/>
      <c r="G2354"/>
      <c r="H2354"/>
      <c r="I2354"/>
      <c r="J2354"/>
      <c r="K2354"/>
      <c r="L2354"/>
      <c r="M2354"/>
      <c r="N2354"/>
      <c r="O2354"/>
      <c r="P2354"/>
      <c r="Q2354"/>
    </row>
    <row r="2355" spans="3:17" x14ac:dyDescent="0.35">
      <c r="C2355"/>
      <c r="D2355"/>
      <c r="E2355"/>
      <c r="F2355"/>
      <c r="G2355"/>
      <c r="H2355"/>
      <c r="I2355"/>
      <c r="J2355"/>
      <c r="K2355"/>
      <c r="L2355"/>
      <c r="M2355"/>
      <c r="N2355"/>
      <c r="O2355"/>
      <c r="P2355"/>
      <c r="Q2355"/>
    </row>
    <row r="2356" spans="3:17" x14ac:dyDescent="0.35">
      <c r="C2356"/>
      <c r="D2356"/>
      <c r="E2356"/>
      <c r="F2356"/>
      <c r="G2356"/>
      <c r="H2356"/>
      <c r="I2356"/>
      <c r="J2356"/>
      <c r="K2356"/>
      <c r="L2356"/>
      <c r="M2356"/>
      <c r="N2356"/>
      <c r="O2356"/>
      <c r="P2356"/>
      <c r="Q2356"/>
    </row>
    <row r="2357" spans="3:17" x14ac:dyDescent="0.35">
      <c r="C2357"/>
      <c r="D2357"/>
      <c r="E2357"/>
      <c r="F2357"/>
      <c r="G2357"/>
      <c r="H2357"/>
      <c r="I2357"/>
      <c r="J2357"/>
      <c r="K2357"/>
      <c r="L2357"/>
      <c r="M2357"/>
      <c r="N2357"/>
      <c r="O2357"/>
      <c r="P2357"/>
      <c r="Q2357"/>
    </row>
    <row r="2358" spans="3:17" x14ac:dyDescent="0.35">
      <c r="C2358"/>
      <c r="D2358"/>
      <c r="E2358"/>
      <c r="F2358"/>
      <c r="G2358"/>
      <c r="H2358"/>
      <c r="I2358"/>
      <c r="J2358"/>
      <c r="K2358"/>
      <c r="L2358"/>
      <c r="M2358"/>
      <c r="N2358"/>
      <c r="O2358"/>
      <c r="P2358"/>
      <c r="Q2358"/>
    </row>
    <row r="2359" spans="3:17" x14ac:dyDescent="0.35">
      <c r="C2359"/>
      <c r="D2359"/>
      <c r="E2359"/>
      <c r="F2359"/>
      <c r="G2359"/>
      <c r="H2359"/>
      <c r="I2359"/>
      <c r="J2359"/>
      <c r="K2359"/>
      <c r="L2359"/>
      <c r="M2359"/>
      <c r="N2359"/>
      <c r="O2359"/>
      <c r="P2359"/>
      <c r="Q2359"/>
    </row>
    <row r="2360" spans="3:17" x14ac:dyDescent="0.35">
      <c r="C2360"/>
      <c r="D2360"/>
      <c r="E2360"/>
      <c r="F2360"/>
      <c r="G2360"/>
      <c r="H2360"/>
      <c r="I2360"/>
      <c r="J2360"/>
      <c r="K2360"/>
      <c r="L2360"/>
      <c r="M2360"/>
      <c r="N2360"/>
      <c r="O2360"/>
      <c r="P2360"/>
      <c r="Q2360"/>
    </row>
    <row r="2361" spans="3:17" x14ac:dyDescent="0.35">
      <c r="C2361"/>
      <c r="D2361"/>
      <c r="E2361"/>
      <c r="F2361"/>
      <c r="G2361"/>
      <c r="H2361"/>
      <c r="I2361"/>
      <c r="J2361"/>
      <c r="K2361"/>
      <c r="L2361"/>
      <c r="M2361"/>
      <c r="N2361"/>
      <c r="O2361"/>
      <c r="P2361"/>
      <c r="Q2361"/>
    </row>
    <row r="2362" spans="3:17" x14ac:dyDescent="0.35">
      <c r="C2362"/>
      <c r="D2362"/>
      <c r="E2362"/>
      <c r="F2362"/>
      <c r="G2362"/>
      <c r="H2362"/>
      <c r="I2362"/>
      <c r="J2362"/>
      <c r="K2362"/>
      <c r="L2362"/>
      <c r="M2362"/>
      <c r="N2362"/>
      <c r="O2362"/>
      <c r="P2362"/>
      <c r="Q2362"/>
    </row>
    <row r="2363" spans="3:17" x14ac:dyDescent="0.35">
      <c r="C2363"/>
      <c r="D2363"/>
      <c r="E2363"/>
      <c r="F2363"/>
      <c r="G2363"/>
      <c r="H2363"/>
      <c r="I2363"/>
      <c r="J2363"/>
      <c r="K2363"/>
      <c r="L2363"/>
      <c r="M2363"/>
      <c r="N2363"/>
      <c r="O2363"/>
      <c r="P2363"/>
      <c r="Q2363"/>
    </row>
    <row r="2364" spans="3:17" x14ac:dyDescent="0.35">
      <c r="C2364"/>
      <c r="D2364"/>
      <c r="E2364"/>
      <c r="F2364"/>
      <c r="G2364"/>
      <c r="H2364"/>
      <c r="I2364"/>
      <c r="J2364"/>
      <c r="K2364"/>
      <c r="L2364"/>
      <c r="M2364"/>
      <c r="N2364"/>
      <c r="O2364"/>
      <c r="P2364"/>
      <c r="Q2364"/>
    </row>
    <row r="2365" spans="3:17" x14ac:dyDescent="0.35">
      <c r="C2365"/>
      <c r="D2365"/>
      <c r="E2365"/>
      <c r="F2365"/>
      <c r="G2365"/>
      <c r="H2365"/>
      <c r="I2365"/>
      <c r="J2365"/>
      <c r="K2365"/>
      <c r="L2365"/>
      <c r="M2365"/>
      <c r="N2365"/>
      <c r="O2365"/>
      <c r="P2365"/>
      <c r="Q2365"/>
    </row>
    <row r="2366" spans="3:17" x14ac:dyDescent="0.35">
      <c r="C2366"/>
      <c r="D2366"/>
      <c r="E2366"/>
      <c r="F2366"/>
      <c r="G2366"/>
      <c r="H2366"/>
      <c r="I2366"/>
      <c r="J2366"/>
      <c r="K2366"/>
      <c r="L2366"/>
      <c r="M2366"/>
      <c r="N2366"/>
      <c r="O2366"/>
      <c r="P2366"/>
      <c r="Q2366"/>
    </row>
    <row r="2367" spans="3:17" x14ac:dyDescent="0.35">
      <c r="C2367"/>
      <c r="D2367"/>
      <c r="E2367"/>
      <c r="F2367"/>
      <c r="G2367"/>
      <c r="H2367"/>
      <c r="I2367"/>
      <c r="J2367"/>
      <c r="K2367"/>
      <c r="L2367"/>
      <c r="M2367"/>
      <c r="N2367"/>
      <c r="O2367"/>
      <c r="P2367"/>
      <c r="Q2367"/>
    </row>
    <row r="2368" spans="3:17" x14ac:dyDescent="0.35">
      <c r="C2368"/>
      <c r="D2368"/>
      <c r="E2368"/>
      <c r="F2368"/>
      <c r="G2368"/>
      <c r="H2368"/>
      <c r="I2368"/>
      <c r="J2368"/>
      <c r="K2368"/>
      <c r="L2368"/>
      <c r="M2368"/>
      <c r="N2368"/>
      <c r="O2368"/>
      <c r="P2368"/>
      <c r="Q2368"/>
    </row>
    <row r="2369" spans="3:17" x14ac:dyDescent="0.35">
      <c r="C2369"/>
      <c r="D2369"/>
      <c r="E2369"/>
      <c r="F2369"/>
      <c r="G2369"/>
      <c r="H2369"/>
      <c r="I2369"/>
      <c r="J2369"/>
      <c r="K2369"/>
      <c r="L2369"/>
      <c r="M2369"/>
      <c r="N2369"/>
      <c r="O2369"/>
      <c r="P2369"/>
      <c r="Q2369"/>
    </row>
    <row r="2370" spans="3:17" x14ac:dyDescent="0.35">
      <c r="C2370"/>
      <c r="D2370"/>
      <c r="E2370"/>
      <c r="F2370"/>
      <c r="G2370"/>
      <c r="H2370"/>
      <c r="I2370"/>
      <c r="J2370"/>
      <c r="K2370"/>
      <c r="L2370"/>
      <c r="M2370"/>
      <c r="N2370"/>
      <c r="O2370"/>
      <c r="P2370"/>
      <c r="Q2370"/>
    </row>
    <row r="2371" spans="3:17" x14ac:dyDescent="0.35">
      <c r="C2371"/>
      <c r="D2371"/>
      <c r="E2371"/>
      <c r="F2371"/>
      <c r="G2371"/>
      <c r="H2371"/>
      <c r="I2371"/>
      <c r="J2371"/>
      <c r="K2371"/>
      <c r="L2371"/>
      <c r="M2371"/>
      <c r="N2371"/>
      <c r="O2371"/>
      <c r="P2371"/>
      <c r="Q2371"/>
    </row>
    <row r="2372" spans="3:17" x14ac:dyDescent="0.35">
      <c r="C2372"/>
      <c r="D2372"/>
      <c r="E2372"/>
      <c r="F2372"/>
      <c r="G2372"/>
      <c r="H2372"/>
      <c r="I2372"/>
      <c r="J2372"/>
      <c r="K2372"/>
      <c r="L2372"/>
      <c r="M2372"/>
      <c r="N2372"/>
      <c r="O2372"/>
      <c r="P2372"/>
      <c r="Q2372"/>
    </row>
    <row r="2373" spans="3:17" x14ac:dyDescent="0.35">
      <c r="C2373"/>
      <c r="D2373"/>
      <c r="E2373"/>
      <c r="F2373"/>
      <c r="G2373"/>
      <c r="H2373"/>
      <c r="I2373"/>
      <c r="J2373"/>
      <c r="K2373"/>
      <c r="L2373"/>
      <c r="M2373"/>
      <c r="N2373"/>
      <c r="O2373"/>
      <c r="P2373"/>
      <c r="Q2373"/>
    </row>
    <row r="2374" spans="3:17" x14ac:dyDescent="0.35">
      <c r="C2374"/>
      <c r="D2374"/>
      <c r="E2374"/>
      <c r="F2374"/>
      <c r="G2374"/>
      <c r="H2374"/>
      <c r="I2374"/>
      <c r="J2374"/>
      <c r="K2374"/>
      <c r="L2374"/>
      <c r="M2374"/>
      <c r="N2374"/>
      <c r="O2374"/>
      <c r="P2374"/>
      <c r="Q2374"/>
    </row>
    <row r="2375" spans="3:17" x14ac:dyDescent="0.35">
      <c r="C2375"/>
      <c r="D2375"/>
      <c r="E2375"/>
      <c r="F2375"/>
      <c r="G2375"/>
      <c r="H2375"/>
      <c r="I2375"/>
      <c r="J2375"/>
      <c r="K2375"/>
      <c r="L2375"/>
      <c r="M2375"/>
      <c r="N2375"/>
      <c r="O2375"/>
      <c r="P2375"/>
      <c r="Q2375"/>
    </row>
    <row r="2376" spans="3:17" x14ac:dyDescent="0.35">
      <c r="C2376"/>
      <c r="D2376"/>
      <c r="E2376"/>
      <c r="F2376"/>
      <c r="G2376"/>
      <c r="H2376"/>
      <c r="I2376"/>
      <c r="J2376"/>
      <c r="K2376"/>
      <c r="L2376"/>
      <c r="M2376"/>
      <c r="N2376"/>
      <c r="O2376"/>
      <c r="P2376"/>
      <c r="Q2376"/>
    </row>
    <row r="2377" spans="3:17" x14ac:dyDescent="0.35">
      <c r="C2377"/>
      <c r="D2377"/>
      <c r="E2377"/>
      <c r="F2377"/>
      <c r="G2377"/>
      <c r="H2377"/>
      <c r="I2377"/>
      <c r="J2377"/>
      <c r="K2377"/>
      <c r="L2377"/>
      <c r="M2377"/>
      <c r="N2377"/>
      <c r="O2377"/>
      <c r="P2377"/>
      <c r="Q2377"/>
    </row>
    <row r="2378" spans="3:17" x14ac:dyDescent="0.35">
      <c r="C2378"/>
      <c r="D2378"/>
      <c r="E2378"/>
      <c r="F2378"/>
      <c r="G2378"/>
      <c r="H2378"/>
      <c r="I2378"/>
      <c r="J2378"/>
      <c r="K2378"/>
      <c r="L2378"/>
      <c r="M2378"/>
      <c r="N2378"/>
      <c r="O2378"/>
      <c r="P2378"/>
      <c r="Q2378"/>
    </row>
    <row r="2379" spans="3:17" x14ac:dyDescent="0.35">
      <c r="C2379"/>
      <c r="D2379"/>
      <c r="E2379"/>
      <c r="F2379"/>
      <c r="G2379"/>
      <c r="H2379"/>
      <c r="I2379"/>
      <c r="J2379"/>
      <c r="K2379"/>
      <c r="L2379"/>
      <c r="M2379"/>
      <c r="N2379"/>
      <c r="O2379"/>
      <c r="P2379"/>
      <c r="Q2379"/>
    </row>
    <row r="2380" spans="3:17" x14ac:dyDescent="0.35">
      <c r="C2380"/>
      <c r="D2380"/>
      <c r="E2380"/>
      <c r="F2380"/>
      <c r="G2380"/>
      <c r="H2380"/>
      <c r="I2380"/>
      <c r="J2380"/>
      <c r="K2380"/>
      <c r="L2380"/>
      <c r="M2380"/>
      <c r="N2380"/>
      <c r="O2380"/>
      <c r="P2380"/>
      <c r="Q2380"/>
    </row>
    <row r="2381" spans="3:17" x14ac:dyDescent="0.35">
      <c r="C2381"/>
      <c r="D2381"/>
      <c r="E2381"/>
      <c r="F2381"/>
      <c r="G2381"/>
      <c r="H2381"/>
      <c r="I2381"/>
      <c r="J2381"/>
      <c r="K2381"/>
      <c r="L2381"/>
      <c r="M2381"/>
      <c r="N2381"/>
      <c r="O2381"/>
      <c r="P2381"/>
      <c r="Q2381"/>
    </row>
    <row r="2382" spans="3:17" x14ac:dyDescent="0.35">
      <c r="C2382"/>
      <c r="D2382"/>
      <c r="E2382"/>
      <c r="F2382"/>
      <c r="G2382"/>
      <c r="H2382"/>
      <c r="I2382"/>
      <c r="J2382"/>
      <c r="K2382"/>
      <c r="L2382"/>
      <c r="M2382"/>
      <c r="N2382"/>
      <c r="O2382"/>
      <c r="P2382"/>
      <c r="Q2382"/>
    </row>
    <row r="2383" spans="3:17" x14ac:dyDescent="0.35">
      <c r="C2383"/>
      <c r="D2383"/>
      <c r="E2383"/>
      <c r="F2383"/>
      <c r="G2383"/>
      <c r="H2383"/>
      <c r="I2383"/>
      <c r="J2383"/>
      <c r="K2383"/>
      <c r="L2383"/>
      <c r="M2383"/>
      <c r="N2383"/>
      <c r="O2383"/>
      <c r="P2383"/>
      <c r="Q2383"/>
    </row>
    <row r="2384" spans="3:17" x14ac:dyDescent="0.35">
      <c r="C2384"/>
      <c r="D2384"/>
      <c r="E2384"/>
      <c r="F2384"/>
      <c r="G2384"/>
      <c r="H2384"/>
      <c r="I2384"/>
      <c r="J2384"/>
      <c r="K2384"/>
      <c r="L2384"/>
      <c r="M2384"/>
      <c r="N2384"/>
      <c r="O2384"/>
      <c r="P2384"/>
      <c r="Q2384"/>
    </row>
    <row r="2385" spans="3:17" x14ac:dyDescent="0.35">
      <c r="C2385"/>
      <c r="D2385"/>
      <c r="E2385"/>
      <c r="F2385"/>
      <c r="G2385"/>
      <c r="H2385"/>
      <c r="I2385"/>
      <c r="J2385"/>
      <c r="K2385"/>
      <c r="L2385"/>
      <c r="M2385"/>
      <c r="N2385"/>
      <c r="O2385"/>
      <c r="P2385"/>
      <c r="Q2385"/>
    </row>
    <row r="2386" spans="3:17" x14ac:dyDescent="0.35">
      <c r="C2386"/>
      <c r="D2386"/>
      <c r="E2386"/>
      <c r="F2386"/>
      <c r="G2386"/>
      <c r="H2386"/>
      <c r="I2386"/>
      <c r="J2386"/>
      <c r="K2386"/>
      <c r="L2386"/>
      <c r="M2386"/>
      <c r="N2386"/>
      <c r="O2386"/>
      <c r="P2386"/>
      <c r="Q2386"/>
    </row>
    <row r="2387" spans="3:17" x14ac:dyDescent="0.35">
      <c r="C2387"/>
      <c r="D2387"/>
      <c r="E2387"/>
      <c r="F2387"/>
      <c r="G2387"/>
      <c r="H2387"/>
      <c r="I2387"/>
      <c r="J2387"/>
      <c r="K2387"/>
      <c r="L2387"/>
      <c r="M2387"/>
      <c r="N2387"/>
      <c r="O2387"/>
      <c r="P2387"/>
      <c r="Q2387"/>
    </row>
    <row r="2388" spans="3:17" x14ac:dyDescent="0.35">
      <c r="C2388"/>
      <c r="D2388"/>
      <c r="E2388"/>
      <c r="F2388"/>
      <c r="G2388"/>
      <c r="H2388"/>
      <c r="I2388"/>
      <c r="J2388"/>
      <c r="K2388"/>
      <c r="L2388"/>
      <c r="M2388"/>
      <c r="N2388"/>
      <c r="O2388"/>
      <c r="P2388"/>
      <c r="Q2388"/>
    </row>
    <row r="2389" spans="3:17" x14ac:dyDescent="0.35">
      <c r="C2389"/>
      <c r="D2389"/>
      <c r="E2389"/>
      <c r="F2389"/>
      <c r="G2389"/>
      <c r="H2389"/>
      <c r="I2389"/>
      <c r="J2389"/>
      <c r="K2389"/>
      <c r="L2389"/>
      <c r="M2389"/>
      <c r="N2389"/>
      <c r="O2389"/>
      <c r="P2389"/>
      <c r="Q2389"/>
    </row>
    <row r="2390" spans="3:17" x14ac:dyDescent="0.35">
      <c r="C2390"/>
      <c r="D2390"/>
      <c r="E2390"/>
      <c r="F2390"/>
      <c r="G2390"/>
      <c r="H2390"/>
      <c r="I2390"/>
      <c r="J2390"/>
      <c r="K2390"/>
      <c r="L2390"/>
      <c r="M2390"/>
      <c r="N2390"/>
      <c r="O2390"/>
      <c r="P2390"/>
      <c r="Q2390"/>
    </row>
    <row r="2391" spans="3:17" x14ac:dyDescent="0.35">
      <c r="C2391"/>
      <c r="D2391"/>
      <c r="E2391"/>
      <c r="F2391"/>
      <c r="G2391"/>
      <c r="H2391"/>
      <c r="I2391"/>
      <c r="J2391"/>
      <c r="K2391"/>
      <c r="L2391"/>
      <c r="M2391"/>
      <c r="N2391"/>
      <c r="O2391"/>
      <c r="P2391"/>
      <c r="Q2391"/>
    </row>
    <row r="2392" spans="3:17" x14ac:dyDescent="0.35">
      <c r="C2392"/>
      <c r="D2392"/>
      <c r="E2392"/>
      <c r="F2392"/>
      <c r="G2392"/>
      <c r="H2392"/>
      <c r="I2392"/>
      <c r="J2392"/>
      <c r="K2392"/>
      <c r="L2392"/>
      <c r="M2392"/>
      <c r="N2392"/>
      <c r="O2392"/>
      <c r="P2392"/>
      <c r="Q2392"/>
    </row>
    <row r="2393" spans="3:17" x14ac:dyDescent="0.35">
      <c r="C2393"/>
      <c r="D2393"/>
      <c r="E2393"/>
      <c r="F2393"/>
      <c r="G2393"/>
      <c r="H2393"/>
      <c r="I2393"/>
      <c r="J2393"/>
      <c r="K2393"/>
      <c r="L2393"/>
      <c r="M2393"/>
      <c r="N2393"/>
      <c r="O2393"/>
      <c r="P2393"/>
      <c r="Q2393"/>
    </row>
    <row r="2394" spans="3:17" x14ac:dyDescent="0.35">
      <c r="C2394"/>
      <c r="D2394"/>
      <c r="E2394"/>
      <c r="F2394"/>
      <c r="G2394"/>
      <c r="H2394"/>
      <c r="I2394"/>
      <c r="J2394"/>
      <c r="K2394"/>
      <c r="L2394"/>
      <c r="M2394"/>
      <c r="N2394"/>
      <c r="O2394"/>
      <c r="P2394"/>
      <c r="Q2394"/>
    </row>
    <row r="2395" spans="3:17" x14ac:dyDescent="0.35">
      <c r="C2395"/>
      <c r="D2395"/>
      <c r="E2395"/>
      <c r="F2395"/>
      <c r="G2395"/>
      <c r="H2395"/>
      <c r="I2395"/>
      <c r="J2395"/>
      <c r="K2395"/>
      <c r="L2395"/>
      <c r="M2395"/>
      <c r="N2395"/>
      <c r="O2395"/>
      <c r="P2395"/>
      <c r="Q2395"/>
    </row>
    <row r="2396" spans="3:17" x14ac:dyDescent="0.35">
      <c r="C2396"/>
      <c r="D2396"/>
      <c r="E2396"/>
      <c r="F2396"/>
      <c r="G2396"/>
      <c r="H2396"/>
      <c r="I2396"/>
      <c r="J2396"/>
      <c r="K2396"/>
      <c r="L2396"/>
      <c r="M2396"/>
      <c r="N2396"/>
      <c r="O2396"/>
      <c r="P2396"/>
      <c r="Q2396"/>
    </row>
    <row r="2397" spans="3:17" x14ac:dyDescent="0.35">
      <c r="C2397"/>
      <c r="D2397"/>
      <c r="E2397"/>
      <c r="F2397"/>
      <c r="G2397"/>
      <c r="H2397"/>
      <c r="I2397"/>
      <c r="J2397"/>
      <c r="K2397"/>
      <c r="L2397"/>
      <c r="M2397"/>
      <c r="N2397"/>
      <c r="O2397"/>
      <c r="P2397"/>
      <c r="Q2397"/>
    </row>
    <row r="2398" spans="3:17" x14ac:dyDescent="0.35">
      <c r="C2398"/>
      <c r="D2398"/>
      <c r="E2398"/>
      <c r="F2398"/>
      <c r="G2398"/>
      <c r="H2398"/>
      <c r="I2398"/>
      <c r="J2398"/>
      <c r="K2398"/>
      <c r="L2398"/>
      <c r="M2398"/>
      <c r="N2398"/>
      <c r="O2398"/>
      <c r="P2398"/>
      <c r="Q2398"/>
    </row>
    <row r="2399" spans="3:17" x14ac:dyDescent="0.35">
      <c r="C2399"/>
      <c r="D2399"/>
      <c r="E2399"/>
      <c r="F2399"/>
      <c r="G2399"/>
      <c r="H2399"/>
      <c r="I2399"/>
      <c r="J2399"/>
      <c r="K2399"/>
      <c r="L2399"/>
      <c r="M2399"/>
      <c r="N2399"/>
      <c r="O2399"/>
      <c r="P2399"/>
      <c r="Q2399"/>
    </row>
    <row r="2400" spans="3:17" x14ac:dyDescent="0.35">
      <c r="C2400"/>
      <c r="D2400"/>
      <c r="E2400"/>
      <c r="F2400"/>
      <c r="G2400"/>
      <c r="H2400"/>
      <c r="I2400"/>
      <c r="J2400"/>
      <c r="K2400"/>
      <c r="L2400"/>
      <c r="M2400"/>
      <c r="N2400"/>
      <c r="O2400"/>
      <c r="P2400"/>
      <c r="Q2400"/>
    </row>
    <row r="2401" spans="3:17" x14ac:dyDescent="0.35">
      <c r="C2401"/>
      <c r="D2401"/>
      <c r="E2401"/>
      <c r="F2401"/>
      <c r="G2401"/>
      <c r="H2401"/>
      <c r="I2401"/>
      <c r="J2401"/>
      <c r="K2401"/>
      <c r="L2401"/>
      <c r="M2401"/>
      <c r="N2401"/>
      <c r="O2401"/>
      <c r="P2401"/>
      <c r="Q2401"/>
    </row>
    <row r="2402" spans="3:17" x14ac:dyDescent="0.35">
      <c r="C2402"/>
      <c r="D2402"/>
      <c r="E2402"/>
      <c r="F2402"/>
      <c r="G2402"/>
      <c r="H2402"/>
      <c r="I2402"/>
      <c r="J2402"/>
      <c r="K2402"/>
      <c r="L2402"/>
      <c r="M2402"/>
      <c r="N2402"/>
      <c r="O2402"/>
      <c r="P2402"/>
      <c r="Q2402"/>
    </row>
    <row r="2403" spans="3:17" x14ac:dyDescent="0.35">
      <c r="C2403"/>
      <c r="D2403"/>
      <c r="E2403"/>
      <c r="F2403"/>
      <c r="G2403"/>
      <c r="H2403"/>
      <c r="I2403"/>
      <c r="J2403"/>
      <c r="K2403"/>
      <c r="L2403"/>
      <c r="M2403"/>
      <c r="N2403"/>
      <c r="O2403"/>
      <c r="P2403"/>
      <c r="Q2403"/>
    </row>
    <row r="2404" spans="3:17" x14ac:dyDescent="0.35">
      <c r="C2404"/>
      <c r="D2404"/>
      <c r="E2404"/>
      <c r="F2404"/>
      <c r="G2404"/>
      <c r="H2404"/>
      <c r="I2404"/>
      <c r="J2404"/>
      <c r="K2404"/>
      <c r="L2404"/>
      <c r="M2404"/>
      <c r="N2404"/>
      <c r="O2404"/>
      <c r="P2404"/>
      <c r="Q2404"/>
    </row>
    <row r="2405" spans="3:17" x14ac:dyDescent="0.35">
      <c r="C2405"/>
      <c r="D2405"/>
      <c r="E2405"/>
      <c r="F2405"/>
      <c r="G2405"/>
      <c r="H2405"/>
      <c r="I2405"/>
      <c r="J2405"/>
      <c r="K2405"/>
      <c r="L2405"/>
      <c r="M2405"/>
      <c r="N2405"/>
      <c r="O2405"/>
      <c r="P2405"/>
      <c r="Q2405"/>
    </row>
    <row r="2406" spans="3:17" x14ac:dyDescent="0.35">
      <c r="C2406"/>
      <c r="D2406"/>
      <c r="E2406"/>
      <c r="F2406"/>
      <c r="G2406"/>
      <c r="H2406"/>
      <c r="I2406"/>
      <c r="J2406"/>
      <c r="K2406"/>
      <c r="L2406"/>
      <c r="M2406"/>
      <c r="N2406"/>
      <c r="O2406"/>
      <c r="P2406"/>
      <c r="Q2406"/>
    </row>
    <row r="2407" spans="3:17" x14ac:dyDescent="0.35">
      <c r="C2407"/>
      <c r="D2407"/>
      <c r="E2407"/>
      <c r="F2407"/>
      <c r="G2407"/>
      <c r="H2407"/>
      <c r="I2407"/>
      <c r="J2407"/>
      <c r="K2407"/>
      <c r="L2407"/>
      <c r="M2407"/>
      <c r="N2407"/>
      <c r="O2407"/>
      <c r="P2407"/>
      <c r="Q2407"/>
    </row>
    <row r="2408" spans="3:17" x14ac:dyDescent="0.35">
      <c r="C2408"/>
      <c r="D2408"/>
      <c r="E2408"/>
      <c r="F2408"/>
      <c r="G2408"/>
      <c r="H2408"/>
      <c r="I2408"/>
      <c r="J2408"/>
      <c r="K2408"/>
      <c r="L2408"/>
      <c r="M2408"/>
      <c r="N2408"/>
      <c r="O2408"/>
      <c r="P2408"/>
      <c r="Q2408"/>
    </row>
    <row r="2409" spans="3:17" x14ac:dyDescent="0.35">
      <c r="C2409"/>
      <c r="D2409"/>
      <c r="E2409"/>
      <c r="F2409"/>
      <c r="G2409"/>
      <c r="H2409"/>
      <c r="I2409"/>
      <c r="J2409"/>
      <c r="K2409"/>
      <c r="L2409"/>
      <c r="M2409"/>
      <c r="N2409"/>
      <c r="O2409"/>
      <c r="P2409"/>
      <c r="Q2409"/>
    </row>
    <row r="2410" spans="3:17" x14ac:dyDescent="0.35">
      <c r="C2410"/>
      <c r="D2410"/>
      <c r="E2410"/>
      <c r="F2410"/>
      <c r="G2410"/>
      <c r="H2410"/>
      <c r="I2410"/>
      <c r="J2410"/>
      <c r="K2410"/>
      <c r="L2410"/>
      <c r="M2410"/>
      <c r="N2410"/>
      <c r="O2410"/>
      <c r="P2410"/>
      <c r="Q2410"/>
    </row>
    <row r="2411" spans="3:17" x14ac:dyDescent="0.35">
      <c r="C2411"/>
      <c r="D2411"/>
      <c r="E2411"/>
      <c r="F2411"/>
      <c r="G2411"/>
      <c r="H2411"/>
      <c r="I2411"/>
      <c r="J2411"/>
      <c r="K2411"/>
      <c r="L2411"/>
      <c r="M2411"/>
      <c r="N2411"/>
      <c r="O2411"/>
      <c r="P2411"/>
      <c r="Q2411"/>
    </row>
    <row r="2412" spans="3:17" x14ac:dyDescent="0.35">
      <c r="C2412"/>
      <c r="D2412"/>
      <c r="E2412"/>
      <c r="F2412"/>
      <c r="G2412"/>
      <c r="H2412"/>
      <c r="I2412"/>
      <c r="J2412"/>
      <c r="K2412"/>
      <c r="L2412"/>
      <c r="M2412"/>
      <c r="N2412"/>
      <c r="O2412"/>
      <c r="P2412"/>
      <c r="Q2412"/>
    </row>
    <row r="2413" spans="3:17" x14ac:dyDescent="0.35">
      <c r="C2413"/>
      <c r="D2413"/>
      <c r="E2413"/>
      <c r="F2413"/>
      <c r="G2413"/>
      <c r="H2413"/>
      <c r="I2413"/>
      <c r="J2413"/>
      <c r="K2413"/>
      <c r="L2413"/>
      <c r="M2413"/>
      <c r="N2413"/>
      <c r="O2413"/>
      <c r="P2413"/>
      <c r="Q2413"/>
    </row>
    <row r="2414" spans="3:17" x14ac:dyDescent="0.35">
      <c r="C2414"/>
      <c r="D2414"/>
      <c r="E2414"/>
      <c r="F2414"/>
      <c r="G2414"/>
      <c r="H2414"/>
      <c r="I2414"/>
      <c r="J2414"/>
      <c r="K2414"/>
      <c r="L2414"/>
      <c r="M2414"/>
      <c r="N2414"/>
      <c r="O2414"/>
      <c r="P2414"/>
      <c r="Q2414"/>
    </row>
    <row r="2415" spans="3:17" x14ac:dyDescent="0.35">
      <c r="C2415"/>
      <c r="D2415"/>
      <c r="E2415"/>
      <c r="F2415"/>
      <c r="G2415"/>
      <c r="H2415"/>
      <c r="I2415"/>
      <c r="J2415"/>
      <c r="K2415"/>
      <c r="L2415"/>
      <c r="M2415"/>
      <c r="N2415"/>
      <c r="O2415"/>
      <c r="P2415"/>
      <c r="Q2415"/>
    </row>
    <row r="2416" spans="3:17" x14ac:dyDescent="0.35">
      <c r="C2416"/>
      <c r="D2416"/>
      <c r="E2416"/>
      <c r="F2416"/>
      <c r="G2416"/>
      <c r="H2416"/>
      <c r="I2416"/>
      <c r="J2416"/>
      <c r="K2416"/>
      <c r="L2416"/>
      <c r="M2416"/>
      <c r="N2416"/>
      <c r="O2416"/>
      <c r="P2416"/>
      <c r="Q2416"/>
    </row>
    <row r="2417" spans="3:17" x14ac:dyDescent="0.35">
      <c r="C2417"/>
      <c r="D2417"/>
      <c r="E2417"/>
      <c r="F2417"/>
      <c r="G2417"/>
      <c r="H2417"/>
      <c r="I2417"/>
      <c r="J2417"/>
      <c r="K2417"/>
      <c r="L2417"/>
      <c r="M2417"/>
      <c r="N2417"/>
      <c r="O2417"/>
      <c r="P2417"/>
      <c r="Q2417"/>
    </row>
    <row r="2418" spans="3:17" x14ac:dyDescent="0.35">
      <c r="C2418"/>
      <c r="D2418"/>
      <c r="E2418"/>
      <c r="F2418"/>
      <c r="G2418"/>
      <c r="H2418"/>
      <c r="I2418"/>
      <c r="J2418"/>
      <c r="K2418"/>
      <c r="L2418"/>
      <c r="M2418"/>
      <c r="N2418"/>
      <c r="O2418"/>
      <c r="P2418"/>
      <c r="Q2418"/>
    </row>
    <row r="2419" spans="3:17" x14ac:dyDescent="0.35">
      <c r="C2419"/>
      <c r="D2419"/>
      <c r="E2419"/>
      <c r="F2419"/>
      <c r="G2419"/>
      <c r="H2419"/>
      <c r="I2419"/>
      <c r="J2419"/>
      <c r="K2419"/>
      <c r="L2419"/>
      <c r="M2419"/>
      <c r="N2419"/>
      <c r="O2419"/>
      <c r="P2419"/>
      <c r="Q2419"/>
    </row>
    <row r="2420" spans="3:17" x14ac:dyDescent="0.35">
      <c r="C2420"/>
      <c r="D2420"/>
      <c r="E2420"/>
      <c r="F2420"/>
      <c r="G2420"/>
      <c r="H2420"/>
      <c r="I2420"/>
      <c r="J2420"/>
      <c r="K2420"/>
      <c r="L2420"/>
      <c r="M2420"/>
      <c r="N2420"/>
      <c r="O2420"/>
      <c r="P2420"/>
      <c r="Q2420"/>
    </row>
    <row r="2421" spans="3:17" x14ac:dyDescent="0.35">
      <c r="C2421"/>
      <c r="D2421"/>
      <c r="E2421"/>
      <c r="F2421"/>
      <c r="G2421"/>
      <c r="H2421"/>
      <c r="I2421"/>
      <c r="J2421"/>
      <c r="K2421"/>
      <c r="L2421"/>
      <c r="M2421"/>
      <c r="N2421"/>
      <c r="O2421"/>
      <c r="P2421"/>
      <c r="Q2421"/>
    </row>
    <row r="2422" spans="3:17" x14ac:dyDescent="0.35">
      <c r="C2422"/>
      <c r="D2422"/>
      <c r="E2422"/>
      <c r="F2422"/>
      <c r="G2422"/>
      <c r="H2422"/>
      <c r="I2422"/>
      <c r="J2422"/>
      <c r="K2422"/>
      <c r="L2422"/>
      <c r="M2422"/>
      <c r="N2422"/>
      <c r="O2422"/>
      <c r="P2422"/>
      <c r="Q2422"/>
    </row>
    <row r="2423" spans="3:17" x14ac:dyDescent="0.35">
      <c r="C2423"/>
      <c r="D2423"/>
      <c r="E2423"/>
      <c r="F2423"/>
      <c r="G2423"/>
      <c r="H2423"/>
      <c r="I2423"/>
      <c r="J2423"/>
      <c r="K2423"/>
      <c r="L2423"/>
      <c r="M2423"/>
      <c r="N2423"/>
      <c r="O2423"/>
      <c r="P2423"/>
      <c r="Q2423"/>
    </row>
    <row r="2424" spans="3:17" x14ac:dyDescent="0.35">
      <c r="C2424"/>
      <c r="D2424"/>
      <c r="E2424"/>
      <c r="F2424"/>
      <c r="G2424"/>
      <c r="H2424"/>
      <c r="I2424"/>
      <c r="J2424"/>
      <c r="K2424"/>
      <c r="L2424"/>
      <c r="M2424"/>
      <c r="N2424"/>
      <c r="O2424"/>
      <c r="P2424"/>
      <c r="Q2424"/>
    </row>
    <row r="2425" spans="3:17" x14ac:dyDescent="0.35">
      <c r="C2425"/>
      <c r="D2425"/>
      <c r="E2425"/>
      <c r="F2425"/>
      <c r="G2425"/>
      <c r="H2425"/>
      <c r="I2425"/>
      <c r="J2425"/>
      <c r="K2425"/>
      <c r="L2425"/>
      <c r="M2425"/>
      <c r="N2425"/>
      <c r="O2425"/>
      <c r="P2425"/>
      <c r="Q2425"/>
    </row>
    <row r="2426" spans="3:17" x14ac:dyDescent="0.35">
      <c r="C2426"/>
      <c r="D2426"/>
      <c r="E2426"/>
      <c r="F2426"/>
      <c r="G2426"/>
      <c r="H2426"/>
      <c r="I2426"/>
      <c r="J2426"/>
      <c r="K2426"/>
      <c r="L2426"/>
      <c r="M2426"/>
      <c r="N2426"/>
      <c r="O2426"/>
      <c r="P2426"/>
      <c r="Q2426"/>
    </row>
    <row r="2427" spans="3:17" x14ac:dyDescent="0.35">
      <c r="C2427"/>
      <c r="D2427"/>
      <c r="E2427"/>
      <c r="F2427"/>
      <c r="G2427"/>
      <c r="H2427"/>
      <c r="I2427"/>
      <c r="J2427"/>
      <c r="K2427"/>
      <c r="L2427"/>
      <c r="M2427"/>
      <c r="N2427"/>
      <c r="O2427"/>
      <c r="P2427"/>
      <c r="Q2427"/>
    </row>
    <row r="2428" spans="3:17" x14ac:dyDescent="0.35">
      <c r="C2428"/>
      <c r="D2428"/>
      <c r="E2428"/>
      <c r="F2428"/>
      <c r="G2428"/>
      <c r="H2428"/>
      <c r="I2428"/>
      <c r="J2428"/>
      <c r="K2428"/>
      <c r="L2428"/>
      <c r="M2428"/>
      <c r="N2428"/>
      <c r="O2428"/>
      <c r="P2428"/>
      <c r="Q2428"/>
    </row>
    <row r="2429" spans="3:17" x14ac:dyDescent="0.35">
      <c r="C2429"/>
      <c r="D2429"/>
      <c r="E2429"/>
      <c r="F2429"/>
      <c r="G2429"/>
      <c r="H2429"/>
      <c r="I2429"/>
      <c r="J2429"/>
      <c r="K2429"/>
      <c r="L2429"/>
      <c r="M2429"/>
      <c r="N2429"/>
      <c r="O2429"/>
      <c r="P2429"/>
      <c r="Q2429"/>
    </row>
    <row r="2430" spans="3:17" x14ac:dyDescent="0.35">
      <c r="C2430"/>
      <c r="D2430"/>
      <c r="E2430"/>
      <c r="F2430"/>
      <c r="G2430"/>
      <c r="H2430"/>
      <c r="I2430"/>
      <c r="J2430"/>
      <c r="K2430"/>
      <c r="L2430"/>
      <c r="M2430"/>
      <c r="N2430"/>
      <c r="O2430"/>
      <c r="P2430"/>
      <c r="Q2430"/>
    </row>
    <row r="2431" spans="3:17" x14ac:dyDescent="0.35">
      <c r="C2431"/>
      <c r="D2431"/>
      <c r="E2431"/>
      <c r="F2431"/>
      <c r="G2431"/>
      <c r="H2431"/>
      <c r="I2431"/>
      <c r="J2431"/>
      <c r="K2431"/>
      <c r="L2431"/>
      <c r="M2431"/>
      <c r="N2431"/>
      <c r="O2431"/>
      <c r="P2431"/>
      <c r="Q2431"/>
    </row>
    <row r="2432" spans="3:17" x14ac:dyDescent="0.35">
      <c r="C2432"/>
      <c r="D2432"/>
      <c r="E2432"/>
      <c r="F2432"/>
      <c r="G2432"/>
      <c r="H2432"/>
      <c r="I2432"/>
      <c r="J2432"/>
      <c r="K2432"/>
      <c r="L2432"/>
      <c r="M2432"/>
      <c r="N2432"/>
      <c r="O2432"/>
      <c r="P2432"/>
      <c r="Q2432"/>
    </row>
    <row r="2433" spans="3:17" x14ac:dyDescent="0.35">
      <c r="C2433"/>
      <c r="D2433"/>
      <c r="E2433"/>
      <c r="F2433"/>
      <c r="G2433"/>
      <c r="H2433"/>
      <c r="I2433"/>
      <c r="J2433"/>
      <c r="K2433"/>
      <c r="L2433"/>
      <c r="M2433"/>
      <c r="N2433"/>
      <c r="O2433"/>
      <c r="P2433"/>
      <c r="Q2433"/>
    </row>
    <row r="2434" spans="3:17" x14ac:dyDescent="0.35">
      <c r="C2434"/>
      <c r="D2434"/>
      <c r="E2434"/>
      <c r="F2434"/>
      <c r="G2434"/>
      <c r="H2434"/>
      <c r="I2434"/>
      <c r="J2434"/>
      <c r="K2434"/>
      <c r="L2434"/>
      <c r="M2434"/>
      <c r="N2434"/>
      <c r="O2434"/>
      <c r="P2434"/>
      <c r="Q2434"/>
    </row>
    <row r="2435" spans="3:17" x14ac:dyDescent="0.35">
      <c r="C2435"/>
      <c r="D2435"/>
      <c r="E2435"/>
      <c r="F2435"/>
      <c r="G2435"/>
      <c r="H2435"/>
      <c r="I2435"/>
      <c r="J2435"/>
      <c r="K2435"/>
      <c r="L2435"/>
      <c r="M2435"/>
      <c r="N2435"/>
      <c r="O2435"/>
      <c r="P2435"/>
      <c r="Q2435"/>
    </row>
    <row r="2436" spans="3:17" x14ac:dyDescent="0.35">
      <c r="C2436"/>
      <c r="D2436"/>
      <c r="E2436"/>
      <c r="F2436"/>
      <c r="G2436"/>
      <c r="H2436"/>
      <c r="I2436"/>
      <c r="J2436"/>
      <c r="K2436"/>
      <c r="L2436"/>
      <c r="M2436"/>
      <c r="N2436"/>
      <c r="O2436"/>
      <c r="P2436"/>
      <c r="Q2436"/>
    </row>
    <row r="2437" spans="3:17" x14ac:dyDescent="0.35">
      <c r="C2437"/>
      <c r="D2437"/>
      <c r="E2437"/>
      <c r="F2437"/>
      <c r="G2437"/>
      <c r="H2437"/>
      <c r="I2437"/>
      <c r="J2437"/>
      <c r="K2437"/>
      <c r="L2437"/>
      <c r="M2437"/>
      <c r="N2437"/>
      <c r="O2437"/>
      <c r="P2437"/>
      <c r="Q2437"/>
    </row>
    <row r="2438" spans="3:17" x14ac:dyDescent="0.35">
      <c r="C2438"/>
      <c r="D2438"/>
      <c r="E2438"/>
      <c r="F2438"/>
      <c r="G2438"/>
      <c r="H2438"/>
      <c r="I2438"/>
      <c r="J2438"/>
      <c r="K2438"/>
      <c r="L2438"/>
      <c r="M2438"/>
      <c r="N2438"/>
      <c r="O2438"/>
      <c r="P2438"/>
      <c r="Q2438"/>
    </row>
    <row r="2439" spans="3:17" x14ac:dyDescent="0.35">
      <c r="C2439"/>
      <c r="D2439"/>
      <c r="E2439"/>
      <c r="F2439"/>
      <c r="G2439"/>
      <c r="H2439"/>
      <c r="I2439"/>
      <c r="J2439"/>
      <c r="K2439"/>
      <c r="L2439"/>
      <c r="M2439"/>
      <c r="N2439"/>
      <c r="O2439"/>
      <c r="P2439"/>
      <c r="Q2439"/>
    </row>
    <row r="2440" spans="3:17" x14ac:dyDescent="0.35">
      <c r="C2440"/>
      <c r="D2440"/>
      <c r="E2440"/>
      <c r="F2440"/>
      <c r="G2440"/>
      <c r="H2440"/>
      <c r="I2440"/>
      <c r="J2440"/>
      <c r="K2440"/>
      <c r="L2440"/>
      <c r="M2440"/>
      <c r="N2440"/>
      <c r="O2440"/>
      <c r="P2440"/>
      <c r="Q2440"/>
    </row>
    <row r="2441" spans="3:17" x14ac:dyDescent="0.35">
      <c r="C2441"/>
      <c r="D2441"/>
      <c r="E2441"/>
      <c r="F2441"/>
      <c r="G2441"/>
      <c r="H2441"/>
      <c r="I2441"/>
      <c r="J2441"/>
      <c r="K2441"/>
      <c r="L2441"/>
      <c r="M2441"/>
      <c r="N2441"/>
      <c r="O2441"/>
      <c r="P2441"/>
      <c r="Q2441"/>
    </row>
    <row r="2442" spans="3:17" x14ac:dyDescent="0.35">
      <c r="C2442"/>
      <c r="D2442"/>
      <c r="E2442"/>
      <c r="F2442"/>
      <c r="G2442"/>
      <c r="H2442"/>
      <c r="I2442"/>
      <c r="J2442"/>
      <c r="K2442"/>
      <c r="L2442"/>
      <c r="M2442"/>
      <c r="N2442"/>
      <c r="O2442"/>
      <c r="P2442"/>
      <c r="Q2442"/>
    </row>
    <row r="2443" spans="3:17" x14ac:dyDescent="0.35">
      <c r="C2443"/>
      <c r="D2443"/>
      <c r="E2443"/>
      <c r="F2443"/>
      <c r="G2443"/>
      <c r="H2443"/>
      <c r="I2443"/>
      <c r="J2443"/>
      <c r="K2443"/>
      <c r="L2443"/>
      <c r="M2443"/>
      <c r="N2443"/>
      <c r="O2443"/>
      <c r="P2443"/>
      <c r="Q2443"/>
    </row>
    <row r="2444" spans="3:17" x14ac:dyDescent="0.35">
      <c r="C2444"/>
      <c r="D2444"/>
      <c r="E2444"/>
      <c r="F2444"/>
      <c r="G2444"/>
      <c r="H2444"/>
      <c r="I2444"/>
      <c r="J2444"/>
      <c r="K2444"/>
      <c r="L2444"/>
      <c r="M2444"/>
      <c r="N2444"/>
      <c r="O2444"/>
      <c r="P2444"/>
      <c r="Q2444"/>
    </row>
    <row r="2445" spans="3:17" x14ac:dyDescent="0.35">
      <c r="C2445"/>
      <c r="D2445"/>
      <c r="E2445"/>
      <c r="F2445"/>
      <c r="G2445"/>
      <c r="H2445"/>
      <c r="I2445"/>
      <c r="J2445"/>
      <c r="K2445"/>
      <c r="L2445"/>
      <c r="M2445"/>
      <c r="N2445"/>
      <c r="O2445"/>
      <c r="P2445"/>
      <c r="Q2445"/>
    </row>
    <row r="2446" spans="3:17" x14ac:dyDescent="0.35">
      <c r="C2446"/>
      <c r="D2446"/>
      <c r="E2446"/>
      <c r="F2446"/>
      <c r="G2446"/>
      <c r="H2446"/>
      <c r="I2446"/>
      <c r="J2446"/>
      <c r="K2446"/>
      <c r="L2446"/>
      <c r="M2446"/>
      <c r="N2446"/>
      <c r="O2446"/>
      <c r="P2446"/>
      <c r="Q2446"/>
    </row>
    <row r="2447" spans="3:17" x14ac:dyDescent="0.35">
      <c r="C2447"/>
      <c r="D2447"/>
      <c r="E2447"/>
      <c r="F2447"/>
      <c r="G2447"/>
      <c r="H2447"/>
      <c r="I2447"/>
      <c r="J2447"/>
      <c r="K2447"/>
      <c r="L2447"/>
      <c r="M2447"/>
      <c r="N2447"/>
      <c r="O2447"/>
      <c r="P2447"/>
      <c r="Q2447"/>
    </row>
    <row r="2448" spans="3:17" x14ac:dyDescent="0.35">
      <c r="C2448"/>
      <c r="D2448"/>
      <c r="E2448"/>
      <c r="F2448"/>
      <c r="G2448"/>
      <c r="H2448"/>
      <c r="I2448"/>
      <c r="J2448"/>
      <c r="K2448"/>
      <c r="L2448"/>
      <c r="M2448"/>
      <c r="N2448"/>
      <c r="O2448"/>
      <c r="P2448"/>
      <c r="Q2448"/>
    </row>
    <row r="2449" spans="3:17" x14ac:dyDescent="0.35">
      <c r="C2449"/>
      <c r="D2449"/>
      <c r="E2449"/>
      <c r="F2449"/>
      <c r="G2449"/>
      <c r="H2449"/>
      <c r="I2449"/>
      <c r="J2449"/>
      <c r="K2449"/>
      <c r="L2449"/>
      <c r="M2449"/>
      <c r="N2449"/>
      <c r="O2449"/>
      <c r="P2449"/>
      <c r="Q2449"/>
    </row>
    <row r="2450" spans="3:17" x14ac:dyDescent="0.35">
      <c r="C2450"/>
      <c r="D2450"/>
      <c r="E2450"/>
      <c r="F2450"/>
      <c r="G2450"/>
      <c r="H2450"/>
      <c r="I2450"/>
      <c r="J2450"/>
      <c r="K2450"/>
      <c r="L2450"/>
      <c r="M2450"/>
      <c r="N2450"/>
      <c r="O2450"/>
      <c r="P2450"/>
      <c r="Q2450"/>
    </row>
    <row r="2451" spans="3:17" x14ac:dyDescent="0.35">
      <c r="C2451"/>
      <c r="D2451"/>
      <c r="E2451"/>
      <c r="F2451"/>
      <c r="G2451"/>
      <c r="H2451"/>
      <c r="I2451"/>
      <c r="J2451"/>
      <c r="K2451"/>
      <c r="L2451"/>
      <c r="M2451"/>
      <c r="N2451"/>
      <c r="O2451"/>
      <c r="P2451"/>
      <c r="Q2451"/>
    </row>
    <row r="2452" spans="3:17" x14ac:dyDescent="0.35">
      <c r="C2452"/>
      <c r="D2452"/>
      <c r="E2452"/>
      <c r="F2452"/>
      <c r="G2452"/>
      <c r="H2452"/>
      <c r="I2452"/>
      <c r="J2452"/>
      <c r="K2452"/>
      <c r="L2452"/>
      <c r="M2452"/>
      <c r="N2452"/>
      <c r="O2452"/>
      <c r="P2452"/>
      <c r="Q2452"/>
    </row>
    <row r="2453" spans="3:17" x14ac:dyDescent="0.35">
      <c r="C2453"/>
      <c r="D2453"/>
      <c r="E2453"/>
      <c r="F2453"/>
      <c r="G2453"/>
      <c r="H2453"/>
      <c r="I2453"/>
      <c r="J2453"/>
      <c r="K2453"/>
      <c r="L2453"/>
      <c r="M2453"/>
      <c r="N2453"/>
      <c r="O2453"/>
      <c r="P2453"/>
      <c r="Q2453"/>
    </row>
    <row r="2454" spans="3:17" x14ac:dyDescent="0.35">
      <c r="C2454"/>
      <c r="D2454"/>
      <c r="E2454"/>
      <c r="F2454"/>
      <c r="G2454"/>
      <c r="H2454"/>
      <c r="I2454"/>
      <c r="J2454"/>
      <c r="K2454"/>
      <c r="L2454"/>
      <c r="M2454"/>
      <c r="N2454"/>
      <c r="O2454"/>
      <c r="P2454"/>
      <c r="Q2454"/>
    </row>
    <row r="2455" spans="3:17" x14ac:dyDescent="0.35">
      <c r="C2455"/>
      <c r="D2455"/>
      <c r="E2455"/>
      <c r="F2455"/>
      <c r="G2455"/>
      <c r="H2455"/>
      <c r="I2455"/>
      <c r="J2455"/>
      <c r="K2455"/>
      <c r="L2455"/>
      <c r="M2455"/>
      <c r="N2455"/>
      <c r="O2455"/>
      <c r="P2455"/>
      <c r="Q2455"/>
    </row>
    <row r="2456" spans="3:17" x14ac:dyDescent="0.35">
      <c r="C2456"/>
      <c r="D2456"/>
      <c r="E2456"/>
      <c r="F2456"/>
      <c r="G2456"/>
      <c r="H2456"/>
      <c r="I2456"/>
      <c r="J2456"/>
      <c r="K2456"/>
      <c r="L2456"/>
      <c r="M2456"/>
      <c r="N2456"/>
      <c r="O2456"/>
      <c r="P2456"/>
      <c r="Q2456"/>
    </row>
    <row r="2457" spans="3:17" x14ac:dyDescent="0.35">
      <c r="C2457"/>
      <c r="D2457"/>
      <c r="E2457"/>
      <c r="F2457"/>
      <c r="G2457"/>
      <c r="H2457"/>
      <c r="I2457"/>
      <c r="J2457"/>
      <c r="K2457"/>
      <c r="L2457"/>
      <c r="M2457"/>
      <c r="N2457"/>
      <c r="O2457"/>
      <c r="P2457"/>
      <c r="Q2457"/>
    </row>
    <row r="2458" spans="3:17" x14ac:dyDescent="0.35">
      <c r="C2458"/>
      <c r="D2458"/>
      <c r="E2458"/>
      <c r="F2458"/>
      <c r="G2458"/>
      <c r="H2458"/>
      <c r="I2458"/>
      <c r="J2458"/>
      <c r="K2458"/>
      <c r="L2458"/>
      <c r="M2458"/>
      <c r="N2458"/>
      <c r="O2458"/>
      <c r="P2458"/>
      <c r="Q2458"/>
    </row>
    <row r="2459" spans="3:17" x14ac:dyDescent="0.35">
      <c r="C2459"/>
      <c r="D2459"/>
      <c r="E2459"/>
      <c r="F2459"/>
      <c r="G2459"/>
      <c r="H2459"/>
      <c r="I2459"/>
      <c r="J2459"/>
      <c r="K2459"/>
      <c r="L2459"/>
      <c r="M2459"/>
      <c r="N2459"/>
      <c r="O2459"/>
      <c r="P2459"/>
      <c r="Q2459"/>
    </row>
    <row r="2460" spans="3:17" x14ac:dyDescent="0.35">
      <c r="C2460"/>
      <c r="D2460"/>
      <c r="E2460"/>
      <c r="F2460"/>
      <c r="G2460"/>
      <c r="H2460"/>
      <c r="I2460"/>
      <c r="J2460"/>
      <c r="K2460"/>
      <c r="L2460"/>
      <c r="M2460"/>
      <c r="N2460"/>
      <c r="O2460"/>
      <c r="P2460"/>
      <c r="Q2460"/>
    </row>
    <row r="2461" spans="3:17" x14ac:dyDescent="0.35">
      <c r="C2461"/>
      <c r="D2461"/>
      <c r="E2461"/>
      <c r="F2461"/>
      <c r="G2461"/>
      <c r="H2461"/>
      <c r="I2461"/>
      <c r="J2461"/>
      <c r="K2461"/>
      <c r="L2461"/>
      <c r="M2461"/>
      <c r="N2461"/>
      <c r="O2461"/>
      <c r="P2461"/>
      <c r="Q2461"/>
    </row>
    <row r="2462" spans="3:17" x14ac:dyDescent="0.35">
      <c r="C2462"/>
      <c r="D2462"/>
      <c r="E2462"/>
      <c r="F2462"/>
      <c r="G2462"/>
      <c r="H2462"/>
      <c r="I2462"/>
      <c r="J2462"/>
      <c r="K2462"/>
      <c r="L2462"/>
      <c r="M2462"/>
      <c r="N2462"/>
      <c r="O2462"/>
      <c r="P2462"/>
      <c r="Q2462"/>
    </row>
    <row r="2463" spans="3:17" x14ac:dyDescent="0.35">
      <c r="C2463"/>
      <c r="D2463"/>
      <c r="E2463"/>
      <c r="F2463"/>
      <c r="G2463"/>
      <c r="H2463"/>
      <c r="I2463"/>
      <c r="J2463"/>
      <c r="K2463"/>
      <c r="L2463"/>
      <c r="M2463"/>
      <c r="N2463"/>
      <c r="O2463"/>
      <c r="P2463"/>
      <c r="Q2463"/>
    </row>
    <row r="2464" spans="3:17" x14ac:dyDescent="0.35">
      <c r="C2464"/>
      <c r="D2464"/>
      <c r="E2464"/>
      <c r="F2464"/>
      <c r="G2464"/>
      <c r="H2464"/>
      <c r="I2464"/>
      <c r="J2464"/>
      <c r="K2464"/>
      <c r="L2464"/>
      <c r="M2464"/>
      <c r="N2464"/>
      <c r="O2464"/>
      <c r="P2464"/>
      <c r="Q2464"/>
    </row>
    <row r="2465" spans="3:17" x14ac:dyDescent="0.35">
      <c r="C2465"/>
      <c r="D2465"/>
      <c r="E2465"/>
      <c r="F2465"/>
      <c r="G2465"/>
      <c r="H2465"/>
      <c r="I2465"/>
      <c r="J2465"/>
      <c r="K2465"/>
      <c r="L2465"/>
      <c r="M2465"/>
      <c r="N2465"/>
      <c r="O2465"/>
      <c r="P2465"/>
      <c r="Q2465"/>
    </row>
    <row r="2466" spans="3:17" x14ac:dyDescent="0.35">
      <c r="C2466"/>
      <c r="D2466"/>
      <c r="E2466"/>
      <c r="F2466"/>
      <c r="G2466"/>
      <c r="H2466"/>
      <c r="I2466"/>
      <c r="J2466"/>
      <c r="K2466"/>
      <c r="L2466"/>
      <c r="M2466"/>
      <c r="N2466"/>
      <c r="O2466"/>
      <c r="P2466"/>
      <c r="Q2466"/>
    </row>
    <row r="2467" spans="3:17" x14ac:dyDescent="0.35">
      <c r="C2467"/>
      <c r="D2467"/>
      <c r="E2467"/>
      <c r="F2467"/>
      <c r="G2467"/>
      <c r="H2467"/>
      <c r="I2467"/>
      <c r="J2467"/>
      <c r="K2467"/>
      <c r="L2467"/>
      <c r="M2467"/>
      <c r="N2467"/>
      <c r="O2467"/>
      <c r="P2467"/>
      <c r="Q2467"/>
    </row>
    <row r="2468" spans="3:17" x14ac:dyDescent="0.35">
      <c r="C2468"/>
      <c r="D2468"/>
      <c r="E2468"/>
      <c r="F2468"/>
      <c r="G2468"/>
      <c r="H2468"/>
      <c r="I2468"/>
      <c r="J2468"/>
      <c r="K2468"/>
      <c r="L2468"/>
      <c r="M2468"/>
      <c r="N2468"/>
      <c r="O2468"/>
      <c r="P2468"/>
      <c r="Q2468"/>
    </row>
    <row r="2469" spans="3:17" x14ac:dyDescent="0.35">
      <c r="C2469"/>
      <c r="D2469"/>
      <c r="E2469"/>
      <c r="F2469"/>
      <c r="G2469"/>
      <c r="H2469"/>
      <c r="I2469"/>
      <c r="J2469"/>
      <c r="K2469"/>
      <c r="L2469"/>
      <c r="M2469"/>
      <c r="N2469"/>
      <c r="O2469"/>
      <c r="P2469"/>
      <c r="Q2469"/>
    </row>
    <row r="2470" spans="3:17" x14ac:dyDescent="0.35">
      <c r="C2470"/>
      <c r="D2470"/>
      <c r="E2470"/>
      <c r="F2470"/>
      <c r="G2470"/>
      <c r="H2470"/>
      <c r="I2470"/>
      <c r="J2470"/>
      <c r="K2470"/>
      <c r="L2470"/>
      <c r="M2470"/>
      <c r="N2470"/>
      <c r="O2470"/>
      <c r="P2470"/>
      <c r="Q2470"/>
    </row>
    <row r="2471" spans="3:17" x14ac:dyDescent="0.35">
      <c r="C2471"/>
      <c r="D2471"/>
      <c r="E2471"/>
      <c r="F2471"/>
      <c r="G2471"/>
      <c r="H2471"/>
      <c r="I2471"/>
      <c r="J2471"/>
      <c r="K2471"/>
      <c r="L2471"/>
      <c r="M2471"/>
      <c r="N2471"/>
      <c r="O2471"/>
      <c r="P2471"/>
      <c r="Q2471"/>
    </row>
    <row r="2472" spans="3:17" x14ac:dyDescent="0.35">
      <c r="C2472"/>
      <c r="D2472"/>
      <c r="E2472"/>
      <c r="F2472"/>
      <c r="G2472"/>
      <c r="H2472"/>
      <c r="I2472"/>
      <c r="J2472"/>
      <c r="K2472"/>
      <c r="L2472"/>
      <c r="M2472"/>
      <c r="N2472"/>
      <c r="O2472"/>
      <c r="P2472"/>
      <c r="Q2472"/>
    </row>
    <row r="2473" spans="3:17" x14ac:dyDescent="0.35">
      <c r="C2473"/>
      <c r="D2473"/>
      <c r="E2473"/>
      <c r="F2473"/>
      <c r="G2473"/>
      <c r="H2473"/>
      <c r="I2473"/>
      <c r="J2473"/>
      <c r="K2473"/>
      <c r="L2473"/>
      <c r="M2473"/>
      <c r="N2473"/>
      <c r="O2473"/>
      <c r="P2473"/>
      <c r="Q2473"/>
    </row>
    <row r="2474" spans="3:17" x14ac:dyDescent="0.35">
      <c r="C2474"/>
      <c r="D2474"/>
      <c r="E2474"/>
      <c r="F2474"/>
      <c r="G2474"/>
      <c r="H2474"/>
      <c r="I2474"/>
      <c r="J2474"/>
      <c r="K2474"/>
      <c r="L2474"/>
      <c r="M2474"/>
      <c r="N2474"/>
      <c r="O2474"/>
      <c r="P2474"/>
      <c r="Q2474"/>
    </row>
    <row r="2475" spans="3:17" x14ac:dyDescent="0.35">
      <c r="C2475"/>
      <c r="D2475"/>
      <c r="E2475"/>
      <c r="F2475"/>
      <c r="G2475"/>
      <c r="H2475"/>
      <c r="I2475"/>
      <c r="J2475"/>
      <c r="K2475"/>
      <c r="L2475"/>
      <c r="M2475"/>
      <c r="N2475"/>
      <c r="O2475"/>
      <c r="P2475"/>
      <c r="Q2475"/>
    </row>
    <row r="2476" spans="3:17" x14ac:dyDescent="0.35">
      <c r="C2476"/>
      <c r="D2476"/>
      <c r="E2476"/>
      <c r="F2476"/>
      <c r="G2476"/>
      <c r="H2476"/>
      <c r="I2476"/>
      <c r="J2476"/>
      <c r="K2476"/>
      <c r="L2476"/>
      <c r="M2476"/>
      <c r="N2476"/>
      <c r="O2476"/>
      <c r="P2476"/>
      <c r="Q2476"/>
    </row>
    <row r="2477" spans="3:17" x14ac:dyDescent="0.35">
      <c r="C2477"/>
      <c r="D2477"/>
      <c r="E2477"/>
      <c r="F2477"/>
      <c r="G2477"/>
      <c r="H2477"/>
      <c r="I2477"/>
      <c r="J2477"/>
      <c r="K2477"/>
      <c r="L2477"/>
      <c r="M2477"/>
      <c r="N2477"/>
      <c r="O2477"/>
      <c r="P2477"/>
      <c r="Q2477"/>
    </row>
    <row r="2478" spans="3:17" x14ac:dyDescent="0.35">
      <c r="C2478"/>
      <c r="D2478"/>
      <c r="E2478"/>
      <c r="F2478"/>
      <c r="G2478"/>
      <c r="H2478"/>
      <c r="I2478"/>
      <c r="J2478"/>
      <c r="K2478"/>
      <c r="L2478"/>
      <c r="M2478"/>
      <c r="N2478"/>
      <c r="O2478"/>
      <c r="P2478"/>
      <c r="Q2478"/>
    </row>
    <row r="2479" spans="3:17" x14ac:dyDescent="0.35">
      <c r="C2479"/>
      <c r="D2479"/>
      <c r="E2479"/>
      <c r="F2479"/>
      <c r="G2479"/>
      <c r="H2479"/>
      <c r="I2479"/>
      <c r="J2479"/>
      <c r="K2479"/>
      <c r="L2479"/>
      <c r="M2479"/>
      <c r="N2479"/>
      <c r="O2479"/>
      <c r="P2479"/>
      <c r="Q2479"/>
    </row>
    <row r="2480" spans="3:17" x14ac:dyDescent="0.35">
      <c r="C2480"/>
      <c r="D2480"/>
      <c r="E2480"/>
      <c r="F2480"/>
      <c r="G2480"/>
      <c r="H2480"/>
      <c r="I2480"/>
      <c r="J2480"/>
      <c r="K2480"/>
      <c r="L2480"/>
      <c r="M2480"/>
      <c r="N2480"/>
      <c r="O2480"/>
      <c r="P2480"/>
      <c r="Q2480"/>
    </row>
    <row r="2481" spans="3:17" x14ac:dyDescent="0.35">
      <c r="C2481"/>
      <c r="D2481"/>
      <c r="E2481"/>
      <c r="F2481"/>
      <c r="G2481"/>
      <c r="H2481"/>
      <c r="I2481"/>
      <c r="J2481"/>
      <c r="K2481"/>
      <c r="L2481"/>
      <c r="M2481"/>
      <c r="N2481"/>
      <c r="O2481"/>
      <c r="P2481"/>
      <c r="Q2481"/>
    </row>
    <row r="2482" spans="3:17" x14ac:dyDescent="0.35">
      <c r="C2482"/>
      <c r="D2482"/>
      <c r="E2482"/>
      <c r="F2482"/>
      <c r="G2482"/>
      <c r="H2482"/>
      <c r="I2482"/>
      <c r="J2482"/>
      <c r="K2482"/>
      <c r="L2482"/>
      <c r="M2482"/>
      <c r="N2482"/>
      <c r="O2482"/>
      <c r="P2482"/>
      <c r="Q2482"/>
    </row>
    <row r="2483" spans="3:17" x14ac:dyDescent="0.35">
      <c r="C2483"/>
      <c r="D2483"/>
      <c r="E2483"/>
      <c r="F2483"/>
      <c r="G2483"/>
      <c r="H2483"/>
      <c r="I2483"/>
      <c r="J2483"/>
      <c r="K2483"/>
      <c r="L2483"/>
      <c r="M2483"/>
      <c r="N2483"/>
      <c r="O2483"/>
      <c r="P2483"/>
      <c r="Q2483"/>
    </row>
    <row r="2484" spans="3:17" x14ac:dyDescent="0.35">
      <c r="C2484"/>
      <c r="D2484"/>
      <c r="E2484"/>
      <c r="F2484"/>
      <c r="G2484"/>
      <c r="H2484"/>
      <c r="I2484"/>
      <c r="J2484"/>
      <c r="K2484"/>
      <c r="L2484"/>
      <c r="M2484"/>
      <c r="N2484"/>
      <c r="O2484"/>
      <c r="P2484"/>
      <c r="Q2484"/>
    </row>
    <row r="2485" spans="3:17" x14ac:dyDescent="0.35">
      <c r="C2485"/>
      <c r="D2485"/>
      <c r="E2485"/>
      <c r="F2485"/>
      <c r="G2485"/>
      <c r="H2485"/>
      <c r="I2485"/>
      <c r="J2485"/>
      <c r="K2485"/>
      <c r="L2485"/>
      <c r="M2485"/>
      <c r="N2485"/>
      <c r="O2485"/>
      <c r="P2485"/>
      <c r="Q2485"/>
    </row>
    <row r="2486" spans="3:17" x14ac:dyDescent="0.35">
      <c r="C2486"/>
      <c r="D2486"/>
      <c r="E2486"/>
      <c r="F2486"/>
      <c r="G2486"/>
      <c r="H2486"/>
      <c r="I2486"/>
      <c r="J2486"/>
      <c r="K2486"/>
      <c r="L2486"/>
      <c r="M2486"/>
      <c r="N2486"/>
      <c r="O2486"/>
      <c r="P2486"/>
      <c r="Q2486"/>
    </row>
    <row r="2487" spans="3:17" x14ac:dyDescent="0.35">
      <c r="C2487"/>
      <c r="D2487"/>
      <c r="E2487"/>
      <c r="F2487"/>
      <c r="G2487"/>
      <c r="H2487"/>
      <c r="I2487"/>
      <c r="J2487"/>
      <c r="K2487"/>
      <c r="L2487"/>
      <c r="M2487"/>
      <c r="N2487"/>
      <c r="O2487"/>
      <c r="P2487"/>
      <c r="Q2487"/>
    </row>
    <row r="2488" spans="3:17" x14ac:dyDescent="0.35">
      <c r="C2488"/>
      <c r="D2488"/>
      <c r="E2488"/>
      <c r="F2488"/>
      <c r="G2488"/>
      <c r="H2488"/>
      <c r="I2488"/>
      <c r="J2488"/>
      <c r="K2488"/>
      <c r="L2488"/>
      <c r="M2488"/>
      <c r="N2488"/>
      <c r="O2488"/>
      <c r="P2488"/>
      <c r="Q2488"/>
    </row>
    <row r="2489" spans="3:17" x14ac:dyDescent="0.35">
      <c r="C2489"/>
      <c r="D2489"/>
      <c r="E2489"/>
      <c r="F2489"/>
      <c r="G2489"/>
      <c r="H2489"/>
      <c r="I2489"/>
      <c r="J2489"/>
      <c r="K2489"/>
      <c r="L2489"/>
      <c r="M2489"/>
      <c r="N2489"/>
      <c r="O2489"/>
      <c r="P2489"/>
      <c r="Q2489"/>
    </row>
    <row r="2490" spans="3:17" x14ac:dyDescent="0.35">
      <c r="C2490"/>
      <c r="D2490"/>
      <c r="E2490"/>
      <c r="F2490"/>
      <c r="G2490"/>
      <c r="H2490"/>
      <c r="I2490"/>
      <c r="J2490"/>
      <c r="K2490"/>
      <c r="L2490"/>
      <c r="M2490"/>
      <c r="N2490"/>
      <c r="O2490"/>
      <c r="P2490"/>
      <c r="Q2490"/>
    </row>
    <row r="2491" spans="3:17" x14ac:dyDescent="0.35">
      <c r="C2491"/>
      <c r="D2491"/>
      <c r="E2491"/>
      <c r="F2491"/>
      <c r="G2491"/>
      <c r="H2491"/>
      <c r="I2491"/>
      <c r="J2491"/>
      <c r="K2491"/>
      <c r="L2491"/>
      <c r="M2491"/>
      <c r="N2491"/>
      <c r="O2491"/>
      <c r="P2491"/>
      <c r="Q2491"/>
    </row>
    <row r="2492" spans="3:17" x14ac:dyDescent="0.35">
      <c r="C2492"/>
      <c r="D2492"/>
      <c r="E2492"/>
      <c r="F2492"/>
      <c r="G2492"/>
      <c r="H2492"/>
      <c r="I2492"/>
      <c r="J2492"/>
      <c r="K2492"/>
      <c r="L2492"/>
      <c r="M2492"/>
      <c r="N2492"/>
      <c r="O2492"/>
      <c r="P2492"/>
      <c r="Q2492"/>
    </row>
    <row r="2493" spans="3:17" x14ac:dyDescent="0.35">
      <c r="C2493"/>
      <c r="D2493"/>
      <c r="E2493"/>
      <c r="F2493"/>
      <c r="G2493"/>
      <c r="H2493"/>
      <c r="I2493"/>
      <c r="J2493"/>
      <c r="K2493"/>
      <c r="L2493"/>
      <c r="M2493"/>
      <c r="N2493"/>
      <c r="O2493"/>
      <c r="P2493"/>
      <c r="Q2493"/>
    </row>
    <row r="2494" spans="3:17" x14ac:dyDescent="0.35">
      <c r="C2494"/>
      <c r="D2494"/>
      <c r="E2494"/>
      <c r="F2494"/>
      <c r="G2494"/>
      <c r="H2494"/>
      <c r="I2494"/>
      <c r="J2494"/>
      <c r="K2494"/>
      <c r="L2494"/>
      <c r="M2494"/>
      <c r="N2494"/>
      <c r="O2494"/>
      <c r="P2494"/>
      <c r="Q2494"/>
    </row>
    <row r="2495" spans="3:17" x14ac:dyDescent="0.35">
      <c r="C2495"/>
      <c r="D2495"/>
      <c r="E2495"/>
      <c r="F2495"/>
      <c r="G2495"/>
      <c r="H2495"/>
      <c r="I2495"/>
      <c r="J2495"/>
      <c r="K2495"/>
      <c r="L2495"/>
      <c r="M2495"/>
      <c r="N2495"/>
      <c r="O2495"/>
      <c r="P2495"/>
      <c r="Q2495"/>
    </row>
    <row r="2496" spans="3:17" x14ac:dyDescent="0.35">
      <c r="C2496"/>
      <c r="D2496"/>
      <c r="E2496"/>
      <c r="F2496"/>
      <c r="G2496"/>
      <c r="H2496"/>
      <c r="I2496"/>
      <c r="J2496"/>
      <c r="K2496"/>
      <c r="L2496"/>
      <c r="M2496"/>
      <c r="N2496"/>
      <c r="O2496"/>
      <c r="P2496"/>
      <c r="Q2496"/>
    </row>
    <row r="2497" spans="3:17" x14ac:dyDescent="0.35">
      <c r="C2497"/>
      <c r="D2497"/>
      <c r="E2497"/>
      <c r="F2497"/>
      <c r="G2497"/>
      <c r="H2497"/>
      <c r="I2497"/>
      <c r="J2497"/>
      <c r="K2497"/>
      <c r="L2497"/>
      <c r="M2497"/>
      <c r="N2497"/>
      <c r="O2497"/>
      <c r="P2497"/>
      <c r="Q2497"/>
    </row>
    <row r="2498" spans="3:17" x14ac:dyDescent="0.35">
      <c r="C2498"/>
      <c r="D2498"/>
      <c r="E2498"/>
      <c r="F2498"/>
      <c r="G2498"/>
      <c r="H2498"/>
      <c r="I2498"/>
      <c r="J2498"/>
      <c r="K2498"/>
      <c r="L2498"/>
      <c r="M2498"/>
      <c r="N2498"/>
      <c r="O2498"/>
      <c r="P2498"/>
      <c r="Q2498"/>
    </row>
    <row r="2499" spans="3:17" x14ac:dyDescent="0.35">
      <c r="C2499"/>
      <c r="D2499"/>
      <c r="E2499"/>
      <c r="F2499"/>
      <c r="G2499"/>
      <c r="H2499"/>
      <c r="I2499"/>
      <c r="J2499"/>
      <c r="K2499"/>
      <c r="L2499"/>
      <c r="M2499"/>
      <c r="N2499"/>
      <c r="O2499"/>
      <c r="P2499"/>
      <c r="Q2499"/>
    </row>
    <row r="2500" spans="3:17" x14ac:dyDescent="0.35">
      <c r="C2500"/>
      <c r="D2500"/>
      <c r="E2500"/>
      <c r="F2500"/>
      <c r="G2500"/>
      <c r="H2500"/>
      <c r="I2500"/>
      <c r="J2500"/>
      <c r="K2500"/>
      <c r="L2500"/>
      <c r="M2500"/>
      <c r="N2500"/>
      <c r="O2500"/>
      <c r="P2500"/>
      <c r="Q2500"/>
    </row>
    <row r="2501" spans="3:17" x14ac:dyDescent="0.35">
      <c r="C2501"/>
      <c r="D2501"/>
      <c r="E2501"/>
      <c r="F2501"/>
      <c r="G2501"/>
      <c r="H2501"/>
      <c r="I2501"/>
      <c r="J2501"/>
      <c r="K2501"/>
      <c r="L2501"/>
      <c r="M2501"/>
      <c r="N2501"/>
      <c r="O2501"/>
      <c r="P2501"/>
      <c r="Q2501"/>
    </row>
    <row r="2502" spans="3:17" x14ac:dyDescent="0.35">
      <c r="C2502"/>
      <c r="D2502"/>
      <c r="E2502"/>
      <c r="F2502"/>
      <c r="G2502"/>
      <c r="H2502"/>
      <c r="I2502"/>
      <c r="J2502"/>
      <c r="K2502"/>
      <c r="L2502"/>
      <c r="M2502"/>
      <c r="N2502"/>
      <c r="O2502"/>
      <c r="P2502"/>
      <c r="Q2502"/>
    </row>
    <row r="2503" spans="3:17" x14ac:dyDescent="0.35">
      <c r="C2503"/>
      <c r="D2503"/>
      <c r="E2503"/>
      <c r="F2503"/>
      <c r="G2503"/>
      <c r="H2503"/>
      <c r="I2503"/>
      <c r="J2503"/>
      <c r="K2503"/>
      <c r="L2503"/>
      <c r="M2503"/>
      <c r="N2503"/>
      <c r="O2503"/>
      <c r="P2503"/>
      <c r="Q2503"/>
    </row>
    <row r="2504" spans="3:17" x14ac:dyDescent="0.35">
      <c r="C2504"/>
      <c r="D2504"/>
      <c r="E2504"/>
      <c r="F2504"/>
      <c r="G2504"/>
      <c r="H2504"/>
      <c r="I2504"/>
      <c r="J2504"/>
      <c r="K2504"/>
      <c r="L2504"/>
      <c r="M2504"/>
      <c r="N2504"/>
      <c r="O2504"/>
      <c r="P2504"/>
      <c r="Q2504"/>
    </row>
    <row r="2505" spans="3:17" x14ac:dyDescent="0.35">
      <c r="C2505"/>
      <c r="D2505"/>
      <c r="E2505"/>
      <c r="F2505"/>
      <c r="G2505"/>
      <c r="H2505"/>
      <c r="I2505"/>
      <c r="J2505"/>
      <c r="K2505"/>
      <c r="L2505"/>
      <c r="M2505"/>
      <c r="N2505"/>
      <c r="O2505"/>
      <c r="P2505"/>
      <c r="Q2505"/>
    </row>
    <row r="2506" spans="3:17" x14ac:dyDescent="0.35">
      <c r="C2506"/>
      <c r="D2506"/>
      <c r="E2506"/>
      <c r="F2506"/>
      <c r="G2506"/>
      <c r="H2506"/>
      <c r="I2506"/>
      <c r="J2506"/>
      <c r="K2506"/>
      <c r="L2506"/>
      <c r="M2506"/>
      <c r="N2506"/>
      <c r="O2506"/>
      <c r="P2506"/>
      <c r="Q2506"/>
    </row>
    <row r="2507" spans="3:17" x14ac:dyDescent="0.35">
      <c r="C2507"/>
      <c r="D2507"/>
      <c r="E2507"/>
      <c r="F2507"/>
      <c r="G2507"/>
      <c r="H2507"/>
      <c r="I2507"/>
      <c r="J2507"/>
      <c r="K2507"/>
      <c r="L2507"/>
      <c r="M2507"/>
      <c r="N2507"/>
      <c r="O2507"/>
      <c r="P2507"/>
      <c r="Q2507"/>
    </row>
    <row r="2508" spans="3:17" x14ac:dyDescent="0.35">
      <c r="C2508"/>
      <c r="D2508"/>
      <c r="E2508"/>
      <c r="F2508"/>
      <c r="G2508"/>
      <c r="H2508"/>
      <c r="I2508"/>
      <c r="J2508"/>
      <c r="K2508"/>
      <c r="L2508"/>
      <c r="M2508"/>
      <c r="N2508"/>
      <c r="O2508"/>
      <c r="P2508"/>
      <c r="Q2508"/>
    </row>
    <row r="2509" spans="3:17" x14ac:dyDescent="0.35">
      <c r="C2509"/>
      <c r="D2509"/>
      <c r="E2509"/>
      <c r="F2509"/>
      <c r="G2509"/>
      <c r="H2509"/>
      <c r="I2509"/>
      <c r="J2509"/>
      <c r="K2509"/>
      <c r="L2509"/>
      <c r="M2509"/>
      <c r="N2509"/>
      <c r="O2509"/>
      <c r="P2509"/>
      <c r="Q2509"/>
    </row>
    <row r="2510" spans="3:17" x14ac:dyDescent="0.35">
      <c r="C2510"/>
      <c r="D2510"/>
      <c r="E2510"/>
      <c r="F2510"/>
      <c r="G2510"/>
      <c r="H2510"/>
      <c r="I2510"/>
      <c r="J2510"/>
      <c r="K2510"/>
      <c r="L2510"/>
      <c r="M2510"/>
      <c r="N2510"/>
      <c r="O2510"/>
      <c r="P2510"/>
      <c r="Q2510"/>
    </row>
    <row r="2511" spans="3:17" x14ac:dyDescent="0.35">
      <c r="C2511"/>
      <c r="D2511"/>
      <c r="E2511"/>
      <c r="F2511"/>
      <c r="G2511"/>
      <c r="H2511"/>
      <c r="I2511"/>
      <c r="J2511"/>
      <c r="K2511"/>
      <c r="L2511"/>
      <c r="M2511"/>
      <c r="N2511"/>
      <c r="O2511"/>
      <c r="P2511"/>
      <c r="Q2511"/>
    </row>
    <row r="2512" spans="3:17" x14ac:dyDescent="0.35">
      <c r="C2512"/>
      <c r="D2512"/>
      <c r="E2512"/>
      <c r="F2512"/>
      <c r="G2512"/>
      <c r="H2512"/>
      <c r="I2512"/>
      <c r="J2512"/>
      <c r="K2512"/>
      <c r="L2512"/>
      <c r="M2512"/>
      <c r="N2512"/>
      <c r="O2512"/>
      <c r="P2512"/>
      <c r="Q2512"/>
    </row>
    <row r="2513" spans="3:17" x14ac:dyDescent="0.35">
      <c r="C2513"/>
      <c r="D2513"/>
      <c r="E2513"/>
      <c r="F2513"/>
      <c r="G2513"/>
      <c r="H2513"/>
      <c r="I2513"/>
      <c r="J2513"/>
      <c r="K2513"/>
      <c r="L2513"/>
      <c r="M2513"/>
      <c r="N2513"/>
      <c r="O2513"/>
      <c r="P2513"/>
      <c r="Q2513"/>
    </row>
    <row r="2514" spans="3:17" x14ac:dyDescent="0.35">
      <c r="C2514"/>
      <c r="D2514"/>
      <c r="E2514"/>
      <c r="F2514"/>
      <c r="G2514"/>
      <c r="H2514"/>
      <c r="I2514"/>
      <c r="J2514"/>
      <c r="K2514"/>
      <c r="L2514"/>
      <c r="M2514"/>
      <c r="N2514"/>
      <c r="O2514"/>
      <c r="P2514"/>
      <c r="Q2514"/>
    </row>
    <row r="2515" spans="3:17" x14ac:dyDescent="0.35">
      <c r="C2515"/>
      <c r="D2515"/>
      <c r="E2515"/>
      <c r="F2515"/>
      <c r="G2515"/>
      <c r="H2515"/>
      <c r="I2515"/>
      <c r="J2515"/>
      <c r="K2515"/>
      <c r="L2515"/>
      <c r="M2515"/>
      <c r="N2515"/>
      <c r="O2515"/>
      <c r="P2515"/>
      <c r="Q2515"/>
    </row>
    <row r="2516" spans="3:17" x14ac:dyDescent="0.35">
      <c r="C2516"/>
      <c r="D2516"/>
      <c r="E2516"/>
      <c r="F2516"/>
      <c r="G2516"/>
      <c r="H2516"/>
      <c r="I2516"/>
      <c r="J2516"/>
      <c r="K2516"/>
      <c r="L2516"/>
      <c r="M2516"/>
      <c r="N2516"/>
      <c r="O2516"/>
      <c r="P2516"/>
      <c r="Q2516"/>
    </row>
    <row r="2517" spans="3:17" x14ac:dyDescent="0.35">
      <c r="C2517"/>
      <c r="D2517"/>
      <c r="E2517"/>
      <c r="F2517"/>
      <c r="G2517"/>
      <c r="H2517"/>
      <c r="I2517"/>
      <c r="J2517"/>
      <c r="K2517"/>
      <c r="L2517"/>
      <c r="M2517"/>
      <c r="N2517"/>
      <c r="O2517"/>
      <c r="P2517"/>
      <c r="Q2517"/>
    </row>
    <row r="2518" spans="3:17" x14ac:dyDescent="0.35">
      <c r="C2518"/>
      <c r="D2518"/>
      <c r="E2518"/>
      <c r="F2518"/>
      <c r="G2518"/>
      <c r="H2518"/>
      <c r="I2518"/>
      <c r="J2518"/>
      <c r="K2518"/>
      <c r="L2518"/>
      <c r="M2518"/>
      <c r="N2518"/>
      <c r="O2518"/>
      <c r="P2518"/>
      <c r="Q2518"/>
    </row>
    <row r="2519" spans="3:17" x14ac:dyDescent="0.35">
      <c r="C2519"/>
      <c r="D2519"/>
      <c r="E2519"/>
      <c r="F2519"/>
      <c r="G2519"/>
      <c r="H2519"/>
      <c r="I2519"/>
      <c r="J2519"/>
      <c r="K2519"/>
      <c r="L2519"/>
      <c r="M2519"/>
      <c r="N2519"/>
      <c r="O2519"/>
      <c r="P2519"/>
      <c r="Q2519"/>
    </row>
    <row r="2520" spans="3:17" x14ac:dyDescent="0.35">
      <c r="C2520"/>
      <c r="D2520"/>
      <c r="E2520"/>
      <c r="F2520"/>
      <c r="G2520"/>
      <c r="H2520"/>
      <c r="I2520"/>
      <c r="J2520"/>
      <c r="K2520"/>
      <c r="L2520"/>
      <c r="M2520"/>
      <c r="N2520"/>
      <c r="O2520"/>
      <c r="P2520"/>
      <c r="Q2520"/>
    </row>
    <row r="2521" spans="3:17" x14ac:dyDescent="0.35">
      <c r="C2521"/>
      <c r="D2521"/>
      <c r="E2521"/>
      <c r="F2521"/>
      <c r="G2521"/>
      <c r="H2521"/>
      <c r="I2521"/>
      <c r="J2521"/>
      <c r="K2521"/>
      <c r="L2521"/>
      <c r="M2521"/>
      <c r="N2521"/>
      <c r="O2521"/>
      <c r="P2521"/>
      <c r="Q2521"/>
    </row>
    <row r="2522" spans="3:17" x14ac:dyDescent="0.35">
      <c r="C2522"/>
      <c r="D2522"/>
      <c r="E2522"/>
      <c r="F2522"/>
      <c r="G2522"/>
      <c r="H2522"/>
      <c r="I2522"/>
      <c r="J2522"/>
      <c r="K2522"/>
      <c r="L2522"/>
      <c r="M2522"/>
      <c r="N2522"/>
      <c r="O2522"/>
      <c r="P2522"/>
      <c r="Q2522"/>
    </row>
    <row r="2523" spans="3:17" x14ac:dyDescent="0.35">
      <c r="C2523"/>
      <c r="D2523"/>
      <c r="E2523"/>
      <c r="F2523"/>
      <c r="G2523"/>
      <c r="H2523"/>
      <c r="I2523"/>
      <c r="J2523"/>
      <c r="K2523"/>
      <c r="L2523"/>
      <c r="M2523"/>
      <c r="N2523"/>
      <c r="O2523"/>
      <c r="P2523"/>
      <c r="Q2523"/>
    </row>
    <row r="2524" spans="3:17" x14ac:dyDescent="0.35">
      <c r="C2524"/>
      <c r="D2524"/>
      <c r="E2524"/>
      <c r="F2524"/>
      <c r="G2524"/>
      <c r="H2524"/>
      <c r="I2524"/>
      <c r="J2524"/>
      <c r="K2524"/>
      <c r="L2524"/>
      <c r="M2524"/>
      <c r="N2524"/>
      <c r="O2524"/>
      <c r="P2524"/>
      <c r="Q2524"/>
    </row>
    <row r="2525" spans="3:17" x14ac:dyDescent="0.35">
      <c r="C2525"/>
      <c r="D2525"/>
      <c r="E2525"/>
      <c r="F2525"/>
      <c r="G2525"/>
      <c r="H2525"/>
      <c r="I2525"/>
      <c r="J2525"/>
      <c r="K2525"/>
      <c r="L2525"/>
      <c r="M2525"/>
      <c r="N2525"/>
      <c r="O2525"/>
      <c r="P2525"/>
      <c r="Q2525"/>
    </row>
    <row r="2526" spans="3:17" x14ac:dyDescent="0.35">
      <c r="C2526"/>
      <c r="D2526"/>
      <c r="E2526"/>
      <c r="F2526"/>
      <c r="G2526"/>
      <c r="H2526"/>
      <c r="I2526"/>
      <c r="J2526"/>
      <c r="K2526"/>
      <c r="L2526"/>
      <c r="M2526"/>
      <c r="N2526"/>
      <c r="O2526"/>
      <c r="P2526"/>
      <c r="Q2526"/>
    </row>
    <row r="2527" spans="3:17" x14ac:dyDescent="0.35">
      <c r="C2527"/>
      <c r="D2527"/>
      <c r="E2527"/>
      <c r="F2527"/>
      <c r="G2527"/>
      <c r="H2527"/>
      <c r="I2527"/>
      <c r="J2527"/>
      <c r="K2527"/>
      <c r="L2527"/>
      <c r="M2527"/>
      <c r="N2527"/>
      <c r="O2527"/>
      <c r="P2527"/>
      <c r="Q2527"/>
    </row>
    <row r="2528" spans="3:17" x14ac:dyDescent="0.35">
      <c r="C2528"/>
      <c r="D2528"/>
      <c r="E2528"/>
      <c r="F2528"/>
      <c r="G2528"/>
      <c r="H2528"/>
      <c r="I2528"/>
      <c r="J2528"/>
      <c r="K2528"/>
      <c r="L2528"/>
      <c r="M2528"/>
      <c r="N2528"/>
      <c r="O2528"/>
      <c r="P2528"/>
      <c r="Q2528"/>
    </row>
    <row r="2529" spans="3:17" x14ac:dyDescent="0.35">
      <c r="C2529"/>
      <c r="D2529"/>
      <c r="E2529"/>
      <c r="F2529"/>
      <c r="G2529"/>
      <c r="H2529"/>
      <c r="I2529"/>
      <c r="J2529"/>
      <c r="K2529"/>
      <c r="L2529"/>
      <c r="M2529"/>
      <c r="N2529"/>
      <c r="O2529"/>
      <c r="P2529"/>
      <c r="Q2529"/>
    </row>
    <row r="2530" spans="3:17" x14ac:dyDescent="0.35">
      <c r="C2530"/>
      <c r="D2530"/>
      <c r="E2530"/>
      <c r="F2530"/>
      <c r="G2530"/>
      <c r="H2530"/>
      <c r="I2530"/>
      <c r="J2530"/>
      <c r="K2530"/>
      <c r="L2530"/>
      <c r="M2530"/>
      <c r="N2530"/>
      <c r="O2530"/>
      <c r="P2530"/>
      <c r="Q2530"/>
    </row>
    <row r="2531" spans="3:17" x14ac:dyDescent="0.35">
      <c r="C2531"/>
      <c r="D2531"/>
      <c r="E2531"/>
      <c r="F2531"/>
      <c r="G2531"/>
      <c r="H2531"/>
      <c r="I2531"/>
      <c r="J2531"/>
      <c r="K2531"/>
      <c r="L2531"/>
      <c r="M2531"/>
      <c r="N2531"/>
      <c r="O2531"/>
      <c r="P2531"/>
      <c r="Q2531"/>
    </row>
    <row r="2532" spans="3:17" x14ac:dyDescent="0.35">
      <c r="C2532"/>
      <c r="D2532"/>
      <c r="E2532"/>
      <c r="F2532"/>
      <c r="G2532"/>
      <c r="H2532"/>
      <c r="I2532"/>
      <c r="J2532"/>
      <c r="K2532"/>
      <c r="L2532"/>
      <c r="M2532"/>
      <c r="N2532"/>
      <c r="O2532"/>
      <c r="P2532"/>
      <c r="Q2532"/>
    </row>
    <row r="2533" spans="3:17" x14ac:dyDescent="0.35">
      <c r="C2533"/>
      <c r="D2533"/>
      <c r="E2533"/>
      <c r="F2533"/>
      <c r="G2533"/>
      <c r="H2533"/>
      <c r="I2533"/>
      <c r="J2533"/>
      <c r="K2533"/>
      <c r="L2533"/>
      <c r="M2533"/>
      <c r="N2533"/>
      <c r="O2533"/>
      <c r="P2533"/>
      <c r="Q2533"/>
    </row>
    <row r="2534" spans="3:17" x14ac:dyDescent="0.35">
      <c r="C2534"/>
      <c r="D2534"/>
      <c r="E2534"/>
      <c r="F2534"/>
      <c r="G2534"/>
      <c r="H2534"/>
      <c r="I2534"/>
      <c r="J2534"/>
      <c r="K2534"/>
      <c r="L2534"/>
      <c r="M2534"/>
      <c r="N2534"/>
      <c r="O2534"/>
      <c r="P2534"/>
      <c r="Q2534"/>
    </row>
    <row r="2535" spans="3:17" x14ac:dyDescent="0.35">
      <c r="C2535"/>
      <c r="D2535"/>
      <c r="E2535"/>
      <c r="F2535"/>
      <c r="G2535"/>
      <c r="H2535"/>
      <c r="I2535"/>
      <c r="J2535"/>
      <c r="K2535"/>
      <c r="L2535"/>
      <c r="M2535"/>
      <c r="N2535"/>
      <c r="O2535"/>
      <c r="P2535"/>
      <c r="Q2535"/>
    </row>
    <row r="2536" spans="3:17" x14ac:dyDescent="0.35">
      <c r="C2536"/>
      <c r="D2536"/>
      <c r="E2536"/>
      <c r="F2536"/>
      <c r="G2536"/>
      <c r="H2536"/>
      <c r="I2536"/>
      <c r="J2536"/>
      <c r="K2536"/>
      <c r="L2536"/>
      <c r="M2536"/>
      <c r="N2536"/>
      <c r="O2536"/>
      <c r="P2536"/>
      <c r="Q2536"/>
    </row>
    <row r="2537" spans="3:17" x14ac:dyDescent="0.35">
      <c r="C2537"/>
      <c r="D2537"/>
      <c r="E2537"/>
      <c r="F2537"/>
      <c r="G2537"/>
      <c r="H2537"/>
      <c r="I2537"/>
      <c r="J2537"/>
      <c r="K2537"/>
      <c r="L2537"/>
      <c r="M2537"/>
      <c r="N2537"/>
      <c r="O2537"/>
      <c r="P2537"/>
      <c r="Q2537"/>
    </row>
    <row r="2538" spans="3:17" x14ac:dyDescent="0.35">
      <c r="C2538"/>
      <c r="D2538"/>
      <c r="E2538"/>
      <c r="F2538"/>
      <c r="G2538"/>
      <c r="H2538"/>
      <c r="I2538"/>
      <c r="J2538"/>
      <c r="K2538"/>
      <c r="L2538"/>
      <c r="M2538"/>
      <c r="N2538"/>
      <c r="O2538"/>
      <c r="P2538"/>
      <c r="Q2538"/>
    </row>
    <row r="2539" spans="3:17" x14ac:dyDescent="0.35">
      <c r="C2539"/>
      <c r="D2539"/>
      <c r="E2539"/>
      <c r="F2539"/>
      <c r="G2539"/>
      <c r="H2539"/>
      <c r="I2539"/>
      <c r="J2539"/>
      <c r="K2539"/>
      <c r="L2539"/>
      <c r="M2539"/>
      <c r="N2539"/>
      <c r="O2539"/>
      <c r="P2539"/>
      <c r="Q2539"/>
    </row>
    <row r="2540" spans="3:17" x14ac:dyDescent="0.35">
      <c r="C2540"/>
      <c r="D2540"/>
      <c r="E2540"/>
      <c r="F2540"/>
      <c r="G2540"/>
      <c r="H2540"/>
      <c r="I2540"/>
      <c r="J2540"/>
      <c r="K2540"/>
      <c r="L2540"/>
      <c r="M2540"/>
      <c r="N2540"/>
      <c r="O2540"/>
      <c r="P2540"/>
      <c r="Q2540"/>
    </row>
    <row r="2541" spans="3:17" x14ac:dyDescent="0.35">
      <c r="C2541"/>
      <c r="D2541"/>
      <c r="E2541"/>
      <c r="F2541"/>
      <c r="G2541"/>
      <c r="H2541"/>
      <c r="I2541"/>
      <c r="J2541"/>
      <c r="K2541"/>
      <c r="L2541"/>
      <c r="M2541"/>
      <c r="N2541"/>
      <c r="O2541"/>
      <c r="P2541"/>
      <c r="Q2541"/>
    </row>
    <row r="2542" spans="3:17" x14ac:dyDescent="0.35">
      <c r="C2542"/>
      <c r="D2542"/>
      <c r="E2542"/>
      <c r="F2542"/>
      <c r="G2542"/>
      <c r="H2542"/>
      <c r="I2542"/>
      <c r="J2542"/>
      <c r="K2542"/>
      <c r="L2542"/>
      <c r="M2542"/>
      <c r="N2542"/>
      <c r="O2542"/>
      <c r="P2542"/>
      <c r="Q2542"/>
    </row>
    <row r="2543" spans="3:17" x14ac:dyDescent="0.35">
      <c r="C2543"/>
      <c r="D2543"/>
      <c r="E2543"/>
      <c r="F2543"/>
      <c r="G2543"/>
      <c r="H2543"/>
      <c r="I2543"/>
      <c r="J2543"/>
      <c r="K2543"/>
      <c r="L2543"/>
      <c r="M2543"/>
      <c r="N2543"/>
      <c r="O2543"/>
      <c r="P2543"/>
      <c r="Q2543"/>
    </row>
    <row r="2544" spans="3:17" x14ac:dyDescent="0.35">
      <c r="C2544"/>
      <c r="D2544"/>
      <c r="E2544"/>
      <c r="F2544"/>
      <c r="G2544"/>
      <c r="H2544"/>
      <c r="I2544"/>
      <c r="J2544"/>
      <c r="K2544"/>
      <c r="L2544"/>
      <c r="M2544"/>
      <c r="N2544"/>
      <c r="O2544"/>
      <c r="P2544"/>
      <c r="Q2544"/>
    </row>
    <row r="2545" spans="3:17" x14ac:dyDescent="0.35">
      <c r="C2545"/>
      <c r="D2545"/>
      <c r="E2545"/>
      <c r="F2545"/>
      <c r="G2545"/>
      <c r="H2545"/>
      <c r="I2545"/>
      <c r="J2545"/>
      <c r="K2545"/>
      <c r="L2545"/>
      <c r="M2545"/>
      <c r="N2545"/>
      <c r="O2545"/>
      <c r="P2545"/>
      <c r="Q2545"/>
    </row>
    <row r="2546" spans="3:17" x14ac:dyDescent="0.35">
      <c r="C2546"/>
      <c r="D2546"/>
      <c r="E2546"/>
      <c r="F2546"/>
      <c r="G2546"/>
      <c r="H2546"/>
      <c r="I2546"/>
      <c r="J2546"/>
      <c r="K2546"/>
      <c r="L2546"/>
      <c r="M2546"/>
      <c r="N2546"/>
      <c r="O2546"/>
      <c r="P2546"/>
      <c r="Q2546"/>
    </row>
    <row r="2547" spans="3:17" x14ac:dyDescent="0.35">
      <c r="C2547"/>
      <c r="D2547"/>
      <c r="E2547"/>
      <c r="F2547"/>
      <c r="G2547"/>
      <c r="H2547"/>
      <c r="I2547"/>
      <c r="J2547"/>
      <c r="K2547"/>
      <c r="L2547"/>
      <c r="M2547"/>
      <c r="N2547"/>
      <c r="O2547"/>
      <c r="P2547"/>
      <c r="Q2547"/>
    </row>
    <row r="2548" spans="3:17" x14ac:dyDescent="0.35">
      <c r="C2548"/>
      <c r="D2548"/>
      <c r="E2548"/>
      <c r="F2548"/>
      <c r="G2548"/>
      <c r="H2548"/>
      <c r="I2548"/>
      <c r="J2548"/>
      <c r="K2548"/>
      <c r="L2548"/>
      <c r="M2548"/>
      <c r="N2548"/>
      <c r="O2548"/>
      <c r="P2548"/>
      <c r="Q2548"/>
    </row>
    <row r="2549" spans="3:17" x14ac:dyDescent="0.35">
      <c r="C2549"/>
      <c r="D2549"/>
      <c r="E2549"/>
      <c r="F2549"/>
      <c r="G2549"/>
      <c r="H2549"/>
      <c r="I2549"/>
      <c r="J2549"/>
      <c r="K2549"/>
      <c r="L2549"/>
      <c r="M2549"/>
      <c r="N2549"/>
      <c r="O2549"/>
      <c r="P2549"/>
      <c r="Q2549"/>
    </row>
    <row r="2550" spans="3:17" x14ac:dyDescent="0.35">
      <c r="C2550"/>
      <c r="D2550"/>
      <c r="E2550"/>
      <c r="F2550"/>
      <c r="G2550"/>
      <c r="H2550"/>
      <c r="I2550"/>
      <c r="J2550"/>
      <c r="K2550"/>
      <c r="L2550"/>
      <c r="M2550"/>
      <c r="N2550"/>
      <c r="O2550"/>
      <c r="P2550"/>
      <c r="Q2550"/>
    </row>
    <row r="2551" spans="3:17" x14ac:dyDescent="0.35">
      <c r="C2551"/>
      <c r="D2551"/>
      <c r="E2551"/>
      <c r="F2551"/>
      <c r="G2551"/>
      <c r="H2551"/>
      <c r="I2551"/>
      <c r="J2551"/>
      <c r="K2551"/>
      <c r="L2551"/>
      <c r="M2551"/>
      <c r="N2551"/>
      <c r="O2551"/>
      <c r="P2551"/>
      <c r="Q2551"/>
    </row>
    <row r="2552" spans="3:17" x14ac:dyDescent="0.35">
      <c r="C2552"/>
      <c r="D2552"/>
      <c r="E2552"/>
      <c r="F2552"/>
      <c r="G2552"/>
      <c r="H2552"/>
      <c r="I2552"/>
      <c r="J2552"/>
      <c r="K2552"/>
      <c r="L2552"/>
      <c r="M2552"/>
      <c r="N2552"/>
      <c r="O2552"/>
      <c r="P2552"/>
      <c r="Q2552"/>
    </row>
    <row r="2553" spans="3:17" x14ac:dyDescent="0.35">
      <c r="C2553"/>
      <c r="D2553"/>
      <c r="E2553"/>
      <c r="F2553"/>
      <c r="G2553"/>
      <c r="H2553"/>
      <c r="I2553"/>
      <c r="J2553"/>
      <c r="K2553"/>
      <c r="L2553"/>
      <c r="M2553"/>
      <c r="N2553"/>
      <c r="O2553"/>
      <c r="P2553"/>
      <c r="Q2553"/>
    </row>
    <row r="2554" spans="3:17" x14ac:dyDescent="0.35">
      <c r="C2554"/>
      <c r="D2554"/>
      <c r="E2554"/>
      <c r="F2554"/>
      <c r="G2554"/>
      <c r="H2554"/>
      <c r="I2554"/>
      <c r="J2554"/>
      <c r="K2554"/>
      <c r="L2554"/>
      <c r="M2554"/>
      <c r="N2554"/>
      <c r="O2554"/>
      <c r="P2554"/>
      <c r="Q2554"/>
    </row>
    <row r="2555" spans="3:17" x14ac:dyDescent="0.35">
      <c r="C2555"/>
      <c r="D2555"/>
      <c r="E2555"/>
      <c r="F2555"/>
      <c r="G2555"/>
      <c r="H2555"/>
      <c r="I2555"/>
      <c r="J2555"/>
      <c r="K2555"/>
      <c r="L2555"/>
      <c r="M2555"/>
      <c r="N2555"/>
      <c r="O2555"/>
      <c r="P2555"/>
      <c r="Q2555"/>
    </row>
    <row r="2556" spans="3:17" x14ac:dyDescent="0.35">
      <c r="C2556"/>
      <c r="D2556"/>
      <c r="E2556"/>
      <c r="F2556"/>
      <c r="G2556"/>
      <c r="H2556"/>
      <c r="I2556"/>
      <c r="J2556"/>
      <c r="K2556"/>
      <c r="L2556"/>
      <c r="M2556"/>
      <c r="N2556"/>
      <c r="O2556"/>
      <c r="P2556"/>
      <c r="Q2556"/>
    </row>
    <row r="2557" spans="3:17" x14ac:dyDescent="0.35">
      <c r="C2557"/>
      <c r="D2557"/>
      <c r="E2557"/>
      <c r="F2557"/>
      <c r="G2557"/>
      <c r="H2557"/>
      <c r="I2557"/>
      <c r="J2557"/>
      <c r="K2557"/>
      <c r="L2557"/>
      <c r="M2557"/>
      <c r="N2557"/>
      <c r="O2557"/>
      <c r="P2557"/>
      <c r="Q2557"/>
    </row>
    <row r="2558" spans="3:17" x14ac:dyDescent="0.35">
      <c r="C2558"/>
      <c r="D2558"/>
      <c r="E2558"/>
      <c r="F2558"/>
      <c r="G2558"/>
      <c r="H2558"/>
      <c r="I2558"/>
      <c r="J2558"/>
      <c r="K2558"/>
      <c r="L2558"/>
      <c r="M2558"/>
      <c r="N2558"/>
      <c r="O2558"/>
      <c r="P2558"/>
      <c r="Q2558"/>
    </row>
    <row r="2559" spans="3:17" x14ac:dyDescent="0.35">
      <c r="C2559"/>
      <c r="D2559"/>
      <c r="E2559"/>
      <c r="F2559"/>
      <c r="G2559"/>
      <c r="H2559"/>
      <c r="I2559"/>
      <c r="J2559"/>
      <c r="K2559"/>
      <c r="L2559"/>
      <c r="M2559"/>
      <c r="N2559"/>
      <c r="O2559"/>
      <c r="P2559"/>
      <c r="Q2559"/>
    </row>
    <row r="2560" spans="3:17" x14ac:dyDescent="0.35">
      <c r="C2560"/>
      <c r="D2560"/>
      <c r="E2560"/>
      <c r="F2560"/>
      <c r="G2560"/>
      <c r="H2560"/>
      <c r="I2560"/>
      <c r="J2560"/>
      <c r="K2560"/>
      <c r="L2560"/>
      <c r="M2560"/>
      <c r="N2560"/>
      <c r="O2560"/>
      <c r="P2560"/>
      <c r="Q2560"/>
    </row>
    <row r="2561" spans="3:17" x14ac:dyDescent="0.35">
      <c r="C2561"/>
      <c r="D2561"/>
      <c r="E2561"/>
      <c r="F2561"/>
      <c r="G2561"/>
      <c r="H2561"/>
      <c r="I2561"/>
      <c r="J2561"/>
      <c r="K2561"/>
      <c r="L2561"/>
      <c r="M2561"/>
      <c r="N2561"/>
      <c r="O2561"/>
      <c r="P2561"/>
      <c r="Q2561"/>
    </row>
    <row r="2562" spans="3:17" x14ac:dyDescent="0.35">
      <c r="C2562"/>
      <c r="D2562"/>
      <c r="E2562"/>
      <c r="F2562"/>
      <c r="G2562"/>
      <c r="H2562"/>
      <c r="I2562"/>
      <c r="J2562"/>
      <c r="K2562"/>
      <c r="L2562"/>
      <c r="M2562"/>
      <c r="N2562"/>
      <c r="O2562"/>
      <c r="P2562"/>
      <c r="Q2562"/>
    </row>
    <row r="2563" spans="3:17" x14ac:dyDescent="0.35">
      <c r="C2563"/>
      <c r="D2563"/>
      <c r="E2563"/>
      <c r="F2563"/>
      <c r="G2563"/>
      <c r="H2563"/>
      <c r="I2563"/>
      <c r="J2563"/>
      <c r="K2563"/>
      <c r="L2563"/>
      <c r="M2563"/>
      <c r="N2563"/>
      <c r="O2563"/>
      <c r="P2563"/>
      <c r="Q2563"/>
    </row>
    <row r="2564" spans="3:17" x14ac:dyDescent="0.35">
      <c r="C2564"/>
      <c r="D2564"/>
      <c r="E2564"/>
      <c r="F2564"/>
      <c r="G2564"/>
      <c r="H2564"/>
      <c r="I2564"/>
      <c r="J2564"/>
      <c r="K2564"/>
      <c r="L2564"/>
      <c r="M2564"/>
      <c r="N2564"/>
      <c r="O2564"/>
      <c r="P2564"/>
      <c r="Q2564"/>
    </row>
    <row r="2565" spans="3:17" x14ac:dyDescent="0.35">
      <c r="C2565"/>
      <c r="D2565"/>
      <c r="E2565"/>
      <c r="F2565"/>
      <c r="G2565"/>
      <c r="H2565"/>
      <c r="I2565"/>
      <c r="J2565"/>
      <c r="K2565"/>
      <c r="L2565"/>
      <c r="M2565"/>
      <c r="N2565"/>
      <c r="O2565"/>
      <c r="P2565"/>
      <c r="Q2565"/>
    </row>
    <row r="2566" spans="3:17" x14ac:dyDescent="0.35">
      <c r="C2566"/>
      <c r="D2566"/>
      <c r="E2566"/>
      <c r="F2566"/>
      <c r="G2566"/>
      <c r="H2566"/>
      <c r="I2566"/>
      <c r="J2566"/>
      <c r="K2566"/>
      <c r="L2566"/>
      <c r="M2566"/>
      <c r="N2566"/>
      <c r="O2566"/>
      <c r="P2566"/>
      <c r="Q2566"/>
    </row>
    <row r="2567" spans="3:17" x14ac:dyDescent="0.35">
      <c r="C2567"/>
      <c r="D2567"/>
      <c r="E2567"/>
      <c r="F2567"/>
      <c r="G2567"/>
      <c r="H2567"/>
      <c r="I2567"/>
      <c r="J2567"/>
      <c r="K2567"/>
      <c r="L2567"/>
      <c r="M2567"/>
      <c r="N2567"/>
      <c r="O2567"/>
      <c r="P2567"/>
      <c r="Q2567"/>
    </row>
    <row r="2568" spans="3:17" x14ac:dyDescent="0.35">
      <c r="C2568"/>
      <c r="D2568"/>
      <c r="E2568"/>
      <c r="F2568"/>
      <c r="G2568"/>
      <c r="H2568"/>
      <c r="I2568"/>
      <c r="J2568"/>
      <c r="K2568"/>
      <c r="L2568"/>
      <c r="M2568"/>
      <c r="N2568"/>
      <c r="O2568"/>
      <c r="P2568"/>
      <c r="Q2568"/>
    </row>
    <row r="2569" spans="3:17" x14ac:dyDescent="0.35">
      <c r="C2569"/>
      <c r="D2569"/>
      <c r="E2569"/>
      <c r="F2569"/>
      <c r="G2569"/>
      <c r="H2569"/>
      <c r="I2569"/>
      <c r="J2569"/>
      <c r="K2569"/>
      <c r="L2569"/>
      <c r="M2569"/>
      <c r="N2569"/>
      <c r="O2569"/>
      <c r="P2569"/>
      <c r="Q2569"/>
    </row>
    <row r="2570" spans="3:17" x14ac:dyDescent="0.35">
      <c r="C2570"/>
      <c r="D2570"/>
      <c r="E2570"/>
      <c r="F2570"/>
      <c r="G2570"/>
      <c r="H2570"/>
      <c r="I2570"/>
      <c r="J2570"/>
      <c r="K2570"/>
      <c r="L2570"/>
      <c r="M2570"/>
      <c r="N2570"/>
      <c r="O2570"/>
      <c r="P2570"/>
      <c r="Q2570"/>
    </row>
    <row r="2571" spans="3:17" x14ac:dyDescent="0.35">
      <c r="C2571"/>
      <c r="D2571"/>
      <c r="E2571"/>
      <c r="F2571"/>
      <c r="G2571"/>
      <c r="H2571"/>
      <c r="I2571"/>
      <c r="J2571"/>
      <c r="K2571"/>
      <c r="L2571"/>
      <c r="M2571"/>
      <c r="N2571"/>
      <c r="O2571"/>
      <c r="P2571"/>
      <c r="Q2571"/>
    </row>
    <row r="2572" spans="3:17" x14ac:dyDescent="0.35">
      <c r="C2572"/>
      <c r="D2572"/>
      <c r="E2572"/>
      <c r="F2572"/>
      <c r="G2572"/>
      <c r="H2572"/>
      <c r="I2572"/>
      <c r="J2572"/>
      <c r="K2572"/>
      <c r="L2572"/>
      <c r="M2572"/>
      <c r="N2572"/>
      <c r="O2572"/>
      <c r="P2572"/>
      <c r="Q2572"/>
    </row>
    <row r="2573" spans="3:17" x14ac:dyDescent="0.35">
      <c r="C2573"/>
      <c r="D2573"/>
      <c r="E2573"/>
      <c r="F2573"/>
      <c r="G2573"/>
      <c r="H2573"/>
      <c r="I2573"/>
      <c r="J2573"/>
      <c r="K2573"/>
      <c r="L2573"/>
      <c r="M2573"/>
      <c r="N2573"/>
      <c r="O2573"/>
      <c r="P2573"/>
      <c r="Q2573"/>
    </row>
    <row r="2574" spans="3:17" x14ac:dyDescent="0.35">
      <c r="C2574"/>
      <c r="D2574"/>
      <c r="E2574"/>
      <c r="F2574"/>
      <c r="G2574"/>
      <c r="H2574"/>
      <c r="I2574"/>
      <c r="J2574"/>
      <c r="K2574"/>
      <c r="L2574"/>
      <c r="M2574"/>
      <c r="N2574"/>
      <c r="O2574"/>
      <c r="P2574"/>
      <c r="Q2574"/>
    </row>
    <row r="2575" spans="3:17" x14ac:dyDescent="0.35">
      <c r="C2575"/>
      <c r="D2575"/>
      <c r="E2575"/>
      <c r="F2575"/>
      <c r="G2575"/>
      <c r="H2575"/>
      <c r="I2575"/>
      <c r="J2575"/>
      <c r="K2575"/>
      <c r="L2575"/>
      <c r="M2575"/>
      <c r="N2575"/>
      <c r="O2575"/>
      <c r="P2575"/>
      <c r="Q2575"/>
    </row>
    <row r="2576" spans="3:17" x14ac:dyDescent="0.35">
      <c r="C2576"/>
      <c r="D2576"/>
      <c r="E2576"/>
      <c r="F2576"/>
      <c r="G2576"/>
      <c r="H2576"/>
      <c r="I2576"/>
      <c r="J2576"/>
      <c r="K2576"/>
      <c r="L2576"/>
      <c r="M2576"/>
      <c r="N2576"/>
      <c r="O2576"/>
      <c r="P2576"/>
      <c r="Q2576"/>
    </row>
    <row r="2577" spans="3:17" x14ac:dyDescent="0.35">
      <c r="C2577"/>
      <c r="D2577"/>
      <c r="E2577"/>
      <c r="F2577"/>
      <c r="G2577"/>
      <c r="H2577"/>
      <c r="I2577"/>
      <c r="J2577"/>
      <c r="K2577"/>
      <c r="L2577"/>
      <c r="M2577"/>
      <c r="N2577"/>
      <c r="O2577"/>
      <c r="P2577"/>
      <c r="Q2577"/>
    </row>
    <row r="2578" spans="3:17" x14ac:dyDescent="0.35">
      <c r="C2578"/>
      <c r="D2578"/>
      <c r="E2578"/>
      <c r="F2578"/>
      <c r="G2578"/>
      <c r="H2578"/>
      <c r="I2578"/>
      <c r="J2578"/>
      <c r="K2578"/>
      <c r="L2578"/>
      <c r="M2578"/>
      <c r="N2578"/>
      <c r="O2578"/>
      <c r="P2578"/>
      <c r="Q2578"/>
    </row>
    <row r="2579" spans="3:17" x14ac:dyDescent="0.35">
      <c r="C2579"/>
      <c r="D2579"/>
      <c r="E2579"/>
      <c r="F2579"/>
      <c r="G2579"/>
      <c r="H2579"/>
      <c r="I2579"/>
      <c r="J2579"/>
      <c r="K2579"/>
      <c r="L2579"/>
      <c r="M2579"/>
      <c r="N2579"/>
      <c r="O2579"/>
      <c r="P2579"/>
      <c r="Q2579"/>
    </row>
    <row r="2580" spans="3:17" x14ac:dyDescent="0.35">
      <c r="C2580"/>
      <c r="D2580"/>
      <c r="E2580"/>
      <c r="F2580"/>
      <c r="G2580"/>
      <c r="H2580"/>
      <c r="I2580"/>
      <c r="J2580"/>
      <c r="K2580"/>
      <c r="L2580"/>
      <c r="M2580"/>
      <c r="N2580"/>
      <c r="O2580"/>
      <c r="P2580"/>
      <c r="Q2580"/>
    </row>
    <row r="2581" spans="3:17" x14ac:dyDescent="0.35">
      <c r="C2581"/>
      <c r="D2581"/>
      <c r="E2581"/>
      <c r="F2581"/>
      <c r="G2581"/>
      <c r="H2581"/>
      <c r="I2581"/>
      <c r="J2581"/>
      <c r="K2581"/>
      <c r="L2581"/>
      <c r="M2581"/>
      <c r="N2581"/>
      <c r="O2581"/>
      <c r="P2581"/>
      <c r="Q2581"/>
    </row>
    <row r="2582" spans="3:17" x14ac:dyDescent="0.35">
      <c r="C2582"/>
      <c r="D2582"/>
      <c r="E2582"/>
      <c r="F2582"/>
      <c r="G2582"/>
      <c r="H2582"/>
      <c r="I2582"/>
      <c r="J2582"/>
      <c r="K2582"/>
      <c r="L2582"/>
      <c r="M2582"/>
      <c r="N2582"/>
      <c r="O2582"/>
      <c r="P2582"/>
      <c r="Q2582"/>
    </row>
    <row r="2583" spans="3:17" x14ac:dyDescent="0.35">
      <c r="C2583"/>
      <c r="D2583"/>
      <c r="E2583"/>
      <c r="F2583"/>
      <c r="G2583"/>
      <c r="H2583"/>
      <c r="I2583"/>
      <c r="J2583"/>
      <c r="K2583"/>
      <c r="L2583"/>
      <c r="M2583"/>
      <c r="N2583"/>
      <c r="O2583"/>
      <c r="P2583"/>
      <c r="Q2583"/>
    </row>
    <row r="2584" spans="3:17" x14ac:dyDescent="0.35">
      <c r="C2584"/>
      <c r="D2584"/>
      <c r="E2584"/>
      <c r="F2584"/>
      <c r="G2584"/>
      <c r="H2584"/>
      <c r="I2584"/>
      <c r="J2584"/>
      <c r="K2584"/>
      <c r="L2584"/>
      <c r="M2584"/>
      <c r="N2584"/>
      <c r="O2584"/>
      <c r="P2584"/>
      <c r="Q2584"/>
    </row>
    <row r="2585" spans="3:17" x14ac:dyDescent="0.35">
      <c r="C2585"/>
      <c r="D2585"/>
      <c r="E2585"/>
      <c r="F2585"/>
      <c r="G2585"/>
      <c r="H2585"/>
      <c r="I2585"/>
      <c r="J2585"/>
      <c r="K2585"/>
      <c r="L2585"/>
      <c r="M2585"/>
      <c r="N2585"/>
      <c r="O2585"/>
      <c r="P2585"/>
      <c r="Q2585"/>
    </row>
    <row r="2586" spans="3:17" x14ac:dyDescent="0.35">
      <c r="C2586"/>
      <c r="D2586"/>
      <c r="E2586"/>
      <c r="F2586"/>
      <c r="G2586"/>
      <c r="H2586"/>
      <c r="I2586"/>
      <c r="J2586"/>
      <c r="K2586"/>
      <c r="L2586"/>
      <c r="M2586"/>
      <c r="N2586"/>
      <c r="O2586"/>
      <c r="P2586"/>
      <c r="Q2586"/>
    </row>
    <row r="2587" spans="3:17" x14ac:dyDescent="0.35">
      <c r="C2587"/>
      <c r="D2587"/>
      <c r="E2587"/>
      <c r="F2587"/>
      <c r="G2587"/>
      <c r="H2587"/>
      <c r="I2587"/>
      <c r="J2587"/>
      <c r="K2587"/>
      <c r="L2587"/>
      <c r="M2587"/>
      <c r="N2587"/>
      <c r="O2587"/>
      <c r="P2587"/>
      <c r="Q2587"/>
    </row>
    <row r="2588" spans="3:17" x14ac:dyDescent="0.35">
      <c r="C2588"/>
      <c r="D2588"/>
      <c r="E2588"/>
      <c r="F2588"/>
      <c r="G2588"/>
      <c r="H2588"/>
      <c r="I2588"/>
      <c r="J2588"/>
      <c r="K2588"/>
      <c r="L2588"/>
      <c r="M2588"/>
      <c r="N2588"/>
      <c r="O2588"/>
      <c r="P2588"/>
      <c r="Q2588"/>
    </row>
    <row r="2589" spans="3:17" x14ac:dyDescent="0.35">
      <c r="C2589"/>
      <c r="D2589"/>
      <c r="E2589"/>
      <c r="F2589"/>
      <c r="G2589"/>
      <c r="H2589"/>
      <c r="I2589"/>
      <c r="J2589"/>
      <c r="K2589"/>
      <c r="L2589"/>
      <c r="M2589"/>
      <c r="N2589"/>
      <c r="O2589"/>
      <c r="P2589"/>
      <c r="Q2589"/>
    </row>
    <row r="2590" spans="3:17" x14ac:dyDescent="0.35">
      <c r="C2590"/>
      <c r="D2590"/>
      <c r="E2590"/>
      <c r="F2590"/>
      <c r="G2590"/>
      <c r="H2590"/>
      <c r="I2590"/>
      <c r="J2590"/>
      <c r="K2590"/>
      <c r="L2590"/>
      <c r="M2590"/>
      <c r="N2590"/>
      <c r="O2590"/>
      <c r="P2590"/>
      <c r="Q2590"/>
    </row>
    <row r="2591" spans="3:17" x14ac:dyDescent="0.35">
      <c r="C2591"/>
      <c r="D2591"/>
      <c r="E2591"/>
      <c r="F2591"/>
      <c r="G2591"/>
      <c r="H2591"/>
      <c r="I2591"/>
      <c r="J2591"/>
      <c r="K2591"/>
      <c r="L2591"/>
      <c r="M2591"/>
      <c r="N2591"/>
      <c r="O2591"/>
      <c r="P2591"/>
      <c r="Q2591"/>
    </row>
    <row r="2592" spans="3:17" x14ac:dyDescent="0.35">
      <c r="C2592"/>
      <c r="D2592"/>
      <c r="E2592"/>
      <c r="F2592"/>
      <c r="G2592"/>
      <c r="H2592"/>
      <c r="I2592"/>
      <c r="J2592"/>
      <c r="K2592"/>
      <c r="L2592"/>
      <c r="M2592"/>
      <c r="N2592"/>
      <c r="O2592"/>
      <c r="P2592"/>
      <c r="Q2592"/>
    </row>
    <row r="2593" spans="3:17" x14ac:dyDescent="0.35">
      <c r="C2593"/>
      <c r="D2593"/>
      <c r="E2593"/>
      <c r="F2593"/>
      <c r="G2593"/>
      <c r="H2593"/>
      <c r="I2593"/>
      <c r="J2593"/>
      <c r="K2593"/>
      <c r="L2593"/>
      <c r="M2593"/>
      <c r="N2593"/>
      <c r="O2593"/>
      <c r="P2593"/>
      <c r="Q2593"/>
    </row>
    <row r="2594" spans="3:17" x14ac:dyDescent="0.35">
      <c r="C2594"/>
      <c r="D2594"/>
      <c r="E2594"/>
      <c r="F2594"/>
      <c r="G2594"/>
      <c r="H2594"/>
      <c r="I2594"/>
      <c r="J2594"/>
      <c r="K2594"/>
      <c r="L2594"/>
      <c r="M2594"/>
      <c r="N2594"/>
      <c r="O2594"/>
      <c r="P2594"/>
      <c r="Q2594"/>
    </row>
    <row r="2595" spans="3:17" x14ac:dyDescent="0.35">
      <c r="C2595"/>
      <c r="D2595"/>
      <c r="E2595"/>
      <c r="F2595"/>
      <c r="G2595"/>
      <c r="H2595"/>
      <c r="I2595"/>
      <c r="J2595"/>
      <c r="K2595"/>
      <c r="L2595"/>
      <c r="M2595"/>
      <c r="N2595"/>
      <c r="O2595"/>
      <c r="P2595"/>
      <c r="Q2595"/>
    </row>
    <row r="2596" spans="3:17" x14ac:dyDescent="0.35">
      <c r="C2596"/>
      <c r="D2596"/>
      <c r="E2596"/>
      <c r="F2596"/>
      <c r="G2596"/>
      <c r="H2596"/>
      <c r="I2596"/>
      <c r="J2596"/>
      <c r="K2596"/>
      <c r="L2596"/>
      <c r="M2596"/>
      <c r="N2596"/>
      <c r="O2596"/>
      <c r="P2596"/>
      <c r="Q2596"/>
    </row>
    <row r="2597" spans="3:17" x14ac:dyDescent="0.35">
      <c r="C2597"/>
      <c r="D2597"/>
      <c r="E2597"/>
      <c r="F2597"/>
      <c r="G2597"/>
      <c r="H2597"/>
      <c r="I2597"/>
      <c r="J2597"/>
      <c r="K2597"/>
      <c r="L2597"/>
      <c r="M2597"/>
      <c r="N2597"/>
      <c r="O2597"/>
      <c r="P2597"/>
      <c r="Q2597"/>
    </row>
    <row r="2598" spans="3:17" x14ac:dyDescent="0.35">
      <c r="C2598"/>
      <c r="D2598"/>
      <c r="E2598"/>
      <c r="F2598"/>
      <c r="G2598"/>
      <c r="H2598"/>
      <c r="I2598"/>
      <c r="J2598"/>
      <c r="K2598"/>
      <c r="L2598"/>
      <c r="M2598"/>
      <c r="N2598"/>
      <c r="O2598"/>
      <c r="P2598"/>
      <c r="Q2598"/>
    </row>
    <row r="2599" spans="3:17" x14ac:dyDescent="0.35">
      <c r="C2599"/>
      <c r="D2599"/>
      <c r="E2599"/>
      <c r="F2599"/>
      <c r="G2599"/>
      <c r="H2599"/>
      <c r="I2599"/>
      <c r="J2599"/>
      <c r="K2599"/>
      <c r="L2599"/>
      <c r="M2599"/>
      <c r="N2599"/>
      <c r="O2599"/>
      <c r="P2599"/>
      <c r="Q2599"/>
    </row>
    <row r="2600" spans="3:17" x14ac:dyDescent="0.35">
      <c r="C2600"/>
      <c r="D2600"/>
      <c r="E2600"/>
      <c r="F2600"/>
      <c r="G2600"/>
      <c r="H2600"/>
      <c r="I2600"/>
      <c r="J2600"/>
      <c r="K2600"/>
      <c r="L2600"/>
      <c r="M2600"/>
      <c r="N2600"/>
      <c r="O2600"/>
      <c r="P2600"/>
      <c r="Q2600"/>
    </row>
    <row r="2601" spans="3:17" x14ac:dyDescent="0.35">
      <c r="C2601"/>
      <c r="D2601"/>
      <c r="E2601"/>
      <c r="F2601"/>
      <c r="G2601"/>
      <c r="H2601"/>
      <c r="I2601"/>
      <c r="J2601"/>
      <c r="K2601"/>
      <c r="L2601"/>
      <c r="M2601"/>
      <c r="N2601"/>
      <c r="O2601"/>
      <c r="P2601"/>
      <c r="Q2601"/>
    </row>
    <row r="2602" spans="3:17" x14ac:dyDescent="0.35">
      <c r="C2602"/>
      <c r="D2602"/>
      <c r="E2602"/>
      <c r="F2602"/>
      <c r="G2602"/>
      <c r="H2602"/>
      <c r="I2602"/>
      <c r="J2602"/>
      <c r="K2602"/>
      <c r="L2602"/>
      <c r="M2602"/>
      <c r="N2602"/>
      <c r="O2602"/>
      <c r="P2602"/>
      <c r="Q2602"/>
    </row>
    <row r="2603" spans="3:17" x14ac:dyDescent="0.35">
      <c r="C2603"/>
      <c r="D2603"/>
      <c r="E2603"/>
      <c r="F2603"/>
      <c r="G2603"/>
      <c r="H2603"/>
      <c r="I2603"/>
      <c r="J2603"/>
      <c r="K2603"/>
      <c r="L2603"/>
      <c r="M2603"/>
      <c r="N2603"/>
      <c r="O2603"/>
      <c r="P2603"/>
      <c r="Q2603"/>
    </row>
    <row r="2604" spans="3:17" x14ac:dyDescent="0.35">
      <c r="C2604"/>
      <c r="D2604"/>
      <c r="E2604"/>
      <c r="F2604"/>
      <c r="G2604"/>
      <c r="H2604"/>
      <c r="I2604"/>
      <c r="J2604"/>
      <c r="K2604"/>
      <c r="L2604"/>
      <c r="M2604"/>
      <c r="N2604"/>
      <c r="O2604"/>
      <c r="P2604"/>
      <c r="Q2604"/>
    </row>
    <row r="2605" spans="3:17" x14ac:dyDescent="0.35">
      <c r="C2605"/>
      <c r="D2605"/>
      <c r="E2605"/>
      <c r="F2605"/>
      <c r="G2605"/>
      <c r="H2605"/>
      <c r="I2605"/>
      <c r="J2605"/>
      <c r="K2605"/>
      <c r="L2605"/>
      <c r="M2605"/>
      <c r="N2605"/>
      <c r="O2605"/>
      <c r="P2605"/>
      <c r="Q2605"/>
    </row>
    <row r="2606" spans="3:17" x14ac:dyDescent="0.35">
      <c r="C2606"/>
      <c r="D2606"/>
      <c r="E2606"/>
      <c r="F2606"/>
      <c r="G2606"/>
      <c r="H2606"/>
      <c r="I2606"/>
      <c r="J2606"/>
      <c r="K2606"/>
      <c r="L2606"/>
      <c r="M2606"/>
      <c r="N2606"/>
      <c r="O2606"/>
      <c r="P2606"/>
      <c r="Q2606"/>
    </row>
    <row r="2607" spans="3:17" x14ac:dyDescent="0.35">
      <c r="C2607"/>
      <c r="D2607"/>
      <c r="E2607"/>
      <c r="F2607"/>
      <c r="G2607"/>
      <c r="H2607"/>
      <c r="I2607"/>
      <c r="J2607"/>
      <c r="K2607"/>
      <c r="L2607"/>
      <c r="M2607"/>
      <c r="N2607"/>
      <c r="O2607"/>
      <c r="P2607"/>
      <c r="Q2607"/>
    </row>
    <row r="2608" spans="3:17" x14ac:dyDescent="0.35">
      <c r="C2608"/>
      <c r="D2608"/>
      <c r="E2608"/>
      <c r="F2608"/>
      <c r="G2608"/>
      <c r="H2608"/>
      <c r="I2608"/>
      <c r="J2608"/>
      <c r="K2608"/>
      <c r="L2608"/>
      <c r="M2608"/>
      <c r="N2608"/>
      <c r="O2608"/>
      <c r="P2608"/>
      <c r="Q2608"/>
    </row>
    <row r="2609" spans="3:17" x14ac:dyDescent="0.35">
      <c r="C2609"/>
      <c r="D2609"/>
      <c r="E2609"/>
      <c r="F2609"/>
      <c r="G2609"/>
      <c r="H2609"/>
      <c r="I2609"/>
      <c r="J2609"/>
      <c r="K2609"/>
      <c r="L2609"/>
      <c r="M2609"/>
      <c r="N2609"/>
      <c r="O2609"/>
      <c r="P2609"/>
      <c r="Q2609"/>
    </row>
    <row r="2610" spans="3:17" x14ac:dyDescent="0.35">
      <c r="C2610"/>
      <c r="D2610"/>
      <c r="E2610"/>
      <c r="F2610"/>
      <c r="G2610"/>
      <c r="H2610"/>
      <c r="I2610"/>
      <c r="J2610"/>
      <c r="K2610"/>
      <c r="L2610"/>
      <c r="M2610"/>
      <c r="N2610"/>
      <c r="O2610"/>
      <c r="P2610"/>
      <c r="Q2610"/>
    </row>
    <row r="2611" spans="3:17" x14ac:dyDescent="0.35">
      <c r="C2611"/>
      <c r="D2611"/>
      <c r="E2611"/>
      <c r="F2611"/>
      <c r="G2611"/>
      <c r="H2611"/>
      <c r="I2611"/>
      <c r="J2611"/>
      <c r="K2611"/>
      <c r="L2611"/>
      <c r="M2611"/>
      <c r="N2611"/>
      <c r="O2611"/>
      <c r="P2611"/>
      <c r="Q2611"/>
    </row>
    <row r="2612" spans="3:17" x14ac:dyDescent="0.35">
      <c r="C2612"/>
      <c r="D2612"/>
      <c r="E2612"/>
      <c r="F2612"/>
      <c r="G2612"/>
      <c r="H2612"/>
      <c r="I2612"/>
      <c r="J2612"/>
      <c r="K2612"/>
      <c r="L2612"/>
      <c r="M2612"/>
      <c r="N2612"/>
      <c r="O2612"/>
      <c r="P2612"/>
      <c r="Q2612"/>
    </row>
    <row r="2613" spans="3:17" x14ac:dyDescent="0.35">
      <c r="C2613"/>
      <c r="D2613"/>
      <c r="E2613"/>
      <c r="F2613"/>
      <c r="G2613"/>
      <c r="H2613"/>
      <c r="I2613"/>
      <c r="J2613"/>
      <c r="K2613"/>
      <c r="L2613"/>
      <c r="M2613"/>
      <c r="N2613"/>
      <c r="O2613"/>
      <c r="P2613"/>
      <c r="Q2613"/>
    </row>
    <row r="2614" spans="3:17" x14ac:dyDescent="0.35">
      <c r="C2614"/>
      <c r="D2614"/>
      <c r="E2614"/>
      <c r="F2614"/>
      <c r="G2614"/>
      <c r="H2614"/>
      <c r="I2614"/>
      <c r="J2614"/>
      <c r="K2614"/>
      <c r="L2614"/>
      <c r="M2614"/>
      <c r="N2614"/>
      <c r="O2614"/>
      <c r="P2614"/>
      <c r="Q2614"/>
    </row>
    <row r="2615" spans="3:17" x14ac:dyDescent="0.35">
      <c r="C2615"/>
      <c r="D2615"/>
      <c r="E2615"/>
      <c r="F2615"/>
      <c r="G2615"/>
      <c r="H2615"/>
      <c r="I2615"/>
      <c r="J2615"/>
      <c r="K2615"/>
      <c r="L2615"/>
      <c r="M2615"/>
      <c r="N2615"/>
      <c r="O2615"/>
      <c r="P2615"/>
      <c r="Q2615"/>
    </row>
    <row r="2616" spans="3:17" x14ac:dyDescent="0.35">
      <c r="C2616"/>
      <c r="D2616"/>
      <c r="E2616"/>
      <c r="F2616"/>
      <c r="G2616"/>
      <c r="H2616"/>
      <c r="I2616"/>
      <c r="J2616"/>
      <c r="K2616"/>
      <c r="L2616"/>
      <c r="M2616"/>
      <c r="N2616"/>
      <c r="O2616"/>
      <c r="P2616"/>
      <c r="Q2616"/>
    </row>
    <row r="2617" spans="3:17" x14ac:dyDescent="0.35">
      <c r="C2617"/>
      <c r="D2617"/>
      <c r="E2617"/>
      <c r="F2617"/>
      <c r="G2617"/>
      <c r="H2617"/>
      <c r="I2617"/>
      <c r="J2617"/>
      <c r="K2617"/>
      <c r="L2617"/>
      <c r="M2617"/>
      <c r="N2617"/>
      <c r="O2617"/>
      <c r="P2617"/>
      <c r="Q2617"/>
    </row>
    <row r="2618" spans="3:17" x14ac:dyDescent="0.35">
      <c r="C2618"/>
      <c r="D2618"/>
      <c r="E2618"/>
      <c r="F2618"/>
      <c r="G2618"/>
      <c r="H2618"/>
      <c r="I2618"/>
      <c r="J2618"/>
      <c r="K2618"/>
      <c r="L2618"/>
      <c r="M2618"/>
      <c r="N2618"/>
      <c r="O2618"/>
      <c r="P2618"/>
      <c r="Q2618"/>
    </row>
    <row r="2619" spans="3:17" x14ac:dyDescent="0.35">
      <c r="C2619"/>
      <c r="D2619"/>
      <c r="E2619"/>
      <c r="F2619"/>
      <c r="G2619"/>
      <c r="H2619"/>
      <c r="I2619"/>
      <c r="J2619"/>
      <c r="K2619"/>
      <c r="L2619"/>
      <c r="M2619"/>
      <c r="N2619"/>
      <c r="O2619"/>
      <c r="P2619"/>
      <c r="Q2619"/>
    </row>
    <row r="2620" spans="3:17" x14ac:dyDescent="0.35">
      <c r="C2620"/>
      <c r="D2620"/>
      <c r="E2620"/>
      <c r="F2620"/>
      <c r="G2620"/>
      <c r="H2620"/>
      <c r="I2620"/>
      <c r="J2620"/>
      <c r="K2620"/>
      <c r="L2620"/>
      <c r="M2620"/>
      <c r="N2620"/>
      <c r="O2620"/>
      <c r="P2620"/>
      <c r="Q2620"/>
    </row>
    <row r="2621" spans="3:17" x14ac:dyDescent="0.35">
      <c r="C2621"/>
      <c r="D2621"/>
      <c r="E2621"/>
      <c r="F2621"/>
      <c r="G2621"/>
      <c r="H2621"/>
      <c r="I2621"/>
      <c r="J2621"/>
      <c r="K2621"/>
      <c r="L2621"/>
      <c r="M2621"/>
      <c r="N2621"/>
      <c r="O2621"/>
      <c r="P2621"/>
      <c r="Q2621"/>
    </row>
    <row r="2622" spans="3:17" x14ac:dyDescent="0.35">
      <c r="C2622"/>
      <c r="D2622"/>
      <c r="E2622"/>
      <c r="F2622"/>
      <c r="G2622"/>
      <c r="H2622"/>
      <c r="I2622"/>
      <c r="J2622"/>
      <c r="K2622"/>
      <c r="L2622"/>
      <c r="M2622"/>
      <c r="N2622"/>
      <c r="O2622"/>
      <c r="P2622"/>
      <c r="Q2622"/>
    </row>
    <row r="2623" spans="3:17" x14ac:dyDescent="0.35">
      <c r="C2623"/>
      <c r="D2623"/>
      <c r="E2623"/>
      <c r="F2623"/>
      <c r="G2623"/>
      <c r="H2623"/>
      <c r="I2623"/>
      <c r="J2623"/>
      <c r="K2623"/>
      <c r="L2623"/>
      <c r="M2623"/>
      <c r="N2623"/>
      <c r="O2623"/>
      <c r="P2623"/>
      <c r="Q2623"/>
    </row>
    <row r="2624" spans="3:17" x14ac:dyDescent="0.35">
      <c r="C2624"/>
      <c r="D2624"/>
      <c r="E2624"/>
      <c r="F2624"/>
      <c r="G2624"/>
      <c r="H2624"/>
      <c r="I2624"/>
      <c r="J2624"/>
      <c r="K2624"/>
      <c r="L2624"/>
      <c r="M2624"/>
      <c r="N2624"/>
      <c r="O2624"/>
      <c r="P2624"/>
      <c r="Q2624"/>
    </row>
    <row r="2625" spans="3:17" x14ac:dyDescent="0.35">
      <c r="C2625"/>
      <c r="D2625"/>
      <c r="E2625"/>
      <c r="F2625"/>
      <c r="G2625"/>
      <c r="H2625"/>
      <c r="I2625"/>
      <c r="J2625"/>
      <c r="K2625"/>
      <c r="L2625"/>
      <c r="M2625"/>
      <c r="N2625"/>
      <c r="O2625"/>
      <c r="P2625"/>
      <c r="Q2625"/>
    </row>
    <row r="2626" spans="3:17" x14ac:dyDescent="0.35">
      <c r="C2626"/>
      <c r="D2626"/>
      <c r="E2626"/>
      <c r="F2626"/>
      <c r="G2626"/>
      <c r="H2626"/>
      <c r="I2626"/>
      <c r="J2626"/>
      <c r="K2626"/>
      <c r="L2626"/>
      <c r="M2626"/>
      <c r="N2626"/>
      <c r="O2626"/>
      <c r="P2626"/>
      <c r="Q2626"/>
    </row>
    <row r="2627" spans="3:17" x14ac:dyDescent="0.35">
      <c r="C2627"/>
      <c r="D2627"/>
      <c r="E2627"/>
      <c r="F2627"/>
      <c r="G2627"/>
      <c r="H2627"/>
      <c r="I2627"/>
      <c r="J2627"/>
      <c r="K2627"/>
      <c r="L2627"/>
      <c r="M2627"/>
      <c r="N2627"/>
      <c r="O2627"/>
      <c r="P2627"/>
      <c r="Q2627"/>
    </row>
    <row r="2628" spans="3:17" x14ac:dyDescent="0.35">
      <c r="C2628"/>
      <c r="D2628"/>
      <c r="E2628"/>
      <c r="F2628"/>
      <c r="G2628"/>
      <c r="H2628"/>
      <c r="I2628"/>
      <c r="J2628"/>
      <c r="K2628"/>
      <c r="L2628"/>
      <c r="M2628"/>
      <c r="N2628"/>
      <c r="O2628"/>
      <c r="P2628"/>
      <c r="Q2628"/>
    </row>
    <row r="2629" spans="3:17" x14ac:dyDescent="0.35">
      <c r="C2629"/>
      <c r="D2629"/>
      <c r="E2629"/>
      <c r="F2629"/>
      <c r="G2629"/>
      <c r="H2629"/>
      <c r="I2629"/>
      <c r="J2629"/>
      <c r="K2629"/>
      <c r="L2629"/>
      <c r="M2629"/>
      <c r="N2629"/>
      <c r="O2629"/>
      <c r="P2629"/>
      <c r="Q2629"/>
    </row>
    <row r="2630" spans="3:17" x14ac:dyDescent="0.35">
      <c r="C2630"/>
      <c r="D2630"/>
      <c r="E2630"/>
      <c r="F2630"/>
      <c r="G2630"/>
      <c r="H2630"/>
      <c r="I2630"/>
      <c r="J2630"/>
      <c r="K2630"/>
      <c r="L2630"/>
      <c r="M2630"/>
      <c r="N2630"/>
      <c r="O2630"/>
      <c r="P2630"/>
      <c r="Q2630"/>
    </row>
    <row r="2631" spans="3:17" x14ac:dyDescent="0.35">
      <c r="C2631"/>
      <c r="D2631"/>
      <c r="E2631"/>
      <c r="F2631"/>
      <c r="G2631"/>
      <c r="H2631"/>
      <c r="I2631"/>
      <c r="J2631"/>
      <c r="K2631"/>
      <c r="L2631"/>
      <c r="M2631"/>
      <c r="N2631"/>
      <c r="O2631"/>
      <c r="P2631"/>
      <c r="Q2631"/>
    </row>
    <row r="2632" spans="3:17" x14ac:dyDescent="0.35">
      <c r="C2632"/>
      <c r="D2632"/>
      <c r="E2632"/>
      <c r="F2632"/>
      <c r="G2632"/>
      <c r="H2632"/>
      <c r="I2632"/>
      <c r="J2632"/>
      <c r="K2632"/>
      <c r="L2632"/>
      <c r="M2632"/>
      <c r="N2632"/>
      <c r="O2632"/>
      <c r="P2632"/>
      <c r="Q2632"/>
    </row>
    <row r="2633" spans="3:17" x14ac:dyDescent="0.35">
      <c r="C2633"/>
      <c r="D2633"/>
      <c r="E2633"/>
      <c r="F2633"/>
      <c r="G2633"/>
      <c r="H2633"/>
      <c r="I2633"/>
      <c r="J2633"/>
      <c r="K2633"/>
      <c r="L2633"/>
      <c r="M2633"/>
      <c r="N2633"/>
      <c r="O2633"/>
      <c r="P2633"/>
      <c r="Q2633"/>
    </row>
    <row r="2634" spans="3:17" x14ac:dyDescent="0.35">
      <c r="C2634"/>
      <c r="D2634"/>
      <c r="E2634"/>
      <c r="F2634"/>
      <c r="G2634"/>
      <c r="H2634"/>
      <c r="I2634"/>
      <c r="J2634"/>
      <c r="K2634"/>
      <c r="L2634"/>
      <c r="M2634"/>
      <c r="N2634"/>
      <c r="O2634"/>
      <c r="P2634"/>
      <c r="Q2634"/>
    </row>
    <row r="2635" spans="3:17" x14ac:dyDescent="0.35">
      <c r="C2635"/>
      <c r="D2635"/>
      <c r="E2635"/>
      <c r="F2635"/>
      <c r="G2635"/>
      <c r="H2635"/>
      <c r="I2635"/>
      <c r="J2635"/>
      <c r="K2635"/>
      <c r="L2635"/>
      <c r="M2635"/>
      <c r="N2635"/>
      <c r="O2635"/>
      <c r="P2635"/>
      <c r="Q2635"/>
    </row>
    <row r="2636" spans="3:17" x14ac:dyDescent="0.35">
      <c r="C2636"/>
      <c r="D2636"/>
      <c r="E2636"/>
      <c r="F2636"/>
      <c r="G2636"/>
      <c r="H2636"/>
      <c r="I2636"/>
      <c r="J2636"/>
      <c r="K2636"/>
      <c r="L2636"/>
      <c r="M2636"/>
      <c r="N2636"/>
      <c r="O2636"/>
      <c r="P2636"/>
      <c r="Q2636"/>
    </row>
    <row r="2637" spans="3:17" x14ac:dyDescent="0.35">
      <c r="C2637"/>
      <c r="D2637"/>
      <c r="E2637"/>
      <c r="F2637"/>
      <c r="G2637"/>
      <c r="H2637"/>
      <c r="I2637"/>
      <c r="J2637"/>
      <c r="K2637"/>
      <c r="L2637"/>
      <c r="M2637"/>
      <c r="N2637"/>
      <c r="O2637"/>
      <c r="P2637"/>
      <c r="Q2637"/>
    </row>
    <row r="2638" spans="3:17" x14ac:dyDescent="0.35">
      <c r="C2638"/>
      <c r="D2638"/>
      <c r="E2638"/>
      <c r="F2638"/>
      <c r="G2638"/>
      <c r="H2638"/>
      <c r="I2638"/>
      <c r="J2638"/>
      <c r="K2638"/>
      <c r="L2638"/>
      <c r="M2638"/>
      <c r="N2638"/>
      <c r="O2638"/>
      <c r="P2638"/>
      <c r="Q2638"/>
    </row>
    <row r="2639" spans="3:17" x14ac:dyDescent="0.35">
      <c r="C2639"/>
      <c r="D2639"/>
      <c r="E2639"/>
      <c r="F2639"/>
      <c r="G2639"/>
      <c r="H2639"/>
      <c r="I2639"/>
      <c r="J2639"/>
      <c r="K2639"/>
      <c r="L2639"/>
      <c r="M2639"/>
      <c r="N2639"/>
      <c r="O2639"/>
      <c r="P2639"/>
      <c r="Q2639"/>
    </row>
    <row r="2640" spans="3:17" x14ac:dyDescent="0.35">
      <c r="C2640"/>
      <c r="D2640"/>
      <c r="E2640"/>
      <c r="F2640"/>
      <c r="G2640"/>
      <c r="H2640"/>
      <c r="I2640"/>
      <c r="J2640"/>
      <c r="K2640"/>
      <c r="L2640"/>
      <c r="M2640"/>
      <c r="N2640"/>
      <c r="O2640"/>
      <c r="P2640"/>
      <c r="Q2640"/>
    </row>
    <row r="2641" spans="3:17" x14ac:dyDescent="0.35">
      <c r="C2641"/>
      <c r="D2641"/>
      <c r="E2641"/>
      <c r="F2641"/>
      <c r="G2641"/>
      <c r="H2641"/>
      <c r="I2641"/>
      <c r="J2641"/>
      <c r="K2641"/>
      <c r="L2641"/>
      <c r="M2641"/>
      <c r="N2641"/>
      <c r="O2641"/>
      <c r="P2641"/>
      <c r="Q2641"/>
    </row>
    <row r="2642" spans="3:17" x14ac:dyDescent="0.35">
      <c r="C2642"/>
      <c r="D2642"/>
      <c r="E2642"/>
      <c r="F2642"/>
      <c r="G2642"/>
      <c r="H2642"/>
      <c r="I2642"/>
      <c r="J2642"/>
      <c r="K2642"/>
      <c r="L2642"/>
      <c r="M2642"/>
      <c r="N2642"/>
      <c r="O2642"/>
      <c r="P2642"/>
      <c r="Q2642"/>
    </row>
    <row r="2643" spans="3:17" x14ac:dyDescent="0.35">
      <c r="C2643"/>
      <c r="D2643"/>
      <c r="E2643"/>
      <c r="F2643"/>
      <c r="G2643"/>
      <c r="H2643"/>
      <c r="I2643"/>
      <c r="J2643"/>
      <c r="K2643"/>
      <c r="L2643"/>
      <c r="M2643"/>
      <c r="N2643"/>
      <c r="O2643"/>
      <c r="P2643"/>
      <c r="Q2643"/>
    </row>
    <row r="2644" spans="3:17" x14ac:dyDescent="0.35">
      <c r="C2644"/>
      <c r="D2644"/>
      <c r="E2644"/>
      <c r="F2644"/>
      <c r="G2644"/>
      <c r="H2644"/>
      <c r="I2644"/>
      <c r="J2644"/>
      <c r="K2644"/>
      <c r="L2644"/>
      <c r="M2644"/>
      <c r="N2644"/>
      <c r="O2644"/>
      <c r="P2644"/>
      <c r="Q2644"/>
    </row>
    <row r="2645" spans="3:17" x14ac:dyDescent="0.35">
      <c r="C2645"/>
      <c r="D2645"/>
      <c r="E2645"/>
      <c r="F2645"/>
      <c r="G2645"/>
      <c r="H2645"/>
      <c r="I2645"/>
      <c r="J2645"/>
      <c r="K2645"/>
      <c r="L2645"/>
      <c r="M2645"/>
      <c r="N2645"/>
      <c r="O2645"/>
      <c r="P2645"/>
      <c r="Q2645"/>
    </row>
    <row r="2646" spans="3:17" x14ac:dyDescent="0.35">
      <c r="C2646"/>
      <c r="D2646"/>
      <c r="E2646"/>
      <c r="F2646"/>
      <c r="G2646"/>
      <c r="H2646"/>
      <c r="I2646"/>
      <c r="J2646"/>
      <c r="K2646"/>
      <c r="L2646"/>
      <c r="M2646"/>
      <c r="N2646"/>
      <c r="O2646"/>
      <c r="P2646"/>
      <c r="Q2646"/>
    </row>
    <row r="2647" spans="3:17" x14ac:dyDescent="0.35">
      <c r="C2647"/>
      <c r="D2647"/>
      <c r="E2647"/>
      <c r="F2647"/>
      <c r="G2647"/>
      <c r="H2647"/>
      <c r="I2647"/>
      <c r="J2647"/>
      <c r="K2647"/>
      <c r="L2647"/>
      <c r="M2647"/>
      <c r="N2647"/>
      <c r="O2647"/>
      <c r="P2647"/>
      <c r="Q2647"/>
    </row>
    <row r="2648" spans="3:17" x14ac:dyDescent="0.35">
      <c r="C2648"/>
      <c r="D2648"/>
      <c r="E2648"/>
      <c r="F2648"/>
      <c r="G2648"/>
      <c r="H2648"/>
      <c r="I2648"/>
      <c r="J2648"/>
      <c r="K2648"/>
      <c r="L2648"/>
      <c r="M2648"/>
      <c r="N2648"/>
      <c r="O2648"/>
      <c r="P2648"/>
      <c r="Q2648"/>
    </row>
    <row r="2649" spans="3:17" x14ac:dyDescent="0.35">
      <c r="C2649"/>
      <c r="D2649"/>
      <c r="E2649"/>
      <c r="F2649"/>
      <c r="G2649"/>
      <c r="H2649"/>
      <c r="I2649"/>
      <c r="J2649"/>
      <c r="K2649"/>
      <c r="L2649"/>
      <c r="M2649"/>
      <c r="N2649"/>
      <c r="O2649"/>
      <c r="P2649"/>
      <c r="Q2649"/>
    </row>
    <row r="2650" spans="3:17" x14ac:dyDescent="0.35">
      <c r="C2650"/>
      <c r="D2650"/>
      <c r="E2650"/>
      <c r="F2650"/>
      <c r="G2650"/>
      <c r="H2650"/>
      <c r="I2650"/>
      <c r="J2650"/>
      <c r="K2650"/>
      <c r="L2650"/>
      <c r="M2650"/>
      <c r="N2650"/>
      <c r="O2650"/>
      <c r="P2650"/>
      <c r="Q2650"/>
    </row>
    <row r="2651" spans="3:17" x14ac:dyDescent="0.35">
      <c r="C2651"/>
      <c r="D2651"/>
      <c r="E2651"/>
      <c r="F2651"/>
      <c r="G2651"/>
      <c r="H2651"/>
      <c r="I2651"/>
      <c r="J2651"/>
      <c r="K2651"/>
      <c r="L2651"/>
      <c r="M2651"/>
      <c r="N2651"/>
      <c r="O2651"/>
      <c r="P2651"/>
      <c r="Q2651"/>
    </row>
    <row r="2652" spans="3:17" x14ac:dyDescent="0.35">
      <c r="C2652"/>
      <c r="D2652"/>
      <c r="E2652"/>
      <c r="F2652"/>
      <c r="G2652"/>
      <c r="H2652"/>
      <c r="I2652"/>
      <c r="J2652"/>
      <c r="K2652"/>
      <c r="L2652"/>
      <c r="M2652"/>
      <c r="N2652"/>
      <c r="O2652"/>
      <c r="P2652"/>
      <c r="Q2652"/>
    </row>
    <row r="2653" spans="3:17" x14ac:dyDescent="0.35">
      <c r="C2653"/>
      <c r="D2653"/>
      <c r="E2653"/>
      <c r="F2653"/>
      <c r="G2653"/>
      <c r="H2653"/>
      <c r="I2653"/>
      <c r="J2653"/>
      <c r="K2653"/>
      <c r="L2653"/>
      <c r="M2653"/>
      <c r="N2653"/>
      <c r="O2653"/>
      <c r="P2653"/>
      <c r="Q2653"/>
    </row>
    <row r="2654" spans="3:17" x14ac:dyDescent="0.35">
      <c r="C2654"/>
      <c r="D2654"/>
      <c r="E2654"/>
      <c r="F2654"/>
      <c r="G2654"/>
      <c r="H2654"/>
      <c r="I2654"/>
      <c r="J2654"/>
      <c r="K2654"/>
      <c r="L2654"/>
      <c r="M2654"/>
      <c r="N2654"/>
      <c r="O2654"/>
      <c r="P2654"/>
      <c r="Q2654"/>
    </row>
    <row r="2655" spans="3:17" x14ac:dyDescent="0.35">
      <c r="C2655"/>
      <c r="D2655"/>
      <c r="E2655"/>
      <c r="F2655"/>
      <c r="G2655"/>
      <c r="H2655"/>
      <c r="I2655"/>
      <c r="J2655"/>
      <c r="K2655"/>
      <c r="L2655"/>
      <c r="M2655"/>
      <c r="N2655"/>
      <c r="O2655"/>
      <c r="P2655"/>
      <c r="Q2655"/>
    </row>
    <row r="2656" spans="3:17" x14ac:dyDescent="0.35">
      <c r="C2656"/>
      <c r="D2656"/>
      <c r="E2656"/>
      <c r="F2656"/>
      <c r="G2656"/>
      <c r="H2656"/>
      <c r="I2656"/>
      <c r="J2656"/>
      <c r="K2656"/>
      <c r="L2656"/>
      <c r="M2656"/>
      <c r="N2656"/>
      <c r="O2656"/>
      <c r="P2656"/>
      <c r="Q2656"/>
    </row>
    <row r="2657" spans="3:17" x14ac:dyDescent="0.35">
      <c r="C2657"/>
      <c r="D2657"/>
      <c r="E2657"/>
      <c r="F2657"/>
      <c r="G2657"/>
      <c r="H2657"/>
      <c r="I2657"/>
      <c r="J2657"/>
      <c r="K2657"/>
      <c r="L2657"/>
      <c r="M2657"/>
      <c r="N2657"/>
      <c r="O2657"/>
      <c r="P2657"/>
      <c r="Q2657"/>
    </row>
    <row r="2658" spans="3:17" x14ac:dyDescent="0.35">
      <c r="C2658"/>
      <c r="D2658"/>
      <c r="E2658"/>
      <c r="F2658"/>
      <c r="G2658"/>
      <c r="H2658"/>
      <c r="I2658"/>
      <c r="J2658"/>
      <c r="K2658"/>
      <c r="L2658"/>
      <c r="M2658"/>
      <c r="N2658"/>
      <c r="O2658"/>
      <c r="P2658"/>
      <c r="Q2658"/>
    </row>
    <row r="2659" spans="3:17" x14ac:dyDescent="0.35">
      <c r="C2659"/>
      <c r="D2659"/>
      <c r="E2659"/>
      <c r="F2659"/>
      <c r="G2659"/>
      <c r="H2659"/>
      <c r="I2659"/>
      <c r="J2659"/>
      <c r="K2659"/>
      <c r="L2659"/>
      <c r="M2659"/>
      <c r="N2659"/>
      <c r="O2659"/>
      <c r="P2659"/>
      <c r="Q2659"/>
    </row>
    <row r="2660" spans="3:17" x14ac:dyDescent="0.35">
      <c r="C2660"/>
      <c r="D2660"/>
      <c r="E2660"/>
      <c r="F2660"/>
      <c r="G2660"/>
      <c r="H2660"/>
      <c r="I2660"/>
      <c r="J2660"/>
      <c r="K2660"/>
      <c r="L2660"/>
      <c r="M2660"/>
      <c r="N2660"/>
      <c r="O2660"/>
      <c r="P2660"/>
      <c r="Q2660"/>
    </row>
    <row r="2661" spans="3:17" x14ac:dyDescent="0.35">
      <c r="C2661"/>
      <c r="D2661"/>
      <c r="E2661"/>
      <c r="F2661"/>
      <c r="G2661"/>
      <c r="H2661"/>
      <c r="I2661"/>
      <c r="J2661"/>
      <c r="K2661"/>
      <c r="L2661"/>
      <c r="M2661"/>
      <c r="N2661"/>
      <c r="O2661"/>
      <c r="P2661"/>
      <c r="Q2661"/>
    </row>
    <row r="2662" spans="3:17" x14ac:dyDescent="0.35">
      <c r="C2662"/>
      <c r="D2662"/>
      <c r="E2662"/>
      <c r="F2662"/>
      <c r="G2662"/>
      <c r="H2662"/>
      <c r="I2662"/>
      <c r="J2662"/>
      <c r="K2662"/>
      <c r="L2662"/>
      <c r="M2662"/>
      <c r="N2662"/>
      <c r="O2662"/>
      <c r="P2662"/>
      <c r="Q2662"/>
    </row>
    <row r="2663" spans="3:17" x14ac:dyDescent="0.35">
      <c r="C2663"/>
      <c r="D2663"/>
      <c r="E2663"/>
      <c r="F2663"/>
      <c r="G2663"/>
      <c r="H2663"/>
      <c r="I2663"/>
      <c r="J2663"/>
      <c r="K2663"/>
      <c r="L2663"/>
      <c r="M2663"/>
      <c r="N2663"/>
      <c r="O2663"/>
      <c r="P2663"/>
      <c r="Q2663"/>
    </row>
    <row r="2664" spans="3:17" x14ac:dyDescent="0.35">
      <c r="C2664"/>
      <c r="D2664"/>
      <c r="E2664"/>
      <c r="F2664"/>
      <c r="G2664"/>
      <c r="H2664"/>
      <c r="I2664"/>
      <c r="J2664"/>
      <c r="K2664"/>
      <c r="L2664"/>
      <c r="M2664"/>
      <c r="N2664"/>
      <c r="O2664"/>
      <c r="P2664"/>
      <c r="Q2664"/>
    </row>
    <row r="2665" spans="3:17" x14ac:dyDescent="0.35">
      <c r="C2665"/>
      <c r="D2665"/>
      <c r="E2665"/>
      <c r="F2665"/>
      <c r="G2665"/>
      <c r="H2665"/>
      <c r="I2665"/>
      <c r="J2665"/>
      <c r="K2665"/>
      <c r="L2665"/>
      <c r="M2665"/>
      <c r="N2665"/>
      <c r="O2665"/>
      <c r="P2665"/>
      <c r="Q2665"/>
    </row>
    <row r="2666" spans="3:17" x14ac:dyDescent="0.35">
      <c r="C2666"/>
      <c r="D2666"/>
      <c r="E2666"/>
      <c r="F2666"/>
      <c r="G2666"/>
      <c r="H2666"/>
      <c r="I2666"/>
      <c r="J2666"/>
      <c r="K2666"/>
      <c r="L2666"/>
      <c r="M2666"/>
      <c r="N2666"/>
      <c r="O2666"/>
      <c r="P2666"/>
      <c r="Q2666"/>
    </row>
    <row r="2667" spans="3:17" x14ac:dyDescent="0.35">
      <c r="C2667"/>
      <c r="D2667"/>
      <c r="E2667"/>
      <c r="F2667"/>
      <c r="G2667"/>
      <c r="H2667"/>
      <c r="I2667"/>
      <c r="J2667"/>
      <c r="K2667"/>
      <c r="L2667"/>
      <c r="M2667"/>
      <c r="N2667"/>
      <c r="O2667"/>
      <c r="P2667"/>
      <c r="Q2667"/>
    </row>
    <row r="2668" spans="3:17" x14ac:dyDescent="0.35">
      <c r="C2668"/>
      <c r="D2668"/>
      <c r="E2668"/>
      <c r="F2668"/>
      <c r="G2668"/>
      <c r="H2668"/>
      <c r="I2668"/>
      <c r="J2668"/>
      <c r="K2668"/>
      <c r="L2668"/>
      <c r="M2668"/>
      <c r="N2668"/>
      <c r="O2668"/>
      <c r="P2668"/>
      <c r="Q2668"/>
    </row>
    <row r="2669" spans="3:17" x14ac:dyDescent="0.35">
      <c r="C2669"/>
      <c r="D2669"/>
      <c r="E2669"/>
      <c r="F2669"/>
      <c r="G2669"/>
      <c r="H2669"/>
      <c r="I2669"/>
      <c r="J2669"/>
      <c r="K2669"/>
      <c r="L2669"/>
      <c r="M2669"/>
      <c r="N2669"/>
      <c r="O2669"/>
      <c r="P2669"/>
      <c r="Q2669"/>
    </row>
    <row r="2670" spans="3:17" x14ac:dyDescent="0.35">
      <c r="C2670"/>
      <c r="D2670"/>
      <c r="E2670"/>
      <c r="F2670"/>
      <c r="G2670"/>
      <c r="H2670"/>
      <c r="I2670"/>
      <c r="J2670"/>
      <c r="K2670"/>
      <c r="L2670"/>
      <c r="M2670"/>
      <c r="N2670"/>
      <c r="O2670"/>
      <c r="P2670"/>
      <c r="Q2670"/>
    </row>
    <row r="2671" spans="3:17" x14ac:dyDescent="0.35">
      <c r="C2671"/>
      <c r="D2671"/>
      <c r="E2671"/>
      <c r="F2671"/>
      <c r="G2671"/>
      <c r="H2671"/>
      <c r="I2671"/>
      <c r="J2671"/>
      <c r="K2671"/>
      <c r="L2671"/>
      <c r="M2671"/>
      <c r="N2671"/>
      <c r="O2671"/>
      <c r="P2671"/>
      <c r="Q2671"/>
    </row>
    <row r="2672" spans="3:17" x14ac:dyDescent="0.35">
      <c r="C2672"/>
      <c r="D2672"/>
      <c r="E2672"/>
      <c r="F2672"/>
      <c r="G2672"/>
      <c r="H2672"/>
      <c r="I2672"/>
      <c r="J2672"/>
      <c r="K2672"/>
      <c r="L2672"/>
      <c r="M2672"/>
      <c r="N2672"/>
      <c r="O2672"/>
      <c r="P2672"/>
      <c r="Q2672"/>
    </row>
    <row r="2673" spans="3:17" x14ac:dyDescent="0.35">
      <c r="C2673"/>
      <c r="D2673"/>
      <c r="E2673"/>
      <c r="F2673"/>
      <c r="G2673"/>
      <c r="H2673"/>
      <c r="I2673"/>
      <c r="J2673"/>
      <c r="K2673"/>
      <c r="L2673"/>
      <c r="M2673"/>
      <c r="N2673"/>
      <c r="O2673"/>
      <c r="P2673"/>
      <c r="Q2673"/>
    </row>
    <row r="2674" spans="3:17" x14ac:dyDescent="0.35">
      <c r="C2674"/>
      <c r="D2674"/>
      <c r="E2674"/>
      <c r="F2674"/>
      <c r="G2674"/>
      <c r="H2674"/>
      <c r="I2674"/>
      <c r="J2674"/>
      <c r="K2674"/>
      <c r="L2674"/>
      <c r="M2674"/>
      <c r="N2674"/>
      <c r="O2674"/>
      <c r="P2674"/>
      <c r="Q2674"/>
    </row>
    <row r="2675" spans="3:17" x14ac:dyDescent="0.35">
      <c r="C2675"/>
      <c r="D2675"/>
      <c r="E2675"/>
      <c r="F2675"/>
      <c r="G2675"/>
      <c r="H2675"/>
      <c r="I2675"/>
      <c r="J2675"/>
      <c r="K2675"/>
      <c r="L2675"/>
      <c r="M2675"/>
      <c r="N2675"/>
      <c r="O2675"/>
      <c r="P2675"/>
      <c r="Q2675"/>
    </row>
    <row r="2676" spans="3:17" x14ac:dyDescent="0.35">
      <c r="C2676"/>
      <c r="D2676"/>
      <c r="E2676"/>
      <c r="F2676"/>
      <c r="G2676"/>
      <c r="H2676"/>
      <c r="I2676"/>
      <c r="J2676"/>
      <c r="K2676"/>
      <c r="L2676"/>
      <c r="M2676"/>
      <c r="N2676"/>
      <c r="O2676"/>
      <c r="P2676"/>
      <c r="Q2676"/>
    </row>
    <row r="2677" spans="3:17" x14ac:dyDescent="0.35">
      <c r="C2677"/>
      <c r="D2677"/>
      <c r="E2677"/>
      <c r="F2677"/>
      <c r="G2677"/>
      <c r="H2677"/>
      <c r="I2677"/>
      <c r="J2677"/>
      <c r="K2677"/>
      <c r="L2677"/>
      <c r="M2677"/>
      <c r="N2677"/>
      <c r="O2677"/>
      <c r="P2677"/>
      <c r="Q2677"/>
    </row>
    <row r="2678" spans="3:17" x14ac:dyDescent="0.35">
      <c r="C2678"/>
      <c r="D2678"/>
      <c r="E2678"/>
      <c r="F2678"/>
      <c r="G2678"/>
      <c r="H2678"/>
      <c r="I2678"/>
      <c r="J2678"/>
      <c r="K2678"/>
      <c r="L2678"/>
      <c r="M2678"/>
      <c r="N2678"/>
      <c r="O2678"/>
      <c r="P2678"/>
      <c r="Q2678"/>
    </row>
    <row r="2679" spans="3:17" x14ac:dyDescent="0.35">
      <c r="C2679"/>
      <c r="D2679"/>
      <c r="E2679"/>
      <c r="F2679"/>
      <c r="G2679"/>
      <c r="H2679"/>
      <c r="I2679"/>
      <c r="J2679"/>
      <c r="K2679"/>
      <c r="L2679"/>
      <c r="M2679"/>
      <c r="N2679"/>
      <c r="O2679"/>
      <c r="P2679"/>
      <c r="Q2679"/>
    </row>
    <row r="2680" spans="3:17" x14ac:dyDescent="0.35">
      <c r="C2680"/>
      <c r="D2680"/>
      <c r="E2680"/>
      <c r="F2680"/>
      <c r="G2680"/>
      <c r="H2680"/>
      <c r="I2680"/>
      <c r="J2680"/>
      <c r="K2680"/>
      <c r="L2680"/>
      <c r="M2680"/>
      <c r="N2680"/>
      <c r="O2680"/>
      <c r="P2680"/>
      <c r="Q2680"/>
    </row>
    <row r="2681" spans="3:17" x14ac:dyDescent="0.35">
      <c r="C2681"/>
      <c r="D2681"/>
      <c r="E2681"/>
      <c r="F2681"/>
      <c r="G2681"/>
      <c r="H2681"/>
      <c r="I2681"/>
      <c r="J2681"/>
      <c r="K2681"/>
      <c r="L2681"/>
      <c r="M2681"/>
      <c r="N2681"/>
      <c r="O2681"/>
      <c r="P2681"/>
      <c r="Q2681"/>
    </row>
    <row r="2682" spans="3:17" x14ac:dyDescent="0.35">
      <c r="C2682"/>
      <c r="D2682"/>
      <c r="E2682"/>
      <c r="F2682"/>
      <c r="G2682"/>
      <c r="H2682"/>
      <c r="I2682"/>
      <c r="J2682"/>
      <c r="K2682"/>
      <c r="L2682"/>
      <c r="M2682"/>
      <c r="N2682"/>
      <c r="O2682"/>
      <c r="P2682"/>
      <c r="Q2682"/>
    </row>
    <row r="2683" spans="3:17" x14ac:dyDescent="0.35">
      <c r="C2683"/>
      <c r="D2683"/>
      <c r="E2683"/>
      <c r="F2683"/>
      <c r="G2683"/>
      <c r="H2683"/>
      <c r="I2683"/>
      <c r="J2683"/>
      <c r="K2683"/>
      <c r="L2683"/>
      <c r="M2683"/>
      <c r="N2683"/>
      <c r="O2683"/>
      <c r="P2683"/>
      <c r="Q2683"/>
    </row>
    <row r="2684" spans="3:17" x14ac:dyDescent="0.35">
      <c r="C2684"/>
      <c r="D2684"/>
      <c r="E2684"/>
      <c r="F2684"/>
      <c r="G2684"/>
      <c r="H2684"/>
      <c r="I2684"/>
      <c r="J2684"/>
      <c r="K2684"/>
      <c r="L2684"/>
      <c r="M2684"/>
      <c r="N2684"/>
      <c r="O2684"/>
      <c r="P2684"/>
      <c r="Q2684"/>
    </row>
    <row r="2685" spans="3:17" x14ac:dyDescent="0.35">
      <c r="C2685"/>
      <c r="D2685"/>
      <c r="E2685"/>
      <c r="F2685"/>
      <c r="G2685"/>
      <c r="H2685"/>
      <c r="I2685"/>
      <c r="J2685"/>
      <c r="K2685"/>
      <c r="L2685"/>
      <c r="M2685"/>
      <c r="N2685"/>
      <c r="O2685"/>
      <c r="P2685"/>
      <c r="Q2685"/>
    </row>
    <row r="2686" spans="3:17" x14ac:dyDescent="0.35">
      <c r="C2686"/>
      <c r="D2686"/>
      <c r="E2686"/>
      <c r="F2686"/>
      <c r="G2686"/>
      <c r="H2686"/>
      <c r="I2686"/>
      <c r="J2686"/>
      <c r="K2686"/>
      <c r="L2686"/>
      <c r="M2686"/>
      <c r="N2686"/>
      <c r="O2686"/>
      <c r="P2686"/>
      <c r="Q2686"/>
    </row>
    <row r="2687" spans="3:17" x14ac:dyDescent="0.35">
      <c r="C2687"/>
      <c r="D2687"/>
      <c r="E2687"/>
      <c r="F2687"/>
      <c r="G2687"/>
      <c r="H2687"/>
      <c r="I2687"/>
      <c r="J2687"/>
      <c r="K2687"/>
      <c r="L2687"/>
      <c r="M2687"/>
      <c r="N2687"/>
      <c r="O2687"/>
      <c r="P2687"/>
      <c r="Q2687"/>
    </row>
    <row r="2688" spans="3:17" x14ac:dyDescent="0.35">
      <c r="C2688"/>
      <c r="D2688"/>
      <c r="E2688"/>
      <c r="F2688"/>
      <c r="G2688"/>
      <c r="H2688"/>
      <c r="I2688"/>
      <c r="J2688"/>
      <c r="K2688"/>
      <c r="L2688"/>
      <c r="M2688"/>
      <c r="N2688"/>
      <c r="O2688"/>
      <c r="P2688"/>
      <c r="Q2688"/>
    </row>
    <row r="2689" spans="3:17" x14ac:dyDescent="0.35">
      <c r="C2689"/>
      <c r="D2689"/>
      <c r="E2689"/>
      <c r="F2689"/>
      <c r="G2689"/>
      <c r="H2689"/>
      <c r="I2689"/>
      <c r="J2689"/>
      <c r="K2689"/>
      <c r="L2689"/>
      <c r="M2689"/>
      <c r="N2689"/>
      <c r="O2689"/>
      <c r="P2689"/>
      <c r="Q2689"/>
    </row>
    <row r="2690" spans="3:17" x14ac:dyDescent="0.35">
      <c r="C2690"/>
      <c r="D2690"/>
      <c r="E2690"/>
      <c r="F2690"/>
      <c r="G2690"/>
      <c r="H2690"/>
      <c r="I2690"/>
      <c r="J2690"/>
      <c r="K2690"/>
      <c r="L2690"/>
      <c r="M2690"/>
      <c r="N2690"/>
      <c r="O2690"/>
      <c r="P2690"/>
      <c r="Q2690"/>
    </row>
    <row r="2691" spans="3:17" x14ac:dyDescent="0.35">
      <c r="C2691"/>
      <c r="D2691"/>
      <c r="E2691"/>
      <c r="F2691"/>
      <c r="G2691"/>
      <c r="H2691"/>
      <c r="I2691"/>
      <c r="J2691"/>
      <c r="K2691"/>
      <c r="L2691"/>
      <c r="M2691"/>
      <c r="N2691"/>
      <c r="O2691"/>
      <c r="P2691"/>
      <c r="Q2691"/>
    </row>
    <row r="2692" spans="3:17" x14ac:dyDescent="0.35">
      <c r="C2692"/>
      <c r="D2692"/>
      <c r="E2692"/>
      <c r="F2692"/>
      <c r="G2692"/>
      <c r="H2692"/>
      <c r="I2692"/>
      <c r="J2692"/>
      <c r="K2692"/>
      <c r="L2692"/>
      <c r="M2692"/>
      <c r="N2692"/>
      <c r="O2692"/>
      <c r="P2692"/>
      <c r="Q2692"/>
    </row>
    <row r="2693" spans="3:17" x14ac:dyDescent="0.35">
      <c r="C2693"/>
      <c r="D2693"/>
      <c r="E2693"/>
      <c r="F2693"/>
      <c r="G2693"/>
      <c r="H2693"/>
      <c r="I2693"/>
      <c r="J2693"/>
      <c r="K2693"/>
      <c r="L2693"/>
      <c r="M2693"/>
      <c r="N2693"/>
      <c r="O2693"/>
      <c r="P2693"/>
      <c r="Q2693"/>
    </row>
    <row r="2694" spans="3:17" x14ac:dyDescent="0.35">
      <c r="C2694"/>
      <c r="D2694"/>
      <c r="E2694"/>
      <c r="F2694"/>
      <c r="G2694"/>
      <c r="H2694"/>
      <c r="I2694"/>
      <c r="J2694"/>
      <c r="K2694"/>
      <c r="L2694"/>
      <c r="M2694"/>
      <c r="N2694"/>
      <c r="O2694"/>
      <c r="P2694"/>
      <c r="Q2694"/>
    </row>
    <row r="2695" spans="3:17" x14ac:dyDescent="0.35">
      <c r="C2695"/>
      <c r="D2695"/>
      <c r="E2695"/>
      <c r="F2695"/>
      <c r="G2695"/>
      <c r="H2695"/>
      <c r="I2695"/>
      <c r="J2695"/>
      <c r="K2695"/>
      <c r="L2695"/>
      <c r="M2695"/>
      <c r="N2695"/>
      <c r="O2695"/>
      <c r="P2695"/>
      <c r="Q2695"/>
    </row>
    <row r="2696" spans="3:17" x14ac:dyDescent="0.35">
      <c r="C2696"/>
      <c r="D2696"/>
      <c r="E2696"/>
      <c r="F2696"/>
      <c r="G2696"/>
      <c r="H2696"/>
      <c r="I2696"/>
      <c r="J2696"/>
      <c r="K2696"/>
      <c r="L2696"/>
      <c r="M2696"/>
      <c r="N2696"/>
      <c r="O2696"/>
      <c r="P2696"/>
      <c r="Q2696"/>
    </row>
    <row r="2697" spans="3:17" x14ac:dyDescent="0.35">
      <c r="C2697"/>
      <c r="D2697"/>
      <c r="E2697"/>
      <c r="F2697"/>
      <c r="G2697"/>
      <c r="H2697"/>
      <c r="I2697"/>
      <c r="J2697"/>
      <c r="K2697"/>
      <c r="L2697"/>
      <c r="M2697"/>
      <c r="N2697"/>
      <c r="O2697"/>
      <c r="P2697"/>
      <c r="Q2697"/>
    </row>
    <row r="2698" spans="3:17" x14ac:dyDescent="0.35">
      <c r="C2698"/>
      <c r="D2698"/>
      <c r="E2698"/>
      <c r="F2698"/>
      <c r="G2698"/>
      <c r="H2698"/>
      <c r="I2698"/>
      <c r="J2698"/>
      <c r="K2698"/>
      <c r="L2698"/>
      <c r="M2698"/>
      <c r="N2698"/>
      <c r="O2698"/>
      <c r="P2698"/>
      <c r="Q2698"/>
    </row>
    <row r="2699" spans="3:17" x14ac:dyDescent="0.35">
      <c r="C2699"/>
      <c r="D2699"/>
      <c r="E2699"/>
      <c r="F2699"/>
      <c r="G2699"/>
      <c r="H2699"/>
      <c r="I2699"/>
      <c r="J2699"/>
      <c r="K2699"/>
      <c r="L2699"/>
      <c r="M2699"/>
      <c r="N2699"/>
      <c r="O2699"/>
      <c r="P2699"/>
      <c r="Q2699"/>
    </row>
    <row r="2700" spans="3:17" x14ac:dyDescent="0.35">
      <c r="C2700"/>
      <c r="D2700"/>
      <c r="E2700"/>
      <c r="F2700"/>
      <c r="G2700"/>
      <c r="H2700"/>
      <c r="I2700"/>
      <c r="J2700"/>
      <c r="K2700"/>
      <c r="L2700"/>
      <c r="M2700"/>
      <c r="N2700"/>
      <c r="O2700"/>
      <c r="P2700"/>
      <c r="Q2700"/>
    </row>
    <row r="2701" spans="3:17" x14ac:dyDescent="0.35">
      <c r="C2701"/>
      <c r="D2701"/>
      <c r="E2701"/>
      <c r="F2701"/>
      <c r="G2701"/>
      <c r="H2701"/>
      <c r="I2701"/>
      <c r="J2701"/>
      <c r="K2701"/>
      <c r="L2701"/>
      <c r="M2701"/>
      <c r="N2701"/>
      <c r="O2701"/>
      <c r="P2701"/>
      <c r="Q2701"/>
    </row>
    <row r="2702" spans="3:17" x14ac:dyDescent="0.35">
      <c r="C2702"/>
      <c r="D2702"/>
      <c r="E2702"/>
      <c r="F2702"/>
      <c r="G2702"/>
      <c r="H2702"/>
      <c r="I2702"/>
      <c r="J2702"/>
      <c r="K2702"/>
      <c r="L2702"/>
      <c r="M2702"/>
      <c r="N2702"/>
      <c r="O2702"/>
      <c r="P2702"/>
      <c r="Q2702"/>
    </row>
    <row r="2703" spans="3:17" x14ac:dyDescent="0.35">
      <c r="C2703"/>
      <c r="D2703"/>
      <c r="E2703"/>
      <c r="F2703"/>
      <c r="G2703"/>
      <c r="H2703"/>
      <c r="I2703"/>
      <c r="J2703"/>
      <c r="K2703"/>
      <c r="L2703"/>
      <c r="M2703"/>
      <c r="N2703"/>
      <c r="O2703"/>
      <c r="P2703"/>
      <c r="Q2703"/>
    </row>
    <row r="2704" spans="3:17" x14ac:dyDescent="0.35">
      <c r="C2704"/>
      <c r="D2704"/>
      <c r="E2704"/>
      <c r="F2704"/>
      <c r="G2704"/>
      <c r="H2704"/>
      <c r="I2704"/>
      <c r="J2704"/>
      <c r="K2704"/>
      <c r="L2704"/>
      <c r="M2704"/>
      <c r="N2704"/>
      <c r="O2704"/>
      <c r="P2704"/>
      <c r="Q2704"/>
    </row>
    <row r="2705" spans="3:17" x14ac:dyDescent="0.35">
      <c r="C2705"/>
      <c r="D2705"/>
      <c r="E2705"/>
      <c r="F2705"/>
      <c r="G2705"/>
      <c r="H2705"/>
      <c r="I2705"/>
      <c r="J2705"/>
      <c r="K2705"/>
      <c r="L2705"/>
      <c r="M2705"/>
      <c r="N2705"/>
      <c r="O2705"/>
      <c r="P2705"/>
      <c r="Q2705"/>
    </row>
    <row r="2706" spans="3:17" x14ac:dyDescent="0.35">
      <c r="C2706"/>
      <c r="D2706"/>
      <c r="E2706"/>
      <c r="F2706"/>
      <c r="G2706"/>
      <c r="H2706"/>
      <c r="I2706"/>
      <c r="J2706"/>
      <c r="K2706"/>
      <c r="L2706"/>
      <c r="M2706"/>
      <c r="N2706"/>
      <c r="O2706"/>
      <c r="P2706"/>
      <c r="Q2706"/>
    </row>
    <row r="2707" spans="3:17" x14ac:dyDescent="0.35">
      <c r="C2707"/>
      <c r="D2707"/>
      <c r="E2707"/>
      <c r="F2707"/>
      <c r="G2707"/>
      <c r="H2707"/>
      <c r="I2707"/>
      <c r="J2707"/>
      <c r="K2707"/>
      <c r="L2707"/>
      <c r="M2707"/>
      <c r="N2707"/>
      <c r="O2707"/>
      <c r="P2707"/>
      <c r="Q2707"/>
    </row>
    <row r="2708" spans="3:17" x14ac:dyDescent="0.35">
      <c r="C2708"/>
      <c r="D2708"/>
      <c r="E2708"/>
      <c r="F2708"/>
      <c r="G2708"/>
      <c r="H2708"/>
      <c r="I2708"/>
      <c r="J2708"/>
      <c r="K2708"/>
      <c r="L2708"/>
      <c r="M2708"/>
      <c r="N2708"/>
      <c r="O2708"/>
      <c r="P2708"/>
      <c r="Q2708"/>
    </row>
    <row r="2709" spans="3:17" x14ac:dyDescent="0.35">
      <c r="C2709"/>
      <c r="D2709"/>
      <c r="E2709"/>
      <c r="F2709"/>
      <c r="G2709"/>
      <c r="H2709"/>
      <c r="I2709"/>
      <c r="J2709"/>
      <c r="K2709"/>
      <c r="L2709"/>
      <c r="M2709"/>
      <c r="N2709"/>
      <c r="O2709"/>
      <c r="P2709"/>
      <c r="Q2709"/>
    </row>
    <row r="2710" spans="3:17" x14ac:dyDescent="0.35">
      <c r="C2710"/>
      <c r="D2710"/>
      <c r="E2710"/>
      <c r="F2710"/>
      <c r="G2710"/>
      <c r="H2710"/>
      <c r="I2710"/>
      <c r="J2710"/>
      <c r="K2710"/>
      <c r="L2710"/>
      <c r="M2710"/>
      <c r="N2710"/>
      <c r="O2710"/>
      <c r="P2710"/>
      <c r="Q2710"/>
    </row>
    <row r="2711" spans="3:17" x14ac:dyDescent="0.35">
      <c r="C2711"/>
      <c r="D2711"/>
      <c r="E2711"/>
      <c r="F2711"/>
      <c r="G2711"/>
      <c r="H2711"/>
      <c r="I2711"/>
      <c r="J2711"/>
      <c r="K2711"/>
      <c r="L2711"/>
      <c r="M2711"/>
      <c r="N2711"/>
      <c r="O2711"/>
      <c r="P2711"/>
      <c r="Q2711"/>
    </row>
    <row r="2712" spans="3:17" x14ac:dyDescent="0.35">
      <c r="C2712"/>
      <c r="D2712"/>
      <c r="E2712"/>
      <c r="F2712"/>
      <c r="G2712"/>
      <c r="H2712"/>
      <c r="I2712"/>
      <c r="J2712"/>
      <c r="K2712"/>
      <c r="L2712"/>
      <c r="M2712"/>
      <c r="N2712"/>
      <c r="O2712"/>
      <c r="P2712"/>
      <c r="Q2712"/>
    </row>
    <row r="2713" spans="3:17" x14ac:dyDescent="0.35">
      <c r="C2713"/>
      <c r="D2713"/>
      <c r="E2713"/>
      <c r="F2713"/>
      <c r="G2713"/>
      <c r="H2713"/>
      <c r="I2713"/>
      <c r="J2713"/>
      <c r="K2713"/>
      <c r="L2713"/>
      <c r="M2713"/>
      <c r="N2713"/>
      <c r="O2713"/>
      <c r="P2713"/>
      <c r="Q2713"/>
    </row>
    <row r="2714" spans="3:17" x14ac:dyDescent="0.35">
      <c r="C2714"/>
      <c r="D2714"/>
      <c r="E2714"/>
      <c r="F2714"/>
      <c r="G2714"/>
      <c r="H2714"/>
      <c r="I2714"/>
      <c r="J2714"/>
      <c r="K2714"/>
      <c r="L2714"/>
      <c r="M2714"/>
      <c r="N2714"/>
      <c r="O2714"/>
      <c r="P2714"/>
      <c r="Q2714"/>
    </row>
    <row r="2715" spans="3:17" x14ac:dyDescent="0.35">
      <c r="C2715"/>
      <c r="D2715"/>
      <c r="E2715"/>
      <c r="F2715"/>
      <c r="G2715"/>
      <c r="H2715"/>
      <c r="I2715"/>
      <c r="J2715"/>
      <c r="K2715"/>
      <c r="L2715"/>
      <c r="M2715"/>
      <c r="N2715"/>
      <c r="O2715"/>
      <c r="P2715"/>
      <c r="Q2715"/>
    </row>
    <row r="2716" spans="3:17" x14ac:dyDescent="0.35">
      <c r="C2716"/>
      <c r="D2716"/>
      <c r="E2716"/>
      <c r="F2716"/>
      <c r="G2716"/>
      <c r="H2716"/>
      <c r="I2716"/>
      <c r="J2716"/>
      <c r="K2716"/>
      <c r="L2716"/>
      <c r="M2716"/>
      <c r="N2716"/>
      <c r="O2716"/>
      <c r="P2716"/>
      <c r="Q2716"/>
    </row>
    <row r="2717" spans="3:17" x14ac:dyDescent="0.35">
      <c r="C2717"/>
      <c r="D2717"/>
      <c r="E2717"/>
      <c r="F2717"/>
      <c r="G2717"/>
      <c r="H2717"/>
      <c r="I2717"/>
      <c r="J2717"/>
      <c r="K2717"/>
      <c r="L2717"/>
      <c r="M2717"/>
      <c r="N2717"/>
      <c r="O2717"/>
      <c r="P2717"/>
      <c r="Q2717"/>
    </row>
    <row r="2718" spans="3:17" x14ac:dyDescent="0.35">
      <c r="C2718"/>
      <c r="D2718"/>
      <c r="E2718"/>
      <c r="F2718"/>
      <c r="G2718"/>
      <c r="H2718"/>
      <c r="I2718"/>
      <c r="J2718"/>
      <c r="K2718"/>
      <c r="L2718"/>
      <c r="M2718"/>
      <c r="N2718"/>
      <c r="O2718"/>
      <c r="P2718"/>
      <c r="Q2718"/>
    </row>
    <row r="2719" spans="3:17" x14ac:dyDescent="0.35">
      <c r="C2719"/>
      <c r="D2719"/>
      <c r="E2719"/>
      <c r="F2719"/>
      <c r="G2719"/>
      <c r="H2719"/>
      <c r="I2719"/>
      <c r="J2719"/>
      <c r="K2719"/>
      <c r="L2719"/>
      <c r="M2719"/>
      <c r="N2719"/>
      <c r="O2719"/>
      <c r="P2719"/>
      <c r="Q2719"/>
    </row>
    <row r="2720" spans="3:17" x14ac:dyDescent="0.35">
      <c r="C2720"/>
      <c r="D2720"/>
      <c r="E2720"/>
      <c r="F2720"/>
      <c r="G2720"/>
      <c r="H2720"/>
      <c r="I2720"/>
      <c r="J2720"/>
      <c r="K2720"/>
      <c r="L2720"/>
      <c r="M2720"/>
      <c r="N2720"/>
      <c r="O2720"/>
      <c r="P2720"/>
      <c r="Q2720"/>
    </row>
    <row r="2721" spans="3:17" x14ac:dyDescent="0.35">
      <c r="C2721"/>
      <c r="D2721"/>
      <c r="E2721"/>
      <c r="F2721"/>
      <c r="G2721"/>
      <c r="H2721"/>
      <c r="I2721"/>
      <c r="J2721"/>
      <c r="K2721"/>
      <c r="L2721"/>
      <c r="M2721"/>
      <c r="N2721"/>
      <c r="O2721"/>
      <c r="P2721"/>
      <c r="Q2721"/>
    </row>
    <row r="2722" spans="3:17" x14ac:dyDescent="0.35">
      <c r="C2722"/>
      <c r="D2722"/>
      <c r="E2722"/>
      <c r="F2722"/>
      <c r="G2722"/>
      <c r="H2722"/>
      <c r="I2722"/>
      <c r="J2722"/>
      <c r="K2722"/>
      <c r="L2722"/>
      <c r="M2722"/>
      <c r="N2722"/>
      <c r="O2722"/>
      <c r="P2722"/>
      <c r="Q2722"/>
    </row>
    <row r="2723" spans="3:17" x14ac:dyDescent="0.35">
      <c r="C2723"/>
      <c r="D2723"/>
      <c r="E2723"/>
      <c r="F2723"/>
      <c r="G2723"/>
      <c r="H2723"/>
      <c r="I2723"/>
      <c r="J2723"/>
      <c r="K2723"/>
      <c r="L2723"/>
      <c r="M2723"/>
      <c r="N2723"/>
      <c r="O2723"/>
      <c r="P2723"/>
      <c r="Q2723"/>
    </row>
    <row r="2724" spans="3:17" x14ac:dyDescent="0.35">
      <c r="C2724"/>
      <c r="D2724"/>
      <c r="E2724"/>
      <c r="F2724"/>
      <c r="G2724"/>
      <c r="H2724"/>
      <c r="I2724"/>
      <c r="J2724"/>
      <c r="K2724"/>
      <c r="L2724"/>
      <c r="M2724"/>
      <c r="N2724"/>
      <c r="O2724"/>
      <c r="P2724"/>
      <c r="Q2724"/>
    </row>
    <row r="2725" spans="3:17" x14ac:dyDescent="0.35">
      <c r="C2725"/>
      <c r="D2725"/>
      <c r="E2725"/>
      <c r="F2725"/>
      <c r="G2725"/>
      <c r="H2725"/>
      <c r="I2725"/>
      <c r="J2725"/>
      <c r="K2725"/>
      <c r="L2725"/>
      <c r="M2725"/>
      <c r="N2725"/>
      <c r="O2725"/>
      <c r="P2725"/>
      <c r="Q2725"/>
    </row>
    <row r="2726" spans="3:17" x14ac:dyDescent="0.35">
      <c r="C2726"/>
      <c r="D2726"/>
      <c r="E2726"/>
      <c r="F2726"/>
      <c r="G2726"/>
      <c r="H2726"/>
      <c r="I2726"/>
      <c r="J2726"/>
      <c r="K2726"/>
      <c r="L2726"/>
      <c r="M2726"/>
      <c r="N2726"/>
      <c r="O2726"/>
      <c r="P2726"/>
      <c r="Q2726"/>
    </row>
    <row r="2727" spans="3:17" x14ac:dyDescent="0.35">
      <c r="C2727"/>
      <c r="D2727"/>
      <c r="E2727"/>
      <c r="F2727"/>
      <c r="G2727"/>
      <c r="H2727"/>
      <c r="I2727"/>
      <c r="J2727"/>
      <c r="K2727"/>
      <c r="L2727"/>
      <c r="M2727"/>
      <c r="N2727"/>
      <c r="O2727"/>
      <c r="P2727"/>
      <c r="Q2727"/>
    </row>
    <row r="2728" spans="3:17" x14ac:dyDescent="0.35">
      <c r="C2728"/>
      <c r="D2728"/>
      <c r="E2728"/>
      <c r="F2728"/>
      <c r="G2728"/>
      <c r="H2728"/>
      <c r="I2728"/>
      <c r="J2728"/>
      <c r="K2728"/>
      <c r="L2728"/>
      <c r="M2728"/>
      <c r="N2728"/>
      <c r="O2728"/>
      <c r="P2728"/>
      <c r="Q2728"/>
    </row>
    <row r="2729" spans="3:17" x14ac:dyDescent="0.35">
      <c r="C2729"/>
      <c r="D2729"/>
      <c r="E2729"/>
      <c r="F2729"/>
      <c r="G2729"/>
      <c r="H2729"/>
      <c r="I2729"/>
      <c r="J2729"/>
      <c r="K2729"/>
      <c r="L2729"/>
      <c r="M2729"/>
      <c r="N2729"/>
      <c r="O2729"/>
      <c r="P2729"/>
      <c r="Q2729"/>
    </row>
    <row r="2730" spans="3:17" x14ac:dyDescent="0.35">
      <c r="C2730"/>
      <c r="D2730"/>
      <c r="E2730"/>
      <c r="F2730"/>
      <c r="G2730"/>
      <c r="H2730"/>
      <c r="I2730"/>
      <c r="J2730"/>
      <c r="K2730"/>
      <c r="L2730"/>
      <c r="M2730"/>
      <c r="N2730"/>
      <c r="O2730"/>
      <c r="P2730"/>
      <c r="Q2730"/>
    </row>
    <row r="2731" spans="3:17" x14ac:dyDescent="0.35">
      <c r="C2731"/>
      <c r="D2731"/>
      <c r="E2731"/>
      <c r="F2731"/>
      <c r="G2731"/>
      <c r="H2731"/>
      <c r="I2731"/>
      <c r="J2731"/>
      <c r="K2731"/>
      <c r="L2731"/>
      <c r="M2731"/>
      <c r="N2731"/>
      <c r="O2731"/>
      <c r="P2731"/>
      <c r="Q2731"/>
    </row>
    <row r="2732" spans="3:17" x14ac:dyDescent="0.35">
      <c r="C2732"/>
      <c r="D2732"/>
      <c r="E2732"/>
      <c r="F2732"/>
      <c r="G2732"/>
      <c r="H2732"/>
      <c r="I2732"/>
      <c r="J2732"/>
      <c r="K2732"/>
      <c r="L2732"/>
      <c r="M2732"/>
      <c r="N2732"/>
      <c r="O2732"/>
      <c r="P2732"/>
      <c r="Q2732"/>
    </row>
    <row r="2733" spans="3:17" x14ac:dyDescent="0.35">
      <c r="C2733"/>
      <c r="D2733"/>
      <c r="E2733"/>
      <c r="F2733"/>
      <c r="G2733"/>
      <c r="H2733"/>
      <c r="I2733"/>
      <c r="J2733"/>
      <c r="K2733"/>
      <c r="L2733"/>
      <c r="M2733"/>
      <c r="N2733"/>
      <c r="O2733"/>
      <c r="P2733"/>
      <c r="Q2733"/>
    </row>
    <row r="2734" spans="3:17" x14ac:dyDescent="0.35">
      <c r="C2734"/>
      <c r="D2734"/>
      <c r="E2734"/>
      <c r="F2734"/>
      <c r="G2734"/>
      <c r="H2734"/>
      <c r="I2734"/>
      <c r="J2734"/>
      <c r="K2734"/>
      <c r="L2734"/>
      <c r="M2734"/>
      <c r="N2734"/>
      <c r="O2734"/>
      <c r="P2734"/>
      <c r="Q2734"/>
    </row>
    <row r="2735" spans="3:17" x14ac:dyDescent="0.35">
      <c r="C2735"/>
      <c r="D2735"/>
      <c r="E2735"/>
      <c r="F2735"/>
      <c r="G2735"/>
      <c r="H2735"/>
      <c r="I2735"/>
      <c r="J2735"/>
      <c r="K2735"/>
      <c r="L2735"/>
      <c r="M2735"/>
      <c r="N2735"/>
      <c r="O2735"/>
      <c r="P2735"/>
      <c r="Q2735"/>
    </row>
    <row r="2736" spans="3:17" x14ac:dyDescent="0.35">
      <c r="C2736"/>
      <c r="D2736"/>
      <c r="E2736"/>
      <c r="F2736"/>
      <c r="G2736"/>
      <c r="H2736"/>
      <c r="I2736"/>
      <c r="J2736"/>
      <c r="K2736"/>
      <c r="L2736"/>
      <c r="M2736"/>
      <c r="N2736"/>
      <c r="O2736"/>
      <c r="P2736"/>
      <c r="Q2736"/>
    </row>
    <row r="2737" spans="3:17" x14ac:dyDescent="0.35">
      <c r="C2737"/>
      <c r="D2737"/>
      <c r="E2737"/>
      <c r="F2737"/>
      <c r="G2737"/>
      <c r="H2737"/>
      <c r="I2737"/>
      <c r="J2737"/>
      <c r="K2737"/>
      <c r="L2737"/>
      <c r="M2737"/>
      <c r="N2737"/>
      <c r="O2737"/>
      <c r="P2737"/>
      <c r="Q2737"/>
    </row>
    <row r="2738" spans="3:17" x14ac:dyDescent="0.35">
      <c r="C2738"/>
      <c r="D2738"/>
      <c r="E2738"/>
      <c r="F2738"/>
      <c r="G2738"/>
      <c r="H2738"/>
      <c r="I2738"/>
      <c r="J2738"/>
      <c r="K2738"/>
      <c r="L2738"/>
      <c r="M2738"/>
      <c r="N2738"/>
      <c r="O2738"/>
      <c r="P2738"/>
      <c r="Q2738"/>
    </row>
    <row r="2739" spans="3:17" x14ac:dyDescent="0.35">
      <c r="C2739"/>
      <c r="D2739"/>
      <c r="E2739"/>
      <c r="F2739"/>
      <c r="G2739"/>
      <c r="H2739"/>
      <c r="I2739"/>
      <c r="J2739"/>
      <c r="K2739"/>
      <c r="L2739"/>
      <c r="M2739"/>
      <c r="N2739"/>
      <c r="O2739"/>
      <c r="P2739"/>
      <c r="Q2739"/>
    </row>
    <row r="2740" spans="3:17" x14ac:dyDescent="0.35">
      <c r="C2740"/>
      <c r="D2740"/>
      <c r="E2740"/>
      <c r="F2740"/>
      <c r="G2740"/>
      <c r="H2740"/>
      <c r="I2740"/>
      <c r="J2740"/>
      <c r="K2740"/>
      <c r="L2740"/>
      <c r="M2740"/>
      <c r="N2740"/>
      <c r="O2740"/>
      <c r="P2740"/>
      <c r="Q2740"/>
    </row>
    <row r="2741" spans="3:17" x14ac:dyDescent="0.35">
      <c r="C2741"/>
      <c r="D2741"/>
      <c r="E2741"/>
      <c r="F2741"/>
      <c r="G2741"/>
      <c r="H2741"/>
      <c r="I2741"/>
      <c r="J2741"/>
      <c r="K2741"/>
      <c r="L2741"/>
      <c r="M2741"/>
      <c r="N2741"/>
      <c r="O2741"/>
      <c r="P2741"/>
      <c r="Q2741"/>
    </row>
    <row r="2742" spans="3:17" x14ac:dyDescent="0.35">
      <c r="C2742"/>
      <c r="D2742"/>
      <c r="E2742"/>
      <c r="F2742"/>
      <c r="G2742"/>
      <c r="H2742"/>
      <c r="I2742"/>
      <c r="J2742"/>
      <c r="K2742"/>
      <c r="L2742"/>
      <c r="M2742"/>
      <c r="N2742"/>
      <c r="O2742"/>
      <c r="P2742"/>
      <c r="Q2742"/>
    </row>
    <row r="2743" spans="3:17" x14ac:dyDescent="0.35">
      <c r="C2743"/>
      <c r="D2743"/>
      <c r="E2743"/>
      <c r="F2743"/>
      <c r="G2743"/>
      <c r="H2743"/>
      <c r="I2743"/>
      <c r="J2743"/>
      <c r="K2743"/>
      <c r="L2743"/>
      <c r="M2743"/>
      <c r="N2743"/>
      <c r="O2743"/>
      <c r="P2743"/>
      <c r="Q2743"/>
    </row>
    <row r="2744" spans="3:17" x14ac:dyDescent="0.35">
      <c r="C2744"/>
      <c r="D2744"/>
      <c r="E2744"/>
      <c r="F2744"/>
      <c r="G2744"/>
      <c r="H2744"/>
      <c r="I2744"/>
      <c r="J2744"/>
      <c r="K2744"/>
      <c r="L2744"/>
      <c r="M2744"/>
      <c r="N2744"/>
      <c r="O2744"/>
      <c r="P2744"/>
      <c r="Q2744"/>
    </row>
    <row r="2745" spans="3:17" x14ac:dyDescent="0.35">
      <c r="C2745"/>
      <c r="D2745"/>
      <c r="E2745"/>
      <c r="F2745"/>
      <c r="G2745"/>
      <c r="H2745"/>
      <c r="I2745"/>
      <c r="J2745"/>
      <c r="K2745"/>
      <c r="L2745"/>
      <c r="M2745"/>
      <c r="N2745"/>
      <c r="O2745"/>
      <c r="P2745"/>
      <c r="Q2745"/>
    </row>
    <row r="2746" spans="3:17" x14ac:dyDescent="0.35">
      <c r="C2746"/>
      <c r="D2746"/>
      <c r="E2746"/>
      <c r="F2746"/>
      <c r="G2746"/>
      <c r="H2746"/>
      <c r="I2746"/>
      <c r="J2746"/>
      <c r="K2746"/>
      <c r="L2746"/>
      <c r="M2746"/>
      <c r="N2746"/>
      <c r="O2746"/>
      <c r="P2746"/>
      <c r="Q2746"/>
    </row>
    <row r="2747" spans="3:17" x14ac:dyDescent="0.35">
      <c r="C2747"/>
      <c r="D2747"/>
      <c r="E2747"/>
      <c r="F2747"/>
      <c r="G2747"/>
      <c r="H2747"/>
      <c r="I2747"/>
      <c r="J2747"/>
      <c r="K2747"/>
      <c r="L2747"/>
      <c r="M2747"/>
      <c r="N2747"/>
      <c r="O2747"/>
      <c r="P2747"/>
      <c r="Q2747"/>
    </row>
    <row r="2748" spans="3:17" x14ac:dyDescent="0.35">
      <c r="C2748"/>
      <c r="D2748"/>
      <c r="E2748"/>
      <c r="F2748"/>
      <c r="G2748"/>
      <c r="H2748"/>
      <c r="I2748"/>
      <c r="J2748"/>
      <c r="K2748"/>
      <c r="L2748"/>
      <c r="M2748"/>
      <c r="N2748"/>
      <c r="O2748"/>
      <c r="P2748"/>
      <c r="Q2748"/>
    </row>
    <row r="2749" spans="3:17" x14ac:dyDescent="0.35">
      <c r="C2749"/>
      <c r="D2749"/>
      <c r="E2749"/>
      <c r="F2749"/>
      <c r="G2749"/>
      <c r="H2749"/>
      <c r="I2749"/>
      <c r="J2749"/>
      <c r="K2749"/>
      <c r="L2749"/>
      <c r="M2749"/>
      <c r="N2749"/>
      <c r="O2749"/>
      <c r="P2749"/>
      <c r="Q2749"/>
    </row>
    <row r="2750" spans="3:17" x14ac:dyDescent="0.35">
      <c r="C2750"/>
      <c r="D2750"/>
      <c r="E2750"/>
      <c r="F2750"/>
      <c r="G2750"/>
      <c r="H2750"/>
      <c r="I2750"/>
      <c r="J2750"/>
      <c r="K2750"/>
      <c r="L2750"/>
      <c r="M2750"/>
      <c r="N2750"/>
      <c r="O2750"/>
      <c r="P2750"/>
      <c r="Q2750"/>
    </row>
    <row r="2751" spans="3:17" x14ac:dyDescent="0.35">
      <c r="C2751"/>
      <c r="D2751"/>
      <c r="E2751"/>
      <c r="F2751"/>
      <c r="G2751"/>
      <c r="H2751"/>
      <c r="I2751"/>
      <c r="J2751"/>
      <c r="K2751"/>
      <c r="L2751"/>
      <c r="M2751"/>
      <c r="N2751"/>
      <c r="O2751"/>
      <c r="P2751"/>
      <c r="Q2751"/>
    </row>
    <row r="2752" spans="3:17" x14ac:dyDescent="0.35">
      <c r="C2752"/>
      <c r="D2752"/>
      <c r="E2752"/>
      <c r="F2752"/>
      <c r="G2752"/>
      <c r="H2752"/>
      <c r="I2752"/>
      <c r="J2752"/>
      <c r="K2752"/>
      <c r="L2752"/>
      <c r="M2752"/>
      <c r="N2752"/>
      <c r="O2752"/>
      <c r="P2752"/>
      <c r="Q2752"/>
    </row>
    <row r="2753" spans="3:17" x14ac:dyDescent="0.35">
      <c r="C2753"/>
      <c r="D2753"/>
      <c r="E2753"/>
      <c r="F2753"/>
      <c r="G2753"/>
      <c r="H2753"/>
      <c r="I2753"/>
      <c r="J2753"/>
      <c r="K2753"/>
      <c r="L2753"/>
      <c r="M2753"/>
      <c r="N2753"/>
      <c r="O2753"/>
      <c r="P2753"/>
      <c r="Q2753"/>
    </row>
    <row r="2754" spans="3:17" x14ac:dyDescent="0.35">
      <c r="C2754"/>
      <c r="D2754"/>
      <c r="E2754"/>
      <c r="F2754"/>
      <c r="G2754"/>
      <c r="H2754"/>
      <c r="I2754"/>
      <c r="J2754"/>
      <c r="K2754"/>
      <c r="L2754"/>
      <c r="M2754"/>
      <c r="N2754"/>
      <c r="O2754"/>
      <c r="P2754"/>
      <c r="Q2754"/>
    </row>
    <row r="2755" spans="3:17" x14ac:dyDescent="0.35">
      <c r="C2755"/>
      <c r="D2755"/>
      <c r="E2755"/>
      <c r="F2755"/>
      <c r="G2755"/>
      <c r="H2755"/>
      <c r="I2755"/>
      <c r="J2755"/>
      <c r="K2755"/>
      <c r="L2755"/>
      <c r="M2755"/>
      <c r="N2755"/>
      <c r="O2755"/>
      <c r="P2755"/>
      <c r="Q2755"/>
    </row>
    <row r="2756" spans="3:17" x14ac:dyDescent="0.35">
      <c r="C2756"/>
      <c r="D2756"/>
      <c r="E2756"/>
      <c r="F2756"/>
      <c r="G2756"/>
      <c r="H2756"/>
      <c r="I2756"/>
      <c r="J2756"/>
      <c r="K2756"/>
      <c r="L2756"/>
      <c r="M2756"/>
      <c r="N2756"/>
      <c r="O2756"/>
      <c r="P2756"/>
      <c r="Q2756"/>
    </row>
    <row r="2757" spans="3:17" x14ac:dyDescent="0.35">
      <c r="C2757"/>
      <c r="D2757"/>
      <c r="E2757"/>
      <c r="F2757"/>
      <c r="G2757"/>
      <c r="H2757"/>
      <c r="I2757"/>
      <c r="J2757"/>
      <c r="K2757"/>
      <c r="L2757"/>
      <c r="M2757"/>
      <c r="N2757"/>
      <c r="O2757"/>
      <c r="P2757"/>
      <c r="Q2757"/>
    </row>
    <row r="2758" spans="3:17" x14ac:dyDescent="0.35">
      <c r="C2758"/>
      <c r="D2758"/>
      <c r="E2758"/>
      <c r="F2758"/>
      <c r="G2758"/>
      <c r="H2758"/>
      <c r="I2758"/>
      <c r="J2758"/>
      <c r="K2758"/>
      <c r="L2758"/>
      <c r="M2758"/>
      <c r="N2758"/>
      <c r="O2758"/>
      <c r="P2758"/>
      <c r="Q2758"/>
    </row>
    <row r="2759" spans="3:17" x14ac:dyDescent="0.35">
      <c r="C2759"/>
      <c r="D2759"/>
      <c r="E2759"/>
      <c r="F2759"/>
      <c r="G2759"/>
      <c r="H2759"/>
      <c r="I2759"/>
      <c r="J2759"/>
      <c r="K2759"/>
      <c r="L2759"/>
      <c r="M2759"/>
      <c r="N2759"/>
      <c r="O2759"/>
      <c r="P2759"/>
      <c r="Q2759"/>
    </row>
    <row r="2760" spans="3:17" x14ac:dyDescent="0.35">
      <c r="C2760"/>
      <c r="D2760"/>
      <c r="E2760"/>
      <c r="F2760"/>
      <c r="G2760"/>
      <c r="H2760"/>
      <c r="I2760"/>
      <c r="J2760"/>
      <c r="K2760"/>
      <c r="L2760"/>
      <c r="M2760"/>
      <c r="N2760"/>
      <c r="O2760"/>
      <c r="P2760"/>
      <c r="Q2760"/>
    </row>
    <row r="2761" spans="3:17" x14ac:dyDescent="0.35">
      <c r="C2761"/>
      <c r="D2761"/>
      <c r="E2761"/>
      <c r="F2761"/>
      <c r="G2761"/>
      <c r="H2761"/>
      <c r="I2761"/>
      <c r="J2761"/>
      <c r="K2761"/>
      <c r="L2761"/>
      <c r="M2761"/>
      <c r="N2761"/>
      <c r="O2761"/>
      <c r="P2761"/>
      <c r="Q2761"/>
    </row>
    <row r="2762" spans="3:17" x14ac:dyDescent="0.35">
      <c r="C2762"/>
      <c r="D2762"/>
      <c r="E2762"/>
      <c r="F2762"/>
      <c r="G2762"/>
      <c r="H2762"/>
      <c r="I2762"/>
      <c r="J2762"/>
      <c r="K2762"/>
      <c r="L2762"/>
      <c r="M2762"/>
      <c r="N2762"/>
      <c r="O2762"/>
      <c r="P2762"/>
      <c r="Q2762"/>
    </row>
    <row r="2763" spans="3:17" x14ac:dyDescent="0.35">
      <c r="C2763"/>
      <c r="D2763"/>
      <c r="E2763"/>
      <c r="F2763"/>
      <c r="G2763"/>
      <c r="H2763"/>
      <c r="I2763"/>
      <c r="J2763"/>
      <c r="K2763"/>
      <c r="L2763"/>
      <c r="M2763"/>
      <c r="N2763"/>
      <c r="O2763"/>
      <c r="P2763"/>
      <c r="Q2763"/>
    </row>
    <row r="2764" spans="3:17" x14ac:dyDescent="0.35">
      <c r="C2764"/>
      <c r="D2764"/>
      <c r="E2764"/>
      <c r="F2764"/>
      <c r="G2764"/>
      <c r="H2764"/>
      <c r="I2764"/>
      <c r="J2764"/>
      <c r="K2764"/>
      <c r="L2764"/>
      <c r="M2764"/>
      <c r="N2764"/>
      <c r="O2764"/>
      <c r="P2764"/>
      <c r="Q2764"/>
    </row>
    <row r="2765" spans="3:17" x14ac:dyDescent="0.35">
      <c r="C2765"/>
      <c r="D2765"/>
      <c r="E2765"/>
      <c r="F2765"/>
      <c r="G2765"/>
      <c r="H2765"/>
      <c r="I2765"/>
      <c r="J2765"/>
      <c r="K2765"/>
      <c r="L2765"/>
      <c r="M2765"/>
      <c r="N2765"/>
      <c r="O2765"/>
      <c r="P2765"/>
      <c r="Q2765"/>
    </row>
    <row r="2766" spans="3:17" x14ac:dyDescent="0.35">
      <c r="C2766"/>
      <c r="D2766"/>
      <c r="E2766"/>
      <c r="F2766"/>
      <c r="G2766"/>
      <c r="H2766"/>
      <c r="I2766"/>
      <c r="J2766"/>
      <c r="K2766"/>
      <c r="L2766"/>
      <c r="M2766"/>
      <c r="N2766"/>
      <c r="O2766"/>
      <c r="P2766"/>
      <c r="Q2766"/>
    </row>
    <row r="2767" spans="3:17" x14ac:dyDescent="0.35">
      <c r="C2767"/>
      <c r="D2767"/>
      <c r="E2767"/>
      <c r="F2767"/>
      <c r="G2767"/>
      <c r="H2767"/>
      <c r="I2767"/>
      <c r="J2767"/>
      <c r="K2767"/>
      <c r="L2767"/>
      <c r="M2767"/>
      <c r="N2767"/>
      <c r="O2767"/>
      <c r="P2767"/>
      <c r="Q2767"/>
    </row>
    <row r="2768" spans="3:17" x14ac:dyDescent="0.35">
      <c r="C2768"/>
      <c r="D2768"/>
      <c r="E2768"/>
      <c r="F2768"/>
      <c r="G2768"/>
      <c r="H2768"/>
      <c r="I2768"/>
      <c r="J2768"/>
      <c r="K2768"/>
      <c r="L2768"/>
      <c r="M2768"/>
      <c r="N2768"/>
      <c r="O2768"/>
      <c r="P2768"/>
      <c r="Q2768"/>
    </row>
    <row r="2769" spans="3:17" x14ac:dyDescent="0.35">
      <c r="C2769"/>
      <c r="D2769"/>
      <c r="E2769"/>
      <c r="F2769"/>
      <c r="G2769"/>
      <c r="H2769"/>
      <c r="I2769"/>
      <c r="J2769"/>
      <c r="K2769"/>
      <c r="L2769"/>
      <c r="M2769"/>
      <c r="N2769"/>
      <c r="O2769"/>
      <c r="P2769"/>
      <c r="Q2769"/>
    </row>
    <row r="2770" spans="3:17" x14ac:dyDescent="0.35">
      <c r="C2770"/>
      <c r="D2770"/>
      <c r="E2770"/>
      <c r="F2770"/>
      <c r="G2770"/>
      <c r="H2770"/>
      <c r="I2770"/>
      <c r="J2770"/>
      <c r="K2770"/>
      <c r="L2770"/>
      <c r="M2770"/>
      <c r="N2770"/>
      <c r="O2770"/>
      <c r="P2770"/>
      <c r="Q2770"/>
    </row>
    <row r="2771" spans="3:17" x14ac:dyDescent="0.35">
      <c r="C2771"/>
      <c r="D2771"/>
      <c r="E2771"/>
      <c r="F2771"/>
      <c r="G2771"/>
      <c r="H2771"/>
      <c r="I2771"/>
      <c r="J2771"/>
      <c r="K2771"/>
      <c r="L2771"/>
      <c r="M2771"/>
      <c r="N2771"/>
      <c r="O2771"/>
      <c r="P2771"/>
      <c r="Q2771"/>
    </row>
    <row r="2772" spans="3:17" x14ac:dyDescent="0.35">
      <c r="C2772"/>
      <c r="D2772"/>
      <c r="E2772"/>
      <c r="F2772"/>
      <c r="G2772"/>
      <c r="H2772"/>
      <c r="I2772"/>
      <c r="J2772"/>
      <c r="K2772"/>
      <c r="L2772"/>
      <c r="M2772"/>
      <c r="N2772"/>
      <c r="O2772"/>
      <c r="P2772"/>
      <c r="Q2772"/>
    </row>
    <row r="2773" spans="3:17" x14ac:dyDescent="0.35">
      <c r="C2773"/>
      <c r="D2773"/>
      <c r="E2773"/>
      <c r="F2773"/>
      <c r="G2773"/>
      <c r="H2773"/>
      <c r="I2773"/>
      <c r="J2773"/>
      <c r="K2773"/>
      <c r="L2773"/>
      <c r="M2773"/>
      <c r="N2773"/>
      <c r="O2773"/>
      <c r="P2773"/>
      <c r="Q2773"/>
    </row>
    <row r="2774" spans="3:17" x14ac:dyDescent="0.35">
      <c r="C2774"/>
      <c r="D2774"/>
      <c r="E2774"/>
      <c r="F2774"/>
      <c r="G2774"/>
      <c r="H2774"/>
      <c r="I2774"/>
      <c r="J2774"/>
      <c r="K2774"/>
      <c r="L2774"/>
      <c r="M2774"/>
      <c r="N2774"/>
      <c r="O2774"/>
      <c r="P2774"/>
      <c r="Q2774"/>
    </row>
    <row r="2775" spans="3:17" x14ac:dyDescent="0.35">
      <c r="C2775"/>
      <c r="D2775"/>
      <c r="E2775"/>
      <c r="F2775"/>
      <c r="G2775"/>
      <c r="H2775"/>
      <c r="I2775"/>
      <c r="J2775"/>
      <c r="K2775"/>
      <c r="L2775"/>
      <c r="M2775"/>
      <c r="N2775"/>
      <c r="O2775"/>
      <c r="P2775"/>
      <c r="Q2775"/>
    </row>
    <row r="2776" spans="3:17" x14ac:dyDescent="0.35">
      <c r="C2776"/>
      <c r="D2776"/>
      <c r="E2776"/>
      <c r="F2776"/>
      <c r="G2776"/>
      <c r="H2776"/>
      <c r="I2776"/>
      <c r="J2776"/>
      <c r="K2776"/>
      <c r="L2776"/>
      <c r="M2776"/>
      <c r="N2776"/>
      <c r="O2776"/>
      <c r="P2776"/>
      <c r="Q2776"/>
    </row>
    <row r="2777" spans="3:17" x14ac:dyDescent="0.35">
      <c r="C2777"/>
      <c r="D2777"/>
      <c r="E2777"/>
      <c r="F2777"/>
      <c r="G2777"/>
      <c r="H2777"/>
      <c r="I2777"/>
      <c r="J2777"/>
      <c r="K2777"/>
      <c r="L2777"/>
      <c r="M2777"/>
      <c r="N2777"/>
      <c r="O2777"/>
      <c r="P2777"/>
      <c r="Q2777"/>
    </row>
    <row r="2778" spans="3:17" x14ac:dyDescent="0.35">
      <c r="C2778"/>
      <c r="D2778"/>
      <c r="E2778"/>
      <c r="F2778"/>
      <c r="G2778"/>
      <c r="H2778"/>
      <c r="I2778"/>
      <c r="J2778"/>
      <c r="K2778"/>
      <c r="L2778"/>
      <c r="M2778"/>
      <c r="N2778"/>
      <c r="O2778"/>
      <c r="P2778"/>
      <c r="Q2778"/>
    </row>
    <row r="2779" spans="3:17" x14ac:dyDescent="0.35">
      <c r="C2779"/>
      <c r="D2779"/>
      <c r="E2779"/>
      <c r="F2779"/>
      <c r="G2779"/>
      <c r="H2779"/>
      <c r="I2779"/>
      <c r="J2779"/>
      <c r="K2779"/>
      <c r="L2779"/>
      <c r="M2779"/>
      <c r="N2779"/>
      <c r="O2779"/>
      <c r="P2779"/>
      <c r="Q2779"/>
    </row>
    <row r="2780" spans="3:17" x14ac:dyDescent="0.35">
      <c r="C2780"/>
      <c r="D2780"/>
      <c r="E2780"/>
      <c r="F2780"/>
      <c r="G2780"/>
      <c r="H2780"/>
      <c r="I2780"/>
      <c r="J2780"/>
      <c r="K2780"/>
      <c r="L2780"/>
      <c r="M2780"/>
      <c r="N2780"/>
      <c r="O2780"/>
      <c r="P2780"/>
      <c r="Q2780"/>
    </row>
    <row r="2781" spans="3:17" x14ac:dyDescent="0.35">
      <c r="C2781"/>
      <c r="D2781"/>
      <c r="E2781"/>
      <c r="F2781"/>
      <c r="G2781"/>
      <c r="H2781"/>
      <c r="I2781"/>
      <c r="J2781"/>
      <c r="K2781"/>
      <c r="L2781"/>
      <c r="M2781"/>
      <c r="N2781"/>
      <c r="O2781"/>
      <c r="P2781"/>
      <c r="Q2781"/>
    </row>
    <row r="2782" spans="3:17" x14ac:dyDescent="0.35">
      <c r="C2782"/>
      <c r="D2782"/>
      <c r="E2782"/>
      <c r="F2782"/>
      <c r="G2782"/>
      <c r="H2782"/>
      <c r="I2782"/>
      <c r="J2782"/>
      <c r="K2782"/>
      <c r="L2782"/>
      <c r="M2782"/>
      <c r="N2782"/>
      <c r="O2782"/>
      <c r="P2782"/>
      <c r="Q2782"/>
    </row>
    <row r="2783" spans="3:17" x14ac:dyDescent="0.35">
      <c r="C2783"/>
      <c r="D2783"/>
      <c r="E2783"/>
      <c r="F2783"/>
      <c r="G2783"/>
      <c r="H2783"/>
      <c r="I2783"/>
      <c r="J2783"/>
      <c r="K2783"/>
      <c r="L2783"/>
      <c r="M2783"/>
      <c r="N2783"/>
      <c r="O2783"/>
      <c r="P2783"/>
      <c r="Q2783"/>
    </row>
    <row r="2784" spans="3:17" x14ac:dyDescent="0.35">
      <c r="C2784"/>
      <c r="D2784"/>
      <c r="E2784"/>
      <c r="F2784"/>
      <c r="G2784"/>
      <c r="H2784"/>
      <c r="I2784"/>
      <c r="J2784"/>
      <c r="K2784"/>
      <c r="L2784"/>
      <c r="M2784"/>
      <c r="N2784"/>
      <c r="O2784"/>
      <c r="P2784"/>
      <c r="Q2784"/>
    </row>
    <row r="2785" spans="3:17" x14ac:dyDescent="0.35">
      <c r="C2785"/>
      <c r="D2785"/>
      <c r="E2785"/>
      <c r="F2785"/>
      <c r="G2785"/>
      <c r="H2785"/>
      <c r="I2785"/>
      <c r="J2785"/>
      <c r="K2785"/>
      <c r="L2785"/>
      <c r="M2785"/>
      <c r="N2785"/>
      <c r="O2785"/>
      <c r="P2785"/>
      <c r="Q2785"/>
    </row>
    <row r="2786" spans="3:17" x14ac:dyDescent="0.35">
      <c r="C2786"/>
      <c r="D2786"/>
      <c r="E2786"/>
      <c r="F2786"/>
      <c r="G2786"/>
      <c r="H2786"/>
      <c r="I2786"/>
      <c r="J2786"/>
      <c r="K2786"/>
      <c r="L2786"/>
      <c r="M2786"/>
      <c r="N2786"/>
      <c r="O2786"/>
      <c r="P2786"/>
      <c r="Q2786"/>
    </row>
    <row r="2787" spans="3:17" x14ac:dyDescent="0.35">
      <c r="C2787"/>
      <c r="D2787"/>
      <c r="E2787"/>
      <c r="F2787"/>
      <c r="G2787"/>
      <c r="H2787"/>
      <c r="I2787"/>
      <c r="J2787"/>
      <c r="K2787"/>
      <c r="L2787"/>
      <c r="M2787"/>
      <c r="N2787"/>
      <c r="O2787"/>
      <c r="P2787"/>
      <c r="Q2787"/>
    </row>
    <row r="2788" spans="3:17" x14ac:dyDescent="0.35">
      <c r="C2788"/>
      <c r="D2788"/>
      <c r="E2788"/>
      <c r="F2788"/>
      <c r="G2788"/>
      <c r="H2788"/>
      <c r="I2788"/>
      <c r="J2788"/>
      <c r="K2788"/>
      <c r="L2788"/>
      <c r="M2788"/>
      <c r="N2788"/>
      <c r="O2788"/>
      <c r="P2788"/>
      <c r="Q2788"/>
    </row>
    <row r="2789" spans="3:17" x14ac:dyDescent="0.35">
      <c r="C2789"/>
      <c r="D2789"/>
      <c r="E2789"/>
      <c r="F2789"/>
      <c r="G2789"/>
      <c r="H2789"/>
      <c r="I2789"/>
      <c r="J2789"/>
      <c r="K2789"/>
      <c r="L2789"/>
      <c r="M2789"/>
      <c r="N2789"/>
      <c r="O2789"/>
      <c r="P2789"/>
      <c r="Q2789"/>
    </row>
    <row r="2790" spans="3:17" x14ac:dyDescent="0.35">
      <c r="C2790"/>
      <c r="D2790"/>
      <c r="E2790"/>
      <c r="F2790"/>
      <c r="G2790"/>
      <c r="H2790"/>
      <c r="I2790"/>
      <c r="J2790"/>
      <c r="K2790"/>
      <c r="L2790"/>
      <c r="M2790"/>
      <c r="N2790"/>
      <c r="O2790"/>
      <c r="P2790"/>
      <c r="Q2790"/>
    </row>
    <row r="2791" spans="3:17" x14ac:dyDescent="0.35">
      <c r="C2791"/>
      <c r="D2791"/>
      <c r="E2791"/>
      <c r="F2791"/>
      <c r="G2791"/>
      <c r="H2791"/>
      <c r="I2791"/>
      <c r="J2791"/>
      <c r="K2791"/>
      <c r="L2791"/>
      <c r="M2791"/>
      <c r="N2791"/>
      <c r="O2791"/>
      <c r="P2791"/>
      <c r="Q2791"/>
    </row>
    <row r="2792" spans="3:17" x14ac:dyDescent="0.35">
      <c r="C2792"/>
      <c r="D2792"/>
      <c r="E2792"/>
      <c r="F2792"/>
      <c r="G2792"/>
      <c r="H2792"/>
      <c r="I2792"/>
      <c r="J2792"/>
      <c r="K2792"/>
      <c r="L2792"/>
      <c r="M2792"/>
      <c r="N2792"/>
      <c r="O2792"/>
      <c r="P2792"/>
      <c r="Q2792"/>
    </row>
    <row r="2793" spans="3:17" x14ac:dyDescent="0.35">
      <c r="C2793"/>
      <c r="D2793"/>
      <c r="E2793"/>
      <c r="F2793"/>
      <c r="G2793"/>
      <c r="H2793"/>
      <c r="I2793"/>
      <c r="J2793"/>
      <c r="K2793"/>
      <c r="L2793"/>
      <c r="M2793"/>
      <c r="N2793"/>
      <c r="O2793"/>
      <c r="P2793"/>
      <c r="Q2793"/>
    </row>
    <row r="2794" spans="3:17" x14ac:dyDescent="0.35">
      <c r="C2794"/>
      <c r="D2794"/>
      <c r="E2794"/>
      <c r="F2794"/>
      <c r="G2794"/>
      <c r="H2794"/>
      <c r="I2794"/>
      <c r="J2794"/>
      <c r="K2794"/>
      <c r="L2794"/>
      <c r="M2794"/>
      <c r="N2794"/>
      <c r="O2794"/>
      <c r="P2794"/>
      <c r="Q2794"/>
    </row>
    <row r="2795" spans="3:17" x14ac:dyDescent="0.35">
      <c r="C2795"/>
      <c r="D2795"/>
      <c r="E2795"/>
      <c r="F2795"/>
      <c r="G2795"/>
      <c r="H2795"/>
      <c r="I2795"/>
      <c r="J2795"/>
      <c r="K2795"/>
      <c r="L2795"/>
      <c r="M2795"/>
      <c r="N2795"/>
      <c r="O2795"/>
      <c r="P2795"/>
      <c r="Q2795"/>
    </row>
    <row r="2796" spans="3:17" x14ac:dyDescent="0.35">
      <c r="C2796"/>
      <c r="D2796"/>
      <c r="E2796"/>
      <c r="F2796"/>
      <c r="G2796"/>
      <c r="H2796"/>
      <c r="I2796"/>
      <c r="J2796"/>
      <c r="K2796"/>
      <c r="L2796"/>
      <c r="M2796"/>
      <c r="N2796"/>
      <c r="O2796"/>
      <c r="P2796"/>
      <c r="Q2796"/>
    </row>
    <row r="2797" spans="3:17" x14ac:dyDescent="0.35">
      <c r="C2797"/>
      <c r="D2797"/>
      <c r="E2797"/>
      <c r="F2797"/>
      <c r="G2797"/>
      <c r="H2797"/>
      <c r="I2797"/>
      <c r="J2797"/>
      <c r="K2797"/>
      <c r="L2797"/>
      <c r="M2797"/>
      <c r="N2797"/>
      <c r="O2797"/>
      <c r="P2797"/>
      <c r="Q2797"/>
    </row>
    <row r="2798" spans="3:17" x14ac:dyDescent="0.35">
      <c r="C2798"/>
      <c r="D2798"/>
      <c r="E2798"/>
      <c r="F2798"/>
      <c r="G2798"/>
      <c r="H2798"/>
      <c r="I2798"/>
      <c r="J2798"/>
      <c r="K2798"/>
      <c r="L2798"/>
      <c r="M2798"/>
      <c r="N2798"/>
      <c r="O2798"/>
      <c r="P2798"/>
      <c r="Q2798"/>
    </row>
    <row r="2799" spans="3:17" x14ac:dyDescent="0.35">
      <c r="C2799"/>
      <c r="D2799"/>
      <c r="E2799"/>
      <c r="F2799"/>
      <c r="G2799"/>
      <c r="H2799"/>
      <c r="I2799"/>
      <c r="J2799"/>
      <c r="K2799"/>
      <c r="L2799"/>
      <c r="M2799"/>
      <c r="N2799"/>
      <c r="O2799"/>
      <c r="P2799"/>
      <c r="Q2799"/>
    </row>
    <row r="2800" spans="3:17" x14ac:dyDescent="0.35">
      <c r="C2800"/>
      <c r="D2800"/>
      <c r="E2800"/>
      <c r="F2800"/>
      <c r="G2800"/>
      <c r="H2800"/>
      <c r="I2800"/>
      <c r="J2800"/>
      <c r="K2800"/>
      <c r="L2800"/>
      <c r="M2800"/>
      <c r="N2800"/>
      <c r="O2800"/>
      <c r="P2800"/>
      <c r="Q2800"/>
    </row>
    <row r="2801" spans="3:17" x14ac:dyDescent="0.35">
      <c r="C2801"/>
      <c r="D2801"/>
      <c r="E2801"/>
      <c r="F2801"/>
      <c r="G2801"/>
      <c r="H2801"/>
      <c r="I2801"/>
      <c r="J2801"/>
      <c r="K2801"/>
      <c r="L2801"/>
      <c r="M2801"/>
      <c r="N2801"/>
      <c r="O2801"/>
      <c r="P2801"/>
      <c r="Q2801"/>
    </row>
    <row r="2802" spans="3:17" x14ac:dyDescent="0.35">
      <c r="C2802"/>
      <c r="D2802"/>
      <c r="E2802"/>
      <c r="F2802"/>
      <c r="G2802"/>
      <c r="H2802"/>
      <c r="I2802"/>
      <c r="J2802"/>
      <c r="K2802"/>
      <c r="L2802"/>
      <c r="M2802"/>
      <c r="N2802"/>
      <c r="O2802"/>
      <c r="P2802"/>
      <c r="Q2802"/>
    </row>
    <row r="2803" spans="3:17" x14ac:dyDescent="0.35">
      <c r="C2803"/>
      <c r="D2803"/>
      <c r="E2803"/>
      <c r="F2803"/>
      <c r="G2803"/>
      <c r="H2803"/>
      <c r="I2803"/>
      <c r="J2803"/>
      <c r="K2803"/>
      <c r="L2803"/>
      <c r="M2803"/>
      <c r="N2803"/>
      <c r="O2803"/>
      <c r="P2803"/>
      <c r="Q2803"/>
    </row>
    <row r="2804" spans="3:17" x14ac:dyDescent="0.35">
      <c r="C2804"/>
      <c r="D2804"/>
      <c r="E2804"/>
      <c r="F2804"/>
      <c r="G2804"/>
      <c r="H2804"/>
      <c r="I2804"/>
      <c r="J2804"/>
      <c r="K2804"/>
      <c r="L2804"/>
      <c r="M2804"/>
      <c r="N2804"/>
      <c r="O2804"/>
      <c r="P2804"/>
      <c r="Q2804"/>
    </row>
    <row r="2805" spans="3:17" x14ac:dyDescent="0.35">
      <c r="C2805"/>
      <c r="D2805"/>
      <c r="E2805"/>
      <c r="F2805"/>
      <c r="G2805"/>
      <c r="H2805"/>
      <c r="I2805"/>
      <c r="J2805"/>
      <c r="K2805"/>
      <c r="L2805"/>
      <c r="M2805"/>
      <c r="N2805"/>
      <c r="O2805"/>
      <c r="P2805"/>
      <c r="Q2805"/>
    </row>
    <row r="2806" spans="3:17" x14ac:dyDescent="0.35">
      <c r="C2806"/>
      <c r="D2806"/>
      <c r="E2806"/>
      <c r="F2806"/>
      <c r="G2806"/>
      <c r="H2806"/>
      <c r="I2806"/>
      <c r="J2806"/>
      <c r="K2806"/>
      <c r="L2806"/>
      <c r="M2806"/>
      <c r="N2806"/>
      <c r="O2806"/>
      <c r="P2806"/>
      <c r="Q2806"/>
    </row>
    <row r="2807" spans="3:17" x14ac:dyDescent="0.35">
      <c r="C2807"/>
      <c r="D2807"/>
      <c r="E2807"/>
      <c r="F2807"/>
      <c r="G2807"/>
      <c r="H2807"/>
      <c r="I2807"/>
      <c r="J2807"/>
      <c r="K2807"/>
      <c r="L2807"/>
      <c r="M2807"/>
      <c r="N2807"/>
      <c r="O2807"/>
      <c r="P2807"/>
      <c r="Q2807"/>
    </row>
    <row r="2808" spans="3:17" x14ac:dyDescent="0.35">
      <c r="C2808"/>
      <c r="D2808"/>
      <c r="E2808"/>
      <c r="F2808"/>
      <c r="G2808"/>
      <c r="H2808"/>
      <c r="I2808"/>
      <c r="J2808"/>
      <c r="K2808"/>
      <c r="L2808"/>
      <c r="M2808"/>
      <c r="N2808"/>
      <c r="O2808"/>
      <c r="P2808"/>
      <c r="Q2808"/>
    </row>
    <row r="2809" spans="3:17" x14ac:dyDescent="0.35">
      <c r="C2809"/>
      <c r="D2809"/>
      <c r="E2809"/>
      <c r="F2809"/>
      <c r="G2809"/>
      <c r="H2809"/>
      <c r="I2809"/>
      <c r="J2809"/>
      <c r="K2809"/>
      <c r="L2809"/>
      <c r="M2809"/>
      <c r="N2809"/>
      <c r="O2809"/>
      <c r="P2809"/>
      <c r="Q2809"/>
    </row>
    <row r="2810" spans="3:17" x14ac:dyDescent="0.35">
      <c r="C2810"/>
      <c r="D2810"/>
      <c r="E2810"/>
      <c r="F2810"/>
      <c r="G2810"/>
      <c r="H2810"/>
      <c r="I2810"/>
      <c r="J2810"/>
      <c r="K2810"/>
      <c r="L2810"/>
      <c r="M2810"/>
      <c r="N2810"/>
      <c r="O2810"/>
      <c r="P2810"/>
      <c r="Q2810"/>
    </row>
    <row r="2811" spans="3:17" x14ac:dyDescent="0.35">
      <c r="C2811"/>
      <c r="D2811"/>
      <c r="E2811"/>
      <c r="F2811"/>
      <c r="G2811"/>
      <c r="H2811"/>
      <c r="I2811"/>
      <c r="J2811"/>
      <c r="K2811"/>
      <c r="L2811"/>
      <c r="M2811"/>
      <c r="N2811"/>
      <c r="O2811"/>
      <c r="P2811"/>
      <c r="Q2811"/>
    </row>
    <row r="2812" spans="3:17" x14ac:dyDescent="0.35">
      <c r="C2812"/>
      <c r="D2812"/>
      <c r="E2812"/>
      <c r="F2812"/>
      <c r="G2812"/>
      <c r="H2812"/>
      <c r="I2812"/>
      <c r="J2812"/>
      <c r="K2812"/>
      <c r="L2812"/>
      <c r="M2812"/>
      <c r="N2812"/>
      <c r="O2812"/>
      <c r="P2812"/>
      <c r="Q2812"/>
    </row>
    <row r="2813" spans="3:17" x14ac:dyDescent="0.35">
      <c r="C2813"/>
      <c r="D2813"/>
      <c r="E2813"/>
      <c r="F2813"/>
      <c r="G2813"/>
      <c r="H2813"/>
      <c r="I2813"/>
      <c r="J2813"/>
      <c r="K2813"/>
      <c r="L2813"/>
      <c r="M2813"/>
      <c r="N2813"/>
      <c r="O2813"/>
      <c r="P2813"/>
      <c r="Q2813"/>
    </row>
    <row r="2814" spans="3:17" x14ac:dyDescent="0.35">
      <c r="C2814"/>
      <c r="D2814"/>
      <c r="E2814"/>
      <c r="F2814"/>
      <c r="G2814"/>
      <c r="H2814"/>
      <c r="I2814"/>
      <c r="J2814"/>
      <c r="K2814"/>
      <c r="L2814"/>
      <c r="M2814"/>
      <c r="N2814"/>
      <c r="O2814"/>
      <c r="P2814"/>
      <c r="Q2814"/>
    </row>
    <row r="2815" spans="3:17" x14ac:dyDescent="0.35">
      <c r="C2815"/>
      <c r="D2815"/>
      <c r="E2815"/>
      <c r="F2815"/>
      <c r="G2815"/>
      <c r="H2815"/>
      <c r="I2815"/>
      <c r="J2815"/>
      <c r="K2815"/>
      <c r="L2815"/>
      <c r="M2815"/>
      <c r="N2815"/>
      <c r="O2815"/>
      <c r="P2815"/>
      <c r="Q2815"/>
    </row>
    <row r="2816" spans="3:17" x14ac:dyDescent="0.35">
      <c r="C2816"/>
      <c r="D2816"/>
      <c r="E2816"/>
      <c r="F2816"/>
      <c r="G2816"/>
      <c r="H2816"/>
      <c r="I2816"/>
      <c r="J2816"/>
      <c r="K2816"/>
      <c r="L2816"/>
      <c r="M2816"/>
      <c r="N2816"/>
      <c r="O2816"/>
      <c r="P2816"/>
      <c r="Q2816"/>
    </row>
    <row r="2817" spans="3:17" x14ac:dyDescent="0.35">
      <c r="C2817"/>
      <c r="D2817"/>
      <c r="E2817"/>
      <c r="F2817"/>
      <c r="G2817"/>
      <c r="H2817"/>
      <c r="I2817"/>
      <c r="J2817"/>
      <c r="K2817"/>
      <c r="L2817"/>
      <c r="M2817"/>
      <c r="N2817"/>
      <c r="O2817"/>
      <c r="P2817"/>
      <c r="Q2817"/>
    </row>
    <row r="2818" spans="3:17" x14ac:dyDescent="0.35">
      <c r="C2818"/>
      <c r="D2818"/>
      <c r="E2818"/>
      <c r="F2818"/>
      <c r="G2818"/>
      <c r="H2818"/>
      <c r="I2818"/>
      <c r="J2818"/>
      <c r="K2818"/>
      <c r="L2818"/>
      <c r="M2818"/>
      <c r="N2818"/>
      <c r="O2818"/>
      <c r="P2818"/>
      <c r="Q2818"/>
    </row>
    <row r="2819" spans="3:17" x14ac:dyDescent="0.35">
      <c r="C2819"/>
      <c r="D2819"/>
      <c r="E2819"/>
      <c r="F2819"/>
      <c r="G2819"/>
      <c r="H2819"/>
      <c r="I2819"/>
      <c r="J2819"/>
      <c r="K2819"/>
      <c r="L2819"/>
      <c r="M2819"/>
      <c r="N2819"/>
      <c r="O2819"/>
      <c r="P2819"/>
      <c r="Q2819"/>
    </row>
    <row r="2820" spans="3:17" x14ac:dyDescent="0.35">
      <c r="C2820"/>
      <c r="D2820"/>
      <c r="E2820"/>
      <c r="F2820"/>
      <c r="G2820"/>
      <c r="H2820"/>
      <c r="I2820"/>
      <c r="J2820"/>
      <c r="K2820"/>
      <c r="L2820"/>
      <c r="M2820"/>
      <c r="N2820"/>
      <c r="O2820"/>
      <c r="P2820"/>
      <c r="Q2820"/>
    </row>
    <row r="2821" spans="3:17" x14ac:dyDescent="0.35">
      <c r="C2821"/>
      <c r="D2821"/>
      <c r="E2821"/>
      <c r="F2821"/>
      <c r="G2821"/>
      <c r="H2821"/>
      <c r="I2821"/>
      <c r="J2821"/>
      <c r="K2821"/>
      <c r="L2821"/>
      <c r="M2821"/>
      <c r="N2821"/>
      <c r="O2821"/>
      <c r="P2821"/>
      <c r="Q2821"/>
    </row>
    <row r="2822" spans="3:17" x14ac:dyDescent="0.35">
      <c r="C2822"/>
      <c r="D2822"/>
      <c r="E2822"/>
      <c r="F2822"/>
      <c r="G2822"/>
      <c r="H2822"/>
      <c r="I2822"/>
      <c r="J2822"/>
      <c r="K2822"/>
      <c r="L2822"/>
      <c r="M2822"/>
      <c r="N2822"/>
      <c r="O2822"/>
      <c r="P2822"/>
      <c r="Q2822"/>
    </row>
    <row r="2823" spans="3:17" x14ac:dyDescent="0.35">
      <c r="C2823"/>
      <c r="D2823"/>
      <c r="E2823"/>
      <c r="F2823"/>
      <c r="G2823"/>
      <c r="H2823"/>
      <c r="I2823"/>
      <c r="J2823"/>
      <c r="K2823"/>
      <c r="L2823"/>
      <c r="M2823"/>
      <c r="N2823"/>
      <c r="O2823"/>
      <c r="P2823"/>
      <c r="Q2823"/>
    </row>
    <row r="2824" spans="3:17" x14ac:dyDescent="0.35">
      <c r="C2824"/>
      <c r="D2824"/>
      <c r="E2824"/>
      <c r="F2824"/>
      <c r="G2824"/>
      <c r="H2824"/>
      <c r="I2824"/>
      <c r="J2824"/>
      <c r="K2824"/>
      <c r="L2824"/>
      <c r="M2824"/>
      <c r="N2824"/>
      <c r="O2824"/>
      <c r="P2824"/>
      <c r="Q2824"/>
    </row>
    <row r="2825" spans="3:17" x14ac:dyDescent="0.35">
      <c r="C2825"/>
      <c r="D2825"/>
      <c r="E2825"/>
      <c r="F2825"/>
      <c r="G2825"/>
      <c r="H2825"/>
      <c r="I2825"/>
      <c r="J2825"/>
      <c r="K2825"/>
      <c r="L2825"/>
      <c r="M2825"/>
      <c r="N2825"/>
      <c r="O2825"/>
      <c r="P2825"/>
      <c r="Q2825"/>
    </row>
    <row r="2826" spans="3:17" x14ac:dyDescent="0.35">
      <c r="C2826"/>
      <c r="D2826"/>
      <c r="E2826"/>
      <c r="F2826"/>
      <c r="G2826"/>
      <c r="H2826"/>
      <c r="I2826"/>
      <c r="J2826"/>
      <c r="K2826"/>
      <c r="L2826"/>
      <c r="M2826"/>
      <c r="N2826"/>
      <c r="O2826"/>
      <c r="P2826"/>
      <c r="Q2826"/>
    </row>
    <row r="2827" spans="3:17" x14ac:dyDescent="0.35">
      <c r="C2827"/>
      <c r="D2827"/>
      <c r="E2827"/>
      <c r="F2827"/>
      <c r="G2827"/>
      <c r="H2827"/>
      <c r="I2827"/>
      <c r="J2827"/>
      <c r="K2827"/>
      <c r="L2827"/>
      <c r="M2827"/>
      <c r="N2827"/>
      <c r="O2827"/>
      <c r="P2827"/>
      <c r="Q2827"/>
    </row>
    <row r="2828" spans="3:17" x14ac:dyDescent="0.35">
      <c r="C2828"/>
      <c r="D2828"/>
      <c r="E2828"/>
      <c r="F2828"/>
      <c r="G2828"/>
      <c r="H2828"/>
      <c r="I2828"/>
      <c r="J2828"/>
      <c r="K2828"/>
      <c r="L2828"/>
      <c r="M2828"/>
      <c r="N2828"/>
      <c r="O2828"/>
      <c r="P2828"/>
      <c r="Q2828"/>
    </row>
    <row r="2829" spans="3:17" x14ac:dyDescent="0.35">
      <c r="C2829"/>
      <c r="D2829"/>
      <c r="E2829"/>
      <c r="F2829"/>
      <c r="G2829"/>
      <c r="H2829"/>
      <c r="I2829"/>
      <c r="J2829"/>
      <c r="K2829"/>
      <c r="L2829"/>
      <c r="M2829"/>
      <c r="N2829"/>
      <c r="O2829"/>
      <c r="P2829"/>
      <c r="Q2829"/>
    </row>
    <row r="2830" spans="3:17" x14ac:dyDescent="0.35">
      <c r="C2830"/>
      <c r="D2830"/>
      <c r="E2830"/>
      <c r="F2830"/>
      <c r="G2830"/>
      <c r="H2830"/>
      <c r="I2830"/>
      <c r="J2830"/>
      <c r="K2830"/>
      <c r="L2830"/>
      <c r="M2830"/>
      <c r="N2830"/>
      <c r="O2830"/>
      <c r="P2830"/>
      <c r="Q2830"/>
    </row>
    <row r="2831" spans="3:17" x14ac:dyDescent="0.35">
      <c r="C2831"/>
      <c r="D2831"/>
      <c r="E2831"/>
      <c r="F2831"/>
      <c r="G2831"/>
      <c r="H2831"/>
      <c r="I2831"/>
      <c r="J2831"/>
      <c r="K2831"/>
      <c r="L2831"/>
      <c r="M2831"/>
      <c r="N2831"/>
      <c r="O2831"/>
      <c r="P2831"/>
      <c r="Q2831"/>
    </row>
    <row r="2832" spans="3:17" x14ac:dyDescent="0.35">
      <c r="C2832"/>
      <c r="D2832"/>
      <c r="E2832"/>
      <c r="F2832"/>
      <c r="G2832"/>
      <c r="H2832"/>
      <c r="I2832"/>
      <c r="J2832"/>
      <c r="K2832"/>
      <c r="L2832"/>
      <c r="M2832"/>
      <c r="N2832"/>
      <c r="O2832"/>
      <c r="P2832"/>
      <c r="Q2832"/>
    </row>
    <row r="2833" spans="3:17" x14ac:dyDescent="0.35">
      <c r="C2833"/>
      <c r="D2833"/>
      <c r="E2833"/>
      <c r="F2833"/>
      <c r="G2833"/>
      <c r="H2833"/>
      <c r="I2833"/>
      <c r="J2833"/>
      <c r="K2833"/>
      <c r="L2833"/>
      <c r="M2833"/>
      <c r="N2833"/>
      <c r="O2833"/>
      <c r="P2833"/>
      <c r="Q2833"/>
    </row>
    <row r="2834" spans="3:17" x14ac:dyDescent="0.35">
      <c r="C2834"/>
      <c r="D2834"/>
      <c r="E2834"/>
      <c r="F2834"/>
      <c r="G2834"/>
      <c r="H2834"/>
      <c r="I2834"/>
      <c r="J2834"/>
      <c r="K2834"/>
      <c r="L2834"/>
      <c r="M2834"/>
      <c r="N2834"/>
      <c r="O2834"/>
      <c r="P2834"/>
      <c r="Q2834"/>
    </row>
    <row r="2835" spans="3:17" x14ac:dyDescent="0.35">
      <c r="C2835"/>
      <c r="D2835"/>
      <c r="E2835"/>
      <c r="F2835"/>
      <c r="G2835"/>
      <c r="H2835"/>
      <c r="I2835"/>
      <c r="J2835"/>
      <c r="K2835"/>
      <c r="L2835"/>
      <c r="M2835"/>
      <c r="N2835"/>
      <c r="O2835"/>
      <c r="P2835"/>
      <c r="Q2835"/>
    </row>
    <row r="2836" spans="3:17" x14ac:dyDescent="0.35">
      <c r="C2836"/>
      <c r="D2836"/>
      <c r="E2836"/>
      <c r="F2836"/>
      <c r="G2836"/>
      <c r="H2836"/>
      <c r="I2836"/>
      <c r="J2836"/>
      <c r="K2836"/>
      <c r="L2836"/>
      <c r="M2836"/>
      <c r="N2836"/>
      <c r="O2836"/>
      <c r="P2836"/>
      <c r="Q2836"/>
    </row>
    <row r="2837" spans="3:17" x14ac:dyDescent="0.35">
      <c r="C2837"/>
      <c r="D2837"/>
      <c r="E2837"/>
      <c r="F2837"/>
      <c r="G2837"/>
      <c r="H2837"/>
      <c r="I2837"/>
      <c r="J2837"/>
      <c r="K2837"/>
      <c r="L2837"/>
      <c r="M2837"/>
      <c r="N2837"/>
      <c r="O2837"/>
      <c r="P2837"/>
      <c r="Q2837"/>
    </row>
    <row r="2838" spans="3:17" x14ac:dyDescent="0.35">
      <c r="C2838"/>
      <c r="D2838"/>
      <c r="E2838"/>
      <c r="F2838"/>
      <c r="G2838"/>
      <c r="H2838"/>
      <c r="I2838"/>
      <c r="J2838"/>
      <c r="K2838"/>
      <c r="L2838"/>
      <c r="M2838"/>
      <c r="N2838"/>
      <c r="O2838"/>
      <c r="P2838"/>
      <c r="Q2838"/>
    </row>
    <row r="2839" spans="3:17" x14ac:dyDescent="0.35">
      <c r="C2839"/>
      <c r="D2839"/>
      <c r="E2839"/>
      <c r="F2839"/>
      <c r="G2839"/>
      <c r="H2839"/>
      <c r="I2839"/>
      <c r="J2839"/>
      <c r="K2839"/>
      <c r="L2839"/>
      <c r="M2839"/>
      <c r="N2839"/>
      <c r="O2839"/>
      <c r="P2839"/>
      <c r="Q2839"/>
    </row>
    <row r="2840" spans="3:17" x14ac:dyDescent="0.35">
      <c r="C2840"/>
      <c r="D2840"/>
      <c r="E2840"/>
      <c r="F2840"/>
      <c r="G2840"/>
      <c r="H2840"/>
      <c r="I2840"/>
      <c r="J2840"/>
      <c r="K2840"/>
      <c r="L2840"/>
      <c r="M2840"/>
      <c r="N2840"/>
      <c r="O2840"/>
      <c r="P2840"/>
      <c r="Q2840"/>
    </row>
    <row r="2841" spans="3:17" x14ac:dyDescent="0.35">
      <c r="C2841"/>
      <c r="D2841"/>
      <c r="E2841"/>
      <c r="F2841"/>
      <c r="G2841"/>
      <c r="H2841"/>
      <c r="I2841"/>
      <c r="J2841"/>
      <c r="K2841"/>
      <c r="L2841"/>
      <c r="M2841"/>
      <c r="N2841"/>
      <c r="O2841"/>
      <c r="P2841"/>
      <c r="Q2841"/>
    </row>
    <row r="2842" spans="3:17" x14ac:dyDescent="0.35">
      <c r="C2842"/>
      <c r="D2842"/>
      <c r="E2842"/>
      <c r="F2842"/>
      <c r="G2842"/>
      <c r="H2842"/>
      <c r="I2842"/>
      <c r="J2842"/>
      <c r="K2842"/>
      <c r="L2842"/>
      <c r="M2842"/>
      <c r="N2842"/>
      <c r="O2842"/>
      <c r="P2842"/>
      <c r="Q2842"/>
    </row>
    <row r="2843" spans="3:17" x14ac:dyDescent="0.35">
      <c r="C2843"/>
      <c r="D2843"/>
      <c r="E2843"/>
      <c r="F2843"/>
      <c r="G2843"/>
      <c r="H2843"/>
      <c r="I2843"/>
      <c r="J2843"/>
      <c r="K2843"/>
      <c r="L2843"/>
      <c r="M2843"/>
      <c r="N2843"/>
      <c r="O2843"/>
      <c r="P2843"/>
      <c r="Q2843"/>
    </row>
    <row r="2844" spans="3:17" x14ac:dyDescent="0.35">
      <c r="C2844"/>
      <c r="D2844"/>
      <c r="E2844"/>
      <c r="F2844"/>
      <c r="G2844"/>
      <c r="H2844"/>
      <c r="I2844"/>
      <c r="J2844"/>
      <c r="K2844"/>
      <c r="L2844"/>
      <c r="M2844"/>
      <c r="N2844"/>
      <c r="O2844"/>
      <c r="P2844"/>
      <c r="Q2844"/>
    </row>
    <row r="2845" spans="3:17" x14ac:dyDescent="0.35">
      <c r="C2845"/>
      <c r="D2845"/>
      <c r="E2845"/>
      <c r="F2845"/>
      <c r="G2845"/>
      <c r="H2845"/>
      <c r="I2845"/>
      <c r="J2845"/>
      <c r="K2845"/>
      <c r="L2845"/>
      <c r="M2845"/>
      <c r="N2845"/>
      <c r="O2845"/>
      <c r="P2845"/>
      <c r="Q2845"/>
    </row>
    <row r="2846" spans="3:17" x14ac:dyDescent="0.35">
      <c r="C2846"/>
      <c r="D2846"/>
      <c r="E2846"/>
      <c r="F2846"/>
      <c r="G2846"/>
      <c r="H2846"/>
      <c r="I2846"/>
      <c r="J2846"/>
      <c r="K2846"/>
      <c r="L2846"/>
      <c r="M2846"/>
      <c r="N2846"/>
      <c r="O2846"/>
      <c r="P2846"/>
      <c r="Q2846"/>
    </row>
    <row r="2847" spans="3:17" x14ac:dyDescent="0.35">
      <c r="C2847"/>
      <c r="D2847"/>
      <c r="E2847"/>
      <c r="F2847"/>
      <c r="G2847"/>
      <c r="H2847"/>
      <c r="I2847"/>
      <c r="J2847"/>
      <c r="K2847"/>
      <c r="L2847"/>
      <c r="M2847"/>
      <c r="N2847"/>
      <c r="O2847"/>
      <c r="P2847"/>
      <c r="Q2847"/>
    </row>
    <row r="2848" spans="3:17" x14ac:dyDescent="0.35">
      <c r="C2848"/>
      <c r="D2848"/>
      <c r="E2848"/>
      <c r="F2848"/>
      <c r="G2848"/>
      <c r="H2848"/>
      <c r="I2848"/>
      <c r="J2848"/>
      <c r="K2848"/>
      <c r="L2848"/>
      <c r="M2848"/>
      <c r="N2848"/>
      <c r="O2848"/>
      <c r="P2848"/>
      <c r="Q2848"/>
    </row>
    <row r="2849" spans="3:17" x14ac:dyDescent="0.35">
      <c r="C2849"/>
      <c r="D2849"/>
      <c r="E2849"/>
      <c r="F2849"/>
      <c r="G2849"/>
      <c r="H2849"/>
      <c r="I2849"/>
      <c r="J2849"/>
      <c r="K2849"/>
      <c r="L2849"/>
      <c r="M2849"/>
      <c r="N2849"/>
      <c r="O2849"/>
      <c r="P2849"/>
      <c r="Q2849"/>
    </row>
    <row r="2850" spans="3:17" x14ac:dyDescent="0.35">
      <c r="C2850"/>
      <c r="D2850"/>
      <c r="E2850"/>
      <c r="F2850"/>
      <c r="G2850"/>
      <c r="H2850"/>
      <c r="I2850"/>
      <c r="J2850"/>
      <c r="K2850"/>
      <c r="L2850"/>
      <c r="M2850"/>
      <c r="N2850"/>
      <c r="O2850"/>
      <c r="P2850"/>
      <c r="Q2850"/>
    </row>
    <row r="2851" spans="3:17" x14ac:dyDescent="0.35">
      <c r="C2851"/>
      <c r="D2851"/>
      <c r="E2851"/>
      <c r="F2851"/>
      <c r="G2851"/>
      <c r="H2851"/>
      <c r="I2851"/>
      <c r="J2851"/>
      <c r="K2851"/>
      <c r="L2851"/>
      <c r="M2851"/>
      <c r="N2851"/>
      <c r="O2851"/>
      <c r="P2851"/>
      <c r="Q2851"/>
    </row>
    <row r="2852" spans="3:17" x14ac:dyDescent="0.35">
      <c r="C2852"/>
      <c r="D2852"/>
      <c r="E2852"/>
      <c r="F2852"/>
      <c r="G2852"/>
      <c r="H2852"/>
      <c r="I2852"/>
      <c r="J2852"/>
      <c r="K2852"/>
      <c r="L2852"/>
      <c r="M2852"/>
      <c r="N2852"/>
      <c r="O2852"/>
      <c r="P2852"/>
      <c r="Q2852"/>
    </row>
    <row r="2853" spans="3:17" x14ac:dyDescent="0.35">
      <c r="C2853"/>
      <c r="D2853"/>
      <c r="E2853"/>
      <c r="F2853"/>
      <c r="G2853"/>
      <c r="H2853"/>
      <c r="I2853"/>
      <c r="J2853"/>
      <c r="K2853"/>
      <c r="L2853"/>
      <c r="M2853"/>
      <c r="N2853"/>
      <c r="O2853"/>
      <c r="P2853"/>
      <c r="Q2853"/>
    </row>
    <row r="2854" spans="3:17" x14ac:dyDescent="0.35">
      <c r="C2854"/>
      <c r="D2854"/>
      <c r="E2854"/>
      <c r="F2854"/>
      <c r="G2854"/>
      <c r="H2854"/>
      <c r="I2854"/>
      <c r="J2854"/>
      <c r="K2854"/>
      <c r="L2854"/>
      <c r="M2854"/>
      <c r="N2854"/>
      <c r="O2854"/>
      <c r="P2854"/>
      <c r="Q2854"/>
    </row>
    <row r="2855" spans="3:17" x14ac:dyDescent="0.35">
      <c r="C2855"/>
      <c r="D2855"/>
      <c r="E2855"/>
      <c r="F2855"/>
      <c r="G2855"/>
      <c r="H2855"/>
      <c r="I2855"/>
      <c r="J2855"/>
      <c r="K2855"/>
      <c r="L2855"/>
      <c r="M2855"/>
      <c r="N2855"/>
      <c r="O2855"/>
      <c r="P2855"/>
      <c r="Q2855"/>
    </row>
    <row r="2856" spans="3:17" x14ac:dyDescent="0.35">
      <c r="C2856"/>
      <c r="D2856"/>
      <c r="E2856"/>
      <c r="F2856"/>
      <c r="G2856"/>
      <c r="H2856"/>
      <c r="I2856"/>
      <c r="J2856"/>
      <c r="K2856"/>
      <c r="L2856"/>
      <c r="M2856"/>
      <c r="N2856"/>
      <c r="O2856"/>
      <c r="P2856"/>
      <c r="Q2856"/>
    </row>
    <row r="2857" spans="3:17" x14ac:dyDescent="0.35">
      <c r="C2857"/>
      <c r="D2857"/>
      <c r="E2857"/>
      <c r="F2857"/>
      <c r="G2857"/>
      <c r="H2857"/>
      <c r="I2857"/>
      <c r="J2857"/>
      <c r="K2857"/>
      <c r="L2857"/>
      <c r="M2857"/>
      <c r="N2857"/>
      <c r="O2857"/>
      <c r="P2857"/>
      <c r="Q2857"/>
    </row>
    <row r="2858" spans="3:17" x14ac:dyDescent="0.35">
      <c r="C2858"/>
      <c r="D2858"/>
      <c r="E2858"/>
      <c r="F2858"/>
      <c r="G2858"/>
      <c r="H2858"/>
      <c r="I2858"/>
      <c r="J2858"/>
      <c r="K2858"/>
      <c r="L2858"/>
      <c r="M2858"/>
      <c r="N2858"/>
      <c r="O2858"/>
      <c r="P2858"/>
      <c r="Q2858"/>
    </row>
    <row r="2859" spans="3:17" x14ac:dyDescent="0.35">
      <c r="C2859"/>
      <c r="D2859"/>
      <c r="E2859"/>
      <c r="F2859"/>
      <c r="G2859"/>
      <c r="H2859"/>
      <c r="I2859"/>
      <c r="J2859"/>
      <c r="K2859"/>
      <c r="L2859"/>
      <c r="M2859"/>
      <c r="N2859"/>
      <c r="O2859"/>
      <c r="P2859"/>
      <c r="Q2859"/>
    </row>
    <row r="2860" spans="3:17" x14ac:dyDescent="0.35">
      <c r="C2860"/>
      <c r="D2860"/>
      <c r="E2860"/>
      <c r="F2860"/>
      <c r="G2860"/>
      <c r="H2860"/>
      <c r="I2860"/>
      <c r="J2860"/>
      <c r="K2860"/>
      <c r="L2860"/>
      <c r="M2860"/>
      <c r="N2860"/>
      <c r="O2860"/>
      <c r="P2860"/>
      <c r="Q2860"/>
    </row>
    <row r="2861" spans="3:17" x14ac:dyDescent="0.35">
      <c r="C2861"/>
      <c r="D2861"/>
      <c r="E2861"/>
      <c r="F2861"/>
      <c r="G2861"/>
      <c r="H2861"/>
      <c r="I2861"/>
      <c r="J2861"/>
      <c r="K2861"/>
      <c r="L2861"/>
      <c r="M2861"/>
      <c r="N2861"/>
      <c r="O2861"/>
      <c r="P2861"/>
      <c r="Q2861"/>
    </row>
    <row r="2862" spans="3:17" x14ac:dyDescent="0.35">
      <c r="C2862"/>
      <c r="D2862"/>
      <c r="E2862"/>
      <c r="F2862"/>
      <c r="G2862"/>
      <c r="H2862"/>
      <c r="I2862"/>
      <c r="J2862"/>
      <c r="K2862"/>
      <c r="L2862"/>
      <c r="M2862"/>
      <c r="N2862"/>
      <c r="O2862"/>
      <c r="P2862"/>
      <c r="Q2862"/>
    </row>
    <row r="2863" spans="3:17" x14ac:dyDescent="0.35">
      <c r="C2863"/>
      <c r="D2863"/>
      <c r="E2863"/>
      <c r="F2863"/>
      <c r="G2863"/>
      <c r="H2863"/>
      <c r="I2863"/>
      <c r="J2863"/>
      <c r="K2863"/>
      <c r="L2863"/>
      <c r="M2863"/>
      <c r="N2863"/>
      <c r="O2863"/>
      <c r="P2863"/>
      <c r="Q2863"/>
    </row>
    <row r="2864" spans="3:17" x14ac:dyDescent="0.35">
      <c r="C2864"/>
      <c r="D2864"/>
      <c r="E2864"/>
      <c r="F2864"/>
      <c r="G2864"/>
      <c r="H2864"/>
      <c r="I2864"/>
      <c r="J2864"/>
      <c r="K2864"/>
      <c r="L2864"/>
      <c r="M2864"/>
      <c r="N2864"/>
      <c r="O2864"/>
      <c r="P2864"/>
      <c r="Q2864"/>
    </row>
    <row r="2865" spans="3:17" x14ac:dyDescent="0.35">
      <c r="C2865"/>
      <c r="D2865"/>
      <c r="E2865"/>
      <c r="F2865"/>
      <c r="G2865"/>
      <c r="H2865"/>
      <c r="I2865"/>
      <c r="J2865"/>
      <c r="K2865"/>
      <c r="L2865"/>
      <c r="M2865"/>
      <c r="N2865"/>
      <c r="O2865"/>
      <c r="P2865"/>
      <c r="Q2865"/>
    </row>
    <row r="2866" spans="3:17" x14ac:dyDescent="0.35">
      <c r="C2866"/>
      <c r="D2866"/>
      <c r="E2866"/>
      <c r="F2866"/>
      <c r="G2866"/>
      <c r="H2866"/>
      <c r="I2866"/>
      <c r="J2866"/>
      <c r="K2866"/>
      <c r="L2866"/>
      <c r="M2866"/>
      <c r="N2866"/>
      <c r="O2866"/>
      <c r="P2866"/>
      <c r="Q2866"/>
    </row>
    <row r="2867" spans="3:17" x14ac:dyDescent="0.35">
      <c r="C2867"/>
      <c r="D2867"/>
      <c r="E2867"/>
      <c r="F2867"/>
      <c r="G2867"/>
      <c r="H2867"/>
      <c r="I2867"/>
      <c r="J2867"/>
      <c r="K2867"/>
      <c r="L2867"/>
      <c r="M2867"/>
      <c r="N2867"/>
      <c r="O2867"/>
      <c r="P2867"/>
      <c r="Q2867"/>
    </row>
    <row r="2868" spans="3:17" x14ac:dyDescent="0.35">
      <c r="C2868"/>
      <c r="D2868"/>
      <c r="E2868"/>
      <c r="F2868"/>
      <c r="G2868"/>
      <c r="H2868"/>
      <c r="I2868"/>
      <c r="J2868"/>
      <c r="K2868"/>
      <c r="L2868"/>
      <c r="M2868"/>
      <c r="N2868"/>
      <c r="O2868"/>
      <c r="P2868"/>
      <c r="Q2868"/>
    </row>
    <row r="2869" spans="3:17" x14ac:dyDescent="0.35">
      <c r="C2869"/>
      <c r="D2869"/>
      <c r="E2869"/>
      <c r="F2869"/>
      <c r="G2869"/>
      <c r="H2869"/>
      <c r="I2869"/>
      <c r="J2869"/>
      <c r="K2869"/>
      <c r="L2869"/>
      <c r="M2869"/>
      <c r="N2869"/>
      <c r="O2869"/>
      <c r="P2869"/>
      <c r="Q2869"/>
    </row>
    <row r="2870" spans="3:17" x14ac:dyDescent="0.35">
      <c r="C2870"/>
      <c r="D2870"/>
      <c r="E2870"/>
      <c r="F2870"/>
      <c r="G2870"/>
      <c r="H2870"/>
      <c r="I2870"/>
      <c r="J2870"/>
      <c r="K2870"/>
      <c r="L2870"/>
      <c r="M2870"/>
      <c r="N2870"/>
      <c r="O2870"/>
      <c r="P2870"/>
      <c r="Q2870"/>
    </row>
    <row r="2871" spans="3:17" x14ac:dyDescent="0.35">
      <c r="C2871"/>
      <c r="D2871"/>
      <c r="E2871"/>
      <c r="F2871"/>
      <c r="G2871"/>
      <c r="H2871"/>
      <c r="I2871"/>
      <c r="J2871"/>
      <c r="K2871"/>
      <c r="L2871"/>
      <c r="M2871"/>
      <c r="N2871"/>
      <c r="O2871"/>
      <c r="P2871"/>
      <c r="Q2871"/>
    </row>
    <row r="2872" spans="3:17" x14ac:dyDescent="0.35">
      <c r="C2872"/>
      <c r="D2872"/>
      <c r="E2872"/>
      <c r="F2872"/>
      <c r="G2872"/>
      <c r="H2872"/>
      <c r="I2872"/>
      <c r="J2872"/>
      <c r="K2872"/>
      <c r="L2872"/>
      <c r="M2872"/>
      <c r="N2872"/>
      <c r="O2872"/>
      <c r="P2872"/>
      <c r="Q2872"/>
    </row>
    <row r="2873" spans="3:17" x14ac:dyDescent="0.35">
      <c r="C2873"/>
      <c r="D2873"/>
      <c r="E2873"/>
      <c r="F2873"/>
      <c r="G2873"/>
      <c r="H2873"/>
      <c r="I2873"/>
      <c r="J2873"/>
      <c r="K2873"/>
      <c r="L2873"/>
      <c r="M2873"/>
      <c r="N2873"/>
      <c r="O2873"/>
      <c r="P2873"/>
      <c r="Q2873"/>
    </row>
    <row r="2874" spans="3:17" x14ac:dyDescent="0.35">
      <c r="C2874"/>
      <c r="D2874"/>
      <c r="E2874"/>
      <c r="F2874"/>
      <c r="G2874"/>
      <c r="H2874"/>
      <c r="I2874"/>
      <c r="J2874"/>
      <c r="K2874"/>
      <c r="L2874"/>
      <c r="M2874"/>
      <c r="N2874"/>
      <c r="O2874"/>
      <c r="P2874"/>
      <c r="Q2874"/>
    </row>
    <row r="2875" spans="3:17" x14ac:dyDescent="0.35">
      <c r="C2875"/>
      <c r="D2875"/>
      <c r="E2875"/>
      <c r="F2875"/>
      <c r="G2875"/>
      <c r="H2875"/>
      <c r="I2875"/>
      <c r="J2875"/>
      <c r="K2875"/>
      <c r="L2875"/>
      <c r="M2875"/>
      <c r="N2875"/>
      <c r="O2875"/>
      <c r="P2875"/>
      <c r="Q2875"/>
    </row>
    <row r="2876" spans="3:17" x14ac:dyDescent="0.35">
      <c r="C2876"/>
      <c r="D2876"/>
      <c r="E2876"/>
      <c r="F2876"/>
      <c r="G2876"/>
      <c r="H2876"/>
      <c r="I2876"/>
      <c r="J2876"/>
      <c r="K2876"/>
      <c r="L2876"/>
      <c r="M2876"/>
      <c r="N2876"/>
      <c r="O2876"/>
      <c r="P2876"/>
      <c r="Q2876"/>
    </row>
    <row r="2877" spans="3:17" x14ac:dyDescent="0.35">
      <c r="C2877"/>
      <c r="D2877"/>
      <c r="E2877"/>
      <c r="F2877"/>
      <c r="G2877"/>
      <c r="H2877"/>
      <c r="I2877"/>
      <c r="J2877"/>
      <c r="K2877"/>
      <c r="L2877"/>
      <c r="M2877"/>
      <c r="N2877"/>
      <c r="O2877"/>
      <c r="P2877"/>
      <c r="Q2877"/>
    </row>
    <row r="2878" spans="3:17" x14ac:dyDescent="0.35">
      <c r="C2878"/>
      <c r="D2878"/>
      <c r="E2878"/>
      <c r="F2878"/>
      <c r="G2878"/>
      <c r="H2878"/>
      <c r="I2878"/>
      <c r="J2878"/>
      <c r="K2878"/>
      <c r="L2878"/>
      <c r="M2878"/>
      <c r="N2878"/>
      <c r="O2878"/>
      <c r="P2878"/>
      <c r="Q2878"/>
    </row>
    <row r="2879" spans="3:17" x14ac:dyDescent="0.35">
      <c r="C2879"/>
      <c r="D2879"/>
      <c r="E2879"/>
      <c r="F2879"/>
      <c r="G2879"/>
      <c r="H2879"/>
      <c r="I2879"/>
      <c r="J2879"/>
      <c r="K2879"/>
      <c r="L2879"/>
      <c r="M2879"/>
      <c r="N2879"/>
      <c r="O2879"/>
      <c r="P2879"/>
      <c r="Q2879"/>
    </row>
    <row r="2880" spans="3:17" x14ac:dyDescent="0.35">
      <c r="C2880"/>
      <c r="D2880"/>
      <c r="E2880"/>
      <c r="F2880"/>
      <c r="G2880"/>
      <c r="H2880"/>
      <c r="I2880"/>
      <c r="J2880"/>
      <c r="K2880"/>
      <c r="L2880"/>
      <c r="M2880"/>
      <c r="N2880"/>
      <c r="O2880"/>
      <c r="P2880"/>
      <c r="Q2880"/>
    </row>
    <row r="2881" spans="3:17" x14ac:dyDescent="0.35">
      <c r="C2881"/>
      <c r="D2881"/>
      <c r="E2881"/>
      <c r="F2881"/>
      <c r="G2881"/>
      <c r="H2881"/>
      <c r="I2881"/>
      <c r="J2881"/>
      <c r="K2881"/>
      <c r="L2881"/>
      <c r="M2881"/>
      <c r="N2881"/>
      <c r="O2881"/>
      <c r="P2881"/>
      <c r="Q2881"/>
    </row>
    <row r="2882" spans="3:17" x14ac:dyDescent="0.35">
      <c r="C2882"/>
      <c r="D2882"/>
      <c r="E2882"/>
      <c r="F2882"/>
      <c r="G2882"/>
      <c r="H2882"/>
      <c r="I2882"/>
      <c r="J2882"/>
      <c r="K2882"/>
      <c r="L2882"/>
      <c r="M2882"/>
      <c r="N2882"/>
      <c r="O2882"/>
      <c r="P2882"/>
      <c r="Q2882"/>
    </row>
    <row r="2883" spans="3:17" x14ac:dyDescent="0.35">
      <c r="C2883"/>
      <c r="D2883"/>
      <c r="E2883"/>
      <c r="F2883"/>
      <c r="G2883"/>
      <c r="H2883"/>
      <c r="I2883"/>
      <c r="J2883"/>
      <c r="K2883"/>
      <c r="L2883"/>
      <c r="M2883"/>
      <c r="N2883"/>
      <c r="O2883"/>
      <c r="P2883"/>
      <c r="Q2883"/>
    </row>
    <row r="2884" spans="3:17" x14ac:dyDescent="0.35">
      <c r="C2884"/>
      <c r="D2884"/>
      <c r="E2884"/>
      <c r="F2884"/>
      <c r="G2884"/>
      <c r="H2884"/>
      <c r="I2884"/>
      <c r="J2884"/>
      <c r="K2884"/>
      <c r="L2884"/>
      <c r="M2884"/>
      <c r="N2884"/>
      <c r="O2884"/>
      <c r="P2884"/>
      <c r="Q2884"/>
    </row>
    <row r="2885" spans="3:17" x14ac:dyDescent="0.35">
      <c r="C2885"/>
      <c r="D2885"/>
      <c r="E2885"/>
      <c r="F2885"/>
      <c r="G2885"/>
      <c r="H2885"/>
      <c r="I2885"/>
      <c r="J2885"/>
      <c r="K2885"/>
      <c r="L2885"/>
      <c r="M2885"/>
      <c r="N2885"/>
      <c r="O2885"/>
      <c r="P2885"/>
      <c r="Q2885"/>
    </row>
    <row r="2886" spans="3:17" x14ac:dyDescent="0.35">
      <c r="C2886"/>
      <c r="D2886"/>
      <c r="E2886"/>
      <c r="F2886"/>
      <c r="G2886"/>
      <c r="H2886"/>
      <c r="I2886"/>
      <c r="J2886"/>
      <c r="K2886"/>
      <c r="L2886"/>
      <c r="M2886"/>
      <c r="N2886"/>
      <c r="O2886"/>
      <c r="P2886"/>
      <c r="Q2886"/>
    </row>
    <row r="2887" spans="3:17" x14ac:dyDescent="0.35">
      <c r="C2887"/>
      <c r="D2887"/>
      <c r="E2887"/>
      <c r="F2887"/>
      <c r="G2887"/>
      <c r="H2887"/>
      <c r="I2887"/>
      <c r="J2887"/>
      <c r="K2887"/>
      <c r="L2887"/>
      <c r="M2887"/>
      <c r="N2887"/>
      <c r="O2887"/>
      <c r="P2887"/>
      <c r="Q2887"/>
    </row>
    <row r="2888" spans="3:17" x14ac:dyDescent="0.35">
      <c r="C2888"/>
      <c r="D2888"/>
      <c r="E2888"/>
      <c r="F2888"/>
      <c r="G2888"/>
      <c r="H2888"/>
      <c r="I2888"/>
      <c r="J2888"/>
      <c r="K2888"/>
      <c r="L2888"/>
      <c r="M2888"/>
      <c r="N2888"/>
      <c r="O2888"/>
      <c r="P2888"/>
      <c r="Q2888"/>
    </row>
    <row r="2889" spans="3:17" x14ac:dyDescent="0.35">
      <c r="C2889"/>
      <c r="D2889"/>
      <c r="E2889"/>
      <c r="F2889"/>
      <c r="G2889"/>
      <c r="H2889"/>
      <c r="I2889"/>
      <c r="J2889"/>
      <c r="K2889"/>
      <c r="L2889"/>
      <c r="M2889"/>
      <c r="N2889"/>
      <c r="O2889"/>
      <c r="P2889"/>
      <c r="Q2889"/>
    </row>
    <row r="2890" spans="3:17" x14ac:dyDescent="0.35">
      <c r="C2890"/>
      <c r="D2890"/>
      <c r="E2890"/>
      <c r="F2890"/>
      <c r="G2890"/>
      <c r="H2890"/>
      <c r="I2890"/>
      <c r="J2890"/>
      <c r="K2890"/>
      <c r="L2890"/>
      <c r="M2890"/>
      <c r="N2890"/>
      <c r="O2890"/>
      <c r="P2890"/>
      <c r="Q2890"/>
    </row>
    <row r="2891" spans="3:17" x14ac:dyDescent="0.35">
      <c r="C2891"/>
      <c r="D2891"/>
      <c r="E2891"/>
      <c r="F2891"/>
      <c r="G2891"/>
      <c r="H2891"/>
      <c r="I2891"/>
      <c r="J2891"/>
      <c r="K2891"/>
      <c r="L2891"/>
      <c r="M2891"/>
      <c r="N2891"/>
      <c r="O2891"/>
      <c r="P2891"/>
      <c r="Q2891"/>
    </row>
    <row r="2892" spans="3:17" x14ac:dyDescent="0.35">
      <c r="C2892"/>
      <c r="D2892"/>
      <c r="E2892"/>
      <c r="F2892"/>
      <c r="G2892"/>
      <c r="H2892"/>
      <c r="I2892"/>
      <c r="J2892"/>
      <c r="K2892"/>
      <c r="L2892"/>
      <c r="M2892"/>
      <c r="N2892"/>
      <c r="O2892"/>
      <c r="P2892"/>
      <c r="Q2892"/>
    </row>
    <row r="2893" spans="3:17" x14ac:dyDescent="0.35">
      <c r="C2893"/>
      <c r="D2893"/>
      <c r="E2893"/>
      <c r="F2893"/>
      <c r="G2893"/>
      <c r="H2893"/>
      <c r="I2893"/>
      <c r="J2893"/>
      <c r="K2893"/>
      <c r="L2893"/>
      <c r="M2893"/>
      <c r="N2893"/>
      <c r="O2893"/>
      <c r="P2893"/>
      <c r="Q2893"/>
    </row>
    <row r="2894" spans="3:17" x14ac:dyDescent="0.35">
      <c r="C2894"/>
      <c r="D2894"/>
      <c r="E2894"/>
      <c r="F2894"/>
      <c r="G2894"/>
      <c r="H2894"/>
      <c r="I2894"/>
      <c r="J2894"/>
      <c r="K2894"/>
      <c r="L2894"/>
      <c r="M2894"/>
      <c r="N2894"/>
      <c r="O2894"/>
      <c r="P2894"/>
      <c r="Q2894"/>
    </row>
    <row r="2895" spans="3:17" x14ac:dyDescent="0.35">
      <c r="C2895"/>
      <c r="D2895"/>
      <c r="E2895"/>
      <c r="F2895"/>
      <c r="G2895"/>
      <c r="H2895"/>
      <c r="I2895"/>
      <c r="J2895"/>
      <c r="K2895"/>
      <c r="L2895"/>
      <c r="M2895"/>
      <c r="N2895"/>
      <c r="O2895"/>
      <c r="P2895"/>
      <c r="Q2895"/>
    </row>
    <row r="2896" spans="3:17" x14ac:dyDescent="0.35">
      <c r="C2896"/>
      <c r="D2896"/>
      <c r="E2896"/>
      <c r="F2896"/>
      <c r="G2896"/>
      <c r="H2896"/>
      <c r="I2896"/>
      <c r="J2896"/>
      <c r="K2896"/>
      <c r="L2896"/>
      <c r="M2896"/>
      <c r="N2896"/>
      <c r="O2896"/>
      <c r="P2896"/>
      <c r="Q2896"/>
    </row>
    <row r="2897" spans="3:17" x14ac:dyDescent="0.35">
      <c r="C2897"/>
      <c r="D2897"/>
      <c r="E2897"/>
      <c r="F2897"/>
      <c r="G2897"/>
      <c r="H2897"/>
      <c r="I2897"/>
      <c r="J2897"/>
      <c r="K2897"/>
      <c r="L2897"/>
      <c r="M2897"/>
      <c r="N2897"/>
      <c r="O2897"/>
      <c r="P2897"/>
      <c r="Q2897"/>
    </row>
    <row r="2898" spans="3:17" x14ac:dyDescent="0.35">
      <c r="C2898"/>
      <c r="D2898"/>
      <c r="E2898"/>
      <c r="F2898"/>
      <c r="G2898"/>
      <c r="H2898"/>
      <c r="I2898"/>
      <c r="J2898"/>
      <c r="K2898"/>
      <c r="L2898"/>
      <c r="M2898"/>
      <c r="N2898"/>
      <c r="O2898"/>
      <c r="P2898"/>
      <c r="Q2898"/>
    </row>
    <row r="2899" spans="3:17" x14ac:dyDescent="0.35">
      <c r="C2899"/>
      <c r="D2899"/>
      <c r="E2899"/>
      <c r="F2899"/>
      <c r="G2899"/>
      <c r="H2899"/>
      <c r="I2899"/>
      <c r="J2899"/>
      <c r="K2899"/>
      <c r="L2899"/>
      <c r="M2899"/>
      <c r="N2899"/>
      <c r="O2899"/>
      <c r="P2899"/>
      <c r="Q2899"/>
    </row>
    <row r="2900" spans="3:17" x14ac:dyDescent="0.35">
      <c r="C2900"/>
      <c r="D2900"/>
      <c r="E2900"/>
      <c r="F2900"/>
      <c r="G2900"/>
      <c r="H2900"/>
      <c r="I2900"/>
      <c r="J2900"/>
      <c r="K2900"/>
      <c r="L2900"/>
      <c r="M2900"/>
      <c r="N2900"/>
      <c r="O2900"/>
      <c r="P2900"/>
      <c r="Q2900"/>
    </row>
    <row r="2901" spans="3:17" x14ac:dyDescent="0.35">
      <c r="C2901"/>
      <c r="D2901"/>
      <c r="E2901"/>
      <c r="F2901"/>
      <c r="G2901"/>
      <c r="H2901"/>
      <c r="I2901"/>
      <c r="J2901"/>
      <c r="K2901"/>
      <c r="L2901"/>
      <c r="M2901"/>
      <c r="N2901"/>
      <c r="O2901"/>
      <c r="P2901"/>
      <c r="Q2901"/>
    </row>
    <row r="2902" spans="3:17" x14ac:dyDescent="0.35">
      <c r="C2902"/>
      <c r="D2902"/>
      <c r="E2902"/>
      <c r="F2902"/>
      <c r="G2902"/>
      <c r="H2902"/>
      <c r="I2902"/>
      <c r="J2902"/>
      <c r="K2902"/>
      <c r="L2902"/>
      <c r="M2902"/>
      <c r="N2902"/>
      <c r="O2902"/>
      <c r="P2902"/>
      <c r="Q2902"/>
    </row>
    <row r="2903" spans="3:17" x14ac:dyDescent="0.35">
      <c r="C2903"/>
      <c r="D2903"/>
      <c r="E2903"/>
      <c r="F2903"/>
      <c r="G2903"/>
      <c r="H2903"/>
      <c r="I2903"/>
      <c r="J2903"/>
      <c r="K2903"/>
      <c r="L2903"/>
      <c r="M2903"/>
      <c r="N2903"/>
      <c r="O2903"/>
      <c r="P2903"/>
      <c r="Q2903"/>
    </row>
    <row r="2904" spans="3:17" x14ac:dyDescent="0.35">
      <c r="C2904"/>
      <c r="D2904"/>
      <c r="E2904"/>
      <c r="F2904"/>
      <c r="G2904"/>
      <c r="H2904"/>
      <c r="I2904"/>
      <c r="J2904"/>
      <c r="K2904"/>
      <c r="L2904"/>
      <c r="M2904"/>
      <c r="N2904"/>
      <c r="O2904"/>
      <c r="P2904"/>
      <c r="Q2904"/>
    </row>
    <row r="2905" spans="3:17" x14ac:dyDescent="0.35">
      <c r="C2905"/>
      <c r="D2905"/>
      <c r="E2905"/>
      <c r="F2905"/>
      <c r="G2905"/>
      <c r="H2905"/>
      <c r="I2905"/>
      <c r="J2905"/>
      <c r="K2905"/>
      <c r="L2905"/>
      <c r="M2905"/>
      <c r="N2905"/>
      <c r="O2905"/>
      <c r="P2905"/>
      <c r="Q2905"/>
    </row>
    <row r="2906" spans="3:17" x14ac:dyDescent="0.35">
      <c r="C2906"/>
      <c r="D2906"/>
      <c r="E2906"/>
      <c r="F2906"/>
      <c r="G2906"/>
      <c r="H2906"/>
      <c r="I2906"/>
      <c r="J2906"/>
      <c r="K2906"/>
      <c r="L2906"/>
      <c r="M2906"/>
      <c r="N2906"/>
      <c r="O2906"/>
      <c r="P2906"/>
      <c r="Q2906"/>
    </row>
    <row r="2907" spans="3:17" x14ac:dyDescent="0.35">
      <c r="C2907"/>
      <c r="D2907"/>
      <c r="E2907"/>
      <c r="F2907"/>
      <c r="G2907"/>
      <c r="H2907"/>
      <c r="I2907"/>
      <c r="J2907"/>
      <c r="K2907"/>
      <c r="L2907"/>
      <c r="M2907"/>
      <c r="N2907"/>
      <c r="O2907"/>
      <c r="P2907"/>
      <c r="Q2907"/>
    </row>
    <row r="2908" spans="3:17" x14ac:dyDescent="0.35">
      <c r="C2908"/>
      <c r="D2908"/>
      <c r="E2908"/>
      <c r="F2908"/>
      <c r="G2908"/>
      <c r="H2908"/>
      <c r="I2908"/>
      <c r="J2908"/>
      <c r="K2908"/>
      <c r="L2908"/>
      <c r="M2908"/>
      <c r="N2908"/>
      <c r="O2908"/>
      <c r="P2908"/>
      <c r="Q2908"/>
    </row>
    <row r="2909" spans="3:17" x14ac:dyDescent="0.35">
      <c r="C2909"/>
      <c r="D2909"/>
      <c r="E2909"/>
      <c r="F2909"/>
      <c r="G2909"/>
      <c r="H2909"/>
      <c r="I2909"/>
      <c r="J2909"/>
      <c r="K2909"/>
      <c r="L2909"/>
      <c r="M2909"/>
      <c r="N2909"/>
      <c r="O2909"/>
      <c r="P2909"/>
      <c r="Q2909"/>
    </row>
    <row r="2910" spans="3:17" x14ac:dyDescent="0.35">
      <c r="C2910"/>
      <c r="D2910"/>
      <c r="E2910"/>
      <c r="F2910"/>
      <c r="G2910"/>
      <c r="H2910"/>
      <c r="I2910"/>
      <c r="J2910"/>
      <c r="K2910"/>
      <c r="L2910"/>
      <c r="M2910"/>
      <c r="N2910"/>
      <c r="O2910"/>
      <c r="P2910"/>
      <c r="Q2910"/>
    </row>
    <row r="2911" spans="3:17" x14ac:dyDescent="0.35">
      <c r="C2911"/>
      <c r="D2911"/>
      <c r="E2911"/>
      <c r="F2911"/>
      <c r="G2911"/>
      <c r="H2911"/>
      <c r="I2911"/>
      <c r="J2911"/>
      <c r="K2911"/>
      <c r="L2911"/>
      <c r="M2911"/>
      <c r="N2911"/>
      <c r="O2911"/>
      <c r="P2911"/>
      <c r="Q2911"/>
    </row>
    <row r="2912" spans="3:17" x14ac:dyDescent="0.35">
      <c r="C2912"/>
      <c r="D2912"/>
      <c r="E2912"/>
      <c r="F2912"/>
      <c r="G2912"/>
      <c r="H2912"/>
      <c r="I2912"/>
      <c r="J2912"/>
      <c r="K2912"/>
      <c r="L2912"/>
      <c r="M2912"/>
      <c r="N2912"/>
      <c r="O2912"/>
      <c r="P2912"/>
      <c r="Q2912"/>
    </row>
    <row r="2913" spans="3:17" x14ac:dyDescent="0.35">
      <c r="C2913"/>
      <c r="D2913"/>
      <c r="E2913"/>
      <c r="F2913"/>
      <c r="G2913"/>
      <c r="H2913"/>
      <c r="I2913"/>
      <c r="J2913"/>
      <c r="K2913"/>
      <c r="L2913"/>
      <c r="M2913"/>
      <c r="N2913"/>
      <c r="O2913"/>
      <c r="P2913"/>
      <c r="Q2913"/>
    </row>
    <row r="2914" spans="3:17" x14ac:dyDescent="0.35">
      <c r="C2914"/>
      <c r="D2914"/>
      <c r="E2914"/>
      <c r="F2914"/>
      <c r="G2914"/>
      <c r="H2914"/>
      <c r="I2914"/>
      <c r="J2914"/>
      <c r="K2914"/>
      <c r="L2914"/>
      <c r="M2914"/>
      <c r="N2914"/>
      <c r="O2914"/>
      <c r="P2914"/>
      <c r="Q2914"/>
    </row>
    <row r="2915" spans="3:17" x14ac:dyDescent="0.35">
      <c r="C2915"/>
      <c r="D2915"/>
      <c r="E2915"/>
      <c r="F2915"/>
      <c r="G2915"/>
      <c r="H2915"/>
      <c r="I2915"/>
      <c r="J2915"/>
      <c r="K2915"/>
      <c r="L2915"/>
      <c r="M2915"/>
      <c r="N2915"/>
      <c r="O2915"/>
      <c r="P2915"/>
      <c r="Q2915"/>
    </row>
    <row r="2916" spans="3:17" x14ac:dyDescent="0.35">
      <c r="C2916"/>
      <c r="D2916"/>
      <c r="E2916"/>
      <c r="F2916"/>
      <c r="G2916"/>
      <c r="H2916"/>
      <c r="I2916"/>
      <c r="J2916"/>
      <c r="K2916"/>
      <c r="L2916"/>
      <c r="M2916"/>
      <c r="N2916"/>
      <c r="O2916"/>
      <c r="P2916"/>
      <c r="Q2916"/>
    </row>
    <row r="2917" spans="3:17" x14ac:dyDescent="0.35">
      <c r="C2917"/>
      <c r="D2917"/>
      <c r="E2917"/>
      <c r="F2917"/>
      <c r="G2917"/>
      <c r="H2917"/>
      <c r="I2917"/>
      <c r="J2917"/>
      <c r="K2917"/>
      <c r="L2917"/>
      <c r="M2917"/>
      <c r="N2917"/>
      <c r="O2917"/>
      <c r="P2917"/>
      <c r="Q2917"/>
    </row>
    <row r="2918" spans="3:17" x14ac:dyDescent="0.35">
      <c r="C2918"/>
      <c r="D2918"/>
      <c r="E2918"/>
      <c r="F2918"/>
      <c r="G2918"/>
      <c r="H2918"/>
      <c r="I2918"/>
      <c r="J2918"/>
      <c r="K2918"/>
      <c r="L2918"/>
      <c r="M2918"/>
      <c r="N2918"/>
      <c r="O2918"/>
      <c r="P2918"/>
      <c r="Q2918"/>
    </row>
    <row r="2919" spans="3:17" x14ac:dyDescent="0.35">
      <c r="C2919"/>
      <c r="D2919"/>
      <c r="E2919"/>
      <c r="F2919"/>
      <c r="G2919"/>
      <c r="H2919"/>
      <c r="I2919"/>
      <c r="J2919"/>
      <c r="K2919"/>
      <c r="L2919"/>
      <c r="M2919"/>
      <c r="N2919"/>
      <c r="O2919"/>
      <c r="P2919"/>
      <c r="Q2919"/>
    </row>
    <row r="2920" spans="3:17" x14ac:dyDescent="0.35">
      <c r="C2920"/>
      <c r="D2920"/>
      <c r="E2920"/>
      <c r="F2920"/>
      <c r="G2920"/>
      <c r="H2920"/>
      <c r="I2920"/>
      <c r="J2920"/>
      <c r="K2920"/>
      <c r="L2920"/>
      <c r="M2920"/>
      <c r="N2920"/>
      <c r="O2920"/>
      <c r="P2920"/>
      <c r="Q2920"/>
    </row>
    <row r="2921" spans="3:17" x14ac:dyDescent="0.35">
      <c r="C2921"/>
      <c r="D2921"/>
      <c r="E2921"/>
      <c r="F2921"/>
      <c r="G2921"/>
      <c r="H2921"/>
      <c r="I2921"/>
      <c r="J2921"/>
      <c r="K2921"/>
      <c r="L2921"/>
      <c r="M2921"/>
      <c r="N2921"/>
      <c r="O2921"/>
      <c r="P2921"/>
      <c r="Q2921"/>
    </row>
    <row r="2922" spans="3:17" x14ac:dyDescent="0.35">
      <c r="C2922"/>
      <c r="D2922"/>
      <c r="E2922"/>
      <c r="F2922"/>
      <c r="G2922"/>
      <c r="H2922"/>
      <c r="I2922"/>
      <c r="J2922"/>
      <c r="K2922"/>
      <c r="L2922"/>
      <c r="M2922"/>
      <c r="N2922"/>
      <c r="O2922"/>
      <c r="P2922"/>
      <c r="Q2922"/>
    </row>
    <row r="2923" spans="3:17" x14ac:dyDescent="0.35">
      <c r="C2923"/>
      <c r="D2923"/>
      <c r="E2923"/>
      <c r="F2923"/>
      <c r="G2923"/>
      <c r="H2923"/>
      <c r="I2923"/>
      <c r="J2923"/>
      <c r="K2923"/>
      <c r="L2923"/>
      <c r="M2923"/>
      <c r="N2923"/>
      <c r="O2923"/>
      <c r="P2923"/>
      <c r="Q2923"/>
    </row>
    <row r="2924" spans="3:17" x14ac:dyDescent="0.35">
      <c r="C2924"/>
      <c r="D2924"/>
      <c r="E2924"/>
      <c r="F2924"/>
      <c r="G2924"/>
      <c r="H2924"/>
      <c r="I2924"/>
      <c r="J2924"/>
      <c r="K2924"/>
      <c r="L2924"/>
      <c r="M2924"/>
      <c r="N2924"/>
      <c r="O2924"/>
      <c r="P2924"/>
      <c r="Q2924"/>
    </row>
    <row r="2925" spans="3:17" x14ac:dyDescent="0.35">
      <c r="C2925"/>
      <c r="D2925"/>
      <c r="E2925"/>
      <c r="F2925"/>
      <c r="G2925"/>
      <c r="H2925"/>
      <c r="I2925"/>
      <c r="J2925"/>
      <c r="K2925"/>
      <c r="L2925"/>
      <c r="M2925"/>
      <c r="N2925"/>
      <c r="O2925"/>
      <c r="P2925"/>
      <c r="Q2925"/>
    </row>
    <row r="2926" spans="3:17" x14ac:dyDescent="0.35">
      <c r="C2926"/>
      <c r="D2926"/>
      <c r="E2926"/>
      <c r="F2926"/>
      <c r="G2926"/>
      <c r="H2926"/>
      <c r="I2926"/>
      <c r="J2926"/>
      <c r="K2926"/>
      <c r="L2926"/>
      <c r="M2926"/>
      <c r="N2926"/>
      <c r="O2926"/>
      <c r="P2926"/>
      <c r="Q2926"/>
    </row>
    <row r="2927" spans="3:17" x14ac:dyDescent="0.35">
      <c r="C2927"/>
      <c r="D2927"/>
      <c r="E2927"/>
      <c r="F2927"/>
      <c r="G2927"/>
      <c r="H2927"/>
      <c r="I2927"/>
      <c r="J2927"/>
      <c r="K2927"/>
      <c r="L2927"/>
      <c r="M2927"/>
      <c r="N2927"/>
      <c r="O2927"/>
      <c r="P2927"/>
      <c r="Q2927"/>
    </row>
    <row r="2928" spans="3:17" x14ac:dyDescent="0.35">
      <c r="C2928"/>
      <c r="D2928"/>
      <c r="E2928"/>
      <c r="F2928"/>
      <c r="G2928"/>
      <c r="H2928"/>
      <c r="I2928"/>
      <c r="J2928"/>
      <c r="K2928"/>
      <c r="L2928"/>
      <c r="M2928"/>
      <c r="N2928"/>
      <c r="O2928"/>
      <c r="P2928"/>
      <c r="Q2928"/>
    </row>
    <row r="2929" spans="3:17" x14ac:dyDescent="0.35">
      <c r="C2929"/>
      <c r="D2929"/>
      <c r="E2929"/>
      <c r="F2929"/>
      <c r="G2929"/>
      <c r="H2929"/>
      <c r="I2929"/>
      <c r="J2929"/>
      <c r="K2929"/>
      <c r="L2929"/>
      <c r="M2929"/>
      <c r="N2929"/>
      <c r="O2929"/>
      <c r="P2929"/>
      <c r="Q2929"/>
    </row>
    <row r="2930" spans="3:17" x14ac:dyDescent="0.35">
      <c r="C2930"/>
      <c r="D2930"/>
      <c r="E2930"/>
      <c r="F2930"/>
      <c r="G2930"/>
      <c r="H2930"/>
      <c r="I2930"/>
      <c r="J2930"/>
      <c r="K2930"/>
      <c r="L2930"/>
      <c r="M2930"/>
      <c r="N2930"/>
      <c r="O2930"/>
      <c r="P2930"/>
      <c r="Q2930"/>
    </row>
    <row r="2931" spans="3:17" x14ac:dyDescent="0.35">
      <c r="C2931"/>
      <c r="D2931"/>
      <c r="E2931"/>
      <c r="F2931"/>
      <c r="G2931"/>
      <c r="H2931"/>
      <c r="I2931"/>
      <c r="J2931"/>
      <c r="K2931"/>
      <c r="L2931"/>
      <c r="M2931"/>
      <c r="N2931"/>
      <c r="O2931"/>
      <c r="P2931"/>
      <c r="Q2931"/>
    </row>
    <row r="2932" spans="3:17" x14ac:dyDescent="0.35">
      <c r="C2932"/>
      <c r="D2932"/>
      <c r="E2932"/>
      <c r="F2932"/>
      <c r="G2932"/>
      <c r="H2932"/>
      <c r="I2932"/>
      <c r="J2932"/>
      <c r="K2932"/>
      <c r="L2932"/>
      <c r="M2932"/>
      <c r="N2932"/>
      <c r="O2932"/>
      <c r="P2932"/>
      <c r="Q2932"/>
    </row>
    <row r="2933" spans="3:17" x14ac:dyDescent="0.35">
      <c r="C2933"/>
      <c r="D2933"/>
      <c r="E2933"/>
      <c r="F2933"/>
      <c r="G2933"/>
      <c r="H2933"/>
      <c r="I2933"/>
      <c r="J2933"/>
      <c r="K2933"/>
      <c r="L2933"/>
      <c r="M2933"/>
      <c r="N2933"/>
      <c r="O2933"/>
      <c r="P2933"/>
      <c r="Q2933"/>
    </row>
    <row r="2934" spans="3:17" x14ac:dyDescent="0.35">
      <c r="C2934"/>
      <c r="D2934"/>
      <c r="E2934"/>
      <c r="F2934"/>
      <c r="G2934"/>
      <c r="H2934"/>
      <c r="I2934"/>
      <c r="J2934"/>
      <c r="K2934"/>
      <c r="L2934"/>
      <c r="M2934"/>
      <c r="N2934"/>
      <c r="O2934"/>
      <c r="P2934"/>
      <c r="Q2934"/>
    </row>
    <row r="2935" spans="3:17" x14ac:dyDescent="0.35">
      <c r="C2935"/>
      <c r="D2935"/>
      <c r="E2935"/>
      <c r="F2935"/>
      <c r="G2935"/>
      <c r="H2935"/>
      <c r="I2935"/>
      <c r="J2935"/>
      <c r="K2935"/>
      <c r="L2935"/>
      <c r="M2935"/>
      <c r="N2935"/>
      <c r="O2935"/>
      <c r="P2935"/>
      <c r="Q2935"/>
    </row>
    <row r="2936" spans="3:17" x14ac:dyDescent="0.35">
      <c r="C2936"/>
      <c r="D2936"/>
      <c r="E2936"/>
      <c r="F2936"/>
      <c r="G2936"/>
      <c r="H2936"/>
      <c r="I2936"/>
      <c r="J2936"/>
      <c r="K2936"/>
      <c r="L2936"/>
      <c r="M2936"/>
      <c r="N2936"/>
      <c r="O2936"/>
      <c r="P2936"/>
      <c r="Q2936"/>
    </row>
    <row r="2937" spans="3:17" x14ac:dyDescent="0.35">
      <c r="C2937"/>
      <c r="D2937"/>
      <c r="E2937"/>
      <c r="F2937"/>
      <c r="G2937"/>
      <c r="H2937"/>
      <c r="I2937"/>
      <c r="J2937"/>
      <c r="K2937"/>
      <c r="L2937"/>
      <c r="M2937"/>
      <c r="N2937"/>
      <c r="O2937"/>
      <c r="P2937"/>
      <c r="Q2937"/>
    </row>
    <row r="2938" spans="3:17" x14ac:dyDescent="0.35">
      <c r="C2938"/>
      <c r="D2938"/>
      <c r="E2938"/>
      <c r="F2938"/>
      <c r="G2938"/>
      <c r="H2938"/>
      <c r="I2938"/>
      <c r="J2938"/>
      <c r="K2938"/>
      <c r="L2938"/>
      <c r="M2938"/>
      <c r="N2938"/>
      <c r="O2938"/>
      <c r="P2938"/>
      <c r="Q2938"/>
    </row>
    <row r="2939" spans="3:17" x14ac:dyDescent="0.35">
      <c r="C2939"/>
      <c r="D2939"/>
      <c r="E2939"/>
      <c r="F2939"/>
      <c r="G2939"/>
      <c r="H2939"/>
      <c r="I2939"/>
      <c r="J2939"/>
      <c r="K2939"/>
      <c r="L2939"/>
      <c r="M2939"/>
      <c r="N2939"/>
      <c r="O2939"/>
      <c r="P2939"/>
      <c r="Q2939"/>
    </row>
    <row r="2940" spans="3:17" x14ac:dyDescent="0.35">
      <c r="C2940"/>
      <c r="D2940"/>
      <c r="E2940"/>
      <c r="F2940"/>
      <c r="G2940"/>
      <c r="H2940"/>
      <c r="I2940"/>
      <c r="J2940"/>
      <c r="K2940"/>
      <c r="L2940"/>
      <c r="M2940"/>
      <c r="N2940"/>
      <c r="O2940"/>
      <c r="P2940"/>
      <c r="Q2940"/>
    </row>
    <row r="2941" spans="3:17" x14ac:dyDescent="0.35">
      <c r="C2941"/>
      <c r="D2941"/>
      <c r="E2941"/>
      <c r="F2941"/>
      <c r="G2941"/>
      <c r="H2941"/>
      <c r="I2941"/>
      <c r="J2941"/>
      <c r="K2941"/>
      <c r="L2941"/>
      <c r="M2941"/>
      <c r="N2941"/>
      <c r="O2941"/>
      <c r="P2941"/>
      <c r="Q2941"/>
    </row>
    <row r="2942" spans="3:17" x14ac:dyDescent="0.35">
      <c r="C2942"/>
      <c r="D2942"/>
      <c r="E2942"/>
      <c r="F2942"/>
      <c r="G2942"/>
      <c r="H2942"/>
      <c r="I2942"/>
      <c r="J2942"/>
      <c r="K2942"/>
      <c r="L2942"/>
      <c r="M2942"/>
      <c r="N2942"/>
      <c r="O2942"/>
      <c r="P2942"/>
      <c r="Q2942"/>
    </row>
    <row r="2943" spans="3:17" x14ac:dyDescent="0.35">
      <c r="C2943"/>
      <c r="D2943"/>
      <c r="E2943"/>
      <c r="F2943"/>
      <c r="G2943"/>
      <c r="H2943"/>
      <c r="I2943"/>
      <c r="J2943"/>
      <c r="K2943"/>
      <c r="L2943"/>
      <c r="M2943"/>
      <c r="N2943"/>
      <c r="O2943"/>
      <c r="P2943"/>
      <c r="Q2943"/>
    </row>
    <row r="2944" spans="3:17" x14ac:dyDescent="0.35">
      <c r="C2944"/>
      <c r="D2944"/>
      <c r="E2944"/>
      <c r="F2944"/>
      <c r="G2944"/>
      <c r="H2944"/>
      <c r="I2944"/>
      <c r="J2944"/>
      <c r="K2944"/>
      <c r="L2944"/>
      <c r="M2944"/>
      <c r="N2944"/>
      <c r="O2944"/>
      <c r="P2944"/>
      <c r="Q2944"/>
    </row>
    <row r="2945" spans="3:17" x14ac:dyDescent="0.35">
      <c r="C2945"/>
      <c r="D2945"/>
      <c r="E2945"/>
      <c r="F2945"/>
      <c r="G2945"/>
      <c r="H2945"/>
      <c r="I2945"/>
      <c r="J2945"/>
      <c r="K2945"/>
      <c r="L2945"/>
      <c r="M2945"/>
      <c r="N2945"/>
      <c r="O2945"/>
      <c r="P2945"/>
      <c r="Q2945"/>
    </row>
    <row r="2946" spans="3:17" x14ac:dyDescent="0.35">
      <c r="C2946"/>
      <c r="D2946"/>
      <c r="E2946"/>
      <c r="F2946"/>
      <c r="G2946"/>
      <c r="H2946"/>
      <c r="I2946"/>
      <c r="J2946"/>
      <c r="K2946"/>
      <c r="L2946"/>
      <c r="M2946"/>
      <c r="N2946"/>
      <c r="O2946"/>
      <c r="P2946"/>
      <c r="Q2946"/>
    </row>
    <row r="2947" spans="3:17" x14ac:dyDescent="0.35">
      <c r="C2947"/>
      <c r="D2947"/>
      <c r="E2947"/>
      <c r="F2947"/>
      <c r="G2947"/>
      <c r="H2947"/>
      <c r="I2947"/>
      <c r="J2947"/>
      <c r="K2947"/>
      <c r="L2947"/>
      <c r="M2947"/>
      <c r="N2947"/>
      <c r="O2947"/>
      <c r="P2947"/>
      <c r="Q2947"/>
    </row>
    <row r="2948" spans="3:17" x14ac:dyDescent="0.35">
      <c r="C2948"/>
      <c r="D2948"/>
      <c r="E2948"/>
      <c r="F2948"/>
      <c r="G2948"/>
      <c r="H2948"/>
      <c r="I2948"/>
      <c r="J2948"/>
      <c r="K2948"/>
      <c r="L2948"/>
      <c r="M2948"/>
      <c r="N2948"/>
      <c r="O2948"/>
      <c r="P2948"/>
      <c r="Q2948"/>
    </row>
    <row r="2949" spans="3:17" x14ac:dyDescent="0.35">
      <c r="C2949"/>
      <c r="D2949"/>
      <c r="E2949"/>
      <c r="F2949"/>
      <c r="G2949"/>
      <c r="H2949"/>
      <c r="I2949"/>
      <c r="J2949"/>
      <c r="K2949"/>
      <c r="L2949"/>
      <c r="M2949"/>
      <c r="N2949"/>
      <c r="O2949"/>
      <c r="P2949"/>
      <c r="Q2949"/>
    </row>
    <row r="2950" spans="3:17" x14ac:dyDescent="0.35">
      <c r="C2950"/>
      <c r="D2950"/>
      <c r="E2950"/>
      <c r="F2950"/>
      <c r="G2950"/>
      <c r="H2950"/>
      <c r="I2950"/>
      <c r="J2950"/>
      <c r="K2950"/>
      <c r="L2950"/>
      <c r="M2950"/>
      <c r="N2950"/>
      <c r="O2950"/>
      <c r="P2950"/>
      <c r="Q2950"/>
    </row>
    <row r="2951" spans="3:17" x14ac:dyDescent="0.35">
      <c r="C2951"/>
      <c r="D2951"/>
      <c r="E2951"/>
      <c r="F2951"/>
      <c r="G2951"/>
      <c r="H2951"/>
      <c r="I2951"/>
      <c r="J2951"/>
      <c r="K2951"/>
      <c r="L2951"/>
      <c r="M2951"/>
      <c r="N2951"/>
      <c r="O2951"/>
      <c r="P2951"/>
      <c r="Q2951"/>
    </row>
    <row r="2952" spans="3:17" x14ac:dyDescent="0.35">
      <c r="C2952"/>
      <c r="D2952"/>
      <c r="E2952"/>
      <c r="F2952"/>
      <c r="G2952"/>
      <c r="H2952"/>
      <c r="I2952"/>
      <c r="J2952"/>
      <c r="K2952"/>
      <c r="L2952"/>
      <c r="M2952"/>
      <c r="N2952"/>
      <c r="O2952"/>
      <c r="P2952"/>
      <c r="Q2952"/>
    </row>
    <row r="2953" spans="3:17" x14ac:dyDescent="0.35">
      <c r="C2953"/>
      <c r="D2953"/>
      <c r="E2953"/>
      <c r="F2953"/>
      <c r="G2953"/>
      <c r="H2953"/>
      <c r="I2953"/>
      <c r="J2953"/>
      <c r="K2953"/>
      <c r="L2953"/>
      <c r="M2953"/>
      <c r="N2953"/>
      <c r="O2953"/>
      <c r="P2953"/>
      <c r="Q2953"/>
    </row>
    <row r="2954" spans="3:17" x14ac:dyDescent="0.35">
      <c r="C2954"/>
      <c r="D2954"/>
      <c r="E2954"/>
      <c r="F2954"/>
      <c r="G2954"/>
      <c r="H2954"/>
      <c r="I2954"/>
      <c r="J2954"/>
      <c r="K2954"/>
      <c r="L2954"/>
      <c r="M2954"/>
      <c r="N2954"/>
      <c r="O2954"/>
      <c r="P2954"/>
      <c r="Q2954"/>
    </row>
    <row r="2955" spans="3:17" x14ac:dyDescent="0.35">
      <c r="C2955"/>
      <c r="D2955"/>
      <c r="E2955"/>
      <c r="F2955"/>
      <c r="G2955"/>
      <c r="H2955"/>
      <c r="I2955"/>
      <c r="J2955"/>
      <c r="K2955"/>
      <c r="L2955"/>
      <c r="M2955"/>
      <c r="N2955"/>
      <c r="O2955"/>
      <c r="P2955"/>
      <c r="Q2955"/>
    </row>
    <row r="2956" spans="3:17" x14ac:dyDescent="0.35">
      <c r="C2956"/>
      <c r="D2956"/>
      <c r="E2956"/>
      <c r="F2956"/>
      <c r="G2956"/>
      <c r="H2956"/>
      <c r="I2956"/>
      <c r="J2956"/>
      <c r="K2956"/>
      <c r="L2956"/>
      <c r="M2956"/>
      <c r="N2956"/>
      <c r="O2956"/>
      <c r="P2956"/>
      <c r="Q2956"/>
    </row>
    <row r="2957" spans="3:17" x14ac:dyDescent="0.35">
      <c r="C2957"/>
      <c r="D2957"/>
      <c r="E2957"/>
      <c r="F2957"/>
      <c r="G2957"/>
      <c r="H2957"/>
      <c r="I2957"/>
      <c r="J2957"/>
      <c r="K2957"/>
      <c r="L2957"/>
      <c r="M2957"/>
      <c r="N2957"/>
      <c r="O2957"/>
      <c r="P2957"/>
      <c r="Q2957"/>
    </row>
    <row r="2958" spans="3:17" x14ac:dyDescent="0.35">
      <c r="C2958"/>
      <c r="D2958"/>
      <c r="E2958"/>
      <c r="F2958"/>
      <c r="G2958"/>
      <c r="H2958"/>
      <c r="I2958"/>
      <c r="J2958"/>
      <c r="K2958"/>
      <c r="L2958"/>
      <c r="M2958"/>
      <c r="N2958"/>
      <c r="O2958"/>
      <c r="P2958"/>
      <c r="Q2958"/>
    </row>
    <row r="2959" spans="3:17" x14ac:dyDescent="0.35">
      <c r="C2959"/>
      <c r="D2959"/>
      <c r="E2959"/>
      <c r="F2959"/>
      <c r="G2959"/>
      <c r="H2959"/>
      <c r="I2959"/>
      <c r="J2959"/>
      <c r="K2959"/>
      <c r="L2959"/>
      <c r="M2959"/>
      <c r="N2959"/>
      <c r="O2959"/>
      <c r="P2959"/>
      <c r="Q2959"/>
    </row>
    <row r="2960" spans="3:17" x14ac:dyDescent="0.35">
      <c r="C2960"/>
      <c r="D2960"/>
      <c r="E2960"/>
      <c r="F2960"/>
      <c r="G2960"/>
      <c r="H2960"/>
      <c r="I2960"/>
      <c r="J2960"/>
      <c r="K2960"/>
      <c r="L2960"/>
      <c r="M2960"/>
      <c r="N2960"/>
      <c r="O2960"/>
      <c r="P2960"/>
      <c r="Q2960"/>
    </row>
    <row r="2961" spans="3:17" x14ac:dyDescent="0.35">
      <c r="C2961"/>
      <c r="D2961"/>
      <c r="E2961"/>
      <c r="F2961"/>
      <c r="G2961"/>
      <c r="H2961"/>
      <c r="I2961"/>
      <c r="J2961"/>
      <c r="K2961"/>
      <c r="L2961"/>
      <c r="M2961"/>
      <c r="N2961"/>
      <c r="O2961"/>
      <c r="P2961"/>
      <c r="Q2961"/>
    </row>
    <row r="2962" spans="3:17" x14ac:dyDescent="0.35">
      <c r="C2962"/>
      <c r="D2962"/>
      <c r="E2962"/>
      <c r="F2962"/>
      <c r="G2962"/>
      <c r="H2962"/>
      <c r="I2962"/>
      <c r="J2962"/>
      <c r="K2962"/>
      <c r="L2962"/>
      <c r="M2962"/>
      <c r="N2962"/>
      <c r="O2962"/>
      <c r="P2962"/>
      <c r="Q2962"/>
    </row>
    <row r="2963" spans="3:17" x14ac:dyDescent="0.35">
      <c r="C2963"/>
      <c r="D2963"/>
      <c r="E2963"/>
      <c r="F2963"/>
      <c r="G2963"/>
      <c r="H2963"/>
      <c r="I2963"/>
      <c r="J2963"/>
      <c r="K2963"/>
      <c r="L2963"/>
      <c r="M2963"/>
      <c r="N2963"/>
      <c r="O2963"/>
      <c r="P2963"/>
      <c r="Q2963"/>
    </row>
    <row r="2964" spans="3:17" x14ac:dyDescent="0.35">
      <c r="C2964"/>
      <c r="D2964"/>
      <c r="E2964"/>
      <c r="F2964"/>
      <c r="G2964"/>
      <c r="H2964"/>
      <c r="I2964"/>
      <c r="J2964"/>
      <c r="K2964"/>
      <c r="L2964"/>
      <c r="M2964"/>
      <c r="N2964"/>
      <c r="O2964"/>
      <c r="P2964"/>
      <c r="Q2964"/>
    </row>
    <row r="2965" spans="3:17" x14ac:dyDescent="0.35">
      <c r="C2965"/>
      <c r="D2965"/>
      <c r="E2965"/>
      <c r="F2965"/>
      <c r="G2965"/>
      <c r="H2965"/>
      <c r="I2965"/>
      <c r="J2965"/>
      <c r="K2965"/>
      <c r="L2965"/>
      <c r="M2965"/>
      <c r="N2965"/>
      <c r="O2965"/>
      <c r="P2965"/>
      <c r="Q2965"/>
    </row>
    <row r="2966" spans="3:17" x14ac:dyDescent="0.35">
      <c r="C2966"/>
      <c r="D2966"/>
      <c r="E2966"/>
      <c r="F2966"/>
      <c r="G2966"/>
      <c r="H2966"/>
      <c r="I2966"/>
      <c r="J2966"/>
      <c r="K2966"/>
      <c r="L2966"/>
      <c r="M2966"/>
      <c r="N2966"/>
      <c r="O2966"/>
      <c r="P2966"/>
      <c r="Q2966"/>
    </row>
    <row r="2967" spans="3:17" x14ac:dyDescent="0.35">
      <c r="C2967"/>
      <c r="D2967"/>
      <c r="E2967"/>
      <c r="F2967"/>
      <c r="G2967"/>
      <c r="H2967"/>
      <c r="I2967"/>
      <c r="J2967"/>
      <c r="K2967"/>
      <c r="L2967"/>
      <c r="M2967"/>
      <c r="N2967"/>
      <c r="O2967"/>
      <c r="P2967"/>
      <c r="Q2967"/>
    </row>
    <row r="2968" spans="3:17" x14ac:dyDescent="0.35">
      <c r="C2968"/>
      <c r="D2968"/>
      <c r="E2968"/>
      <c r="F2968"/>
      <c r="G2968"/>
      <c r="H2968"/>
      <c r="I2968"/>
      <c r="J2968"/>
      <c r="K2968"/>
      <c r="L2968"/>
      <c r="M2968"/>
      <c r="N2968"/>
      <c r="O2968"/>
      <c r="P2968"/>
      <c r="Q2968"/>
    </row>
    <row r="2969" spans="3:17" x14ac:dyDescent="0.35">
      <c r="C2969"/>
      <c r="D2969"/>
      <c r="E2969"/>
      <c r="F2969"/>
      <c r="G2969"/>
      <c r="H2969"/>
      <c r="I2969"/>
      <c r="J2969"/>
      <c r="K2969"/>
      <c r="L2969"/>
      <c r="M2969"/>
      <c r="N2969"/>
      <c r="O2969"/>
      <c r="P2969"/>
      <c r="Q2969"/>
    </row>
    <row r="2970" spans="3:17" x14ac:dyDescent="0.35">
      <c r="C2970"/>
      <c r="D2970"/>
      <c r="E2970"/>
      <c r="F2970"/>
      <c r="G2970"/>
      <c r="H2970"/>
      <c r="I2970"/>
      <c r="J2970"/>
      <c r="K2970"/>
      <c r="L2970"/>
      <c r="M2970"/>
      <c r="N2970"/>
      <c r="O2970"/>
      <c r="P2970"/>
      <c r="Q2970"/>
    </row>
    <row r="2971" spans="3:17" x14ac:dyDescent="0.35">
      <c r="C2971"/>
      <c r="D2971"/>
      <c r="E2971"/>
      <c r="F2971"/>
      <c r="G2971"/>
      <c r="H2971"/>
      <c r="I2971"/>
      <c r="J2971"/>
      <c r="K2971"/>
      <c r="L2971"/>
      <c r="M2971"/>
      <c r="N2971"/>
      <c r="O2971"/>
      <c r="P2971"/>
      <c r="Q2971"/>
    </row>
    <row r="2972" spans="3:17" x14ac:dyDescent="0.35">
      <c r="C2972"/>
      <c r="D2972"/>
      <c r="E2972"/>
      <c r="F2972"/>
      <c r="G2972"/>
      <c r="H2972"/>
      <c r="I2972"/>
      <c r="J2972"/>
      <c r="K2972"/>
      <c r="L2972"/>
      <c r="M2972"/>
      <c r="N2972"/>
      <c r="O2972"/>
      <c r="P2972"/>
      <c r="Q2972"/>
    </row>
    <row r="2973" spans="3:17" x14ac:dyDescent="0.35">
      <c r="C2973"/>
      <c r="D2973"/>
      <c r="E2973"/>
      <c r="F2973"/>
      <c r="G2973"/>
      <c r="H2973"/>
      <c r="I2973"/>
      <c r="J2973"/>
      <c r="K2973"/>
      <c r="L2973"/>
      <c r="M2973"/>
      <c r="N2973"/>
      <c r="O2973"/>
      <c r="P2973"/>
      <c r="Q2973"/>
    </row>
    <row r="2974" spans="3:17" x14ac:dyDescent="0.35">
      <c r="C2974"/>
      <c r="D2974"/>
      <c r="E2974"/>
      <c r="F2974"/>
      <c r="G2974"/>
      <c r="H2974"/>
      <c r="I2974"/>
      <c r="J2974"/>
      <c r="K2974"/>
      <c r="L2974"/>
      <c r="M2974"/>
      <c r="N2974"/>
      <c r="O2974"/>
      <c r="P2974"/>
      <c r="Q2974"/>
    </row>
    <row r="2975" spans="3:17" x14ac:dyDescent="0.35">
      <c r="C2975"/>
      <c r="D2975"/>
      <c r="E2975"/>
      <c r="F2975"/>
      <c r="G2975"/>
      <c r="H2975"/>
      <c r="I2975"/>
      <c r="J2975"/>
      <c r="K2975"/>
      <c r="L2975"/>
      <c r="M2975"/>
      <c r="N2975"/>
      <c r="O2975"/>
      <c r="P2975"/>
      <c r="Q2975"/>
    </row>
    <row r="2976" spans="3:17" x14ac:dyDescent="0.35">
      <c r="C2976"/>
      <c r="D2976"/>
      <c r="E2976"/>
      <c r="F2976"/>
      <c r="G2976"/>
      <c r="H2976"/>
      <c r="I2976"/>
      <c r="J2976"/>
      <c r="K2976"/>
      <c r="L2976"/>
      <c r="M2976"/>
      <c r="N2976"/>
      <c r="O2976"/>
      <c r="P2976"/>
      <c r="Q2976"/>
    </row>
    <row r="2977" spans="3:17" x14ac:dyDescent="0.35">
      <c r="C2977"/>
      <c r="D2977"/>
      <c r="E2977"/>
      <c r="F2977"/>
      <c r="G2977"/>
      <c r="H2977"/>
      <c r="I2977"/>
      <c r="J2977"/>
      <c r="K2977"/>
      <c r="L2977"/>
      <c r="M2977"/>
      <c r="N2977"/>
      <c r="O2977"/>
      <c r="P2977"/>
      <c r="Q2977"/>
    </row>
    <row r="2978" spans="3:17" x14ac:dyDescent="0.35">
      <c r="C2978"/>
      <c r="D2978"/>
      <c r="E2978"/>
      <c r="F2978"/>
      <c r="G2978"/>
      <c r="H2978"/>
      <c r="I2978"/>
      <c r="J2978"/>
      <c r="K2978"/>
      <c r="L2978"/>
      <c r="M2978"/>
      <c r="N2978"/>
      <c r="O2978"/>
      <c r="P2978"/>
      <c r="Q2978"/>
    </row>
    <row r="2979" spans="3:17" x14ac:dyDescent="0.35">
      <c r="C2979"/>
      <c r="D2979"/>
      <c r="E2979"/>
      <c r="F2979"/>
      <c r="G2979"/>
      <c r="H2979"/>
      <c r="I2979"/>
      <c r="J2979"/>
      <c r="K2979"/>
      <c r="L2979"/>
      <c r="M2979"/>
      <c r="N2979"/>
      <c r="O2979"/>
      <c r="P2979"/>
      <c r="Q2979"/>
    </row>
    <row r="2980" spans="3:17" x14ac:dyDescent="0.35">
      <c r="C2980"/>
      <c r="D2980"/>
      <c r="E2980"/>
      <c r="F2980"/>
      <c r="G2980"/>
      <c r="H2980"/>
      <c r="I2980"/>
      <c r="J2980"/>
      <c r="K2980"/>
      <c r="L2980"/>
      <c r="M2980"/>
      <c r="N2980"/>
      <c r="O2980"/>
      <c r="P2980"/>
      <c r="Q2980"/>
    </row>
    <row r="2981" spans="3:17" x14ac:dyDescent="0.35">
      <c r="C2981"/>
      <c r="D2981"/>
      <c r="E2981"/>
      <c r="F2981"/>
      <c r="G2981"/>
      <c r="H2981"/>
      <c r="I2981"/>
      <c r="J2981"/>
      <c r="K2981"/>
      <c r="L2981"/>
      <c r="M2981"/>
      <c r="N2981"/>
      <c r="O2981"/>
      <c r="P2981"/>
      <c r="Q2981"/>
    </row>
    <row r="2982" spans="3:17" x14ac:dyDescent="0.35">
      <c r="C2982"/>
      <c r="D2982"/>
      <c r="E2982"/>
      <c r="F2982"/>
      <c r="G2982"/>
      <c r="H2982"/>
      <c r="I2982"/>
      <c r="J2982"/>
      <c r="K2982"/>
      <c r="L2982"/>
      <c r="M2982"/>
      <c r="N2982"/>
      <c r="O2982"/>
      <c r="P2982"/>
      <c r="Q2982"/>
    </row>
    <row r="2983" spans="3:17" x14ac:dyDescent="0.35">
      <c r="C2983"/>
      <c r="D2983"/>
      <c r="E2983"/>
      <c r="F2983"/>
      <c r="G2983"/>
      <c r="H2983"/>
      <c r="I2983"/>
      <c r="J2983"/>
      <c r="K2983"/>
      <c r="L2983"/>
      <c r="M2983"/>
      <c r="N2983"/>
      <c r="O2983"/>
      <c r="P2983"/>
      <c r="Q2983"/>
    </row>
    <row r="2984" spans="3:17" x14ac:dyDescent="0.35">
      <c r="C2984"/>
      <c r="D2984"/>
      <c r="E2984"/>
      <c r="F2984"/>
      <c r="G2984"/>
      <c r="H2984"/>
      <c r="I2984"/>
      <c r="J2984"/>
      <c r="K2984"/>
      <c r="L2984"/>
      <c r="M2984"/>
      <c r="N2984"/>
      <c r="O2984"/>
      <c r="P2984"/>
      <c r="Q2984"/>
    </row>
    <row r="2985" spans="3:17" x14ac:dyDescent="0.35">
      <c r="C2985"/>
      <c r="D2985"/>
      <c r="E2985"/>
      <c r="F2985"/>
      <c r="G2985"/>
      <c r="H2985"/>
      <c r="I2985"/>
      <c r="J2985"/>
      <c r="K2985"/>
      <c r="L2985"/>
      <c r="M2985"/>
      <c r="N2985"/>
      <c r="O2985"/>
      <c r="P2985"/>
      <c r="Q2985"/>
    </row>
    <row r="2986" spans="3:17" x14ac:dyDescent="0.35">
      <c r="C2986"/>
      <c r="D2986"/>
      <c r="E2986"/>
      <c r="F2986"/>
      <c r="G2986"/>
      <c r="H2986"/>
      <c r="I2986"/>
      <c r="J2986"/>
      <c r="K2986"/>
      <c r="L2986"/>
      <c r="M2986"/>
      <c r="N2986"/>
      <c r="O2986"/>
      <c r="P2986"/>
      <c r="Q2986"/>
    </row>
    <row r="2987" spans="3:17" x14ac:dyDescent="0.35">
      <c r="C2987"/>
      <c r="D2987"/>
      <c r="E2987"/>
      <c r="F2987"/>
      <c r="G2987"/>
      <c r="H2987"/>
      <c r="I2987"/>
      <c r="J2987"/>
      <c r="K2987"/>
      <c r="L2987"/>
      <c r="M2987"/>
      <c r="N2987"/>
      <c r="O2987"/>
      <c r="P2987"/>
      <c r="Q2987"/>
    </row>
    <row r="2988" spans="3:17" x14ac:dyDescent="0.35">
      <c r="C2988"/>
      <c r="D2988"/>
      <c r="E2988"/>
      <c r="F2988"/>
      <c r="G2988"/>
      <c r="H2988"/>
      <c r="I2988"/>
      <c r="J2988"/>
      <c r="K2988"/>
      <c r="L2988"/>
      <c r="M2988"/>
      <c r="N2988"/>
      <c r="O2988"/>
      <c r="P2988"/>
      <c r="Q2988"/>
    </row>
    <row r="2989" spans="3:17" x14ac:dyDescent="0.35">
      <c r="C2989"/>
      <c r="D2989"/>
      <c r="E2989"/>
      <c r="F2989"/>
      <c r="G2989"/>
      <c r="H2989"/>
      <c r="I2989"/>
      <c r="J2989"/>
      <c r="K2989"/>
      <c r="L2989"/>
      <c r="M2989"/>
      <c r="N2989"/>
      <c r="O2989"/>
      <c r="P2989"/>
      <c r="Q2989"/>
    </row>
    <row r="2990" spans="3:17" x14ac:dyDescent="0.35">
      <c r="C2990"/>
      <c r="D2990"/>
      <c r="E2990"/>
      <c r="F2990"/>
      <c r="G2990"/>
      <c r="H2990"/>
      <c r="I2990"/>
      <c r="J2990"/>
      <c r="K2990"/>
      <c r="L2990"/>
      <c r="M2990"/>
      <c r="N2990"/>
      <c r="O2990"/>
      <c r="P2990"/>
      <c r="Q2990"/>
    </row>
    <row r="2991" spans="3:17" x14ac:dyDescent="0.35">
      <c r="C2991"/>
      <c r="D2991"/>
      <c r="E2991"/>
      <c r="F2991"/>
      <c r="G2991"/>
      <c r="H2991"/>
      <c r="I2991"/>
      <c r="J2991"/>
      <c r="K2991"/>
      <c r="L2991"/>
      <c r="M2991"/>
      <c r="N2991"/>
      <c r="O2991"/>
      <c r="P2991"/>
      <c r="Q2991"/>
    </row>
    <row r="2992" spans="3:17" x14ac:dyDescent="0.35">
      <c r="C2992"/>
      <c r="D2992"/>
      <c r="E2992"/>
      <c r="F2992"/>
      <c r="G2992"/>
      <c r="H2992"/>
      <c r="I2992"/>
      <c r="J2992"/>
      <c r="K2992"/>
      <c r="L2992"/>
      <c r="M2992"/>
      <c r="N2992"/>
      <c r="O2992"/>
      <c r="P2992"/>
      <c r="Q2992"/>
    </row>
    <row r="2993" spans="3:17" x14ac:dyDescent="0.35">
      <c r="C2993"/>
      <c r="D2993"/>
      <c r="E2993"/>
      <c r="F2993"/>
      <c r="G2993"/>
      <c r="H2993"/>
      <c r="I2993"/>
      <c r="J2993"/>
      <c r="K2993"/>
      <c r="L2993"/>
      <c r="M2993"/>
      <c r="N2993"/>
      <c r="O2993"/>
      <c r="P2993"/>
      <c r="Q2993"/>
    </row>
    <row r="2994" spans="3:17" x14ac:dyDescent="0.35">
      <c r="C2994"/>
      <c r="D2994"/>
      <c r="E2994"/>
      <c r="F2994"/>
      <c r="G2994"/>
      <c r="H2994"/>
      <c r="I2994"/>
      <c r="J2994"/>
      <c r="K2994"/>
      <c r="L2994"/>
      <c r="M2994"/>
      <c r="N2994"/>
      <c r="O2994"/>
      <c r="P2994"/>
      <c r="Q2994"/>
    </row>
    <row r="2995" spans="3:17" x14ac:dyDescent="0.35">
      <c r="C2995"/>
      <c r="D2995"/>
      <c r="E2995"/>
      <c r="F2995"/>
      <c r="G2995"/>
      <c r="H2995"/>
      <c r="I2995"/>
      <c r="J2995"/>
      <c r="K2995"/>
      <c r="L2995"/>
      <c r="M2995"/>
      <c r="N2995"/>
      <c r="O2995"/>
      <c r="P2995"/>
      <c r="Q2995"/>
    </row>
    <row r="2996" spans="3:17" x14ac:dyDescent="0.35">
      <c r="C2996"/>
      <c r="D2996"/>
      <c r="E2996"/>
      <c r="F2996"/>
      <c r="G2996"/>
      <c r="H2996"/>
      <c r="I2996"/>
      <c r="J2996"/>
      <c r="K2996"/>
      <c r="L2996"/>
      <c r="M2996"/>
      <c r="N2996"/>
      <c r="O2996"/>
      <c r="P2996"/>
      <c r="Q2996"/>
    </row>
    <row r="2997" spans="3:17" x14ac:dyDescent="0.35">
      <c r="C2997"/>
      <c r="D2997"/>
      <c r="E2997"/>
      <c r="F2997"/>
      <c r="G2997"/>
      <c r="H2997"/>
      <c r="I2997"/>
      <c r="J2997"/>
      <c r="K2997"/>
      <c r="L2997"/>
      <c r="M2997"/>
      <c r="N2997"/>
      <c r="O2997"/>
      <c r="P2997"/>
      <c r="Q2997"/>
    </row>
    <row r="2998" spans="3:17" x14ac:dyDescent="0.35">
      <c r="C2998"/>
      <c r="D2998"/>
      <c r="E2998"/>
      <c r="F2998"/>
      <c r="G2998"/>
      <c r="H2998"/>
      <c r="I2998"/>
      <c r="J2998"/>
      <c r="K2998"/>
      <c r="L2998"/>
      <c r="M2998"/>
      <c r="N2998"/>
      <c r="O2998"/>
      <c r="P2998"/>
      <c r="Q2998"/>
    </row>
    <row r="2999" spans="3:17" x14ac:dyDescent="0.35">
      <c r="C2999"/>
      <c r="D2999"/>
      <c r="E2999"/>
      <c r="F2999"/>
      <c r="G2999"/>
      <c r="H2999"/>
      <c r="I2999"/>
      <c r="J2999"/>
      <c r="K2999"/>
      <c r="L2999"/>
      <c r="M2999"/>
      <c r="N2999"/>
      <c r="O2999"/>
      <c r="P2999"/>
      <c r="Q2999"/>
    </row>
    <row r="3000" spans="3:17" x14ac:dyDescent="0.35">
      <c r="C3000"/>
      <c r="D3000"/>
      <c r="E3000"/>
      <c r="F3000"/>
      <c r="G3000"/>
      <c r="H3000"/>
      <c r="I3000"/>
      <c r="J3000"/>
      <c r="K3000"/>
      <c r="L3000"/>
      <c r="M3000"/>
      <c r="N3000"/>
      <c r="O3000"/>
      <c r="P3000"/>
      <c r="Q3000"/>
    </row>
    <row r="3001" spans="3:17" x14ac:dyDescent="0.35">
      <c r="C3001"/>
      <c r="D3001"/>
      <c r="E3001"/>
      <c r="F3001"/>
      <c r="G3001"/>
      <c r="H3001"/>
      <c r="I3001"/>
      <c r="J3001"/>
      <c r="K3001"/>
      <c r="L3001"/>
      <c r="M3001"/>
      <c r="N3001"/>
      <c r="O3001"/>
      <c r="P3001"/>
      <c r="Q3001"/>
    </row>
    <row r="3002" spans="3:17" x14ac:dyDescent="0.35">
      <c r="C3002"/>
      <c r="D3002"/>
      <c r="E3002"/>
      <c r="F3002"/>
      <c r="G3002"/>
      <c r="H3002"/>
      <c r="I3002"/>
      <c r="J3002"/>
      <c r="K3002"/>
      <c r="L3002"/>
      <c r="M3002"/>
      <c r="N3002"/>
      <c r="O3002"/>
      <c r="P3002"/>
      <c r="Q3002"/>
    </row>
    <row r="3003" spans="3:17" x14ac:dyDescent="0.35">
      <c r="C3003"/>
      <c r="D3003"/>
      <c r="E3003"/>
      <c r="F3003"/>
      <c r="G3003"/>
      <c r="H3003"/>
      <c r="I3003"/>
      <c r="J3003"/>
      <c r="K3003"/>
      <c r="L3003"/>
      <c r="M3003"/>
      <c r="N3003"/>
      <c r="O3003"/>
      <c r="P3003"/>
      <c r="Q3003"/>
    </row>
    <row r="3004" spans="3:17" x14ac:dyDescent="0.35">
      <c r="C3004"/>
      <c r="D3004"/>
      <c r="E3004"/>
      <c r="F3004"/>
      <c r="G3004"/>
      <c r="H3004"/>
      <c r="I3004"/>
      <c r="J3004"/>
      <c r="K3004"/>
      <c r="L3004"/>
      <c r="M3004"/>
      <c r="N3004"/>
      <c r="O3004"/>
      <c r="P3004"/>
      <c r="Q3004"/>
    </row>
    <row r="3005" spans="3:17" x14ac:dyDescent="0.35">
      <c r="C3005"/>
      <c r="D3005"/>
      <c r="E3005"/>
      <c r="F3005"/>
      <c r="G3005"/>
      <c r="H3005"/>
      <c r="I3005"/>
      <c r="J3005"/>
      <c r="K3005"/>
      <c r="L3005"/>
      <c r="M3005"/>
      <c r="N3005"/>
      <c r="O3005"/>
      <c r="P3005"/>
      <c r="Q3005"/>
    </row>
    <row r="3006" spans="3:17" x14ac:dyDescent="0.35">
      <c r="C3006"/>
      <c r="D3006"/>
      <c r="E3006"/>
      <c r="F3006"/>
      <c r="G3006"/>
      <c r="H3006"/>
      <c r="I3006"/>
      <c r="J3006"/>
      <c r="K3006"/>
      <c r="L3006"/>
      <c r="M3006"/>
      <c r="N3006"/>
      <c r="O3006"/>
      <c r="P3006"/>
      <c r="Q3006"/>
    </row>
    <row r="3007" spans="3:17" x14ac:dyDescent="0.35">
      <c r="C3007"/>
      <c r="D3007"/>
      <c r="E3007"/>
      <c r="F3007"/>
      <c r="G3007"/>
      <c r="H3007"/>
      <c r="I3007"/>
      <c r="J3007"/>
      <c r="K3007"/>
      <c r="L3007"/>
      <c r="M3007"/>
      <c r="N3007"/>
      <c r="O3007"/>
      <c r="P3007"/>
      <c r="Q3007"/>
    </row>
    <row r="3008" spans="3:17" x14ac:dyDescent="0.35">
      <c r="C3008"/>
      <c r="D3008"/>
      <c r="E3008"/>
      <c r="F3008"/>
      <c r="G3008"/>
      <c r="H3008"/>
      <c r="I3008"/>
      <c r="J3008"/>
      <c r="K3008"/>
      <c r="L3008"/>
      <c r="M3008"/>
      <c r="N3008"/>
      <c r="O3008"/>
      <c r="P3008"/>
      <c r="Q3008"/>
    </row>
    <row r="3009" spans="3:17" x14ac:dyDescent="0.35">
      <c r="C3009"/>
      <c r="D3009"/>
      <c r="E3009"/>
      <c r="F3009"/>
      <c r="G3009"/>
      <c r="H3009"/>
      <c r="I3009"/>
      <c r="J3009"/>
      <c r="K3009"/>
      <c r="L3009"/>
      <c r="M3009"/>
      <c r="N3009"/>
      <c r="O3009"/>
      <c r="P3009"/>
      <c r="Q3009"/>
    </row>
    <row r="3010" spans="3:17" x14ac:dyDescent="0.35">
      <c r="C3010"/>
      <c r="D3010"/>
      <c r="E3010"/>
      <c r="F3010"/>
      <c r="G3010"/>
      <c r="H3010"/>
      <c r="I3010"/>
      <c r="J3010"/>
      <c r="K3010"/>
      <c r="L3010"/>
      <c r="M3010"/>
      <c r="N3010"/>
      <c r="O3010"/>
      <c r="P3010"/>
      <c r="Q3010"/>
    </row>
    <row r="3011" spans="3:17" x14ac:dyDescent="0.35">
      <c r="C3011"/>
      <c r="D3011"/>
      <c r="E3011"/>
      <c r="F3011"/>
      <c r="G3011"/>
      <c r="H3011"/>
      <c r="I3011"/>
      <c r="J3011"/>
      <c r="K3011"/>
      <c r="L3011"/>
      <c r="M3011"/>
      <c r="N3011"/>
      <c r="O3011"/>
      <c r="P3011"/>
      <c r="Q3011"/>
    </row>
    <row r="3012" spans="3:17" x14ac:dyDescent="0.35">
      <c r="C3012"/>
      <c r="D3012"/>
      <c r="E3012"/>
      <c r="F3012"/>
      <c r="G3012"/>
      <c r="H3012"/>
      <c r="I3012"/>
      <c r="J3012"/>
      <c r="K3012"/>
      <c r="L3012"/>
      <c r="M3012"/>
      <c r="N3012"/>
      <c r="O3012"/>
      <c r="P3012"/>
      <c r="Q3012"/>
    </row>
    <row r="3013" spans="3:17" x14ac:dyDescent="0.35">
      <c r="C3013"/>
      <c r="D3013"/>
      <c r="E3013"/>
      <c r="F3013"/>
      <c r="G3013"/>
      <c r="H3013"/>
      <c r="I3013"/>
      <c r="J3013"/>
      <c r="K3013"/>
      <c r="L3013"/>
      <c r="M3013"/>
      <c r="N3013"/>
      <c r="O3013"/>
      <c r="P3013"/>
      <c r="Q3013"/>
    </row>
    <row r="3014" spans="3:17" x14ac:dyDescent="0.35">
      <c r="C3014"/>
      <c r="D3014"/>
      <c r="E3014"/>
      <c r="F3014"/>
      <c r="G3014"/>
      <c r="H3014"/>
      <c r="I3014"/>
      <c r="J3014"/>
      <c r="K3014"/>
      <c r="L3014"/>
      <c r="M3014"/>
      <c r="N3014"/>
      <c r="O3014"/>
      <c r="P3014"/>
      <c r="Q3014"/>
    </row>
    <row r="3015" spans="3:17" x14ac:dyDescent="0.35">
      <c r="C3015"/>
      <c r="D3015"/>
      <c r="E3015"/>
      <c r="F3015"/>
      <c r="G3015"/>
      <c r="H3015"/>
      <c r="I3015"/>
      <c r="J3015"/>
      <c r="K3015"/>
      <c r="L3015"/>
      <c r="M3015"/>
      <c r="N3015"/>
      <c r="O3015"/>
      <c r="P3015"/>
      <c r="Q3015"/>
    </row>
    <row r="3016" spans="3:17" x14ac:dyDescent="0.35">
      <c r="C3016"/>
      <c r="D3016"/>
      <c r="E3016"/>
      <c r="F3016"/>
      <c r="G3016"/>
      <c r="H3016"/>
      <c r="I3016"/>
      <c r="J3016"/>
      <c r="K3016"/>
      <c r="L3016"/>
      <c r="M3016"/>
      <c r="N3016"/>
      <c r="O3016"/>
      <c r="P3016"/>
      <c r="Q3016"/>
    </row>
    <row r="3017" spans="3:17" x14ac:dyDescent="0.35">
      <c r="C3017"/>
      <c r="D3017"/>
      <c r="E3017"/>
      <c r="F3017"/>
      <c r="G3017"/>
      <c r="H3017"/>
      <c r="I3017"/>
      <c r="J3017"/>
      <c r="K3017"/>
      <c r="L3017"/>
      <c r="M3017"/>
      <c r="N3017"/>
      <c r="O3017"/>
      <c r="P3017"/>
      <c r="Q3017"/>
    </row>
    <row r="3018" spans="3:17" x14ac:dyDescent="0.35">
      <c r="C3018"/>
      <c r="D3018"/>
      <c r="E3018"/>
      <c r="F3018"/>
      <c r="G3018"/>
      <c r="H3018"/>
      <c r="I3018"/>
      <c r="J3018"/>
      <c r="K3018"/>
      <c r="L3018"/>
      <c r="M3018"/>
      <c r="N3018"/>
      <c r="O3018"/>
      <c r="P3018"/>
      <c r="Q3018"/>
    </row>
    <row r="3019" spans="3:17" x14ac:dyDescent="0.35">
      <c r="C3019"/>
      <c r="D3019"/>
      <c r="E3019"/>
      <c r="F3019"/>
      <c r="G3019"/>
      <c r="H3019"/>
      <c r="I3019"/>
      <c r="J3019"/>
      <c r="K3019"/>
      <c r="L3019"/>
      <c r="M3019"/>
      <c r="N3019"/>
      <c r="O3019"/>
      <c r="P3019"/>
      <c r="Q3019"/>
    </row>
    <row r="3020" spans="3:17" x14ac:dyDescent="0.35">
      <c r="C3020"/>
      <c r="D3020"/>
      <c r="E3020"/>
      <c r="F3020"/>
      <c r="G3020"/>
      <c r="H3020"/>
      <c r="I3020"/>
      <c r="J3020"/>
      <c r="K3020"/>
      <c r="L3020"/>
      <c r="M3020"/>
      <c r="N3020"/>
      <c r="O3020"/>
      <c r="P3020"/>
      <c r="Q3020"/>
    </row>
    <row r="3021" spans="3:17" x14ac:dyDescent="0.35">
      <c r="C3021"/>
      <c r="D3021"/>
      <c r="E3021"/>
      <c r="F3021"/>
      <c r="G3021"/>
      <c r="H3021"/>
      <c r="I3021"/>
      <c r="J3021"/>
      <c r="K3021"/>
      <c r="L3021"/>
      <c r="M3021"/>
      <c r="N3021"/>
      <c r="O3021"/>
      <c r="P3021"/>
      <c r="Q3021"/>
    </row>
    <row r="3022" spans="3:17" x14ac:dyDescent="0.35">
      <c r="C3022"/>
      <c r="D3022"/>
      <c r="E3022"/>
      <c r="F3022"/>
      <c r="G3022"/>
      <c r="H3022"/>
      <c r="I3022"/>
      <c r="J3022"/>
      <c r="K3022"/>
      <c r="L3022"/>
      <c r="M3022"/>
      <c r="N3022"/>
      <c r="O3022"/>
      <c r="P3022"/>
      <c r="Q3022"/>
    </row>
    <row r="3023" spans="3:17" x14ac:dyDescent="0.35">
      <c r="C3023"/>
      <c r="D3023"/>
      <c r="E3023"/>
      <c r="F3023"/>
      <c r="G3023"/>
      <c r="H3023"/>
      <c r="I3023"/>
      <c r="J3023"/>
      <c r="K3023"/>
      <c r="L3023"/>
      <c r="M3023"/>
      <c r="N3023"/>
      <c r="O3023"/>
      <c r="P3023"/>
      <c r="Q3023"/>
    </row>
    <row r="3024" spans="3:17" x14ac:dyDescent="0.35">
      <c r="C3024"/>
      <c r="D3024"/>
      <c r="E3024"/>
      <c r="F3024"/>
      <c r="G3024"/>
      <c r="H3024"/>
      <c r="I3024"/>
      <c r="J3024"/>
      <c r="K3024"/>
      <c r="L3024"/>
      <c r="M3024"/>
      <c r="N3024"/>
      <c r="O3024"/>
      <c r="P3024"/>
      <c r="Q3024"/>
    </row>
    <row r="3025" spans="3:17" x14ac:dyDescent="0.35">
      <c r="C3025"/>
      <c r="D3025"/>
      <c r="E3025"/>
      <c r="F3025"/>
      <c r="G3025"/>
      <c r="H3025"/>
      <c r="I3025"/>
      <c r="J3025"/>
      <c r="K3025"/>
      <c r="L3025"/>
      <c r="M3025"/>
      <c r="N3025"/>
      <c r="O3025"/>
      <c r="P3025"/>
      <c r="Q3025"/>
    </row>
    <row r="3026" spans="3:17" x14ac:dyDescent="0.35">
      <c r="C3026"/>
      <c r="D3026"/>
      <c r="E3026"/>
      <c r="F3026"/>
      <c r="G3026"/>
      <c r="H3026"/>
      <c r="I3026"/>
      <c r="J3026"/>
      <c r="K3026"/>
      <c r="L3026"/>
      <c r="M3026"/>
      <c r="N3026"/>
      <c r="O3026"/>
      <c r="P3026"/>
      <c r="Q3026"/>
    </row>
    <row r="3027" spans="3:17" x14ac:dyDescent="0.35">
      <c r="C3027"/>
      <c r="D3027"/>
      <c r="E3027"/>
      <c r="F3027"/>
      <c r="G3027"/>
      <c r="H3027"/>
      <c r="I3027"/>
      <c r="J3027"/>
      <c r="K3027"/>
      <c r="L3027"/>
      <c r="M3027"/>
      <c r="N3027"/>
      <c r="O3027"/>
      <c r="P3027"/>
      <c r="Q3027"/>
    </row>
    <row r="3028" spans="3:17" x14ac:dyDescent="0.35">
      <c r="C3028"/>
      <c r="D3028"/>
      <c r="E3028"/>
      <c r="F3028"/>
      <c r="G3028"/>
      <c r="H3028"/>
      <c r="I3028"/>
      <c r="J3028"/>
      <c r="K3028"/>
      <c r="L3028"/>
      <c r="M3028"/>
      <c r="N3028"/>
      <c r="O3028"/>
      <c r="P3028"/>
      <c r="Q3028"/>
    </row>
    <row r="3029" spans="3:17" x14ac:dyDescent="0.35">
      <c r="C3029"/>
      <c r="D3029"/>
      <c r="E3029"/>
      <c r="F3029"/>
      <c r="G3029"/>
      <c r="H3029"/>
      <c r="I3029"/>
      <c r="J3029"/>
      <c r="K3029"/>
      <c r="L3029"/>
      <c r="M3029"/>
      <c r="N3029"/>
      <c r="O3029"/>
      <c r="P3029"/>
      <c r="Q3029"/>
    </row>
    <row r="3030" spans="3:17" x14ac:dyDescent="0.35">
      <c r="C3030"/>
      <c r="D3030"/>
      <c r="E3030"/>
      <c r="F3030"/>
      <c r="G3030"/>
      <c r="H3030"/>
      <c r="I3030"/>
      <c r="J3030"/>
      <c r="K3030"/>
      <c r="L3030"/>
      <c r="M3030"/>
      <c r="N3030"/>
      <c r="O3030"/>
      <c r="P3030"/>
      <c r="Q3030"/>
    </row>
    <row r="3031" spans="3:17" x14ac:dyDescent="0.35">
      <c r="C3031"/>
      <c r="D3031"/>
      <c r="E3031"/>
      <c r="F3031"/>
      <c r="G3031"/>
      <c r="H3031"/>
      <c r="I3031"/>
      <c r="J3031"/>
      <c r="K3031"/>
      <c r="L3031"/>
      <c r="M3031"/>
      <c r="N3031"/>
      <c r="O3031"/>
      <c r="P3031"/>
      <c r="Q3031"/>
    </row>
    <row r="3032" spans="3:17" x14ac:dyDescent="0.35">
      <c r="C3032"/>
      <c r="D3032"/>
      <c r="E3032"/>
      <c r="F3032"/>
      <c r="G3032"/>
      <c r="H3032"/>
      <c r="I3032"/>
      <c r="J3032"/>
      <c r="K3032"/>
      <c r="L3032"/>
      <c r="M3032"/>
      <c r="N3032"/>
      <c r="O3032"/>
      <c r="P3032"/>
      <c r="Q3032"/>
    </row>
    <row r="3033" spans="3:17" x14ac:dyDescent="0.35">
      <c r="C3033"/>
      <c r="D3033"/>
      <c r="E3033"/>
      <c r="F3033"/>
      <c r="G3033"/>
      <c r="H3033"/>
      <c r="I3033"/>
      <c r="J3033"/>
      <c r="K3033"/>
      <c r="L3033"/>
      <c r="M3033"/>
      <c r="N3033"/>
      <c r="O3033"/>
      <c r="P3033"/>
      <c r="Q3033"/>
    </row>
    <row r="3034" spans="3:17" x14ac:dyDescent="0.35">
      <c r="C3034"/>
      <c r="D3034"/>
      <c r="E3034"/>
      <c r="F3034"/>
      <c r="G3034"/>
      <c r="H3034"/>
      <c r="I3034"/>
      <c r="J3034"/>
      <c r="K3034"/>
      <c r="L3034"/>
      <c r="M3034"/>
      <c r="N3034"/>
      <c r="O3034"/>
      <c r="P3034"/>
      <c r="Q3034"/>
    </row>
    <row r="3035" spans="3:17" x14ac:dyDescent="0.35">
      <c r="C3035"/>
      <c r="D3035"/>
      <c r="E3035"/>
      <c r="F3035"/>
      <c r="G3035"/>
      <c r="H3035"/>
      <c r="I3035"/>
      <c r="J3035"/>
      <c r="K3035"/>
      <c r="L3035"/>
      <c r="M3035"/>
      <c r="N3035"/>
      <c r="O3035"/>
      <c r="P3035"/>
      <c r="Q3035"/>
    </row>
    <row r="3036" spans="3:17" x14ac:dyDescent="0.35">
      <c r="C3036"/>
      <c r="D3036"/>
      <c r="E3036"/>
      <c r="F3036"/>
      <c r="G3036"/>
      <c r="H3036"/>
      <c r="I3036"/>
      <c r="J3036"/>
      <c r="K3036"/>
      <c r="L3036"/>
      <c r="M3036"/>
      <c r="N3036"/>
      <c r="O3036"/>
      <c r="P3036"/>
      <c r="Q3036"/>
    </row>
    <row r="3037" spans="3:17" x14ac:dyDescent="0.35">
      <c r="C3037"/>
      <c r="D3037"/>
      <c r="E3037"/>
      <c r="F3037"/>
      <c r="G3037"/>
      <c r="H3037"/>
      <c r="I3037"/>
      <c r="J3037"/>
      <c r="K3037"/>
      <c r="L3037"/>
      <c r="M3037"/>
      <c r="N3037"/>
      <c r="O3037"/>
      <c r="P3037"/>
      <c r="Q3037"/>
    </row>
    <row r="3038" spans="3:17" x14ac:dyDescent="0.35">
      <c r="C3038"/>
      <c r="D3038"/>
      <c r="E3038"/>
      <c r="F3038"/>
      <c r="G3038"/>
      <c r="H3038"/>
      <c r="I3038"/>
      <c r="J3038"/>
      <c r="K3038"/>
      <c r="L3038"/>
      <c r="M3038"/>
      <c r="N3038"/>
      <c r="O3038"/>
      <c r="P3038"/>
      <c r="Q3038"/>
    </row>
    <row r="3039" spans="3:17" x14ac:dyDescent="0.35">
      <c r="C3039"/>
      <c r="D3039"/>
      <c r="E3039"/>
      <c r="F3039"/>
      <c r="G3039"/>
      <c r="H3039"/>
      <c r="I3039"/>
      <c r="J3039"/>
      <c r="K3039"/>
      <c r="L3039"/>
      <c r="M3039"/>
      <c r="N3039"/>
      <c r="O3039"/>
      <c r="P3039"/>
      <c r="Q3039"/>
    </row>
    <row r="3040" spans="3:17" x14ac:dyDescent="0.35">
      <c r="C3040"/>
      <c r="D3040"/>
      <c r="E3040"/>
      <c r="F3040"/>
      <c r="G3040"/>
      <c r="H3040"/>
      <c r="I3040"/>
      <c r="J3040"/>
      <c r="K3040"/>
      <c r="L3040"/>
      <c r="M3040"/>
      <c r="N3040"/>
      <c r="O3040"/>
      <c r="P3040"/>
      <c r="Q3040"/>
    </row>
    <row r="3041" spans="3:17" x14ac:dyDescent="0.35">
      <c r="C3041"/>
      <c r="D3041"/>
      <c r="E3041"/>
      <c r="F3041"/>
      <c r="G3041"/>
      <c r="H3041"/>
      <c r="I3041"/>
      <c r="J3041"/>
      <c r="K3041"/>
      <c r="L3041"/>
      <c r="M3041"/>
      <c r="N3041"/>
      <c r="O3041"/>
      <c r="P3041"/>
      <c r="Q3041"/>
    </row>
    <row r="3042" spans="3:17" x14ac:dyDescent="0.35">
      <c r="C3042"/>
      <c r="D3042"/>
      <c r="E3042"/>
      <c r="F3042"/>
      <c r="G3042"/>
      <c r="H3042"/>
      <c r="I3042"/>
      <c r="J3042"/>
      <c r="K3042"/>
      <c r="L3042"/>
      <c r="M3042"/>
      <c r="N3042"/>
      <c r="O3042"/>
      <c r="P3042"/>
      <c r="Q3042"/>
    </row>
    <row r="3043" spans="3:17" x14ac:dyDescent="0.35">
      <c r="C3043"/>
      <c r="D3043"/>
      <c r="E3043"/>
      <c r="F3043"/>
      <c r="G3043"/>
      <c r="H3043"/>
      <c r="I3043"/>
      <c r="J3043"/>
      <c r="K3043"/>
      <c r="L3043"/>
      <c r="M3043"/>
      <c r="N3043"/>
      <c r="O3043"/>
      <c r="P3043"/>
      <c r="Q3043"/>
    </row>
    <row r="3044" spans="3:17" x14ac:dyDescent="0.35">
      <c r="C3044"/>
      <c r="D3044"/>
      <c r="E3044"/>
      <c r="F3044"/>
      <c r="G3044"/>
      <c r="H3044"/>
      <c r="I3044"/>
      <c r="J3044"/>
      <c r="K3044"/>
      <c r="L3044"/>
      <c r="M3044"/>
      <c r="N3044"/>
      <c r="O3044"/>
      <c r="P3044"/>
      <c r="Q3044"/>
    </row>
    <row r="3045" spans="3:17" x14ac:dyDescent="0.35">
      <c r="C3045"/>
      <c r="D3045"/>
      <c r="E3045"/>
      <c r="F3045"/>
      <c r="G3045"/>
      <c r="H3045"/>
      <c r="I3045"/>
      <c r="J3045"/>
      <c r="K3045"/>
      <c r="L3045"/>
      <c r="M3045"/>
      <c r="N3045"/>
      <c r="O3045"/>
      <c r="P3045"/>
      <c r="Q3045"/>
    </row>
    <row r="3046" spans="3:17" x14ac:dyDescent="0.35">
      <c r="C3046"/>
      <c r="D3046"/>
      <c r="E3046"/>
      <c r="F3046"/>
      <c r="G3046"/>
      <c r="H3046"/>
      <c r="I3046"/>
      <c r="J3046"/>
      <c r="K3046"/>
      <c r="L3046"/>
      <c r="M3046"/>
      <c r="N3046"/>
      <c r="O3046"/>
      <c r="P3046"/>
      <c r="Q3046"/>
    </row>
    <row r="3047" spans="3:17" x14ac:dyDescent="0.35">
      <c r="C3047"/>
      <c r="D3047"/>
      <c r="E3047"/>
      <c r="F3047"/>
      <c r="G3047"/>
      <c r="H3047"/>
      <c r="I3047"/>
      <c r="J3047"/>
      <c r="K3047"/>
      <c r="L3047"/>
      <c r="M3047"/>
      <c r="N3047"/>
      <c r="O3047"/>
      <c r="P3047"/>
      <c r="Q3047"/>
    </row>
    <row r="3048" spans="3:17" x14ac:dyDescent="0.35">
      <c r="C3048"/>
      <c r="D3048"/>
      <c r="E3048"/>
      <c r="F3048"/>
      <c r="G3048"/>
      <c r="H3048"/>
      <c r="I3048"/>
      <c r="J3048"/>
      <c r="K3048"/>
      <c r="L3048"/>
      <c r="M3048"/>
      <c r="N3048"/>
      <c r="O3048"/>
      <c r="P3048"/>
      <c r="Q3048"/>
    </row>
    <row r="3049" spans="3:17" x14ac:dyDescent="0.35">
      <c r="C3049"/>
      <c r="D3049"/>
      <c r="E3049"/>
      <c r="F3049"/>
      <c r="G3049"/>
      <c r="H3049"/>
      <c r="I3049"/>
      <c r="J3049"/>
      <c r="K3049"/>
      <c r="L3049"/>
      <c r="M3049"/>
      <c r="N3049"/>
      <c r="O3049"/>
      <c r="P3049"/>
      <c r="Q3049"/>
    </row>
    <row r="3050" spans="3:17" x14ac:dyDescent="0.35">
      <c r="C3050"/>
      <c r="D3050"/>
      <c r="E3050"/>
      <c r="F3050"/>
      <c r="G3050"/>
      <c r="H3050"/>
      <c r="I3050"/>
      <c r="J3050"/>
      <c r="K3050"/>
      <c r="L3050"/>
      <c r="M3050"/>
      <c r="N3050"/>
      <c r="O3050"/>
      <c r="P3050"/>
      <c r="Q3050"/>
    </row>
    <row r="3051" spans="3:17" x14ac:dyDescent="0.35">
      <c r="C3051"/>
      <c r="D3051"/>
      <c r="E3051"/>
      <c r="F3051"/>
      <c r="G3051"/>
      <c r="H3051"/>
      <c r="I3051"/>
      <c r="J3051"/>
      <c r="K3051"/>
      <c r="L3051"/>
      <c r="M3051"/>
      <c r="N3051"/>
      <c r="O3051"/>
      <c r="P3051"/>
      <c r="Q3051"/>
    </row>
    <row r="3052" spans="3:17" x14ac:dyDescent="0.35">
      <c r="C3052"/>
      <c r="D3052"/>
      <c r="E3052"/>
      <c r="F3052"/>
      <c r="G3052"/>
      <c r="H3052"/>
      <c r="I3052"/>
      <c r="J3052"/>
      <c r="K3052"/>
      <c r="L3052"/>
      <c r="M3052"/>
      <c r="N3052"/>
      <c r="O3052"/>
      <c r="P3052"/>
      <c r="Q3052"/>
    </row>
    <row r="3053" spans="3:17" x14ac:dyDescent="0.35">
      <c r="C3053"/>
      <c r="D3053"/>
      <c r="E3053"/>
      <c r="F3053"/>
      <c r="G3053"/>
      <c r="H3053"/>
      <c r="I3053"/>
      <c r="J3053"/>
      <c r="K3053"/>
      <c r="L3053"/>
      <c r="M3053"/>
      <c r="N3053"/>
      <c r="O3053"/>
      <c r="P3053"/>
      <c r="Q3053"/>
    </row>
    <row r="3054" spans="3:17" x14ac:dyDescent="0.35">
      <c r="C3054"/>
      <c r="D3054"/>
      <c r="E3054"/>
      <c r="F3054"/>
      <c r="G3054"/>
      <c r="H3054"/>
      <c r="I3054"/>
      <c r="J3054"/>
      <c r="K3054"/>
      <c r="L3054"/>
      <c r="M3054"/>
      <c r="N3054"/>
      <c r="O3054"/>
      <c r="P3054"/>
      <c r="Q3054"/>
    </row>
    <row r="3055" spans="3:17" x14ac:dyDescent="0.35">
      <c r="C3055"/>
      <c r="D3055"/>
      <c r="E3055"/>
      <c r="F3055"/>
      <c r="G3055"/>
      <c r="H3055"/>
      <c r="I3055"/>
      <c r="J3055"/>
      <c r="K3055"/>
      <c r="L3055"/>
      <c r="M3055"/>
      <c r="N3055"/>
      <c r="O3055"/>
      <c r="P3055"/>
      <c r="Q3055"/>
    </row>
    <row r="3056" spans="3:17" x14ac:dyDescent="0.35">
      <c r="C3056"/>
      <c r="D3056"/>
      <c r="E3056"/>
      <c r="F3056"/>
      <c r="G3056"/>
      <c r="H3056"/>
      <c r="I3056"/>
      <c r="J3056"/>
      <c r="K3056"/>
      <c r="L3056"/>
      <c r="M3056"/>
      <c r="N3056"/>
      <c r="O3056"/>
      <c r="P3056"/>
      <c r="Q3056"/>
    </row>
    <row r="3057" spans="3:17" x14ac:dyDescent="0.35">
      <c r="C3057"/>
      <c r="D3057"/>
      <c r="E3057"/>
      <c r="F3057"/>
      <c r="G3057"/>
      <c r="H3057"/>
      <c r="I3057"/>
      <c r="J3057"/>
      <c r="K3057"/>
      <c r="L3057"/>
      <c r="M3057"/>
      <c r="N3057"/>
      <c r="O3057"/>
      <c r="P3057"/>
      <c r="Q3057"/>
    </row>
    <row r="3058" spans="3:17" x14ac:dyDescent="0.35">
      <c r="C3058"/>
      <c r="D3058"/>
      <c r="E3058"/>
      <c r="F3058"/>
      <c r="G3058"/>
      <c r="H3058"/>
      <c r="I3058"/>
      <c r="J3058"/>
      <c r="K3058"/>
      <c r="L3058"/>
      <c r="M3058"/>
      <c r="N3058"/>
      <c r="O3058"/>
      <c r="P3058"/>
      <c r="Q3058"/>
    </row>
    <row r="3059" spans="3:17" x14ac:dyDescent="0.35">
      <c r="C3059"/>
      <c r="D3059"/>
      <c r="E3059"/>
      <c r="F3059"/>
      <c r="G3059"/>
      <c r="H3059"/>
      <c r="I3059"/>
      <c r="J3059"/>
      <c r="K3059"/>
      <c r="L3059"/>
      <c r="M3059"/>
      <c r="N3059"/>
      <c r="O3059"/>
      <c r="P3059"/>
      <c r="Q3059"/>
    </row>
    <row r="3060" spans="3:17" x14ac:dyDescent="0.35">
      <c r="C3060"/>
      <c r="D3060"/>
      <c r="E3060"/>
      <c r="F3060"/>
      <c r="G3060"/>
      <c r="H3060"/>
      <c r="I3060"/>
      <c r="J3060"/>
      <c r="K3060"/>
      <c r="L3060"/>
      <c r="M3060"/>
      <c r="N3060"/>
      <c r="O3060"/>
      <c r="P3060"/>
      <c r="Q3060"/>
    </row>
    <row r="3061" spans="3:17" x14ac:dyDescent="0.35">
      <c r="C3061"/>
      <c r="D3061"/>
      <c r="E3061"/>
      <c r="F3061"/>
      <c r="G3061"/>
      <c r="H3061"/>
      <c r="I3061"/>
      <c r="J3061"/>
      <c r="K3061"/>
      <c r="L3061"/>
      <c r="M3061"/>
      <c r="N3061"/>
      <c r="O3061"/>
      <c r="P3061"/>
      <c r="Q3061"/>
    </row>
    <row r="3062" spans="3:17" x14ac:dyDescent="0.35">
      <c r="C3062"/>
      <c r="D3062"/>
      <c r="E3062"/>
      <c r="F3062"/>
      <c r="G3062"/>
      <c r="H3062"/>
      <c r="I3062"/>
      <c r="J3062"/>
      <c r="K3062"/>
      <c r="L3062"/>
      <c r="M3062"/>
      <c r="N3062"/>
      <c r="O3062"/>
      <c r="P3062"/>
      <c r="Q3062"/>
    </row>
    <row r="3063" spans="3:17" x14ac:dyDescent="0.35">
      <c r="C3063"/>
      <c r="D3063"/>
      <c r="E3063"/>
      <c r="F3063"/>
      <c r="G3063"/>
      <c r="H3063"/>
      <c r="I3063"/>
      <c r="J3063"/>
      <c r="K3063"/>
      <c r="L3063"/>
      <c r="M3063"/>
      <c r="N3063"/>
      <c r="O3063"/>
      <c r="P3063"/>
      <c r="Q3063"/>
    </row>
    <row r="3064" spans="3:17" x14ac:dyDescent="0.35">
      <c r="C3064"/>
      <c r="D3064"/>
      <c r="E3064"/>
      <c r="F3064"/>
      <c r="G3064"/>
      <c r="H3064"/>
      <c r="I3064"/>
      <c r="J3064"/>
      <c r="K3064"/>
      <c r="L3064"/>
      <c r="M3064"/>
      <c r="N3064"/>
      <c r="O3064"/>
      <c r="P3064"/>
      <c r="Q3064"/>
    </row>
    <row r="3065" spans="3:17" x14ac:dyDescent="0.35">
      <c r="C3065"/>
      <c r="D3065"/>
      <c r="E3065"/>
      <c r="F3065"/>
      <c r="G3065"/>
      <c r="H3065"/>
      <c r="I3065"/>
      <c r="J3065"/>
      <c r="K3065"/>
      <c r="L3065"/>
      <c r="M3065"/>
      <c r="N3065"/>
      <c r="O3065"/>
      <c r="P3065"/>
      <c r="Q3065"/>
    </row>
    <row r="3066" spans="3:17" x14ac:dyDescent="0.35">
      <c r="C3066"/>
      <c r="D3066"/>
      <c r="E3066"/>
      <c r="F3066"/>
      <c r="G3066"/>
      <c r="H3066"/>
      <c r="I3066"/>
      <c r="J3066"/>
      <c r="K3066"/>
      <c r="L3066"/>
      <c r="M3066"/>
      <c r="N3066"/>
      <c r="O3066"/>
      <c r="P3066"/>
      <c r="Q3066"/>
    </row>
    <row r="3067" spans="3:17" x14ac:dyDescent="0.35">
      <c r="C3067"/>
      <c r="D3067"/>
      <c r="E3067"/>
      <c r="F3067"/>
      <c r="G3067"/>
      <c r="H3067"/>
      <c r="I3067"/>
      <c r="J3067"/>
      <c r="K3067"/>
      <c r="L3067"/>
      <c r="M3067"/>
      <c r="N3067"/>
      <c r="O3067"/>
      <c r="P3067"/>
      <c r="Q3067"/>
    </row>
    <row r="3068" spans="3:17" x14ac:dyDescent="0.35">
      <c r="C3068"/>
      <c r="D3068"/>
      <c r="E3068"/>
      <c r="F3068"/>
      <c r="G3068"/>
      <c r="H3068"/>
      <c r="I3068"/>
      <c r="J3068"/>
      <c r="K3068"/>
      <c r="L3068"/>
      <c r="M3068"/>
      <c r="N3068"/>
      <c r="O3068"/>
      <c r="P3068"/>
      <c r="Q3068"/>
    </row>
    <row r="3069" spans="3:17" x14ac:dyDescent="0.35">
      <c r="C3069"/>
      <c r="D3069"/>
      <c r="E3069"/>
      <c r="F3069"/>
      <c r="G3069"/>
      <c r="H3069"/>
      <c r="I3069"/>
      <c r="J3069"/>
      <c r="K3069"/>
      <c r="L3069"/>
      <c r="M3069"/>
      <c r="N3069"/>
      <c r="O3069"/>
      <c r="P3069"/>
      <c r="Q3069"/>
    </row>
    <row r="3070" spans="3:17" x14ac:dyDescent="0.35">
      <c r="C3070"/>
      <c r="D3070"/>
      <c r="E3070"/>
      <c r="F3070"/>
      <c r="G3070"/>
      <c r="H3070"/>
      <c r="I3070"/>
      <c r="J3070"/>
      <c r="K3070"/>
      <c r="L3070"/>
      <c r="M3070"/>
      <c r="N3070"/>
      <c r="O3070"/>
      <c r="P3070"/>
      <c r="Q3070"/>
    </row>
    <row r="3071" spans="3:17" x14ac:dyDescent="0.35">
      <c r="C3071"/>
      <c r="D3071"/>
      <c r="E3071"/>
      <c r="F3071"/>
      <c r="G3071"/>
      <c r="H3071"/>
      <c r="I3071"/>
      <c r="J3071"/>
      <c r="K3071"/>
      <c r="L3071"/>
      <c r="M3071"/>
      <c r="N3071"/>
      <c r="O3071"/>
      <c r="P3071"/>
      <c r="Q3071"/>
    </row>
    <row r="3072" spans="3:17" x14ac:dyDescent="0.35">
      <c r="C3072"/>
      <c r="D3072"/>
      <c r="E3072"/>
      <c r="F3072"/>
      <c r="G3072"/>
      <c r="H3072"/>
      <c r="I3072"/>
      <c r="J3072"/>
      <c r="K3072"/>
      <c r="L3072"/>
      <c r="M3072"/>
      <c r="N3072"/>
      <c r="O3072"/>
      <c r="P3072"/>
      <c r="Q3072"/>
    </row>
    <row r="3073" spans="3:17" x14ac:dyDescent="0.35">
      <c r="C3073"/>
      <c r="D3073"/>
      <c r="E3073"/>
      <c r="F3073"/>
      <c r="G3073"/>
      <c r="H3073"/>
      <c r="I3073"/>
      <c r="J3073"/>
      <c r="K3073"/>
      <c r="L3073"/>
      <c r="M3073"/>
      <c r="N3073"/>
      <c r="O3073"/>
      <c r="P3073"/>
      <c r="Q3073"/>
    </row>
    <row r="3074" spans="3:17" x14ac:dyDescent="0.35">
      <c r="C3074"/>
      <c r="D3074"/>
      <c r="E3074"/>
      <c r="F3074"/>
      <c r="G3074"/>
      <c r="H3074"/>
      <c r="I3074"/>
      <c r="J3074"/>
      <c r="K3074"/>
      <c r="L3074"/>
      <c r="M3074"/>
      <c r="N3074"/>
      <c r="O3074"/>
      <c r="P3074"/>
      <c r="Q3074"/>
    </row>
    <row r="3075" spans="3:17" x14ac:dyDescent="0.35">
      <c r="C3075"/>
      <c r="D3075"/>
      <c r="E3075"/>
      <c r="F3075"/>
      <c r="G3075"/>
      <c r="H3075"/>
      <c r="I3075"/>
      <c r="J3075"/>
      <c r="K3075"/>
      <c r="L3075"/>
      <c r="M3075"/>
      <c r="N3075"/>
      <c r="O3075"/>
      <c r="P3075"/>
      <c r="Q3075"/>
    </row>
    <row r="3076" spans="3:17" x14ac:dyDescent="0.35">
      <c r="C3076"/>
      <c r="D3076"/>
      <c r="E3076"/>
      <c r="F3076"/>
      <c r="G3076"/>
      <c r="H3076"/>
      <c r="I3076"/>
      <c r="J3076"/>
      <c r="K3076"/>
      <c r="L3076"/>
      <c r="M3076"/>
      <c r="N3076"/>
      <c r="O3076"/>
      <c r="P3076"/>
      <c r="Q3076"/>
    </row>
    <row r="3077" spans="3:17" x14ac:dyDescent="0.35">
      <c r="C3077"/>
      <c r="D3077"/>
      <c r="E3077"/>
      <c r="F3077"/>
      <c r="G3077"/>
      <c r="H3077"/>
      <c r="I3077"/>
      <c r="J3077"/>
      <c r="K3077"/>
      <c r="L3077"/>
      <c r="M3077"/>
      <c r="N3077"/>
      <c r="O3077"/>
      <c r="P3077"/>
      <c r="Q3077"/>
    </row>
    <row r="3078" spans="3:17" x14ac:dyDescent="0.35">
      <c r="C3078"/>
      <c r="D3078"/>
      <c r="E3078"/>
      <c r="F3078"/>
      <c r="G3078"/>
      <c r="H3078"/>
      <c r="I3078"/>
      <c r="J3078"/>
      <c r="K3078"/>
      <c r="L3078"/>
      <c r="M3078"/>
      <c r="N3078"/>
      <c r="O3078"/>
      <c r="P3078"/>
      <c r="Q3078"/>
    </row>
    <row r="3079" spans="3:17" x14ac:dyDescent="0.35">
      <c r="C3079"/>
      <c r="D3079"/>
      <c r="E3079"/>
      <c r="F3079"/>
      <c r="G3079"/>
      <c r="H3079"/>
      <c r="I3079"/>
      <c r="J3079"/>
      <c r="K3079"/>
      <c r="L3079"/>
      <c r="M3079"/>
      <c r="N3079"/>
      <c r="O3079"/>
      <c r="P3079"/>
      <c r="Q3079"/>
    </row>
    <row r="3080" spans="3:17" x14ac:dyDescent="0.35">
      <c r="C3080"/>
      <c r="D3080"/>
      <c r="E3080"/>
      <c r="F3080"/>
      <c r="G3080"/>
      <c r="H3080"/>
      <c r="I3080"/>
      <c r="J3080"/>
      <c r="K3080"/>
      <c r="L3080"/>
      <c r="M3080"/>
      <c r="N3080"/>
      <c r="O3080"/>
      <c r="P3080"/>
      <c r="Q3080"/>
    </row>
    <row r="3081" spans="3:17" x14ac:dyDescent="0.35">
      <c r="C3081"/>
      <c r="D3081"/>
      <c r="E3081"/>
      <c r="F3081"/>
      <c r="G3081"/>
      <c r="H3081"/>
      <c r="I3081"/>
      <c r="J3081"/>
      <c r="K3081"/>
      <c r="L3081"/>
      <c r="M3081"/>
      <c r="N3081"/>
      <c r="O3081"/>
      <c r="P3081"/>
      <c r="Q3081"/>
    </row>
    <row r="3082" spans="3:17" x14ac:dyDescent="0.35">
      <c r="C3082"/>
      <c r="D3082"/>
      <c r="E3082"/>
      <c r="F3082"/>
      <c r="G3082"/>
      <c r="H3082"/>
      <c r="I3082"/>
      <c r="J3082"/>
      <c r="K3082"/>
      <c r="L3082"/>
      <c r="M3082"/>
      <c r="N3082"/>
      <c r="O3082"/>
      <c r="P3082"/>
      <c r="Q3082"/>
    </row>
    <row r="3083" spans="3:17" x14ac:dyDescent="0.35">
      <c r="C3083"/>
      <c r="D3083"/>
      <c r="E3083"/>
      <c r="F3083"/>
      <c r="G3083"/>
      <c r="H3083"/>
      <c r="I3083"/>
      <c r="J3083"/>
      <c r="K3083"/>
      <c r="L3083"/>
      <c r="M3083"/>
      <c r="N3083"/>
      <c r="O3083"/>
      <c r="P3083"/>
      <c r="Q3083"/>
    </row>
    <row r="3084" spans="3:17" x14ac:dyDescent="0.35">
      <c r="C3084"/>
      <c r="D3084"/>
      <c r="E3084"/>
      <c r="F3084"/>
      <c r="G3084"/>
      <c r="H3084"/>
      <c r="I3084"/>
      <c r="J3084"/>
      <c r="K3084"/>
      <c r="L3084"/>
      <c r="M3084"/>
      <c r="N3084"/>
      <c r="O3084"/>
      <c r="P3084"/>
      <c r="Q3084"/>
    </row>
    <row r="3085" spans="3:17" x14ac:dyDescent="0.35">
      <c r="C3085"/>
      <c r="D3085"/>
      <c r="E3085"/>
      <c r="F3085"/>
      <c r="G3085"/>
      <c r="H3085"/>
      <c r="I3085"/>
      <c r="J3085"/>
      <c r="K3085"/>
      <c r="L3085"/>
      <c r="M3085"/>
      <c r="N3085"/>
      <c r="O3085"/>
      <c r="P3085"/>
      <c r="Q3085"/>
    </row>
    <row r="3086" spans="3:17" x14ac:dyDescent="0.35">
      <c r="C3086"/>
      <c r="D3086"/>
      <c r="E3086"/>
      <c r="F3086"/>
      <c r="G3086"/>
      <c r="H3086"/>
      <c r="I3086"/>
      <c r="J3086"/>
      <c r="K3086"/>
      <c r="L3086"/>
      <c r="M3086"/>
      <c r="N3086"/>
      <c r="O3086"/>
      <c r="P3086"/>
      <c r="Q3086"/>
    </row>
    <row r="3087" spans="3:17" x14ac:dyDescent="0.35">
      <c r="C3087"/>
      <c r="D3087"/>
      <c r="E3087"/>
      <c r="F3087"/>
      <c r="G3087"/>
      <c r="H3087"/>
      <c r="I3087"/>
      <c r="J3087"/>
      <c r="K3087"/>
      <c r="L3087"/>
      <c r="M3087"/>
      <c r="N3087"/>
      <c r="O3087"/>
      <c r="P3087"/>
      <c r="Q3087"/>
    </row>
    <row r="3088" spans="3:17" x14ac:dyDescent="0.35">
      <c r="C3088"/>
      <c r="D3088"/>
      <c r="E3088"/>
      <c r="F3088"/>
      <c r="G3088"/>
      <c r="H3088"/>
      <c r="I3088"/>
      <c r="J3088"/>
      <c r="K3088"/>
      <c r="L3088"/>
      <c r="M3088"/>
      <c r="N3088"/>
      <c r="O3088"/>
      <c r="P3088"/>
      <c r="Q3088"/>
    </row>
    <row r="3089" spans="3:17" x14ac:dyDescent="0.35">
      <c r="C3089"/>
      <c r="D3089"/>
      <c r="E3089"/>
      <c r="F3089"/>
      <c r="G3089"/>
      <c r="H3089"/>
      <c r="I3089"/>
      <c r="J3089"/>
      <c r="K3089"/>
      <c r="L3089"/>
      <c r="M3089"/>
      <c r="N3089"/>
      <c r="O3089"/>
      <c r="P3089"/>
      <c r="Q3089"/>
    </row>
    <row r="3090" spans="3:17" x14ac:dyDescent="0.35">
      <c r="C3090"/>
      <c r="D3090"/>
      <c r="E3090"/>
      <c r="F3090"/>
      <c r="G3090"/>
      <c r="H3090"/>
      <c r="I3090"/>
      <c r="J3090"/>
      <c r="K3090"/>
      <c r="L3090"/>
      <c r="M3090"/>
      <c r="N3090"/>
      <c r="O3090"/>
      <c r="P3090"/>
      <c r="Q3090"/>
    </row>
    <row r="3091" spans="3:17" x14ac:dyDescent="0.35">
      <c r="C3091"/>
      <c r="D3091"/>
      <c r="E3091"/>
      <c r="F3091"/>
      <c r="G3091"/>
      <c r="H3091"/>
      <c r="I3091"/>
      <c r="J3091"/>
      <c r="K3091"/>
      <c r="L3091"/>
      <c r="M3091"/>
      <c r="N3091"/>
      <c r="O3091"/>
      <c r="P3091"/>
      <c r="Q3091"/>
    </row>
    <row r="3092" spans="3:17" x14ac:dyDescent="0.35">
      <c r="C3092"/>
      <c r="D3092"/>
      <c r="E3092"/>
      <c r="F3092"/>
      <c r="G3092"/>
      <c r="H3092"/>
      <c r="I3092"/>
      <c r="J3092"/>
      <c r="K3092"/>
      <c r="L3092"/>
      <c r="M3092"/>
      <c r="N3092"/>
      <c r="O3092"/>
      <c r="P3092"/>
      <c r="Q3092"/>
    </row>
    <row r="3093" spans="3:17" x14ac:dyDescent="0.35">
      <c r="C3093"/>
      <c r="D3093"/>
      <c r="E3093"/>
      <c r="F3093"/>
      <c r="G3093"/>
      <c r="H3093"/>
      <c r="I3093"/>
      <c r="J3093"/>
      <c r="K3093"/>
      <c r="L3093"/>
      <c r="M3093"/>
      <c r="N3093"/>
      <c r="O3093"/>
      <c r="P3093"/>
      <c r="Q3093"/>
    </row>
    <row r="3094" spans="3:17" x14ac:dyDescent="0.35">
      <c r="C3094"/>
      <c r="D3094"/>
      <c r="E3094"/>
      <c r="F3094"/>
      <c r="G3094"/>
      <c r="H3094"/>
      <c r="I3094"/>
      <c r="J3094"/>
      <c r="K3094"/>
      <c r="L3094"/>
      <c r="M3094"/>
      <c r="N3094"/>
      <c r="O3094"/>
      <c r="P3094"/>
      <c r="Q3094"/>
    </row>
    <row r="3095" spans="3:17" x14ac:dyDescent="0.35">
      <c r="C3095"/>
      <c r="D3095"/>
      <c r="E3095"/>
      <c r="F3095"/>
      <c r="G3095"/>
      <c r="H3095"/>
      <c r="I3095"/>
      <c r="J3095"/>
      <c r="K3095"/>
      <c r="L3095"/>
      <c r="M3095"/>
      <c r="N3095"/>
      <c r="O3095"/>
      <c r="P3095"/>
      <c r="Q3095"/>
    </row>
    <row r="3096" spans="3:17" x14ac:dyDescent="0.35">
      <c r="C3096"/>
      <c r="D3096"/>
      <c r="E3096"/>
      <c r="F3096"/>
      <c r="G3096"/>
      <c r="H3096"/>
      <c r="I3096"/>
      <c r="J3096"/>
      <c r="K3096"/>
      <c r="L3096"/>
      <c r="M3096"/>
      <c r="N3096"/>
      <c r="O3096"/>
      <c r="P3096"/>
      <c r="Q3096"/>
    </row>
    <row r="3097" spans="3:17" x14ac:dyDescent="0.35">
      <c r="C3097"/>
      <c r="D3097"/>
      <c r="E3097"/>
      <c r="F3097"/>
      <c r="G3097"/>
      <c r="H3097"/>
      <c r="I3097"/>
      <c r="J3097"/>
      <c r="K3097"/>
      <c r="L3097"/>
      <c r="M3097"/>
      <c r="N3097"/>
      <c r="O3097"/>
      <c r="P3097"/>
      <c r="Q3097"/>
    </row>
    <row r="3098" spans="3:17" x14ac:dyDescent="0.35">
      <c r="C3098"/>
      <c r="D3098"/>
      <c r="E3098"/>
      <c r="F3098"/>
      <c r="G3098"/>
      <c r="H3098"/>
      <c r="I3098"/>
      <c r="J3098"/>
      <c r="K3098"/>
      <c r="L3098"/>
      <c r="M3098"/>
      <c r="N3098"/>
      <c r="O3098"/>
      <c r="P3098"/>
      <c r="Q3098"/>
    </row>
    <row r="3099" spans="3:17" x14ac:dyDescent="0.35">
      <c r="C3099"/>
      <c r="D3099"/>
      <c r="E3099"/>
      <c r="F3099"/>
      <c r="G3099"/>
      <c r="H3099"/>
      <c r="I3099"/>
      <c r="J3099"/>
      <c r="K3099"/>
      <c r="L3099"/>
      <c r="M3099"/>
      <c r="N3099"/>
      <c r="O3099"/>
      <c r="P3099"/>
      <c r="Q3099"/>
    </row>
    <row r="3100" spans="3:17" x14ac:dyDescent="0.35">
      <c r="C3100"/>
      <c r="D3100"/>
      <c r="E3100"/>
      <c r="F3100"/>
      <c r="G3100"/>
      <c r="H3100"/>
      <c r="I3100"/>
      <c r="J3100"/>
      <c r="K3100"/>
      <c r="L3100"/>
      <c r="M3100"/>
      <c r="N3100"/>
      <c r="O3100"/>
      <c r="P3100"/>
      <c r="Q3100"/>
    </row>
    <row r="3101" spans="3:17" x14ac:dyDescent="0.35">
      <c r="C3101"/>
      <c r="D3101"/>
      <c r="E3101"/>
      <c r="F3101"/>
      <c r="G3101"/>
      <c r="H3101"/>
      <c r="I3101"/>
      <c r="J3101"/>
      <c r="K3101"/>
      <c r="L3101"/>
      <c r="M3101"/>
      <c r="N3101"/>
      <c r="O3101"/>
      <c r="P3101"/>
      <c r="Q3101"/>
    </row>
    <row r="3102" spans="3:17" x14ac:dyDescent="0.35">
      <c r="C3102"/>
      <c r="D3102"/>
      <c r="E3102"/>
      <c r="F3102"/>
      <c r="G3102"/>
      <c r="H3102"/>
      <c r="I3102"/>
      <c r="J3102"/>
      <c r="K3102"/>
      <c r="L3102"/>
      <c r="M3102"/>
      <c r="N3102"/>
      <c r="O3102"/>
      <c r="P3102"/>
      <c r="Q3102"/>
    </row>
    <row r="3103" spans="3:17" x14ac:dyDescent="0.35">
      <c r="C3103"/>
      <c r="D3103"/>
      <c r="E3103"/>
      <c r="F3103"/>
      <c r="G3103"/>
      <c r="H3103"/>
      <c r="I3103"/>
      <c r="J3103"/>
      <c r="K3103"/>
      <c r="L3103"/>
      <c r="M3103"/>
      <c r="N3103"/>
      <c r="O3103"/>
      <c r="P3103"/>
      <c r="Q3103"/>
    </row>
    <row r="3104" spans="3:17" x14ac:dyDescent="0.35">
      <c r="C3104"/>
      <c r="D3104"/>
      <c r="E3104"/>
      <c r="F3104"/>
      <c r="G3104"/>
      <c r="H3104"/>
      <c r="I3104"/>
      <c r="J3104"/>
      <c r="K3104"/>
      <c r="L3104"/>
      <c r="M3104"/>
      <c r="N3104"/>
      <c r="O3104"/>
      <c r="P3104"/>
      <c r="Q3104"/>
    </row>
    <row r="3105" spans="3:17" x14ac:dyDescent="0.35">
      <c r="C3105"/>
      <c r="D3105"/>
      <c r="E3105"/>
      <c r="F3105"/>
      <c r="G3105"/>
      <c r="H3105"/>
      <c r="I3105"/>
      <c r="J3105"/>
      <c r="K3105"/>
      <c r="L3105"/>
      <c r="M3105"/>
      <c r="N3105"/>
      <c r="O3105"/>
      <c r="P3105"/>
      <c r="Q3105"/>
    </row>
    <row r="3106" spans="3:17" x14ac:dyDescent="0.35">
      <c r="C3106"/>
      <c r="D3106"/>
      <c r="E3106"/>
      <c r="F3106"/>
      <c r="G3106"/>
      <c r="H3106"/>
      <c r="I3106"/>
      <c r="J3106"/>
      <c r="K3106"/>
      <c r="L3106"/>
      <c r="M3106"/>
      <c r="N3106"/>
      <c r="O3106"/>
      <c r="P3106"/>
      <c r="Q3106"/>
    </row>
    <row r="3107" spans="3:17" x14ac:dyDescent="0.35">
      <c r="C3107"/>
      <c r="D3107"/>
      <c r="E3107"/>
      <c r="F3107"/>
      <c r="G3107"/>
      <c r="H3107"/>
      <c r="I3107"/>
      <c r="J3107"/>
      <c r="K3107"/>
      <c r="L3107"/>
      <c r="M3107"/>
      <c r="N3107"/>
      <c r="O3107"/>
      <c r="P3107"/>
      <c r="Q3107"/>
    </row>
    <row r="3108" spans="3:17" x14ac:dyDescent="0.35">
      <c r="C3108"/>
      <c r="D3108"/>
      <c r="E3108"/>
      <c r="F3108"/>
      <c r="G3108"/>
      <c r="H3108"/>
      <c r="I3108"/>
      <c r="J3108"/>
      <c r="K3108"/>
      <c r="L3108"/>
      <c r="M3108"/>
      <c r="N3108"/>
      <c r="O3108"/>
      <c r="P3108"/>
      <c r="Q3108"/>
    </row>
    <row r="3109" spans="3:17" x14ac:dyDescent="0.35">
      <c r="C3109"/>
      <c r="D3109"/>
      <c r="E3109"/>
      <c r="F3109"/>
      <c r="G3109"/>
      <c r="H3109"/>
      <c r="I3109"/>
      <c r="J3109"/>
      <c r="K3109"/>
      <c r="L3109"/>
      <c r="M3109"/>
      <c r="N3109"/>
      <c r="O3109"/>
      <c r="P3109"/>
      <c r="Q3109"/>
    </row>
    <row r="3110" spans="3:17" x14ac:dyDescent="0.35">
      <c r="C3110"/>
      <c r="D3110"/>
      <c r="E3110"/>
      <c r="F3110"/>
      <c r="G3110"/>
      <c r="H3110"/>
      <c r="I3110"/>
      <c r="J3110"/>
      <c r="K3110"/>
      <c r="L3110"/>
      <c r="M3110"/>
      <c r="N3110"/>
      <c r="O3110"/>
      <c r="P3110"/>
      <c r="Q3110"/>
    </row>
    <row r="3111" spans="3:17" x14ac:dyDescent="0.35">
      <c r="C3111"/>
      <c r="D3111"/>
      <c r="E3111"/>
      <c r="F3111"/>
      <c r="G3111"/>
      <c r="H3111"/>
      <c r="I3111"/>
      <c r="J3111"/>
      <c r="K3111"/>
      <c r="L3111"/>
      <c r="M3111"/>
      <c r="N3111"/>
      <c r="O3111"/>
      <c r="P3111"/>
      <c r="Q3111"/>
    </row>
    <row r="3112" spans="3:17" x14ac:dyDescent="0.35">
      <c r="C3112"/>
      <c r="D3112"/>
      <c r="E3112"/>
      <c r="F3112"/>
      <c r="G3112"/>
      <c r="H3112"/>
      <c r="I3112"/>
      <c r="J3112"/>
      <c r="K3112"/>
      <c r="L3112"/>
      <c r="M3112"/>
      <c r="N3112"/>
      <c r="O3112"/>
      <c r="P3112"/>
      <c r="Q3112"/>
    </row>
    <row r="3113" spans="3:17" x14ac:dyDescent="0.35">
      <c r="C3113"/>
      <c r="D3113"/>
      <c r="E3113"/>
      <c r="F3113"/>
      <c r="G3113"/>
      <c r="H3113"/>
      <c r="I3113"/>
      <c r="J3113"/>
      <c r="K3113"/>
      <c r="L3113"/>
      <c r="M3113"/>
      <c r="N3113"/>
      <c r="O3113"/>
      <c r="P3113"/>
      <c r="Q3113"/>
    </row>
    <row r="3114" spans="3:17" x14ac:dyDescent="0.35">
      <c r="C3114"/>
      <c r="D3114"/>
      <c r="E3114"/>
      <c r="F3114"/>
      <c r="G3114"/>
      <c r="H3114"/>
      <c r="I3114"/>
      <c r="J3114"/>
      <c r="K3114"/>
      <c r="L3114"/>
      <c r="M3114"/>
      <c r="N3114"/>
      <c r="O3114"/>
      <c r="P3114"/>
      <c r="Q3114"/>
    </row>
    <row r="3115" spans="3:17" x14ac:dyDescent="0.35">
      <c r="C3115"/>
      <c r="D3115"/>
      <c r="E3115"/>
      <c r="F3115"/>
      <c r="G3115"/>
      <c r="H3115"/>
      <c r="I3115"/>
      <c r="J3115"/>
      <c r="K3115"/>
      <c r="L3115"/>
      <c r="M3115"/>
      <c r="N3115"/>
      <c r="O3115"/>
      <c r="P3115"/>
      <c r="Q3115"/>
    </row>
    <row r="3116" spans="3:17" x14ac:dyDescent="0.35">
      <c r="C3116"/>
      <c r="D3116"/>
      <c r="E3116"/>
      <c r="F3116"/>
      <c r="G3116"/>
      <c r="H3116"/>
      <c r="I3116"/>
      <c r="J3116"/>
      <c r="K3116"/>
      <c r="L3116"/>
      <c r="M3116"/>
      <c r="N3116"/>
      <c r="O3116"/>
      <c r="P3116"/>
      <c r="Q3116"/>
    </row>
    <row r="3117" spans="3:17" x14ac:dyDescent="0.35">
      <c r="C3117"/>
      <c r="D3117"/>
      <c r="E3117"/>
      <c r="F3117"/>
      <c r="G3117"/>
      <c r="H3117"/>
      <c r="I3117"/>
      <c r="J3117"/>
      <c r="K3117"/>
      <c r="L3117"/>
      <c r="M3117"/>
      <c r="N3117"/>
      <c r="O3117"/>
      <c r="P3117"/>
      <c r="Q3117"/>
    </row>
    <row r="3118" spans="3:17" x14ac:dyDescent="0.35">
      <c r="C3118"/>
      <c r="D3118"/>
      <c r="E3118"/>
      <c r="F3118"/>
      <c r="G3118"/>
      <c r="H3118"/>
      <c r="I3118"/>
      <c r="J3118"/>
      <c r="K3118"/>
      <c r="L3118"/>
      <c r="M3118"/>
      <c r="N3118"/>
      <c r="O3118"/>
      <c r="P3118"/>
      <c r="Q3118"/>
    </row>
    <row r="3119" spans="3:17" x14ac:dyDescent="0.35">
      <c r="C3119"/>
      <c r="D3119"/>
      <c r="E3119"/>
      <c r="F3119"/>
      <c r="G3119"/>
      <c r="H3119"/>
      <c r="I3119"/>
      <c r="J3119"/>
      <c r="K3119"/>
      <c r="L3119"/>
      <c r="M3119"/>
      <c r="N3119"/>
      <c r="O3119"/>
      <c r="P3119"/>
      <c r="Q3119"/>
    </row>
    <row r="3120" spans="3:17" x14ac:dyDescent="0.35">
      <c r="C3120"/>
      <c r="D3120"/>
      <c r="E3120"/>
      <c r="F3120"/>
      <c r="G3120"/>
      <c r="H3120"/>
      <c r="I3120"/>
      <c r="J3120"/>
      <c r="K3120"/>
      <c r="L3120"/>
      <c r="M3120"/>
      <c r="N3120"/>
      <c r="O3120"/>
      <c r="P3120"/>
      <c r="Q3120"/>
    </row>
    <row r="3121" spans="3:17" x14ac:dyDescent="0.35">
      <c r="C3121"/>
      <c r="D3121"/>
      <c r="E3121"/>
      <c r="F3121"/>
      <c r="G3121"/>
      <c r="H3121"/>
      <c r="I3121"/>
      <c r="J3121"/>
      <c r="K3121"/>
      <c r="L3121"/>
      <c r="M3121"/>
      <c r="N3121"/>
      <c r="O3121"/>
      <c r="P3121"/>
      <c r="Q3121"/>
    </row>
    <row r="3122" spans="3:17" x14ac:dyDescent="0.35">
      <c r="C3122"/>
      <c r="D3122"/>
      <c r="E3122"/>
      <c r="F3122"/>
      <c r="G3122"/>
      <c r="H3122"/>
      <c r="I3122"/>
      <c r="J3122"/>
      <c r="K3122"/>
      <c r="L3122"/>
      <c r="M3122"/>
      <c r="N3122"/>
      <c r="O3122"/>
      <c r="P3122"/>
      <c r="Q3122"/>
    </row>
    <row r="3123" spans="3:17" x14ac:dyDescent="0.35">
      <c r="C3123"/>
      <c r="D3123"/>
      <c r="E3123"/>
      <c r="F3123"/>
      <c r="G3123"/>
      <c r="H3123"/>
      <c r="I3123"/>
      <c r="J3123"/>
      <c r="K3123"/>
      <c r="L3123"/>
      <c r="M3123"/>
      <c r="N3123"/>
      <c r="O3123"/>
      <c r="P3123"/>
      <c r="Q3123"/>
    </row>
    <row r="3124" spans="3:17" x14ac:dyDescent="0.35">
      <c r="C3124"/>
      <c r="D3124"/>
      <c r="E3124"/>
      <c r="F3124"/>
      <c r="G3124"/>
      <c r="H3124"/>
      <c r="I3124"/>
      <c r="J3124"/>
      <c r="K3124"/>
      <c r="L3124"/>
      <c r="M3124"/>
      <c r="N3124"/>
      <c r="O3124"/>
      <c r="P3124"/>
      <c r="Q3124"/>
    </row>
    <row r="3125" spans="3:17" x14ac:dyDescent="0.35">
      <c r="C3125"/>
      <c r="D3125"/>
      <c r="E3125"/>
      <c r="F3125"/>
      <c r="G3125"/>
      <c r="H3125"/>
      <c r="I3125"/>
      <c r="J3125"/>
      <c r="K3125"/>
      <c r="L3125"/>
      <c r="M3125"/>
      <c r="N3125"/>
      <c r="O3125"/>
      <c r="P3125"/>
      <c r="Q3125"/>
    </row>
    <row r="3126" spans="3:17" x14ac:dyDescent="0.35">
      <c r="C3126"/>
      <c r="D3126"/>
      <c r="E3126"/>
      <c r="F3126"/>
      <c r="G3126"/>
      <c r="H3126"/>
      <c r="I3126"/>
      <c r="J3126"/>
      <c r="K3126"/>
      <c r="L3126"/>
      <c r="M3126"/>
      <c r="N3126"/>
      <c r="O3126"/>
      <c r="P3126"/>
      <c r="Q3126"/>
    </row>
    <row r="3127" spans="3:17" x14ac:dyDescent="0.35">
      <c r="C3127"/>
      <c r="D3127"/>
      <c r="E3127"/>
      <c r="F3127"/>
      <c r="G3127"/>
      <c r="H3127"/>
      <c r="I3127"/>
      <c r="J3127"/>
      <c r="K3127"/>
      <c r="L3127"/>
      <c r="M3127"/>
      <c r="N3127"/>
      <c r="O3127"/>
      <c r="P3127"/>
      <c r="Q3127"/>
    </row>
    <row r="3128" spans="3:17" x14ac:dyDescent="0.35">
      <c r="C3128"/>
      <c r="D3128"/>
      <c r="E3128"/>
      <c r="F3128"/>
      <c r="G3128"/>
      <c r="H3128"/>
      <c r="I3128"/>
      <c r="J3128"/>
      <c r="K3128"/>
      <c r="L3128"/>
      <c r="M3128"/>
      <c r="N3128"/>
      <c r="O3128"/>
      <c r="P3128"/>
      <c r="Q3128"/>
    </row>
    <row r="3129" spans="3:17" x14ac:dyDescent="0.35">
      <c r="C3129"/>
      <c r="D3129"/>
      <c r="E3129"/>
      <c r="F3129"/>
      <c r="G3129"/>
      <c r="H3129"/>
      <c r="I3129"/>
      <c r="J3129"/>
      <c r="K3129"/>
      <c r="L3129"/>
      <c r="M3129"/>
      <c r="N3129"/>
      <c r="O3129"/>
      <c r="P3129"/>
      <c r="Q3129"/>
    </row>
    <row r="3130" spans="3:17" x14ac:dyDescent="0.35">
      <c r="C3130"/>
      <c r="D3130"/>
      <c r="E3130"/>
      <c r="F3130"/>
      <c r="G3130"/>
      <c r="H3130"/>
      <c r="I3130"/>
      <c r="J3130"/>
      <c r="K3130"/>
      <c r="L3130"/>
      <c r="M3130"/>
      <c r="N3130"/>
      <c r="O3130"/>
      <c r="P3130"/>
      <c r="Q3130"/>
    </row>
    <row r="3131" spans="3:17" x14ac:dyDescent="0.35">
      <c r="C3131"/>
      <c r="D3131"/>
      <c r="E3131"/>
      <c r="F3131"/>
      <c r="G3131"/>
      <c r="H3131"/>
      <c r="I3131"/>
      <c r="J3131"/>
      <c r="K3131"/>
      <c r="L3131"/>
      <c r="M3131"/>
      <c r="N3131"/>
      <c r="O3131"/>
      <c r="P3131"/>
      <c r="Q3131"/>
    </row>
    <row r="3132" spans="3:17" x14ac:dyDescent="0.35">
      <c r="C3132"/>
      <c r="D3132"/>
      <c r="E3132"/>
      <c r="F3132"/>
      <c r="G3132"/>
      <c r="H3132"/>
      <c r="I3132"/>
      <c r="J3132"/>
      <c r="K3132"/>
      <c r="L3132"/>
      <c r="M3132"/>
      <c r="N3132"/>
      <c r="O3132"/>
      <c r="P3132"/>
      <c r="Q3132"/>
    </row>
    <row r="3133" spans="3:17" x14ac:dyDescent="0.35">
      <c r="C3133"/>
      <c r="D3133"/>
      <c r="E3133"/>
      <c r="F3133"/>
      <c r="G3133"/>
      <c r="H3133"/>
      <c r="I3133"/>
      <c r="J3133"/>
      <c r="K3133"/>
      <c r="L3133"/>
      <c r="M3133"/>
      <c r="N3133"/>
      <c r="O3133"/>
      <c r="P3133"/>
      <c r="Q3133"/>
    </row>
    <row r="3134" spans="3:17" x14ac:dyDescent="0.35">
      <c r="C3134"/>
      <c r="D3134"/>
      <c r="E3134"/>
      <c r="F3134"/>
      <c r="G3134"/>
      <c r="H3134"/>
      <c r="I3134"/>
      <c r="J3134"/>
      <c r="K3134"/>
      <c r="L3134"/>
      <c r="M3134"/>
      <c r="N3134"/>
      <c r="O3134"/>
      <c r="P3134"/>
      <c r="Q3134"/>
    </row>
    <row r="3135" spans="3:17" x14ac:dyDescent="0.35">
      <c r="C3135"/>
      <c r="D3135"/>
      <c r="E3135"/>
      <c r="F3135"/>
      <c r="G3135"/>
      <c r="H3135"/>
      <c r="I3135"/>
      <c r="J3135"/>
      <c r="K3135"/>
      <c r="L3135"/>
      <c r="M3135"/>
      <c r="N3135"/>
      <c r="O3135"/>
      <c r="P3135"/>
      <c r="Q3135"/>
    </row>
    <row r="3136" spans="3:17" x14ac:dyDescent="0.35">
      <c r="C3136"/>
      <c r="D3136"/>
      <c r="E3136"/>
      <c r="F3136"/>
      <c r="G3136"/>
      <c r="H3136"/>
      <c r="I3136"/>
      <c r="J3136"/>
      <c r="K3136"/>
      <c r="L3136"/>
      <c r="M3136"/>
      <c r="N3136"/>
      <c r="O3136"/>
      <c r="P3136"/>
      <c r="Q3136"/>
    </row>
    <row r="3137" spans="3:17" x14ac:dyDescent="0.35">
      <c r="C3137"/>
      <c r="D3137"/>
      <c r="E3137"/>
      <c r="F3137"/>
      <c r="G3137"/>
      <c r="H3137"/>
      <c r="I3137"/>
      <c r="J3137"/>
      <c r="K3137"/>
      <c r="L3137"/>
      <c r="M3137"/>
      <c r="N3137"/>
      <c r="O3137"/>
      <c r="P3137"/>
      <c r="Q3137"/>
    </row>
    <row r="3138" spans="3:17" x14ac:dyDescent="0.35">
      <c r="C3138"/>
      <c r="D3138"/>
      <c r="E3138"/>
      <c r="F3138"/>
      <c r="G3138"/>
      <c r="H3138"/>
      <c r="I3138"/>
      <c r="J3138"/>
      <c r="K3138"/>
      <c r="L3138"/>
      <c r="M3138"/>
      <c r="N3138"/>
      <c r="O3138"/>
      <c r="P3138"/>
      <c r="Q3138"/>
    </row>
    <row r="3139" spans="3:17" x14ac:dyDescent="0.35">
      <c r="C3139"/>
      <c r="D3139"/>
      <c r="E3139"/>
      <c r="F3139"/>
      <c r="G3139"/>
      <c r="H3139"/>
      <c r="I3139"/>
      <c r="J3139"/>
      <c r="K3139"/>
      <c r="L3139"/>
      <c r="M3139"/>
      <c r="N3139"/>
      <c r="O3139"/>
      <c r="P3139"/>
      <c r="Q3139"/>
    </row>
    <row r="3140" spans="3:17" x14ac:dyDescent="0.35">
      <c r="C3140"/>
      <c r="D3140"/>
      <c r="E3140"/>
      <c r="F3140"/>
      <c r="G3140"/>
      <c r="H3140"/>
      <c r="I3140"/>
      <c r="J3140"/>
      <c r="K3140"/>
      <c r="L3140"/>
      <c r="M3140"/>
      <c r="N3140"/>
      <c r="O3140"/>
      <c r="P3140"/>
      <c r="Q3140"/>
    </row>
    <row r="3141" spans="3:17" x14ac:dyDescent="0.35">
      <c r="C3141"/>
      <c r="D3141"/>
      <c r="E3141"/>
      <c r="F3141"/>
      <c r="G3141"/>
      <c r="H3141"/>
      <c r="I3141"/>
      <c r="J3141"/>
      <c r="K3141"/>
      <c r="L3141"/>
      <c r="M3141"/>
      <c r="N3141"/>
      <c r="O3141"/>
      <c r="P3141"/>
      <c r="Q3141"/>
    </row>
    <row r="3142" spans="3:17" x14ac:dyDescent="0.35">
      <c r="C3142"/>
      <c r="D3142"/>
      <c r="E3142"/>
      <c r="F3142"/>
      <c r="G3142"/>
      <c r="H3142"/>
      <c r="I3142"/>
      <c r="J3142"/>
      <c r="K3142"/>
      <c r="L3142"/>
      <c r="M3142"/>
      <c r="N3142"/>
      <c r="O3142"/>
      <c r="P3142"/>
      <c r="Q3142"/>
    </row>
    <row r="3143" spans="3:17" x14ac:dyDescent="0.35">
      <c r="C3143"/>
      <c r="D3143"/>
      <c r="E3143"/>
      <c r="F3143"/>
      <c r="G3143"/>
      <c r="H3143"/>
      <c r="I3143"/>
      <c r="J3143"/>
      <c r="K3143"/>
      <c r="L3143"/>
      <c r="M3143"/>
      <c r="N3143"/>
      <c r="O3143"/>
      <c r="P3143"/>
      <c r="Q3143"/>
    </row>
    <row r="3144" spans="3:17" x14ac:dyDescent="0.35">
      <c r="C3144"/>
      <c r="D3144"/>
      <c r="E3144"/>
      <c r="F3144"/>
      <c r="G3144"/>
      <c r="H3144"/>
      <c r="I3144"/>
      <c r="J3144"/>
      <c r="K3144"/>
      <c r="L3144"/>
      <c r="M3144"/>
      <c r="N3144"/>
      <c r="O3144"/>
      <c r="P3144"/>
      <c r="Q3144"/>
    </row>
    <row r="3145" spans="3:17" x14ac:dyDescent="0.35">
      <c r="C3145"/>
      <c r="D3145"/>
      <c r="E3145"/>
      <c r="F3145"/>
      <c r="G3145"/>
      <c r="H3145"/>
      <c r="I3145"/>
      <c r="J3145"/>
      <c r="K3145"/>
      <c r="L3145"/>
      <c r="M3145"/>
      <c r="N3145"/>
      <c r="O3145"/>
      <c r="P3145"/>
      <c r="Q3145"/>
    </row>
    <row r="3146" spans="3:17" x14ac:dyDescent="0.35">
      <c r="C3146"/>
      <c r="D3146"/>
      <c r="E3146"/>
      <c r="F3146"/>
      <c r="G3146"/>
      <c r="H3146"/>
      <c r="I3146"/>
      <c r="J3146"/>
      <c r="K3146"/>
      <c r="L3146"/>
      <c r="M3146"/>
      <c r="N3146"/>
      <c r="O3146"/>
      <c r="P3146"/>
      <c r="Q3146"/>
    </row>
    <row r="3147" spans="3:17" x14ac:dyDescent="0.35">
      <c r="C3147"/>
      <c r="D3147"/>
      <c r="E3147"/>
      <c r="F3147"/>
      <c r="G3147"/>
      <c r="H3147"/>
      <c r="I3147"/>
      <c r="J3147"/>
      <c r="K3147"/>
      <c r="L3147"/>
      <c r="M3147"/>
      <c r="N3147"/>
      <c r="O3147"/>
      <c r="P3147"/>
      <c r="Q3147"/>
    </row>
    <row r="3148" spans="3:17" x14ac:dyDescent="0.35">
      <c r="C3148"/>
      <c r="D3148"/>
      <c r="E3148"/>
      <c r="F3148"/>
      <c r="G3148"/>
      <c r="H3148"/>
      <c r="I3148"/>
      <c r="J3148"/>
      <c r="K3148"/>
      <c r="L3148"/>
      <c r="M3148"/>
      <c r="N3148"/>
      <c r="O3148"/>
      <c r="P3148"/>
      <c r="Q3148"/>
    </row>
    <row r="3149" spans="3:17" x14ac:dyDescent="0.35">
      <c r="C3149"/>
      <c r="D3149"/>
      <c r="E3149"/>
      <c r="F3149"/>
      <c r="G3149"/>
      <c r="H3149"/>
      <c r="I3149"/>
      <c r="J3149"/>
      <c r="K3149"/>
      <c r="L3149"/>
      <c r="M3149"/>
      <c r="N3149"/>
      <c r="O3149"/>
      <c r="P3149"/>
      <c r="Q3149"/>
    </row>
    <row r="3150" spans="3:17" x14ac:dyDescent="0.35">
      <c r="C3150"/>
      <c r="D3150"/>
      <c r="E3150"/>
      <c r="F3150"/>
      <c r="G3150"/>
      <c r="H3150"/>
      <c r="I3150"/>
      <c r="J3150"/>
      <c r="K3150"/>
      <c r="L3150"/>
      <c r="M3150"/>
      <c r="N3150"/>
      <c r="O3150"/>
      <c r="P3150"/>
      <c r="Q3150"/>
    </row>
    <row r="3151" spans="3:17" x14ac:dyDescent="0.35">
      <c r="C3151"/>
      <c r="D3151"/>
      <c r="E3151"/>
      <c r="F3151"/>
      <c r="G3151"/>
      <c r="H3151"/>
      <c r="I3151"/>
      <c r="J3151"/>
      <c r="K3151"/>
      <c r="L3151"/>
      <c r="M3151"/>
      <c r="N3151"/>
      <c r="O3151"/>
      <c r="P3151"/>
      <c r="Q3151"/>
    </row>
    <row r="3152" spans="3:17" x14ac:dyDescent="0.35">
      <c r="C3152"/>
      <c r="D3152"/>
      <c r="E3152"/>
      <c r="F3152"/>
      <c r="G3152"/>
      <c r="H3152"/>
      <c r="I3152"/>
      <c r="J3152"/>
      <c r="K3152"/>
      <c r="L3152"/>
      <c r="M3152"/>
      <c r="N3152"/>
      <c r="O3152"/>
      <c r="P3152"/>
      <c r="Q3152"/>
    </row>
    <row r="3153" spans="3:17" x14ac:dyDescent="0.35">
      <c r="C3153"/>
      <c r="D3153"/>
      <c r="E3153"/>
      <c r="F3153"/>
      <c r="G3153"/>
      <c r="H3153"/>
      <c r="I3153"/>
      <c r="J3153"/>
      <c r="K3153"/>
      <c r="L3153"/>
      <c r="M3153"/>
      <c r="N3153"/>
      <c r="O3153"/>
      <c r="P3153"/>
      <c r="Q3153"/>
    </row>
    <row r="3154" spans="3:17" x14ac:dyDescent="0.35">
      <c r="C3154"/>
      <c r="D3154"/>
      <c r="E3154"/>
      <c r="F3154"/>
      <c r="G3154"/>
      <c r="H3154"/>
      <c r="I3154"/>
      <c r="J3154"/>
      <c r="K3154"/>
      <c r="L3154"/>
      <c r="M3154"/>
      <c r="N3154"/>
      <c r="O3154"/>
      <c r="P3154"/>
      <c r="Q3154"/>
    </row>
    <row r="3155" spans="3:17" x14ac:dyDescent="0.35">
      <c r="C3155"/>
      <c r="D3155"/>
      <c r="E3155"/>
      <c r="F3155"/>
      <c r="G3155"/>
      <c r="H3155"/>
      <c r="I3155"/>
      <c r="J3155"/>
      <c r="K3155"/>
      <c r="L3155"/>
      <c r="M3155"/>
      <c r="N3155"/>
      <c r="O3155"/>
      <c r="P3155"/>
      <c r="Q3155"/>
    </row>
    <row r="3156" spans="3:17" x14ac:dyDescent="0.35">
      <c r="C3156"/>
      <c r="D3156"/>
      <c r="E3156"/>
      <c r="F3156"/>
      <c r="G3156"/>
      <c r="H3156"/>
      <c r="I3156"/>
      <c r="J3156"/>
      <c r="K3156"/>
      <c r="L3156"/>
      <c r="M3156"/>
      <c r="N3156"/>
      <c r="O3156"/>
      <c r="P3156"/>
      <c r="Q3156"/>
    </row>
    <row r="3157" spans="3:17" x14ac:dyDescent="0.35">
      <c r="C3157"/>
      <c r="D3157"/>
      <c r="E3157"/>
      <c r="F3157"/>
      <c r="G3157"/>
      <c r="H3157"/>
      <c r="I3157"/>
      <c r="J3157"/>
      <c r="K3157"/>
      <c r="L3157"/>
      <c r="M3157"/>
      <c r="N3157"/>
      <c r="O3157"/>
      <c r="P3157"/>
      <c r="Q3157"/>
    </row>
    <row r="3158" spans="3:17" x14ac:dyDescent="0.35">
      <c r="C3158"/>
      <c r="D3158"/>
      <c r="E3158"/>
      <c r="F3158"/>
      <c r="G3158"/>
      <c r="H3158"/>
      <c r="I3158"/>
      <c r="J3158"/>
      <c r="K3158"/>
      <c r="L3158"/>
      <c r="M3158"/>
      <c r="N3158"/>
      <c r="O3158"/>
      <c r="P3158"/>
      <c r="Q3158"/>
    </row>
    <row r="3159" spans="3:17" x14ac:dyDescent="0.35">
      <c r="C3159"/>
      <c r="D3159"/>
      <c r="E3159"/>
      <c r="F3159"/>
      <c r="G3159"/>
      <c r="H3159"/>
      <c r="I3159"/>
      <c r="J3159"/>
      <c r="K3159"/>
      <c r="L3159"/>
      <c r="M3159"/>
      <c r="N3159"/>
      <c r="O3159"/>
      <c r="P3159"/>
      <c r="Q3159"/>
    </row>
    <row r="3160" spans="3:17" x14ac:dyDescent="0.35">
      <c r="C3160"/>
      <c r="D3160"/>
      <c r="E3160"/>
      <c r="F3160"/>
      <c r="G3160"/>
      <c r="H3160"/>
      <c r="I3160"/>
      <c r="J3160"/>
      <c r="K3160"/>
      <c r="L3160"/>
      <c r="M3160"/>
      <c r="N3160"/>
      <c r="O3160"/>
      <c r="P3160"/>
      <c r="Q3160"/>
    </row>
    <row r="3161" spans="3:17" x14ac:dyDescent="0.35">
      <c r="C3161"/>
      <c r="D3161"/>
      <c r="E3161"/>
      <c r="F3161"/>
      <c r="G3161"/>
      <c r="H3161"/>
      <c r="I3161"/>
      <c r="J3161"/>
      <c r="K3161"/>
      <c r="L3161"/>
      <c r="M3161"/>
      <c r="N3161"/>
      <c r="O3161"/>
      <c r="P3161"/>
      <c r="Q3161"/>
    </row>
    <row r="3162" spans="3:17" x14ac:dyDescent="0.35">
      <c r="C3162"/>
      <c r="D3162"/>
      <c r="E3162"/>
      <c r="F3162"/>
      <c r="G3162"/>
      <c r="H3162"/>
      <c r="I3162"/>
      <c r="J3162"/>
      <c r="K3162"/>
      <c r="L3162"/>
      <c r="M3162"/>
      <c r="N3162"/>
      <c r="O3162"/>
      <c r="P3162"/>
      <c r="Q3162"/>
    </row>
    <row r="3163" spans="3:17" x14ac:dyDescent="0.35">
      <c r="C3163"/>
      <c r="D3163"/>
      <c r="E3163"/>
      <c r="F3163"/>
      <c r="G3163"/>
      <c r="H3163"/>
      <c r="I3163"/>
      <c r="J3163"/>
      <c r="K3163"/>
      <c r="L3163"/>
      <c r="M3163"/>
      <c r="N3163"/>
      <c r="O3163"/>
      <c r="P3163"/>
      <c r="Q3163"/>
    </row>
    <row r="3164" spans="3:17" x14ac:dyDescent="0.35">
      <c r="C3164"/>
      <c r="D3164"/>
      <c r="E3164"/>
      <c r="F3164"/>
      <c r="G3164"/>
      <c r="H3164"/>
      <c r="I3164"/>
      <c r="J3164"/>
      <c r="K3164"/>
      <c r="L3164"/>
      <c r="M3164"/>
      <c r="N3164"/>
      <c r="O3164"/>
      <c r="P3164"/>
      <c r="Q3164"/>
    </row>
    <row r="3165" spans="3:17" x14ac:dyDescent="0.35">
      <c r="C3165"/>
      <c r="D3165"/>
      <c r="E3165"/>
      <c r="F3165"/>
      <c r="G3165"/>
      <c r="H3165"/>
      <c r="I3165"/>
      <c r="J3165"/>
      <c r="K3165"/>
      <c r="L3165"/>
      <c r="M3165"/>
      <c r="N3165"/>
      <c r="O3165"/>
      <c r="P3165"/>
      <c r="Q3165"/>
    </row>
    <row r="3166" spans="3:17" x14ac:dyDescent="0.35">
      <c r="C3166"/>
      <c r="D3166"/>
      <c r="E3166"/>
      <c r="F3166"/>
      <c r="G3166"/>
      <c r="H3166"/>
      <c r="I3166"/>
      <c r="J3166"/>
      <c r="K3166"/>
      <c r="L3166"/>
      <c r="M3166"/>
      <c r="N3166"/>
      <c r="O3166"/>
      <c r="P3166"/>
      <c r="Q3166"/>
    </row>
    <row r="3167" spans="3:17" x14ac:dyDescent="0.35">
      <c r="C3167"/>
      <c r="D3167"/>
      <c r="E3167"/>
      <c r="F3167"/>
      <c r="G3167"/>
      <c r="H3167"/>
      <c r="I3167"/>
      <c r="J3167"/>
      <c r="K3167"/>
      <c r="L3167"/>
      <c r="M3167"/>
      <c r="N3167"/>
      <c r="O3167"/>
      <c r="P3167"/>
      <c r="Q3167"/>
    </row>
    <row r="3168" spans="3:17" x14ac:dyDescent="0.35">
      <c r="C3168"/>
      <c r="D3168"/>
      <c r="E3168"/>
      <c r="F3168"/>
      <c r="G3168"/>
      <c r="H3168"/>
      <c r="I3168"/>
      <c r="J3168"/>
      <c r="K3168"/>
      <c r="L3168"/>
      <c r="M3168"/>
      <c r="N3168"/>
      <c r="O3168"/>
      <c r="P3168"/>
      <c r="Q3168"/>
    </row>
    <row r="3169" spans="3:17" x14ac:dyDescent="0.35">
      <c r="C3169"/>
      <c r="D3169"/>
      <c r="E3169"/>
      <c r="F3169"/>
      <c r="G3169"/>
      <c r="H3169"/>
      <c r="I3169"/>
      <c r="J3169"/>
      <c r="K3169"/>
      <c r="L3169"/>
      <c r="M3169"/>
      <c r="N3169"/>
      <c r="O3169"/>
      <c r="P3169"/>
      <c r="Q3169"/>
    </row>
    <row r="3170" spans="3:17" x14ac:dyDescent="0.35">
      <c r="C3170"/>
      <c r="D3170"/>
      <c r="E3170"/>
      <c r="F3170"/>
      <c r="G3170"/>
      <c r="H3170"/>
      <c r="I3170"/>
      <c r="J3170"/>
      <c r="K3170"/>
      <c r="L3170"/>
      <c r="M3170"/>
      <c r="N3170"/>
      <c r="O3170"/>
      <c r="P3170"/>
      <c r="Q3170"/>
    </row>
    <row r="3171" spans="3:17" x14ac:dyDescent="0.35">
      <c r="C3171"/>
      <c r="D3171"/>
      <c r="E3171"/>
      <c r="F3171"/>
      <c r="G3171"/>
      <c r="H3171"/>
      <c r="I3171"/>
      <c r="J3171"/>
      <c r="K3171"/>
      <c r="L3171"/>
      <c r="M3171"/>
      <c r="N3171"/>
      <c r="O3171"/>
      <c r="P3171"/>
      <c r="Q3171"/>
    </row>
    <row r="3172" spans="3:17" x14ac:dyDescent="0.35">
      <c r="C3172"/>
      <c r="D3172"/>
      <c r="E3172"/>
      <c r="F3172"/>
      <c r="G3172"/>
      <c r="H3172"/>
      <c r="I3172"/>
      <c r="J3172"/>
      <c r="K3172"/>
      <c r="L3172"/>
      <c r="M3172"/>
      <c r="N3172"/>
      <c r="O3172"/>
      <c r="P3172"/>
      <c r="Q3172"/>
    </row>
    <row r="3173" spans="3:17" x14ac:dyDescent="0.35">
      <c r="C3173"/>
      <c r="D3173"/>
      <c r="E3173"/>
      <c r="F3173"/>
      <c r="G3173"/>
      <c r="H3173"/>
      <c r="I3173"/>
      <c r="J3173"/>
      <c r="K3173"/>
      <c r="L3173"/>
      <c r="M3173"/>
      <c r="N3173"/>
      <c r="O3173"/>
      <c r="P3173"/>
      <c r="Q3173"/>
    </row>
    <row r="3174" spans="3:17" x14ac:dyDescent="0.35">
      <c r="C3174"/>
      <c r="D3174"/>
      <c r="E3174"/>
      <c r="F3174"/>
      <c r="G3174"/>
      <c r="H3174"/>
      <c r="I3174"/>
      <c r="J3174"/>
      <c r="K3174"/>
      <c r="L3174"/>
      <c r="M3174"/>
      <c r="N3174"/>
      <c r="O3174"/>
      <c r="P3174"/>
      <c r="Q3174"/>
    </row>
    <row r="3175" spans="3:17" x14ac:dyDescent="0.35">
      <c r="C3175"/>
      <c r="D3175"/>
      <c r="E3175"/>
      <c r="F3175"/>
      <c r="G3175"/>
      <c r="H3175"/>
      <c r="I3175"/>
      <c r="J3175"/>
      <c r="K3175"/>
      <c r="L3175"/>
      <c r="M3175"/>
      <c r="N3175"/>
      <c r="O3175"/>
      <c r="P3175"/>
      <c r="Q3175"/>
    </row>
    <row r="3176" spans="3:17" x14ac:dyDescent="0.35">
      <c r="C3176"/>
      <c r="D3176"/>
      <c r="E3176"/>
      <c r="F3176"/>
      <c r="G3176"/>
      <c r="H3176"/>
      <c r="I3176"/>
      <c r="J3176"/>
      <c r="K3176"/>
      <c r="L3176"/>
      <c r="M3176"/>
      <c r="N3176"/>
      <c r="O3176"/>
      <c r="P3176"/>
      <c r="Q3176"/>
    </row>
    <row r="3177" spans="3:17" x14ac:dyDescent="0.35">
      <c r="C3177"/>
      <c r="D3177"/>
      <c r="E3177"/>
      <c r="F3177"/>
      <c r="G3177"/>
      <c r="H3177"/>
      <c r="I3177"/>
      <c r="J3177"/>
      <c r="K3177"/>
      <c r="L3177"/>
      <c r="M3177"/>
      <c r="N3177"/>
      <c r="O3177"/>
      <c r="P3177"/>
      <c r="Q3177"/>
    </row>
    <row r="3178" spans="3:17" x14ac:dyDescent="0.35">
      <c r="C3178"/>
      <c r="D3178"/>
      <c r="E3178"/>
      <c r="F3178"/>
      <c r="G3178"/>
      <c r="H3178"/>
      <c r="I3178"/>
      <c r="J3178"/>
      <c r="K3178"/>
      <c r="L3178"/>
      <c r="M3178"/>
      <c r="N3178"/>
      <c r="O3178"/>
      <c r="P3178"/>
      <c r="Q3178"/>
    </row>
    <row r="3179" spans="3:17" x14ac:dyDescent="0.35">
      <c r="C3179"/>
      <c r="D3179"/>
      <c r="E3179"/>
      <c r="F3179"/>
      <c r="G3179"/>
      <c r="H3179"/>
      <c r="I3179"/>
      <c r="J3179"/>
      <c r="K3179"/>
      <c r="L3179"/>
      <c r="M3179"/>
      <c r="N3179"/>
      <c r="O3179"/>
      <c r="P3179"/>
      <c r="Q3179"/>
    </row>
    <row r="3180" spans="3:17" x14ac:dyDescent="0.35">
      <c r="C3180"/>
      <c r="D3180"/>
      <c r="E3180"/>
      <c r="F3180"/>
      <c r="G3180"/>
      <c r="H3180"/>
      <c r="I3180"/>
      <c r="J3180"/>
      <c r="K3180"/>
      <c r="L3180"/>
      <c r="M3180"/>
      <c r="N3180"/>
      <c r="O3180"/>
      <c r="P3180"/>
      <c r="Q3180"/>
    </row>
    <row r="3181" spans="3:17" x14ac:dyDescent="0.35">
      <c r="C3181"/>
      <c r="D3181"/>
      <c r="E3181"/>
      <c r="F3181"/>
      <c r="G3181"/>
      <c r="H3181"/>
      <c r="I3181"/>
      <c r="J3181"/>
      <c r="K3181"/>
      <c r="L3181"/>
      <c r="M3181"/>
      <c r="N3181"/>
      <c r="O3181"/>
      <c r="P3181"/>
      <c r="Q3181"/>
    </row>
    <row r="3182" spans="3:17" x14ac:dyDescent="0.35">
      <c r="C3182"/>
      <c r="D3182"/>
      <c r="E3182"/>
      <c r="F3182"/>
      <c r="G3182"/>
      <c r="H3182"/>
      <c r="I3182"/>
      <c r="J3182"/>
      <c r="K3182"/>
      <c r="L3182"/>
      <c r="M3182"/>
      <c r="N3182"/>
      <c r="O3182"/>
      <c r="P3182"/>
      <c r="Q3182"/>
    </row>
    <row r="3183" spans="3:17" x14ac:dyDescent="0.35">
      <c r="C3183"/>
      <c r="D3183"/>
      <c r="E3183"/>
      <c r="F3183"/>
      <c r="G3183"/>
      <c r="H3183"/>
      <c r="I3183"/>
      <c r="J3183"/>
      <c r="K3183"/>
      <c r="L3183"/>
      <c r="M3183"/>
      <c r="N3183"/>
      <c r="O3183"/>
      <c r="P3183"/>
      <c r="Q3183"/>
    </row>
    <row r="3184" spans="3:17" x14ac:dyDescent="0.35">
      <c r="C3184"/>
      <c r="D3184"/>
      <c r="E3184"/>
      <c r="F3184"/>
      <c r="G3184"/>
      <c r="H3184"/>
      <c r="I3184"/>
      <c r="J3184"/>
      <c r="K3184"/>
      <c r="L3184"/>
      <c r="M3184"/>
      <c r="N3184"/>
      <c r="O3184"/>
      <c r="P3184"/>
      <c r="Q3184"/>
    </row>
    <row r="3185" spans="3:17" x14ac:dyDescent="0.35">
      <c r="C3185"/>
      <c r="D3185"/>
      <c r="E3185"/>
      <c r="F3185"/>
      <c r="G3185"/>
      <c r="H3185"/>
      <c r="I3185"/>
      <c r="J3185"/>
      <c r="K3185"/>
      <c r="L3185"/>
      <c r="M3185"/>
      <c r="N3185"/>
      <c r="O3185"/>
      <c r="P3185"/>
      <c r="Q3185"/>
    </row>
    <row r="3186" spans="3:17" x14ac:dyDescent="0.35">
      <c r="C3186"/>
      <c r="D3186"/>
      <c r="E3186"/>
      <c r="F3186"/>
      <c r="G3186"/>
      <c r="H3186"/>
      <c r="I3186"/>
      <c r="J3186"/>
      <c r="K3186"/>
      <c r="L3186"/>
      <c r="M3186"/>
      <c r="N3186"/>
      <c r="O3186"/>
      <c r="P3186"/>
      <c r="Q3186"/>
    </row>
    <row r="3187" spans="3:17" x14ac:dyDescent="0.35">
      <c r="C3187"/>
      <c r="D3187"/>
      <c r="E3187"/>
      <c r="F3187"/>
      <c r="G3187"/>
      <c r="H3187"/>
      <c r="I3187"/>
      <c r="J3187"/>
      <c r="K3187"/>
      <c r="L3187"/>
      <c r="M3187"/>
      <c r="N3187"/>
      <c r="O3187"/>
      <c r="P3187"/>
      <c r="Q3187"/>
    </row>
    <row r="3188" spans="3:17" x14ac:dyDescent="0.35">
      <c r="C3188"/>
      <c r="D3188"/>
      <c r="E3188"/>
      <c r="F3188"/>
      <c r="G3188"/>
      <c r="H3188"/>
      <c r="I3188"/>
      <c r="J3188"/>
      <c r="K3188"/>
      <c r="L3188"/>
      <c r="M3188"/>
      <c r="N3188"/>
      <c r="O3188"/>
      <c r="P3188"/>
      <c r="Q3188"/>
    </row>
    <row r="3189" spans="3:17" x14ac:dyDescent="0.35">
      <c r="C3189"/>
      <c r="D3189"/>
      <c r="E3189"/>
      <c r="F3189"/>
      <c r="G3189"/>
      <c r="H3189"/>
      <c r="I3189"/>
      <c r="J3189"/>
      <c r="K3189"/>
      <c r="L3189"/>
      <c r="M3189"/>
      <c r="N3189"/>
      <c r="O3189"/>
      <c r="P3189"/>
      <c r="Q3189"/>
    </row>
    <row r="3190" spans="3:17" x14ac:dyDescent="0.35">
      <c r="C3190"/>
      <c r="D3190"/>
      <c r="E3190"/>
      <c r="F3190"/>
      <c r="G3190"/>
      <c r="H3190"/>
      <c r="I3190"/>
      <c r="J3190"/>
      <c r="K3190"/>
      <c r="L3190"/>
      <c r="M3190"/>
      <c r="N3190"/>
      <c r="O3190"/>
      <c r="P3190"/>
      <c r="Q3190"/>
    </row>
    <row r="3191" spans="3:17" x14ac:dyDescent="0.35">
      <c r="C3191"/>
      <c r="D3191"/>
      <c r="E3191"/>
      <c r="F3191"/>
      <c r="G3191"/>
      <c r="H3191"/>
      <c r="I3191"/>
      <c r="J3191"/>
      <c r="K3191"/>
      <c r="L3191"/>
      <c r="M3191"/>
      <c r="N3191"/>
      <c r="O3191"/>
      <c r="P3191"/>
      <c r="Q3191"/>
    </row>
    <row r="3192" spans="3:17" x14ac:dyDescent="0.35">
      <c r="C3192"/>
      <c r="D3192"/>
      <c r="E3192"/>
      <c r="F3192"/>
      <c r="G3192"/>
      <c r="H3192"/>
      <c r="I3192"/>
      <c r="J3192"/>
      <c r="K3192"/>
      <c r="L3192"/>
      <c r="M3192"/>
      <c r="N3192"/>
      <c r="O3192"/>
      <c r="P3192"/>
      <c r="Q3192"/>
    </row>
    <row r="3193" spans="3:17" x14ac:dyDescent="0.35">
      <c r="C3193"/>
      <c r="D3193"/>
      <c r="E3193"/>
      <c r="F3193"/>
      <c r="G3193"/>
      <c r="H3193"/>
      <c r="I3193"/>
      <c r="J3193"/>
      <c r="K3193"/>
      <c r="L3193"/>
      <c r="M3193"/>
      <c r="N3193"/>
      <c r="O3193"/>
      <c r="P3193"/>
      <c r="Q3193"/>
    </row>
    <row r="3194" spans="3:17" x14ac:dyDescent="0.35">
      <c r="C3194"/>
      <c r="D3194"/>
      <c r="E3194"/>
      <c r="F3194"/>
      <c r="G3194"/>
      <c r="H3194"/>
      <c r="I3194"/>
      <c r="J3194"/>
      <c r="K3194"/>
      <c r="L3194"/>
      <c r="M3194"/>
      <c r="N3194"/>
      <c r="O3194"/>
      <c r="P3194"/>
      <c r="Q3194"/>
    </row>
    <row r="3195" spans="3:17" x14ac:dyDescent="0.35">
      <c r="C3195"/>
      <c r="D3195"/>
      <c r="E3195"/>
      <c r="F3195"/>
      <c r="G3195"/>
      <c r="H3195"/>
      <c r="I3195"/>
      <c r="J3195"/>
      <c r="K3195"/>
      <c r="L3195"/>
      <c r="M3195"/>
      <c r="N3195"/>
      <c r="O3195"/>
      <c r="P3195"/>
      <c r="Q3195"/>
    </row>
    <row r="3196" spans="3:17" x14ac:dyDescent="0.35">
      <c r="C3196"/>
      <c r="D3196"/>
      <c r="E3196"/>
      <c r="F3196"/>
      <c r="G3196"/>
      <c r="H3196"/>
      <c r="I3196"/>
      <c r="J3196"/>
      <c r="K3196"/>
      <c r="L3196"/>
      <c r="M3196"/>
      <c r="N3196"/>
      <c r="O3196"/>
      <c r="P3196"/>
      <c r="Q3196"/>
    </row>
    <row r="3197" spans="3:17" x14ac:dyDescent="0.35">
      <c r="C3197"/>
      <c r="D3197"/>
      <c r="E3197"/>
      <c r="F3197"/>
      <c r="G3197"/>
      <c r="H3197"/>
      <c r="I3197"/>
      <c r="J3197"/>
      <c r="K3197"/>
      <c r="L3197"/>
      <c r="M3197"/>
      <c r="N3197"/>
      <c r="O3197"/>
      <c r="P3197"/>
      <c r="Q3197"/>
    </row>
    <row r="3198" spans="3:17" x14ac:dyDescent="0.35">
      <c r="C3198"/>
      <c r="D3198"/>
      <c r="E3198"/>
      <c r="F3198"/>
      <c r="G3198"/>
      <c r="H3198"/>
      <c r="I3198"/>
      <c r="J3198"/>
      <c r="K3198"/>
      <c r="L3198"/>
      <c r="M3198"/>
      <c r="N3198"/>
      <c r="O3198"/>
      <c r="P3198"/>
      <c r="Q3198"/>
    </row>
    <row r="3199" spans="3:17" x14ac:dyDescent="0.35">
      <c r="C3199"/>
      <c r="D3199"/>
      <c r="E3199"/>
      <c r="F3199"/>
      <c r="G3199"/>
      <c r="H3199"/>
      <c r="I3199"/>
      <c r="J3199"/>
      <c r="K3199"/>
      <c r="L3199"/>
      <c r="M3199"/>
      <c r="N3199"/>
      <c r="O3199"/>
      <c r="P3199"/>
      <c r="Q3199"/>
    </row>
    <row r="3200" spans="3:17" x14ac:dyDescent="0.35">
      <c r="C3200"/>
      <c r="D3200"/>
      <c r="E3200"/>
      <c r="F3200"/>
      <c r="G3200"/>
      <c r="H3200"/>
      <c r="I3200"/>
      <c r="J3200"/>
      <c r="K3200"/>
      <c r="L3200"/>
      <c r="M3200"/>
      <c r="N3200"/>
      <c r="O3200"/>
      <c r="P3200"/>
      <c r="Q3200"/>
    </row>
    <row r="3201" spans="3:17" x14ac:dyDescent="0.35">
      <c r="C3201"/>
      <c r="D3201"/>
      <c r="E3201"/>
      <c r="F3201"/>
      <c r="G3201"/>
      <c r="H3201"/>
      <c r="I3201"/>
      <c r="J3201"/>
      <c r="K3201"/>
      <c r="L3201"/>
      <c r="M3201"/>
      <c r="N3201"/>
      <c r="O3201"/>
      <c r="P3201"/>
      <c r="Q3201"/>
    </row>
    <row r="3202" spans="3:17" x14ac:dyDescent="0.35">
      <c r="C3202"/>
      <c r="D3202"/>
      <c r="E3202"/>
      <c r="F3202"/>
      <c r="G3202"/>
      <c r="H3202"/>
      <c r="I3202"/>
      <c r="J3202"/>
      <c r="K3202"/>
      <c r="L3202"/>
      <c r="M3202"/>
      <c r="N3202"/>
      <c r="O3202"/>
      <c r="P3202"/>
      <c r="Q3202"/>
    </row>
    <row r="3203" spans="3:17" x14ac:dyDescent="0.35">
      <c r="C3203"/>
      <c r="D3203"/>
      <c r="E3203"/>
      <c r="F3203"/>
      <c r="G3203"/>
      <c r="H3203"/>
      <c r="I3203"/>
      <c r="J3203"/>
      <c r="K3203"/>
      <c r="L3203"/>
      <c r="M3203"/>
      <c r="N3203"/>
      <c r="O3203"/>
      <c r="P3203"/>
      <c r="Q3203"/>
    </row>
    <row r="3204" spans="3:17" x14ac:dyDescent="0.35">
      <c r="C3204"/>
      <c r="D3204"/>
      <c r="E3204"/>
      <c r="F3204"/>
      <c r="G3204"/>
      <c r="H3204"/>
      <c r="I3204"/>
      <c r="J3204"/>
      <c r="K3204"/>
      <c r="L3204"/>
      <c r="M3204"/>
      <c r="N3204"/>
      <c r="O3204"/>
      <c r="P3204"/>
      <c r="Q3204"/>
    </row>
    <row r="3205" spans="3:17" x14ac:dyDescent="0.35">
      <c r="C3205"/>
      <c r="D3205"/>
      <c r="E3205"/>
      <c r="F3205"/>
      <c r="G3205"/>
      <c r="H3205"/>
      <c r="I3205"/>
      <c r="J3205"/>
      <c r="K3205"/>
      <c r="L3205"/>
      <c r="M3205"/>
      <c r="N3205"/>
      <c r="O3205"/>
      <c r="P3205"/>
      <c r="Q3205"/>
    </row>
    <row r="3206" spans="3:17" x14ac:dyDescent="0.35">
      <c r="C3206"/>
      <c r="D3206"/>
      <c r="E3206"/>
      <c r="F3206"/>
      <c r="G3206"/>
      <c r="H3206"/>
      <c r="I3206"/>
      <c r="J3206"/>
      <c r="K3206"/>
      <c r="L3206"/>
      <c r="M3206"/>
      <c r="N3206"/>
      <c r="O3206"/>
      <c r="P3206"/>
      <c r="Q3206"/>
    </row>
    <row r="3207" spans="3:17" x14ac:dyDescent="0.35">
      <c r="C3207"/>
      <c r="D3207"/>
      <c r="E3207"/>
      <c r="F3207"/>
      <c r="G3207"/>
      <c r="H3207"/>
      <c r="I3207"/>
      <c r="J3207"/>
      <c r="K3207"/>
      <c r="L3207"/>
      <c r="M3207"/>
      <c r="N3207"/>
      <c r="O3207"/>
      <c r="P3207"/>
      <c r="Q3207"/>
    </row>
    <row r="3208" spans="3:17" x14ac:dyDescent="0.35">
      <c r="C3208"/>
      <c r="D3208"/>
      <c r="E3208"/>
      <c r="F3208"/>
      <c r="G3208"/>
      <c r="H3208"/>
      <c r="I3208"/>
      <c r="J3208"/>
      <c r="K3208"/>
      <c r="L3208"/>
      <c r="M3208"/>
      <c r="N3208"/>
      <c r="O3208"/>
      <c r="P3208"/>
      <c r="Q3208"/>
    </row>
    <row r="3209" spans="3:17" x14ac:dyDescent="0.35">
      <c r="C3209"/>
      <c r="D3209"/>
      <c r="E3209"/>
      <c r="F3209"/>
      <c r="G3209"/>
      <c r="H3209"/>
      <c r="I3209"/>
      <c r="J3209"/>
      <c r="K3209"/>
      <c r="L3209"/>
      <c r="M3209"/>
      <c r="N3209"/>
      <c r="O3209"/>
      <c r="P3209"/>
      <c r="Q3209"/>
    </row>
    <row r="3210" spans="3:17" x14ac:dyDescent="0.35">
      <c r="C3210"/>
      <c r="D3210"/>
      <c r="E3210"/>
      <c r="F3210"/>
      <c r="G3210"/>
      <c r="H3210"/>
      <c r="I3210"/>
      <c r="J3210"/>
      <c r="K3210"/>
      <c r="L3210"/>
      <c r="M3210"/>
      <c r="N3210"/>
      <c r="O3210"/>
      <c r="P3210"/>
      <c r="Q3210"/>
    </row>
    <row r="3211" spans="3:17" x14ac:dyDescent="0.35">
      <c r="C3211"/>
      <c r="D3211"/>
      <c r="E3211"/>
      <c r="F3211"/>
      <c r="G3211"/>
      <c r="H3211"/>
      <c r="I3211"/>
      <c r="J3211"/>
      <c r="K3211"/>
      <c r="L3211"/>
      <c r="M3211"/>
      <c r="N3211"/>
      <c r="O3211"/>
      <c r="P3211"/>
      <c r="Q3211"/>
    </row>
    <row r="3212" spans="3:17" x14ac:dyDescent="0.35">
      <c r="C3212"/>
      <c r="D3212"/>
      <c r="E3212"/>
      <c r="F3212"/>
      <c r="G3212"/>
      <c r="H3212"/>
      <c r="I3212"/>
      <c r="J3212"/>
      <c r="K3212"/>
      <c r="L3212"/>
      <c r="M3212"/>
      <c r="N3212"/>
      <c r="O3212"/>
      <c r="P3212"/>
      <c r="Q3212"/>
    </row>
    <row r="3213" spans="3:17" x14ac:dyDescent="0.35">
      <c r="C3213"/>
      <c r="D3213"/>
      <c r="E3213"/>
      <c r="F3213"/>
      <c r="G3213"/>
      <c r="H3213"/>
      <c r="I3213"/>
      <c r="J3213"/>
      <c r="K3213"/>
      <c r="L3213"/>
      <c r="M3213"/>
      <c r="N3213"/>
      <c r="O3213"/>
      <c r="P3213"/>
      <c r="Q3213"/>
    </row>
    <row r="3214" spans="3:17" x14ac:dyDescent="0.35">
      <c r="C3214"/>
      <c r="D3214"/>
      <c r="E3214"/>
      <c r="F3214"/>
      <c r="G3214"/>
      <c r="H3214"/>
      <c r="I3214"/>
      <c r="J3214"/>
      <c r="K3214"/>
      <c r="L3214"/>
      <c r="M3214"/>
      <c r="N3214"/>
      <c r="O3214"/>
      <c r="P3214"/>
      <c r="Q3214"/>
    </row>
    <row r="3215" spans="3:17" x14ac:dyDescent="0.35">
      <c r="C3215"/>
      <c r="D3215"/>
      <c r="E3215"/>
      <c r="F3215"/>
      <c r="G3215"/>
      <c r="H3215"/>
      <c r="I3215"/>
      <c r="J3215"/>
      <c r="K3215"/>
      <c r="L3215"/>
      <c r="M3215"/>
      <c r="N3215"/>
      <c r="O3215"/>
      <c r="P3215"/>
      <c r="Q3215"/>
    </row>
    <row r="3216" spans="3:17" x14ac:dyDescent="0.35">
      <c r="C3216"/>
      <c r="D3216"/>
      <c r="E3216"/>
      <c r="F3216"/>
      <c r="G3216"/>
      <c r="H3216"/>
      <c r="I3216"/>
      <c r="J3216"/>
      <c r="K3216"/>
      <c r="L3216"/>
      <c r="M3216"/>
      <c r="N3216"/>
      <c r="O3216"/>
      <c r="P3216"/>
      <c r="Q3216"/>
    </row>
    <row r="3217" spans="3:17" x14ac:dyDescent="0.35">
      <c r="C3217"/>
      <c r="D3217"/>
      <c r="E3217"/>
      <c r="F3217"/>
      <c r="G3217"/>
      <c r="H3217"/>
      <c r="I3217"/>
      <c r="J3217"/>
      <c r="K3217"/>
      <c r="L3217"/>
      <c r="M3217"/>
      <c r="N3217"/>
      <c r="O3217"/>
      <c r="P3217"/>
      <c r="Q3217"/>
    </row>
    <row r="3218" spans="3:17" x14ac:dyDescent="0.35">
      <c r="C3218"/>
      <c r="D3218"/>
      <c r="E3218"/>
      <c r="F3218"/>
      <c r="G3218"/>
      <c r="H3218"/>
      <c r="I3218"/>
      <c r="J3218"/>
      <c r="K3218"/>
      <c r="L3218"/>
      <c r="M3218"/>
      <c r="N3218"/>
      <c r="O3218"/>
      <c r="P3218"/>
      <c r="Q3218"/>
    </row>
    <row r="3219" spans="3:17" x14ac:dyDescent="0.35">
      <c r="C3219"/>
      <c r="D3219"/>
      <c r="E3219"/>
      <c r="F3219"/>
      <c r="G3219"/>
      <c r="H3219"/>
      <c r="I3219"/>
      <c r="J3219"/>
      <c r="K3219"/>
      <c r="L3219"/>
      <c r="M3219"/>
      <c r="N3219"/>
      <c r="O3219"/>
      <c r="P3219"/>
      <c r="Q3219"/>
    </row>
    <row r="3220" spans="3:17" x14ac:dyDescent="0.35">
      <c r="C3220"/>
      <c r="D3220"/>
      <c r="E3220"/>
      <c r="F3220"/>
      <c r="G3220"/>
      <c r="H3220"/>
      <c r="I3220"/>
      <c r="J3220"/>
      <c r="K3220"/>
      <c r="L3220"/>
      <c r="M3220"/>
      <c r="N3220"/>
      <c r="O3220"/>
      <c r="P3220"/>
      <c r="Q3220"/>
    </row>
    <row r="3221" spans="3:17" x14ac:dyDescent="0.35">
      <c r="C3221"/>
      <c r="D3221"/>
      <c r="E3221"/>
      <c r="F3221"/>
      <c r="G3221"/>
      <c r="H3221"/>
      <c r="I3221"/>
      <c r="J3221"/>
      <c r="K3221"/>
      <c r="L3221"/>
      <c r="M3221"/>
      <c r="N3221"/>
      <c r="O3221"/>
      <c r="P3221"/>
      <c r="Q3221"/>
    </row>
    <row r="3222" spans="3:17" x14ac:dyDescent="0.35">
      <c r="C3222"/>
      <c r="D3222"/>
      <c r="E3222"/>
      <c r="F3222"/>
      <c r="G3222"/>
      <c r="H3222"/>
      <c r="I3222"/>
      <c r="J3222"/>
      <c r="K3222"/>
      <c r="L3222"/>
      <c r="M3222"/>
      <c r="N3222"/>
      <c r="O3222"/>
      <c r="P3222"/>
      <c r="Q3222"/>
    </row>
    <row r="3223" spans="3:17" x14ac:dyDescent="0.35">
      <c r="C3223"/>
      <c r="D3223"/>
      <c r="E3223"/>
      <c r="F3223"/>
      <c r="G3223"/>
      <c r="H3223"/>
      <c r="I3223"/>
      <c r="J3223"/>
      <c r="K3223"/>
      <c r="L3223"/>
      <c r="M3223"/>
      <c r="N3223"/>
      <c r="O3223"/>
      <c r="P3223"/>
      <c r="Q3223"/>
    </row>
    <row r="3224" spans="3:17" x14ac:dyDescent="0.35">
      <c r="C3224"/>
      <c r="D3224"/>
      <c r="E3224"/>
      <c r="F3224"/>
      <c r="G3224"/>
      <c r="H3224"/>
      <c r="I3224"/>
      <c r="J3224"/>
      <c r="K3224"/>
      <c r="L3224"/>
      <c r="M3224"/>
      <c r="N3224"/>
      <c r="O3224"/>
      <c r="P3224"/>
      <c r="Q3224"/>
    </row>
    <row r="3225" spans="3:17" x14ac:dyDescent="0.35">
      <c r="C3225"/>
      <c r="D3225"/>
      <c r="E3225"/>
      <c r="F3225"/>
      <c r="G3225"/>
      <c r="H3225"/>
      <c r="I3225"/>
      <c r="J3225"/>
      <c r="K3225"/>
      <c r="L3225"/>
      <c r="M3225"/>
      <c r="N3225"/>
      <c r="O3225"/>
      <c r="P3225"/>
      <c r="Q3225"/>
    </row>
    <row r="3226" spans="3:17" x14ac:dyDescent="0.35">
      <c r="C3226"/>
      <c r="D3226"/>
      <c r="E3226"/>
      <c r="F3226"/>
      <c r="G3226"/>
      <c r="H3226"/>
      <c r="I3226"/>
      <c r="J3226"/>
      <c r="K3226"/>
      <c r="L3226"/>
      <c r="M3226"/>
      <c r="N3226"/>
      <c r="O3226"/>
      <c r="P3226"/>
      <c r="Q3226"/>
    </row>
    <row r="3227" spans="3:17" x14ac:dyDescent="0.35">
      <c r="C3227"/>
      <c r="D3227"/>
      <c r="E3227"/>
      <c r="F3227"/>
      <c r="G3227"/>
      <c r="H3227"/>
      <c r="I3227"/>
      <c r="J3227"/>
      <c r="K3227"/>
      <c r="L3227"/>
      <c r="M3227"/>
      <c r="N3227"/>
      <c r="O3227"/>
      <c r="P3227"/>
      <c r="Q3227"/>
    </row>
    <row r="3228" spans="3:17" x14ac:dyDescent="0.35">
      <c r="C3228"/>
      <c r="D3228"/>
      <c r="E3228"/>
      <c r="F3228"/>
      <c r="G3228"/>
      <c r="H3228"/>
      <c r="I3228"/>
      <c r="J3228"/>
      <c r="K3228"/>
      <c r="L3228"/>
      <c r="M3228"/>
      <c r="N3228"/>
      <c r="O3228"/>
      <c r="P3228"/>
      <c r="Q3228"/>
    </row>
    <row r="3229" spans="3:17" x14ac:dyDescent="0.35">
      <c r="C3229"/>
      <c r="D3229"/>
      <c r="E3229"/>
      <c r="F3229"/>
      <c r="G3229"/>
      <c r="H3229"/>
      <c r="I3229"/>
      <c r="J3229"/>
      <c r="K3229"/>
      <c r="L3229"/>
      <c r="M3229"/>
      <c r="N3229"/>
      <c r="O3229"/>
      <c r="P3229"/>
      <c r="Q3229"/>
    </row>
    <row r="3230" spans="3:17" x14ac:dyDescent="0.35">
      <c r="C3230"/>
      <c r="D3230"/>
      <c r="E3230"/>
      <c r="F3230"/>
      <c r="G3230"/>
      <c r="H3230"/>
      <c r="I3230"/>
      <c r="J3230"/>
      <c r="K3230"/>
      <c r="L3230"/>
      <c r="M3230"/>
      <c r="N3230"/>
      <c r="O3230"/>
      <c r="P3230"/>
      <c r="Q3230"/>
    </row>
    <row r="3231" spans="3:17" x14ac:dyDescent="0.35">
      <c r="C3231"/>
      <c r="D3231"/>
      <c r="E3231"/>
      <c r="F3231"/>
      <c r="G3231"/>
      <c r="H3231"/>
      <c r="I3231"/>
      <c r="J3231"/>
      <c r="K3231"/>
      <c r="L3231"/>
      <c r="M3231"/>
      <c r="N3231"/>
      <c r="O3231"/>
      <c r="P3231"/>
      <c r="Q3231"/>
    </row>
    <row r="3232" spans="3:17" x14ac:dyDescent="0.35">
      <c r="C3232"/>
      <c r="D3232"/>
      <c r="E3232"/>
      <c r="F3232"/>
      <c r="G3232"/>
      <c r="H3232"/>
      <c r="I3232"/>
      <c r="J3232"/>
      <c r="K3232"/>
      <c r="L3232"/>
      <c r="M3232"/>
      <c r="N3232"/>
      <c r="O3232"/>
      <c r="P3232"/>
      <c r="Q3232"/>
    </row>
    <row r="3233" spans="3:17" x14ac:dyDescent="0.35">
      <c r="C3233"/>
      <c r="D3233"/>
      <c r="E3233"/>
      <c r="F3233"/>
      <c r="G3233"/>
      <c r="H3233"/>
      <c r="I3233"/>
      <c r="J3233"/>
      <c r="K3233"/>
      <c r="L3233"/>
      <c r="M3233"/>
      <c r="N3233"/>
      <c r="O3233"/>
      <c r="P3233"/>
      <c r="Q3233"/>
    </row>
    <row r="3234" spans="3:17" x14ac:dyDescent="0.35">
      <c r="C3234"/>
      <c r="D3234"/>
      <c r="E3234"/>
      <c r="F3234"/>
      <c r="G3234"/>
      <c r="H3234"/>
      <c r="I3234"/>
      <c r="J3234"/>
      <c r="K3234"/>
      <c r="L3234"/>
      <c r="M3234"/>
      <c r="N3234"/>
      <c r="O3234"/>
      <c r="P3234"/>
      <c r="Q3234"/>
    </row>
    <row r="3235" spans="3:17" x14ac:dyDescent="0.35">
      <c r="C3235"/>
      <c r="D3235"/>
      <c r="E3235"/>
      <c r="F3235"/>
      <c r="G3235"/>
      <c r="H3235"/>
      <c r="I3235"/>
      <c r="J3235"/>
      <c r="K3235"/>
      <c r="L3235"/>
      <c r="M3235"/>
      <c r="N3235"/>
      <c r="O3235"/>
      <c r="P3235"/>
      <c r="Q3235"/>
    </row>
    <row r="3236" spans="3:17" x14ac:dyDescent="0.35">
      <c r="C3236"/>
      <c r="D3236"/>
      <c r="E3236"/>
      <c r="F3236"/>
      <c r="G3236"/>
      <c r="H3236"/>
      <c r="I3236"/>
      <c r="J3236"/>
      <c r="K3236"/>
      <c r="L3236"/>
      <c r="M3236"/>
      <c r="N3236"/>
      <c r="O3236"/>
      <c r="P3236"/>
      <c r="Q3236"/>
    </row>
    <row r="3237" spans="3:17" x14ac:dyDescent="0.35">
      <c r="C3237"/>
      <c r="D3237"/>
      <c r="E3237"/>
      <c r="F3237"/>
      <c r="G3237"/>
      <c r="H3237"/>
      <c r="I3237"/>
      <c r="J3237"/>
      <c r="K3237"/>
      <c r="L3237"/>
      <c r="M3237"/>
      <c r="N3237"/>
      <c r="O3237"/>
      <c r="P3237"/>
      <c r="Q3237"/>
    </row>
    <row r="3238" spans="3:17" x14ac:dyDescent="0.35">
      <c r="C3238"/>
      <c r="D3238"/>
      <c r="E3238"/>
      <c r="F3238"/>
      <c r="G3238"/>
      <c r="H3238"/>
      <c r="I3238"/>
      <c r="J3238"/>
      <c r="K3238"/>
      <c r="L3238"/>
      <c r="M3238"/>
      <c r="N3238"/>
      <c r="O3238"/>
      <c r="P3238"/>
      <c r="Q3238"/>
    </row>
    <row r="3239" spans="3:17" x14ac:dyDescent="0.35">
      <c r="C3239"/>
      <c r="D3239"/>
      <c r="E3239"/>
      <c r="F3239"/>
      <c r="G3239"/>
      <c r="H3239"/>
      <c r="I3239"/>
      <c r="J3239"/>
      <c r="K3239"/>
      <c r="L3239"/>
      <c r="M3239"/>
      <c r="N3239"/>
      <c r="O3239"/>
      <c r="P3239"/>
      <c r="Q3239"/>
    </row>
    <row r="3240" spans="3:17" x14ac:dyDescent="0.35">
      <c r="C3240"/>
      <c r="D3240"/>
      <c r="E3240"/>
      <c r="F3240"/>
      <c r="G3240"/>
      <c r="H3240"/>
      <c r="I3240"/>
      <c r="J3240"/>
      <c r="K3240"/>
      <c r="L3240"/>
      <c r="M3240"/>
      <c r="N3240"/>
      <c r="O3240"/>
      <c r="P3240"/>
      <c r="Q3240"/>
    </row>
    <row r="3241" spans="3:17" x14ac:dyDescent="0.35">
      <c r="C3241"/>
      <c r="D3241"/>
      <c r="E3241"/>
      <c r="F3241"/>
      <c r="G3241"/>
      <c r="H3241"/>
      <c r="I3241"/>
      <c r="J3241"/>
      <c r="K3241"/>
      <c r="L3241"/>
      <c r="M3241"/>
      <c r="N3241"/>
      <c r="O3241"/>
      <c r="P3241"/>
      <c r="Q3241"/>
    </row>
    <row r="3242" spans="3:17" x14ac:dyDescent="0.35">
      <c r="C3242"/>
      <c r="D3242"/>
      <c r="E3242"/>
      <c r="F3242"/>
      <c r="G3242"/>
      <c r="H3242"/>
      <c r="I3242"/>
      <c r="J3242"/>
      <c r="K3242"/>
      <c r="L3242"/>
      <c r="M3242"/>
      <c r="N3242"/>
      <c r="O3242"/>
      <c r="P3242"/>
      <c r="Q3242"/>
    </row>
    <row r="3243" spans="3:17" x14ac:dyDescent="0.35">
      <c r="C3243"/>
      <c r="D3243"/>
      <c r="E3243"/>
      <c r="F3243"/>
      <c r="G3243"/>
      <c r="H3243"/>
      <c r="I3243"/>
      <c r="J3243"/>
      <c r="K3243"/>
      <c r="L3243"/>
      <c r="M3243"/>
      <c r="N3243"/>
      <c r="O3243"/>
      <c r="P3243"/>
      <c r="Q3243"/>
    </row>
    <row r="3244" spans="3:17" x14ac:dyDescent="0.35">
      <c r="C3244"/>
      <c r="D3244"/>
      <c r="E3244"/>
      <c r="F3244"/>
      <c r="G3244"/>
      <c r="H3244"/>
      <c r="I3244"/>
      <c r="J3244"/>
      <c r="K3244"/>
      <c r="L3244"/>
      <c r="M3244"/>
      <c r="N3244"/>
      <c r="O3244"/>
      <c r="P3244"/>
      <c r="Q3244"/>
    </row>
    <row r="3245" spans="3:17" x14ac:dyDescent="0.35">
      <c r="C3245"/>
      <c r="D3245"/>
      <c r="E3245"/>
      <c r="F3245"/>
      <c r="G3245"/>
      <c r="H3245"/>
      <c r="I3245"/>
      <c r="J3245"/>
      <c r="K3245"/>
      <c r="L3245"/>
      <c r="M3245"/>
      <c r="N3245"/>
      <c r="O3245"/>
      <c r="P3245"/>
      <c r="Q3245"/>
    </row>
    <row r="3246" spans="3:17" x14ac:dyDescent="0.35">
      <c r="C3246"/>
      <c r="D3246"/>
      <c r="E3246"/>
      <c r="F3246"/>
      <c r="G3246"/>
      <c r="H3246"/>
      <c r="I3246"/>
      <c r="J3246"/>
      <c r="K3246"/>
      <c r="L3246"/>
      <c r="M3246"/>
      <c r="N3246"/>
      <c r="O3246"/>
      <c r="P3246"/>
      <c r="Q3246"/>
    </row>
    <row r="3247" spans="3:17" x14ac:dyDescent="0.35">
      <c r="C3247"/>
      <c r="D3247"/>
      <c r="E3247"/>
      <c r="F3247"/>
      <c r="G3247"/>
      <c r="H3247"/>
      <c r="I3247"/>
      <c r="J3247"/>
      <c r="K3247"/>
      <c r="L3247"/>
      <c r="M3247"/>
      <c r="N3247"/>
      <c r="O3247"/>
      <c r="P3247"/>
      <c r="Q3247"/>
    </row>
    <row r="3248" spans="3:17" x14ac:dyDescent="0.35">
      <c r="C3248"/>
      <c r="D3248"/>
      <c r="E3248"/>
      <c r="F3248"/>
      <c r="G3248"/>
      <c r="H3248"/>
      <c r="I3248"/>
      <c r="J3248"/>
      <c r="K3248"/>
      <c r="L3248"/>
      <c r="M3248"/>
      <c r="N3248"/>
      <c r="O3248"/>
      <c r="P3248"/>
      <c r="Q3248"/>
    </row>
    <row r="3249" spans="3:17" x14ac:dyDescent="0.35">
      <c r="C3249"/>
      <c r="D3249"/>
      <c r="E3249"/>
      <c r="F3249"/>
      <c r="G3249"/>
      <c r="H3249"/>
      <c r="I3249"/>
      <c r="J3249"/>
      <c r="K3249"/>
      <c r="L3249"/>
      <c r="M3249"/>
      <c r="N3249"/>
      <c r="O3249"/>
      <c r="P3249"/>
      <c r="Q3249"/>
    </row>
    <row r="3250" spans="3:17" x14ac:dyDescent="0.35">
      <c r="C3250"/>
      <c r="D3250"/>
      <c r="E3250"/>
      <c r="F3250"/>
      <c r="G3250"/>
      <c r="H3250"/>
      <c r="I3250"/>
      <c r="J3250"/>
      <c r="K3250"/>
      <c r="L3250"/>
      <c r="M3250"/>
      <c r="N3250"/>
      <c r="O3250"/>
      <c r="P3250"/>
      <c r="Q3250"/>
    </row>
    <row r="3251" spans="3:17" x14ac:dyDescent="0.35">
      <c r="C3251"/>
      <c r="D3251"/>
      <c r="E3251"/>
      <c r="F3251"/>
      <c r="G3251"/>
      <c r="H3251"/>
      <c r="I3251"/>
      <c r="J3251"/>
      <c r="K3251"/>
      <c r="L3251"/>
      <c r="M3251"/>
      <c r="N3251"/>
      <c r="O3251"/>
      <c r="P3251"/>
      <c r="Q3251"/>
    </row>
    <row r="3252" spans="3:17" x14ac:dyDescent="0.35">
      <c r="C3252"/>
      <c r="D3252"/>
      <c r="E3252"/>
      <c r="F3252"/>
      <c r="G3252"/>
      <c r="H3252"/>
      <c r="I3252"/>
      <c r="J3252"/>
      <c r="K3252"/>
      <c r="L3252"/>
      <c r="M3252"/>
      <c r="N3252"/>
      <c r="O3252"/>
      <c r="P3252"/>
      <c r="Q3252"/>
    </row>
    <row r="3253" spans="3:17" x14ac:dyDescent="0.35">
      <c r="C3253"/>
      <c r="D3253"/>
      <c r="E3253"/>
      <c r="F3253"/>
      <c r="G3253"/>
      <c r="H3253"/>
      <c r="I3253"/>
      <c r="J3253"/>
      <c r="K3253"/>
      <c r="L3253"/>
      <c r="M3253"/>
      <c r="N3253"/>
      <c r="O3253"/>
      <c r="P3253"/>
      <c r="Q3253"/>
    </row>
    <row r="3254" spans="3:17" x14ac:dyDescent="0.35">
      <c r="C3254"/>
      <c r="D3254"/>
      <c r="E3254"/>
      <c r="F3254"/>
      <c r="G3254"/>
      <c r="H3254"/>
      <c r="I3254"/>
      <c r="J3254"/>
      <c r="K3254"/>
      <c r="L3254"/>
      <c r="M3254"/>
      <c r="N3254"/>
      <c r="O3254"/>
      <c r="P3254"/>
      <c r="Q3254"/>
    </row>
    <row r="3255" spans="3:17" x14ac:dyDescent="0.35">
      <c r="C3255"/>
      <c r="D3255"/>
      <c r="E3255"/>
      <c r="F3255"/>
      <c r="G3255"/>
      <c r="H3255"/>
      <c r="I3255"/>
      <c r="J3255"/>
      <c r="K3255"/>
      <c r="L3255"/>
      <c r="M3255"/>
      <c r="N3255"/>
      <c r="O3255"/>
      <c r="P3255"/>
      <c r="Q3255"/>
    </row>
    <row r="3256" spans="3:17" x14ac:dyDescent="0.35">
      <c r="C3256"/>
      <c r="D3256"/>
      <c r="E3256"/>
      <c r="F3256"/>
      <c r="G3256"/>
      <c r="H3256"/>
      <c r="I3256"/>
      <c r="J3256"/>
      <c r="K3256"/>
      <c r="L3256"/>
      <c r="M3256"/>
      <c r="N3256"/>
      <c r="O3256"/>
      <c r="P3256"/>
      <c r="Q3256"/>
    </row>
    <row r="3257" spans="3:17" x14ac:dyDescent="0.35">
      <c r="C3257"/>
      <c r="D3257"/>
      <c r="E3257"/>
      <c r="F3257"/>
      <c r="G3257"/>
      <c r="H3257"/>
      <c r="I3257"/>
      <c r="J3257"/>
      <c r="K3257"/>
      <c r="L3257"/>
      <c r="M3257"/>
      <c r="N3257"/>
      <c r="O3257"/>
      <c r="P3257"/>
      <c r="Q3257"/>
    </row>
    <row r="3258" spans="3:17" x14ac:dyDescent="0.35">
      <c r="C3258"/>
      <c r="D3258"/>
      <c r="E3258"/>
      <c r="F3258"/>
      <c r="G3258"/>
      <c r="H3258"/>
      <c r="I3258"/>
      <c r="J3258"/>
      <c r="K3258"/>
      <c r="L3258"/>
      <c r="M3258"/>
      <c r="N3258"/>
      <c r="O3258"/>
      <c r="P3258"/>
      <c r="Q3258"/>
    </row>
    <row r="3259" spans="3:17" x14ac:dyDescent="0.35">
      <c r="C3259"/>
      <c r="D3259"/>
      <c r="E3259"/>
      <c r="F3259"/>
      <c r="G3259"/>
      <c r="H3259"/>
      <c r="I3259"/>
      <c r="J3259"/>
      <c r="K3259"/>
      <c r="L3259"/>
      <c r="M3259"/>
      <c r="N3259"/>
      <c r="O3259"/>
      <c r="P3259"/>
      <c r="Q3259"/>
    </row>
    <row r="3260" spans="3:17" x14ac:dyDescent="0.35">
      <c r="C3260"/>
      <c r="D3260"/>
      <c r="E3260"/>
      <c r="F3260"/>
      <c r="G3260"/>
      <c r="H3260"/>
      <c r="I3260"/>
      <c r="J3260"/>
      <c r="K3260"/>
      <c r="L3260"/>
      <c r="M3260"/>
      <c r="N3260"/>
      <c r="O3260"/>
      <c r="P3260"/>
      <c r="Q3260"/>
    </row>
    <row r="3261" spans="3:17" x14ac:dyDescent="0.35">
      <c r="C3261"/>
      <c r="D3261"/>
      <c r="E3261"/>
      <c r="F3261"/>
      <c r="G3261"/>
      <c r="H3261"/>
      <c r="I3261"/>
      <c r="J3261"/>
      <c r="K3261"/>
      <c r="L3261"/>
      <c r="M3261"/>
      <c r="N3261"/>
      <c r="O3261"/>
      <c r="P3261"/>
      <c r="Q3261"/>
    </row>
    <row r="3262" spans="3:17" x14ac:dyDescent="0.35">
      <c r="C3262"/>
      <c r="D3262"/>
      <c r="E3262"/>
      <c r="F3262"/>
      <c r="G3262"/>
      <c r="H3262"/>
      <c r="I3262"/>
      <c r="J3262"/>
      <c r="K3262"/>
      <c r="L3262"/>
      <c r="M3262"/>
      <c r="N3262"/>
      <c r="O3262"/>
      <c r="P3262"/>
      <c r="Q3262"/>
    </row>
    <row r="3263" spans="3:17" x14ac:dyDescent="0.35">
      <c r="C3263"/>
      <c r="D3263"/>
      <c r="E3263"/>
      <c r="F3263"/>
      <c r="G3263"/>
      <c r="H3263"/>
      <c r="I3263"/>
      <c r="J3263"/>
      <c r="K3263"/>
      <c r="L3263"/>
      <c r="M3263"/>
      <c r="N3263"/>
      <c r="O3263"/>
      <c r="P3263"/>
      <c r="Q3263"/>
    </row>
    <row r="3264" spans="3:17" x14ac:dyDescent="0.35">
      <c r="C3264"/>
      <c r="D3264"/>
      <c r="E3264"/>
      <c r="F3264"/>
      <c r="G3264"/>
      <c r="H3264"/>
      <c r="I3264"/>
      <c r="J3264"/>
      <c r="K3264"/>
      <c r="L3264"/>
      <c r="M3264"/>
      <c r="N3264"/>
      <c r="O3264"/>
      <c r="P3264"/>
      <c r="Q3264"/>
    </row>
    <row r="3265" spans="3:17" x14ac:dyDescent="0.35">
      <c r="C3265"/>
      <c r="D3265"/>
      <c r="E3265"/>
      <c r="F3265"/>
      <c r="G3265"/>
      <c r="H3265"/>
      <c r="I3265"/>
      <c r="J3265"/>
      <c r="K3265"/>
      <c r="L3265"/>
      <c r="M3265"/>
      <c r="N3265"/>
      <c r="O3265"/>
      <c r="P3265"/>
      <c r="Q3265"/>
    </row>
    <row r="3266" spans="3:17" x14ac:dyDescent="0.35">
      <c r="C3266"/>
      <c r="D3266"/>
      <c r="E3266"/>
      <c r="F3266"/>
      <c r="G3266"/>
      <c r="H3266"/>
      <c r="I3266"/>
      <c r="J3266"/>
      <c r="K3266"/>
      <c r="L3266"/>
      <c r="M3266"/>
      <c r="N3266"/>
      <c r="O3266"/>
      <c r="P3266"/>
      <c r="Q3266"/>
    </row>
    <row r="3267" spans="3:17" x14ac:dyDescent="0.35">
      <c r="C3267"/>
      <c r="D3267"/>
      <c r="E3267"/>
      <c r="F3267"/>
      <c r="G3267"/>
      <c r="H3267"/>
      <c r="I3267"/>
      <c r="J3267"/>
      <c r="K3267"/>
      <c r="L3267"/>
      <c r="M3267"/>
      <c r="N3267"/>
      <c r="O3267"/>
      <c r="P3267"/>
      <c r="Q3267"/>
    </row>
    <row r="3268" spans="3:17" x14ac:dyDescent="0.35">
      <c r="C3268"/>
      <c r="D3268"/>
      <c r="E3268"/>
      <c r="F3268"/>
      <c r="G3268"/>
      <c r="H3268"/>
      <c r="I3268"/>
      <c r="J3268"/>
      <c r="K3268"/>
      <c r="L3268"/>
      <c r="M3268"/>
      <c r="N3268"/>
      <c r="O3268"/>
      <c r="P3268"/>
      <c r="Q3268"/>
    </row>
    <row r="3269" spans="3:17" x14ac:dyDescent="0.35">
      <c r="C3269"/>
      <c r="D3269"/>
      <c r="E3269"/>
      <c r="F3269"/>
      <c r="G3269"/>
      <c r="H3269"/>
      <c r="I3269"/>
      <c r="J3269"/>
      <c r="K3269"/>
      <c r="L3269"/>
      <c r="M3269"/>
      <c r="N3269"/>
      <c r="O3269"/>
      <c r="P3269"/>
      <c r="Q3269"/>
    </row>
    <row r="3270" spans="3:17" x14ac:dyDescent="0.35">
      <c r="C3270"/>
      <c r="D3270"/>
      <c r="E3270"/>
      <c r="F3270"/>
      <c r="G3270"/>
      <c r="H3270"/>
      <c r="I3270"/>
      <c r="J3270"/>
      <c r="K3270"/>
      <c r="L3270"/>
      <c r="M3270"/>
      <c r="N3270"/>
      <c r="O3270"/>
      <c r="P3270"/>
      <c r="Q3270"/>
    </row>
    <row r="3271" spans="3:17" x14ac:dyDescent="0.35">
      <c r="C3271"/>
      <c r="D3271"/>
      <c r="E3271"/>
      <c r="F3271"/>
      <c r="G3271"/>
      <c r="H3271"/>
      <c r="I3271"/>
      <c r="J3271"/>
      <c r="K3271"/>
      <c r="L3271"/>
      <c r="M3271"/>
      <c r="N3271"/>
      <c r="O3271"/>
      <c r="P3271"/>
      <c r="Q3271"/>
    </row>
    <row r="3272" spans="3:17" x14ac:dyDescent="0.35">
      <c r="C3272"/>
      <c r="D3272"/>
      <c r="E3272"/>
      <c r="F3272"/>
      <c r="G3272"/>
      <c r="H3272"/>
      <c r="I3272"/>
      <c r="J3272"/>
      <c r="K3272"/>
      <c r="L3272"/>
      <c r="M3272"/>
      <c r="N3272"/>
      <c r="O3272"/>
      <c r="P3272"/>
      <c r="Q3272"/>
    </row>
    <row r="3273" spans="3:17" x14ac:dyDescent="0.35">
      <c r="C3273"/>
      <c r="D3273"/>
      <c r="E3273"/>
      <c r="F3273"/>
      <c r="G3273"/>
      <c r="H3273"/>
      <c r="I3273"/>
      <c r="J3273"/>
      <c r="K3273"/>
      <c r="L3273"/>
      <c r="M3273"/>
      <c r="N3273"/>
      <c r="O3273"/>
      <c r="P3273"/>
      <c r="Q3273"/>
    </row>
    <row r="3274" spans="3:17" x14ac:dyDescent="0.35">
      <c r="C3274"/>
      <c r="D3274"/>
      <c r="E3274"/>
      <c r="F3274"/>
      <c r="G3274"/>
      <c r="H3274"/>
      <c r="I3274"/>
      <c r="J3274"/>
      <c r="K3274"/>
      <c r="L3274"/>
      <c r="M3274"/>
      <c r="N3274"/>
      <c r="O3274"/>
      <c r="P3274"/>
      <c r="Q3274"/>
    </row>
    <row r="3275" spans="3:17" x14ac:dyDescent="0.35">
      <c r="C3275"/>
      <c r="D3275"/>
      <c r="E3275"/>
      <c r="F3275"/>
      <c r="G3275"/>
      <c r="H3275"/>
      <c r="I3275"/>
      <c r="J3275"/>
      <c r="K3275"/>
      <c r="L3275"/>
      <c r="M3275"/>
      <c r="N3275"/>
      <c r="O3275"/>
      <c r="P3275"/>
      <c r="Q3275"/>
    </row>
    <row r="3276" spans="3:17" x14ac:dyDescent="0.35">
      <c r="C3276"/>
      <c r="D3276"/>
      <c r="E3276"/>
      <c r="F3276"/>
      <c r="G3276"/>
      <c r="H3276"/>
      <c r="I3276"/>
      <c r="J3276"/>
      <c r="K3276"/>
      <c r="L3276"/>
      <c r="M3276"/>
      <c r="N3276"/>
      <c r="O3276"/>
      <c r="P3276"/>
      <c r="Q3276"/>
    </row>
    <row r="3277" spans="3:17" x14ac:dyDescent="0.35">
      <c r="C3277"/>
      <c r="D3277"/>
      <c r="E3277"/>
      <c r="F3277"/>
      <c r="G3277"/>
      <c r="H3277"/>
      <c r="I3277"/>
      <c r="J3277"/>
      <c r="K3277"/>
      <c r="L3277"/>
      <c r="M3277"/>
      <c r="N3277"/>
      <c r="O3277"/>
      <c r="P3277"/>
      <c r="Q3277"/>
    </row>
    <row r="3278" spans="3:17" x14ac:dyDescent="0.35">
      <c r="C3278"/>
      <c r="D3278"/>
      <c r="E3278"/>
      <c r="F3278"/>
      <c r="G3278"/>
      <c r="H3278"/>
      <c r="I3278"/>
      <c r="J3278"/>
      <c r="K3278"/>
      <c r="L3278"/>
      <c r="M3278"/>
      <c r="N3278"/>
      <c r="O3278"/>
      <c r="P3278"/>
      <c r="Q3278"/>
    </row>
    <row r="3279" spans="3:17" x14ac:dyDescent="0.35">
      <c r="C3279"/>
      <c r="D3279"/>
      <c r="E3279"/>
      <c r="F3279"/>
      <c r="G3279"/>
      <c r="H3279"/>
      <c r="I3279"/>
      <c r="J3279"/>
      <c r="K3279"/>
      <c r="L3279"/>
      <c r="M3279"/>
      <c r="N3279"/>
      <c r="O3279"/>
      <c r="P3279"/>
      <c r="Q3279"/>
    </row>
    <row r="3280" spans="3:17" x14ac:dyDescent="0.35">
      <c r="C3280"/>
      <c r="D3280"/>
      <c r="E3280"/>
      <c r="F3280"/>
      <c r="G3280"/>
      <c r="H3280"/>
      <c r="I3280"/>
      <c r="J3280"/>
      <c r="K3280"/>
      <c r="L3280"/>
      <c r="M3280"/>
      <c r="N3280"/>
      <c r="O3280"/>
      <c r="P3280"/>
      <c r="Q3280"/>
    </row>
    <row r="3281" spans="3:17" x14ac:dyDescent="0.35">
      <c r="C3281"/>
      <c r="D3281"/>
      <c r="E3281"/>
      <c r="F3281"/>
      <c r="G3281"/>
      <c r="H3281"/>
      <c r="I3281"/>
      <c r="J3281"/>
      <c r="K3281"/>
      <c r="L3281"/>
      <c r="M3281"/>
      <c r="N3281"/>
      <c r="O3281"/>
      <c r="P3281"/>
      <c r="Q3281"/>
    </row>
    <row r="3282" spans="3:17" x14ac:dyDescent="0.35">
      <c r="C3282"/>
      <c r="D3282"/>
      <c r="E3282"/>
      <c r="F3282"/>
      <c r="G3282"/>
      <c r="H3282"/>
      <c r="I3282"/>
      <c r="J3282"/>
      <c r="K3282"/>
      <c r="L3282"/>
      <c r="M3282"/>
      <c r="N3282"/>
      <c r="O3282"/>
      <c r="P3282"/>
      <c r="Q3282"/>
    </row>
    <row r="3283" spans="3:17" x14ac:dyDescent="0.35">
      <c r="C3283"/>
      <c r="D3283"/>
      <c r="E3283"/>
      <c r="F3283"/>
      <c r="G3283"/>
      <c r="H3283"/>
      <c r="I3283"/>
      <c r="J3283"/>
      <c r="K3283"/>
      <c r="L3283"/>
      <c r="M3283"/>
      <c r="N3283"/>
      <c r="O3283"/>
      <c r="P3283"/>
      <c r="Q3283"/>
    </row>
    <row r="3284" spans="3:17" x14ac:dyDescent="0.35">
      <c r="C3284"/>
      <c r="D3284"/>
      <c r="E3284"/>
      <c r="F3284"/>
      <c r="G3284"/>
      <c r="H3284"/>
      <c r="I3284"/>
      <c r="J3284"/>
      <c r="K3284"/>
      <c r="L3284"/>
      <c r="M3284"/>
      <c r="N3284"/>
      <c r="O3284"/>
      <c r="P3284"/>
      <c r="Q3284"/>
    </row>
    <row r="3285" spans="3:17" x14ac:dyDescent="0.35">
      <c r="C3285"/>
      <c r="D3285"/>
      <c r="E3285"/>
      <c r="F3285"/>
      <c r="G3285"/>
      <c r="H3285"/>
      <c r="I3285"/>
      <c r="J3285"/>
      <c r="K3285"/>
      <c r="L3285"/>
      <c r="M3285"/>
      <c r="N3285"/>
      <c r="O3285"/>
      <c r="P3285"/>
      <c r="Q3285"/>
    </row>
    <row r="3286" spans="3:17" x14ac:dyDescent="0.35">
      <c r="C3286"/>
      <c r="D3286"/>
      <c r="E3286"/>
      <c r="F3286"/>
      <c r="G3286"/>
      <c r="H3286"/>
      <c r="I3286"/>
      <c r="J3286"/>
      <c r="K3286"/>
      <c r="L3286"/>
      <c r="M3286"/>
      <c r="N3286"/>
      <c r="O3286"/>
      <c r="P3286"/>
      <c r="Q3286"/>
    </row>
    <row r="3287" spans="3:17" x14ac:dyDescent="0.35">
      <c r="C3287"/>
      <c r="D3287"/>
      <c r="E3287"/>
      <c r="F3287"/>
      <c r="G3287"/>
      <c r="H3287"/>
      <c r="I3287"/>
      <c r="J3287"/>
      <c r="K3287"/>
      <c r="L3287"/>
      <c r="M3287"/>
      <c r="N3287"/>
      <c r="O3287"/>
      <c r="P3287"/>
      <c r="Q3287"/>
    </row>
    <row r="3288" spans="3:17" x14ac:dyDescent="0.35">
      <c r="C3288"/>
      <c r="D3288"/>
      <c r="E3288"/>
      <c r="F3288"/>
      <c r="G3288"/>
      <c r="H3288"/>
      <c r="I3288"/>
      <c r="J3288"/>
      <c r="K3288"/>
      <c r="L3288"/>
      <c r="M3288"/>
      <c r="N3288"/>
      <c r="O3288"/>
      <c r="P3288"/>
      <c r="Q3288"/>
    </row>
    <row r="3289" spans="3:17" x14ac:dyDescent="0.35">
      <c r="C3289"/>
      <c r="D3289"/>
      <c r="E3289"/>
      <c r="F3289"/>
      <c r="G3289"/>
      <c r="H3289"/>
      <c r="I3289"/>
      <c r="J3289"/>
      <c r="K3289"/>
      <c r="L3289"/>
      <c r="M3289"/>
      <c r="N3289"/>
      <c r="O3289"/>
      <c r="P3289"/>
      <c r="Q3289"/>
    </row>
    <row r="3290" spans="3:17" x14ac:dyDescent="0.35">
      <c r="C3290"/>
      <c r="D3290"/>
      <c r="E3290"/>
      <c r="F3290"/>
      <c r="G3290"/>
      <c r="H3290"/>
      <c r="I3290"/>
      <c r="J3290"/>
      <c r="K3290"/>
      <c r="L3290"/>
      <c r="M3290"/>
      <c r="N3290"/>
      <c r="O3290"/>
      <c r="P3290"/>
      <c r="Q3290"/>
    </row>
    <row r="3291" spans="3:17" x14ac:dyDescent="0.35">
      <c r="C3291"/>
      <c r="D3291"/>
      <c r="E3291"/>
      <c r="F3291"/>
      <c r="G3291"/>
      <c r="H3291"/>
      <c r="I3291"/>
      <c r="J3291"/>
      <c r="K3291"/>
      <c r="L3291"/>
      <c r="M3291"/>
      <c r="N3291"/>
      <c r="O3291"/>
      <c r="P3291"/>
      <c r="Q3291"/>
    </row>
    <row r="3292" spans="3:17" x14ac:dyDescent="0.35">
      <c r="C3292"/>
      <c r="D3292"/>
      <c r="E3292"/>
      <c r="F3292"/>
      <c r="G3292"/>
      <c r="H3292"/>
      <c r="I3292"/>
      <c r="J3292"/>
      <c r="K3292"/>
      <c r="L3292"/>
      <c r="M3292"/>
      <c r="N3292"/>
      <c r="O3292"/>
      <c r="P3292"/>
      <c r="Q3292"/>
    </row>
    <row r="3293" spans="3:17" x14ac:dyDescent="0.35">
      <c r="C3293"/>
      <c r="D3293"/>
      <c r="E3293"/>
      <c r="F3293"/>
      <c r="G3293"/>
      <c r="H3293"/>
      <c r="I3293"/>
      <c r="J3293"/>
      <c r="K3293"/>
      <c r="L3293"/>
      <c r="M3293"/>
      <c r="N3293"/>
      <c r="O3293"/>
      <c r="P3293"/>
      <c r="Q3293"/>
    </row>
    <row r="3294" spans="3:17" x14ac:dyDescent="0.35">
      <c r="C3294"/>
      <c r="D3294"/>
      <c r="E3294"/>
      <c r="F3294"/>
      <c r="G3294"/>
      <c r="H3294"/>
      <c r="I3294"/>
      <c r="J3294"/>
      <c r="K3294"/>
      <c r="L3294"/>
      <c r="M3294"/>
      <c r="N3294"/>
      <c r="O3294"/>
      <c r="P3294"/>
      <c r="Q3294"/>
    </row>
    <row r="3295" spans="3:17" x14ac:dyDescent="0.35">
      <c r="C3295"/>
      <c r="D3295"/>
      <c r="E3295"/>
      <c r="F3295"/>
      <c r="G3295"/>
      <c r="H3295"/>
      <c r="I3295"/>
      <c r="J3295"/>
      <c r="K3295"/>
      <c r="L3295"/>
      <c r="M3295"/>
      <c r="N3295"/>
      <c r="O3295"/>
      <c r="P3295"/>
      <c r="Q3295"/>
    </row>
    <row r="3296" spans="3:17" x14ac:dyDescent="0.35">
      <c r="C3296"/>
      <c r="D3296"/>
      <c r="E3296"/>
      <c r="F3296"/>
      <c r="G3296"/>
      <c r="H3296"/>
      <c r="I3296"/>
      <c r="J3296"/>
      <c r="K3296"/>
      <c r="L3296"/>
      <c r="M3296"/>
      <c r="N3296"/>
      <c r="O3296"/>
      <c r="P3296"/>
      <c r="Q3296"/>
    </row>
    <row r="3297" spans="3:17" x14ac:dyDescent="0.35">
      <c r="C3297"/>
      <c r="D3297"/>
      <c r="E3297"/>
      <c r="F3297"/>
      <c r="G3297"/>
      <c r="H3297"/>
      <c r="I3297"/>
      <c r="J3297"/>
      <c r="K3297"/>
      <c r="L3297"/>
      <c r="M3297"/>
      <c r="N3297"/>
      <c r="O3297"/>
      <c r="P3297"/>
      <c r="Q3297"/>
    </row>
    <row r="3298" spans="3:17" x14ac:dyDescent="0.35">
      <c r="C3298"/>
      <c r="D3298"/>
      <c r="E3298"/>
      <c r="F3298"/>
      <c r="G3298"/>
      <c r="H3298"/>
      <c r="I3298"/>
      <c r="J3298"/>
      <c r="K3298"/>
      <c r="L3298"/>
      <c r="M3298"/>
      <c r="N3298"/>
      <c r="O3298"/>
      <c r="P3298"/>
      <c r="Q3298"/>
    </row>
    <row r="3299" spans="3:17" x14ac:dyDescent="0.35">
      <c r="C3299"/>
      <c r="D3299"/>
      <c r="E3299"/>
      <c r="F3299"/>
      <c r="G3299"/>
      <c r="H3299"/>
      <c r="I3299"/>
      <c r="J3299"/>
      <c r="K3299"/>
      <c r="L3299"/>
      <c r="M3299"/>
      <c r="N3299"/>
      <c r="O3299"/>
      <c r="P3299"/>
      <c r="Q3299"/>
    </row>
    <row r="3300" spans="3:17" x14ac:dyDescent="0.35">
      <c r="C3300"/>
      <c r="D3300"/>
      <c r="E3300"/>
      <c r="F3300"/>
      <c r="G3300"/>
      <c r="H3300"/>
      <c r="I3300"/>
      <c r="J3300"/>
      <c r="K3300"/>
      <c r="L3300"/>
      <c r="M3300"/>
      <c r="N3300"/>
      <c r="O3300"/>
      <c r="P3300"/>
      <c r="Q3300"/>
    </row>
    <row r="3301" spans="3:17" x14ac:dyDescent="0.35">
      <c r="C3301"/>
      <c r="D3301"/>
      <c r="E3301"/>
      <c r="F3301"/>
      <c r="G3301"/>
      <c r="H3301"/>
      <c r="I3301"/>
      <c r="J3301"/>
      <c r="K3301"/>
      <c r="L3301"/>
      <c r="M3301"/>
      <c r="N3301"/>
      <c r="O3301"/>
      <c r="P3301"/>
      <c r="Q3301"/>
    </row>
    <row r="3302" spans="3:17" x14ac:dyDescent="0.35">
      <c r="C3302"/>
      <c r="D3302"/>
      <c r="E3302"/>
      <c r="F3302"/>
      <c r="G3302"/>
      <c r="H3302"/>
      <c r="I3302"/>
      <c r="J3302"/>
      <c r="K3302"/>
      <c r="L3302"/>
      <c r="M3302"/>
      <c r="N3302"/>
      <c r="O3302"/>
      <c r="P3302"/>
      <c r="Q3302"/>
    </row>
    <row r="3303" spans="3:17" x14ac:dyDescent="0.35">
      <c r="C3303"/>
      <c r="D3303"/>
      <c r="E3303"/>
      <c r="F3303"/>
      <c r="G3303"/>
      <c r="H3303"/>
      <c r="I3303"/>
      <c r="J3303"/>
      <c r="K3303"/>
      <c r="L3303"/>
      <c r="M3303"/>
      <c r="N3303"/>
      <c r="O3303"/>
      <c r="P3303"/>
      <c r="Q3303"/>
    </row>
    <row r="3304" spans="3:17" x14ac:dyDescent="0.35">
      <c r="C3304"/>
      <c r="D3304"/>
      <c r="E3304"/>
      <c r="F3304"/>
      <c r="G3304"/>
      <c r="H3304"/>
      <c r="I3304"/>
      <c r="J3304"/>
      <c r="K3304"/>
      <c r="L3304"/>
      <c r="M3304"/>
      <c r="N3304"/>
      <c r="O3304"/>
      <c r="P3304"/>
      <c r="Q3304"/>
    </row>
    <row r="3305" spans="3:17" x14ac:dyDescent="0.35">
      <c r="C3305"/>
      <c r="D3305"/>
      <c r="E3305"/>
      <c r="F3305"/>
      <c r="G3305"/>
      <c r="H3305"/>
      <c r="I3305"/>
      <c r="J3305"/>
      <c r="K3305"/>
      <c r="L3305"/>
      <c r="M3305"/>
      <c r="N3305"/>
      <c r="O3305"/>
      <c r="P3305"/>
      <c r="Q3305"/>
    </row>
    <row r="3306" spans="3:17" x14ac:dyDescent="0.35">
      <c r="C3306"/>
      <c r="D3306"/>
      <c r="E3306"/>
      <c r="F3306"/>
      <c r="G3306"/>
      <c r="H3306"/>
      <c r="I3306"/>
      <c r="J3306"/>
      <c r="K3306"/>
      <c r="L3306"/>
      <c r="M3306"/>
      <c r="N3306"/>
      <c r="O3306"/>
      <c r="P3306"/>
      <c r="Q3306"/>
    </row>
    <row r="3307" spans="3:17" x14ac:dyDescent="0.35">
      <c r="C3307"/>
      <c r="D3307"/>
      <c r="E3307"/>
      <c r="F3307"/>
      <c r="G3307"/>
      <c r="H3307"/>
      <c r="I3307"/>
      <c r="J3307"/>
      <c r="K3307"/>
      <c r="L3307"/>
      <c r="M3307"/>
      <c r="N3307"/>
      <c r="O3307"/>
      <c r="P3307"/>
      <c r="Q3307"/>
    </row>
    <row r="3308" spans="3:17" x14ac:dyDescent="0.35">
      <c r="C3308"/>
      <c r="D3308"/>
      <c r="E3308"/>
      <c r="F3308"/>
      <c r="G3308"/>
      <c r="H3308"/>
      <c r="I3308"/>
      <c r="J3308"/>
      <c r="K3308"/>
      <c r="L3308"/>
      <c r="M3308"/>
      <c r="N3308"/>
      <c r="O3308"/>
      <c r="P3308"/>
      <c r="Q3308"/>
    </row>
    <row r="3309" spans="3:17" x14ac:dyDescent="0.35">
      <c r="C3309"/>
      <c r="D3309"/>
      <c r="E3309"/>
      <c r="F3309"/>
      <c r="G3309"/>
      <c r="H3309"/>
      <c r="I3309"/>
      <c r="J3309"/>
      <c r="K3309"/>
      <c r="L3309"/>
      <c r="M3309"/>
      <c r="N3309"/>
      <c r="O3309"/>
      <c r="P3309"/>
      <c r="Q3309"/>
    </row>
    <row r="3310" spans="3:17" x14ac:dyDescent="0.35">
      <c r="C3310"/>
      <c r="D3310"/>
      <c r="E3310"/>
      <c r="F3310"/>
      <c r="G3310"/>
      <c r="H3310"/>
      <c r="I3310"/>
      <c r="J3310"/>
      <c r="K3310"/>
      <c r="L3310"/>
      <c r="M3310"/>
      <c r="N3310"/>
      <c r="O3310"/>
      <c r="P3310"/>
      <c r="Q3310"/>
    </row>
    <row r="3311" spans="3:17" x14ac:dyDescent="0.35">
      <c r="C3311"/>
      <c r="D3311"/>
      <c r="E3311"/>
      <c r="F3311"/>
      <c r="G3311"/>
      <c r="H3311"/>
      <c r="I3311"/>
      <c r="J3311"/>
      <c r="K3311"/>
      <c r="L3311"/>
      <c r="M3311"/>
      <c r="N3311"/>
      <c r="O3311"/>
      <c r="P3311"/>
      <c r="Q3311"/>
    </row>
    <row r="3312" spans="3:17" x14ac:dyDescent="0.35">
      <c r="C3312"/>
      <c r="D3312"/>
      <c r="E3312"/>
      <c r="F3312"/>
      <c r="G3312"/>
      <c r="H3312"/>
      <c r="I3312"/>
      <c r="J3312"/>
      <c r="K3312"/>
      <c r="L3312"/>
      <c r="M3312"/>
      <c r="N3312"/>
      <c r="O3312"/>
      <c r="P3312"/>
      <c r="Q3312"/>
    </row>
    <row r="3313" spans="3:17" x14ac:dyDescent="0.35">
      <c r="C3313"/>
      <c r="D3313"/>
      <c r="E3313"/>
      <c r="F3313"/>
      <c r="G3313"/>
      <c r="H3313"/>
      <c r="I3313"/>
      <c r="J3313"/>
      <c r="K3313"/>
      <c r="L3313"/>
      <c r="M3313"/>
      <c r="N3313"/>
      <c r="O3313"/>
      <c r="P3313"/>
      <c r="Q3313"/>
    </row>
    <row r="3314" spans="3:17" x14ac:dyDescent="0.35">
      <c r="C3314"/>
      <c r="D3314"/>
      <c r="E3314"/>
      <c r="F3314"/>
      <c r="G3314"/>
      <c r="H3314"/>
      <c r="I3314"/>
      <c r="J3314"/>
      <c r="K3314"/>
      <c r="L3314"/>
      <c r="M3314"/>
      <c r="N3314"/>
      <c r="O3314"/>
      <c r="P3314"/>
      <c r="Q3314"/>
    </row>
    <row r="3315" spans="3:17" x14ac:dyDescent="0.35">
      <c r="C3315"/>
      <c r="D3315"/>
      <c r="E3315"/>
      <c r="F3315"/>
      <c r="G3315"/>
      <c r="H3315"/>
      <c r="I3315"/>
      <c r="J3315"/>
      <c r="K3315"/>
      <c r="L3315"/>
      <c r="M3315"/>
      <c r="N3315"/>
      <c r="O3315"/>
      <c r="P3315"/>
      <c r="Q3315"/>
    </row>
    <row r="3316" spans="3:17" x14ac:dyDescent="0.35">
      <c r="C3316"/>
      <c r="D3316"/>
      <c r="E3316"/>
      <c r="F3316"/>
      <c r="G3316"/>
      <c r="H3316"/>
      <c r="I3316"/>
      <c r="J3316"/>
      <c r="K3316"/>
      <c r="L3316"/>
      <c r="M3316"/>
      <c r="N3316"/>
      <c r="O3316"/>
      <c r="P3316"/>
      <c r="Q3316"/>
    </row>
    <row r="3317" spans="3:17" x14ac:dyDescent="0.35">
      <c r="C3317"/>
      <c r="D3317"/>
      <c r="E3317"/>
      <c r="F3317"/>
      <c r="G3317"/>
      <c r="H3317"/>
      <c r="I3317"/>
      <c r="J3317"/>
      <c r="K3317"/>
      <c r="L3317"/>
      <c r="M3317"/>
      <c r="N3317"/>
      <c r="O3317"/>
      <c r="P3317"/>
      <c r="Q3317"/>
    </row>
    <row r="3318" spans="3:17" x14ac:dyDescent="0.35">
      <c r="C3318"/>
      <c r="D3318"/>
      <c r="E3318"/>
      <c r="F3318"/>
      <c r="G3318"/>
      <c r="H3318"/>
      <c r="I3318"/>
      <c r="J3318"/>
      <c r="K3318"/>
      <c r="L3318"/>
      <c r="M3318"/>
      <c r="N3318"/>
      <c r="O3318"/>
      <c r="P3318"/>
      <c r="Q3318"/>
    </row>
    <row r="3319" spans="3:17" x14ac:dyDescent="0.35">
      <c r="C3319"/>
      <c r="D3319"/>
      <c r="E3319"/>
      <c r="F3319"/>
      <c r="G3319"/>
      <c r="H3319"/>
      <c r="I3319"/>
      <c r="J3319"/>
      <c r="K3319"/>
      <c r="L3319"/>
      <c r="M3319"/>
      <c r="N3319"/>
      <c r="O3319"/>
      <c r="P3319"/>
      <c r="Q3319"/>
    </row>
    <row r="3320" spans="3:17" x14ac:dyDescent="0.35">
      <c r="C3320"/>
      <c r="D3320"/>
      <c r="E3320"/>
      <c r="F3320"/>
      <c r="G3320"/>
      <c r="H3320"/>
      <c r="I3320"/>
      <c r="J3320"/>
      <c r="K3320"/>
      <c r="L3320"/>
      <c r="M3320"/>
      <c r="N3320"/>
      <c r="O3320"/>
      <c r="P3320"/>
      <c r="Q3320"/>
    </row>
    <row r="3321" spans="3:17" x14ac:dyDescent="0.35">
      <c r="C3321"/>
      <c r="D3321"/>
      <c r="E3321"/>
      <c r="F3321"/>
      <c r="G3321"/>
      <c r="H3321"/>
      <c r="I3321"/>
      <c r="J3321"/>
      <c r="K3321"/>
      <c r="L3321"/>
      <c r="M3321"/>
      <c r="N3321"/>
      <c r="O3321"/>
      <c r="P3321"/>
      <c r="Q3321"/>
    </row>
    <row r="3322" spans="3:17" x14ac:dyDescent="0.35">
      <c r="C3322"/>
      <c r="D3322"/>
      <c r="E3322"/>
      <c r="F3322"/>
      <c r="G3322"/>
      <c r="H3322"/>
      <c r="I3322"/>
      <c r="J3322"/>
      <c r="K3322"/>
      <c r="L3322"/>
      <c r="M3322"/>
      <c r="N3322"/>
      <c r="O3322"/>
      <c r="P3322"/>
      <c r="Q3322"/>
    </row>
    <row r="3323" spans="3:17" x14ac:dyDescent="0.35">
      <c r="C3323"/>
      <c r="D3323"/>
      <c r="E3323"/>
      <c r="F3323"/>
      <c r="G3323"/>
      <c r="H3323"/>
      <c r="I3323"/>
      <c r="J3323"/>
      <c r="K3323"/>
      <c r="L3323"/>
      <c r="M3323"/>
      <c r="N3323"/>
      <c r="O3323"/>
      <c r="P3323"/>
      <c r="Q3323"/>
    </row>
    <row r="3324" spans="3:17" x14ac:dyDescent="0.35">
      <c r="C3324"/>
      <c r="D3324"/>
      <c r="E3324"/>
      <c r="F3324"/>
      <c r="G3324"/>
      <c r="H3324"/>
      <c r="I3324"/>
      <c r="J3324"/>
      <c r="K3324"/>
      <c r="L3324"/>
      <c r="M3324"/>
      <c r="N3324"/>
      <c r="O3324"/>
      <c r="P3324"/>
      <c r="Q3324"/>
    </row>
    <row r="3325" spans="3:17" x14ac:dyDescent="0.35">
      <c r="C3325"/>
      <c r="D3325"/>
      <c r="E3325"/>
      <c r="F3325"/>
      <c r="G3325"/>
      <c r="H3325"/>
      <c r="I3325"/>
      <c r="J3325"/>
      <c r="K3325"/>
      <c r="L3325"/>
      <c r="M3325"/>
      <c r="N3325"/>
      <c r="O3325"/>
      <c r="P3325"/>
      <c r="Q3325"/>
    </row>
    <row r="3326" spans="3:17" x14ac:dyDescent="0.35">
      <c r="C3326"/>
      <c r="D3326"/>
      <c r="E3326"/>
      <c r="F3326"/>
      <c r="G3326"/>
      <c r="H3326"/>
      <c r="I3326"/>
      <c r="J3326"/>
      <c r="K3326"/>
      <c r="L3326"/>
      <c r="M3326"/>
      <c r="N3326"/>
      <c r="O3326"/>
      <c r="P3326"/>
      <c r="Q3326"/>
    </row>
    <row r="3327" spans="3:17" x14ac:dyDescent="0.35">
      <c r="C3327"/>
      <c r="D3327"/>
      <c r="E3327"/>
      <c r="F3327"/>
      <c r="G3327"/>
      <c r="H3327"/>
      <c r="I3327"/>
      <c r="J3327"/>
      <c r="K3327"/>
      <c r="L3327"/>
      <c r="M3327"/>
      <c r="N3327"/>
      <c r="O3327"/>
      <c r="P3327"/>
      <c r="Q3327"/>
    </row>
    <row r="3328" spans="3:17" x14ac:dyDescent="0.35">
      <c r="C3328"/>
      <c r="D3328"/>
      <c r="E3328"/>
      <c r="F3328"/>
      <c r="G3328"/>
      <c r="H3328"/>
      <c r="I3328"/>
      <c r="J3328"/>
      <c r="K3328"/>
      <c r="L3328"/>
      <c r="M3328"/>
      <c r="N3328"/>
      <c r="O3328"/>
      <c r="P3328"/>
      <c r="Q3328"/>
    </row>
    <row r="3329" spans="3:17" x14ac:dyDescent="0.35">
      <c r="C3329"/>
      <c r="D3329"/>
      <c r="E3329"/>
      <c r="F3329"/>
      <c r="G3329"/>
      <c r="H3329"/>
      <c r="I3329"/>
      <c r="J3329"/>
      <c r="K3329"/>
      <c r="L3329"/>
      <c r="M3329"/>
      <c r="N3329"/>
      <c r="O3329"/>
      <c r="P3329"/>
      <c r="Q3329"/>
    </row>
    <row r="3330" spans="3:17" x14ac:dyDescent="0.35">
      <c r="C3330"/>
      <c r="D3330"/>
      <c r="E3330"/>
      <c r="F3330"/>
      <c r="G3330"/>
      <c r="H3330"/>
      <c r="I3330"/>
      <c r="J3330"/>
      <c r="K3330"/>
      <c r="L3330"/>
      <c r="M3330"/>
      <c r="N3330"/>
      <c r="O3330"/>
      <c r="P3330"/>
      <c r="Q3330"/>
    </row>
    <row r="3331" spans="3:17" x14ac:dyDescent="0.35">
      <c r="C3331"/>
      <c r="D3331"/>
      <c r="E3331"/>
      <c r="F3331"/>
      <c r="G3331"/>
      <c r="H3331"/>
      <c r="I3331"/>
      <c r="J3331"/>
      <c r="K3331"/>
      <c r="L3331"/>
      <c r="M3331"/>
      <c r="N3331"/>
      <c r="O3331"/>
      <c r="P3331"/>
      <c r="Q3331"/>
    </row>
    <row r="3332" spans="3:17" x14ac:dyDescent="0.35">
      <c r="C3332"/>
      <c r="D3332"/>
      <c r="E3332"/>
      <c r="F3332"/>
      <c r="G3332"/>
      <c r="H3332"/>
      <c r="I3332"/>
      <c r="J3332"/>
      <c r="K3332"/>
      <c r="L3332"/>
      <c r="M3332"/>
      <c r="N3332"/>
      <c r="O3332"/>
      <c r="P3332"/>
      <c r="Q3332"/>
    </row>
    <row r="3333" spans="3:17" x14ac:dyDescent="0.35">
      <c r="C3333"/>
      <c r="D3333"/>
      <c r="E3333"/>
      <c r="F3333"/>
      <c r="G3333"/>
      <c r="H3333"/>
      <c r="I3333"/>
      <c r="J3333"/>
      <c r="K3333"/>
      <c r="L3333"/>
      <c r="M3333"/>
      <c r="N3333"/>
      <c r="O3333"/>
      <c r="P3333"/>
      <c r="Q3333"/>
    </row>
    <row r="3334" spans="3:17" x14ac:dyDescent="0.35">
      <c r="C3334"/>
      <c r="D3334"/>
      <c r="E3334"/>
      <c r="F3334"/>
      <c r="G3334"/>
      <c r="H3334"/>
      <c r="I3334"/>
      <c r="J3334"/>
      <c r="K3334"/>
      <c r="L3334"/>
      <c r="M3334"/>
      <c r="N3334"/>
      <c r="O3334"/>
      <c r="P3334"/>
      <c r="Q3334"/>
    </row>
    <row r="3335" spans="3:17" x14ac:dyDescent="0.35">
      <c r="C3335"/>
      <c r="D3335"/>
      <c r="E3335"/>
      <c r="F3335"/>
      <c r="G3335"/>
      <c r="H3335"/>
      <c r="I3335"/>
      <c r="J3335"/>
      <c r="K3335"/>
      <c r="L3335"/>
      <c r="M3335"/>
      <c r="N3335"/>
      <c r="O3335"/>
      <c r="P3335"/>
      <c r="Q3335"/>
    </row>
    <row r="3336" spans="3:17" x14ac:dyDescent="0.35">
      <c r="C3336"/>
      <c r="D3336"/>
      <c r="E3336"/>
      <c r="F3336"/>
      <c r="G3336"/>
      <c r="H3336"/>
      <c r="I3336"/>
      <c r="J3336"/>
      <c r="K3336"/>
      <c r="L3336"/>
      <c r="M3336"/>
      <c r="N3336"/>
      <c r="O3336"/>
      <c r="P3336"/>
      <c r="Q3336"/>
    </row>
    <row r="3337" spans="3:17" x14ac:dyDescent="0.35">
      <c r="C3337"/>
      <c r="D3337"/>
      <c r="E3337"/>
      <c r="F3337"/>
      <c r="G3337"/>
      <c r="H3337"/>
      <c r="I3337"/>
      <c r="J3337"/>
      <c r="K3337"/>
      <c r="L3337"/>
      <c r="M3337"/>
      <c r="N3337"/>
      <c r="O3337"/>
      <c r="P3337"/>
      <c r="Q3337"/>
    </row>
    <row r="3338" spans="3:17" x14ac:dyDescent="0.35">
      <c r="C3338"/>
      <c r="D3338"/>
      <c r="E3338"/>
      <c r="F3338"/>
      <c r="G3338"/>
      <c r="H3338"/>
      <c r="I3338"/>
      <c r="J3338"/>
      <c r="K3338"/>
      <c r="L3338"/>
      <c r="M3338"/>
      <c r="N3338"/>
      <c r="O3338"/>
      <c r="P3338"/>
      <c r="Q3338"/>
    </row>
    <row r="3339" spans="3:17" x14ac:dyDescent="0.35">
      <c r="C3339"/>
      <c r="D3339"/>
      <c r="E3339"/>
      <c r="F3339"/>
      <c r="G3339"/>
      <c r="H3339"/>
      <c r="I3339"/>
      <c r="J3339"/>
      <c r="K3339"/>
      <c r="L3339"/>
      <c r="M3339"/>
      <c r="N3339"/>
      <c r="O3339"/>
      <c r="P3339"/>
      <c r="Q3339"/>
    </row>
    <row r="3340" spans="3:17" x14ac:dyDescent="0.35">
      <c r="C3340"/>
      <c r="D3340"/>
      <c r="E3340"/>
      <c r="F3340"/>
      <c r="G3340"/>
      <c r="H3340"/>
      <c r="I3340"/>
      <c r="J3340"/>
      <c r="K3340"/>
      <c r="L3340"/>
      <c r="M3340"/>
      <c r="N3340"/>
      <c r="O3340"/>
      <c r="P3340"/>
      <c r="Q3340"/>
    </row>
    <row r="3341" spans="3:17" x14ac:dyDescent="0.35">
      <c r="C3341"/>
      <c r="D3341"/>
      <c r="E3341"/>
      <c r="F3341"/>
      <c r="G3341"/>
      <c r="H3341"/>
      <c r="I3341"/>
      <c r="J3341"/>
      <c r="K3341"/>
      <c r="L3341"/>
      <c r="M3341"/>
      <c r="N3341"/>
      <c r="O3341"/>
      <c r="P3341"/>
      <c r="Q3341"/>
    </row>
    <row r="3342" spans="3:17" x14ac:dyDescent="0.35">
      <c r="C3342"/>
      <c r="D3342"/>
      <c r="E3342"/>
      <c r="F3342"/>
      <c r="G3342"/>
      <c r="H3342"/>
      <c r="I3342"/>
      <c r="J3342"/>
      <c r="K3342"/>
      <c r="L3342"/>
      <c r="M3342"/>
      <c r="N3342"/>
      <c r="O3342"/>
      <c r="P3342"/>
      <c r="Q3342"/>
    </row>
    <row r="3343" spans="3:17" x14ac:dyDescent="0.35">
      <c r="C3343"/>
      <c r="D3343"/>
      <c r="E3343"/>
      <c r="F3343"/>
      <c r="G3343"/>
      <c r="H3343"/>
      <c r="I3343"/>
      <c r="J3343"/>
      <c r="K3343"/>
      <c r="L3343"/>
      <c r="M3343"/>
      <c r="N3343"/>
      <c r="O3343"/>
      <c r="P3343"/>
      <c r="Q3343"/>
    </row>
    <row r="3344" spans="3:17" x14ac:dyDescent="0.35">
      <c r="C3344"/>
      <c r="D3344"/>
      <c r="E3344"/>
      <c r="F3344"/>
      <c r="G3344"/>
      <c r="H3344"/>
      <c r="I3344"/>
      <c r="J3344"/>
      <c r="K3344"/>
      <c r="L3344"/>
      <c r="M3344"/>
      <c r="N3344"/>
      <c r="O3344"/>
      <c r="P3344"/>
      <c r="Q3344"/>
    </row>
    <row r="3345" spans="3:17" x14ac:dyDescent="0.35">
      <c r="C3345"/>
      <c r="D3345"/>
      <c r="E3345"/>
      <c r="F3345"/>
      <c r="G3345"/>
      <c r="H3345"/>
      <c r="I3345"/>
      <c r="J3345"/>
      <c r="K3345"/>
      <c r="L3345"/>
      <c r="M3345"/>
      <c r="N3345"/>
      <c r="O3345"/>
      <c r="P3345"/>
      <c r="Q3345"/>
    </row>
    <row r="3346" spans="3:17" x14ac:dyDescent="0.35">
      <c r="C3346"/>
      <c r="D3346"/>
      <c r="E3346"/>
      <c r="F3346"/>
      <c r="G3346"/>
      <c r="H3346"/>
      <c r="I3346"/>
      <c r="J3346"/>
      <c r="K3346"/>
      <c r="L3346"/>
      <c r="M3346"/>
      <c r="N3346"/>
      <c r="O3346"/>
      <c r="P3346"/>
      <c r="Q3346"/>
    </row>
    <row r="3347" spans="3:17" x14ac:dyDescent="0.35">
      <c r="C3347"/>
      <c r="D3347"/>
      <c r="E3347"/>
      <c r="F3347"/>
      <c r="G3347"/>
      <c r="H3347"/>
      <c r="I3347"/>
      <c r="J3347"/>
      <c r="K3347"/>
      <c r="L3347"/>
      <c r="M3347"/>
      <c r="N3347"/>
      <c r="O3347"/>
      <c r="P3347"/>
      <c r="Q3347"/>
    </row>
    <row r="3348" spans="3:17" x14ac:dyDescent="0.35">
      <c r="C3348"/>
      <c r="D3348"/>
      <c r="E3348"/>
      <c r="F3348"/>
      <c r="G3348"/>
      <c r="H3348"/>
      <c r="I3348"/>
      <c r="J3348"/>
      <c r="K3348"/>
      <c r="L3348"/>
      <c r="M3348"/>
      <c r="N3348"/>
      <c r="O3348"/>
      <c r="P3348"/>
      <c r="Q3348"/>
    </row>
    <row r="3349" spans="3:17" x14ac:dyDescent="0.35">
      <c r="C3349"/>
      <c r="D3349"/>
      <c r="E3349"/>
      <c r="F3349"/>
      <c r="G3349"/>
      <c r="H3349"/>
      <c r="I3349"/>
      <c r="J3349"/>
      <c r="K3349"/>
      <c r="L3349"/>
      <c r="M3349"/>
      <c r="N3349"/>
      <c r="O3349"/>
      <c r="P3349"/>
      <c r="Q3349"/>
    </row>
    <row r="3350" spans="3:17" x14ac:dyDescent="0.35">
      <c r="C3350"/>
      <c r="D3350"/>
      <c r="E3350"/>
      <c r="F3350"/>
      <c r="G3350"/>
      <c r="H3350"/>
      <c r="I3350"/>
      <c r="J3350"/>
      <c r="K3350"/>
      <c r="L3350"/>
      <c r="M3350"/>
      <c r="N3350"/>
      <c r="O3350"/>
      <c r="P3350"/>
      <c r="Q3350"/>
    </row>
    <row r="3351" spans="3:17" x14ac:dyDescent="0.35">
      <c r="C3351"/>
      <c r="D3351"/>
      <c r="E3351"/>
      <c r="F3351"/>
      <c r="G3351"/>
      <c r="H3351"/>
      <c r="I3351"/>
      <c r="J3351"/>
      <c r="K3351"/>
      <c r="L3351"/>
      <c r="M3351"/>
      <c r="N3351"/>
      <c r="O3351"/>
      <c r="P3351"/>
      <c r="Q3351"/>
    </row>
    <row r="3352" spans="3:17" x14ac:dyDescent="0.35">
      <c r="C3352"/>
      <c r="D3352"/>
      <c r="E3352"/>
      <c r="F3352"/>
      <c r="G3352"/>
      <c r="H3352"/>
      <c r="I3352"/>
      <c r="J3352"/>
      <c r="K3352"/>
      <c r="L3352"/>
      <c r="M3352"/>
      <c r="N3352"/>
      <c r="O3352"/>
      <c r="P3352"/>
      <c r="Q3352"/>
    </row>
    <row r="3353" spans="3:17" x14ac:dyDescent="0.35">
      <c r="C3353"/>
      <c r="D3353"/>
      <c r="E3353"/>
      <c r="F3353"/>
      <c r="G3353"/>
      <c r="H3353"/>
      <c r="I3353"/>
      <c r="J3353"/>
      <c r="K3353"/>
      <c r="L3353"/>
      <c r="M3353"/>
      <c r="N3353"/>
      <c r="O3353"/>
      <c r="P3353"/>
      <c r="Q3353"/>
    </row>
    <row r="3354" spans="3:17" x14ac:dyDescent="0.35">
      <c r="C3354"/>
      <c r="D3354"/>
      <c r="E3354"/>
      <c r="F3354"/>
      <c r="G3354"/>
      <c r="H3354"/>
      <c r="I3354"/>
      <c r="J3354"/>
      <c r="K3354"/>
      <c r="L3354"/>
      <c r="M3354"/>
      <c r="N3354"/>
      <c r="O3354"/>
      <c r="P3354"/>
      <c r="Q3354"/>
    </row>
    <row r="3355" spans="3:17" x14ac:dyDescent="0.35">
      <c r="C3355"/>
      <c r="D3355"/>
      <c r="E3355"/>
      <c r="F3355"/>
      <c r="G3355"/>
      <c r="H3355"/>
      <c r="I3355"/>
      <c r="J3355"/>
      <c r="K3355"/>
      <c r="L3355"/>
      <c r="M3355"/>
      <c r="N3355"/>
      <c r="O3355"/>
      <c r="P3355"/>
      <c r="Q3355"/>
    </row>
    <row r="3356" spans="3:17" x14ac:dyDescent="0.35">
      <c r="C3356"/>
      <c r="D3356"/>
      <c r="E3356"/>
      <c r="F3356"/>
      <c r="G3356"/>
      <c r="H3356"/>
      <c r="I3356"/>
      <c r="J3356"/>
      <c r="K3356"/>
      <c r="L3356"/>
      <c r="M3356"/>
      <c r="N3356"/>
      <c r="O3356"/>
      <c r="P3356"/>
      <c r="Q3356"/>
    </row>
    <row r="3357" spans="3:17" x14ac:dyDescent="0.35">
      <c r="C3357"/>
      <c r="D3357"/>
      <c r="E3357"/>
      <c r="F3357"/>
      <c r="G3357"/>
      <c r="H3357"/>
      <c r="I3357"/>
      <c r="J3357"/>
      <c r="K3357"/>
      <c r="L3357"/>
      <c r="M3357"/>
      <c r="N3357"/>
      <c r="O3357"/>
      <c r="P3357"/>
      <c r="Q3357"/>
    </row>
    <row r="3358" spans="3:17" x14ac:dyDescent="0.35">
      <c r="C3358"/>
      <c r="D3358"/>
      <c r="E3358"/>
      <c r="F3358"/>
      <c r="G3358"/>
      <c r="H3358"/>
      <c r="I3358"/>
      <c r="J3358"/>
      <c r="K3358"/>
      <c r="L3358"/>
      <c r="M3358"/>
      <c r="N3358"/>
      <c r="O3358"/>
      <c r="P3358"/>
      <c r="Q3358"/>
    </row>
    <row r="3359" spans="3:17" x14ac:dyDescent="0.35">
      <c r="C3359"/>
      <c r="D3359"/>
      <c r="E3359"/>
      <c r="F3359"/>
      <c r="G3359"/>
      <c r="H3359"/>
      <c r="I3359"/>
      <c r="J3359"/>
      <c r="K3359"/>
      <c r="L3359"/>
      <c r="M3359"/>
      <c r="N3359"/>
      <c r="O3359"/>
      <c r="P3359"/>
      <c r="Q3359"/>
    </row>
    <row r="3360" spans="3:17" x14ac:dyDescent="0.35">
      <c r="C3360"/>
      <c r="D3360"/>
      <c r="E3360"/>
      <c r="F3360"/>
      <c r="G3360"/>
      <c r="H3360"/>
      <c r="I3360"/>
      <c r="J3360"/>
      <c r="K3360"/>
      <c r="L3360"/>
      <c r="M3360"/>
      <c r="N3360"/>
      <c r="O3360"/>
      <c r="P3360"/>
      <c r="Q3360"/>
    </row>
    <row r="3361" spans="3:17" x14ac:dyDescent="0.35">
      <c r="C3361"/>
      <c r="D3361"/>
      <c r="E3361"/>
      <c r="F3361"/>
      <c r="G3361"/>
      <c r="H3361"/>
      <c r="I3361"/>
      <c r="J3361"/>
      <c r="K3361"/>
      <c r="L3361"/>
      <c r="M3361"/>
      <c r="N3361"/>
      <c r="O3361"/>
      <c r="P3361"/>
      <c r="Q3361"/>
    </row>
    <row r="3362" spans="3:17" x14ac:dyDescent="0.35">
      <c r="C3362"/>
      <c r="D3362"/>
      <c r="E3362"/>
      <c r="F3362"/>
      <c r="G3362"/>
      <c r="H3362"/>
      <c r="I3362"/>
      <c r="J3362"/>
      <c r="K3362"/>
      <c r="L3362"/>
      <c r="M3362"/>
      <c r="N3362"/>
      <c r="O3362"/>
      <c r="P3362"/>
      <c r="Q3362"/>
    </row>
    <row r="3363" spans="3:17" x14ac:dyDescent="0.35">
      <c r="C3363"/>
      <c r="D3363"/>
      <c r="E3363"/>
      <c r="F3363"/>
      <c r="G3363"/>
      <c r="H3363"/>
      <c r="I3363"/>
      <c r="J3363"/>
      <c r="K3363"/>
      <c r="L3363"/>
      <c r="M3363"/>
      <c r="N3363"/>
      <c r="O3363"/>
      <c r="P3363"/>
      <c r="Q3363"/>
    </row>
    <row r="3364" spans="3:17" x14ac:dyDescent="0.35">
      <c r="C3364"/>
      <c r="D3364"/>
      <c r="E3364"/>
      <c r="F3364"/>
      <c r="G3364"/>
      <c r="H3364"/>
      <c r="I3364"/>
      <c r="J3364"/>
      <c r="K3364"/>
      <c r="L3364"/>
      <c r="M3364"/>
      <c r="N3364"/>
      <c r="O3364"/>
      <c r="P3364"/>
      <c r="Q3364"/>
    </row>
    <row r="3365" spans="3:17" x14ac:dyDescent="0.35">
      <c r="C3365"/>
      <c r="D3365"/>
      <c r="E3365"/>
      <c r="F3365"/>
      <c r="G3365"/>
      <c r="H3365"/>
      <c r="I3365"/>
      <c r="J3365"/>
      <c r="K3365"/>
      <c r="L3365"/>
      <c r="M3365"/>
      <c r="N3365"/>
      <c r="O3365"/>
      <c r="P3365"/>
      <c r="Q3365"/>
    </row>
    <row r="3366" spans="3:17" x14ac:dyDescent="0.35">
      <c r="C3366"/>
      <c r="D3366"/>
      <c r="E3366"/>
      <c r="F3366"/>
      <c r="G3366"/>
      <c r="H3366"/>
      <c r="I3366"/>
      <c r="J3366"/>
      <c r="K3366"/>
      <c r="L3366"/>
      <c r="M3366"/>
      <c r="N3366"/>
      <c r="O3366"/>
      <c r="P3366"/>
      <c r="Q3366"/>
    </row>
    <row r="3367" spans="3:17" x14ac:dyDescent="0.35">
      <c r="C3367"/>
      <c r="D3367"/>
      <c r="E3367"/>
      <c r="F3367"/>
      <c r="G3367"/>
      <c r="H3367"/>
      <c r="I3367"/>
      <c r="J3367"/>
      <c r="K3367"/>
      <c r="L3367"/>
      <c r="M3367"/>
      <c r="N3367"/>
      <c r="O3367"/>
      <c r="P3367"/>
      <c r="Q3367"/>
    </row>
    <row r="3368" spans="3:17" x14ac:dyDescent="0.35">
      <c r="C3368"/>
      <c r="D3368"/>
      <c r="E3368"/>
      <c r="F3368"/>
      <c r="G3368"/>
      <c r="H3368"/>
      <c r="I3368"/>
      <c r="J3368"/>
      <c r="K3368"/>
      <c r="L3368"/>
      <c r="M3368"/>
      <c r="N3368"/>
      <c r="O3368"/>
      <c r="P3368"/>
      <c r="Q3368"/>
    </row>
    <row r="3369" spans="3:17" x14ac:dyDescent="0.35">
      <c r="C3369"/>
      <c r="D3369"/>
      <c r="E3369"/>
      <c r="F3369"/>
      <c r="G3369"/>
      <c r="H3369"/>
      <c r="I3369"/>
      <c r="J3369"/>
      <c r="K3369"/>
      <c r="L3369"/>
      <c r="M3369"/>
      <c r="N3369"/>
      <c r="O3369"/>
      <c r="P3369"/>
      <c r="Q3369"/>
    </row>
    <row r="3370" spans="3:17" x14ac:dyDescent="0.35">
      <c r="C3370"/>
      <c r="D3370"/>
      <c r="E3370"/>
      <c r="F3370"/>
      <c r="G3370"/>
      <c r="H3370"/>
      <c r="I3370"/>
      <c r="J3370"/>
      <c r="K3370"/>
      <c r="L3370"/>
      <c r="M3370"/>
      <c r="N3370"/>
      <c r="O3370"/>
      <c r="P3370"/>
      <c r="Q3370"/>
    </row>
    <row r="3371" spans="3:17" x14ac:dyDescent="0.35">
      <c r="C3371"/>
      <c r="D3371"/>
      <c r="E3371"/>
      <c r="F3371"/>
      <c r="G3371"/>
      <c r="H3371"/>
      <c r="I3371"/>
      <c r="J3371"/>
      <c r="K3371"/>
      <c r="L3371"/>
      <c r="M3371"/>
      <c r="N3371"/>
      <c r="O3371"/>
      <c r="P3371"/>
      <c r="Q3371"/>
    </row>
    <row r="3372" spans="3:17" x14ac:dyDescent="0.35">
      <c r="C3372"/>
      <c r="D3372"/>
      <c r="E3372"/>
      <c r="F3372"/>
      <c r="G3372"/>
      <c r="H3372"/>
      <c r="I3372"/>
      <c r="J3372"/>
      <c r="K3372"/>
      <c r="L3372"/>
      <c r="M3372"/>
      <c r="N3372"/>
      <c r="O3372"/>
      <c r="P3372"/>
      <c r="Q3372"/>
    </row>
    <row r="3373" spans="3:17" x14ac:dyDescent="0.35">
      <c r="C3373"/>
      <c r="D3373"/>
      <c r="E3373"/>
      <c r="F3373"/>
      <c r="G3373"/>
      <c r="H3373"/>
      <c r="I3373"/>
      <c r="J3373"/>
      <c r="K3373"/>
      <c r="L3373"/>
      <c r="M3373"/>
      <c r="N3373"/>
      <c r="O3373"/>
      <c r="P3373"/>
      <c r="Q3373"/>
    </row>
    <row r="3374" spans="3:17" x14ac:dyDescent="0.35">
      <c r="C3374"/>
      <c r="D3374"/>
      <c r="E3374"/>
      <c r="F3374"/>
      <c r="G3374"/>
      <c r="H3374"/>
      <c r="I3374"/>
      <c r="J3374"/>
      <c r="K3374"/>
      <c r="L3374"/>
      <c r="M3374"/>
      <c r="N3374"/>
      <c r="O3374"/>
      <c r="P3374"/>
      <c r="Q3374"/>
    </row>
    <row r="3375" spans="3:17" x14ac:dyDescent="0.35">
      <c r="C3375"/>
      <c r="D3375"/>
      <c r="E3375"/>
      <c r="F3375"/>
      <c r="G3375"/>
      <c r="H3375"/>
      <c r="I3375"/>
      <c r="J3375"/>
      <c r="K3375"/>
      <c r="L3375"/>
      <c r="M3375"/>
      <c r="N3375"/>
      <c r="O3375"/>
      <c r="P3375"/>
      <c r="Q3375"/>
    </row>
    <row r="3376" spans="3:17" x14ac:dyDescent="0.35">
      <c r="C3376"/>
      <c r="D3376"/>
      <c r="E3376"/>
      <c r="F3376"/>
      <c r="G3376"/>
      <c r="H3376"/>
      <c r="I3376"/>
      <c r="J3376"/>
      <c r="K3376"/>
      <c r="L3376"/>
      <c r="M3376"/>
      <c r="N3376"/>
      <c r="O3376"/>
      <c r="P3376"/>
      <c r="Q3376"/>
    </row>
    <row r="3377" spans="3:17" x14ac:dyDescent="0.35">
      <c r="C3377"/>
      <c r="D3377"/>
      <c r="E3377"/>
      <c r="F3377"/>
      <c r="G3377"/>
      <c r="H3377"/>
      <c r="I3377"/>
      <c r="J3377"/>
      <c r="K3377"/>
      <c r="L3377"/>
      <c r="M3377"/>
      <c r="N3377"/>
      <c r="O3377"/>
      <c r="P3377"/>
      <c r="Q3377"/>
    </row>
    <row r="3378" spans="3:17" x14ac:dyDescent="0.35">
      <c r="C3378"/>
      <c r="D3378"/>
      <c r="E3378"/>
      <c r="F3378"/>
      <c r="G3378"/>
      <c r="H3378"/>
      <c r="I3378"/>
      <c r="J3378"/>
      <c r="K3378"/>
      <c r="L3378"/>
      <c r="M3378"/>
      <c r="N3378"/>
      <c r="O3378"/>
      <c r="P3378"/>
      <c r="Q3378"/>
    </row>
    <row r="3379" spans="3:17" x14ac:dyDescent="0.35">
      <c r="C3379"/>
      <c r="D3379"/>
      <c r="E3379"/>
      <c r="F3379"/>
      <c r="G3379"/>
      <c r="H3379"/>
      <c r="I3379"/>
      <c r="J3379"/>
      <c r="K3379"/>
      <c r="L3379"/>
      <c r="M3379"/>
      <c r="N3379"/>
      <c r="O3379"/>
      <c r="P3379"/>
      <c r="Q3379"/>
    </row>
    <row r="3380" spans="3:17" x14ac:dyDescent="0.35">
      <c r="C3380"/>
      <c r="D3380"/>
      <c r="E3380"/>
      <c r="F3380"/>
      <c r="G3380"/>
      <c r="H3380"/>
      <c r="I3380"/>
      <c r="J3380"/>
      <c r="K3380"/>
      <c r="L3380"/>
      <c r="M3380"/>
      <c r="N3380"/>
      <c r="O3380"/>
      <c r="P3380"/>
      <c r="Q3380"/>
    </row>
    <row r="3381" spans="3:17" x14ac:dyDescent="0.35">
      <c r="C3381"/>
      <c r="D3381"/>
      <c r="E3381"/>
      <c r="F3381"/>
      <c r="G3381"/>
      <c r="H3381"/>
      <c r="I3381"/>
      <c r="J3381"/>
      <c r="K3381"/>
      <c r="L3381"/>
      <c r="M3381"/>
      <c r="N3381"/>
      <c r="O3381"/>
      <c r="P3381"/>
      <c r="Q3381"/>
    </row>
    <row r="3382" spans="3:17" x14ac:dyDescent="0.35">
      <c r="C3382"/>
      <c r="D3382"/>
      <c r="E3382"/>
      <c r="F3382"/>
      <c r="G3382"/>
      <c r="H3382"/>
      <c r="I3382"/>
      <c r="J3382"/>
      <c r="K3382"/>
      <c r="L3382"/>
      <c r="M3382"/>
      <c r="N3382"/>
      <c r="O3382"/>
      <c r="P3382"/>
      <c r="Q3382"/>
    </row>
    <row r="3383" spans="3:17" x14ac:dyDescent="0.35">
      <c r="C3383"/>
      <c r="D3383"/>
      <c r="E3383"/>
      <c r="F3383"/>
      <c r="G3383"/>
      <c r="H3383"/>
      <c r="I3383"/>
      <c r="J3383"/>
      <c r="K3383"/>
      <c r="L3383"/>
      <c r="M3383"/>
      <c r="N3383"/>
      <c r="O3383"/>
      <c r="P3383"/>
      <c r="Q3383"/>
    </row>
    <row r="3384" spans="3:17" x14ac:dyDescent="0.35">
      <c r="C3384"/>
      <c r="D3384"/>
      <c r="E3384"/>
      <c r="F3384"/>
      <c r="G3384"/>
      <c r="H3384"/>
      <c r="I3384"/>
      <c r="J3384"/>
      <c r="K3384"/>
      <c r="L3384"/>
      <c r="M3384"/>
      <c r="N3384"/>
      <c r="O3384"/>
      <c r="P3384"/>
      <c r="Q3384"/>
    </row>
    <row r="3385" spans="3:17" x14ac:dyDescent="0.35">
      <c r="C3385"/>
      <c r="D3385"/>
      <c r="E3385"/>
      <c r="F3385"/>
      <c r="G3385"/>
      <c r="H3385"/>
      <c r="I3385"/>
      <c r="J3385"/>
      <c r="K3385"/>
      <c r="L3385"/>
      <c r="M3385"/>
      <c r="N3385"/>
      <c r="O3385"/>
      <c r="P3385"/>
      <c r="Q3385"/>
    </row>
    <row r="3386" spans="3:17" x14ac:dyDescent="0.35">
      <c r="C3386"/>
      <c r="D3386"/>
      <c r="E3386"/>
      <c r="F3386"/>
      <c r="G3386"/>
      <c r="H3386"/>
      <c r="I3386"/>
      <c r="J3386"/>
      <c r="K3386"/>
      <c r="L3386"/>
      <c r="M3386"/>
      <c r="N3386"/>
      <c r="O3386"/>
      <c r="P3386"/>
      <c r="Q3386"/>
    </row>
    <row r="3387" spans="3:17" x14ac:dyDescent="0.35">
      <c r="C3387"/>
      <c r="D3387"/>
      <c r="E3387"/>
      <c r="F3387"/>
      <c r="G3387"/>
      <c r="H3387"/>
      <c r="I3387"/>
      <c r="J3387"/>
      <c r="K3387"/>
      <c r="L3387"/>
      <c r="M3387"/>
      <c r="N3387"/>
      <c r="O3387"/>
      <c r="P3387"/>
      <c r="Q3387"/>
    </row>
    <row r="3388" spans="3:17" x14ac:dyDescent="0.35">
      <c r="C3388"/>
      <c r="D3388"/>
      <c r="E3388"/>
      <c r="F3388"/>
      <c r="G3388"/>
      <c r="H3388"/>
      <c r="I3388"/>
      <c r="J3388"/>
      <c r="K3388"/>
      <c r="L3388"/>
      <c r="M3388"/>
      <c r="N3388"/>
      <c r="O3388"/>
      <c r="P3388"/>
      <c r="Q3388"/>
    </row>
    <row r="3389" spans="3:17" x14ac:dyDescent="0.35">
      <c r="C3389"/>
      <c r="D3389"/>
      <c r="E3389"/>
      <c r="F3389"/>
      <c r="G3389"/>
      <c r="H3389"/>
      <c r="I3389"/>
      <c r="J3389"/>
      <c r="K3389"/>
      <c r="L3389"/>
      <c r="M3389"/>
      <c r="N3389"/>
      <c r="O3389"/>
      <c r="P3389"/>
      <c r="Q3389"/>
    </row>
    <row r="3390" spans="3:17" x14ac:dyDescent="0.35">
      <c r="C3390"/>
      <c r="D3390"/>
      <c r="E3390"/>
      <c r="F3390"/>
      <c r="G3390"/>
      <c r="H3390"/>
      <c r="I3390"/>
      <c r="J3390"/>
      <c r="K3390"/>
      <c r="L3390"/>
      <c r="M3390"/>
      <c r="N3390"/>
      <c r="O3390"/>
      <c r="P3390"/>
      <c r="Q3390"/>
    </row>
    <row r="3391" spans="3:17" x14ac:dyDescent="0.35">
      <c r="C3391"/>
      <c r="D3391"/>
      <c r="E3391"/>
      <c r="F3391"/>
      <c r="G3391"/>
      <c r="H3391"/>
      <c r="I3391"/>
      <c r="J3391"/>
      <c r="K3391"/>
      <c r="L3391"/>
      <c r="M3391"/>
      <c r="N3391"/>
      <c r="O3391"/>
      <c r="P3391"/>
      <c r="Q3391"/>
    </row>
    <row r="3392" spans="3:17" x14ac:dyDescent="0.35">
      <c r="C3392"/>
      <c r="D3392"/>
      <c r="E3392"/>
      <c r="F3392"/>
      <c r="G3392"/>
      <c r="H3392"/>
      <c r="I3392"/>
      <c r="J3392"/>
      <c r="K3392"/>
      <c r="L3392"/>
      <c r="M3392"/>
      <c r="N3392"/>
      <c r="O3392"/>
      <c r="P3392"/>
      <c r="Q3392"/>
    </row>
    <row r="3393" spans="3:17" x14ac:dyDescent="0.35">
      <c r="C3393"/>
      <c r="D3393"/>
      <c r="E3393"/>
      <c r="F3393"/>
      <c r="G3393"/>
      <c r="H3393"/>
      <c r="I3393"/>
      <c r="J3393"/>
      <c r="K3393"/>
      <c r="L3393"/>
      <c r="M3393"/>
      <c r="N3393"/>
      <c r="O3393"/>
      <c r="P3393"/>
      <c r="Q3393"/>
    </row>
    <row r="3394" spans="3:17" x14ac:dyDescent="0.35">
      <c r="C3394"/>
      <c r="D3394"/>
      <c r="E3394"/>
      <c r="F3394"/>
      <c r="G3394"/>
      <c r="H3394"/>
      <c r="I3394"/>
      <c r="J3394"/>
      <c r="K3394"/>
      <c r="L3394"/>
      <c r="M3394"/>
      <c r="N3394"/>
      <c r="O3394"/>
      <c r="P3394"/>
      <c r="Q3394"/>
    </row>
    <row r="3395" spans="3:17" x14ac:dyDescent="0.35">
      <c r="C3395"/>
      <c r="D3395"/>
      <c r="E3395"/>
      <c r="F3395"/>
      <c r="G3395"/>
      <c r="H3395"/>
      <c r="I3395"/>
      <c r="J3395"/>
      <c r="K3395"/>
      <c r="L3395"/>
      <c r="M3395"/>
      <c r="N3395"/>
      <c r="O3395"/>
      <c r="P3395"/>
      <c r="Q3395"/>
    </row>
    <row r="3396" spans="3:17" x14ac:dyDescent="0.35">
      <c r="C3396"/>
      <c r="D3396"/>
      <c r="E3396"/>
      <c r="F3396"/>
      <c r="G3396"/>
      <c r="H3396"/>
      <c r="I3396"/>
      <c r="J3396"/>
      <c r="K3396"/>
      <c r="L3396"/>
      <c r="M3396"/>
      <c r="N3396"/>
      <c r="O3396"/>
      <c r="P3396"/>
      <c r="Q3396"/>
    </row>
    <row r="3397" spans="3:17" x14ac:dyDescent="0.35">
      <c r="C3397"/>
      <c r="D3397"/>
      <c r="E3397"/>
      <c r="F3397"/>
      <c r="G3397"/>
      <c r="H3397"/>
      <c r="I3397"/>
      <c r="J3397"/>
      <c r="K3397"/>
      <c r="L3397"/>
      <c r="M3397"/>
      <c r="N3397"/>
      <c r="O3397"/>
      <c r="P3397"/>
      <c r="Q3397"/>
    </row>
    <row r="3398" spans="3:17" x14ac:dyDescent="0.35">
      <c r="C3398"/>
      <c r="D3398"/>
      <c r="E3398"/>
      <c r="F3398"/>
      <c r="G3398"/>
      <c r="H3398"/>
      <c r="I3398"/>
      <c r="J3398"/>
      <c r="K3398"/>
      <c r="L3398"/>
      <c r="M3398"/>
      <c r="N3398"/>
      <c r="O3398"/>
      <c r="P3398"/>
      <c r="Q3398"/>
    </row>
    <row r="3399" spans="3:17" x14ac:dyDescent="0.35">
      <c r="C3399"/>
      <c r="D3399"/>
      <c r="E3399"/>
      <c r="F3399"/>
      <c r="G3399"/>
      <c r="H3399"/>
      <c r="I3399"/>
      <c r="J3399"/>
      <c r="K3399"/>
      <c r="L3399"/>
      <c r="M3399"/>
      <c r="N3399"/>
      <c r="O3399"/>
      <c r="P3399"/>
      <c r="Q3399"/>
    </row>
    <row r="3400" spans="3:17" x14ac:dyDescent="0.35">
      <c r="C3400"/>
      <c r="D3400"/>
      <c r="E3400"/>
      <c r="F3400"/>
      <c r="G3400"/>
      <c r="H3400"/>
      <c r="I3400"/>
      <c r="J3400"/>
      <c r="K3400"/>
      <c r="L3400"/>
      <c r="M3400"/>
      <c r="N3400"/>
      <c r="O3400"/>
      <c r="P3400"/>
      <c r="Q3400"/>
    </row>
    <row r="3401" spans="3:17" x14ac:dyDescent="0.35">
      <c r="C3401"/>
      <c r="D3401"/>
      <c r="E3401"/>
      <c r="F3401"/>
      <c r="G3401"/>
      <c r="H3401"/>
      <c r="I3401"/>
      <c r="J3401"/>
      <c r="K3401"/>
      <c r="L3401"/>
      <c r="M3401"/>
      <c r="N3401"/>
      <c r="O3401"/>
      <c r="P3401"/>
      <c r="Q3401"/>
    </row>
    <row r="3402" spans="3:17" x14ac:dyDescent="0.35">
      <c r="C3402"/>
      <c r="D3402"/>
      <c r="E3402"/>
      <c r="F3402"/>
      <c r="G3402"/>
      <c r="H3402"/>
      <c r="I3402"/>
      <c r="J3402"/>
      <c r="K3402"/>
      <c r="L3402"/>
      <c r="M3402"/>
      <c r="N3402"/>
      <c r="O3402"/>
      <c r="P3402"/>
      <c r="Q3402"/>
    </row>
    <row r="3403" spans="3:17" x14ac:dyDescent="0.35">
      <c r="C3403"/>
      <c r="D3403"/>
      <c r="E3403"/>
      <c r="F3403"/>
      <c r="G3403"/>
      <c r="H3403"/>
      <c r="I3403"/>
      <c r="J3403"/>
      <c r="K3403"/>
      <c r="L3403"/>
      <c r="M3403"/>
      <c r="N3403"/>
      <c r="O3403"/>
      <c r="P3403"/>
      <c r="Q3403"/>
    </row>
    <row r="3404" spans="3:17" x14ac:dyDescent="0.35">
      <c r="C3404"/>
      <c r="D3404"/>
      <c r="E3404"/>
      <c r="F3404"/>
      <c r="G3404"/>
      <c r="H3404"/>
      <c r="I3404"/>
      <c r="J3404"/>
      <c r="K3404"/>
      <c r="L3404"/>
      <c r="M3404"/>
      <c r="N3404"/>
      <c r="O3404"/>
      <c r="P3404"/>
      <c r="Q3404"/>
    </row>
    <row r="3405" spans="3:17" x14ac:dyDescent="0.35">
      <c r="C3405"/>
      <c r="D3405"/>
      <c r="E3405"/>
      <c r="F3405"/>
      <c r="G3405"/>
      <c r="H3405"/>
      <c r="I3405"/>
      <c r="J3405"/>
      <c r="K3405"/>
      <c r="L3405"/>
      <c r="M3405"/>
      <c r="N3405"/>
      <c r="O3405"/>
      <c r="P3405"/>
      <c r="Q3405"/>
    </row>
    <row r="3406" spans="3:17" x14ac:dyDescent="0.35">
      <c r="C3406"/>
      <c r="D3406"/>
      <c r="E3406"/>
      <c r="F3406"/>
      <c r="G3406"/>
      <c r="H3406"/>
      <c r="I3406"/>
      <c r="J3406"/>
      <c r="K3406"/>
      <c r="L3406"/>
      <c r="M3406"/>
      <c r="N3406"/>
      <c r="O3406"/>
      <c r="P3406"/>
      <c r="Q3406"/>
    </row>
    <row r="3407" spans="3:17" x14ac:dyDescent="0.35">
      <c r="C3407"/>
      <c r="D3407"/>
      <c r="E3407"/>
      <c r="F3407"/>
      <c r="G3407"/>
      <c r="H3407"/>
      <c r="I3407"/>
      <c r="J3407"/>
      <c r="K3407"/>
      <c r="L3407"/>
      <c r="M3407"/>
      <c r="N3407"/>
      <c r="O3407"/>
      <c r="P3407"/>
      <c r="Q3407"/>
    </row>
    <row r="3408" spans="3:17" x14ac:dyDescent="0.35">
      <c r="C3408"/>
      <c r="D3408"/>
      <c r="E3408"/>
      <c r="F3408"/>
      <c r="G3408"/>
      <c r="H3408"/>
      <c r="I3408"/>
      <c r="J3408"/>
      <c r="K3408"/>
      <c r="L3408"/>
      <c r="M3408"/>
      <c r="N3408"/>
      <c r="O3408"/>
      <c r="P3408"/>
      <c r="Q3408"/>
    </row>
    <row r="3409" spans="3:17" x14ac:dyDescent="0.35">
      <c r="C3409"/>
      <c r="D3409"/>
      <c r="E3409"/>
      <c r="F3409"/>
      <c r="G3409"/>
      <c r="H3409"/>
      <c r="I3409"/>
      <c r="J3409"/>
      <c r="K3409"/>
      <c r="L3409"/>
      <c r="M3409"/>
      <c r="N3409"/>
      <c r="O3409"/>
      <c r="P3409"/>
      <c r="Q3409"/>
    </row>
    <row r="3410" spans="3:17" x14ac:dyDescent="0.35">
      <c r="C3410"/>
      <c r="D3410"/>
      <c r="E3410"/>
      <c r="F3410"/>
      <c r="G3410"/>
      <c r="H3410"/>
      <c r="I3410"/>
      <c r="J3410"/>
      <c r="K3410"/>
      <c r="L3410"/>
      <c r="M3410"/>
      <c r="N3410"/>
      <c r="O3410"/>
      <c r="P3410"/>
      <c r="Q3410"/>
    </row>
    <row r="3411" spans="3:17" x14ac:dyDescent="0.35">
      <c r="C3411"/>
      <c r="D3411"/>
      <c r="E3411"/>
      <c r="F3411"/>
      <c r="G3411"/>
      <c r="H3411"/>
      <c r="I3411"/>
      <c r="J3411"/>
      <c r="K3411"/>
      <c r="L3411"/>
      <c r="M3411"/>
      <c r="N3411"/>
      <c r="O3411"/>
      <c r="P3411"/>
      <c r="Q3411"/>
    </row>
    <row r="3412" spans="3:17" x14ac:dyDescent="0.35">
      <c r="C3412"/>
      <c r="D3412"/>
      <c r="E3412"/>
      <c r="F3412"/>
      <c r="G3412"/>
      <c r="H3412"/>
      <c r="I3412"/>
      <c r="J3412"/>
      <c r="K3412"/>
      <c r="L3412"/>
      <c r="M3412"/>
      <c r="N3412"/>
      <c r="O3412"/>
      <c r="P3412"/>
      <c r="Q3412"/>
    </row>
    <row r="3413" spans="3:17" x14ac:dyDescent="0.35">
      <c r="C3413"/>
      <c r="D3413"/>
      <c r="E3413"/>
      <c r="F3413"/>
      <c r="G3413"/>
      <c r="H3413"/>
      <c r="I3413"/>
      <c r="J3413"/>
      <c r="K3413"/>
      <c r="L3413"/>
      <c r="M3413"/>
      <c r="N3413"/>
      <c r="O3413"/>
      <c r="P3413"/>
      <c r="Q3413"/>
    </row>
    <row r="3414" spans="3:17" x14ac:dyDescent="0.35">
      <c r="C3414"/>
      <c r="D3414"/>
      <c r="E3414"/>
      <c r="F3414"/>
      <c r="G3414"/>
      <c r="H3414"/>
      <c r="I3414"/>
      <c r="J3414"/>
      <c r="K3414"/>
      <c r="L3414"/>
      <c r="M3414"/>
      <c r="N3414"/>
      <c r="O3414"/>
      <c r="P3414"/>
      <c r="Q3414"/>
    </row>
    <row r="3415" spans="3:17" x14ac:dyDescent="0.35">
      <c r="C3415"/>
      <c r="D3415"/>
      <c r="E3415"/>
      <c r="F3415"/>
      <c r="G3415"/>
      <c r="H3415"/>
      <c r="I3415"/>
      <c r="J3415"/>
      <c r="K3415"/>
      <c r="L3415"/>
      <c r="M3415"/>
      <c r="N3415"/>
      <c r="O3415"/>
      <c r="P3415"/>
      <c r="Q3415"/>
    </row>
    <row r="3416" spans="3:17" x14ac:dyDescent="0.35">
      <c r="C3416"/>
      <c r="D3416"/>
      <c r="E3416"/>
      <c r="F3416"/>
      <c r="G3416"/>
      <c r="H3416"/>
      <c r="I3416"/>
      <c r="J3416"/>
      <c r="K3416"/>
      <c r="L3416"/>
      <c r="M3416"/>
      <c r="N3416"/>
      <c r="O3416"/>
      <c r="P3416"/>
      <c r="Q3416"/>
    </row>
    <row r="3417" spans="3:17" x14ac:dyDescent="0.35">
      <c r="C3417"/>
      <c r="D3417"/>
      <c r="E3417"/>
      <c r="F3417"/>
      <c r="G3417"/>
      <c r="H3417"/>
      <c r="I3417"/>
      <c r="J3417"/>
      <c r="K3417"/>
      <c r="L3417"/>
      <c r="M3417"/>
      <c r="N3417"/>
      <c r="O3417"/>
      <c r="P3417"/>
      <c r="Q3417"/>
    </row>
    <row r="3418" spans="3:17" x14ac:dyDescent="0.35">
      <c r="C3418"/>
      <c r="D3418"/>
      <c r="E3418"/>
      <c r="F3418"/>
      <c r="G3418"/>
      <c r="H3418"/>
      <c r="I3418"/>
      <c r="J3418"/>
      <c r="K3418"/>
      <c r="L3418"/>
      <c r="M3418"/>
      <c r="N3418"/>
      <c r="O3418"/>
      <c r="P3418"/>
      <c r="Q3418"/>
    </row>
    <row r="3419" spans="3:17" x14ac:dyDescent="0.35">
      <c r="C3419"/>
      <c r="D3419"/>
      <c r="E3419"/>
      <c r="F3419"/>
      <c r="G3419"/>
      <c r="H3419"/>
      <c r="I3419"/>
      <c r="J3419"/>
      <c r="K3419"/>
      <c r="L3419"/>
      <c r="M3419"/>
      <c r="N3419"/>
      <c r="O3419"/>
      <c r="P3419"/>
      <c r="Q3419"/>
    </row>
    <row r="3420" spans="3:17" x14ac:dyDescent="0.35">
      <c r="C3420"/>
      <c r="D3420"/>
      <c r="E3420"/>
      <c r="F3420"/>
      <c r="G3420"/>
      <c r="H3420"/>
      <c r="I3420"/>
      <c r="J3420"/>
      <c r="K3420"/>
      <c r="L3420"/>
      <c r="M3420"/>
      <c r="N3420"/>
      <c r="O3420"/>
      <c r="P3420"/>
      <c r="Q3420"/>
    </row>
    <row r="3421" spans="3:17" x14ac:dyDescent="0.35">
      <c r="C3421"/>
      <c r="D3421"/>
      <c r="E3421"/>
      <c r="F3421"/>
      <c r="G3421"/>
      <c r="H3421"/>
      <c r="I3421"/>
      <c r="J3421"/>
      <c r="K3421"/>
      <c r="L3421"/>
      <c r="M3421"/>
      <c r="N3421"/>
      <c r="O3421"/>
      <c r="P3421"/>
      <c r="Q3421"/>
    </row>
    <row r="3422" spans="3:17" x14ac:dyDescent="0.35">
      <c r="C3422"/>
      <c r="D3422"/>
      <c r="E3422"/>
      <c r="F3422"/>
      <c r="G3422"/>
      <c r="H3422"/>
      <c r="I3422"/>
      <c r="J3422"/>
      <c r="K3422"/>
      <c r="L3422"/>
      <c r="M3422"/>
      <c r="N3422"/>
      <c r="O3422"/>
      <c r="P3422"/>
      <c r="Q3422"/>
    </row>
    <row r="3423" spans="3:17" x14ac:dyDescent="0.35">
      <c r="C3423"/>
      <c r="D3423"/>
      <c r="E3423"/>
      <c r="F3423"/>
      <c r="G3423"/>
      <c r="H3423"/>
      <c r="I3423"/>
      <c r="J3423"/>
      <c r="K3423"/>
      <c r="L3423"/>
      <c r="M3423"/>
      <c r="N3423"/>
      <c r="O3423"/>
      <c r="P3423"/>
      <c r="Q3423"/>
    </row>
    <row r="3424" spans="3:17" x14ac:dyDescent="0.35">
      <c r="C3424"/>
      <c r="D3424"/>
      <c r="E3424"/>
      <c r="F3424"/>
      <c r="G3424"/>
      <c r="H3424"/>
      <c r="I3424"/>
      <c r="J3424"/>
      <c r="K3424"/>
      <c r="L3424"/>
      <c r="M3424"/>
      <c r="N3424"/>
      <c r="O3424"/>
      <c r="P3424"/>
      <c r="Q3424"/>
    </row>
    <row r="3425" spans="3:17" x14ac:dyDescent="0.35">
      <c r="C3425"/>
      <c r="D3425"/>
      <c r="E3425"/>
      <c r="F3425"/>
      <c r="G3425"/>
      <c r="H3425"/>
      <c r="I3425"/>
      <c r="J3425"/>
      <c r="K3425"/>
      <c r="L3425"/>
      <c r="M3425"/>
      <c r="N3425"/>
      <c r="O3425"/>
      <c r="P3425"/>
      <c r="Q3425"/>
    </row>
    <row r="3426" spans="3:17" x14ac:dyDescent="0.35">
      <c r="C3426"/>
      <c r="D3426"/>
      <c r="E3426"/>
      <c r="F3426"/>
      <c r="G3426"/>
      <c r="H3426"/>
      <c r="I3426"/>
      <c r="J3426"/>
      <c r="K3426"/>
      <c r="L3426"/>
      <c r="M3426"/>
      <c r="N3426"/>
      <c r="O3426"/>
      <c r="P3426"/>
      <c r="Q3426"/>
    </row>
    <row r="3427" spans="3:17" x14ac:dyDescent="0.35">
      <c r="C3427"/>
      <c r="D3427"/>
      <c r="E3427"/>
      <c r="F3427"/>
      <c r="G3427"/>
      <c r="H3427"/>
      <c r="I3427"/>
      <c r="J3427"/>
      <c r="K3427"/>
      <c r="L3427"/>
      <c r="M3427"/>
      <c r="N3427"/>
      <c r="O3427"/>
      <c r="P3427"/>
      <c r="Q3427"/>
    </row>
    <row r="3428" spans="3:17" x14ac:dyDescent="0.35">
      <c r="C3428"/>
      <c r="D3428"/>
      <c r="E3428"/>
      <c r="F3428"/>
      <c r="G3428"/>
      <c r="H3428"/>
      <c r="I3428"/>
      <c r="J3428"/>
      <c r="K3428"/>
      <c r="L3428"/>
      <c r="M3428"/>
      <c r="N3428"/>
      <c r="O3428"/>
      <c r="P3428"/>
      <c r="Q3428"/>
    </row>
    <row r="3429" spans="3:17" x14ac:dyDescent="0.35">
      <c r="C3429"/>
      <c r="D3429"/>
      <c r="E3429"/>
      <c r="F3429"/>
      <c r="G3429"/>
      <c r="H3429"/>
      <c r="I3429"/>
      <c r="J3429"/>
      <c r="K3429"/>
      <c r="L3429"/>
      <c r="M3429"/>
      <c r="N3429"/>
      <c r="O3429"/>
      <c r="P3429"/>
      <c r="Q3429"/>
    </row>
    <row r="3430" spans="3:17" x14ac:dyDescent="0.35">
      <c r="C3430"/>
      <c r="D3430"/>
      <c r="E3430"/>
      <c r="F3430"/>
      <c r="G3430"/>
      <c r="H3430"/>
      <c r="I3430"/>
      <c r="J3430"/>
      <c r="K3430"/>
      <c r="L3430"/>
      <c r="M3430"/>
      <c r="N3430"/>
      <c r="O3430"/>
      <c r="P3430"/>
      <c r="Q3430"/>
    </row>
    <row r="3431" spans="3:17" x14ac:dyDescent="0.35">
      <c r="C3431"/>
      <c r="D3431"/>
      <c r="E3431"/>
      <c r="F3431"/>
      <c r="G3431"/>
      <c r="H3431"/>
      <c r="I3431"/>
      <c r="J3431"/>
      <c r="K3431"/>
      <c r="L3431"/>
      <c r="M3431"/>
      <c r="N3431"/>
      <c r="O3431"/>
      <c r="P3431"/>
      <c r="Q3431"/>
    </row>
    <row r="3432" spans="3:17" x14ac:dyDescent="0.35">
      <c r="C3432"/>
      <c r="D3432"/>
      <c r="E3432"/>
      <c r="F3432"/>
      <c r="G3432"/>
      <c r="H3432"/>
      <c r="I3432"/>
      <c r="J3432"/>
      <c r="K3432"/>
      <c r="L3432"/>
      <c r="M3432"/>
      <c r="N3432"/>
      <c r="O3432"/>
      <c r="P3432"/>
      <c r="Q3432"/>
    </row>
    <row r="3433" spans="3:17" x14ac:dyDescent="0.35">
      <c r="C3433"/>
      <c r="D3433"/>
      <c r="E3433"/>
      <c r="F3433"/>
      <c r="G3433"/>
      <c r="H3433"/>
      <c r="I3433"/>
      <c r="J3433"/>
      <c r="K3433"/>
      <c r="L3433"/>
      <c r="M3433"/>
      <c r="N3433"/>
      <c r="O3433"/>
      <c r="P3433"/>
      <c r="Q3433"/>
    </row>
    <row r="3434" spans="3:17" x14ac:dyDescent="0.35">
      <c r="C3434"/>
      <c r="D3434"/>
      <c r="E3434"/>
      <c r="F3434"/>
      <c r="G3434"/>
      <c r="H3434"/>
      <c r="I3434"/>
      <c r="J3434"/>
      <c r="K3434"/>
      <c r="L3434"/>
      <c r="M3434"/>
      <c r="N3434"/>
      <c r="O3434"/>
      <c r="P3434"/>
      <c r="Q3434"/>
    </row>
    <row r="3435" spans="3:17" x14ac:dyDescent="0.35">
      <c r="C3435"/>
      <c r="D3435"/>
      <c r="E3435"/>
      <c r="F3435"/>
      <c r="G3435"/>
      <c r="H3435"/>
      <c r="I3435"/>
      <c r="J3435"/>
      <c r="K3435"/>
      <c r="L3435"/>
      <c r="M3435"/>
      <c r="N3435"/>
      <c r="O3435"/>
      <c r="P3435"/>
      <c r="Q3435"/>
    </row>
    <row r="3436" spans="3:17" x14ac:dyDescent="0.35">
      <c r="C3436"/>
      <c r="D3436"/>
      <c r="E3436"/>
      <c r="F3436"/>
      <c r="G3436"/>
      <c r="H3436"/>
      <c r="I3436"/>
      <c r="J3436"/>
      <c r="K3436"/>
      <c r="L3436"/>
      <c r="M3436"/>
      <c r="N3436"/>
      <c r="O3436"/>
      <c r="P3436"/>
      <c r="Q3436"/>
    </row>
    <row r="3437" spans="3:17" x14ac:dyDescent="0.35">
      <c r="C3437"/>
      <c r="D3437"/>
      <c r="E3437"/>
      <c r="F3437"/>
      <c r="G3437"/>
      <c r="H3437"/>
      <c r="I3437"/>
      <c r="J3437"/>
      <c r="K3437"/>
      <c r="L3437"/>
      <c r="M3437"/>
      <c r="N3437"/>
      <c r="O3437"/>
      <c r="P3437"/>
      <c r="Q3437"/>
    </row>
    <row r="3438" spans="3:17" x14ac:dyDescent="0.35">
      <c r="C3438"/>
      <c r="D3438"/>
      <c r="E3438"/>
      <c r="F3438"/>
      <c r="G3438"/>
      <c r="H3438"/>
      <c r="I3438"/>
      <c r="J3438"/>
      <c r="K3438"/>
      <c r="L3438"/>
      <c r="M3438"/>
      <c r="N3438"/>
      <c r="O3438"/>
      <c r="P3438"/>
      <c r="Q3438"/>
    </row>
    <row r="3439" spans="3:17" x14ac:dyDescent="0.35">
      <c r="C3439"/>
      <c r="D3439"/>
      <c r="E3439"/>
      <c r="F3439"/>
      <c r="G3439"/>
      <c r="H3439"/>
      <c r="I3439"/>
      <c r="J3439"/>
      <c r="K3439"/>
      <c r="L3439"/>
      <c r="M3439"/>
      <c r="N3439"/>
      <c r="O3439"/>
      <c r="P3439"/>
      <c r="Q3439"/>
    </row>
    <row r="3440" spans="3:17" x14ac:dyDescent="0.35">
      <c r="C3440"/>
      <c r="D3440"/>
      <c r="E3440"/>
      <c r="F3440"/>
      <c r="G3440"/>
      <c r="H3440"/>
      <c r="I3440"/>
      <c r="J3440"/>
      <c r="K3440"/>
      <c r="L3440"/>
      <c r="M3440"/>
      <c r="N3440"/>
      <c r="O3440"/>
      <c r="P3440"/>
      <c r="Q3440"/>
    </row>
    <row r="3441" spans="3:17" x14ac:dyDescent="0.35">
      <c r="C3441"/>
      <c r="D3441"/>
      <c r="E3441"/>
      <c r="F3441"/>
      <c r="G3441"/>
      <c r="H3441"/>
      <c r="I3441"/>
      <c r="J3441"/>
      <c r="K3441"/>
      <c r="L3441"/>
      <c r="M3441"/>
      <c r="N3441"/>
      <c r="O3441"/>
      <c r="P3441"/>
      <c r="Q3441"/>
    </row>
    <row r="3442" spans="3:17" x14ac:dyDescent="0.35">
      <c r="C3442"/>
      <c r="D3442"/>
      <c r="E3442"/>
      <c r="F3442"/>
      <c r="G3442"/>
      <c r="H3442"/>
      <c r="I3442"/>
      <c r="J3442"/>
      <c r="K3442"/>
      <c r="L3442"/>
      <c r="M3442"/>
      <c r="N3442"/>
      <c r="O3442"/>
      <c r="P3442"/>
      <c r="Q3442"/>
    </row>
    <row r="3443" spans="3:17" x14ac:dyDescent="0.35">
      <c r="C3443"/>
      <c r="D3443"/>
      <c r="E3443"/>
      <c r="F3443"/>
      <c r="G3443"/>
      <c r="H3443"/>
      <c r="I3443"/>
      <c r="J3443"/>
      <c r="K3443"/>
      <c r="L3443"/>
      <c r="M3443"/>
      <c r="N3443"/>
      <c r="O3443"/>
      <c r="P3443"/>
      <c r="Q3443"/>
    </row>
    <row r="3444" spans="3:17" x14ac:dyDescent="0.35">
      <c r="C3444"/>
      <c r="D3444"/>
      <c r="E3444"/>
      <c r="F3444"/>
      <c r="G3444"/>
      <c r="H3444"/>
      <c r="I3444"/>
      <c r="J3444"/>
      <c r="K3444"/>
      <c r="L3444"/>
      <c r="M3444"/>
      <c r="N3444"/>
      <c r="O3444"/>
      <c r="P3444"/>
      <c r="Q3444"/>
    </row>
    <row r="3445" spans="3:17" x14ac:dyDescent="0.35">
      <c r="C3445"/>
      <c r="D3445"/>
      <c r="E3445"/>
      <c r="F3445"/>
      <c r="G3445"/>
      <c r="H3445"/>
      <c r="I3445"/>
      <c r="J3445"/>
      <c r="K3445"/>
      <c r="L3445"/>
      <c r="M3445"/>
      <c r="N3445"/>
      <c r="O3445"/>
      <c r="P3445"/>
      <c r="Q3445"/>
    </row>
    <row r="3446" spans="3:17" x14ac:dyDescent="0.35">
      <c r="C3446"/>
      <c r="D3446"/>
      <c r="E3446"/>
      <c r="F3446"/>
      <c r="G3446"/>
      <c r="H3446"/>
      <c r="I3446"/>
      <c r="J3446"/>
      <c r="K3446"/>
      <c r="L3446"/>
      <c r="M3446"/>
      <c r="N3446"/>
      <c r="O3446"/>
      <c r="P3446"/>
      <c r="Q3446"/>
    </row>
    <row r="3447" spans="3:17" x14ac:dyDescent="0.35">
      <c r="C3447"/>
      <c r="D3447"/>
      <c r="E3447"/>
      <c r="F3447"/>
      <c r="G3447"/>
      <c r="H3447"/>
      <c r="I3447"/>
      <c r="J3447"/>
      <c r="K3447"/>
      <c r="L3447"/>
      <c r="M3447"/>
      <c r="N3447"/>
      <c r="O3447"/>
      <c r="P3447"/>
      <c r="Q3447"/>
    </row>
    <row r="3448" spans="3:17" x14ac:dyDescent="0.35">
      <c r="C3448"/>
      <c r="D3448"/>
      <c r="E3448"/>
      <c r="F3448"/>
      <c r="G3448"/>
      <c r="H3448"/>
      <c r="I3448"/>
      <c r="J3448"/>
      <c r="K3448"/>
      <c r="L3448"/>
      <c r="M3448"/>
      <c r="N3448"/>
      <c r="O3448"/>
      <c r="P3448"/>
      <c r="Q3448"/>
    </row>
    <row r="3449" spans="3:17" x14ac:dyDescent="0.35">
      <c r="C3449"/>
      <c r="D3449"/>
      <c r="E3449"/>
      <c r="F3449"/>
      <c r="G3449"/>
      <c r="H3449"/>
      <c r="I3449"/>
      <c r="J3449"/>
      <c r="K3449"/>
      <c r="L3449"/>
      <c r="M3449"/>
      <c r="N3449"/>
      <c r="O3449"/>
      <c r="P3449"/>
      <c r="Q3449"/>
    </row>
    <row r="3450" spans="3:17" x14ac:dyDescent="0.35">
      <c r="C3450"/>
      <c r="D3450"/>
      <c r="E3450"/>
      <c r="F3450"/>
      <c r="G3450"/>
      <c r="H3450"/>
      <c r="I3450"/>
      <c r="J3450"/>
      <c r="K3450"/>
      <c r="L3450"/>
      <c r="M3450"/>
      <c r="N3450"/>
      <c r="O3450"/>
      <c r="P3450"/>
      <c r="Q3450"/>
    </row>
    <row r="3451" spans="3:17" x14ac:dyDescent="0.35">
      <c r="C3451"/>
      <c r="D3451"/>
      <c r="E3451"/>
      <c r="F3451"/>
      <c r="G3451"/>
      <c r="H3451"/>
      <c r="I3451"/>
      <c r="J3451"/>
      <c r="K3451"/>
      <c r="L3451"/>
      <c r="M3451"/>
      <c r="N3451"/>
      <c r="O3451"/>
      <c r="P3451"/>
      <c r="Q3451"/>
    </row>
    <row r="3452" spans="3:17" x14ac:dyDescent="0.35">
      <c r="C3452"/>
      <c r="D3452"/>
      <c r="E3452"/>
      <c r="F3452"/>
      <c r="G3452"/>
      <c r="H3452"/>
      <c r="I3452"/>
      <c r="J3452"/>
      <c r="K3452"/>
      <c r="L3452"/>
      <c r="M3452"/>
      <c r="N3452"/>
      <c r="O3452"/>
      <c r="P3452"/>
      <c r="Q3452"/>
    </row>
    <row r="3453" spans="3:17" x14ac:dyDescent="0.35">
      <c r="C3453"/>
      <c r="D3453"/>
      <c r="E3453"/>
      <c r="F3453"/>
      <c r="G3453"/>
      <c r="H3453"/>
      <c r="I3453"/>
      <c r="J3453"/>
      <c r="K3453"/>
      <c r="L3453"/>
      <c r="M3453"/>
      <c r="N3453"/>
      <c r="O3453"/>
      <c r="P3453"/>
      <c r="Q3453"/>
    </row>
    <row r="3454" spans="3:17" x14ac:dyDescent="0.35">
      <c r="C3454"/>
      <c r="D3454"/>
      <c r="E3454"/>
      <c r="F3454"/>
      <c r="G3454"/>
      <c r="H3454"/>
      <c r="I3454"/>
      <c r="J3454"/>
      <c r="K3454"/>
      <c r="L3454"/>
      <c r="M3454"/>
      <c r="N3454"/>
      <c r="O3454"/>
      <c r="P3454"/>
      <c r="Q3454"/>
    </row>
    <row r="3455" spans="3:17" x14ac:dyDescent="0.35">
      <c r="C3455"/>
      <c r="D3455"/>
      <c r="E3455"/>
      <c r="F3455"/>
      <c r="G3455"/>
      <c r="H3455"/>
      <c r="I3455"/>
      <c r="J3455"/>
      <c r="K3455"/>
      <c r="L3455"/>
      <c r="M3455"/>
      <c r="N3455"/>
      <c r="O3455"/>
      <c r="P3455"/>
      <c r="Q3455"/>
    </row>
    <row r="3456" spans="3:17" x14ac:dyDescent="0.35">
      <c r="C3456"/>
      <c r="D3456"/>
      <c r="E3456"/>
      <c r="F3456"/>
      <c r="G3456"/>
      <c r="H3456"/>
      <c r="I3456"/>
      <c r="J3456"/>
      <c r="K3456"/>
      <c r="L3456"/>
      <c r="M3456"/>
      <c r="N3456"/>
      <c r="O3456"/>
      <c r="P3456"/>
      <c r="Q3456"/>
    </row>
    <row r="3457" spans="3:17" x14ac:dyDescent="0.35">
      <c r="C3457"/>
      <c r="D3457"/>
      <c r="E3457"/>
      <c r="F3457"/>
      <c r="G3457"/>
      <c r="H3457"/>
      <c r="I3457"/>
      <c r="J3457"/>
      <c r="K3457"/>
      <c r="L3457"/>
      <c r="M3457"/>
      <c r="N3457"/>
      <c r="O3457"/>
      <c r="P3457"/>
      <c r="Q3457"/>
    </row>
    <row r="3458" spans="3:17" x14ac:dyDescent="0.35">
      <c r="C3458"/>
      <c r="D3458"/>
      <c r="E3458"/>
      <c r="F3458"/>
      <c r="G3458"/>
      <c r="H3458"/>
      <c r="I3458"/>
      <c r="J3458"/>
      <c r="K3458"/>
      <c r="L3458"/>
      <c r="M3458"/>
      <c r="N3458"/>
      <c r="O3458"/>
      <c r="P3458"/>
      <c r="Q3458"/>
    </row>
    <row r="3459" spans="3:17" x14ac:dyDescent="0.35">
      <c r="C3459"/>
      <c r="D3459"/>
      <c r="E3459"/>
      <c r="F3459"/>
      <c r="G3459"/>
      <c r="H3459"/>
      <c r="I3459"/>
      <c r="J3459"/>
      <c r="K3459"/>
      <c r="L3459"/>
      <c r="M3459"/>
      <c r="N3459"/>
      <c r="O3459"/>
      <c r="P3459"/>
      <c r="Q3459"/>
    </row>
    <row r="3460" spans="3:17" x14ac:dyDescent="0.35">
      <c r="C3460"/>
      <c r="D3460"/>
      <c r="E3460"/>
      <c r="F3460"/>
      <c r="G3460"/>
      <c r="H3460"/>
      <c r="I3460"/>
      <c r="J3460"/>
      <c r="K3460"/>
      <c r="L3460"/>
      <c r="M3460"/>
      <c r="N3460"/>
      <c r="O3460"/>
      <c r="P3460"/>
      <c r="Q3460"/>
    </row>
    <row r="3461" spans="3:17" x14ac:dyDescent="0.35">
      <c r="C3461"/>
      <c r="D3461"/>
      <c r="E3461"/>
      <c r="F3461"/>
      <c r="G3461"/>
      <c r="H3461"/>
      <c r="I3461"/>
      <c r="J3461"/>
      <c r="K3461"/>
      <c r="L3461"/>
      <c r="M3461"/>
      <c r="N3461"/>
      <c r="O3461"/>
      <c r="P3461"/>
      <c r="Q3461"/>
    </row>
    <row r="3462" spans="3:17" x14ac:dyDescent="0.35">
      <c r="C3462"/>
      <c r="D3462"/>
      <c r="E3462"/>
      <c r="F3462"/>
      <c r="G3462"/>
      <c r="H3462"/>
      <c r="I3462"/>
      <c r="J3462"/>
      <c r="K3462"/>
      <c r="L3462"/>
      <c r="M3462"/>
      <c r="N3462"/>
      <c r="O3462"/>
      <c r="P3462"/>
      <c r="Q3462"/>
    </row>
    <row r="3463" spans="3:17" x14ac:dyDescent="0.35">
      <c r="C3463"/>
      <c r="D3463"/>
      <c r="E3463"/>
      <c r="F3463"/>
      <c r="G3463"/>
      <c r="H3463"/>
      <c r="I3463"/>
      <c r="J3463"/>
      <c r="K3463"/>
      <c r="L3463"/>
      <c r="M3463"/>
      <c r="N3463"/>
      <c r="O3463"/>
      <c r="P3463"/>
      <c r="Q3463"/>
    </row>
    <row r="3464" spans="3:17" x14ac:dyDescent="0.35">
      <c r="C3464"/>
      <c r="D3464"/>
      <c r="E3464"/>
      <c r="F3464"/>
      <c r="G3464"/>
      <c r="H3464"/>
      <c r="I3464"/>
      <c r="J3464"/>
      <c r="K3464"/>
      <c r="L3464"/>
      <c r="M3464"/>
      <c r="N3464"/>
      <c r="O3464"/>
      <c r="P3464"/>
      <c r="Q3464"/>
    </row>
    <row r="3465" spans="3:17" x14ac:dyDescent="0.35">
      <c r="C3465"/>
      <c r="D3465"/>
      <c r="E3465"/>
      <c r="F3465"/>
      <c r="G3465"/>
      <c r="H3465"/>
      <c r="I3465"/>
      <c r="J3465"/>
      <c r="K3465"/>
      <c r="L3465"/>
      <c r="M3465"/>
      <c r="N3465"/>
      <c r="O3465"/>
      <c r="P3465"/>
      <c r="Q3465"/>
    </row>
    <row r="3466" spans="3:17" x14ac:dyDescent="0.35">
      <c r="C3466"/>
      <c r="D3466"/>
      <c r="E3466"/>
      <c r="F3466"/>
      <c r="G3466"/>
      <c r="H3466"/>
      <c r="I3466"/>
      <c r="J3466"/>
      <c r="K3466"/>
      <c r="L3466"/>
      <c r="M3466"/>
      <c r="N3466"/>
      <c r="O3466"/>
      <c r="P3466"/>
      <c r="Q3466"/>
    </row>
    <row r="3467" spans="3:17" x14ac:dyDescent="0.35">
      <c r="C3467"/>
      <c r="D3467"/>
      <c r="E3467"/>
      <c r="F3467"/>
      <c r="G3467"/>
      <c r="H3467"/>
      <c r="I3467"/>
      <c r="J3467"/>
      <c r="K3467"/>
      <c r="L3467"/>
      <c r="M3467"/>
      <c r="N3467"/>
      <c r="O3467"/>
      <c r="P3467"/>
      <c r="Q3467"/>
    </row>
    <row r="3468" spans="3:17" x14ac:dyDescent="0.35">
      <c r="C3468"/>
      <c r="D3468"/>
      <c r="E3468"/>
      <c r="F3468"/>
      <c r="G3468"/>
      <c r="H3468"/>
      <c r="I3468"/>
      <c r="J3468"/>
      <c r="K3468"/>
      <c r="L3468"/>
      <c r="M3468"/>
      <c r="N3468"/>
      <c r="O3468"/>
      <c r="P3468"/>
      <c r="Q3468"/>
    </row>
    <row r="3469" spans="3:17" x14ac:dyDescent="0.35">
      <c r="C3469"/>
      <c r="D3469"/>
      <c r="E3469"/>
      <c r="F3469"/>
      <c r="G3469"/>
      <c r="H3469"/>
      <c r="I3469"/>
      <c r="J3469"/>
      <c r="K3469"/>
      <c r="L3469"/>
      <c r="M3469"/>
      <c r="N3469"/>
      <c r="O3469"/>
      <c r="P3469"/>
      <c r="Q3469"/>
    </row>
    <row r="3470" spans="3:17" x14ac:dyDescent="0.35">
      <c r="C3470"/>
      <c r="D3470"/>
      <c r="E3470"/>
      <c r="F3470"/>
      <c r="G3470"/>
      <c r="H3470"/>
      <c r="I3470"/>
      <c r="J3470"/>
      <c r="K3470"/>
      <c r="L3470"/>
      <c r="M3470"/>
      <c r="N3470"/>
      <c r="O3470"/>
      <c r="P3470"/>
      <c r="Q3470"/>
    </row>
    <row r="3471" spans="3:17" x14ac:dyDescent="0.35">
      <c r="C3471"/>
      <c r="D3471"/>
      <c r="E3471"/>
      <c r="F3471"/>
      <c r="G3471"/>
      <c r="H3471"/>
      <c r="I3471"/>
      <c r="J3471"/>
      <c r="K3471"/>
      <c r="L3471"/>
      <c r="M3471"/>
      <c r="N3471"/>
      <c r="O3471"/>
      <c r="P3471"/>
      <c r="Q3471"/>
    </row>
    <row r="3472" spans="3:17" x14ac:dyDescent="0.35">
      <c r="C3472"/>
      <c r="D3472"/>
      <c r="E3472"/>
      <c r="F3472"/>
      <c r="G3472"/>
      <c r="H3472"/>
      <c r="I3472"/>
      <c r="J3472"/>
      <c r="K3472"/>
      <c r="L3472"/>
      <c r="M3472"/>
      <c r="N3472"/>
      <c r="O3472"/>
      <c r="P3472"/>
      <c r="Q3472"/>
    </row>
    <row r="3473" spans="3:17" x14ac:dyDescent="0.35">
      <c r="C3473"/>
      <c r="D3473"/>
      <c r="E3473"/>
      <c r="F3473"/>
      <c r="G3473"/>
      <c r="H3473"/>
      <c r="I3473"/>
      <c r="J3473"/>
      <c r="K3473"/>
      <c r="L3473"/>
      <c r="M3473"/>
      <c r="N3473"/>
      <c r="O3473"/>
      <c r="P3473"/>
      <c r="Q3473"/>
    </row>
    <row r="3474" spans="3:17" x14ac:dyDescent="0.35">
      <c r="C3474"/>
      <c r="D3474"/>
      <c r="E3474"/>
      <c r="F3474"/>
      <c r="G3474"/>
      <c r="H3474"/>
      <c r="I3474"/>
      <c r="J3474"/>
      <c r="K3474"/>
      <c r="L3474"/>
      <c r="M3474"/>
      <c r="N3474"/>
      <c r="O3474"/>
      <c r="P3474"/>
      <c r="Q3474"/>
    </row>
    <row r="3475" spans="3:17" x14ac:dyDescent="0.35">
      <c r="C3475"/>
      <c r="D3475"/>
      <c r="E3475"/>
      <c r="F3475"/>
      <c r="G3475"/>
      <c r="H3475"/>
      <c r="I3475"/>
      <c r="J3475"/>
      <c r="K3475"/>
      <c r="L3475"/>
      <c r="M3475"/>
      <c r="N3475"/>
      <c r="O3475"/>
      <c r="P3475"/>
      <c r="Q3475"/>
    </row>
    <row r="3476" spans="3:17" x14ac:dyDescent="0.35">
      <c r="C3476"/>
      <c r="D3476"/>
      <c r="E3476"/>
      <c r="F3476"/>
      <c r="G3476"/>
      <c r="H3476"/>
      <c r="I3476"/>
      <c r="J3476"/>
      <c r="K3476"/>
      <c r="L3476"/>
      <c r="M3476"/>
      <c r="N3476"/>
      <c r="O3476"/>
      <c r="P3476"/>
      <c r="Q3476"/>
    </row>
    <row r="3477" spans="3:17" x14ac:dyDescent="0.35">
      <c r="C3477"/>
      <c r="D3477"/>
      <c r="E3477"/>
      <c r="F3477"/>
      <c r="G3477"/>
      <c r="H3477"/>
      <c r="I3477"/>
      <c r="J3477"/>
      <c r="K3477"/>
      <c r="L3477"/>
      <c r="M3477"/>
      <c r="N3477"/>
      <c r="O3477"/>
      <c r="P3477"/>
      <c r="Q3477"/>
    </row>
    <row r="3478" spans="3:17" x14ac:dyDescent="0.35">
      <c r="C3478"/>
      <c r="D3478"/>
      <c r="E3478"/>
      <c r="F3478"/>
      <c r="G3478"/>
      <c r="H3478"/>
      <c r="I3478"/>
      <c r="J3478"/>
      <c r="K3478"/>
      <c r="L3478"/>
      <c r="M3478"/>
      <c r="N3478"/>
      <c r="O3478"/>
      <c r="P3478"/>
      <c r="Q3478"/>
    </row>
    <row r="3479" spans="3:17" x14ac:dyDescent="0.35">
      <c r="C3479"/>
      <c r="D3479"/>
      <c r="E3479"/>
      <c r="F3479"/>
      <c r="G3479"/>
      <c r="H3479"/>
      <c r="I3479"/>
      <c r="J3479"/>
      <c r="K3479"/>
      <c r="L3479"/>
      <c r="M3479"/>
      <c r="N3479"/>
      <c r="O3479"/>
      <c r="P3479"/>
      <c r="Q3479"/>
    </row>
    <row r="3480" spans="3:17" x14ac:dyDescent="0.35">
      <c r="C3480"/>
      <c r="D3480"/>
      <c r="E3480"/>
      <c r="F3480"/>
      <c r="G3480"/>
      <c r="H3480"/>
      <c r="I3480"/>
      <c r="J3480"/>
      <c r="K3480"/>
      <c r="L3480"/>
      <c r="M3480"/>
      <c r="N3480"/>
      <c r="O3480"/>
      <c r="P3480"/>
      <c r="Q3480"/>
    </row>
    <row r="3481" spans="3:17" x14ac:dyDescent="0.35">
      <c r="C3481"/>
      <c r="D3481"/>
      <c r="E3481"/>
      <c r="F3481"/>
      <c r="G3481"/>
      <c r="H3481"/>
      <c r="I3481"/>
      <c r="J3481"/>
      <c r="K3481"/>
      <c r="L3481"/>
      <c r="M3481"/>
      <c r="N3481"/>
      <c r="O3481"/>
      <c r="P3481"/>
      <c r="Q3481"/>
    </row>
    <row r="3482" spans="3:17" x14ac:dyDescent="0.35">
      <c r="C3482"/>
      <c r="D3482"/>
      <c r="E3482"/>
      <c r="F3482"/>
      <c r="G3482"/>
      <c r="H3482"/>
      <c r="I3482"/>
      <c r="J3482"/>
      <c r="K3482"/>
      <c r="L3482"/>
      <c r="M3482"/>
      <c r="N3482"/>
      <c r="O3482"/>
      <c r="P3482"/>
      <c r="Q3482"/>
    </row>
    <row r="3483" spans="3:17" x14ac:dyDescent="0.35">
      <c r="C3483"/>
      <c r="D3483"/>
      <c r="E3483"/>
      <c r="F3483"/>
      <c r="G3483"/>
      <c r="H3483"/>
      <c r="I3483"/>
      <c r="J3483"/>
      <c r="K3483"/>
      <c r="L3483"/>
      <c r="M3483"/>
      <c r="N3483"/>
      <c r="O3483"/>
      <c r="P3483"/>
      <c r="Q3483"/>
    </row>
    <row r="3484" spans="3:17" x14ac:dyDescent="0.35">
      <c r="C3484"/>
      <c r="D3484"/>
      <c r="E3484"/>
      <c r="F3484"/>
      <c r="G3484"/>
      <c r="H3484"/>
      <c r="I3484"/>
      <c r="J3484"/>
      <c r="K3484"/>
      <c r="L3484"/>
      <c r="M3484"/>
      <c r="N3484"/>
      <c r="O3484"/>
      <c r="P3484"/>
      <c r="Q3484"/>
    </row>
    <row r="3485" spans="3:17" x14ac:dyDescent="0.35">
      <c r="C3485"/>
      <c r="D3485"/>
      <c r="E3485"/>
      <c r="F3485"/>
      <c r="G3485"/>
      <c r="H3485"/>
      <c r="I3485"/>
      <c r="J3485"/>
      <c r="K3485"/>
      <c r="L3485"/>
      <c r="M3485"/>
      <c r="N3485"/>
      <c r="O3485"/>
      <c r="P3485"/>
      <c r="Q3485"/>
    </row>
    <row r="3486" spans="3:17" x14ac:dyDescent="0.35">
      <c r="C3486"/>
      <c r="D3486"/>
      <c r="E3486"/>
      <c r="F3486"/>
      <c r="G3486"/>
      <c r="H3486"/>
      <c r="I3486"/>
      <c r="J3486"/>
      <c r="K3486"/>
      <c r="L3486"/>
      <c r="M3486"/>
      <c r="N3486"/>
      <c r="O3486"/>
      <c r="P3486"/>
      <c r="Q3486"/>
    </row>
    <row r="3487" spans="3:17" x14ac:dyDescent="0.35">
      <c r="C3487"/>
      <c r="D3487"/>
      <c r="E3487"/>
      <c r="F3487"/>
      <c r="G3487"/>
      <c r="H3487"/>
      <c r="I3487"/>
      <c r="J3487"/>
      <c r="K3487"/>
      <c r="L3487"/>
      <c r="M3487"/>
      <c r="N3487"/>
      <c r="O3487"/>
      <c r="P3487"/>
      <c r="Q3487"/>
    </row>
    <row r="3488" spans="3:17" x14ac:dyDescent="0.35">
      <c r="C3488"/>
      <c r="D3488"/>
      <c r="E3488"/>
      <c r="F3488"/>
      <c r="G3488"/>
      <c r="H3488"/>
      <c r="I3488"/>
      <c r="J3488"/>
      <c r="K3488"/>
      <c r="L3488"/>
      <c r="M3488"/>
      <c r="N3488"/>
      <c r="O3488"/>
      <c r="P3488"/>
      <c r="Q3488"/>
    </row>
    <row r="3489" spans="3:17" x14ac:dyDescent="0.35">
      <c r="C3489"/>
      <c r="D3489"/>
      <c r="E3489"/>
      <c r="F3489"/>
      <c r="G3489"/>
      <c r="H3489"/>
      <c r="I3489"/>
      <c r="J3489"/>
      <c r="K3489"/>
      <c r="L3489"/>
      <c r="M3489"/>
      <c r="N3489"/>
      <c r="O3489"/>
      <c r="P3489"/>
      <c r="Q3489"/>
    </row>
    <row r="3490" spans="3:17" x14ac:dyDescent="0.35">
      <c r="C3490"/>
      <c r="D3490"/>
      <c r="E3490"/>
      <c r="F3490"/>
      <c r="G3490"/>
      <c r="H3490"/>
      <c r="I3490"/>
      <c r="J3490"/>
      <c r="K3490"/>
      <c r="L3490"/>
      <c r="M3490"/>
      <c r="N3490"/>
      <c r="O3490"/>
      <c r="P3490"/>
      <c r="Q3490"/>
    </row>
    <row r="3491" spans="3:17" x14ac:dyDescent="0.35">
      <c r="C3491"/>
      <c r="D3491"/>
      <c r="E3491"/>
      <c r="F3491"/>
      <c r="G3491"/>
      <c r="H3491"/>
      <c r="I3491"/>
      <c r="J3491"/>
      <c r="K3491"/>
      <c r="L3491"/>
      <c r="M3491"/>
      <c r="N3491"/>
      <c r="O3491"/>
      <c r="P3491"/>
      <c r="Q3491"/>
    </row>
    <row r="3492" spans="3:17" x14ac:dyDescent="0.35">
      <c r="C3492"/>
      <c r="D3492"/>
      <c r="E3492"/>
      <c r="F3492"/>
      <c r="G3492"/>
      <c r="H3492"/>
      <c r="I3492"/>
      <c r="J3492"/>
      <c r="K3492"/>
      <c r="L3492"/>
      <c r="M3492"/>
      <c r="N3492"/>
      <c r="O3492"/>
      <c r="P3492"/>
      <c r="Q3492"/>
    </row>
    <row r="3493" spans="3:17" x14ac:dyDescent="0.35">
      <c r="C3493"/>
      <c r="D3493"/>
      <c r="E3493"/>
      <c r="F3493"/>
      <c r="G3493"/>
      <c r="H3493"/>
      <c r="I3493"/>
      <c r="J3493"/>
      <c r="K3493"/>
      <c r="L3493"/>
      <c r="M3493"/>
      <c r="N3493"/>
      <c r="O3493"/>
      <c r="P3493"/>
      <c r="Q3493"/>
    </row>
    <row r="3494" spans="3:17" x14ac:dyDescent="0.35">
      <c r="C3494"/>
      <c r="D3494"/>
      <c r="E3494"/>
      <c r="F3494"/>
      <c r="G3494"/>
      <c r="H3494"/>
      <c r="I3494"/>
      <c r="J3494"/>
      <c r="K3494"/>
      <c r="L3494"/>
      <c r="M3494"/>
      <c r="N3494"/>
      <c r="O3494"/>
      <c r="P3494"/>
      <c r="Q3494"/>
    </row>
    <row r="3495" spans="3:17" x14ac:dyDescent="0.35">
      <c r="C3495"/>
      <c r="D3495"/>
      <c r="E3495"/>
      <c r="F3495"/>
      <c r="G3495"/>
      <c r="H3495"/>
      <c r="I3495"/>
      <c r="J3495"/>
      <c r="K3495"/>
      <c r="L3495"/>
      <c r="M3495"/>
      <c r="N3495"/>
      <c r="O3495"/>
      <c r="P3495"/>
      <c r="Q3495"/>
    </row>
    <row r="3496" spans="3:17" x14ac:dyDescent="0.35">
      <c r="C3496"/>
      <c r="D3496"/>
      <c r="E3496"/>
      <c r="F3496"/>
      <c r="G3496"/>
      <c r="H3496"/>
      <c r="I3496"/>
      <c r="J3496"/>
      <c r="K3496"/>
      <c r="L3496"/>
      <c r="M3496"/>
      <c r="N3496"/>
      <c r="O3496"/>
      <c r="P3496"/>
      <c r="Q3496"/>
    </row>
    <row r="3497" spans="3:17" x14ac:dyDescent="0.35">
      <c r="C3497"/>
      <c r="D3497"/>
      <c r="E3497"/>
      <c r="F3497"/>
      <c r="G3497"/>
      <c r="H3497"/>
      <c r="I3497"/>
      <c r="J3497"/>
      <c r="K3497"/>
      <c r="L3497"/>
      <c r="M3497"/>
      <c r="N3497"/>
      <c r="O3497"/>
      <c r="P3497"/>
      <c r="Q3497"/>
    </row>
    <row r="3498" spans="3:17" x14ac:dyDescent="0.35">
      <c r="C3498"/>
      <c r="D3498"/>
      <c r="E3498"/>
      <c r="F3498"/>
      <c r="G3498"/>
      <c r="H3498"/>
      <c r="I3498"/>
      <c r="J3498"/>
      <c r="K3498"/>
      <c r="L3498"/>
      <c r="M3498"/>
      <c r="N3498"/>
      <c r="O3498"/>
      <c r="P3498"/>
      <c r="Q3498"/>
    </row>
    <row r="3499" spans="3:17" x14ac:dyDescent="0.35">
      <c r="C3499"/>
      <c r="D3499"/>
      <c r="E3499"/>
      <c r="F3499"/>
      <c r="G3499"/>
      <c r="H3499"/>
      <c r="I3499"/>
      <c r="J3499"/>
      <c r="K3499"/>
      <c r="L3499"/>
      <c r="M3499"/>
      <c r="N3499"/>
      <c r="O3499"/>
      <c r="P3499"/>
      <c r="Q3499"/>
    </row>
    <row r="3500" spans="3:17" x14ac:dyDescent="0.35">
      <c r="C3500"/>
      <c r="D3500"/>
      <c r="E3500"/>
      <c r="F3500"/>
      <c r="G3500"/>
      <c r="H3500"/>
      <c r="I3500"/>
      <c r="J3500"/>
      <c r="K3500"/>
      <c r="L3500"/>
      <c r="M3500"/>
      <c r="N3500"/>
      <c r="O3500"/>
      <c r="P3500"/>
      <c r="Q3500"/>
    </row>
    <row r="3501" spans="3:17" x14ac:dyDescent="0.35">
      <c r="C3501"/>
      <c r="D3501"/>
      <c r="E3501"/>
      <c r="F3501"/>
      <c r="G3501"/>
      <c r="H3501"/>
      <c r="I3501"/>
      <c r="J3501"/>
      <c r="K3501"/>
      <c r="L3501"/>
      <c r="M3501"/>
      <c r="N3501"/>
      <c r="O3501"/>
      <c r="P3501"/>
      <c r="Q3501"/>
    </row>
    <row r="3502" spans="3:17" x14ac:dyDescent="0.35">
      <c r="C3502"/>
      <c r="D3502"/>
      <c r="E3502"/>
      <c r="F3502"/>
      <c r="G3502"/>
      <c r="H3502"/>
      <c r="I3502"/>
      <c r="J3502"/>
      <c r="K3502"/>
      <c r="L3502"/>
      <c r="M3502"/>
      <c r="N3502"/>
      <c r="O3502"/>
      <c r="P3502"/>
      <c r="Q3502"/>
    </row>
    <row r="3503" spans="3:17" x14ac:dyDescent="0.35">
      <c r="C3503"/>
      <c r="D3503"/>
      <c r="E3503"/>
      <c r="F3503"/>
      <c r="G3503"/>
      <c r="H3503"/>
      <c r="I3503"/>
      <c r="J3503"/>
      <c r="K3503"/>
      <c r="L3503"/>
      <c r="M3503"/>
      <c r="N3503"/>
      <c r="O3503"/>
      <c r="P3503"/>
      <c r="Q3503"/>
    </row>
    <row r="3504" spans="3:17" x14ac:dyDescent="0.35">
      <c r="C3504"/>
      <c r="D3504"/>
      <c r="E3504"/>
      <c r="F3504"/>
      <c r="G3504"/>
      <c r="H3504"/>
      <c r="I3504"/>
      <c r="J3504"/>
      <c r="K3504"/>
      <c r="L3504"/>
      <c r="M3504"/>
      <c r="N3504"/>
      <c r="O3504"/>
      <c r="P3504"/>
      <c r="Q3504"/>
    </row>
    <row r="3505" spans="3:17" x14ac:dyDescent="0.35">
      <c r="C3505"/>
      <c r="D3505"/>
      <c r="E3505"/>
      <c r="F3505"/>
      <c r="G3505"/>
      <c r="H3505"/>
      <c r="I3505"/>
      <c r="J3505"/>
      <c r="K3505"/>
      <c r="L3505"/>
      <c r="M3505"/>
      <c r="N3505"/>
      <c r="O3505"/>
      <c r="P3505"/>
      <c r="Q3505"/>
    </row>
    <row r="3506" spans="3:17" x14ac:dyDescent="0.35">
      <c r="C3506"/>
      <c r="D3506"/>
      <c r="E3506"/>
      <c r="F3506"/>
      <c r="G3506"/>
      <c r="H3506"/>
      <c r="I3506"/>
      <c r="J3506"/>
      <c r="K3506"/>
      <c r="L3506"/>
      <c r="M3506"/>
      <c r="N3506"/>
      <c r="O3506"/>
      <c r="P3506"/>
      <c r="Q3506"/>
    </row>
    <row r="3507" spans="3:17" x14ac:dyDescent="0.35">
      <c r="C3507"/>
      <c r="D3507"/>
      <c r="E3507"/>
      <c r="F3507"/>
      <c r="G3507"/>
      <c r="H3507"/>
      <c r="I3507"/>
      <c r="J3507"/>
      <c r="K3507"/>
      <c r="L3507"/>
      <c r="M3507"/>
      <c r="N3507"/>
      <c r="O3507"/>
      <c r="P3507"/>
      <c r="Q3507"/>
    </row>
    <row r="3508" spans="3:17" x14ac:dyDescent="0.35">
      <c r="C3508"/>
      <c r="D3508"/>
      <c r="E3508"/>
      <c r="F3508"/>
      <c r="G3508"/>
      <c r="H3508"/>
      <c r="I3508"/>
      <c r="J3508"/>
      <c r="K3508"/>
      <c r="L3508"/>
      <c r="M3508"/>
      <c r="N3508"/>
      <c r="O3508"/>
      <c r="P3508"/>
      <c r="Q3508"/>
    </row>
    <row r="3509" spans="3:17" x14ac:dyDescent="0.35">
      <c r="C3509"/>
      <c r="D3509"/>
      <c r="E3509"/>
      <c r="F3509"/>
      <c r="G3509"/>
      <c r="H3509"/>
      <c r="I3509"/>
      <c r="J3509"/>
      <c r="K3509"/>
      <c r="L3509"/>
      <c r="M3509"/>
      <c r="N3509"/>
      <c r="O3509"/>
      <c r="P3509"/>
      <c r="Q3509"/>
    </row>
    <row r="3510" spans="3:17" x14ac:dyDescent="0.35">
      <c r="C3510"/>
      <c r="D3510"/>
      <c r="E3510"/>
      <c r="F3510"/>
      <c r="G3510"/>
      <c r="H3510"/>
      <c r="I3510"/>
      <c r="J3510"/>
      <c r="K3510"/>
      <c r="L3510"/>
      <c r="M3510"/>
      <c r="N3510"/>
      <c r="O3510"/>
      <c r="P3510"/>
      <c r="Q3510"/>
    </row>
    <row r="3511" spans="3:17" x14ac:dyDescent="0.35">
      <c r="C3511"/>
      <c r="D3511"/>
      <c r="E3511"/>
      <c r="F3511"/>
      <c r="G3511"/>
      <c r="H3511"/>
      <c r="I3511"/>
      <c r="J3511"/>
      <c r="K3511"/>
      <c r="L3511"/>
      <c r="M3511"/>
      <c r="N3511"/>
      <c r="O3511"/>
      <c r="P3511"/>
      <c r="Q3511"/>
    </row>
    <row r="3512" spans="3:17" x14ac:dyDescent="0.35">
      <c r="C3512"/>
      <c r="D3512"/>
      <c r="E3512"/>
      <c r="F3512"/>
      <c r="G3512"/>
      <c r="H3512"/>
      <c r="I3512"/>
      <c r="J3512"/>
      <c r="K3512"/>
      <c r="L3512"/>
      <c r="M3512"/>
      <c r="N3512"/>
      <c r="O3512"/>
      <c r="P3512"/>
      <c r="Q3512"/>
    </row>
    <row r="3513" spans="3:17" x14ac:dyDescent="0.35">
      <c r="C3513"/>
      <c r="D3513"/>
      <c r="E3513"/>
      <c r="F3513"/>
      <c r="G3513"/>
      <c r="H3513"/>
      <c r="I3513"/>
      <c r="J3513"/>
      <c r="K3513"/>
      <c r="L3513"/>
      <c r="M3513"/>
      <c r="N3513"/>
      <c r="O3513"/>
      <c r="P3513"/>
      <c r="Q3513"/>
    </row>
    <row r="3514" spans="3:17" x14ac:dyDescent="0.35">
      <c r="C3514"/>
      <c r="D3514"/>
      <c r="E3514"/>
      <c r="F3514"/>
      <c r="G3514"/>
      <c r="H3514"/>
      <c r="I3514"/>
      <c r="J3514"/>
      <c r="K3514"/>
      <c r="L3514"/>
      <c r="M3514"/>
      <c r="N3514"/>
      <c r="O3514"/>
      <c r="P3514"/>
      <c r="Q3514"/>
    </row>
    <row r="3515" spans="3:17" x14ac:dyDescent="0.35">
      <c r="C3515"/>
      <c r="D3515"/>
      <c r="E3515"/>
      <c r="F3515"/>
      <c r="G3515"/>
      <c r="H3515"/>
      <c r="I3515"/>
      <c r="J3515"/>
      <c r="K3515"/>
      <c r="L3515"/>
      <c r="M3515"/>
      <c r="N3515"/>
      <c r="O3515"/>
      <c r="P3515"/>
      <c r="Q3515"/>
    </row>
    <row r="3516" spans="3:17" x14ac:dyDescent="0.35">
      <c r="C3516"/>
      <c r="D3516"/>
      <c r="E3516"/>
      <c r="F3516"/>
      <c r="G3516"/>
      <c r="H3516"/>
      <c r="I3516"/>
      <c r="J3516"/>
      <c r="K3516"/>
      <c r="L3516"/>
      <c r="M3516"/>
      <c r="N3516"/>
      <c r="O3516"/>
      <c r="P3516"/>
      <c r="Q3516"/>
    </row>
    <row r="3517" spans="3:17" x14ac:dyDescent="0.35">
      <c r="C3517"/>
      <c r="D3517"/>
      <c r="E3517"/>
      <c r="F3517"/>
      <c r="G3517"/>
      <c r="H3517"/>
      <c r="I3517"/>
      <c r="J3517"/>
      <c r="K3517"/>
      <c r="L3517"/>
      <c r="M3517"/>
      <c r="N3517"/>
      <c r="O3517"/>
      <c r="P3517"/>
      <c r="Q3517"/>
    </row>
    <row r="3518" spans="3:17" x14ac:dyDescent="0.35">
      <c r="C3518"/>
      <c r="D3518"/>
      <c r="E3518"/>
      <c r="F3518"/>
      <c r="G3518"/>
      <c r="H3518"/>
      <c r="I3518"/>
      <c r="J3518"/>
      <c r="K3518"/>
      <c r="L3518"/>
      <c r="M3518"/>
      <c r="N3518"/>
      <c r="O3518"/>
      <c r="P3518"/>
      <c r="Q3518"/>
    </row>
    <row r="3519" spans="3:17" x14ac:dyDescent="0.35">
      <c r="C3519"/>
      <c r="D3519"/>
      <c r="E3519"/>
      <c r="F3519"/>
      <c r="G3519"/>
      <c r="H3519"/>
      <c r="I3519"/>
      <c r="J3519"/>
      <c r="K3519"/>
      <c r="L3519"/>
      <c r="M3519"/>
      <c r="N3519"/>
      <c r="O3519"/>
      <c r="P3519"/>
      <c r="Q3519"/>
    </row>
    <row r="3520" spans="3:17" x14ac:dyDescent="0.35">
      <c r="C3520"/>
      <c r="D3520"/>
      <c r="E3520"/>
      <c r="F3520"/>
      <c r="G3520"/>
      <c r="H3520"/>
      <c r="I3520"/>
      <c r="J3520"/>
      <c r="K3520"/>
      <c r="L3520"/>
      <c r="M3520"/>
      <c r="N3520"/>
      <c r="O3520"/>
      <c r="P3520"/>
      <c r="Q3520"/>
    </row>
    <row r="3521" spans="3:17" x14ac:dyDescent="0.35">
      <c r="C3521"/>
      <c r="D3521"/>
      <c r="E3521"/>
      <c r="F3521"/>
      <c r="G3521"/>
      <c r="H3521"/>
      <c r="I3521"/>
      <c r="J3521"/>
      <c r="K3521"/>
      <c r="L3521"/>
      <c r="M3521"/>
      <c r="N3521"/>
      <c r="O3521"/>
      <c r="P3521"/>
      <c r="Q3521"/>
    </row>
    <row r="3522" spans="3:17" x14ac:dyDescent="0.35">
      <c r="C3522"/>
      <c r="D3522"/>
      <c r="E3522"/>
      <c r="F3522"/>
      <c r="G3522"/>
      <c r="H3522"/>
      <c r="I3522"/>
      <c r="J3522"/>
      <c r="K3522"/>
      <c r="L3522"/>
      <c r="M3522"/>
      <c r="N3522"/>
      <c r="O3522"/>
      <c r="P3522"/>
      <c r="Q3522"/>
    </row>
    <row r="3523" spans="3:17" x14ac:dyDescent="0.35">
      <c r="C3523"/>
      <c r="D3523"/>
      <c r="E3523"/>
      <c r="F3523"/>
      <c r="G3523"/>
      <c r="H3523"/>
      <c r="I3523"/>
      <c r="J3523"/>
      <c r="K3523"/>
      <c r="L3523"/>
      <c r="M3523"/>
      <c r="N3523"/>
      <c r="O3523"/>
      <c r="P3523"/>
      <c r="Q3523"/>
    </row>
    <row r="3524" spans="3:17" x14ac:dyDescent="0.35">
      <c r="C3524"/>
      <c r="D3524"/>
      <c r="E3524"/>
      <c r="F3524"/>
      <c r="G3524"/>
      <c r="H3524"/>
      <c r="I3524"/>
      <c r="J3524"/>
      <c r="K3524"/>
      <c r="L3524"/>
      <c r="M3524"/>
      <c r="N3524"/>
      <c r="O3524"/>
      <c r="P3524"/>
      <c r="Q3524"/>
    </row>
    <row r="3525" spans="3:17" x14ac:dyDescent="0.35">
      <c r="C3525"/>
      <c r="D3525"/>
      <c r="E3525"/>
      <c r="F3525"/>
      <c r="G3525"/>
      <c r="H3525"/>
      <c r="I3525"/>
      <c r="J3525"/>
      <c r="K3525"/>
      <c r="L3525"/>
      <c r="M3525"/>
      <c r="N3525"/>
      <c r="O3525"/>
      <c r="P3525"/>
      <c r="Q3525"/>
    </row>
    <row r="3526" spans="3:17" x14ac:dyDescent="0.35">
      <c r="C3526"/>
      <c r="D3526"/>
      <c r="E3526"/>
      <c r="F3526"/>
      <c r="G3526"/>
      <c r="H3526"/>
      <c r="I3526"/>
      <c r="J3526"/>
      <c r="K3526"/>
      <c r="L3526"/>
      <c r="M3526"/>
      <c r="N3526"/>
      <c r="O3526"/>
      <c r="P3526"/>
      <c r="Q3526"/>
    </row>
    <row r="3527" spans="3:17" x14ac:dyDescent="0.35">
      <c r="C3527"/>
      <c r="D3527"/>
      <c r="E3527"/>
      <c r="F3527"/>
      <c r="G3527"/>
      <c r="H3527"/>
      <c r="I3527"/>
      <c r="J3527"/>
      <c r="K3527"/>
      <c r="L3527"/>
      <c r="M3527"/>
      <c r="N3527"/>
      <c r="O3527"/>
      <c r="P3527"/>
      <c r="Q3527"/>
    </row>
    <row r="3528" spans="3:17" x14ac:dyDescent="0.35">
      <c r="C3528"/>
      <c r="D3528"/>
      <c r="E3528"/>
      <c r="F3528"/>
      <c r="G3528"/>
      <c r="H3528"/>
      <c r="I3528"/>
      <c r="J3528"/>
      <c r="K3528"/>
      <c r="L3528"/>
      <c r="M3528"/>
      <c r="N3528"/>
      <c r="O3528"/>
      <c r="P3528"/>
      <c r="Q3528"/>
    </row>
    <row r="3529" spans="3:17" x14ac:dyDescent="0.35">
      <c r="C3529"/>
      <c r="D3529"/>
      <c r="E3529"/>
      <c r="F3529"/>
      <c r="G3529"/>
      <c r="H3529"/>
      <c r="I3529"/>
      <c r="J3529"/>
      <c r="K3529"/>
      <c r="L3529"/>
      <c r="M3529"/>
      <c r="N3529"/>
      <c r="O3529"/>
      <c r="P3529"/>
      <c r="Q3529"/>
    </row>
    <row r="3530" spans="3:17" x14ac:dyDescent="0.35">
      <c r="C3530"/>
      <c r="D3530"/>
      <c r="E3530"/>
      <c r="F3530"/>
      <c r="G3530"/>
      <c r="H3530"/>
      <c r="I3530"/>
      <c r="J3530"/>
      <c r="K3530"/>
      <c r="L3530"/>
      <c r="M3530"/>
      <c r="N3530"/>
      <c r="O3530"/>
      <c r="P3530"/>
      <c r="Q3530"/>
    </row>
    <row r="3531" spans="3:17" x14ac:dyDescent="0.35">
      <c r="C3531"/>
      <c r="D3531"/>
      <c r="E3531"/>
      <c r="F3531"/>
      <c r="G3531"/>
      <c r="H3531"/>
      <c r="I3531"/>
      <c r="J3531"/>
      <c r="K3531"/>
      <c r="L3531"/>
      <c r="M3531"/>
      <c r="N3531"/>
      <c r="O3531"/>
      <c r="P3531"/>
      <c r="Q3531"/>
    </row>
    <row r="3532" spans="3:17" x14ac:dyDescent="0.35">
      <c r="C3532"/>
      <c r="D3532"/>
      <c r="E3532"/>
      <c r="F3532"/>
      <c r="G3532"/>
      <c r="H3532"/>
      <c r="I3532"/>
      <c r="J3532"/>
      <c r="K3532"/>
      <c r="L3532"/>
      <c r="M3532"/>
      <c r="N3532"/>
      <c r="O3532"/>
      <c r="P3532"/>
      <c r="Q3532"/>
    </row>
    <row r="3533" spans="3:17" x14ac:dyDescent="0.35">
      <c r="C3533"/>
      <c r="D3533"/>
      <c r="E3533"/>
      <c r="F3533"/>
      <c r="G3533"/>
      <c r="H3533"/>
      <c r="I3533"/>
      <c r="J3533"/>
      <c r="K3533"/>
      <c r="L3533"/>
      <c r="M3533"/>
      <c r="N3533"/>
      <c r="O3533"/>
      <c r="P3533"/>
      <c r="Q3533"/>
    </row>
    <row r="3534" spans="3:17" x14ac:dyDescent="0.35">
      <c r="C3534"/>
      <c r="D3534"/>
      <c r="E3534"/>
      <c r="F3534"/>
      <c r="G3534"/>
      <c r="H3534"/>
      <c r="I3534"/>
      <c r="J3534"/>
      <c r="K3534"/>
      <c r="L3534"/>
      <c r="M3534"/>
      <c r="N3534"/>
      <c r="O3534"/>
      <c r="P3534"/>
      <c r="Q3534"/>
    </row>
    <row r="3535" spans="3:17" x14ac:dyDescent="0.35">
      <c r="C3535"/>
      <c r="D3535"/>
      <c r="E3535"/>
      <c r="F3535"/>
      <c r="G3535"/>
      <c r="H3535"/>
      <c r="I3535"/>
      <c r="J3535"/>
      <c r="K3535"/>
      <c r="L3535"/>
      <c r="M3535"/>
      <c r="N3535"/>
      <c r="O3535"/>
      <c r="P3535"/>
      <c r="Q3535"/>
    </row>
    <row r="3536" spans="3:17" x14ac:dyDescent="0.35">
      <c r="C3536"/>
      <c r="D3536"/>
      <c r="E3536"/>
      <c r="F3536"/>
      <c r="G3536"/>
      <c r="H3536"/>
      <c r="I3536"/>
      <c r="J3536"/>
      <c r="K3536"/>
      <c r="L3536"/>
      <c r="M3536"/>
      <c r="N3536"/>
      <c r="O3536"/>
      <c r="P3536"/>
      <c r="Q3536"/>
    </row>
    <row r="3537" spans="3:17" x14ac:dyDescent="0.35">
      <c r="C3537"/>
      <c r="D3537"/>
      <c r="E3537"/>
      <c r="F3537"/>
      <c r="G3537"/>
      <c r="H3537"/>
      <c r="I3537"/>
      <c r="J3537"/>
      <c r="K3537"/>
      <c r="L3537"/>
      <c r="M3537"/>
      <c r="N3537"/>
      <c r="O3537"/>
      <c r="P3537"/>
      <c r="Q3537"/>
    </row>
    <row r="3538" spans="3:17" x14ac:dyDescent="0.35">
      <c r="C3538"/>
      <c r="D3538"/>
      <c r="E3538"/>
      <c r="F3538"/>
      <c r="G3538"/>
      <c r="H3538"/>
      <c r="I3538"/>
      <c r="J3538"/>
      <c r="K3538"/>
      <c r="L3538"/>
      <c r="M3538"/>
      <c r="N3538"/>
      <c r="O3538"/>
      <c r="P3538"/>
      <c r="Q3538"/>
    </row>
    <row r="3539" spans="3:17" x14ac:dyDescent="0.35">
      <c r="C3539"/>
      <c r="D3539"/>
      <c r="E3539"/>
      <c r="F3539"/>
      <c r="G3539"/>
      <c r="H3539"/>
      <c r="I3539"/>
      <c r="J3539"/>
      <c r="K3539"/>
      <c r="L3539"/>
      <c r="M3539"/>
      <c r="N3539"/>
      <c r="O3539"/>
      <c r="P3539"/>
      <c r="Q3539"/>
    </row>
    <row r="3540" spans="3:17" x14ac:dyDescent="0.35">
      <c r="C3540"/>
      <c r="D3540"/>
      <c r="E3540"/>
      <c r="F3540"/>
      <c r="G3540"/>
      <c r="H3540"/>
      <c r="I3540"/>
      <c r="J3540"/>
      <c r="K3540"/>
      <c r="L3540"/>
      <c r="M3540"/>
      <c r="N3540"/>
      <c r="O3540"/>
      <c r="P3540"/>
      <c r="Q3540"/>
    </row>
    <row r="3541" spans="3:17" x14ac:dyDescent="0.35">
      <c r="C3541"/>
      <c r="D3541"/>
      <c r="E3541"/>
      <c r="F3541"/>
      <c r="G3541"/>
      <c r="H3541"/>
      <c r="I3541"/>
      <c r="J3541"/>
      <c r="K3541"/>
      <c r="L3541"/>
      <c r="M3541"/>
      <c r="N3541"/>
      <c r="O3541"/>
      <c r="P3541"/>
      <c r="Q3541"/>
    </row>
    <row r="3542" spans="3:17" x14ac:dyDescent="0.35">
      <c r="C3542"/>
      <c r="D3542"/>
      <c r="E3542"/>
      <c r="F3542"/>
      <c r="G3542"/>
      <c r="H3542"/>
      <c r="I3542"/>
      <c r="J3542"/>
      <c r="K3542"/>
      <c r="L3542"/>
      <c r="M3542"/>
      <c r="N3542"/>
      <c r="O3542"/>
      <c r="P3542"/>
      <c r="Q3542"/>
    </row>
    <row r="3543" spans="3:17" x14ac:dyDescent="0.35">
      <c r="C3543"/>
      <c r="D3543"/>
      <c r="E3543"/>
      <c r="F3543"/>
      <c r="G3543"/>
      <c r="H3543"/>
      <c r="I3543"/>
      <c r="J3543"/>
      <c r="K3543"/>
      <c r="L3543"/>
      <c r="M3543"/>
      <c r="N3543"/>
      <c r="O3543"/>
      <c r="P3543"/>
      <c r="Q3543"/>
    </row>
    <row r="3544" spans="3:17" x14ac:dyDescent="0.35">
      <c r="C3544"/>
      <c r="D3544"/>
      <c r="E3544"/>
      <c r="F3544"/>
      <c r="G3544"/>
      <c r="H3544"/>
      <c r="I3544"/>
      <c r="J3544"/>
      <c r="K3544"/>
      <c r="L3544"/>
      <c r="M3544"/>
      <c r="N3544"/>
      <c r="O3544"/>
      <c r="P3544"/>
      <c r="Q3544"/>
    </row>
    <row r="3545" spans="3:17" x14ac:dyDescent="0.35">
      <c r="C3545"/>
      <c r="D3545"/>
      <c r="E3545"/>
      <c r="F3545"/>
      <c r="G3545"/>
      <c r="H3545"/>
      <c r="I3545"/>
      <c r="J3545"/>
      <c r="K3545"/>
      <c r="L3545"/>
      <c r="M3545"/>
      <c r="N3545"/>
      <c r="O3545"/>
      <c r="P3545"/>
      <c r="Q3545"/>
    </row>
    <row r="3546" spans="3:17" x14ac:dyDescent="0.35">
      <c r="C3546"/>
      <c r="D3546"/>
      <c r="E3546"/>
      <c r="F3546"/>
      <c r="G3546"/>
      <c r="H3546"/>
      <c r="I3546"/>
      <c r="J3546"/>
      <c r="K3546"/>
      <c r="L3546"/>
      <c r="M3546"/>
      <c r="N3546"/>
      <c r="O3546"/>
      <c r="P3546"/>
      <c r="Q3546"/>
    </row>
    <row r="3547" spans="3:17" x14ac:dyDescent="0.35">
      <c r="C3547"/>
      <c r="D3547"/>
      <c r="E3547"/>
      <c r="F3547"/>
      <c r="G3547"/>
      <c r="H3547"/>
      <c r="I3547"/>
      <c r="J3547"/>
      <c r="K3547"/>
      <c r="L3547"/>
      <c r="M3547"/>
      <c r="N3547"/>
      <c r="O3547"/>
      <c r="P3547"/>
      <c r="Q3547"/>
    </row>
    <row r="3548" spans="3:17" x14ac:dyDescent="0.35">
      <c r="C3548"/>
      <c r="D3548"/>
      <c r="E3548"/>
      <c r="F3548"/>
      <c r="G3548"/>
      <c r="H3548"/>
      <c r="I3548"/>
      <c r="J3548"/>
      <c r="K3548"/>
      <c r="L3548"/>
      <c r="M3548"/>
      <c r="N3548"/>
      <c r="O3548"/>
      <c r="P3548"/>
      <c r="Q3548"/>
    </row>
    <row r="3549" spans="3:17" x14ac:dyDescent="0.35">
      <c r="C3549"/>
      <c r="D3549"/>
      <c r="E3549"/>
      <c r="F3549"/>
      <c r="G3549"/>
      <c r="H3549"/>
      <c r="I3549"/>
      <c r="J3549"/>
      <c r="K3549"/>
      <c r="L3549"/>
      <c r="M3549"/>
      <c r="N3549"/>
      <c r="O3549"/>
      <c r="P3549"/>
      <c r="Q3549"/>
    </row>
    <row r="3550" spans="3:17" x14ac:dyDescent="0.35">
      <c r="C3550"/>
      <c r="D3550"/>
      <c r="E3550"/>
      <c r="F3550"/>
      <c r="G3550"/>
      <c r="H3550"/>
      <c r="I3550"/>
      <c r="J3550"/>
      <c r="K3550"/>
      <c r="L3550"/>
      <c r="M3550"/>
      <c r="N3550"/>
      <c r="O3550"/>
      <c r="P3550"/>
      <c r="Q3550"/>
    </row>
    <row r="3551" spans="3:17" x14ac:dyDescent="0.35">
      <c r="C3551"/>
      <c r="D3551"/>
      <c r="E3551"/>
      <c r="F3551"/>
      <c r="G3551"/>
      <c r="H3551"/>
      <c r="I3551"/>
      <c r="J3551"/>
      <c r="K3551"/>
      <c r="L3551"/>
      <c r="M3551"/>
      <c r="N3551"/>
      <c r="O3551"/>
      <c r="P3551"/>
      <c r="Q3551"/>
    </row>
    <row r="3552" spans="3:17" x14ac:dyDescent="0.35">
      <c r="C3552"/>
      <c r="D3552"/>
      <c r="E3552"/>
      <c r="F3552"/>
      <c r="G3552"/>
      <c r="H3552"/>
      <c r="I3552"/>
      <c r="J3552"/>
      <c r="K3552"/>
      <c r="L3552"/>
      <c r="M3552"/>
      <c r="N3552"/>
      <c r="O3552"/>
      <c r="P3552"/>
      <c r="Q3552"/>
    </row>
    <row r="3553" spans="3:17" x14ac:dyDescent="0.35">
      <c r="C3553"/>
      <c r="D3553"/>
      <c r="E3553"/>
      <c r="F3553"/>
      <c r="G3553"/>
      <c r="H3553"/>
      <c r="I3553"/>
      <c r="J3553"/>
      <c r="K3553"/>
      <c r="L3553"/>
      <c r="M3553"/>
      <c r="N3553"/>
      <c r="O3553"/>
      <c r="P3553"/>
      <c r="Q3553"/>
    </row>
    <row r="3554" spans="3:17" x14ac:dyDescent="0.35">
      <c r="C3554"/>
      <c r="D3554"/>
      <c r="E3554"/>
      <c r="F3554"/>
      <c r="G3554"/>
      <c r="H3554"/>
      <c r="I3554"/>
      <c r="J3554"/>
      <c r="K3554"/>
      <c r="L3554"/>
      <c r="M3554"/>
      <c r="N3554"/>
      <c r="O3554"/>
      <c r="P3554"/>
      <c r="Q3554"/>
    </row>
    <row r="3555" spans="3:17" x14ac:dyDescent="0.35">
      <c r="C3555"/>
      <c r="D3555"/>
      <c r="E3555"/>
      <c r="F3555"/>
      <c r="G3555"/>
      <c r="H3555"/>
      <c r="I3555"/>
      <c r="J3555"/>
      <c r="K3555"/>
      <c r="L3555"/>
      <c r="M3555"/>
      <c r="N3555"/>
      <c r="O3555"/>
      <c r="P3555"/>
      <c r="Q3555"/>
    </row>
    <row r="3556" spans="3:17" x14ac:dyDescent="0.35">
      <c r="C3556"/>
      <c r="D3556"/>
      <c r="E3556"/>
      <c r="F3556"/>
      <c r="G3556"/>
      <c r="H3556"/>
      <c r="I3556"/>
      <c r="J3556"/>
      <c r="K3556"/>
      <c r="L3556"/>
      <c r="M3556"/>
      <c r="N3556"/>
      <c r="O3556"/>
      <c r="P3556"/>
      <c r="Q3556"/>
    </row>
    <row r="3557" spans="3:17" x14ac:dyDescent="0.35">
      <c r="C3557"/>
      <c r="D3557"/>
      <c r="E3557"/>
      <c r="F3557"/>
      <c r="G3557"/>
      <c r="H3557"/>
      <c r="I3557"/>
      <c r="J3557"/>
      <c r="K3557"/>
      <c r="L3557"/>
      <c r="M3557"/>
      <c r="N3557"/>
      <c r="O3557"/>
      <c r="P3557"/>
      <c r="Q3557"/>
    </row>
    <row r="3558" spans="3:17" x14ac:dyDescent="0.35">
      <c r="C3558"/>
      <c r="D3558"/>
      <c r="E3558"/>
      <c r="F3558"/>
      <c r="G3558"/>
      <c r="H3558"/>
      <c r="I3558"/>
      <c r="J3558"/>
      <c r="K3558"/>
      <c r="L3558"/>
      <c r="M3558"/>
      <c r="N3558"/>
      <c r="O3558"/>
      <c r="P3558"/>
      <c r="Q3558"/>
    </row>
    <row r="3559" spans="3:17" x14ac:dyDescent="0.35">
      <c r="C3559"/>
      <c r="D3559"/>
      <c r="E3559"/>
      <c r="F3559"/>
      <c r="G3559"/>
      <c r="H3559"/>
      <c r="I3559"/>
      <c r="J3559"/>
      <c r="K3559"/>
      <c r="L3559"/>
      <c r="M3559"/>
      <c r="N3559"/>
      <c r="O3559"/>
      <c r="P3559"/>
      <c r="Q3559"/>
    </row>
    <row r="3560" spans="3:17" x14ac:dyDescent="0.35">
      <c r="C3560"/>
      <c r="D3560"/>
      <c r="E3560"/>
      <c r="F3560"/>
      <c r="G3560"/>
      <c r="H3560"/>
      <c r="I3560"/>
      <c r="J3560"/>
      <c r="K3560"/>
      <c r="L3560"/>
      <c r="M3560"/>
      <c r="N3560"/>
      <c r="O3560"/>
      <c r="P3560"/>
      <c r="Q3560"/>
    </row>
    <row r="3561" spans="3:17" x14ac:dyDescent="0.35">
      <c r="C3561"/>
      <c r="D3561"/>
      <c r="E3561"/>
      <c r="F3561"/>
      <c r="G3561"/>
      <c r="H3561"/>
      <c r="I3561"/>
      <c r="J3561"/>
      <c r="K3561"/>
      <c r="L3561"/>
      <c r="M3561"/>
      <c r="N3561"/>
      <c r="O3561"/>
      <c r="P3561"/>
      <c r="Q3561"/>
    </row>
    <row r="3562" spans="3:17" x14ac:dyDescent="0.35">
      <c r="C3562"/>
      <c r="D3562"/>
      <c r="E3562"/>
      <c r="F3562"/>
      <c r="G3562"/>
      <c r="H3562"/>
      <c r="I3562"/>
      <c r="J3562"/>
      <c r="K3562"/>
      <c r="L3562"/>
      <c r="M3562"/>
      <c r="N3562"/>
      <c r="O3562"/>
      <c r="P3562"/>
      <c r="Q3562"/>
    </row>
    <row r="3563" spans="3:17" x14ac:dyDescent="0.35">
      <c r="C3563"/>
      <c r="D3563"/>
      <c r="E3563"/>
      <c r="F3563"/>
      <c r="G3563"/>
      <c r="H3563"/>
      <c r="I3563"/>
      <c r="J3563"/>
      <c r="K3563"/>
      <c r="L3563"/>
      <c r="M3563"/>
      <c r="N3563"/>
      <c r="O3563"/>
      <c r="P3563"/>
      <c r="Q3563"/>
    </row>
    <row r="3564" spans="3:17" x14ac:dyDescent="0.35">
      <c r="C3564"/>
      <c r="D3564"/>
      <c r="E3564"/>
      <c r="F3564"/>
      <c r="G3564"/>
      <c r="H3564"/>
      <c r="I3564"/>
      <c r="J3564"/>
      <c r="K3564"/>
      <c r="L3564"/>
      <c r="M3564"/>
      <c r="N3564"/>
      <c r="O3564"/>
      <c r="P3564"/>
      <c r="Q3564"/>
    </row>
    <row r="3565" spans="3:17" x14ac:dyDescent="0.35">
      <c r="C3565"/>
      <c r="D3565"/>
      <c r="E3565"/>
      <c r="F3565"/>
      <c r="G3565"/>
      <c r="H3565"/>
      <c r="I3565"/>
      <c r="J3565"/>
      <c r="K3565"/>
      <c r="L3565"/>
      <c r="M3565"/>
      <c r="N3565"/>
      <c r="O3565"/>
      <c r="P3565"/>
      <c r="Q3565"/>
    </row>
    <row r="3566" spans="3:17" x14ac:dyDescent="0.35">
      <c r="C3566"/>
      <c r="D3566"/>
      <c r="E3566"/>
      <c r="F3566"/>
      <c r="G3566"/>
      <c r="H3566"/>
      <c r="I3566"/>
      <c r="J3566"/>
      <c r="K3566"/>
      <c r="L3566"/>
      <c r="M3566"/>
      <c r="N3566"/>
      <c r="O3566"/>
      <c r="P3566"/>
      <c r="Q3566"/>
    </row>
    <row r="3567" spans="3:17" x14ac:dyDescent="0.35">
      <c r="C3567"/>
      <c r="D3567"/>
      <c r="E3567"/>
      <c r="F3567"/>
      <c r="G3567"/>
      <c r="H3567"/>
      <c r="I3567"/>
      <c r="J3567"/>
      <c r="K3567"/>
      <c r="L3567"/>
      <c r="M3567"/>
      <c r="N3567"/>
      <c r="O3567"/>
      <c r="P3567"/>
      <c r="Q3567"/>
    </row>
    <row r="3568" spans="3:17" x14ac:dyDescent="0.35">
      <c r="C3568"/>
      <c r="D3568"/>
      <c r="E3568"/>
      <c r="F3568"/>
      <c r="G3568"/>
      <c r="H3568"/>
      <c r="I3568"/>
      <c r="J3568"/>
      <c r="K3568"/>
      <c r="L3568"/>
      <c r="M3568"/>
      <c r="N3568"/>
      <c r="O3568"/>
      <c r="P3568"/>
      <c r="Q3568"/>
    </row>
    <row r="3569" spans="3:17" x14ac:dyDescent="0.35">
      <c r="C3569"/>
      <c r="D3569"/>
      <c r="E3569"/>
      <c r="F3569"/>
      <c r="G3569"/>
      <c r="H3569"/>
      <c r="I3569"/>
      <c r="J3569"/>
      <c r="K3569"/>
      <c r="L3569"/>
      <c r="M3569"/>
      <c r="N3569"/>
      <c r="O3569"/>
      <c r="P3569"/>
      <c r="Q3569"/>
    </row>
    <row r="3570" spans="3:17" x14ac:dyDescent="0.35">
      <c r="C3570"/>
      <c r="D3570"/>
      <c r="E3570"/>
      <c r="F3570"/>
      <c r="G3570"/>
      <c r="H3570"/>
      <c r="I3570"/>
      <c r="J3570"/>
      <c r="K3570"/>
      <c r="L3570"/>
      <c r="M3570"/>
      <c r="N3570"/>
      <c r="O3570"/>
      <c r="P3570"/>
      <c r="Q3570"/>
    </row>
    <row r="3571" spans="3:17" x14ac:dyDescent="0.35">
      <c r="C3571"/>
      <c r="D3571"/>
      <c r="E3571"/>
      <c r="F3571"/>
      <c r="G3571"/>
      <c r="H3571"/>
      <c r="I3571"/>
      <c r="J3571"/>
      <c r="K3571"/>
      <c r="L3571"/>
      <c r="M3571"/>
      <c r="N3571"/>
      <c r="O3571"/>
      <c r="P3571"/>
      <c r="Q3571"/>
    </row>
    <row r="3572" spans="3:17" x14ac:dyDescent="0.35">
      <c r="C3572"/>
      <c r="D3572"/>
      <c r="E3572"/>
      <c r="F3572"/>
      <c r="G3572"/>
      <c r="H3572"/>
      <c r="I3572"/>
      <c r="J3572"/>
      <c r="K3572"/>
      <c r="L3572"/>
      <c r="M3572"/>
      <c r="N3572"/>
      <c r="O3572"/>
      <c r="P3572"/>
      <c r="Q3572"/>
    </row>
    <row r="3573" spans="3:17" x14ac:dyDescent="0.35">
      <c r="C3573"/>
      <c r="D3573"/>
      <c r="E3573"/>
      <c r="F3573"/>
      <c r="G3573"/>
      <c r="H3573"/>
      <c r="I3573"/>
      <c r="J3573"/>
      <c r="K3573"/>
      <c r="L3573"/>
      <c r="M3573"/>
      <c r="N3573"/>
      <c r="O3573"/>
      <c r="P3573"/>
      <c r="Q3573"/>
    </row>
    <row r="3574" spans="3:17" x14ac:dyDescent="0.35">
      <c r="C3574"/>
      <c r="D3574"/>
      <c r="E3574"/>
      <c r="F3574"/>
      <c r="G3574"/>
      <c r="H3574"/>
      <c r="I3574"/>
      <c r="J3574"/>
      <c r="K3574"/>
      <c r="L3574"/>
      <c r="M3574"/>
      <c r="N3574"/>
      <c r="O3574"/>
      <c r="P3574"/>
      <c r="Q3574"/>
    </row>
    <row r="3575" spans="3:17" x14ac:dyDescent="0.35">
      <c r="C3575"/>
      <c r="D3575"/>
      <c r="E3575"/>
      <c r="F3575"/>
      <c r="G3575"/>
      <c r="H3575"/>
      <c r="I3575"/>
      <c r="J3575"/>
      <c r="K3575"/>
      <c r="L3575"/>
      <c r="M3575"/>
      <c r="N3575"/>
      <c r="O3575"/>
      <c r="P3575"/>
      <c r="Q3575"/>
    </row>
    <row r="3576" spans="3:17" x14ac:dyDescent="0.35">
      <c r="C3576"/>
      <c r="D3576"/>
      <c r="E3576"/>
      <c r="F3576"/>
      <c r="G3576"/>
      <c r="H3576"/>
      <c r="I3576"/>
      <c r="J3576"/>
      <c r="K3576"/>
      <c r="L3576"/>
      <c r="M3576"/>
      <c r="N3576"/>
      <c r="O3576"/>
      <c r="P3576"/>
      <c r="Q3576"/>
    </row>
    <row r="3577" spans="3:17" x14ac:dyDescent="0.35">
      <c r="C3577"/>
      <c r="D3577"/>
      <c r="E3577"/>
      <c r="F3577"/>
      <c r="G3577"/>
      <c r="H3577"/>
      <c r="I3577"/>
      <c r="J3577"/>
      <c r="K3577"/>
      <c r="L3577"/>
      <c r="M3577"/>
      <c r="N3577"/>
      <c r="O3577"/>
      <c r="P3577"/>
      <c r="Q3577"/>
    </row>
    <row r="3578" spans="3:17" x14ac:dyDescent="0.35">
      <c r="C3578"/>
      <c r="D3578"/>
      <c r="E3578"/>
      <c r="F3578"/>
      <c r="G3578"/>
      <c r="H3578"/>
      <c r="I3578"/>
      <c r="J3578"/>
      <c r="K3578"/>
      <c r="L3578"/>
      <c r="M3578"/>
      <c r="N3578"/>
      <c r="O3578"/>
      <c r="P3578"/>
      <c r="Q3578"/>
    </row>
    <row r="3579" spans="3:17" x14ac:dyDescent="0.35">
      <c r="C3579"/>
      <c r="D3579"/>
      <c r="E3579"/>
      <c r="F3579"/>
      <c r="G3579"/>
      <c r="H3579"/>
      <c r="I3579"/>
      <c r="J3579"/>
      <c r="K3579"/>
      <c r="L3579"/>
      <c r="M3579"/>
      <c r="N3579"/>
      <c r="O3579"/>
      <c r="P3579"/>
      <c r="Q3579"/>
    </row>
    <row r="3580" spans="3:17" x14ac:dyDescent="0.35">
      <c r="C3580"/>
      <c r="D3580"/>
      <c r="E3580"/>
      <c r="F3580"/>
      <c r="G3580"/>
      <c r="H3580"/>
      <c r="I3580"/>
      <c r="J3580"/>
      <c r="K3580"/>
      <c r="L3580"/>
      <c r="M3580"/>
      <c r="N3580"/>
      <c r="O3580"/>
      <c r="P3580"/>
      <c r="Q3580"/>
    </row>
    <row r="3581" spans="3:17" x14ac:dyDescent="0.35">
      <c r="C3581"/>
      <c r="D3581"/>
      <c r="E3581"/>
      <c r="F3581"/>
      <c r="G3581"/>
      <c r="H3581"/>
      <c r="I3581"/>
      <c r="J3581"/>
      <c r="K3581"/>
      <c r="L3581"/>
      <c r="M3581"/>
      <c r="N3581"/>
      <c r="O3581"/>
      <c r="P3581"/>
      <c r="Q3581"/>
    </row>
    <row r="3582" spans="3:17" x14ac:dyDescent="0.35">
      <c r="C3582"/>
      <c r="D3582"/>
      <c r="E3582"/>
      <c r="F3582"/>
      <c r="G3582"/>
      <c r="H3582"/>
      <c r="I3582"/>
      <c r="J3582"/>
      <c r="K3582"/>
      <c r="L3582"/>
      <c r="M3582"/>
      <c r="N3582"/>
      <c r="O3582"/>
      <c r="P3582"/>
      <c r="Q3582"/>
    </row>
    <row r="3583" spans="3:17" x14ac:dyDescent="0.35">
      <c r="C3583"/>
      <c r="D3583"/>
      <c r="E3583"/>
      <c r="F3583"/>
      <c r="G3583"/>
      <c r="H3583"/>
      <c r="I3583"/>
      <c r="J3583"/>
      <c r="K3583"/>
      <c r="L3583"/>
      <c r="M3583"/>
      <c r="N3583"/>
      <c r="O3583"/>
      <c r="P3583"/>
      <c r="Q3583"/>
    </row>
    <row r="3584" spans="3:17" x14ac:dyDescent="0.35">
      <c r="C3584"/>
      <c r="D3584"/>
      <c r="E3584"/>
      <c r="F3584"/>
      <c r="G3584"/>
      <c r="H3584"/>
      <c r="I3584"/>
      <c r="J3584"/>
      <c r="K3584"/>
      <c r="L3584"/>
      <c r="M3584"/>
      <c r="N3584"/>
      <c r="O3584"/>
      <c r="P3584"/>
      <c r="Q3584"/>
    </row>
    <row r="3585" spans="3:17" x14ac:dyDescent="0.35">
      <c r="C3585"/>
      <c r="D3585"/>
      <c r="E3585"/>
      <c r="F3585"/>
      <c r="G3585"/>
      <c r="H3585"/>
      <c r="I3585"/>
      <c r="J3585"/>
      <c r="K3585"/>
      <c r="L3585"/>
      <c r="M3585"/>
      <c r="N3585"/>
      <c r="O3585"/>
      <c r="P3585"/>
      <c r="Q3585"/>
    </row>
    <row r="3586" spans="3:17" x14ac:dyDescent="0.35">
      <c r="C3586"/>
      <c r="D3586"/>
      <c r="E3586"/>
      <c r="F3586"/>
      <c r="G3586"/>
      <c r="H3586"/>
      <c r="I3586"/>
      <c r="J3586"/>
      <c r="K3586"/>
      <c r="L3586"/>
      <c r="M3586"/>
      <c r="N3586"/>
      <c r="O3586"/>
      <c r="P3586"/>
      <c r="Q3586"/>
    </row>
    <row r="3587" spans="3:17" x14ac:dyDescent="0.35">
      <c r="C3587"/>
      <c r="D3587"/>
      <c r="E3587"/>
      <c r="F3587"/>
      <c r="G3587"/>
      <c r="H3587"/>
      <c r="I3587"/>
      <c r="J3587"/>
      <c r="K3587"/>
      <c r="L3587"/>
      <c r="M3587"/>
      <c r="N3587"/>
      <c r="O3587"/>
      <c r="P3587"/>
      <c r="Q3587"/>
    </row>
    <row r="3588" spans="3:17" x14ac:dyDescent="0.35">
      <c r="C3588"/>
      <c r="D3588"/>
      <c r="E3588"/>
      <c r="F3588"/>
      <c r="G3588"/>
      <c r="H3588"/>
      <c r="I3588"/>
      <c r="J3588"/>
      <c r="K3588"/>
      <c r="L3588"/>
      <c r="M3588"/>
      <c r="N3588"/>
      <c r="O3588"/>
      <c r="P3588"/>
      <c r="Q3588"/>
    </row>
    <row r="3589" spans="3:17" x14ac:dyDescent="0.35">
      <c r="C3589"/>
      <c r="D3589"/>
      <c r="E3589"/>
      <c r="F3589"/>
      <c r="G3589"/>
      <c r="H3589"/>
      <c r="I3589"/>
      <c r="J3589"/>
      <c r="K3589"/>
      <c r="L3589"/>
      <c r="M3589"/>
      <c r="N3589"/>
      <c r="O3589"/>
      <c r="P3589"/>
      <c r="Q3589"/>
    </row>
    <row r="3590" spans="3:17" x14ac:dyDescent="0.35">
      <c r="C3590"/>
      <c r="D3590"/>
      <c r="E3590"/>
      <c r="F3590"/>
      <c r="G3590"/>
      <c r="H3590"/>
      <c r="I3590"/>
      <c r="J3590"/>
      <c r="K3590"/>
      <c r="L3590"/>
      <c r="M3590"/>
      <c r="N3590"/>
      <c r="O3590"/>
      <c r="P3590"/>
      <c r="Q3590"/>
    </row>
    <row r="3591" spans="3:17" x14ac:dyDescent="0.35">
      <c r="C3591"/>
      <c r="D3591"/>
      <c r="E3591"/>
      <c r="F3591"/>
      <c r="G3591"/>
      <c r="H3591"/>
      <c r="I3591"/>
      <c r="J3591"/>
      <c r="K3591"/>
      <c r="L3591"/>
      <c r="M3591"/>
      <c r="N3591"/>
      <c r="O3591"/>
      <c r="P3591"/>
      <c r="Q3591"/>
    </row>
    <row r="3592" spans="3:17" x14ac:dyDescent="0.35">
      <c r="C3592"/>
      <c r="D3592"/>
      <c r="E3592"/>
      <c r="F3592"/>
      <c r="G3592"/>
      <c r="H3592"/>
      <c r="I3592"/>
      <c r="J3592"/>
      <c r="K3592"/>
      <c r="L3592"/>
      <c r="M3592"/>
      <c r="N3592"/>
      <c r="O3592"/>
      <c r="P3592"/>
      <c r="Q3592"/>
    </row>
    <row r="3593" spans="3:17" x14ac:dyDescent="0.35">
      <c r="C3593"/>
      <c r="D3593"/>
      <c r="E3593"/>
      <c r="F3593"/>
      <c r="G3593"/>
      <c r="H3593"/>
      <c r="I3593"/>
      <c r="J3593"/>
      <c r="K3593"/>
      <c r="L3593"/>
      <c r="M3593"/>
      <c r="N3593"/>
      <c r="O3593"/>
      <c r="P3593"/>
      <c r="Q3593"/>
    </row>
    <row r="3594" spans="3:17" x14ac:dyDescent="0.35">
      <c r="C3594"/>
      <c r="D3594"/>
      <c r="E3594"/>
      <c r="F3594"/>
      <c r="G3594"/>
      <c r="H3594"/>
      <c r="I3594"/>
      <c r="J3594"/>
      <c r="K3594"/>
      <c r="L3594"/>
      <c r="M3594"/>
      <c r="N3594"/>
      <c r="O3594"/>
      <c r="P3594"/>
      <c r="Q3594"/>
    </row>
    <row r="3595" spans="3:17" x14ac:dyDescent="0.35">
      <c r="C3595"/>
      <c r="D3595"/>
      <c r="E3595"/>
      <c r="F3595"/>
      <c r="G3595"/>
      <c r="H3595"/>
      <c r="I3595"/>
      <c r="J3595"/>
      <c r="K3595"/>
      <c r="L3595"/>
      <c r="M3595"/>
      <c r="N3595"/>
      <c r="O3595"/>
      <c r="P3595"/>
      <c r="Q3595"/>
    </row>
    <row r="3596" spans="3:17" x14ac:dyDescent="0.35">
      <c r="C3596"/>
      <c r="D3596"/>
      <c r="E3596"/>
      <c r="F3596"/>
      <c r="G3596"/>
      <c r="H3596"/>
      <c r="I3596"/>
      <c r="J3596"/>
      <c r="K3596"/>
      <c r="L3596"/>
      <c r="M3596"/>
      <c r="N3596"/>
      <c r="O3596"/>
      <c r="P3596"/>
      <c r="Q3596"/>
    </row>
    <row r="3597" spans="3:17" x14ac:dyDescent="0.35">
      <c r="C3597"/>
      <c r="D3597"/>
      <c r="E3597"/>
      <c r="F3597"/>
      <c r="G3597"/>
      <c r="H3597"/>
      <c r="I3597"/>
      <c r="J3597"/>
      <c r="K3597"/>
      <c r="L3597"/>
      <c r="M3597"/>
      <c r="N3597"/>
      <c r="O3597"/>
      <c r="P3597"/>
      <c r="Q3597"/>
    </row>
    <row r="3598" spans="3:17" x14ac:dyDescent="0.35">
      <c r="C3598"/>
      <c r="D3598"/>
      <c r="E3598"/>
      <c r="F3598"/>
      <c r="G3598"/>
      <c r="H3598"/>
      <c r="I3598"/>
      <c r="J3598"/>
      <c r="K3598"/>
      <c r="L3598"/>
      <c r="M3598"/>
      <c r="N3598"/>
      <c r="O3598"/>
      <c r="P3598"/>
      <c r="Q3598"/>
    </row>
    <row r="3599" spans="3:17" x14ac:dyDescent="0.35">
      <c r="C3599"/>
      <c r="D3599"/>
      <c r="E3599"/>
      <c r="F3599"/>
      <c r="G3599"/>
      <c r="H3599"/>
      <c r="I3599"/>
      <c r="J3599"/>
      <c r="K3599"/>
      <c r="L3599"/>
      <c r="M3599"/>
      <c r="N3599"/>
      <c r="O3599"/>
      <c r="P3599"/>
      <c r="Q3599"/>
    </row>
    <row r="3600" spans="3:17" x14ac:dyDescent="0.35">
      <c r="C3600"/>
      <c r="D3600"/>
      <c r="E3600"/>
      <c r="F3600"/>
      <c r="G3600"/>
      <c r="H3600"/>
      <c r="I3600"/>
      <c r="J3600"/>
      <c r="K3600"/>
      <c r="L3600"/>
      <c r="M3600"/>
      <c r="N3600"/>
      <c r="O3600"/>
      <c r="P3600"/>
      <c r="Q3600"/>
    </row>
    <row r="3601" spans="3:17" x14ac:dyDescent="0.35">
      <c r="C3601"/>
      <c r="D3601"/>
      <c r="E3601"/>
      <c r="F3601"/>
      <c r="G3601"/>
      <c r="H3601"/>
      <c r="I3601"/>
      <c r="J3601"/>
      <c r="K3601"/>
      <c r="L3601"/>
      <c r="M3601"/>
      <c r="N3601"/>
      <c r="O3601"/>
      <c r="P3601"/>
      <c r="Q3601"/>
    </row>
    <row r="3602" spans="3:17" x14ac:dyDescent="0.35">
      <c r="C3602"/>
      <c r="D3602"/>
      <c r="E3602"/>
      <c r="F3602"/>
      <c r="G3602"/>
      <c r="H3602"/>
      <c r="I3602"/>
      <c r="J3602"/>
      <c r="K3602"/>
      <c r="L3602"/>
      <c r="M3602"/>
      <c r="N3602"/>
      <c r="O3602"/>
      <c r="P3602"/>
      <c r="Q3602"/>
    </row>
    <row r="3603" spans="3:17" x14ac:dyDescent="0.35">
      <c r="C3603"/>
      <c r="D3603"/>
      <c r="E3603"/>
      <c r="F3603"/>
      <c r="G3603"/>
      <c r="H3603"/>
      <c r="I3603"/>
      <c r="J3603"/>
      <c r="K3603"/>
      <c r="L3603"/>
      <c r="M3603"/>
      <c r="N3603"/>
      <c r="O3603"/>
      <c r="P3603"/>
      <c r="Q3603"/>
    </row>
    <row r="3604" spans="3:17" x14ac:dyDescent="0.35">
      <c r="C3604"/>
      <c r="D3604"/>
      <c r="E3604"/>
      <c r="F3604"/>
      <c r="G3604"/>
      <c r="H3604"/>
      <c r="I3604"/>
      <c r="J3604"/>
      <c r="K3604"/>
      <c r="L3604"/>
      <c r="M3604"/>
      <c r="N3604"/>
      <c r="O3604"/>
      <c r="P3604"/>
      <c r="Q3604"/>
    </row>
    <row r="3605" spans="3:17" x14ac:dyDescent="0.35">
      <c r="C3605"/>
      <c r="D3605"/>
      <c r="E3605"/>
      <c r="F3605"/>
      <c r="G3605"/>
      <c r="H3605"/>
      <c r="I3605"/>
      <c r="J3605"/>
      <c r="K3605"/>
      <c r="L3605"/>
      <c r="M3605"/>
      <c r="N3605"/>
      <c r="O3605"/>
      <c r="P3605"/>
      <c r="Q3605"/>
    </row>
    <row r="3606" spans="3:17" x14ac:dyDescent="0.35">
      <c r="C3606"/>
      <c r="D3606"/>
      <c r="E3606"/>
      <c r="F3606"/>
      <c r="G3606"/>
      <c r="H3606"/>
      <c r="I3606"/>
      <c r="J3606"/>
      <c r="K3606"/>
      <c r="L3606"/>
      <c r="M3606"/>
      <c r="N3606"/>
      <c r="O3606"/>
      <c r="P3606"/>
      <c r="Q3606"/>
    </row>
    <row r="3607" spans="3:17" x14ac:dyDescent="0.35">
      <c r="C3607"/>
      <c r="D3607"/>
      <c r="E3607"/>
      <c r="F3607"/>
      <c r="G3607"/>
      <c r="H3607"/>
      <c r="I3607"/>
      <c r="J3607"/>
      <c r="K3607"/>
      <c r="L3607"/>
      <c r="M3607"/>
      <c r="N3607"/>
      <c r="O3607"/>
      <c r="P3607"/>
      <c r="Q3607"/>
    </row>
    <row r="3608" spans="3:17" x14ac:dyDescent="0.35">
      <c r="C3608"/>
      <c r="D3608"/>
      <c r="E3608"/>
      <c r="F3608"/>
      <c r="G3608"/>
      <c r="H3608"/>
      <c r="I3608"/>
      <c r="J3608"/>
      <c r="K3608"/>
      <c r="L3608"/>
      <c r="M3608"/>
      <c r="N3608"/>
      <c r="O3608"/>
      <c r="P3608"/>
      <c r="Q3608"/>
    </row>
    <row r="3609" spans="3:17" x14ac:dyDescent="0.35">
      <c r="C3609"/>
      <c r="D3609"/>
      <c r="E3609"/>
      <c r="F3609"/>
      <c r="G3609"/>
      <c r="H3609"/>
      <c r="I3609"/>
      <c r="J3609"/>
      <c r="K3609"/>
      <c r="L3609"/>
      <c r="M3609"/>
      <c r="N3609"/>
      <c r="O3609"/>
      <c r="P3609"/>
      <c r="Q3609"/>
    </row>
    <row r="3610" spans="3:17" x14ac:dyDescent="0.35">
      <c r="C3610"/>
      <c r="D3610"/>
      <c r="E3610"/>
      <c r="F3610"/>
      <c r="G3610"/>
      <c r="H3610"/>
      <c r="I3610"/>
      <c r="J3610"/>
      <c r="K3610"/>
      <c r="L3610"/>
      <c r="M3610"/>
      <c r="N3610"/>
      <c r="O3610"/>
      <c r="P3610"/>
      <c r="Q3610"/>
    </row>
    <row r="3611" spans="3:17" x14ac:dyDescent="0.35">
      <c r="C3611"/>
      <c r="D3611"/>
      <c r="E3611"/>
      <c r="F3611"/>
      <c r="G3611"/>
      <c r="H3611"/>
      <c r="I3611"/>
      <c r="J3611"/>
      <c r="K3611"/>
      <c r="L3611"/>
      <c r="M3611"/>
      <c r="N3611"/>
      <c r="O3611"/>
      <c r="P3611"/>
      <c r="Q3611"/>
    </row>
    <row r="3612" spans="3:17" x14ac:dyDescent="0.35">
      <c r="C3612"/>
      <c r="D3612"/>
      <c r="E3612"/>
      <c r="F3612"/>
      <c r="G3612"/>
      <c r="H3612"/>
      <c r="I3612"/>
      <c r="J3612"/>
      <c r="K3612"/>
      <c r="L3612"/>
      <c r="M3612"/>
      <c r="N3612"/>
      <c r="O3612"/>
      <c r="P3612"/>
      <c r="Q3612"/>
    </row>
    <row r="3613" spans="3:17" x14ac:dyDescent="0.35">
      <c r="C3613"/>
      <c r="D3613"/>
      <c r="E3613"/>
      <c r="F3613"/>
      <c r="G3613"/>
      <c r="H3613"/>
      <c r="I3613"/>
      <c r="J3613"/>
      <c r="K3613"/>
      <c r="L3613"/>
      <c r="M3613"/>
      <c r="N3613"/>
      <c r="O3613"/>
      <c r="P3613"/>
      <c r="Q3613"/>
    </row>
    <row r="3614" spans="3:17" x14ac:dyDescent="0.35">
      <c r="C3614"/>
      <c r="D3614"/>
      <c r="E3614"/>
      <c r="F3614"/>
      <c r="G3614"/>
      <c r="H3614"/>
      <c r="I3614"/>
      <c r="J3614"/>
      <c r="K3614"/>
      <c r="L3614"/>
      <c r="M3614"/>
      <c r="N3614"/>
      <c r="O3614"/>
      <c r="P3614"/>
      <c r="Q3614"/>
    </row>
    <row r="3615" spans="3:17" x14ac:dyDescent="0.35">
      <c r="C3615"/>
      <c r="D3615"/>
      <c r="E3615"/>
      <c r="F3615"/>
      <c r="G3615"/>
      <c r="H3615"/>
      <c r="I3615"/>
      <c r="J3615"/>
      <c r="K3615"/>
      <c r="L3615"/>
      <c r="M3615"/>
      <c r="N3615"/>
      <c r="O3615"/>
      <c r="P3615"/>
      <c r="Q3615"/>
    </row>
    <row r="3616" spans="3:17" x14ac:dyDescent="0.35">
      <c r="C3616"/>
      <c r="D3616"/>
      <c r="E3616"/>
      <c r="F3616"/>
      <c r="G3616"/>
      <c r="H3616"/>
      <c r="I3616"/>
      <c r="J3616"/>
      <c r="K3616"/>
      <c r="L3616"/>
      <c r="M3616"/>
      <c r="N3616"/>
      <c r="O3616"/>
      <c r="P3616"/>
      <c r="Q3616"/>
    </row>
    <row r="3617" spans="3:17" x14ac:dyDescent="0.35">
      <c r="C3617"/>
      <c r="D3617"/>
      <c r="E3617"/>
      <c r="F3617"/>
      <c r="G3617"/>
      <c r="H3617"/>
      <c r="I3617"/>
      <c r="J3617"/>
      <c r="K3617"/>
      <c r="L3617"/>
      <c r="M3617"/>
      <c r="N3617"/>
      <c r="O3617"/>
      <c r="P3617"/>
      <c r="Q3617"/>
    </row>
    <row r="3618" spans="3:17" x14ac:dyDescent="0.35">
      <c r="C3618"/>
      <c r="D3618"/>
      <c r="E3618"/>
      <c r="F3618"/>
      <c r="G3618"/>
      <c r="H3618"/>
      <c r="I3618"/>
      <c r="J3618"/>
      <c r="K3618"/>
      <c r="L3618"/>
      <c r="M3618"/>
      <c r="N3618"/>
      <c r="O3618"/>
      <c r="P3618"/>
      <c r="Q3618"/>
    </row>
    <row r="3619" spans="3:17" x14ac:dyDescent="0.35">
      <c r="C3619"/>
      <c r="D3619"/>
      <c r="E3619"/>
      <c r="F3619"/>
      <c r="G3619"/>
      <c r="H3619"/>
      <c r="I3619"/>
      <c r="J3619"/>
      <c r="K3619"/>
      <c r="L3619"/>
      <c r="M3619"/>
      <c r="N3619"/>
      <c r="O3619"/>
      <c r="P3619"/>
      <c r="Q3619"/>
    </row>
    <row r="3620" spans="3:17" x14ac:dyDescent="0.35">
      <c r="C3620"/>
      <c r="D3620"/>
      <c r="E3620"/>
      <c r="F3620"/>
      <c r="G3620"/>
      <c r="H3620"/>
      <c r="I3620"/>
      <c r="J3620"/>
      <c r="K3620"/>
      <c r="L3620"/>
      <c r="M3620"/>
      <c r="N3620"/>
      <c r="O3620"/>
      <c r="P3620"/>
      <c r="Q3620"/>
    </row>
    <row r="3621" spans="3:17" x14ac:dyDescent="0.35">
      <c r="C3621"/>
      <c r="D3621"/>
      <c r="E3621"/>
      <c r="F3621"/>
      <c r="G3621"/>
      <c r="H3621"/>
      <c r="I3621"/>
      <c r="J3621"/>
      <c r="K3621"/>
      <c r="L3621"/>
      <c r="M3621"/>
      <c r="N3621"/>
      <c r="O3621"/>
      <c r="P3621"/>
      <c r="Q3621"/>
    </row>
    <row r="3622" spans="3:17" x14ac:dyDescent="0.35">
      <c r="C3622"/>
      <c r="D3622"/>
      <c r="E3622"/>
      <c r="F3622"/>
      <c r="G3622"/>
      <c r="H3622"/>
      <c r="I3622"/>
      <c r="J3622"/>
      <c r="K3622"/>
      <c r="L3622"/>
      <c r="M3622"/>
      <c r="N3622"/>
      <c r="O3622"/>
      <c r="P3622"/>
      <c r="Q3622"/>
    </row>
    <row r="3623" spans="3:17" x14ac:dyDescent="0.35">
      <c r="C3623"/>
      <c r="D3623"/>
      <c r="E3623"/>
      <c r="F3623"/>
      <c r="G3623"/>
      <c r="H3623"/>
      <c r="I3623"/>
      <c r="J3623"/>
      <c r="K3623"/>
      <c r="L3623"/>
      <c r="M3623"/>
      <c r="N3623"/>
      <c r="O3623"/>
      <c r="P3623"/>
      <c r="Q3623"/>
    </row>
    <row r="3624" spans="3:17" x14ac:dyDescent="0.35">
      <c r="C3624"/>
      <c r="D3624"/>
      <c r="E3624"/>
      <c r="F3624"/>
      <c r="G3624"/>
      <c r="H3624"/>
      <c r="I3624"/>
      <c r="J3624"/>
      <c r="K3624"/>
      <c r="L3624"/>
      <c r="M3624"/>
      <c r="N3624"/>
      <c r="O3624"/>
      <c r="P3624"/>
      <c r="Q3624"/>
    </row>
    <row r="3625" spans="3:17" x14ac:dyDescent="0.35">
      <c r="C3625"/>
      <c r="D3625"/>
      <c r="E3625"/>
      <c r="F3625"/>
      <c r="G3625"/>
      <c r="H3625"/>
      <c r="I3625"/>
      <c r="J3625"/>
      <c r="K3625"/>
      <c r="L3625"/>
      <c r="M3625"/>
      <c r="N3625"/>
      <c r="O3625"/>
      <c r="P3625"/>
      <c r="Q3625"/>
    </row>
    <row r="3626" spans="3:17" x14ac:dyDescent="0.35">
      <c r="C3626"/>
      <c r="D3626"/>
      <c r="E3626"/>
      <c r="F3626"/>
      <c r="G3626"/>
      <c r="H3626"/>
      <c r="I3626"/>
      <c r="J3626"/>
      <c r="K3626"/>
      <c r="L3626"/>
      <c r="M3626"/>
      <c r="N3626"/>
      <c r="O3626"/>
      <c r="P3626"/>
      <c r="Q3626"/>
    </row>
    <row r="3627" spans="3:17" x14ac:dyDescent="0.35">
      <c r="C3627"/>
      <c r="D3627"/>
      <c r="E3627"/>
      <c r="F3627"/>
      <c r="G3627"/>
      <c r="H3627"/>
      <c r="I3627"/>
      <c r="J3627"/>
      <c r="K3627"/>
      <c r="L3627"/>
      <c r="M3627"/>
      <c r="N3627"/>
      <c r="O3627"/>
      <c r="P3627"/>
      <c r="Q3627"/>
    </row>
    <row r="3628" spans="3:17" x14ac:dyDescent="0.35">
      <c r="C3628"/>
      <c r="D3628"/>
      <c r="E3628"/>
      <c r="F3628"/>
      <c r="G3628"/>
      <c r="H3628"/>
      <c r="I3628"/>
      <c r="J3628"/>
      <c r="K3628"/>
      <c r="L3628"/>
      <c r="M3628"/>
      <c r="N3628"/>
      <c r="O3628"/>
      <c r="P3628"/>
      <c r="Q3628"/>
    </row>
    <row r="3629" spans="3:17" x14ac:dyDescent="0.35">
      <c r="C3629"/>
      <c r="D3629"/>
      <c r="E3629"/>
      <c r="F3629"/>
      <c r="G3629"/>
      <c r="H3629"/>
      <c r="I3629"/>
      <c r="J3629"/>
      <c r="K3629"/>
      <c r="L3629"/>
      <c r="M3629"/>
      <c r="N3629"/>
      <c r="O3629"/>
      <c r="P3629"/>
      <c r="Q3629"/>
    </row>
    <row r="3630" spans="3:17" x14ac:dyDescent="0.35">
      <c r="C3630"/>
      <c r="D3630"/>
      <c r="E3630"/>
      <c r="F3630"/>
      <c r="G3630"/>
      <c r="H3630"/>
      <c r="I3630"/>
      <c r="J3630"/>
      <c r="K3630"/>
      <c r="L3630"/>
      <c r="M3630"/>
      <c r="N3630"/>
      <c r="O3630"/>
      <c r="P3630"/>
      <c r="Q3630"/>
    </row>
    <row r="3631" spans="3:17" x14ac:dyDescent="0.35">
      <c r="C3631"/>
      <c r="D3631"/>
      <c r="E3631"/>
      <c r="F3631"/>
      <c r="G3631"/>
      <c r="H3631"/>
      <c r="I3631"/>
      <c r="J3631"/>
      <c r="K3631"/>
      <c r="L3631"/>
      <c r="M3631"/>
      <c r="N3631"/>
      <c r="O3631"/>
      <c r="P3631"/>
      <c r="Q3631"/>
    </row>
    <row r="3632" spans="3:17" x14ac:dyDescent="0.35">
      <c r="C3632"/>
      <c r="D3632"/>
      <c r="E3632"/>
      <c r="F3632"/>
      <c r="G3632"/>
      <c r="H3632"/>
      <c r="I3632"/>
      <c r="J3632"/>
      <c r="K3632"/>
      <c r="L3632"/>
      <c r="M3632"/>
      <c r="N3632"/>
      <c r="O3632"/>
      <c r="P3632"/>
      <c r="Q3632"/>
    </row>
    <row r="3633" spans="3:17" x14ac:dyDescent="0.35">
      <c r="C3633"/>
      <c r="D3633"/>
      <c r="E3633"/>
      <c r="F3633"/>
      <c r="G3633"/>
      <c r="H3633"/>
      <c r="I3633"/>
      <c r="J3633"/>
      <c r="K3633"/>
      <c r="L3633"/>
      <c r="M3633"/>
      <c r="N3633"/>
      <c r="O3633"/>
      <c r="P3633"/>
      <c r="Q3633"/>
    </row>
    <row r="3634" spans="3:17" x14ac:dyDescent="0.35">
      <c r="C3634"/>
      <c r="D3634"/>
      <c r="E3634"/>
      <c r="F3634"/>
      <c r="G3634"/>
      <c r="H3634"/>
      <c r="I3634"/>
      <c r="J3634"/>
      <c r="K3634"/>
      <c r="L3634"/>
      <c r="M3634"/>
      <c r="N3634"/>
      <c r="O3634"/>
      <c r="P3634"/>
      <c r="Q3634"/>
    </row>
    <row r="3635" spans="3:17" x14ac:dyDescent="0.35">
      <c r="C3635"/>
      <c r="D3635"/>
      <c r="E3635"/>
      <c r="F3635"/>
      <c r="G3635"/>
      <c r="H3635"/>
      <c r="I3635"/>
      <c r="J3635"/>
      <c r="K3635"/>
      <c r="L3635"/>
      <c r="M3635"/>
      <c r="N3635"/>
      <c r="O3635"/>
      <c r="P3635"/>
      <c r="Q3635"/>
    </row>
    <row r="3636" spans="3:17" x14ac:dyDescent="0.35">
      <c r="C3636"/>
      <c r="D3636"/>
      <c r="E3636"/>
      <c r="F3636"/>
      <c r="G3636"/>
      <c r="H3636"/>
      <c r="I3636"/>
      <c r="J3636"/>
      <c r="K3636"/>
      <c r="L3636"/>
      <c r="M3636"/>
      <c r="N3636"/>
      <c r="O3636"/>
      <c r="P3636"/>
      <c r="Q3636"/>
    </row>
    <row r="3637" spans="3:17" x14ac:dyDescent="0.35">
      <c r="C3637"/>
      <c r="D3637"/>
      <c r="E3637"/>
      <c r="F3637"/>
      <c r="G3637"/>
      <c r="H3637"/>
      <c r="I3637"/>
      <c r="J3637"/>
      <c r="K3637"/>
      <c r="L3637"/>
      <c r="M3637"/>
      <c r="N3637"/>
      <c r="O3637"/>
      <c r="P3637"/>
      <c r="Q3637"/>
    </row>
    <row r="3638" spans="3:17" x14ac:dyDescent="0.35">
      <c r="C3638"/>
      <c r="D3638"/>
      <c r="E3638"/>
      <c r="F3638"/>
      <c r="G3638"/>
      <c r="H3638"/>
      <c r="I3638"/>
      <c r="J3638"/>
      <c r="K3638"/>
      <c r="L3638"/>
      <c r="M3638"/>
      <c r="N3638"/>
      <c r="O3638"/>
      <c r="P3638"/>
      <c r="Q3638"/>
    </row>
    <row r="3639" spans="3:17" x14ac:dyDescent="0.35">
      <c r="C3639"/>
      <c r="D3639"/>
      <c r="E3639"/>
      <c r="F3639"/>
      <c r="G3639"/>
      <c r="H3639"/>
      <c r="I3639"/>
      <c r="J3639"/>
      <c r="K3639"/>
      <c r="L3639"/>
      <c r="M3639"/>
      <c r="N3639"/>
      <c r="O3639"/>
      <c r="P3639"/>
      <c r="Q3639"/>
    </row>
    <row r="3640" spans="3:17" x14ac:dyDescent="0.35">
      <c r="C3640"/>
      <c r="D3640"/>
      <c r="E3640"/>
      <c r="F3640"/>
      <c r="G3640"/>
      <c r="H3640"/>
      <c r="I3640"/>
      <c r="J3640"/>
      <c r="K3640"/>
      <c r="L3640"/>
      <c r="M3640"/>
      <c r="N3640"/>
      <c r="O3640"/>
      <c r="P3640"/>
      <c r="Q3640"/>
    </row>
    <row r="3641" spans="3:17" x14ac:dyDescent="0.35">
      <c r="C3641"/>
      <c r="D3641"/>
      <c r="E3641"/>
      <c r="F3641"/>
      <c r="G3641"/>
      <c r="H3641"/>
      <c r="I3641"/>
      <c r="J3641"/>
      <c r="K3641"/>
      <c r="L3641"/>
      <c r="M3641"/>
      <c r="N3641"/>
      <c r="O3641"/>
      <c r="P3641"/>
      <c r="Q3641"/>
    </row>
    <row r="3642" spans="3:17" x14ac:dyDescent="0.35">
      <c r="C3642"/>
      <c r="D3642"/>
      <c r="E3642"/>
      <c r="F3642"/>
      <c r="G3642"/>
      <c r="H3642"/>
      <c r="I3642"/>
      <c r="J3642"/>
      <c r="K3642"/>
      <c r="L3642"/>
      <c r="M3642"/>
      <c r="N3642"/>
      <c r="O3642"/>
      <c r="P3642"/>
      <c r="Q3642"/>
    </row>
    <row r="3643" spans="3:17" x14ac:dyDescent="0.35">
      <c r="C3643"/>
      <c r="D3643"/>
      <c r="E3643"/>
      <c r="F3643"/>
      <c r="G3643"/>
      <c r="H3643"/>
      <c r="I3643"/>
      <c r="J3643"/>
      <c r="K3643"/>
      <c r="L3643"/>
      <c r="M3643"/>
      <c r="N3643"/>
      <c r="O3643"/>
      <c r="P3643"/>
      <c r="Q3643"/>
    </row>
    <row r="3644" spans="3:17" x14ac:dyDescent="0.35">
      <c r="C3644"/>
      <c r="D3644"/>
      <c r="E3644"/>
      <c r="F3644"/>
      <c r="G3644"/>
      <c r="H3644"/>
      <c r="I3644"/>
      <c r="J3644"/>
      <c r="K3644"/>
      <c r="L3644"/>
      <c r="M3644"/>
      <c r="N3644"/>
      <c r="O3644"/>
      <c r="P3644"/>
      <c r="Q3644"/>
    </row>
    <row r="3645" spans="3:17" x14ac:dyDescent="0.35">
      <c r="C3645"/>
      <c r="D3645"/>
      <c r="E3645"/>
      <c r="F3645"/>
      <c r="G3645"/>
      <c r="H3645"/>
      <c r="I3645"/>
      <c r="J3645"/>
      <c r="K3645"/>
      <c r="L3645"/>
      <c r="M3645"/>
      <c r="N3645"/>
      <c r="O3645"/>
      <c r="P3645"/>
      <c r="Q3645"/>
    </row>
    <row r="3646" spans="3:17" x14ac:dyDescent="0.35">
      <c r="C3646"/>
      <c r="D3646"/>
      <c r="E3646"/>
      <c r="F3646"/>
      <c r="G3646"/>
      <c r="H3646"/>
      <c r="I3646"/>
      <c r="J3646"/>
      <c r="K3646"/>
      <c r="L3646"/>
      <c r="M3646"/>
      <c r="N3646"/>
      <c r="O3646"/>
      <c r="P3646"/>
      <c r="Q3646"/>
    </row>
    <row r="3647" spans="3:17" x14ac:dyDescent="0.35">
      <c r="C3647"/>
      <c r="D3647"/>
      <c r="E3647"/>
      <c r="F3647"/>
      <c r="G3647"/>
      <c r="H3647"/>
      <c r="I3647"/>
      <c r="J3647"/>
      <c r="K3647"/>
      <c r="L3647"/>
      <c r="M3647"/>
      <c r="N3647"/>
      <c r="O3647"/>
      <c r="P3647"/>
      <c r="Q3647"/>
    </row>
    <row r="3648" spans="3:17" x14ac:dyDescent="0.35">
      <c r="C3648"/>
      <c r="D3648"/>
      <c r="E3648"/>
      <c r="F3648"/>
      <c r="G3648"/>
      <c r="H3648"/>
      <c r="I3648"/>
      <c r="J3648"/>
      <c r="K3648"/>
      <c r="L3648"/>
      <c r="M3648"/>
      <c r="N3648"/>
      <c r="O3648"/>
      <c r="P3648"/>
      <c r="Q3648"/>
    </row>
    <row r="3649" spans="3:17" x14ac:dyDescent="0.35">
      <c r="C3649"/>
      <c r="D3649"/>
      <c r="E3649"/>
      <c r="F3649"/>
      <c r="G3649"/>
      <c r="H3649"/>
      <c r="I3649"/>
      <c r="J3649"/>
      <c r="K3649"/>
      <c r="L3649"/>
      <c r="M3649"/>
      <c r="N3649"/>
      <c r="O3649"/>
      <c r="P3649"/>
      <c r="Q3649"/>
    </row>
    <row r="3650" spans="3:17" x14ac:dyDescent="0.35">
      <c r="C3650"/>
      <c r="D3650"/>
      <c r="E3650"/>
      <c r="F3650"/>
      <c r="G3650"/>
      <c r="H3650"/>
      <c r="I3650"/>
      <c r="J3650"/>
      <c r="K3650"/>
      <c r="L3650"/>
      <c r="M3650"/>
      <c r="N3650"/>
      <c r="O3650"/>
      <c r="P3650"/>
      <c r="Q3650"/>
    </row>
    <row r="3651" spans="3:17" x14ac:dyDescent="0.35">
      <c r="C3651"/>
      <c r="D3651"/>
      <c r="E3651"/>
      <c r="F3651"/>
      <c r="G3651"/>
      <c r="H3651"/>
      <c r="I3651"/>
      <c r="J3651"/>
      <c r="K3651"/>
      <c r="L3651"/>
      <c r="M3651"/>
      <c r="N3651"/>
      <c r="O3651"/>
      <c r="P3651"/>
      <c r="Q3651"/>
    </row>
    <row r="3652" spans="3:17" x14ac:dyDescent="0.35">
      <c r="C3652"/>
      <c r="D3652"/>
      <c r="E3652"/>
      <c r="F3652"/>
      <c r="G3652"/>
      <c r="H3652"/>
      <c r="I3652"/>
      <c r="J3652"/>
      <c r="K3652"/>
      <c r="L3652"/>
      <c r="M3652"/>
      <c r="N3652"/>
      <c r="O3652"/>
      <c r="P3652"/>
      <c r="Q3652"/>
    </row>
    <row r="3653" spans="3:17" x14ac:dyDescent="0.35">
      <c r="C3653"/>
      <c r="D3653"/>
      <c r="E3653"/>
      <c r="F3653"/>
      <c r="G3653"/>
      <c r="H3653"/>
      <c r="I3653"/>
      <c r="J3653"/>
      <c r="K3653"/>
      <c r="L3653"/>
      <c r="M3653"/>
      <c r="N3653"/>
      <c r="O3653"/>
      <c r="P3653"/>
      <c r="Q3653"/>
    </row>
    <row r="3654" spans="3:17" x14ac:dyDescent="0.35">
      <c r="C3654"/>
      <c r="D3654"/>
      <c r="E3654"/>
      <c r="F3654"/>
      <c r="G3654"/>
      <c r="H3654"/>
      <c r="I3654"/>
      <c r="J3654"/>
      <c r="K3654"/>
      <c r="L3654"/>
      <c r="M3654"/>
      <c r="N3654"/>
      <c r="O3654"/>
      <c r="P3654"/>
      <c r="Q3654"/>
    </row>
    <row r="3655" spans="3:17" x14ac:dyDescent="0.35">
      <c r="C3655"/>
      <c r="D3655"/>
      <c r="E3655"/>
      <c r="F3655"/>
      <c r="G3655"/>
      <c r="H3655"/>
      <c r="I3655"/>
      <c r="J3655"/>
      <c r="K3655"/>
      <c r="L3655"/>
      <c r="M3655"/>
      <c r="N3655"/>
      <c r="O3655"/>
      <c r="P3655"/>
      <c r="Q3655"/>
    </row>
    <row r="3656" spans="3:17" x14ac:dyDescent="0.35">
      <c r="C3656"/>
      <c r="D3656"/>
      <c r="E3656"/>
      <c r="F3656"/>
      <c r="G3656"/>
      <c r="H3656"/>
      <c r="I3656"/>
      <c r="J3656"/>
      <c r="K3656"/>
      <c r="L3656"/>
      <c r="M3656"/>
      <c r="N3656"/>
      <c r="O3656"/>
      <c r="P3656"/>
      <c r="Q3656"/>
    </row>
    <row r="3657" spans="3:17" x14ac:dyDescent="0.35">
      <c r="C3657"/>
      <c r="D3657"/>
      <c r="E3657"/>
      <c r="F3657"/>
      <c r="G3657"/>
      <c r="H3657"/>
      <c r="I3657"/>
      <c r="J3657"/>
      <c r="K3657"/>
      <c r="L3657"/>
      <c r="M3657"/>
      <c r="N3657"/>
      <c r="O3657"/>
      <c r="P3657"/>
      <c r="Q3657"/>
    </row>
    <row r="3658" spans="3:17" x14ac:dyDescent="0.35">
      <c r="C3658"/>
      <c r="D3658"/>
      <c r="E3658"/>
      <c r="F3658"/>
      <c r="G3658"/>
      <c r="H3658"/>
      <c r="I3658"/>
      <c r="J3658"/>
      <c r="K3658"/>
      <c r="L3658"/>
      <c r="M3658"/>
      <c r="N3658"/>
      <c r="O3658"/>
      <c r="P3658"/>
      <c r="Q3658"/>
    </row>
    <row r="3659" spans="3:17" x14ac:dyDescent="0.35">
      <c r="C3659"/>
      <c r="D3659"/>
      <c r="E3659"/>
      <c r="F3659"/>
      <c r="G3659"/>
      <c r="H3659"/>
      <c r="I3659"/>
      <c r="J3659"/>
      <c r="K3659"/>
      <c r="L3659"/>
      <c r="M3659"/>
      <c r="N3659"/>
      <c r="O3659"/>
      <c r="P3659"/>
      <c r="Q3659"/>
    </row>
    <row r="3660" spans="3:17" x14ac:dyDescent="0.35">
      <c r="C3660"/>
      <c r="D3660"/>
      <c r="E3660"/>
      <c r="F3660"/>
      <c r="G3660"/>
      <c r="H3660"/>
      <c r="I3660"/>
      <c r="J3660"/>
      <c r="K3660"/>
      <c r="L3660"/>
      <c r="M3660"/>
      <c r="N3660"/>
      <c r="O3660"/>
      <c r="P3660"/>
      <c r="Q3660"/>
    </row>
    <row r="3661" spans="3:17" x14ac:dyDescent="0.35">
      <c r="C3661"/>
      <c r="D3661"/>
      <c r="E3661"/>
      <c r="F3661"/>
      <c r="G3661"/>
      <c r="H3661"/>
      <c r="I3661"/>
      <c r="J3661"/>
      <c r="K3661"/>
      <c r="L3661"/>
      <c r="M3661"/>
      <c r="N3661"/>
      <c r="O3661"/>
      <c r="P3661"/>
      <c r="Q3661"/>
    </row>
    <row r="3662" spans="3:17" x14ac:dyDescent="0.35">
      <c r="C3662"/>
      <c r="D3662"/>
      <c r="E3662"/>
      <c r="F3662"/>
      <c r="G3662"/>
      <c r="H3662"/>
      <c r="I3662"/>
      <c r="J3662"/>
      <c r="K3662"/>
      <c r="L3662"/>
      <c r="M3662"/>
      <c r="N3662"/>
      <c r="O3662"/>
      <c r="P3662"/>
      <c r="Q3662"/>
    </row>
    <row r="3663" spans="3:17" x14ac:dyDescent="0.35">
      <c r="C3663"/>
      <c r="D3663"/>
      <c r="E3663"/>
      <c r="F3663"/>
      <c r="G3663"/>
      <c r="H3663"/>
      <c r="I3663"/>
      <c r="J3663"/>
      <c r="K3663"/>
      <c r="L3663"/>
      <c r="M3663"/>
      <c r="N3663"/>
      <c r="O3663"/>
      <c r="P3663"/>
      <c r="Q3663"/>
    </row>
    <row r="3664" spans="3:17" x14ac:dyDescent="0.35">
      <c r="C3664"/>
      <c r="D3664"/>
      <c r="E3664"/>
      <c r="F3664"/>
      <c r="G3664"/>
      <c r="H3664"/>
      <c r="I3664"/>
      <c r="J3664"/>
      <c r="K3664"/>
      <c r="L3664"/>
      <c r="M3664"/>
      <c r="N3664"/>
      <c r="O3664"/>
      <c r="P3664"/>
      <c r="Q3664"/>
    </row>
    <row r="3665" spans="3:17" x14ac:dyDescent="0.35">
      <c r="C3665"/>
      <c r="D3665"/>
      <c r="E3665"/>
      <c r="F3665"/>
      <c r="G3665"/>
      <c r="H3665"/>
      <c r="I3665"/>
      <c r="J3665"/>
      <c r="K3665"/>
      <c r="L3665"/>
      <c r="M3665"/>
      <c r="N3665"/>
      <c r="O3665"/>
      <c r="P3665"/>
      <c r="Q3665"/>
    </row>
    <row r="3666" spans="3:17" x14ac:dyDescent="0.35">
      <c r="C3666"/>
      <c r="D3666"/>
      <c r="E3666"/>
      <c r="F3666"/>
      <c r="G3666"/>
      <c r="H3666"/>
      <c r="I3666"/>
      <c r="J3666"/>
      <c r="K3666"/>
      <c r="L3666"/>
      <c r="M3666"/>
      <c r="N3666"/>
      <c r="O3666"/>
      <c r="P3666"/>
      <c r="Q3666"/>
    </row>
    <row r="3667" spans="3:17" x14ac:dyDescent="0.35">
      <c r="C3667"/>
      <c r="D3667"/>
      <c r="E3667"/>
      <c r="F3667"/>
      <c r="G3667"/>
      <c r="H3667"/>
      <c r="I3667"/>
      <c r="J3667"/>
      <c r="K3667"/>
      <c r="L3667"/>
      <c r="M3667"/>
      <c r="N3667"/>
      <c r="O3667"/>
      <c r="P3667"/>
      <c r="Q3667"/>
    </row>
    <row r="3668" spans="3:17" x14ac:dyDescent="0.35">
      <c r="C3668"/>
      <c r="D3668"/>
      <c r="E3668"/>
      <c r="F3668"/>
      <c r="G3668"/>
      <c r="H3668"/>
      <c r="I3668"/>
      <c r="J3668"/>
      <c r="K3668"/>
      <c r="L3668"/>
      <c r="M3668"/>
      <c r="N3668"/>
      <c r="O3668"/>
      <c r="P3668"/>
      <c r="Q3668"/>
    </row>
    <row r="3669" spans="3:17" x14ac:dyDescent="0.35">
      <c r="C3669"/>
      <c r="D3669"/>
      <c r="E3669"/>
      <c r="F3669"/>
      <c r="G3669"/>
      <c r="H3669"/>
      <c r="I3669"/>
      <c r="J3669"/>
      <c r="K3669"/>
      <c r="L3669"/>
      <c r="M3669"/>
      <c r="N3669"/>
      <c r="O3669"/>
      <c r="P3669"/>
      <c r="Q3669"/>
    </row>
    <row r="3670" spans="3:17" x14ac:dyDescent="0.35">
      <c r="C3670"/>
      <c r="D3670"/>
      <c r="E3670"/>
      <c r="F3670"/>
      <c r="G3670"/>
      <c r="H3670"/>
      <c r="I3670"/>
      <c r="J3670"/>
      <c r="K3670"/>
      <c r="L3670"/>
      <c r="M3670"/>
      <c r="N3670"/>
      <c r="O3670"/>
      <c r="P3670"/>
      <c r="Q3670"/>
    </row>
    <row r="3671" spans="3:17" x14ac:dyDescent="0.35">
      <c r="C3671"/>
      <c r="D3671"/>
      <c r="E3671"/>
      <c r="F3671"/>
      <c r="G3671"/>
      <c r="H3671"/>
      <c r="I3671"/>
      <c r="J3671"/>
      <c r="K3671"/>
      <c r="L3671"/>
      <c r="M3671"/>
      <c r="N3671"/>
      <c r="O3671"/>
      <c r="P3671"/>
      <c r="Q3671"/>
    </row>
    <row r="3672" spans="3:17" x14ac:dyDescent="0.35">
      <c r="C3672"/>
      <c r="D3672"/>
      <c r="E3672"/>
      <c r="F3672"/>
      <c r="G3672"/>
      <c r="H3672"/>
      <c r="I3672"/>
      <c r="J3672"/>
      <c r="K3672"/>
      <c r="L3672"/>
      <c r="M3672"/>
      <c r="N3672"/>
      <c r="O3672"/>
      <c r="P3672"/>
      <c r="Q3672"/>
    </row>
    <row r="3673" spans="3:17" x14ac:dyDescent="0.35">
      <c r="C3673"/>
      <c r="D3673"/>
      <c r="E3673"/>
      <c r="F3673"/>
      <c r="G3673"/>
      <c r="H3673"/>
      <c r="I3673"/>
      <c r="J3673"/>
      <c r="K3673"/>
      <c r="L3673"/>
      <c r="M3673"/>
      <c r="N3673"/>
      <c r="O3673"/>
      <c r="P3673"/>
      <c r="Q3673"/>
    </row>
    <row r="3674" spans="3:17" x14ac:dyDescent="0.35">
      <c r="C3674"/>
      <c r="D3674"/>
      <c r="E3674"/>
      <c r="F3674"/>
      <c r="G3674"/>
      <c r="H3674"/>
      <c r="I3674"/>
      <c r="J3674"/>
      <c r="K3674"/>
      <c r="L3674"/>
      <c r="M3674"/>
      <c r="N3674"/>
      <c r="O3674"/>
      <c r="P3674"/>
      <c r="Q3674"/>
    </row>
    <row r="3675" spans="3:17" x14ac:dyDescent="0.35">
      <c r="C3675"/>
      <c r="D3675"/>
      <c r="E3675"/>
      <c r="F3675"/>
      <c r="G3675"/>
      <c r="H3675"/>
      <c r="I3675"/>
      <c r="J3675"/>
      <c r="K3675"/>
      <c r="L3675"/>
      <c r="M3675"/>
      <c r="N3675"/>
      <c r="O3675"/>
      <c r="P3675"/>
      <c r="Q3675"/>
    </row>
    <row r="3676" spans="3:17" x14ac:dyDescent="0.35">
      <c r="C3676"/>
      <c r="D3676"/>
      <c r="E3676"/>
      <c r="F3676"/>
      <c r="G3676"/>
      <c r="H3676"/>
      <c r="I3676"/>
      <c r="J3676"/>
      <c r="K3676"/>
      <c r="L3676"/>
      <c r="M3676"/>
      <c r="N3676"/>
      <c r="O3676"/>
      <c r="P3676"/>
      <c r="Q3676"/>
    </row>
    <row r="3677" spans="3:17" x14ac:dyDescent="0.35">
      <c r="C3677"/>
      <c r="D3677"/>
      <c r="E3677"/>
      <c r="F3677"/>
      <c r="G3677"/>
      <c r="H3677"/>
      <c r="I3677"/>
      <c r="J3677"/>
      <c r="K3677"/>
      <c r="L3677"/>
      <c r="M3677"/>
      <c r="N3677"/>
      <c r="O3677"/>
      <c r="P3677"/>
      <c r="Q3677"/>
    </row>
    <row r="3678" spans="3:17" x14ac:dyDescent="0.35">
      <c r="C3678"/>
      <c r="D3678"/>
      <c r="E3678"/>
      <c r="F3678"/>
      <c r="G3678"/>
      <c r="H3678"/>
      <c r="I3678"/>
      <c r="J3678"/>
      <c r="K3678"/>
      <c r="L3678"/>
      <c r="M3678"/>
      <c r="N3678"/>
      <c r="O3678"/>
      <c r="P3678"/>
      <c r="Q3678"/>
    </row>
    <row r="3679" spans="3:17" x14ac:dyDescent="0.35">
      <c r="C3679"/>
      <c r="D3679"/>
      <c r="E3679"/>
      <c r="F3679"/>
      <c r="G3679"/>
      <c r="H3679"/>
      <c r="I3679"/>
      <c r="J3679"/>
      <c r="K3679"/>
      <c r="L3679"/>
      <c r="M3679"/>
      <c r="N3679"/>
      <c r="O3679"/>
      <c r="P3679"/>
      <c r="Q3679"/>
    </row>
    <row r="3680" spans="3:17" x14ac:dyDescent="0.35">
      <c r="C3680"/>
      <c r="D3680"/>
      <c r="E3680"/>
      <c r="F3680"/>
      <c r="G3680"/>
      <c r="H3680"/>
      <c r="I3680"/>
      <c r="J3680"/>
      <c r="K3680"/>
      <c r="L3680"/>
      <c r="M3680"/>
      <c r="N3680"/>
      <c r="O3680"/>
      <c r="P3680"/>
      <c r="Q3680"/>
    </row>
    <row r="3681" spans="3:17" x14ac:dyDescent="0.35">
      <c r="C3681"/>
      <c r="D3681"/>
      <c r="E3681"/>
      <c r="F3681"/>
      <c r="G3681"/>
      <c r="H3681"/>
      <c r="I3681"/>
      <c r="J3681"/>
      <c r="K3681"/>
      <c r="L3681"/>
      <c r="M3681"/>
      <c r="N3681"/>
      <c r="O3681"/>
      <c r="P3681"/>
      <c r="Q3681"/>
    </row>
    <row r="3682" spans="3:17" x14ac:dyDescent="0.35">
      <c r="C3682"/>
      <c r="D3682"/>
      <c r="E3682"/>
      <c r="F3682"/>
      <c r="G3682"/>
      <c r="H3682"/>
      <c r="I3682"/>
      <c r="J3682"/>
      <c r="K3682"/>
      <c r="L3682"/>
      <c r="M3682"/>
      <c r="N3682"/>
      <c r="O3682"/>
      <c r="P3682"/>
      <c r="Q3682"/>
    </row>
    <row r="3683" spans="3:17" x14ac:dyDescent="0.35">
      <c r="C3683"/>
      <c r="D3683"/>
      <c r="E3683"/>
      <c r="F3683"/>
      <c r="G3683"/>
      <c r="H3683"/>
      <c r="I3683"/>
      <c r="J3683"/>
      <c r="K3683"/>
      <c r="L3683"/>
      <c r="M3683"/>
      <c r="N3683"/>
      <c r="O3683"/>
      <c r="P3683"/>
      <c r="Q3683"/>
    </row>
    <row r="3684" spans="3:17" x14ac:dyDescent="0.35">
      <c r="C3684"/>
      <c r="D3684"/>
      <c r="E3684"/>
      <c r="F3684"/>
      <c r="G3684"/>
      <c r="H3684"/>
      <c r="I3684"/>
      <c r="J3684"/>
      <c r="K3684"/>
      <c r="L3684"/>
      <c r="M3684"/>
      <c r="N3684"/>
      <c r="O3684"/>
      <c r="P3684"/>
      <c r="Q3684"/>
    </row>
    <row r="3685" spans="3:17" x14ac:dyDescent="0.35">
      <c r="C3685"/>
      <c r="D3685"/>
      <c r="E3685"/>
      <c r="F3685"/>
      <c r="G3685"/>
      <c r="H3685"/>
      <c r="I3685"/>
      <c r="J3685"/>
      <c r="K3685"/>
      <c r="L3685"/>
      <c r="M3685"/>
      <c r="N3685"/>
      <c r="O3685"/>
      <c r="P3685"/>
      <c r="Q3685"/>
    </row>
    <row r="3686" spans="3:17" x14ac:dyDescent="0.35">
      <c r="C3686"/>
      <c r="D3686"/>
      <c r="E3686"/>
      <c r="F3686"/>
      <c r="G3686"/>
      <c r="H3686"/>
      <c r="I3686"/>
      <c r="J3686"/>
      <c r="K3686"/>
      <c r="L3686"/>
      <c r="M3686"/>
      <c r="N3686"/>
      <c r="O3686"/>
      <c r="P3686"/>
      <c r="Q3686"/>
    </row>
    <row r="3687" spans="3:17" x14ac:dyDescent="0.35">
      <c r="C3687"/>
      <c r="D3687"/>
      <c r="E3687"/>
      <c r="F3687"/>
      <c r="G3687"/>
      <c r="H3687"/>
      <c r="I3687"/>
      <c r="J3687"/>
      <c r="K3687"/>
      <c r="L3687"/>
      <c r="M3687"/>
      <c r="N3687"/>
      <c r="O3687"/>
      <c r="P3687"/>
      <c r="Q3687"/>
    </row>
    <row r="3688" spans="3:17" x14ac:dyDescent="0.35">
      <c r="C3688"/>
      <c r="D3688"/>
      <c r="E3688"/>
      <c r="F3688"/>
      <c r="G3688"/>
      <c r="H3688"/>
      <c r="I3688"/>
      <c r="J3688"/>
      <c r="K3688"/>
      <c r="L3688"/>
      <c r="M3688"/>
      <c r="N3688"/>
      <c r="O3688"/>
      <c r="P3688"/>
      <c r="Q3688"/>
    </row>
    <row r="3689" spans="3:17" x14ac:dyDescent="0.35">
      <c r="C3689"/>
      <c r="D3689"/>
      <c r="E3689"/>
      <c r="F3689"/>
      <c r="G3689"/>
      <c r="H3689"/>
      <c r="I3689"/>
      <c r="J3689"/>
      <c r="K3689"/>
      <c r="L3689"/>
      <c r="M3689"/>
      <c r="N3689"/>
      <c r="O3689"/>
      <c r="P3689"/>
      <c r="Q3689"/>
    </row>
    <row r="3690" spans="3:17" x14ac:dyDescent="0.35">
      <c r="C3690"/>
      <c r="D3690"/>
      <c r="E3690"/>
      <c r="F3690"/>
      <c r="G3690"/>
      <c r="H3690"/>
      <c r="I3690"/>
      <c r="J3690"/>
      <c r="K3690"/>
      <c r="L3690"/>
      <c r="M3690"/>
      <c r="N3690"/>
      <c r="O3690"/>
      <c r="P3690"/>
      <c r="Q3690"/>
    </row>
    <row r="3691" spans="3:17" x14ac:dyDescent="0.35">
      <c r="C3691"/>
      <c r="D3691"/>
      <c r="E3691"/>
      <c r="F3691"/>
      <c r="G3691"/>
      <c r="H3691"/>
      <c r="I3691"/>
      <c r="J3691"/>
      <c r="K3691"/>
      <c r="L3691"/>
      <c r="M3691"/>
      <c r="N3691"/>
      <c r="O3691"/>
      <c r="P3691"/>
      <c r="Q3691"/>
    </row>
    <row r="3692" spans="3:17" x14ac:dyDescent="0.35">
      <c r="C3692"/>
      <c r="D3692"/>
      <c r="E3692"/>
      <c r="F3692"/>
      <c r="G3692"/>
      <c r="H3692"/>
      <c r="I3692"/>
      <c r="J3692"/>
      <c r="K3692"/>
      <c r="L3692"/>
      <c r="M3692"/>
      <c r="N3692"/>
      <c r="O3692"/>
      <c r="P3692"/>
      <c r="Q3692"/>
    </row>
    <row r="3693" spans="3:17" x14ac:dyDescent="0.35">
      <c r="C3693"/>
      <c r="D3693"/>
      <c r="E3693"/>
      <c r="F3693"/>
      <c r="G3693"/>
      <c r="H3693"/>
      <c r="I3693"/>
      <c r="J3693"/>
      <c r="K3693"/>
      <c r="L3693"/>
      <c r="M3693"/>
      <c r="N3693"/>
      <c r="O3693"/>
      <c r="P3693"/>
      <c r="Q3693"/>
    </row>
    <row r="3694" spans="3:17" x14ac:dyDescent="0.35">
      <c r="C3694"/>
      <c r="D3694"/>
      <c r="E3694"/>
      <c r="F3694"/>
      <c r="G3694"/>
      <c r="H3694"/>
      <c r="I3694"/>
      <c r="J3694"/>
      <c r="K3694"/>
      <c r="L3694"/>
      <c r="M3694"/>
      <c r="N3694"/>
      <c r="O3694"/>
      <c r="P3694"/>
      <c r="Q3694"/>
    </row>
    <row r="3695" spans="3:17" x14ac:dyDescent="0.35">
      <c r="C3695"/>
      <c r="D3695"/>
      <c r="E3695"/>
      <c r="F3695"/>
      <c r="G3695"/>
      <c r="H3695"/>
      <c r="I3695"/>
      <c r="J3695"/>
      <c r="K3695"/>
      <c r="L3695"/>
      <c r="M3695"/>
      <c r="N3695"/>
      <c r="O3695"/>
      <c r="P3695"/>
      <c r="Q3695"/>
    </row>
    <row r="3696" spans="3:17" x14ac:dyDescent="0.35">
      <c r="C3696"/>
      <c r="D3696"/>
      <c r="E3696"/>
      <c r="F3696"/>
      <c r="G3696"/>
      <c r="H3696"/>
      <c r="I3696"/>
      <c r="J3696"/>
      <c r="K3696"/>
      <c r="L3696"/>
      <c r="M3696"/>
      <c r="N3696"/>
      <c r="O3696"/>
      <c r="P3696"/>
      <c r="Q3696"/>
    </row>
    <row r="3697" spans="3:17" x14ac:dyDescent="0.35">
      <c r="C3697"/>
      <c r="D3697"/>
      <c r="E3697"/>
      <c r="F3697"/>
      <c r="G3697"/>
      <c r="H3697"/>
      <c r="I3697"/>
      <c r="J3697"/>
      <c r="K3697"/>
      <c r="L3697"/>
      <c r="M3697"/>
      <c r="N3697"/>
      <c r="O3697"/>
      <c r="P3697"/>
      <c r="Q3697"/>
    </row>
    <row r="3698" spans="3:17" x14ac:dyDescent="0.35">
      <c r="C3698"/>
      <c r="D3698"/>
      <c r="E3698"/>
      <c r="F3698"/>
      <c r="G3698"/>
      <c r="H3698"/>
      <c r="I3698"/>
      <c r="J3698"/>
      <c r="K3698"/>
      <c r="L3698"/>
      <c r="M3698"/>
      <c r="N3698"/>
      <c r="O3698"/>
      <c r="P3698"/>
      <c r="Q3698"/>
    </row>
    <row r="3699" spans="3:17" x14ac:dyDescent="0.35">
      <c r="C3699"/>
      <c r="D3699"/>
      <c r="E3699"/>
      <c r="F3699"/>
      <c r="G3699"/>
      <c r="H3699"/>
      <c r="I3699"/>
      <c r="J3699"/>
      <c r="K3699"/>
      <c r="L3699"/>
      <c r="M3699"/>
      <c r="N3699"/>
      <c r="O3699"/>
      <c r="P3699"/>
      <c r="Q3699"/>
    </row>
    <row r="3700" spans="3:17" x14ac:dyDescent="0.35">
      <c r="C3700"/>
      <c r="D3700"/>
      <c r="E3700"/>
      <c r="F3700"/>
      <c r="G3700"/>
      <c r="H3700"/>
      <c r="I3700"/>
      <c r="J3700"/>
      <c r="K3700"/>
      <c r="L3700"/>
      <c r="M3700"/>
      <c r="N3700"/>
      <c r="O3700"/>
      <c r="P3700"/>
      <c r="Q3700"/>
    </row>
    <row r="3701" spans="3:17" x14ac:dyDescent="0.35">
      <c r="C3701"/>
      <c r="D3701"/>
      <c r="E3701"/>
      <c r="F3701"/>
      <c r="G3701"/>
      <c r="H3701"/>
      <c r="I3701"/>
      <c r="J3701"/>
      <c r="K3701"/>
      <c r="L3701"/>
      <c r="M3701"/>
      <c r="N3701"/>
      <c r="O3701"/>
      <c r="P3701"/>
      <c r="Q3701"/>
    </row>
    <row r="3702" spans="3:17" x14ac:dyDescent="0.35">
      <c r="C3702"/>
      <c r="D3702"/>
      <c r="E3702"/>
      <c r="F3702"/>
      <c r="G3702"/>
      <c r="H3702"/>
      <c r="I3702"/>
      <c r="J3702"/>
      <c r="K3702"/>
      <c r="L3702"/>
      <c r="M3702"/>
      <c r="N3702"/>
      <c r="O3702"/>
      <c r="P3702"/>
      <c r="Q3702"/>
    </row>
    <row r="3703" spans="3:17" x14ac:dyDescent="0.35">
      <c r="C3703"/>
      <c r="D3703"/>
      <c r="E3703"/>
      <c r="F3703"/>
      <c r="G3703"/>
      <c r="H3703"/>
      <c r="I3703"/>
      <c r="J3703"/>
      <c r="K3703"/>
      <c r="L3703"/>
      <c r="M3703"/>
      <c r="N3703"/>
      <c r="O3703"/>
      <c r="P3703"/>
      <c r="Q3703"/>
    </row>
    <row r="3704" spans="3:17" x14ac:dyDescent="0.35">
      <c r="C3704"/>
      <c r="D3704"/>
      <c r="E3704"/>
      <c r="F3704"/>
      <c r="G3704"/>
      <c r="H3704"/>
      <c r="I3704"/>
      <c r="J3704"/>
      <c r="K3704"/>
      <c r="L3704"/>
      <c r="M3704"/>
      <c r="N3704"/>
      <c r="O3704"/>
      <c r="P3704"/>
      <c r="Q3704"/>
    </row>
    <row r="3705" spans="3:17" x14ac:dyDescent="0.35">
      <c r="C3705"/>
      <c r="D3705"/>
      <c r="E3705"/>
      <c r="F3705"/>
      <c r="G3705"/>
      <c r="H3705"/>
      <c r="I3705"/>
      <c r="J3705"/>
      <c r="K3705"/>
      <c r="L3705"/>
      <c r="M3705"/>
      <c r="N3705"/>
      <c r="O3705"/>
      <c r="P3705"/>
      <c r="Q3705"/>
    </row>
    <row r="3706" spans="3:17" x14ac:dyDescent="0.35">
      <c r="C3706"/>
      <c r="D3706"/>
      <c r="E3706"/>
      <c r="F3706"/>
      <c r="G3706"/>
      <c r="H3706"/>
      <c r="I3706"/>
      <c r="J3706"/>
      <c r="K3706"/>
      <c r="L3706"/>
      <c r="M3706"/>
      <c r="N3706"/>
      <c r="O3706"/>
      <c r="P3706"/>
      <c r="Q3706"/>
    </row>
    <row r="3707" spans="3:17" x14ac:dyDescent="0.35">
      <c r="C3707"/>
      <c r="D3707"/>
      <c r="E3707"/>
      <c r="F3707"/>
      <c r="G3707"/>
      <c r="H3707"/>
      <c r="I3707"/>
      <c r="J3707"/>
      <c r="K3707"/>
      <c r="L3707"/>
      <c r="M3707"/>
      <c r="N3707"/>
      <c r="O3707"/>
      <c r="P3707"/>
      <c r="Q3707"/>
    </row>
    <row r="3708" spans="3:17" x14ac:dyDescent="0.35">
      <c r="C3708"/>
      <c r="D3708"/>
      <c r="E3708"/>
      <c r="F3708"/>
      <c r="G3708"/>
      <c r="H3708"/>
      <c r="I3708"/>
      <c r="J3708"/>
      <c r="K3708"/>
      <c r="L3708"/>
      <c r="M3708"/>
      <c r="N3708"/>
      <c r="O3708"/>
      <c r="P3708"/>
      <c r="Q3708"/>
    </row>
    <row r="3709" spans="3:17" x14ac:dyDescent="0.35">
      <c r="C3709"/>
      <c r="D3709"/>
      <c r="E3709"/>
      <c r="F3709"/>
      <c r="G3709"/>
      <c r="H3709"/>
      <c r="I3709"/>
      <c r="J3709"/>
      <c r="K3709"/>
      <c r="L3709"/>
      <c r="M3709"/>
      <c r="N3709"/>
      <c r="O3709"/>
      <c r="P3709"/>
      <c r="Q3709"/>
    </row>
    <row r="3710" spans="3:17" x14ac:dyDescent="0.35">
      <c r="C3710"/>
      <c r="D3710"/>
      <c r="E3710"/>
      <c r="F3710"/>
      <c r="G3710"/>
      <c r="H3710"/>
      <c r="I3710"/>
      <c r="J3710"/>
      <c r="K3710"/>
      <c r="L3710"/>
      <c r="M3710"/>
      <c r="N3710"/>
      <c r="O3710"/>
      <c r="P3710"/>
      <c r="Q3710"/>
    </row>
    <row r="3711" spans="3:17" x14ac:dyDescent="0.35">
      <c r="C3711"/>
      <c r="D3711"/>
      <c r="E3711"/>
      <c r="F3711"/>
      <c r="G3711"/>
      <c r="H3711"/>
      <c r="I3711"/>
      <c r="J3711"/>
      <c r="K3711"/>
      <c r="L3711"/>
      <c r="M3711"/>
      <c r="N3711"/>
      <c r="O3711"/>
      <c r="P3711"/>
      <c r="Q3711"/>
    </row>
    <row r="3712" spans="3:17" x14ac:dyDescent="0.35">
      <c r="C3712"/>
      <c r="D3712"/>
      <c r="E3712"/>
      <c r="F3712"/>
      <c r="G3712"/>
      <c r="H3712"/>
      <c r="I3712"/>
      <c r="J3712"/>
      <c r="K3712"/>
      <c r="L3712"/>
      <c r="M3712"/>
      <c r="N3712"/>
      <c r="O3712"/>
      <c r="P3712"/>
      <c r="Q3712"/>
    </row>
    <row r="3713" spans="3:17" x14ac:dyDescent="0.35">
      <c r="C3713"/>
      <c r="D3713"/>
      <c r="E3713"/>
      <c r="F3713"/>
      <c r="G3713"/>
      <c r="H3713"/>
      <c r="I3713"/>
      <c r="J3713"/>
      <c r="K3713"/>
      <c r="L3713"/>
      <c r="M3713"/>
      <c r="N3713"/>
      <c r="O3713"/>
      <c r="P3713"/>
      <c r="Q3713"/>
    </row>
    <row r="3714" spans="3:17" x14ac:dyDescent="0.35">
      <c r="C3714"/>
      <c r="D3714"/>
      <c r="E3714"/>
      <c r="F3714"/>
      <c r="G3714"/>
      <c r="H3714"/>
      <c r="I3714"/>
      <c r="J3714"/>
      <c r="K3714"/>
      <c r="L3714"/>
      <c r="M3714"/>
      <c r="N3714"/>
      <c r="O3714"/>
      <c r="P3714"/>
      <c r="Q3714"/>
    </row>
    <row r="3715" spans="3:17" x14ac:dyDescent="0.35">
      <c r="C3715"/>
      <c r="D3715"/>
      <c r="E3715"/>
      <c r="F3715"/>
      <c r="G3715"/>
      <c r="H3715"/>
      <c r="I3715"/>
      <c r="J3715"/>
      <c r="K3715"/>
      <c r="L3715"/>
      <c r="M3715"/>
      <c r="N3715"/>
      <c r="O3715"/>
      <c r="P3715"/>
      <c r="Q3715"/>
    </row>
    <row r="3716" spans="3:17" x14ac:dyDescent="0.35">
      <c r="C3716"/>
      <c r="D3716"/>
      <c r="E3716"/>
      <c r="F3716"/>
      <c r="G3716"/>
      <c r="H3716"/>
      <c r="I3716"/>
      <c r="J3716"/>
      <c r="K3716"/>
      <c r="L3716"/>
      <c r="M3716"/>
      <c r="N3716"/>
      <c r="O3716"/>
      <c r="P3716"/>
      <c r="Q3716"/>
    </row>
    <row r="3717" spans="3:17" x14ac:dyDescent="0.35">
      <c r="C3717"/>
      <c r="D3717"/>
      <c r="E3717"/>
      <c r="F3717"/>
      <c r="G3717"/>
      <c r="H3717"/>
      <c r="I3717"/>
      <c r="J3717"/>
      <c r="K3717"/>
      <c r="L3717"/>
      <c r="M3717"/>
      <c r="N3717"/>
      <c r="O3717"/>
      <c r="P3717"/>
      <c r="Q3717"/>
    </row>
    <row r="3718" spans="3:17" x14ac:dyDescent="0.35">
      <c r="C3718"/>
      <c r="D3718"/>
      <c r="E3718"/>
      <c r="F3718"/>
      <c r="G3718"/>
      <c r="H3718"/>
      <c r="I3718"/>
      <c r="J3718"/>
      <c r="K3718"/>
      <c r="L3718"/>
      <c r="M3718"/>
      <c r="N3718"/>
      <c r="O3718"/>
      <c r="P3718"/>
      <c r="Q3718"/>
    </row>
    <row r="3719" spans="3:17" x14ac:dyDescent="0.35">
      <c r="C3719"/>
      <c r="D3719"/>
      <c r="E3719"/>
      <c r="F3719"/>
      <c r="G3719"/>
      <c r="H3719"/>
      <c r="I3719"/>
      <c r="J3719"/>
      <c r="K3719"/>
      <c r="L3719"/>
      <c r="M3719"/>
      <c r="N3719"/>
      <c r="O3719"/>
      <c r="P3719"/>
      <c r="Q3719"/>
    </row>
    <row r="3720" spans="3:17" x14ac:dyDescent="0.35">
      <c r="C3720"/>
      <c r="D3720"/>
      <c r="E3720"/>
      <c r="F3720"/>
      <c r="G3720"/>
      <c r="H3720"/>
      <c r="I3720"/>
      <c r="J3720"/>
      <c r="K3720"/>
      <c r="L3720"/>
      <c r="M3720"/>
      <c r="N3720"/>
      <c r="O3720"/>
      <c r="P3720"/>
      <c r="Q3720"/>
    </row>
    <row r="3721" spans="3:17" x14ac:dyDescent="0.35">
      <c r="C3721"/>
      <c r="D3721"/>
      <c r="E3721"/>
      <c r="F3721"/>
      <c r="G3721"/>
      <c r="H3721"/>
      <c r="I3721"/>
      <c r="J3721"/>
      <c r="K3721"/>
      <c r="L3721"/>
      <c r="M3721"/>
      <c r="N3721"/>
      <c r="O3721"/>
      <c r="P3721"/>
      <c r="Q3721"/>
    </row>
    <row r="3722" spans="3:17" x14ac:dyDescent="0.35">
      <c r="C3722"/>
      <c r="D3722"/>
      <c r="E3722"/>
      <c r="F3722"/>
      <c r="G3722"/>
      <c r="H3722"/>
      <c r="I3722"/>
      <c r="J3722"/>
      <c r="K3722"/>
      <c r="L3722"/>
      <c r="M3722"/>
      <c r="N3722"/>
      <c r="O3722"/>
      <c r="P3722"/>
      <c r="Q3722"/>
    </row>
    <row r="3723" spans="3:17" x14ac:dyDescent="0.35">
      <c r="C3723"/>
      <c r="D3723"/>
      <c r="E3723"/>
      <c r="F3723"/>
      <c r="G3723"/>
      <c r="H3723"/>
      <c r="I3723"/>
      <c r="J3723"/>
      <c r="K3723"/>
      <c r="L3723"/>
      <c r="M3723"/>
      <c r="N3723"/>
      <c r="O3723"/>
      <c r="P3723"/>
      <c r="Q3723"/>
    </row>
    <row r="3724" spans="3:17" x14ac:dyDescent="0.35">
      <c r="C3724"/>
      <c r="D3724"/>
      <c r="E3724"/>
      <c r="F3724"/>
      <c r="G3724"/>
      <c r="H3724"/>
      <c r="I3724"/>
      <c r="J3724"/>
      <c r="K3724"/>
      <c r="L3724"/>
      <c r="M3724"/>
      <c r="N3724"/>
      <c r="O3724"/>
      <c r="P3724"/>
      <c r="Q3724"/>
    </row>
    <row r="3725" spans="3:17" x14ac:dyDescent="0.35">
      <c r="C3725"/>
      <c r="D3725"/>
      <c r="E3725"/>
      <c r="F3725"/>
      <c r="G3725"/>
      <c r="H3725"/>
      <c r="I3725"/>
      <c r="J3725"/>
      <c r="K3725"/>
      <c r="L3725"/>
      <c r="M3725"/>
      <c r="N3725"/>
      <c r="O3725"/>
      <c r="P3725"/>
      <c r="Q3725"/>
    </row>
    <row r="3726" spans="3:17" x14ac:dyDescent="0.35">
      <c r="C3726"/>
      <c r="D3726"/>
      <c r="E3726"/>
      <c r="F3726"/>
      <c r="G3726"/>
      <c r="H3726"/>
      <c r="I3726"/>
      <c r="J3726"/>
      <c r="K3726"/>
      <c r="L3726"/>
      <c r="M3726"/>
      <c r="N3726"/>
      <c r="O3726"/>
      <c r="P3726"/>
      <c r="Q3726"/>
    </row>
    <row r="3727" spans="3:17" x14ac:dyDescent="0.35">
      <c r="C3727"/>
      <c r="D3727"/>
      <c r="E3727"/>
      <c r="F3727"/>
      <c r="G3727"/>
      <c r="H3727"/>
      <c r="I3727"/>
      <c r="J3727"/>
      <c r="K3727"/>
      <c r="L3727"/>
      <c r="M3727"/>
      <c r="N3727"/>
      <c r="O3727"/>
      <c r="P3727"/>
      <c r="Q3727"/>
    </row>
    <row r="3728" spans="3:17" x14ac:dyDescent="0.35">
      <c r="C3728"/>
      <c r="D3728"/>
      <c r="E3728"/>
      <c r="F3728"/>
      <c r="G3728"/>
      <c r="H3728"/>
      <c r="I3728"/>
      <c r="J3728"/>
      <c r="K3728"/>
      <c r="L3728"/>
      <c r="M3728"/>
      <c r="N3728"/>
      <c r="O3728"/>
      <c r="P3728"/>
      <c r="Q3728"/>
    </row>
    <row r="3729" spans="3:17" x14ac:dyDescent="0.35">
      <c r="C3729"/>
      <c r="D3729"/>
      <c r="E3729"/>
      <c r="F3729"/>
      <c r="G3729"/>
      <c r="H3729"/>
      <c r="I3729"/>
      <c r="J3729"/>
      <c r="K3729"/>
      <c r="L3729"/>
      <c r="M3729"/>
      <c r="N3729"/>
      <c r="O3729"/>
      <c r="P3729"/>
      <c r="Q3729"/>
    </row>
    <row r="3730" spans="3:17" x14ac:dyDescent="0.35">
      <c r="C3730"/>
      <c r="D3730"/>
      <c r="E3730"/>
      <c r="F3730"/>
      <c r="G3730"/>
      <c r="H3730"/>
      <c r="I3730"/>
      <c r="J3730"/>
      <c r="K3730"/>
      <c r="L3730"/>
      <c r="M3730"/>
      <c r="N3730"/>
      <c r="O3730"/>
      <c r="P3730"/>
      <c r="Q3730"/>
    </row>
    <row r="3731" spans="3:17" x14ac:dyDescent="0.35">
      <c r="C3731"/>
      <c r="D3731"/>
      <c r="E3731"/>
      <c r="F3731"/>
      <c r="G3731"/>
      <c r="H3731"/>
      <c r="I3731"/>
      <c r="J3731"/>
      <c r="K3731"/>
      <c r="L3731"/>
      <c r="M3731"/>
      <c r="N3731"/>
      <c r="O3731"/>
      <c r="P3731"/>
      <c r="Q3731"/>
    </row>
    <row r="3732" spans="3:17" x14ac:dyDescent="0.35">
      <c r="C3732"/>
      <c r="D3732"/>
      <c r="E3732"/>
      <c r="F3732"/>
      <c r="G3732"/>
      <c r="H3732"/>
      <c r="I3732"/>
      <c r="J3732"/>
      <c r="K3732"/>
      <c r="L3732"/>
      <c r="M3732"/>
      <c r="N3732"/>
      <c r="O3732"/>
      <c r="P3732"/>
      <c r="Q3732"/>
    </row>
    <row r="3733" spans="3:17" x14ac:dyDescent="0.35">
      <c r="C3733"/>
      <c r="D3733"/>
      <c r="E3733"/>
      <c r="F3733"/>
      <c r="G3733"/>
      <c r="H3733"/>
      <c r="I3733"/>
      <c r="J3733"/>
      <c r="K3733"/>
      <c r="L3733"/>
      <c r="M3733"/>
      <c r="N3733"/>
      <c r="O3733"/>
      <c r="P3733"/>
      <c r="Q3733"/>
    </row>
    <row r="3734" spans="3:17" x14ac:dyDescent="0.35">
      <c r="C3734"/>
      <c r="D3734"/>
      <c r="E3734"/>
      <c r="F3734"/>
      <c r="G3734"/>
      <c r="H3734"/>
      <c r="I3734"/>
      <c r="J3734"/>
      <c r="K3734"/>
      <c r="L3734"/>
      <c r="M3734"/>
      <c r="N3734"/>
      <c r="O3734"/>
      <c r="P3734"/>
      <c r="Q3734"/>
    </row>
    <row r="3735" spans="3:17" x14ac:dyDescent="0.35">
      <c r="C3735"/>
      <c r="D3735"/>
      <c r="E3735"/>
      <c r="F3735"/>
      <c r="G3735"/>
      <c r="H3735"/>
      <c r="I3735"/>
      <c r="J3735"/>
      <c r="K3735"/>
      <c r="L3735"/>
      <c r="M3735"/>
      <c r="N3735"/>
      <c r="O3735"/>
      <c r="P3735"/>
      <c r="Q3735"/>
    </row>
    <row r="3736" spans="3:17" x14ac:dyDescent="0.35">
      <c r="C3736"/>
      <c r="D3736"/>
      <c r="E3736"/>
      <c r="F3736"/>
      <c r="G3736"/>
      <c r="H3736"/>
      <c r="I3736"/>
      <c r="J3736"/>
      <c r="K3736"/>
      <c r="L3736"/>
      <c r="M3736"/>
      <c r="N3736"/>
      <c r="O3736"/>
      <c r="P3736"/>
      <c r="Q3736"/>
    </row>
    <row r="3737" spans="3:17" x14ac:dyDescent="0.35">
      <c r="C3737"/>
      <c r="D3737"/>
      <c r="E3737"/>
      <c r="F3737"/>
      <c r="G3737"/>
      <c r="H3737"/>
      <c r="I3737"/>
      <c r="J3737"/>
      <c r="K3737"/>
      <c r="L3737"/>
      <c r="M3737"/>
      <c r="N3737"/>
      <c r="O3737"/>
      <c r="P3737"/>
      <c r="Q3737"/>
    </row>
    <row r="3738" spans="3:17" x14ac:dyDescent="0.35">
      <c r="C3738"/>
      <c r="D3738"/>
      <c r="E3738"/>
      <c r="F3738"/>
      <c r="G3738"/>
      <c r="H3738"/>
      <c r="I3738"/>
      <c r="J3738"/>
      <c r="K3738"/>
      <c r="L3738"/>
      <c r="M3738"/>
      <c r="N3738"/>
      <c r="O3738"/>
      <c r="P3738"/>
      <c r="Q3738"/>
    </row>
    <row r="3739" spans="3:17" x14ac:dyDescent="0.35">
      <c r="C3739"/>
      <c r="D3739"/>
      <c r="E3739"/>
      <c r="F3739"/>
      <c r="G3739"/>
      <c r="H3739"/>
      <c r="I3739"/>
      <c r="J3739"/>
      <c r="K3739"/>
      <c r="L3739"/>
      <c r="M3739"/>
      <c r="N3739"/>
      <c r="O3739"/>
      <c r="P3739"/>
      <c r="Q3739"/>
    </row>
    <row r="3740" spans="3:17" x14ac:dyDescent="0.35">
      <c r="C3740"/>
      <c r="D3740"/>
      <c r="E3740"/>
      <c r="F3740"/>
      <c r="G3740"/>
      <c r="H3740"/>
      <c r="I3740"/>
      <c r="J3740"/>
      <c r="K3740"/>
      <c r="L3740"/>
      <c r="M3740"/>
      <c r="N3740"/>
      <c r="O3740"/>
      <c r="P3740"/>
      <c r="Q3740"/>
    </row>
    <row r="3741" spans="3:17" x14ac:dyDescent="0.35">
      <c r="C3741"/>
      <c r="D3741"/>
      <c r="E3741"/>
      <c r="F3741"/>
      <c r="G3741"/>
      <c r="H3741"/>
      <c r="I3741"/>
      <c r="J3741"/>
      <c r="K3741"/>
      <c r="L3741"/>
      <c r="M3741"/>
      <c r="N3741"/>
      <c r="O3741"/>
      <c r="P3741"/>
      <c r="Q3741"/>
    </row>
    <row r="3742" spans="3:17" x14ac:dyDescent="0.35">
      <c r="C3742"/>
      <c r="D3742"/>
      <c r="E3742"/>
      <c r="F3742"/>
      <c r="G3742"/>
      <c r="H3742"/>
      <c r="I3742"/>
      <c r="J3742"/>
      <c r="K3742"/>
      <c r="L3742"/>
      <c r="M3742"/>
      <c r="N3742"/>
      <c r="O3742"/>
      <c r="P3742"/>
      <c r="Q3742"/>
    </row>
    <row r="3743" spans="3:17" x14ac:dyDescent="0.35">
      <c r="C3743"/>
      <c r="D3743"/>
      <c r="E3743"/>
      <c r="F3743"/>
      <c r="G3743"/>
      <c r="H3743"/>
      <c r="I3743"/>
      <c r="J3743"/>
      <c r="K3743"/>
      <c r="L3743"/>
      <c r="M3743"/>
      <c r="N3743"/>
      <c r="O3743"/>
      <c r="P3743"/>
      <c r="Q3743"/>
    </row>
    <row r="3744" spans="3:17" x14ac:dyDescent="0.35">
      <c r="C3744"/>
      <c r="D3744"/>
      <c r="E3744"/>
      <c r="F3744"/>
      <c r="G3744"/>
      <c r="H3744"/>
      <c r="I3744"/>
      <c r="J3744"/>
      <c r="K3744"/>
      <c r="L3744"/>
      <c r="M3744"/>
      <c r="N3744"/>
      <c r="O3744"/>
      <c r="P3744"/>
      <c r="Q3744"/>
    </row>
    <row r="3745" spans="3:17" x14ac:dyDescent="0.35">
      <c r="C3745"/>
      <c r="D3745"/>
      <c r="E3745"/>
      <c r="F3745"/>
      <c r="G3745"/>
      <c r="H3745"/>
      <c r="I3745"/>
      <c r="J3745"/>
      <c r="K3745"/>
      <c r="L3745"/>
      <c r="M3745"/>
      <c r="N3745"/>
      <c r="O3745"/>
      <c r="P3745"/>
      <c r="Q3745"/>
    </row>
    <row r="3746" spans="3:17" x14ac:dyDescent="0.35">
      <c r="C3746"/>
      <c r="D3746"/>
      <c r="E3746"/>
      <c r="F3746"/>
      <c r="G3746"/>
      <c r="H3746"/>
      <c r="I3746"/>
      <c r="J3746"/>
      <c r="K3746"/>
      <c r="L3746"/>
      <c r="M3746"/>
      <c r="N3746"/>
      <c r="O3746"/>
      <c r="P3746"/>
      <c r="Q3746"/>
    </row>
    <row r="3747" spans="3:17" x14ac:dyDescent="0.35">
      <c r="C3747"/>
      <c r="D3747"/>
      <c r="E3747"/>
      <c r="F3747"/>
      <c r="G3747"/>
      <c r="H3747"/>
      <c r="I3747"/>
      <c r="J3747"/>
      <c r="K3747"/>
      <c r="L3747"/>
      <c r="M3747"/>
      <c r="N3747"/>
      <c r="O3747"/>
      <c r="P3747"/>
      <c r="Q3747"/>
    </row>
    <row r="3748" spans="3:17" x14ac:dyDescent="0.35">
      <c r="C3748"/>
      <c r="D3748"/>
      <c r="E3748"/>
      <c r="F3748"/>
      <c r="G3748"/>
      <c r="H3748"/>
      <c r="I3748"/>
      <c r="J3748"/>
      <c r="K3748"/>
      <c r="L3748"/>
      <c r="M3748"/>
      <c r="N3748"/>
      <c r="O3748"/>
      <c r="P3748"/>
      <c r="Q3748"/>
    </row>
    <row r="3749" spans="3:17" x14ac:dyDescent="0.35">
      <c r="C3749"/>
      <c r="D3749"/>
      <c r="E3749"/>
      <c r="F3749"/>
      <c r="G3749"/>
      <c r="H3749"/>
      <c r="I3749"/>
      <c r="J3749"/>
      <c r="K3749"/>
      <c r="L3749"/>
      <c r="M3749"/>
      <c r="N3749"/>
      <c r="O3749"/>
      <c r="P3749"/>
      <c r="Q3749"/>
    </row>
    <row r="3750" spans="3:17" x14ac:dyDescent="0.35">
      <c r="C3750"/>
      <c r="D3750"/>
      <c r="E3750"/>
      <c r="F3750"/>
      <c r="G3750"/>
      <c r="H3750"/>
      <c r="I3750"/>
      <c r="J3750"/>
      <c r="K3750"/>
      <c r="L3750"/>
      <c r="M3750"/>
      <c r="N3750"/>
      <c r="O3750"/>
      <c r="P3750"/>
      <c r="Q3750"/>
    </row>
    <row r="3751" spans="3:17" x14ac:dyDescent="0.35">
      <c r="C3751"/>
      <c r="D3751"/>
      <c r="E3751"/>
      <c r="F3751"/>
      <c r="G3751"/>
      <c r="H3751"/>
      <c r="I3751"/>
      <c r="J3751"/>
      <c r="K3751"/>
      <c r="L3751"/>
      <c r="M3751"/>
      <c r="N3751"/>
      <c r="O3751"/>
      <c r="P3751"/>
      <c r="Q3751"/>
    </row>
    <row r="3752" spans="3:17" x14ac:dyDescent="0.35">
      <c r="C3752"/>
      <c r="D3752"/>
      <c r="E3752"/>
      <c r="F3752"/>
      <c r="G3752"/>
      <c r="H3752"/>
      <c r="I3752"/>
      <c r="J3752"/>
      <c r="K3752"/>
      <c r="L3752"/>
      <c r="M3752"/>
      <c r="N3752"/>
      <c r="O3752"/>
      <c r="P3752"/>
      <c r="Q3752"/>
    </row>
    <row r="3753" spans="3:17" x14ac:dyDescent="0.35">
      <c r="C3753"/>
      <c r="D3753"/>
      <c r="E3753"/>
      <c r="F3753"/>
      <c r="G3753"/>
      <c r="H3753"/>
      <c r="I3753"/>
      <c r="J3753"/>
      <c r="K3753"/>
      <c r="L3753"/>
      <c r="M3753"/>
      <c r="N3753"/>
      <c r="O3753"/>
      <c r="P3753"/>
      <c r="Q3753"/>
    </row>
    <row r="3754" spans="3:17" x14ac:dyDescent="0.35">
      <c r="C3754"/>
      <c r="D3754"/>
      <c r="E3754"/>
      <c r="F3754"/>
      <c r="G3754"/>
      <c r="H3754"/>
      <c r="I3754"/>
      <c r="J3754"/>
      <c r="K3754"/>
      <c r="L3754"/>
      <c r="M3754"/>
      <c r="N3754"/>
      <c r="O3754"/>
      <c r="P3754"/>
      <c r="Q3754"/>
    </row>
    <row r="3755" spans="3:17" x14ac:dyDescent="0.35">
      <c r="C3755"/>
      <c r="D3755"/>
      <c r="E3755"/>
      <c r="F3755"/>
      <c r="G3755"/>
      <c r="H3755"/>
      <c r="I3755"/>
      <c r="J3755"/>
      <c r="K3755"/>
      <c r="L3755"/>
      <c r="M3755"/>
      <c r="N3755"/>
      <c r="O3755"/>
      <c r="P3755"/>
      <c r="Q3755"/>
    </row>
    <row r="3756" spans="3:17" x14ac:dyDescent="0.35">
      <c r="C3756"/>
      <c r="D3756"/>
      <c r="E3756"/>
      <c r="F3756"/>
      <c r="G3756"/>
      <c r="H3756"/>
      <c r="I3756"/>
      <c r="J3756"/>
      <c r="K3756"/>
      <c r="L3756"/>
      <c r="M3756"/>
      <c r="N3756"/>
      <c r="O3756"/>
      <c r="P3756"/>
      <c r="Q3756"/>
    </row>
    <row r="3757" spans="3:17" x14ac:dyDescent="0.35">
      <c r="C3757"/>
      <c r="D3757"/>
      <c r="E3757"/>
      <c r="F3757"/>
      <c r="G3757"/>
      <c r="H3757"/>
      <c r="I3757"/>
      <c r="J3757"/>
      <c r="K3757"/>
      <c r="L3757"/>
      <c r="M3757"/>
      <c r="N3757"/>
      <c r="O3757"/>
      <c r="P3757"/>
      <c r="Q3757"/>
    </row>
    <row r="3758" spans="3:17" x14ac:dyDescent="0.35">
      <c r="C3758"/>
      <c r="D3758"/>
      <c r="E3758"/>
      <c r="F3758"/>
      <c r="G3758"/>
      <c r="H3758"/>
      <c r="I3758"/>
      <c r="J3758"/>
      <c r="K3758"/>
      <c r="L3758"/>
      <c r="M3758"/>
      <c r="N3758"/>
      <c r="O3758"/>
      <c r="P3758"/>
      <c r="Q3758"/>
    </row>
    <row r="3759" spans="3:17" x14ac:dyDescent="0.35">
      <c r="C3759"/>
      <c r="D3759"/>
      <c r="E3759"/>
      <c r="F3759"/>
      <c r="G3759"/>
      <c r="H3759"/>
      <c r="I3759"/>
      <c r="J3759"/>
      <c r="K3759"/>
      <c r="L3759"/>
      <c r="M3759"/>
      <c r="N3759"/>
      <c r="O3759"/>
      <c r="P3759"/>
      <c r="Q3759"/>
    </row>
    <row r="3760" spans="3:17" x14ac:dyDescent="0.35">
      <c r="C3760"/>
      <c r="D3760"/>
      <c r="E3760"/>
      <c r="F3760"/>
      <c r="G3760"/>
      <c r="H3760"/>
      <c r="I3760"/>
      <c r="J3760"/>
      <c r="K3760"/>
      <c r="L3760"/>
      <c r="M3760"/>
      <c r="N3760"/>
      <c r="O3760"/>
      <c r="P3760"/>
      <c r="Q3760"/>
    </row>
    <row r="3761" spans="3:17" x14ac:dyDescent="0.35">
      <c r="C3761"/>
      <c r="D3761"/>
      <c r="E3761"/>
      <c r="F3761"/>
      <c r="G3761"/>
      <c r="H3761"/>
      <c r="I3761"/>
      <c r="J3761"/>
      <c r="K3761"/>
      <c r="L3761"/>
      <c r="M3761"/>
      <c r="N3761"/>
      <c r="O3761"/>
      <c r="P3761"/>
      <c r="Q3761"/>
    </row>
    <row r="3762" spans="3:17" x14ac:dyDescent="0.35">
      <c r="C3762"/>
      <c r="D3762"/>
      <c r="E3762"/>
      <c r="F3762"/>
      <c r="G3762"/>
      <c r="H3762"/>
      <c r="I3762"/>
      <c r="J3762"/>
      <c r="K3762"/>
      <c r="L3762"/>
      <c r="M3762"/>
      <c r="N3762"/>
      <c r="O3762"/>
      <c r="P3762"/>
      <c r="Q3762"/>
    </row>
    <row r="3763" spans="3:17" x14ac:dyDescent="0.35">
      <c r="C3763"/>
      <c r="D3763"/>
      <c r="E3763"/>
      <c r="F3763"/>
      <c r="G3763"/>
      <c r="H3763"/>
      <c r="I3763"/>
      <c r="J3763"/>
      <c r="K3763"/>
      <c r="L3763"/>
      <c r="M3763"/>
      <c r="N3763"/>
      <c r="O3763"/>
      <c r="P3763"/>
      <c r="Q3763"/>
    </row>
    <row r="3764" spans="3:17" x14ac:dyDescent="0.35">
      <c r="C3764"/>
      <c r="D3764"/>
      <c r="E3764"/>
      <c r="F3764"/>
      <c r="G3764"/>
      <c r="H3764"/>
      <c r="I3764"/>
      <c r="J3764"/>
      <c r="K3764"/>
      <c r="L3764"/>
      <c r="M3764"/>
      <c r="N3764"/>
      <c r="O3764"/>
      <c r="P3764"/>
      <c r="Q3764"/>
    </row>
    <row r="3765" spans="3:17" x14ac:dyDescent="0.35">
      <c r="C3765"/>
      <c r="D3765"/>
      <c r="E3765"/>
      <c r="F3765"/>
      <c r="G3765"/>
      <c r="H3765"/>
      <c r="I3765"/>
      <c r="J3765"/>
      <c r="K3765"/>
      <c r="L3765"/>
      <c r="M3765"/>
      <c r="N3765"/>
      <c r="O3765"/>
      <c r="P3765"/>
      <c r="Q3765"/>
    </row>
    <row r="3766" spans="3:17" x14ac:dyDescent="0.35">
      <c r="C3766"/>
      <c r="D3766"/>
      <c r="E3766"/>
      <c r="F3766"/>
      <c r="G3766"/>
      <c r="H3766"/>
      <c r="I3766"/>
      <c r="J3766"/>
      <c r="K3766"/>
      <c r="L3766"/>
      <c r="M3766"/>
      <c r="N3766"/>
      <c r="O3766"/>
      <c r="P3766"/>
      <c r="Q3766"/>
    </row>
    <row r="3767" spans="3:17" x14ac:dyDescent="0.35">
      <c r="C3767"/>
      <c r="D3767"/>
      <c r="E3767"/>
      <c r="F3767"/>
      <c r="G3767"/>
      <c r="H3767"/>
      <c r="I3767"/>
      <c r="J3767"/>
      <c r="K3767"/>
      <c r="L3767"/>
      <c r="M3767"/>
      <c r="N3767"/>
      <c r="O3767"/>
      <c r="P3767"/>
      <c r="Q3767"/>
    </row>
    <row r="3768" spans="3:17" x14ac:dyDescent="0.35">
      <c r="C3768"/>
      <c r="D3768"/>
      <c r="E3768"/>
      <c r="F3768"/>
      <c r="G3768"/>
      <c r="H3768"/>
      <c r="I3768"/>
      <c r="J3768"/>
      <c r="K3768"/>
      <c r="L3768"/>
      <c r="M3768"/>
      <c r="N3768"/>
      <c r="O3768"/>
      <c r="P3768"/>
      <c r="Q3768"/>
    </row>
    <row r="3769" spans="3:17" x14ac:dyDescent="0.35">
      <c r="C3769"/>
      <c r="D3769"/>
      <c r="E3769"/>
      <c r="F3769"/>
      <c r="G3769"/>
      <c r="H3769"/>
      <c r="I3769"/>
      <c r="J3769"/>
      <c r="K3769"/>
      <c r="L3769"/>
      <c r="M3769"/>
      <c r="N3769"/>
      <c r="O3769"/>
      <c r="P3769"/>
      <c r="Q3769"/>
    </row>
    <row r="3770" spans="3:17" x14ac:dyDescent="0.35">
      <c r="C3770"/>
      <c r="D3770"/>
      <c r="E3770"/>
      <c r="F3770"/>
      <c r="G3770"/>
      <c r="H3770"/>
      <c r="I3770"/>
      <c r="J3770"/>
      <c r="K3770"/>
      <c r="L3770"/>
      <c r="M3770"/>
      <c r="N3770"/>
      <c r="O3770"/>
      <c r="P3770"/>
      <c r="Q3770"/>
    </row>
    <row r="3771" spans="3:17" x14ac:dyDescent="0.35">
      <c r="C3771"/>
      <c r="D3771"/>
      <c r="E3771"/>
      <c r="F3771"/>
      <c r="G3771"/>
      <c r="H3771"/>
      <c r="I3771"/>
      <c r="J3771"/>
      <c r="K3771"/>
      <c r="L3771"/>
      <c r="M3771"/>
      <c r="N3771"/>
      <c r="O3771"/>
      <c r="P3771"/>
      <c r="Q3771"/>
    </row>
    <row r="3772" spans="3:17" x14ac:dyDescent="0.35">
      <c r="C3772"/>
      <c r="D3772"/>
      <c r="E3772"/>
      <c r="F3772"/>
      <c r="G3772"/>
      <c r="H3772"/>
      <c r="I3772"/>
      <c r="J3772"/>
      <c r="K3772"/>
      <c r="L3772"/>
      <c r="M3772"/>
      <c r="N3772"/>
      <c r="O3772"/>
      <c r="P3772"/>
      <c r="Q3772"/>
    </row>
    <row r="3773" spans="3:17" x14ac:dyDescent="0.35">
      <c r="C3773"/>
      <c r="D3773"/>
      <c r="E3773"/>
      <c r="F3773"/>
      <c r="G3773"/>
      <c r="H3773"/>
      <c r="I3773"/>
      <c r="J3773"/>
      <c r="K3773"/>
      <c r="L3773"/>
      <c r="M3773"/>
      <c r="N3773"/>
      <c r="O3773"/>
      <c r="P3773"/>
      <c r="Q3773"/>
    </row>
    <row r="3774" spans="3:17" x14ac:dyDescent="0.35">
      <c r="C3774"/>
      <c r="D3774"/>
      <c r="E3774"/>
      <c r="F3774"/>
      <c r="G3774"/>
      <c r="H3774"/>
      <c r="I3774"/>
      <c r="J3774"/>
      <c r="K3774"/>
      <c r="L3774"/>
      <c r="M3774"/>
      <c r="N3774"/>
      <c r="O3774"/>
      <c r="P3774"/>
      <c r="Q3774"/>
    </row>
    <row r="3775" spans="3:17" x14ac:dyDescent="0.35">
      <c r="C3775"/>
      <c r="D3775"/>
      <c r="E3775"/>
      <c r="F3775"/>
      <c r="G3775"/>
      <c r="H3775"/>
      <c r="I3775"/>
      <c r="J3775"/>
      <c r="K3775"/>
      <c r="L3775"/>
      <c r="M3775"/>
      <c r="N3775"/>
      <c r="O3775"/>
      <c r="P3775"/>
      <c r="Q3775"/>
    </row>
    <row r="3776" spans="3:17" x14ac:dyDescent="0.35">
      <c r="C3776"/>
      <c r="D3776"/>
      <c r="E3776"/>
      <c r="F3776"/>
      <c r="G3776"/>
      <c r="H3776"/>
      <c r="I3776"/>
      <c r="J3776"/>
      <c r="K3776"/>
      <c r="L3776"/>
      <c r="M3776"/>
      <c r="N3776"/>
      <c r="O3776"/>
      <c r="P3776"/>
      <c r="Q3776"/>
    </row>
    <row r="3777" spans="3:17" x14ac:dyDescent="0.35">
      <c r="C3777"/>
      <c r="D3777"/>
      <c r="E3777"/>
      <c r="F3777"/>
      <c r="G3777"/>
      <c r="H3777"/>
      <c r="I3777"/>
      <c r="J3777"/>
      <c r="K3777"/>
      <c r="L3777"/>
      <c r="M3777"/>
      <c r="N3777"/>
      <c r="O3777"/>
      <c r="P3777"/>
      <c r="Q3777"/>
    </row>
    <row r="3778" spans="3:17" x14ac:dyDescent="0.35">
      <c r="C3778"/>
      <c r="D3778"/>
      <c r="E3778"/>
      <c r="F3778"/>
      <c r="G3778"/>
      <c r="H3778"/>
      <c r="I3778"/>
      <c r="J3778"/>
      <c r="K3778"/>
      <c r="L3778"/>
      <c r="M3778"/>
      <c r="N3778"/>
      <c r="O3778"/>
      <c r="P3778"/>
      <c r="Q3778"/>
    </row>
    <row r="3779" spans="3:17" x14ac:dyDescent="0.35">
      <c r="C3779"/>
      <c r="D3779"/>
      <c r="E3779"/>
      <c r="F3779"/>
      <c r="G3779"/>
      <c r="H3779"/>
      <c r="I3779"/>
      <c r="J3779"/>
      <c r="K3779"/>
      <c r="L3779"/>
      <c r="M3779"/>
      <c r="N3779"/>
      <c r="O3779"/>
      <c r="P3779"/>
      <c r="Q3779"/>
    </row>
    <row r="3780" spans="3:17" x14ac:dyDescent="0.35">
      <c r="C3780"/>
      <c r="D3780"/>
      <c r="E3780"/>
      <c r="F3780"/>
      <c r="G3780"/>
      <c r="H3780"/>
      <c r="I3780"/>
      <c r="J3780"/>
      <c r="K3780"/>
      <c r="L3780"/>
      <c r="M3780"/>
      <c r="N3780"/>
      <c r="O3780"/>
      <c r="P3780"/>
      <c r="Q3780"/>
    </row>
    <row r="3781" spans="3:17" x14ac:dyDescent="0.35">
      <c r="C3781"/>
      <c r="D3781"/>
      <c r="E3781"/>
      <c r="F3781"/>
      <c r="G3781"/>
      <c r="H3781"/>
      <c r="I3781"/>
      <c r="J3781"/>
      <c r="K3781"/>
      <c r="L3781"/>
      <c r="M3781"/>
      <c r="N3781"/>
      <c r="O3781"/>
      <c r="P3781"/>
      <c r="Q3781"/>
    </row>
    <row r="3782" spans="3:17" x14ac:dyDescent="0.35">
      <c r="C3782"/>
      <c r="D3782"/>
      <c r="E3782"/>
      <c r="F3782"/>
      <c r="G3782"/>
      <c r="H3782"/>
      <c r="I3782"/>
      <c r="J3782"/>
      <c r="K3782"/>
      <c r="L3782"/>
      <c r="M3782"/>
      <c r="N3782"/>
      <c r="O3782"/>
      <c r="P3782"/>
      <c r="Q3782"/>
    </row>
    <row r="3783" spans="3:17" x14ac:dyDescent="0.35">
      <c r="C3783"/>
      <c r="D3783"/>
      <c r="E3783"/>
      <c r="F3783"/>
      <c r="G3783"/>
      <c r="H3783"/>
      <c r="I3783"/>
      <c r="J3783"/>
      <c r="K3783"/>
      <c r="L3783"/>
      <c r="M3783"/>
      <c r="N3783"/>
      <c r="O3783"/>
      <c r="P3783"/>
      <c r="Q3783"/>
    </row>
    <row r="3784" spans="3:17" x14ac:dyDescent="0.35">
      <c r="C3784"/>
      <c r="D3784"/>
      <c r="E3784"/>
      <c r="F3784"/>
      <c r="G3784"/>
      <c r="H3784"/>
      <c r="I3784"/>
      <c r="J3784"/>
      <c r="K3784"/>
      <c r="L3784"/>
      <c r="M3784"/>
      <c r="N3784"/>
      <c r="O3784"/>
      <c r="P3784"/>
      <c r="Q3784"/>
    </row>
    <row r="3785" spans="3:17" x14ac:dyDescent="0.35">
      <c r="C3785"/>
      <c r="D3785"/>
      <c r="E3785"/>
      <c r="F3785"/>
      <c r="G3785"/>
      <c r="H3785"/>
      <c r="I3785"/>
      <c r="J3785"/>
      <c r="K3785"/>
      <c r="L3785"/>
      <c r="M3785"/>
      <c r="N3785"/>
      <c r="O3785"/>
      <c r="P3785"/>
      <c r="Q3785"/>
    </row>
    <row r="3786" spans="3:17" x14ac:dyDescent="0.35">
      <c r="C3786"/>
      <c r="D3786"/>
      <c r="E3786"/>
      <c r="F3786"/>
      <c r="G3786"/>
      <c r="H3786"/>
      <c r="I3786"/>
      <c r="J3786"/>
      <c r="K3786"/>
      <c r="L3786"/>
      <c r="M3786"/>
      <c r="N3786"/>
      <c r="O3786"/>
      <c r="P3786"/>
      <c r="Q3786"/>
    </row>
    <row r="3787" spans="3:17" x14ac:dyDescent="0.35">
      <c r="C3787"/>
      <c r="D3787"/>
      <c r="E3787"/>
      <c r="F3787"/>
      <c r="G3787"/>
      <c r="H3787"/>
      <c r="I3787"/>
      <c r="J3787"/>
      <c r="K3787"/>
      <c r="L3787"/>
      <c r="M3787"/>
      <c r="N3787"/>
      <c r="O3787"/>
      <c r="P3787"/>
      <c r="Q3787"/>
    </row>
    <row r="3788" spans="3:17" x14ac:dyDescent="0.35">
      <c r="C3788"/>
      <c r="D3788"/>
      <c r="E3788"/>
      <c r="F3788"/>
      <c r="G3788"/>
      <c r="H3788"/>
      <c r="I3788"/>
      <c r="J3788"/>
      <c r="K3788"/>
      <c r="L3788"/>
      <c r="M3788"/>
      <c r="N3788"/>
      <c r="O3788"/>
      <c r="P3788"/>
      <c r="Q3788"/>
    </row>
    <row r="3789" spans="3:17" x14ac:dyDescent="0.35">
      <c r="C3789"/>
      <c r="D3789"/>
      <c r="E3789"/>
      <c r="F3789"/>
      <c r="G3789"/>
      <c r="H3789"/>
      <c r="I3789"/>
      <c r="J3789"/>
      <c r="K3789"/>
      <c r="L3789"/>
      <c r="M3789"/>
      <c r="N3789"/>
      <c r="O3789"/>
      <c r="P3789"/>
      <c r="Q3789"/>
    </row>
    <row r="3790" spans="3:17" x14ac:dyDescent="0.35">
      <c r="C3790"/>
      <c r="D3790"/>
      <c r="E3790"/>
      <c r="F3790"/>
      <c r="G3790"/>
      <c r="H3790"/>
      <c r="I3790"/>
      <c r="J3790"/>
      <c r="K3790"/>
      <c r="L3790"/>
      <c r="M3790"/>
      <c r="N3790"/>
      <c r="O3790"/>
      <c r="P3790"/>
      <c r="Q3790"/>
    </row>
    <row r="3791" spans="3:17" x14ac:dyDescent="0.35">
      <c r="C3791"/>
      <c r="D3791"/>
      <c r="E3791"/>
      <c r="F3791"/>
      <c r="G3791"/>
      <c r="H3791"/>
      <c r="I3791"/>
      <c r="J3791"/>
      <c r="K3791"/>
      <c r="L3791"/>
      <c r="M3791"/>
      <c r="N3791"/>
      <c r="O3791"/>
      <c r="P3791"/>
      <c r="Q3791"/>
    </row>
    <row r="3792" spans="3:17" x14ac:dyDescent="0.35">
      <c r="C3792"/>
      <c r="D3792"/>
      <c r="E3792"/>
      <c r="F3792"/>
      <c r="G3792"/>
      <c r="H3792"/>
      <c r="I3792"/>
      <c r="J3792"/>
      <c r="K3792"/>
      <c r="L3792"/>
      <c r="M3792"/>
      <c r="N3792"/>
      <c r="O3792"/>
      <c r="P3792"/>
      <c r="Q3792"/>
    </row>
    <row r="3793" spans="3:17" x14ac:dyDescent="0.35">
      <c r="C3793"/>
      <c r="D3793"/>
      <c r="E3793"/>
      <c r="F3793"/>
      <c r="G3793"/>
      <c r="H3793"/>
      <c r="I3793"/>
      <c r="J3793"/>
      <c r="K3793"/>
      <c r="L3793"/>
      <c r="M3793"/>
      <c r="N3793"/>
      <c r="O3793"/>
      <c r="P3793"/>
      <c r="Q3793"/>
    </row>
    <row r="3794" spans="3:17" x14ac:dyDescent="0.35">
      <c r="C3794"/>
      <c r="D3794"/>
      <c r="E3794"/>
      <c r="F3794"/>
      <c r="G3794"/>
      <c r="H3794"/>
      <c r="I3794"/>
      <c r="J3794"/>
      <c r="K3794"/>
      <c r="L3794"/>
      <c r="M3794"/>
      <c r="N3794"/>
      <c r="O3794"/>
      <c r="P3794"/>
      <c r="Q3794"/>
    </row>
    <row r="3795" spans="3:17" x14ac:dyDescent="0.35">
      <c r="C3795"/>
      <c r="D3795"/>
      <c r="E3795"/>
      <c r="F3795"/>
      <c r="G3795"/>
      <c r="H3795"/>
      <c r="I3795"/>
      <c r="J3795"/>
      <c r="K3795"/>
      <c r="L3795"/>
      <c r="M3795"/>
      <c r="N3795"/>
      <c r="O3795"/>
      <c r="P3795"/>
      <c r="Q3795"/>
    </row>
    <row r="3796" spans="3:17" x14ac:dyDescent="0.35">
      <c r="C3796"/>
      <c r="D3796"/>
      <c r="E3796"/>
      <c r="F3796"/>
      <c r="G3796"/>
      <c r="H3796"/>
      <c r="I3796"/>
      <c r="J3796"/>
      <c r="K3796"/>
      <c r="L3796"/>
      <c r="M3796"/>
      <c r="N3796"/>
      <c r="O3796"/>
      <c r="P3796"/>
      <c r="Q3796"/>
    </row>
    <row r="3797" spans="3:17" x14ac:dyDescent="0.35">
      <c r="C3797"/>
      <c r="D3797"/>
      <c r="E3797"/>
      <c r="F3797"/>
      <c r="G3797"/>
      <c r="H3797"/>
      <c r="I3797"/>
      <c r="J3797"/>
      <c r="K3797"/>
      <c r="L3797"/>
      <c r="M3797"/>
      <c r="N3797"/>
      <c r="O3797"/>
      <c r="P3797"/>
      <c r="Q3797"/>
    </row>
    <row r="3798" spans="3:17" x14ac:dyDescent="0.35">
      <c r="C3798"/>
      <c r="D3798"/>
      <c r="E3798"/>
      <c r="F3798"/>
      <c r="G3798"/>
      <c r="H3798"/>
      <c r="I3798"/>
      <c r="J3798"/>
      <c r="K3798"/>
      <c r="L3798"/>
      <c r="M3798"/>
      <c r="N3798"/>
      <c r="O3798"/>
      <c r="P3798"/>
      <c r="Q3798"/>
    </row>
    <row r="3799" spans="3:17" x14ac:dyDescent="0.35">
      <c r="C3799"/>
      <c r="D3799"/>
      <c r="E3799"/>
      <c r="F3799"/>
      <c r="G3799"/>
      <c r="H3799"/>
      <c r="I3799"/>
      <c r="J3799"/>
      <c r="K3799"/>
      <c r="L3799"/>
      <c r="M3799"/>
      <c r="N3799"/>
      <c r="O3799"/>
      <c r="P3799"/>
      <c r="Q3799"/>
    </row>
    <row r="3800" spans="3:17" x14ac:dyDescent="0.35">
      <c r="C3800"/>
      <c r="D3800"/>
      <c r="E3800"/>
      <c r="F3800"/>
      <c r="G3800"/>
      <c r="H3800"/>
      <c r="I3800"/>
      <c r="J3800"/>
      <c r="K3800"/>
      <c r="L3800"/>
      <c r="M3800"/>
      <c r="N3800"/>
      <c r="O3800"/>
      <c r="P3800"/>
      <c r="Q3800"/>
    </row>
    <row r="3801" spans="3:17" x14ac:dyDescent="0.35">
      <c r="C3801"/>
      <c r="D3801"/>
      <c r="E3801"/>
      <c r="F3801"/>
      <c r="G3801"/>
      <c r="H3801"/>
      <c r="I3801"/>
      <c r="J3801"/>
      <c r="K3801"/>
      <c r="L3801"/>
      <c r="M3801"/>
      <c r="N3801"/>
      <c r="O3801"/>
      <c r="P3801"/>
      <c r="Q3801"/>
    </row>
    <row r="3802" spans="3:17" x14ac:dyDescent="0.35">
      <c r="C3802"/>
      <c r="D3802"/>
      <c r="E3802"/>
      <c r="F3802"/>
      <c r="G3802"/>
      <c r="H3802"/>
      <c r="I3802"/>
      <c r="J3802"/>
      <c r="K3802"/>
      <c r="L3802"/>
      <c r="M3802"/>
      <c r="N3802"/>
      <c r="O3802"/>
      <c r="P3802"/>
      <c r="Q3802"/>
    </row>
    <row r="3803" spans="3:17" x14ac:dyDescent="0.35">
      <c r="C3803"/>
      <c r="D3803"/>
      <c r="E3803"/>
      <c r="F3803"/>
      <c r="G3803"/>
      <c r="H3803"/>
      <c r="I3803"/>
      <c r="J3803"/>
      <c r="K3803"/>
      <c r="L3803"/>
      <c r="M3803"/>
      <c r="N3803"/>
      <c r="O3803"/>
      <c r="P3803"/>
      <c r="Q3803"/>
    </row>
    <row r="3804" spans="3:17" x14ac:dyDescent="0.35">
      <c r="C3804"/>
      <c r="D3804"/>
      <c r="E3804"/>
      <c r="F3804"/>
      <c r="G3804"/>
      <c r="H3804"/>
      <c r="I3804"/>
      <c r="J3804"/>
      <c r="K3804"/>
      <c r="L3804"/>
      <c r="M3804"/>
      <c r="N3804"/>
      <c r="O3804"/>
      <c r="P3804"/>
      <c r="Q3804"/>
    </row>
    <row r="3805" spans="3:17" x14ac:dyDescent="0.35">
      <c r="C3805"/>
      <c r="D3805"/>
      <c r="E3805"/>
      <c r="F3805"/>
      <c r="G3805"/>
      <c r="H3805"/>
      <c r="I3805"/>
      <c r="J3805"/>
      <c r="K3805"/>
      <c r="L3805"/>
      <c r="M3805"/>
      <c r="N3805"/>
      <c r="O3805"/>
      <c r="P3805"/>
      <c r="Q3805"/>
    </row>
    <row r="3806" spans="3:17" x14ac:dyDescent="0.35">
      <c r="C3806"/>
      <c r="D3806"/>
      <c r="E3806"/>
      <c r="F3806"/>
      <c r="G3806"/>
      <c r="H3806"/>
      <c r="I3806"/>
      <c r="J3806"/>
      <c r="K3806"/>
      <c r="L3806"/>
      <c r="M3806"/>
      <c r="N3806"/>
      <c r="O3806"/>
      <c r="P3806"/>
      <c r="Q3806"/>
    </row>
    <row r="3807" spans="3:17" x14ac:dyDescent="0.35">
      <c r="C3807"/>
      <c r="D3807"/>
      <c r="E3807"/>
      <c r="F3807"/>
      <c r="G3807"/>
      <c r="H3807"/>
      <c r="I3807"/>
      <c r="J3807"/>
      <c r="K3807"/>
      <c r="L3807"/>
      <c r="M3807"/>
      <c r="N3807"/>
      <c r="O3807"/>
      <c r="P3807"/>
      <c r="Q3807"/>
    </row>
    <row r="3808" spans="3:17" x14ac:dyDescent="0.35">
      <c r="C3808"/>
      <c r="D3808"/>
      <c r="E3808"/>
      <c r="F3808"/>
      <c r="G3808"/>
      <c r="H3808"/>
      <c r="I3808"/>
      <c r="J3808"/>
      <c r="K3808"/>
      <c r="L3808"/>
      <c r="M3808"/>
      <c r="N3808"/>
      <c r="O3808"/>
      <c r="P3808"/>
      <c r="Q3808"/>
    </row>
    <row r="3809" spans="3:17" x14ac:dyDescent="0.35">
      <c r="C3809"/>
      <c r="D3809"/>
      <c r="E3809"/>
      <c r="F3809"/>
      <c r="G3809"/>
      <c r="H3809"/>
      <c r="I3809"/>
      <c r="J3809"/>
      <c r="K3809"/>
      <c r="L3809"/>
      <c r="M3809"/>
      <c r="N3809"/>
      <c r="O3809"/>
      <c r="P3809"/>
      <c r="Q3809"/>
    </row>
    <row r="3810" spans="3:17" x14ac:dyDescent="0.35">
      <c r="C3810"/>
      <c r="D3810"/>
      <c r="E3810"/>
      <c r="F3810"/>
      <c r="G3810"/>
      <c r="H3810"/>
      <c r="I3810"/>
      <c r="J3810"/>
      <c r="K3810"/>
      <c r="L3810"/>
      <c r="M3810"/>
      <c r="N3810"/>
      <c r="O3810"/>
      <c r="P3810"/>
      <c r="Q3810"/>
    </row>
    <row r="3811" spans="3:17" x14ac:dyDescent="0.35">
      <c r="C3811"/>
      <c r="D3811"/>
      <c r="E3811"/>
      <c r="F3811"/>
      <c r="G3811"/>
      <c r="H3811"/>
      <c r="I3811"/>
      <c r="J3811"/>
      <c r="K3811"/>
      <c r="L3811"/>
      <c r="M3811"/>
      <c r="N3811"/>
      <c r="O3811"/>
      <c r="P3811"/>
      <c r="Q3811"/>
    </row>
    <row r="3812" spans="3:17" x14ac:dyDescent="0.35">
      <c r="C3812"/>
      <c r="D3812"/>
      <c r="E3812"/>
      <c r="F3812"/>
      <c r="G3812"/>
      <c r="H3812"/>
      <c r="I3812"/>
      <c r="J3812"/>
      <c r="K3812"/>
      <c r="L3812"/>
      <c r="M3812"/>
      <c r="N3812"/>
      <c r="O3812"/>
      <c r="P3812"/>
      <c r="Q3812"/>
    </row>
    <row r="3813" spans="3:17" x14ac:dyDescent="0.35">
      <c r="C3813"/>
      <c r="D3813"/>
      <c r="E3813"/>
      <c r="F3813"/>
      <c r="G3813"/>
      <c r="H3813"/>
      <c r="I3813"/>
      <c r="J3813"/>
      <c r="K3813"/>
      <c r="L3813"/>
      <c r="M3813"/>
      <c r="N3813"/>
      <c r="O3813"/>
      <c r="P3813"/>
      <c r="Q3813"/>
    </row>
    <row r="3814" spans="3:17" x14ac:dyDescent="0.35">
      <c r="C3814"/>
      <c r="D3814"/>
      <c r="E3814"/>
      <c r="F3814"/>
      <c r="G3814"/>
      <c r="H3814"/>
      <c r="I3814"/>
      <c r="J3814"/>
      <c r="K3814"/>
      <c r="L3814"/>
      <c r="M3814"/>
      <c r="N3814"/>
      <c r="O3814"/>
      <c r="P3814"/>
      <c r="Q3814"/>
    </row>
    <row r="3815" spans="3:17" x14ac:dyDescent="0.35">
      <c r="C3815"/>
      <c r="D3815"/>
      <c r="E3815"/>
      <c r="F3815"/>
      <c r="G3815"/>
      <c r="H3815"/>
      <c r="I3815"/>
      <c r="J3815"/>
      <c r="K3815"/>
      <c r="L3815"/>
      <c r="M3815"/>
      <c r="N3815"/>
      <c r="O3815"/>
      <c r="P3815"/>
      <c r="Q3815"/>
    </row>
    <row r="3816" spans="3:17" x14ac:dyDescent="0.35">
      <c r="C3816"/>
      <c r="D3816"/>
      <c r="E3816"/>
      <c r="F3816"/>
      <c r="G3816"/>
      <c r="H3816"/>
      <c r="I3816"/>
      <c r="J3816"/>
      <c r="K3816"/>
      <c r="L3816"/>
      <c r="M3816"/>
      <c r="N3816"/>
      <c r="O3816"/>
      <c r="P3816"/>
      <c r="Q3816"/>
    </row>
    <row r="3817" spans="3:17" x14ac:dyDescent="0.35">
      <c r="C3817"/>
      <c r="D3817"/>
      <c r="E3817"/>
      <c r="F3817"/>
      <c r="G3817"/>
      <c r="H3817"/>
      <c r="I3817"/>
      <c r="J3817"/>
      <c r="K3817"/>
      <c r="L3817"/>
      <c r="M3817"/>
      <c r="N3817"/>
      <c r="O3817"/>
      <c r="P3817"/>
      <c r="Q3817"/>
    </row>
    <row r="3818" spans="3:17" x14ac:dyDescent="0.35">
      <c r="C3818"/>
      <c r="D3818"/>
      <c r="E3818"/>
      <c r="F3818"/>
      <c r="G3818"/>
      <c r="H3818"/>
      <c r="I3818"/>
      <c r="J3818"/>
      <c r="K3818"/>
      <c r="L3818"/>
      <c r="M3818"/>
      <c r="N3818"/>
      <c r="O3818"/>
      <c r="P3818"/>
      <c r="Q3818"/>
    </row>
    <row r="3819" spans="3:17" x14ac:dyDescent="0.35">
      <c r="C3819"/>
      <c r="D3819"/>
      <c r="E3819"/>
      <c r="F3819"/>
      <c r="G3819"/>
      <c r="H3819"/>
      <c r="I3819"/>
      <c r="J3819"/>
      <c r="K3819"/>
      <c r="L3819"/>
      <c r="M3819"/>
      <c r="N3819"/>
      <c r="O3819"/>
      <c r="P3819"/>
      <c r="Q3819"/>
    </row>
    <row r="3820" spans="3:17" x14ac:dyDescent="0.35">
      <c r="C3820"/>
      <c r="D3820"/>
      <c r="E3820"/>
      <c r="F3820"/>
      <c r="G3820"/>
      <c r="H3820"/>
      <c r="I3820"/>
      <c r="J3820"/>
      <c r="K3820"/>
      <c r="L3820"/>
      <c r="M3820"/>
      <c r="N3820"/>
      <c r="O3820"/>
      <c r="P3820"/>
      <c r="Q3820"/>
    </row>
    <row r="3821" spans="3:17" x14ac:dyDescent="0.35">
      <c r="C3821"/>
      <c r="D3821"/>
      <c r="E3821"/>
      <c r="F3821"/>
      <c r="G3821"/>
      <c r="H3821"/>
      <c r="I3821"/>
      <c r="J3821"/>
      <c r="K3821"/>
      <c r="L3821"/>
      <c r="M3821"/>
      <c r="N3821"/>
      <c r="O3821"/>
      <c r="P3821"/>
      <c r="Q3821"/>
    </row>
    <row r="3822" spans="3:17" x14ac:dyDescent="0.35">
      <c r="C3822"/>
      <c r="D3822"/>
      <c r="E3822"/>
      <c r="F3822"/>
      <c r="G3822"/>
      <c r="H3822"/>
      <c r="I3822"/>
      <c r="J3822"/>
      <c r="K3822"/>
      <c r="L3822"/>
      <c r="M3822"/>
      <c r="N3822"/>
      <c r="O3822"/>
      <c r="P3822"/>
      <c r="Q3822"/>
    </row>
    <row r="3823" spans="3:17" x14ac:dyDescent="0.35">
      <c r="C3823"/>
      <c r="D3823"/>
      <c r="E3823"/>
      <c r="F3823"/>
      <c r="G3823"/>
      <c r="H3823"/>
      <c r="I3823"/>
      <c r="J3823"/>
      <c r="K3823"/>
      <c r="L3823"/>
      <c r="M3823"/>
      <c r="N3823"/>
      <c r="O3823"/>
      <c r="P3823"/>
      <c r="Q3823"/>
    </row>
    <row r="3824" spans="3:17" x14ac:dyDescent="0.35">
      <c r="C3824"/>
      <c r="D3824"/>
      <c r="E3824"/>
      <c r="F3824"/>
      <c r="G3824"/>
      <c r="H3824"/>
      <c r="I3824"/>
      <c r="J3824"/>
      <c r="K3824"/>
      <c r="L3824"/>
      <c r="M3824"/>
      <c r="N3824"/>
      <c r="O3824"/>
      <c r="P3824"/>
      <c r="Q3824"/>
    </row>
    <row r="3825" spans="3:17" x14ac:dyDescent="0.35">
      <c r="C3825"/>
      <c r="D3825"/>
      <c r="E3825"/>
      <c r="F3825"/>
      <c r="G3825"/>
      <c r="H3825"/>
      <c r="I3825"/>
      <c r="J3825"/>
      <c r="K3825"/>
      <c r="L3825"/>
      <c r="M3825"/>
      <c r="N3825"/>
      <c r="O3825"/>
      <c r="P3825"/>
      <c r="Q3825"/>
    </row>
    <row r="3826" spans="3:17" x14ac:dyDescent="0.35">
      <c r="C3826"/>
      <c r="D3826"/>
      <c r="E3826"/>
      <c r="F3826"/>
      <c r="G3826"/>
      <c r="H3826"/>
      <c r="I3826"/>
      <c r="J3826"/>
      <c r="K3826"/>
      <c r="L3826"/>
      <c r="M3826"/>
      <c r="N3826"/>
      <c r="O3826"/>
      <c r="P3826"/>
      <c r="Q3826"/>
    </row>
    <row r="3827" spans="3:17" x14ac:dyDescent="0.35">
      <c r="C3827"/>
      <c r="D3827"/>
      <c r="E3827"/>
      <c r="F3827"/>
      <c r="G3827"/>
      <c r="H3827"/>
      <c r="I3827"/>
      <c r="J3827"/>
      <c r="K3827"/>
      <c r="L3827"/>
      <c r="M3827"/>
      <c r="N3827"/>
      <c r="O3827"/>
      <c r="P3827"/>
      <c r="Q3827"/>
    </row>
    <row r="3828" spans="3:17" x14ac:dyDescent="0.35">
      <c r="C3828"/>
      <c r="D3828"/>
      <c r="E3828"/>
      <c r="F3828"/>
      <c r="G3828"/>
      <c r="H3828"/>
      <c r="I3828"/>
      <c r="J3828"/>
      <c r="K3828"/>
      <c r="L3828"/>
      <c r="M3828"/>
      <c r="N3828"/>
      <c r="O3828"/>
      <c r="P3828"/>
      <c r="Q3828"/>
    </row>
    <row r="3829" spans="3:17" x14ac:dyDescent="0.35">
      <c r="C3829"/>
      <c r="D3829"/>
      <c r="E3829"/>
      <c r="F3829"/>
      <c r="G3829"/>
      <c r="H3829"/>
      <c r="I3829"/>
      <c r="J3829"/>
      <c r="K3829"/>
      <c r="L3829"/>
      <c r="M3829"/>
      <c r="N3829"/>
      <c r="O3829"/>
      <c r="P3829"/>
      <c r="Q3829"/>
    </row>
    <row r="3830" spans="3:17" x14ac:dyDescent="0.35">
      <c r="C3830"/>
      <c r="D3830"/>
      <c r="E3830"/>
      <c r="F3830"/>
      <c r="G3830"/>
      <c r="H3830"/>
      <c r="I3830"/>
      <c r="J3830"/>
      <c r="K3830"/>
      <c r="L3830"/>
      <c r="M3830"/>
      <c r="N3830"/>
      <c r="O3830"/>
      <c r="P3830"/>
      <c r="Q3830"/>
    </row>
    <row r="3831" spans="3:17" x14ac:dyDescent="0.35">
      <c r="C3831"/>
      <c r="D3831"/>
      <c r="E3831"/>
      <c r="F3831"/>
      <c r="G3831"/>
      <c r="H3831"/>
      <c r="I3831"/>
      <c r="J3831"/>
      <c r="K3831"/>
      <c r="L3831"/>
      <c r="M3831"/>
      <c r="N3831"/>
      <c r="O3831"/>
      <c r="P3831"/>
      <c r="Q3831"/>
    </row>
    <row r="3832" spans="3:17" x14ac:dyDescent="0.35">
      <c r="C3832"/>
      <c r="D3832"/>
      <c r="E3832"/>
      <c r="F3832"/>
      <c r="G3832"/>
      <c r="H3832"/>
      <c r="I3832"/>
      <c r="J3832"/>
      <c r="K3832"/>
      <c r="L3832"/>
      <c r="M3832"/>
      <c r="N3832"/>
      <c r="O3832"/>
      <c r="P3832"/>
      <c r="Q3832"/>
    </row>
    <row r="3833" spans="3:17" x14ac:dyDescent="0.35">
      <c r="C3833"/>
      <c r="D3833"/>
      <c r="E3833"/>
      <c r="F3833"/>
      <c r="G3833"/>
      <c r="H3833"/>
      <c r="I3833"/>
      <c r="J3833"/>
      <c r="K3833"/>
      <c r="L3833"/>
      <c r="M3833"/>
      <c r="N3833"/>
      <c r="O3833"/>
      <c r="P3833"/>
      <c r="Q3833"/>
    </row>
    <row r="3834" spans="3:17" x14ac:dyDescent="0.35">
      <c r="C3834"/>
      <c r="D3834"/>
      <c r="E3834"/>
      <c r="F3834"/>
      <c r="G3834"/>
      <c r="H3834"/>
      <c r="I3834"/>
      <c r="J3834"/>
      <c r="K3834"/>
      <c r="L3834"/>
      <c r="M3834"/>
      <c r="N3834"/>
      <c r="O3834"/>
      <c r="P3834"/>
      <c r="Q3834"/>
    </row>
    <row r="3835" spans="3:17" x14ac:dyDescent="0.35">
      <c r="C3835"/>
      <c r="D3835"/>
      <c r="E3835"/>
      <c r="F3835"/>
      <c r="G3835"/>
      <c r="H3835"/>
      <c r="I3835"/>
      <c r="J3835"/>
      <c r="K3835"/>
      <c r="L3835"/>
      <c r="M3835"/>
      <c r="N3835"/>
      <c r="O3835"/>
      <c r="P3835"/>
      <c r="Q3835"/>
    </row>
    <row r="3836" spans="3:17" x14ac:dyDescent="0.35">
      <c r="C3836"/>
      <c r="D3836"/>
      <c r="E3836"/>
      <c r="F3836"/>
      <c r="G3836"/>
      <c r="H3836"/>
      <c r="I3836"/>
      <c r="J3836"/>
      <c r="K3836"/>
      <c r="L3836"/>
      <c r="M3836"/>
      <c r="N3836"/>
      <c r="O3836"/>
      <c r="P3836"/>
      <c r="Q3836"/>
    </row>
    <row r="3837" spans="3:17" x14ac:dyDescent="0.35">
      <c r="C3837"/>
      <c r="D3837"/>
      <c r="E3837"/>
      <c r="F3837"/>
      <c r="G3837"/>
      <c r="H3837"/>
      <c r="I3837"/>
      <c r="J3837"/>
      <c r="K3837"/>
      <c r="L3837"/>
      <c r="M3837"/>
      <c r="N3837"/>
      <c r="O3837"/>
      <c r="P3837"/>
      <c r="Q3837"/>
    </row>
    <row r="3838" spans="3:17" x14ac:dyDescent="0.35">
      <c r="C3838"/>
      <c r="D3838"/>
      <c r="E3838"/>
      <c r="F3838"/>
      <c r="G3838"/>
      <c r="H3838"/>
      <c r="I3838"/>
      <c r="J3838"/>
      <c r="K3838"/>
      <c r="L3838"/>
      <c r="M3838"/>
      <c r="N3838"/>
      <c r="O3838"/>
      <c r="P3838"/>
      <c r="Q3838"/>
    </row>
    <row r="3839" spans="3:17" x14ac:dyDescent="0.35">
      <c r="C3839"/>
      <c r="D3839"/>
      <c r="E3839"/>
      <c r="F3839"/>
      <c r="G3839"/>
      <c r="H3839"/>
      <c r="I3839"/>
      <c r="J3839"/>
      <c r="K3839"/>
      <c r="L3839"/>
      <c r="M3839"/>
      <c r="N3839"/>
      <c r="O3839"/>
      <c r="P3839"/>
      <c r="Q3839"/>
    </row>
    <row r="3840" spans="3:17" x14ac:dyDescent="0.35">
      <c r="C3840"/>
      <c r="D3840"/>
      <c r="E3840"/>
      <c r="F3840"/>
      <c r="G3840"/>
      <c r="H3840"/>
      <c r="I3840"/>
      <c r="J3840"/>
      <c r="K3840"/>
      <c r="L3840"/>
      <c r="M3840"/>
      <c r="N3840"/>
      <c r="O3840"/>
      <c r="P3840"/>
      <c r="Q3840"/>
    </row>
    <row r="3841" spans="3:17" x14ac:dyDescent="0.35">
      <c r="C3841"/>
      <c r="D3841"/>
      <c r="E3841"/>
      <c r="F3841"/>
      <c r="G3841"/>
      <c r="H3841"/>
      <c r="I3841"/>
      <c r="J3841"/>
      <c r="K3841"/>
      <c r="L3841"/>
      <c r="M3841"/>
      <c r="N3841"/>
      <c r="O3841"/>
      <c r="P3841"/>
      <c r="Q3841"/>
    </row>
    <row r="3842" spans="3:17" x14ac:dyDescent="0.35">
      <c r="C3842"/>
      <c r="D3842"/>
      <c r="E3842"/>
      <c r="F3842"/>
      <c r="G3842"/>
      <c r="H3842"/>
      <c r="I3842"/>
      <c r="J3842"/>
      <c r="K3842"/>
      <c r="L3842"/>
      <c r="M3842"/>
      <c r="N3842"/>
      <c r="O3842"/>
      <c r="P3842"/>
      <c r="Q3842"/>
    </row>
    <row r="3843" spans="3:17" x14ac:dyDescent="0.35">
      <c r="C3843"/>
      <c r="D3843"/>
      <c r="E3843"/>
      <c r="F3843"/>
      <c r="G3843"/>
      <c r="H3843"/>
      <c r="I3843"/>
      <c r="J3843"/>
      <c r="K3843"/>
      <c r="L3843"/>
      <c r="M3843"/>
      <c r="N3843"/>
      <c r="O3843"/>
      <c r="P3843"/>
      <c r="Q3843"/>
    </row>
    <row r="3844" spans="3:17" x14ac:dyDescent="0.35">
      <c r="C3844"/>
      <c r="D3844"/>
      <c r="E3844"/>
      <c r="F3844"/>
      <c r="G3844"/>
      <c r="H3844"/>
      <c r="I3844"/>
      <c r="J3844"/>
      <c r="K3844"/>
      <c r="L3844"/>
      <c r="M3844"/>
      <c r="N3844"/>
      <c r="O3844"/>
      <c r="P3844"/>
      <c r="Q3844"/>
    </row>
    <row r="3845" spans="3:17" x14ac:dyDescent="0.35">
      <c r="C3845"/>
      <c r="D3845"/>
      <c r="E3845"/>
      <c r="F3845"/>
      <c r="G3845"/>
      <c r="H3845"/>
      <c r="I3845"/>
      <c r="J3845"/>
      <c r="K3845"/>
      <c r="L3845"/>
      <c r="M3845"/>
      <c r="N3845"/>
      <c r="O3845"/>
      <c r="P3845"/>
      <c r="Q3845"/>
    </row>
    <row r="3846" spans="3:17" x14ac:dyDescent="0.35">
      <c r="C3846"/>
      <c r="D3846"/>
      <c r="E3846"/>
      <c r="F3846"/>
      <c r="G3846"/>
      <c r="H3846"/>
      <c r="I3846"/>
      <c r="J3846"/>
      <c r="K3846"/>
      <c r="L3846"/>
      <c r="M3846"/>
      <c r="N3846"/>
      <c r="O3846"/>
      <c r="P3846"/>
      <c r="Q3846"/>
    </row>
    <row r="3847" spans="3:17" x14ac:dyDescent="0.35">
      <c r="C3847"/>
      <c r="D3847"/>
      <c r="E3847"/>
      <c r="F3847"/>
      <c r="G3847"/>
      <c r="H3847"/>
      <c r="I3847"/>
      <c r="J3847"/>
      <c r="K3847"/>
      <c r="L3847"/>
      <c r="M3847"/>
      <c r="N3847"/>
      <c r="O3847"/>
      <c r="P3847"/>
      <c r="Q3847"/>
    </row>
    <row r="3848" spans="3:17" x14ac:dyDescent="0.35">
      <c r="C3848"/>
      <c r="D3848"/>
      <c r="E3848"/>
      <c r="F3848"/>
      <c r="G3848"/>
      <c r="H3848"/>
      <c r="I3848"/>
      <c r="J3848"/>
      <c r="K3848"/>
      <c r="L3848"/>
      <c r="M3848"/>
      <c r="N3848"/>
      <c r="O3848"/>
      <c r="P3848"/>
      <c r="Q3848"/>
    </row>
    <row r="3849" spans="3:17" x14ac:dyDescent="0.35">
      <c r="C3849"/>
      <c r="D3849"/>
      <c r="E3849"/>
      <c r="F3849"/>
      <c r="G3849"/>
      <c r="H3849"/>
      <c r="I3849"/>
      <c r="J3849"/>
      <c r="K3849"/>
      <c r="L3849"/>
      <c r="M3849"/>
      <c r="N3849"/>
      <c r="O3849"/>
      <c r="P3849"/>
      <c r="Q3849"/>
    </row>
    <row r="3850" spans="3:17" x14ac:dyDescent="0.35">
      <c r="C3850"/>
      <c r="D3850"/>
      <c r="E3850"/>
      <c r="F3850"/>
      <c r="G3850"/>
      <c r="H3850"/>
      <c r="I3850"/>
      <c r="J3850"/>
      <c r="K3850"/>
      <c r="L3850"/>
      <c r="M3850"/>
      <c r="N3850"/>
      <c r="O3850"/>
      <c r="P3850"/>
      <c r="Q3850"/>
    </row>
    <row r="3851" spans="3:17" x14ac:dyDescent="0.35">
      <c r="C3851"/>
      <c r="D3851"/>
      <c r="E3851"/>
      <c r="F3851"/>
      <c r="G3851"/>
      <c r="H3851"/>
      <c r="I3851"/>
      <c r="J3851"/>
      <c r="K3851"/>
      <c r="L3851"/>
      <c r="M3851"/>
      <c r="N3851"/>
      <c r="O3851"/>
      <c r="P3851"/>
      <c r="Q3851"/>
    </row>
    <row r="3852" spans="3:17" x14ac:dyDescent="0.35">
      <c r="C3852"/>
      <c r="D3852"/>
      <c r="E3852"/>
      <c r="F3852"/>
      <c r="G3852"/>
      <c r="H3852"/>
      <c r="I3852"/>
      <c r="J3852"/>
      <c r="K3852"/>
      <c r="L3852"/>
      <c r="M3852"/>
      <c r="N3852"/>
      <c r="O3852"/>
      <c r="P3852"/>
      <c r="Q3852"/>
    </row>
    <row r="3853" spans="3:17" x14ac:dyDescent="0.35">
      <c r="C3853"/>
      <c r="D3853"/>
      <c r="E3853"/>
      <c r="F3853"/>
      <c r="G3853"/>
      <c r="H3853"/>
      <c r="I3853"/>
      <c r="J3853"/>
      <c r="K3853"/>
      <c r="L3853"/>
      <c r="M3853"/>
      <c r="N3853"/>
      <c r="O3853"/>
      <c r="P3853"/>
      <c r="Q3853"/>
    </row>
    <row r="3854" spans="3:17" x14ac:dyDescent="0.35">
      <c r="C3854"/>
      <c r="D3854"/>
      <c r="E3854"/>
      <c r="F3854"/>
      <c r="G3854"/>
      <c r="H3854"/>
      <c r="I3854"/>
      <c r="J3854"/>
      <c r="K3854"/>
      <c r="L3854"/>
      <c r="M3854"/>
      <c r="N3854"/>
      <c r="O3854"/>
      <c r="P3854"/>
      <c r="Q3854"/>
    </row>
    <row r="3855" spans="3:17" x14ac:dyDescent="0.35">
      <c r="C3855"/>
      <c r="D3855"/>
      <c r="E3855"/>
      <c r="F3855"/>
      <c r="G3855"/>
      <c r="H3855"/>
      <c r="I3855"/>
      <c r="J3855"/>
      <c r="K3855"/>
      <c r="L3855"/>
      <c r="M3855"/>
      <c r="N3855"/>
      <c r="O3855"/>
      <c r="P3855"/>
      <c r="Q3855"/>
    </row>
    <row r="3856" spans="3:17" x14ac:dyDescent="0.35">
      <c r="C3856"/>
      <c r="D3856"/>
      <c r="E3856"/>
      <c r="F3856"/>
      <c r="G3856"/>
      <c r="H3856"/>
      <c r="I3856"/>
      <c r="J3856"/>
      <c r="K3856"/>
      <c r="L3856"/>
      <c r="M3856"/>
      <c r="N3856"/>
      <c r="O3856"/>
      <c r="P3856"/>
      <c r="Q3856"/>
    </row>
    <row r="3857" spans="3:17" x14ac:dyDescent="0.35">
      <c r="C3857"/>
      <c r="D3857"/>
      <c r="E3857"/>
      <c r="F3857"/>
      <c r="G3857"/>
      <c r="H3857"/>
      <c r="I3857"/>
      <c r="J3857"/>
      <c r="K3857"/>
      <c r="L3857"/>
      <c r="M3857"/>
      <c r="N3857"/>
      <c r="O3857"/>
      <c r="P3857"/>
      <c r="Q3857"/>
    </row>
    <row r="3858" spans="3:17" x14ac:dyDescent="0.35">
      <c r="C3858"/>
      <c r="D3858"/>
      <c r="E3858"/>
      <c r="F3858"/>
      <c r="G3858"/>
      <c r="H3858"/>
      <c r="I3858"/>
      <c r="J3858"/>
      <c r="K3858"/>
      <c r="L3858"/>
      <c r="M3858"/>
      <c r="N3858"/>
      <c r="O3858"/>
      <c r="P3858"/>
      <c r="Q3858"/>
    </row>
    <row r="3859" spans="3:17" x14ac:dyDescent="0.35">
      <c r="C3859"/>
      <c r="D3859"/>
      <c r="E3859"/>
      <c r="F3859"/>
      <c r="G3859"/>
      <c r="H3859"/>
      <c r="I3859"/>
      <c r="J3859"/>
      <c r="K3859"/>
      <c r="L3859"/>
      <c r="M3859"/>
      <c r="N3859"/>
      <c r="O3859"/>
      <c r="P3859"/>
      <c r="Q3859"/>
    </row>
    <row r="3860" spans="3:17" x14ac:dyDescent="0.35">
      <c r="C3860"/>
      <c r="D3860"/>
      <c r="E3860"/>
      <c r="F3860"/>
      <c r="G3860"/>
      <c r="H3860"/>
      <c r="I3860"/>
      <c r="J3860"/>
      <c r="K3860"/>
      <c r="L3860"/>
      <c r="M3860"/>
      <c r="N3860"/>
      <c r="O3860"/>
      <c r="P3860"/>
      <c r="Q3860"/>
    </row>
    <row r="3861" spans="3:17" x14ac:dyDescent="0.35">
      <c r="C3861"/>
      <c r="D3861"/>
      <c r="E3861"/>
      <c r="F3861"/>
      <c r="G3861"/>
      <c r="H3861"/>
      <c r="I3861"/>
      <c r="J3861"/>
      <c r="K3861"/>
      <c r="L3861"/>
      <c r="M3861"/>
      <c r="N3861"/>
      <c r="O3861"/>
      <c r="P3861"/>
      <c r="Q3861"/>
    </row>
    <row r="3862" spans="3:17" x14ac:dyDescent="0.35">
      <c r="C3862"/>
      <c r="D3862"/>
      <c r="E3862"/>
      <c r="F3862"/>
      <c r="G3862"/>
      <c r="H3862"/>
      <c r="I3862"/>
      <c r="J3862"/>
      <c r="K3862"/>
      <c r="L3862"/>
      <c r="M3862"/>
      <c r="N3862"/>
      <c r="O3862"/>
      <c r="P3862"/>
      <c r="Q3862"/>
    </row>
    <row r="3863" spans="3:17" x14ac:dyDescent="0.35">
      <c r="C3863"/>
      <c r="D3863"/>
      <c r="E3863"/>
      <c r="F3863"/>
      <c r="G3863"/>
      <c r="H3863"/>
      <c r="I3863"/>
      <c r="J3863"/>
      <c r="K3863"/>
      <c r="L3863"/>
      <c r="M3863"/>
      <c r="N3863"/>
      <c r="O3863"/>
      <c r="P3863"/>
      <c r="Q3863"/>
    </row>
    <row r="3864" spans="3:17" x14ac:dyDescent="0.35">
      <c r="C3864"/>
      <c r="D3864"/>
      <c r="E3864"/>
      <c r="F3864"/>
      <c r="G3864"/>
      <c r="H3864"/>
      <c r="I3864"/>
      <c r="J3864"/>
      <c r="K3864"/>
      <c r="L3864"/>
      <c r="M3864"/>
      <c r="N3864"/>
      <c r="O3864"/>
      <c r="P3864"/>
      <c r="Q3864"/>
    </row>
    <row r="3865" spans="3:17" x14ac:dyDescent="0.35">
      <c r="C3865"/>
      <c r="D3865"/>
      <c r="E3865"/>
      <c r="F3865"/>
      <c r="G3865"/>
      <c r="H3865"/>
      <c r="I3865"/>
      <c r="J3865"/>
      <c r="K3865"/>
      <c r="L3865"/>
      <c r="M3865"/>
      <c r="N3865"/>
      <c r="O3865"/>
      <c r="P3865"/>
      <c r="Q3865"/>
    </row>
    <row r="3866" spans="3:17" x14ac:dyDescent="0.35">
      <c r="C3866"/>
      <c r="D3866"/>
      <c r="E3866"/>
      <c r="F3866"/>
      <c r="G3866"/>
      <c r="H3866"/>
      <c r="I3866"/>
      <c r="J3866"/>
      <c r="K3866"/>
      <c r="L3866"/>
      <c r="M3866"/>
      <c r="N3866"/>
      <c r="O3866"/>
      <c r="P3866"/>
      <c r="Q3866"/>
    </row>
    <row r="3867" spans="3:17" x14ac:dyDescent="0.35">
      <c r="C3867"/>
      <c r="D3867"/>
      <c r="E3867"/>
      <c r="F3867"/>
      <c r="G3867"/>
      <c r="H3867"/>
      <c r="I3867"/>
      <c r="J3867"/>
      <c r="K3867"/>
      <c r="L3867"/>
      <c r="M3867"/>
      <c r="N3867"/>
      <c r="O3867"/>
      <c r="P3867"/>
      <c r="Q3867"/>
    </row>
    <row r="3868" spans="3:17" x14ac:dyDescent="0.35">
      <c r="C3868"/>
      <c r="D3868"/>
      <c r="E3868"/>
      <c r="F3868"/>
      <c r="G3868"/>
      <c r="H3868"/>
      <c r="I3868"/>
      <c r="J3868"/>
      <c r="K3868"/>
      <c r="L3868"/>
      <c r="M3868"/>
      <c r="N3868"/>
      <c r="O3868"/>
      <c r="P3868"/>
      <c r="Q3868"/>
    </row>
    <row r="3869" spans="3:17" x14ac:dyDescent="0.35">
      <c r="C3869"/>
      <c r="D3869"/>
      <c r="E3869"/>
      <c r="F3869"/>
      <c r="G3869"/>
      <c r="H3869"/>
      <c r="I3869"/>
      <c r="J3869"/>
      <c r="K3869"/>
      <c r="L3869"/>
      <c r="M3869"/>
      <c r="N3869"/>
      <c r="O3869"/>
      <c r="P3869"/>
      <c r="Q3869"/>
    </row>
    <row r="3870" spans="3:17" x14ac:dyDescent="0.35">
      <c r="C3870"/>
      <c r="D3870"/>
      <c r="E3870"/>
      <c r="F3870"/>
      <c r="G3870"/>
      <c r="H3870"/>
      <c r="I3870"/>
      <c r="J3870"/>
      <c r="K3870"/>
      <c r="L3870"/>
      <c r="M3870"/>
      <c r="N3870"/>
      <c r="O3870"/>
      <c r="P3870"/>
      <c r="Q3870"/>
    </row>
    <row r="3871" spans="3:17" x14ac:dyDescent="0.35">
      <c r="C3871"/>
      <c r="D3871"/>
      <c r="E3871"/>
      <c r="F3871"/>
      <c r="G3871"/>
      <c r="H3871"/>
      <c r="I3871"/>
      <c r="J3871"/>
      <c r="K3871"/>
      <c r="L3871"/>
      <c r="M3871"/>
      <c r="N3871"/>
      <c r="O3871"/>
      <c r="P3871"/>
      <c r="Q3871"/>
    </row>
    <row r="3872" spans="3:17" x14ac:dyDescent="0.35">
      <c r="C3872"/>
      <c r="D3872"/>
      <c r="E3872"/>
      <c r="F3872"/>
      <c r="G3872"/>
      <c r="H3872"/>
      <c r="I3872"/>
      <c r="J3872"/>
      <c r="K3872"/>
      <c r="L3872"/>
      <c r="M3872"/>
      <c r="N3872"/>
      <c r="O3872"/>
      <c r="P3872"/>
      <c r="Q3872"/>
    </row>
    <row r="3873" spans="3:17" x14ac:dyDescent="0.35">
      <c r="C3873"/>
      <c r="D3873"/>
      <c r="E3873"/>
      <c r="F3873"/>
      <c r="G3873"/>
      <c r="H3873"/>
      <c r="I3873"/>
      <c r="J3873"/>
      <c r="K3873"/>
      <c r="L3873"/>
      <c r="M3873"/>
      <c r="N3873"/>
      <c r="O3873"/>
      <c r="P3873"/>
      <c r="Q3873"/>
    </row>
    <row r="3874" spans="3:17" x14ac:dyDescent="0.35">
      <c r="C3874"/>
      <c r="D3874"/>
      <c r="E3874"/>
      <c r="F3874"/>
      <c r="G3874"/>
      <c r="H3874"/>
      <c r="I3874"/>
      <c r="J3874"/>
      <c r="K3874"/>
      <c r="L3874"/>
      <c r="M3874"/>
      <c r="N3874"/>
      <c r="O3874"/>
      <c r="P3874"/>
      <c r="Q3874"/>
    </row>
    <row r="3875" spans="3:17" x14ac:dyDescent="0.35">
      <c r="C3875"/>
      <c r="D3875"/>
      <c r="E3875"/>
      <c r="F3875"/>
      <c r="G3875"/>
      <c r="H3875"/>
      <c r="I3875"/>
      <c r="J3875"/>
      <c r="K3875"/>
      <c r="L3875"/>
      <c r="M3875"/>
      <c r="N3875"/>
      <c r="O3875"/>
      <c r="P3875"/>
      <c r="Q3875"/>
    </row>
    <row r="3876" spans="3:17" x14ac:dyDescent="0.35">
      <c r="C3876"/>
      <c r="D3876"/>
      <c r="E3876"/>
      <c r="F3876"/>
      <c r="G3876"/>
      <c r="H3876"/>
      <c r="I3876"/>
      <c r="J3876"/>
      <c r="K3876"/>
      <c r="L3876"/>
      <c r="M3876"/>
      <c r="N3876"/>
      <c r="O3876"/>
      <c r="P3876"/>
      <c r="Q3876"/>
    </row>
    <row r="3877" spans="3:17" x14ac:dyDescent="0.35">
      <c r="C3877"/>
      <c r="D3877"/>
      <c r="E3877"/>
      <c r="F3877"/>
      <c r="G3877"/>
      <c r="H3877"/>
      <c r="I3877"/>
      <c r="J3877"/>
      <c r="K3877"/>
      <c r="L3877"/>
      <c r="M3877"/>
      <c r="N3877"/>
      <c r="O3877"/>
      <c r="P3877"/>
      <c r="Q3877"/>
    </row>
    <row r="3878" spans="3:17" x14ac:dyDescent="0.35">
      <c r="C3878"/>
      <c r="D3878"/>
      <c r="E3878"/>
      <c r="F3878"/>
      <c r="G3878"/>
      <c r="H3878"/>
      <c r="I3878"/>
      <c r="J3878"/>
      <c r="K3878"/>
      <c r="L3878"/>
      <c r="M3878"/>
      <c r="N3878"/>
      <c r="O3878"/>
      <c r="P3878"/>
      <c r="Q3878"/>
    </row>
    <row r="3879" spans="3:17" x14ac:dyDescent="0.35">
      <c r="C3879"/>
      <c r="D3879"/>
      <c r="E3879"/>
      <c r="F3879"/>
      <c r="G3879"/>
      <c r="H3879"/>
      <c r="I3879"/>
      <c r="J3879"/>
      <c r="K3879"/>
      <c r="L3879"/>
      <c r="M3879"/>
      <c r="N3879"/>
      <c r="O3879"/>
      <c r="P3879"/>
      <c r="Q3879"/>
    </row>
    <row r="3880" spans="3:17" x14ac:dyDescent="0.35">
      <c r="C3880"/>
      <c r="D3880"/>
      <c r="E3880"/>
      <c r="F3880"/>
      <c r="G3880"/>
      <c r="H3880"/>
      <c r="I3880"/>
      <c r="J3880"/>
      <c r="K3880"/>
      <c r="L3880"/>
      <c r="M3880"/>
      <c r="N3880"/>
      <c r="O3880"/>
      <c r="P3880"/>
      <c r="Q3880"/>
    </row>
    <row r="3881" spans="3:17" x14ac:dyDescent="0.35">
      <c r="C3881"/>
      <c r="D3881"/>
      <c r="E3881"/>
      <c r="F3881"/>
      <c r="G3881"/>
      <c r="H3881"/>
      <c r="I3881"/>
      <c r="J3881"/>
      <c r="K3881"/>
      <c r="L3881"/>
      <c r="M3881"/>
      <c r="N3881"/>
      <c r="O3881"/>
      <c r="P3881"/>
      <c r="Q3881"/>
    </row>
    <row r="3882" spans="3:17" x14ac:dyDescent="0.35">
      <c r="C3882"/>
      <c r="D3882"/>
      <c r="E3882"/>
      <c r="F3882"/>
      <c r="G3882"/>
      <c r="H3882"/>
      <c r="I3882"/>
      <c r="J3882"/>
      <c r="K3882"/>
      <c r="L3882"/>
      <c r="M3882"/>
      <c r="N3882"/>
      <c r="O3882"/>
      <c r="P3882"/>
      <c r="Q3882"/>
    </row>
    <row r="3883" spans="3:17" x14ac:dyDescent="0.35">
      <c r="C3883"/>
      <c r="D3883"/>
      <c r="E3883"/>
      <c r="F3883"/>
      <c r="G3883"/>
      <c r="H3883"/>
      <c r="I3883"/>
      <c r="J3883"/>
      <c r="K3883"/>
      <c r="L3883"/>
      <c r="M3883"/>
      <c r="N3883"/>
      <c r="O3883"/>
      <c r="P3883"/>
      <c r="Q3883"/>
    </row>
    <row r="3884" spans="3:17" x14ac:dyDescent="0.35">
      <c r="C3884"/>
      <c r="D3884"/>
      <c r="E3884"/>
      <c r="F3884"/>
      <c r="G3884"/>
      <c r="H3884"/>
      <c r="I3884"/>
      <c r="J3884"/>
      <c r="K3884"/>
      <c r="L3884"/>
      <c r="M3884"/>
      <c r="N3884"/>
      <c r="O3884"/>
      <c r="P3884"/>
      <c r="Q3884"/>
    </row>
    <row r="3885" spans="3:17" x14ac:dyDescent="0.35">
      <c r="C3885"/>
      <c r="D3885"/>
      <c r="E3885"/>
      <c r="F3885"/>
      <c r="G3885"/>
      <c r="H3885"/>
      <c r="I3885"/>
      <c r="J3885"/>
      <c r="K3885"/>
      <c r="L3885"/>
      <c r="M3885"/>
      <c r="N3885"/>
      <c r="O3885"/>
      <c r="P3885"/>
      <c r="Q3885"/>
    </row>
    <row r="3886" spans="3:17" x14ac:dyDescent="0.35">
      <c r="C3886"/>
      <c r="D3886"/>
      <c r="E3886"/>
      <c r="F3886"/>
      <c r="G3886"/>
      <c r="H3886"/>
      <c r="I3886"/>
      <c r="J3886"/>
      <c r="K3886"/>
      <c r="L3886"/>
      <c r="M3886"/>
      <c r="N3886"/>
      <c r="O3886"/>
      <c r="P3886"/>
      <c r="Q3886"/>
    </row>
    <row r="3887" spans="3:17" x14ac:dyDescent="0.35">
      <c r="C3887"/>
      <c r="D3887"/>
      <c r="E3887"/>
      <c r="F3887"/>
      <c r="G3887"/>
      <c r="H3887"/>
      <c r="I3887"/>
      <c r="J3887"/>
      <c r="K3887"/>
      <c r="L3887"/>
      <c r="M3887"/>
      <c r="N3887"/>
      <c r="O3887"/>
      <c r="P3887"/>
      <c r="Q3887"/>
    </row>
    <row r="3888" spans="3:17" x14ac:dyDescent="0.35">
      <c r="C3888"/>
      <c r="D3888"/>
      <c r="E3888"/>
      <c r="F3888"/>
      <c r="G3888"/>
      <c r="H3888"/>
      <c r="I3888"/>
      <c r="J3888"/>
      <c r="K3888"/>
      <c r="L3888"/>
      <c r="M3888"/>
      <c r="N3888"/>
      <c r="O3888"/>
      <c r="P3888"/>
      <c r="Q3888"/>
    </row>
    <row r="3889" spans="3:17" x14ac:dyDescent="0.35">
      <c r="C3889"/>
      <c r="D3889"/>
      <c r="E3889"/>
      <c r="F3889"/>
      <c r="G3889"/>
      <c r="H3889"/>
      <c r="I3889"/>
      <c r="J3889"/>
      <c r="K3889"/>
      <c r="L3889"/>
      <c r="M3889"/>
      <c r="N3889"/>
      <c r="O3889"/>
      <c r="P3889"/>
      <c r="Q3889"/>
    </row>
    <row r="3890" spans="3:17" x14ac:dyDescent="0.35">
      <c r="C3890"/>
      <c r="D3890"/>
      <c r="E3890"/>
      <c r="F3890"/>
      <c r="G3890"/>
      <c r="H3890"/>
      <c r="I3890"/>
      <c r="J3890"/>
      <c r="K3890"/>
      <c r="L3890"/>
      <c r="M3890"/>
      <c r="N3890"/>
      <c r="O3890"/>
      <c r="P3890"/>
      <c r="Q3890"/>
    </row>
    <row r="3891" spans="3:17" x14ac:dyDescent="0.35">
      <c r="C3891"/>
      <c r="D3891"/>
      <c r="E3891"/>
      <c r="F3891"/>
      <c r="G3891"/>
      <c r="H3891"/>
      <c r="I3891"/>
      <c r="J3891"/>
      <c r="K3891"/>
      <c r="L3891"/>
      <c r="M3891"/>
      <c r="N3891"/>
      <c r="O3891"/>
      <c r="P3891"/>
      <c r="Q3891"/>
    </row>
    <row r="3892" spans="3:17" x14ac:dyDescent="0.35">
      <c r="C3892"/>
      <c r="D3892"/>
      <c r="E3892"/>
      <c r="F3892"/>
      <c r="G3892"/>
      <c r="H3892"/>
      <c r="I3892"/>
      <c r="J3892"/>
      <c r="K3892"/>
      <c r="L3892"/>
      <c r="M3892"/>
      <c r="N3892"/>
      <c r="O3892"/>
      <c r="P3892"/>
      <c r="Q3892"/>
    </row>
    <row r="3893" spans="3:17" x14ac:dyDescent="0.35">
      <c r="C3893"/>
      <c r="D3893"/>
      <c r="E3893"/>
      <c r="F3893"/>
      <c r="G3893"/>
      <c r="H3893"/>
      <c r="I3893"/>
      <c r="J3893"/>
      <c r="K3893"/>
      <c r="L3893"/>
      <c r="M3893"/>
      <c r="N3893"/>
      <c r="O3893"/>
      <c r="P3893"/>
      <c r="Q3893"/>
    </row>
    <row r="3894" spans="3:17" x14ac:dyDescent="0.35">
      <c r="C3894"/>
      <c r="D3894"/>
      <c r="E3894"/>
      <c r="F3894"/>
      <c r="G3894"/>
      <c r="H3894"/>
      <c r="I3894"/>
      <c r="J3894"/>
      <c r="K3894"/>
      <c r="L3894"/>
      <c r="M3894"/>
      <c r="N3894"/>
      <c r="O3894"/>
      <c r="P3894"/>
      <c r="Q3894"/>
    </row>
    <row r="3895" spans="3:17" x14ac:dyDescent="0.35">
      <c r="C3895"/>
      <c r="D3895"/>
      <c r="E3895"/>
      <c r="F3895"/>
      <c r="G3895"/>
      <c r="H3895"/>
      <c r="I3895"/>
      <c r="J3895"/>
      <c r="K3895"/>
      <c r="L3895"/>
      <c r="M3895"/>
      <c r="N3895"/>
      <c r="O3895"/>
      <c r="P3895"/>
      <c r="Q3895"/>
    </row>
    <row r="3896" spans="3:17" x14ac:dyDescent="0.35">
      <c r="C3896"/>
      <c r="D3896"/>
      <c r="E3896"/>
      <c r="F3896"/>
      <c r="G3896"/>
      <c r="H3896"/>
      <c r="I3896"/>
      <c r="J3896"/>
      <c r="K3896"/>
      <c r="L3896"/>
      <c r="M3896"/>
      <c r="N3896"/>
      <c r="O3896"/>
      <c r="P3896"/>
      <c r="Q3896"/>
    </row>
    <row r="3897" spans="3:17" x14ac:dyDescent="0.35">
      <c r="C3897"/>
      <c r="D3897"/>
      <c r="E3897"/>
      <c r="F3897"/>
      <c r="G3897"/>
      <c r="H3897"/>
      <c r="I3897"/>
      <c r="J3897"/>
      <c r="K3897"/>
      <c r="L3897"/>
      <c r="M3897"/>
      <c r="N3897"/>
      <c r="O3897"/>
      <c r="P3897"/>
      <c r="Q3897"/>
    </row>
    <row r="3898" spans="3:17" x14ac:dyDescent="0.35">
      <c r="C3898"/>
      <c r="D3898"/>
      <c r="E3898"/>
      <c r="F3898"/>
      <c r="G3898"/>
      <c r="H3898"/>
      <c r="I3898"/>
      <c r="J3898"/>
      <c r="K3898"/>
      <c r="L3898"/>
      <c r="M3898"/>
      <c r="N3898"/>
      <c r="O3898"/>
      <c r="P3898"/>
      <c r="Q3898"/>
    </row>
    <row r="3899" spans="3:17" x14ac:dyDescent="0.35">
      <c r="C3899"/>
      <c r="D3899"/>
      <c r="E3899"/>
      <c r="F3899"/>
      <c r="G3899"/>
      <c r="H3899"/>
      <c r="I3899"/>
      <c r="J3899"/>
      <c r="K3899"/>
      <c r="L3899"/>
      <c r="M3899"/>
      <c r="N3899"/>
      <c r="O3899"/>
      <c r="P3899"/>
      <c r="Q3899"/>
    </row>
    <row r="3900" spans="3:17" x14ac:dyDescent="0.35">
      <c r="C3900"/>
      <c r="D3900"/>
      <c r="E3900"/>
      <c r="F3900"/>
      <c r="G3900"/>
      <c r="H3900"/>
      <c r="I3900"/>
      <c r="J3900"/>
      <c r="K3900"/>
      <c r="L3900"/>
      <c r="M3900"/>
      <c r="N3900"/>
      <c r="O3900"/>
      <c r="P3900"/>
      <c r="Q3900"/>
    </row>
    <row r="3901" spans="3:17" x14ac:dyDescent="0.35">
      <c r="C3901"/>
      <c r="D3901"/>
      <c r="E3901"/>
      <c r="F3901"/>
      <c r="G3901"/>
      <c r="H3901"/>
      <c r="I3901"/>
      <c r="J3901"/>
      <c r="K3901"/>
      <c r="L3901"/>
      <c r="M3901"/>
      <c r="N3901"/>
      <c r="O3901"/>
      <c r="P3901"/>
      <c r="Q3901"/>
    </row>
    <row r="3902" spans="3:17" x14ac:dyDescent="0.35">
      <c r="C3902"/>
      <c r="D3902"/>
      <c r="E3902"/>
      <c r="F3902"/>
      <c r="G3902"/>
      <c r="H3902"/>
      <c r="I3902"/>
      <c r="J3902"/>
      <c r="K3902"/>
      <c r="L3902"/>
      <c r="M3902"/>
      <c r="N3902"/>
      <c r="O3902"/>
      <c r="P3902"/>
      <c r="Q3902"/>
    </row>
    <row r="3903" spans="3:17" x14ac:dyDescent="0.35">
      <c r="C3903"/>
      <c r="D3903"/>
      <c r="E3903"/>
      <c r="F3903"/>
      <c r="G3903"/>
      <c r="H3903"/>
      <c r="I3903"/>
      <c r="J3903"/>
      <c r="K3903"/>
      <c r="L3903"/>
      <c r="M3903"/>
      <c r="N3903"/>
      <c r="O3903"/>
      <c r="P3903"/>
      <c r="Q3903"/>
    </row>
    <row r="3904" spans="3:17" x14ac:dyDescent="0.35">
      <c r="C3904"/>
      <c r="D3904"/>
      <c r="E3904"/>
      <c r="F3904"/>
      <c r="G3904"/>
      <c r="H3904"/>
      <c r="I3904"/>
      <c r="J3904"/>
      <c r="K3904"/>
      <c r="L3904"/>
      <c r="M3904"/>
      <c r="N3904"/>
      <c r="O3904"/>
      <c r="P3904"/>
      <c r="Q3904"/>
    </row>
    <row r="3905" spans="3:17" x14ac:dyDescent="0.35">
      <c r="C3905"/>
      <c r="D3905"/>
      <c r="E3905"/>
      <c r="F3905"/>
      <c r="G3905"/>
      <c r="H3905"/>
      <c r="I3905"/>
      <c r="J3905"/>
      <c r="K3905"/>
      <c r="L3905"/>
      <c r="M3905"/>
      <c r="N3905"/>
      <c r="O3905"/>
      <c r="P3905"/>
      <c r="Q3905"/>
    </row>
    <row r="3906" spans="3:17" x14ac:dyDescent="0.35">
      <c r="C3906"/>
      <c r="D3906"/>
      <c r="E3906"/>
      <c r="F3906"/>
      <c r="G3906"/>
      <c r="H3906"/>
      <c r="I3906"/>
      <c r="J3906"/>
      <c r="K3906"/>
      <c r="L3906"/>
      <c r="M3906"/>
      <c r="N3906"/>
      <c r="O3906"/>
      <c r="P3906"/>
      <c r="Q3906"/>
    </row>
    <row r="3907" spans="3:17" x14ac:dyDescent="0.35">
      <c r="C3907"/>
      <c r="D3907"/>
      <c r="E3907"/>
      <c r="F3907"/>
      <c r="G3907"/>
      <c r="H3907"/>
      <c r="I3907"/>
      <c r="J3907"/>
      <c r="K3907"/>
      <c r="L3907"/>
      <c r="M3907"/>
      <c r="N3907"/>
      <c r="O3907"/>
      <c r="P3907"/>
      <c r="Q3907"/>
    </row>
    <row r="3908" spans="3:17" x14ac:dyDescent="0.35">
      <c r="C3908"/>
      <c r="D3908"/>
      <c r="E3908"/>
      <c r="F3908"/>
      <c r="G3908"/>
      <c r="H3908"/>
      <c r="I3908"/>
      <c r="J3908"/>
      <c r="K3908"/>
      <c r="L3908"/>
      <c r="M3908"/>
      <c r="N3908"/>
      <c r="O3908"/>
      <c r="P3908"/>
      <c r="Q3908"/>
    </row>
    <row r="3909" spans="3:17" x14ac:dyDescent="0.35">
      <c r="C3909"/>
      <c r="D3909"/>
      <c r="E3909"/>
      <c r="F3909"/>
      <c r="G3909"/>
      <c r="H3909"/>
      <c r="I3909"/>
      <c r="J3909"/>
      <c r="K3909"/>
      <c r="L3909"/>
      <c r="M3909"/>
      <c r="N3909"/>
      <c r="O3909"/>
      <c r="P3909"/>
      <c r="Q3909"/>
    </row>
    <row r="3910" spans="3:17" x14ac:dyDescent="0.35">
      <c r="C3910"/>
      <c r="D3910"/>
      <c r="E3910"/>
      <c r="F3910"/>
      <c r="G3910"/>
      <c r="H3910"/>
      <c r="I3910"/>
      <c r="J3910"/>
      <c r="K3910"/>
      <c r="L3910"/>
      <c r="M3910"/>
      <c r="N3910"/>
      <c r="O3910"/>
      <c r="P3910"/>
      <c r="Q3910"/>
    </row>
    <row r="3911" spans="3:17" x14ac:dyDescent="0.35">
      <c r="C3911"/>
      <c r="D3911"/>
      <c r="E3911"/>
      <c r="F3911"/>
      <c r="G3911"/>
      <c r="H3911"/>
      <c r="I3911"/>
      <c r="J3911"/>
      <c r="K3911"/>
      <c r="L3911"/>
      <c r="M3911"/>
      <c r="N3911"/>
      <c r="O3911"/>
      <c r="P3911"/>
      <c r="Q3911"/>
    </row>
    <row r="3912" spans="3:17" x14ac:dyDescent="0.35">
      <c r="C3912"/>
      <c r="D3912"/>
      <c r="E3912"/>
      <c r="F3912"/>
      <c r="G3912"/>
      <c r="H3912"/>
      <c r="I3912"/>
      <c r="J3912"/>
      <c r="K3912"/>
      <c r="L3912"/>
      <c r="M3912"/>
      <c r="N3912"/>
      <c r="O3912"/>
      <c r="P3912"/>
      <c r="Q3912"/>
    </row>
    <row r="3913" spans="3:17" x14ac:dyDescent="0.35">
      <c r="C3913"/>
      <c r="D3913"/>
      <c r="E3913"/>
      <c r="F3913"/>
      <c r="G3913"/>
      <c r="H3913"/>
      <c r="I3913"/>
      <c r="J3913"/>
      <c r="K3913"/>
      <c r="L3913"/>
      <c r="M3913"/>
      <c r="N3913"/>
      <c r="O3913"/>
      <c r="P3913"/>
      <c r="Q3913"/>
    </row>
    <row r="3914" spans="3:17" x14ac:dyDescent="0.35">
      <c r="C3914"/>
      <c r="D3914"/>
      <c r="E3914"/>
      <c r="F3914"/>
      <c r="G3914"/>
      <c r="H3914"/>
      <c r="I3914"/>
      <c r="J3914"/>
      <c r="K3914"/>
      <c r="L3914"/>
      <c r="M3914"/>
      <c r="N3914"/>
      <c r="O3914"/>
      <c r="P3914"/>
      <c r="Q3914"/>
    </row>
    <row r="3915" spans="3:17" x14ac:dyDescent="0.35">
      <c r="C3915"/>
      <c r="D3915"/>
      <c r="E3915"/>
      <c r="F3915"/>
      <c r="G3915"/>
      <c r="H3915"/>
      <c r="I3915"/>
      <c r="J3915"/>
      <c r="K3915"/>
      <c r="L3915"/>
      <c r="M3915"/>
      <c r="N3915"/>
      <c r="O3915"/>
      <c r="P3915"/>
      <c r="Q3915"/>
    </row>
    <row r="3916" spans="3:17" x14ac:dyDescent="0.35">
      <c r="C3916"/>
      <c r="D3916"/>
      <c r="E3916"/>
      <c r="F3916"/>
      <c r="G3916"/>
      <c r="H3916"/>
      <c r="I3916"/>
      <c r="J3916"/>
      <c r="K3916"/>
      <c r="L3916"/>
      <c r="M3916"/>
      <c r="N3916"/>
      <c r="O3916"/>
      <c r="P3916"/>
      <c r="Q3916"/>
    </row>
    <row r="3917" spans="3:17" x14ac:dyDescent="0.35">
      <c r="C3917"/>
      <c r="D3917"/>
      <c r="E3917"/>
      <c r="F3917"/>
      <c r="G3917"/>
      <c r="H3917"/>
      <c r="I3917"/>
      <c r="J3917"/>
      <c r="K3917"/>
      <c r="L3917"/>
      <c r="M3917"/>
      <c r="N3917"/>
      <c r="O3917"/>
      <c r="P3917"/>
      <c r="Q3917"/>
    </row>
    <row r="3918" spans="3:17" x14ac:dyDescent="0.35">
      <c r="C3918"/>
      <c r="D3918"/>
      <c r="E3918"/>
      <c r="F3918"/>
      <c r="G3918"/>
      <c r="H3918"/>
      <c r="I3918"/>
      <c r="J3918"/>
      <c r="K3918"/>
      <c r="L3918"/>
      <c r="M3918"/>
      <c r="N3918"/>
      <c r="O3918"/>
      <c r="P3918"/>
      <c r="Q3918"/>
    </row>
    <row r="3919" spans="3:17" x14ac:dyDescent="0.35">
      <c r="C3919"/>
      <c r="D3919"/>
      <c r="E3919"/>
      <c r="F3919"/>
      <c r="G3919"/>
      <c r="H3919"/>
      <c r="I3919"/>
      <c r="J3919"/>
      <c r="K3919"/>
      <c r="L3919"/>
      <c r="M3919"/>
      <c r="N3919"/>
      <c r="O3919"/>
      <c r="P3919"/>
      <c r="Q3919"/>
    </row>
    <row r="3920" spans="3:17" x14ac:dyDescent="0.35">
      <c r="C3920"/>
      <c r="D3920"/>
      <c r="E3920"/>
      <c r="F3920"/>
      <c r="G3920"/>
      <c r="H3920"/>
      <c r="I3920"/>
      <c r="J3920"/>
      <c r="K3920"/>
      <c r="L3920"/>
      <c r="M3920"/>
      <c r="N3920"/>
      <c r="O3920"/>
      <c r="P3920"/>
      <c r="Q3920"/>
    </row>
    <row r="3921" spans="3:17" x14ac:dyDescent="0.35">
      <c r="C3921"/>
      <c r="D3921"/>
      <c r="E3921"/>
      <c r="F3921"/>
      <c r="G3921"/>
      <c r="H3921"/>
      <c r="I3921"/>
      <c r="J3921"/>
      <c r="K3921"/>
      <c r="L3921"/>
      <c r="M3921"/>
      <c r="N3921"/>
      <c r="O3921"/>
      <c r="P3921"/>
      <c r="Q3921"/>
    </row>
    <row r="3922" spans="3:17" x14ac:dyDescent="0.35">
      <c r="C3922"/>
      <c r="D3922"/>
      <c r="E3922"/>
      <c r="F3922"/>
      <c r="G3922"/>
      <c r="H3922"/>
      <c r="I3922"/>
      <c r="J3922"/>
      <c r="K3922"/>
      <c r="L3922"/>
      <c r="M3922"/>
      <c r="N3922"/>
      <c r="O3922"/>
      <c r="P3922"/>
      <c r="Q3922"/>
    </row>
    <row r="3923" spans="3:17" x14ac:dyDescent="0.35">
      <c r="C3923"/>
      <c r="D3923"/>
      <c r="E3923"/>
      <c r="F3923"/>
      <c r="G3923"/>
      <c r="H3923"/>
      <c r="I3923"/>
      <c r="J3923"/>
      <c r="K3923"/>
      <c r="L3923"/>
      <c r="M3923"/>
      <c r="N3923"/>
      <c r="O3923"/>
      <c r="P3923"/>
      <c r="Q3923"/>
    </row>
    <row r="3924" spans="3:17" x14ac:dyDescent="0.35">
      <c r="C3924"/>
      <c r="D3924"/>
      <c r="E3924"/>
      <c r="F3924"/>
      <c r="G3924"/>
      <c r="H3924"/>
      <c r="I3924"/>
      <c r="J3924"/>
      <c r="K3924"/>
      <c r="L3924"/>
      <c r="M3924"/>
      <c r="N3924"/>
      <c r="O3924"/>
      <c r="P3924"/>
      <c r="Q3924"/>
    </row>
    <row r="3925" spans="3:17" x14ac:dyDescent="0.35">
      <c r="C3925"/>
      <c r="D3925"/>
      <c r="E3925"/>
      <c r="F3925"/>
      <c r="G3925"/>
      <c r="H3925"/>
      <c r="I3925"/>
      <c r="J3925"/>
      <c r="K3925"/>
      <c r="L3925"/>
      <c r="M3925"/>
      <c r="N3925"/>
      <c r="O3925"/>
      <c r="P3925"/>
      <c r="Q3925"/>
    </row>
    <row r="3926" spans="3:17" x14ac:dyDescent="0.35">
      <c r="C3926"/>
      <c r="D3926"/>
      <c r="E3926"/>
      <c r="F3926"/>
      <c r="G3926"/>
      <c r="H3926"/>
      <c r="I3926"/>
      <c r="J3926"/>
      <c r="K3926"/>
      <c r="L3926"/>
      <c r="M3926"/>
      <c r="N3926"/>
      <c r="O3926"/>
      <c r="P3926"/>
      <c r="Q3926"/>
    </row>
    <row r="3927" spans="3:17" x14ac:dyDescent="0.35">
      <c r="C3927"/>
      <c r="D3927"/>
      <c r="E3927"/>
      <c r="F3927"/>
      <c r="G3927"/>
      <c r="H3927"/>
      <c r="I3927"/>
      <c r="J3927"/>
      <c r="K3927"/>
      <c r="L3927"/>
      <c r="M3927"/>
      <c r="N3927"/>
      <c r="O3927"/>
      <c r="P3927"/>
      <c r="Q3927"/>
    </row>
    <row r="3928" spans="3:17" x14ac:dyDescent="0.35">
      <c r="C3928"/>
      <c r="D3928"/>
      <c r="E3928"/>
      <c r="F3928"/>
      <c r="G3928"/>
      <c r="H3928"/>
      <c r="I3928"/>
      <c r="J3928"/>
      <c r="K3928"/>
      <c r="L3928"/>
      <c r="M3928"/>
      <c r="N3928"/>
      <c r="O3928"/>
      <c r="P3928"/>
      <c r="Q3928"/>
    </row>
    <row r="3929" spans="3:17" x14ac:dyDescent="0.35">
      <c r="C3929"/>
      <c r="D3929"/>
      <c r="E3929"/>
      <c r="F3929"/>
      <c r="G3929"/>
      <c r="H3929"/>
      <c r="I3929"/>
      <c r="J3929"/>
      <c r="K3929"/>
      <c r="L3929"/>
      <c r="M3929"/>
      <c r="N3929"/>
      <c r="O3929"/>
      <c r="P3929"/>
      <c r="Q3929"/>
    </row>
    <row r="3930" spans="3:17" x14ac:dyDescent="0.35">
      <c r="C3930"/>
      <c r="D3930"/>
      <c r="E3930"/>
      <c r="F3930"/>
      <c r="G3930"/>
      <c r="H3930"/>
      <c r="I3930"/>
      <c r="J3930"/>
      <c r="K3930"/>
      <c r="L3930"/>
      <c r="M3930"/>
      <c r="N3930"/>
      <c r="O3930"/>
      <c r="P3930"/>
      <c r="Q3930"/>
    </row>
    <row r="3931" spans="3:17" x14ac:dyDescent="0.35">
      <c r="C3931"/>
      <c r="D3931"/>
      <c r="E3931"/>
      <c r="F3931"/>
      <c r="G3931"/>
      <c r="H3931"/>
      <c r="I3931"/>
      <c r="J3931"/>
      <c r="K3931"/>
      <c r="L3931"/>
      <c r="M3931"/>
      <c r="N3931"/>
      <c r="O3931"/>
      <c r="P3931"/>
      <c r="Q3931"/>
    </row>
    <row r="3932" spans="3:17" x14ac:dyDescent="0.35">
      <c r="C3932"/>
      <c r="D3932"/>
      <c r="E3932"/>
      <c r="F3932"/>
      <c r="G3932"/>
      <c r="H3932"/>
      <c r="I3932"/>
      <c r="J3932"/>
      <c r="K3932"/>
      <c r="L3932"/>
      <c r="M3932"/>
      <c r="N3932"/>
      <c r="O3932"/>
      <c r="P3932"/>
      <c r="Q3932"/>
    </row>
    <row r="3933" spans="3:17" x14ac:dyDescent="0.35">
      <c r="C3933"/>
      <c r="D3933"/>
      <c r="E3933"/>
      <c r="F3933"/>
      <c r="G3933"/>
      <c r="H3933"/>
      <c r="I3933"/>
      <c r="J3933"/>
      <c r="K3933"/>
      <c r="L3933"/>
      <c r="M3933"/>
      <c r="N3933"/>
      <c r="O3933"/>
      <c r="P3933"/>
      <c r="Q3933"/>
    </row>
    <row r="3934" spans="3:17" x14ac:dyDescent="0.35">
      <c r="C3934"/>
      <c r="D3934"/>
      <c r="E3934"/>
      <c r="F3934"/>
      <c r="G3934"/>
      <c r="H3934"/>
      <c r="I3934"/>
      <c r="J3934"/>
      <c r="K3934"/>
      <c r="L3934"/>
      <c r="M3934"/>
      <c r="N3934"/>
      <c r="O3934"/>
      <c r="P3934"/>
      <c r="Q3934"/>
    </row>
    <row r="3935" spans="3:17" x14ac:dyDescent="0.35">
      <c r="C3935"/>
      <c r="D3935"/>
      <c r="E3935"/>
      <c r="F3935"/>
      <c r="G3935"/>
      <c r="H3935"/>
      <c r="I3935"/>
      <c r="J3935"/>
      <c r="K3935"/>
      <c r="L3935"/>
      <c r="M3935"/>
      <c r="N3935"/>
      <c r="O3935"/>
      <c r="P3935"/>
      <c r="Q3935"/>
    </row>
    <row r="3936" spans="3:17" x14ac:dyDescent="0.35">
      <c r="C3936"/>
      <c r="D3936"/>
      <c r="E3936"/>
      <c r="F3936"/>
      <c r="G3936"/>
      <c r="H3936"/>
      <c r="I3936"/>
      <c r="J3936"/>
      <c r="K3936"/>
      <c r="L3936"/>
      <c r="M3936"/>
      <c r="N3936"/>
      <c r="O3936"/>
      <c r="P3936"/>
      <c r="Q3936"/>
    </row>
    <row r="3937" spans="3:17" x14ac:dyDescent="0.35">
      <c r="C3937"/>
      <c r="D3937"/>
      <c r="E3937"/>
      <c r="F3937"/>
      <c r="G3937"/>
      <c r="H3937"/>
      <c r="I3937"/>
      <c r="J3937"/>
      <c r="K3937"/>
      <c r="L3937"/>
      <c r="M3937"/>
      <c r="N3937"/>
      <c r="O3937"/>
      <c r="P3937"/>
      <c r="Q3937"/>
    </row>
    <row r="3938" spans="3:17" x14ac:dyDescent="0.35">
      <c r="C3938"/>
      <c r="D3938"/>
      <c r="E3938"/>
      <c r="F3938"/>
      <c r="G3938"/>
      <c r="H3938"/>
      <c r="I3938"/>
      <c r="J3938"/>
      <c r="K3938"/>
      <c r="L3938"/>
      <c r="M3938"/>
      <c r="N3938"/>
      <c r="O3938"/>
      <c r="P3938"/>
      <c r="Q3938"/>
    </row>
    <row r="3939" spans="3:17" x14ac:dyDescent="0.35">
      <c r="C3939"/>
      <c r="D3939"/>
      <c r="E3939"/>
      <c r="F3939"/>
      <c r="G3939"/>
      <c r="H3939"/>
      <c r="I3939"/>
      <c r="J3939"/>
      <c r="K3939"/>
      <c r="L3939"/>
      <c r="M3939"/>
      <c r="N3939"/>
      <c r="O3939"/>
      <c r="P3939"/>
      <c r="Q3939"/>
    </row>
    <row r="3940" spans="3:17" x14ac:dyDescent="0.35">
      <c r="C3940"/>
      <c r="D3940"/>
      <c r="E3940"/>
      <c r="F3940"/>
      <c r="G3940"/>
      <c r="H3940"/>
      <c r="I3940"/>
      <c r="J3940"/>
      <c r="K3940"/>
      <c r="L3940"/>
      <c r="M3940"/>
      <c r="N3940"/>
      <c r="O3940"/>
      <c r="P3940"/>
      <c r="Q3940"/>
    </row>
    <row r="3941" spans="3:17" x14ac:dyDescent="0.35">
      <c r="C3941"/>
      <c r="D3941"/>
      <c r="E3941"/>
      <c r="F3941"/>
      <c r="G3941"/>
      <c r="H3941"/>
      <c r="I3941"/>
      <c r="J3941"/>
      <c r="K3941"/>
      <c r="L3941"/>
      <c r="M3941"/>
      <c r="N3941"/>
      <c r="O3941"/>
      <c r="P3941"/>
      <c r="Q3941"/>
    </row>
    <row r="3942" spans="3:17" x14ac:dyDescent="0.35">
      <c r="C3942"/>
      <c r="D3942"/>
      <c r="E3942"/>
      <c r="F3942"/>
      <c r="G3942"/>
      <c r="H3942"/>
      <c r="I3942"/>
      <c r="J3942"/>
      <c r="K3942"/>
      <c r="L3942"/>
      <c r="M3942"/>
      <c r="N3942"/>
      <c r="O3942"/>
      <c r="P3942"/>
      <c r="Q3942"/>
    </row>
    <row r="3943" spans="3:17" x14ac:dyDescent="0.35">
      <c r="C3943"/>
      <c r="D3943"/>
      <c r="E3943"/>
      <c r="F3943"/>
      <c r="G3943"/>
      <c r="H3943"/>
      <c r="I3943"/>
      <c r="J3943"/>
      <c r="K3943"/>
      <c r="L3943"/>
      <c r="M3943"/>
      <c r="N3943"/>
      <c r="O3943"/>
      <c r="P3943"/>
      <c r="Q3943"/>
    </row>
    <row r="3944" spans="3:17" x14ac:dyDescent="0.35">
      <c r="C3944"/>
      <c r="D3944"/>
      <c r="E3944"/>
      <c r="F3944"/>
      <c r="G3944"/>
      <c r="H3944"/>
      <c r="I3944"/>
      <c r="J3944"/>
      <c r="K3944"/>
      <c r="L3944"/>
      <c r="M3944"/>
      <c r="N3944"/>
      <c r="O3944"/>
      <c r="P3944"/>
      <c r="Q3944"/>
    </row>
    <row r="3945" spans="3:17" x14ac:dyDescent="0.35">
      <c r="C3945"/>
      <c r="D3945"/>
      <c r="E3945"/>
      <c r="F3945"/>
      <c r="G3945"/>
      <c r="H3945"/>
      <c r="I3945"/>
      <c r="J3945"/>
      <c r="K3945"/>
      <c r="L3945"/>
      <c r="M3945"/>
      <c r="N3945"/>
      <c r="O3945"/>
      <c r="P3945"/>
      <c r="Q3945"/>
    </row>
    <row r="3946" spans="3:17" x14ac:dyDescent="0.35">
      <c r="C3946"/>
      <c r="D3946"/>
      <c r="E3946"/>
      <c r="F3946"/>
      <c r="G3946"/>
      <c r="H3946"/>
      <c r="I3946"/>
      <c r="J3946"/>
      <c r="K3946"/>
      <c r="L3946"/>
      <c r="M3946"/>
      <c r="N3946"/>
      <c r="O3946"/>
      <c r="P3946"/>
      <c r="Q3946"/>
    </row>
    <row r="3947" spans="3:17" x14ac:dyDescent="0.35">
      <c r="C3947"/>
      <c r="D3947"/>
      <c r="E3947"/>
      <c r="F3947"/>
      <c r="G3947"/>
      <c r="H3947"/>
      <c r="I3947"/>
      <c r="J3947"/>
      <c r="K3947"/>
      <c r="L3947"/>
      <c r="M3947"/>
      <c r="N3947"/>
      <c r="O3947"/>
      <c r="P3947"/>
      <c r="Q3947"/>
    </row>
    <row r="3948" spans="3:17" x14ac:dyDescent="0.35">
      <c r="C3948"/>
      <c r="D3948"/>
      <c r="E3948"/>
      <c r="F3948"/>
      <c r="G3948"/>
      <c r="H3948"/>
      <c r="I3948"/>
      <c r="J3948"/>
      <c r="K3948"/>
      <c r="L3948"/>
      <c r="M3948"/>
      <c r="N3948"/>
      <c r="O3948"/>
      <c r="P3948"/>
      <c r="Q3948"/>
    </row>
    <row r="3949" spans="3:17" x14ac:dyDescent="0.35">
      <c r="C3949"/>
      <c r="D3949"/>
      <c r="E3949"/>
      <c r="F3949"/>
      <c r="G3949"/>
      <c r="H3949"/>
      <c r="I3949"/>
      <c r="J3949"/>
      <c r="K3949"/>
      <c r="L3949"/>
      <c r="M3949"/>
      <c r="N3949"/>
      <c r="O3949"/>
      <c r="P3949"/>
      <c r="Q3949"/>
    </row>
    <row r="3950" spans="3:17" x14ac:dyDescent="0.35">
      <c r="C3950"/>
      <c r="D3950"/>
      <c r="E3950"/>
      <c r="F3950"/>
      <c r="G3950"/>
      <c r="H3950"/>
      <c r="I3950"/>
      <c r="J3950"/>
      <c r="K3950"/>
      <c r="L3950"/>
      <c r="M3950"/>
      <c r="N3950"/>
      <c r="O3950"/>
      <c r="P3950"/>
      <c r="Q3950"/>
    </row>
    <row r="3951" spans="3:17" x14ac:dyDescent="0.35">
      <c r="C3951"/>
      <c r="D3951"/>
      <c r="E3951"/>
      <c r="F3951"/>
      <c r="G3951"/>
      <c r="H3951"/>
      <c r="I3951"/>
      <c r="J3951"/>
      <c r="K3951"/>
      <c r="L3951"/>
      <c r="M3951"/>
      <c r="N3951"/>
      <c r="O3951"/>
      <c r="P3951"/>
      <c r="Q3951"/>
    </row>
    <row r="3952" spans="3:17" x14ac:dyDescent="0.35">
      <c r="C3952"/>
      <c r="D3952"/>
      <c r="E3952"/>
      <c r="F3952"/>
      <c r="G3952"/>
      <c r="H3952"/>
      <c r="I3952"/>
      <c r="J3952"/>
      <c r="K3952"/>
      <c r="L3952"/>
      <c r="M3952"/>
      <c r="N3952"/>
      <c r="O3952"/>
      <c r="P3952"/>
      <c r="Q3952"/>
    </row>
    <row r="3953" spans="3:17" x14ac:dyDescent="0.35">
      <c r="C3953"/>
      <c r="D3953"/>
      <c r="E3953"/>
      <c r="F3953"/>
      <c r="G3953"/>
      <c r="H3953"/>
      <c r="I3953"/>
      <c r="J3953"/>
      <c r="K3953"/>
      <c r="L3953"/>
      <c r="M3953"/>
      <c r="N3953"/>
      <c r="O3953"/>
      <c r="P3953"/>
      <c r="Q3953"/>
    </row>
    <row r="3954" spans="3:17" x14ac:dyDescent="0.35">
      <c r="C3954"/>
      <c r="D3954"/>
      <c r="E3954"/>
      <c r="F3954"/>
      <c r="G3954"/>
      <c r="H3954"/>
      <c r="I3954"/>
      <c r="J3954"/>
      <c r="K3954"/>
      <c r="L3954"/>
      <c r="M3954"/>
      <c r="N3954"/>
      <c r="O3954"/>
      <c r="P3954"/>
      <c r="Q3954"/>
    </row>
    <row r="3955" spans="3:17" x14ac:dyDescent="0.35">
      <c r="C3955"/>
      <c r="D3955"/>
      <c r="E3955"/>
      <c r="F3955"/>
      <c r="G3955"/>
      <c r="H3955"/>
      <c r="I3955"/>
      <c r="J3955"/>
      <c r="K3955"/>
      <c r="L3955"/>
      <c r="M3955"/>
      <c r="N3955"/>
      <c r="O3955"/>
      <c r="P3955"/>
      <c r="Q3955"/>
    </row>
    <row r="3956" spans="3:17" x14ac:dyDescent="0.35">
      <c r="C3956"/>
      <c r="D3956"/>
      <c r="E3956"/>
      <c r="F3956"/>
      <c r="G3956"/>
      <c r="H3956"/>
      <c r="I3956"/>
      <c r="J3956"/>
      <c r="K3956"/>
      <c r="L3956"/>
      <c r="M3956"/>
      <c r="N3956"/>
      <c r="O3956"/>
      <c r="P3956"/>
      <c r="Q3956"/>
    </row>
    <row r="3957" spans="3:17" x14ac:dyDescent="0.35">
      <c r="C3957"/>
      <c r="D3957"/>
      <c r="E3957"/>
      <c r="F3957"/>
      <c r="G3957"/>
      <c r="H3957"/>
      <c r="I3957"/>
      <c r="J3957"/>
      <c r="K3957"/>
      <c r="L3957"/>
      <c r="M3957"/>
      <c r="N3957"/>
      <c r="O3957"/>
      <c r="P3957"/>
      <c r="Q3957"/>
    </row>
    <row r="3958" spans="3:17" x14ac:dyDescent="0.35">
      <c r="C3958"/>
      <c r="D3958"/>
      <c r="E3958"/>
      <c r="F3958"/>
      <c r="G3958"/>
      <c r="H3958"/>
      <c r="I3958"/>
      <c r="J3958"/>
      <c r="K3958"/>
      <c r="L3958"/>
      <c r="M3958"/>
      <c r="N3958"/>
      <c r="O3958"/>
      <c r="P3958"/>
      <c r="Q3958"/>
    </row>
    <row r="3959" spans="3:17" x14ac:dyDescent="0.35">
      <c r="C3959"/>
      <c r="D3959"/>
      <c r="E3959"/>
      <c r="F3959"/>
      <c r="G3959"/>
      <c r="H3959"/>
      <c r="I3959"/>
      <c r="J3959"/>
      <c r="K3959"/>
      <c r="L3959"/>
      <c r="M3959"/>
      <c r="N3959"/>
      <c r="O3959"/>
      <c r="P3959"/>
      <c r="Q3959"/>
    </row>
    <row r="3960" spans="3:17" x14ac:dyDescent="0.35">
      <c r="C3960"/>
      <c r="D3960"/>
      <c r="E3960"/>
      <c r="F3960"/>
      <c r="G3960"/>
      <c r="H3960"/>
      <c r="I3960"/>
      <c r="J3960"/>
      <c r="K3960"/>
      <c r="L3960"/>
      <c r="M3960"/>
      <c r="N3960"/>
      <c r="O3960"/>
      <c r="P3960"/>
      <c r="Q3960"/>
    </row>
    <row r="3961" spans="3:17" x14ac:dyDescent="0.35">
      <c r="C3961"/>
      <c r="D3961"/>
      <c r="E3961"/>
      <c r="F3961"/>
      <c r="G3961"/>
      <c r="H3961"/>
      <c r="I3961"/>
      <c r="J3961"/>
      <c r="K3961"/>
      <c r="L3961"/>
      <c r="M3961"/>
      <c r="N3961"/>
      <c r="O3961"/>
      <c r="P3961"/>
      <c r="Q3961"/>
    </row>
    <row r="3962" spans="3:17" x14ac:dyDescent="0.35">
      <c r="C3962"/>
      <c r="D3962"/>
      <c r="E3962"/>
      <c r="F3962"/>
      <c r="G3962"/>
      <c r="H3962"/>
      <c r="I3962"/>
      <c r="J3962"/>
      <c r="K3962"/>
      <c r="L3962"/>
      <c r="M3962"/>
      <c r="N3962"/>
      <c r="O3962"/>
      <c r="P3962"/>
      <c r="Q3962"/>
    </row>
    <row r="3963" spans="3:17" x14ac:dyDescent="0.35">
      <c r="C3963"/>
      <c r="D3963"/>
      <c r="E3963"/>
      <c r="F3963"/>
      <c r="G3963"/>
      <c r="H3963"/>
      <c r="I3963"/>
      <c r="J3963"/>
      <c r="K3963"/>
      <c r="L3963"/>
      <c r="M3963"/>
      <c r="N3963"/>
      <c r="O3963"/>
      <c r="P3963"/>
      <c r="Q3963"/>
    </row>
    <row r="3964" spans="3:17" x14ac:dyDescent="0.35">
      <c r="C3964"/>
      <c r="D3964"/>
      <c r="E3964"/>
      <c r="F3964"/>
      <c r="G3964"/>
      <c r="H3964"/>
      <c r="I3964"/>
      <c r="J3964"/>
      <c r="K3964"/>
      <c r="L3964"/>
      <c r="M3964"/>
      <c r="N3964"/>
      <c r="O3964"/>
      <c r="P3964"/>
      <c r="Q3964"/>
    </row>
    <row r="3965" spans="3:17" x14ac:dyDescent="0.35">
      <c r="C3965"/>
      <c r="D3965"/>
      <c r="E3965"/>
      <c r="F3965"/>
      <c r="G3965"/>
      <c r="H3965"/>
      <c r="I3965"/>
      <c r="J3965"/>
      <c r="K3965"/>
      <c r="L3965"/>
      <c r="M3965"/>
      <c r="N3965"/>
      <c r="O3965"/>
      <c r="P3965"/>
      <c r="Q3965"/>
    </row>
    <row r="3966" spans="3:17" x14ac:dyDescent="0.35">
      <c r="C3966"/>
      <c r="D3966"/>
      <c r="E3966"/>
      <c r="F3966"/>
      <c r="G3966"/>
      <c r="H3966"/>
      <c r="I3966"/>
      <c r="J3966"/>
      <c r="K3966"/>
      <c r="L3966"/>
      <c r="M3966"/>
      <c r="N3966"/>
      <c r="O3966"/>
      <c r="P3966"/>
      <c r="Q3966"/>
    </row>
    <row r="3967" spans="3:17" x14ac:dyDescent="0.35">
      <c r="C3967"/>
      <c r="D3967"/>
      <c r="E3967"/>
      <c r="F3967"/>
      <c r="G3967"/>
      <c r="H3967"/>
      <c r="I3967"/>
      <c r="J3967"/>
      <c r="K3967"/>
      <c r="L3967"/>
      <c r="M3967"/>
      <c r="N3967"/>
      <c r="O3967"/>
      <c r="P3967"/>
      <c r="Q3967"/>
    </row>
    <row r="3968" spans="3:17" x14ac:dyDescent="0.35">
      <c r="C3968"/>
      <c r="D3968"/>
      <c r="E3968"/>
      <c r="F3968"/>
      <c r="G3968"/>
      <c r="H3968"/>
      <c r="I3968"/>
      <c r="J3968"/>
      <c r="K3968"/>
      <c r="L3968"/>
      <c r="M3968"/>
      <c r="N3968"/>
      <c r="O3968"/>
      <c r="P3968"/>
      <c r="Q3968"/>
    </row>
    <row r="3969" spans="3:17" x14ac:dyDescent="0.35">
      <c r="C3969"/>
      <c r="D3969"/>
      <c r="E3969"/>
      <c r="F3969"/>
      <c r="G3969"/>
      <c r="H3969"/>
      <c r="I3969"/>
      <c r="J3969"/>
      <c r="K3969"/>
      <c r="L3969"/>
      <c r="M3969"/>
      <c r="N3969"/>
      <c r="O3969"/>
      <c r="P3969"/>
      <c r="Q3969"/>
    </row>
    <row r="3970" spans="3:17" x14ac:dyDescent="0.35">
      <c r="C3970"/>
      <c r="D3970"/>
      <c r="E3970"/>
      <c r="F3970"/>
      <c r="G3970"/>
      <c r="H3970"/>
      <c r="I3970"/>
      <c r="J3970"/>
      <c r="K3970"/>
      <c r="L3970"/>
      <c r="M3970"/>
      <c r="N3970"/>
      <c r="O3970"/>
      <c r="P3970"/>
      <c r="Q3970"/>
    </row>
    <row r="3971" spans="3:17" x14ac:dyDescent="0.35">
      <c r="C3971"/>
      <c r="D3971"/>
      <c r="E3971"/>
      <c r="F3971"/>
      <c r="G3971"/>
      <c r="H3971"/>
      <c r="I3971"/>
      <c r="J3971"/>
      <c r="K3971"/>
      <c r="L3971"/>
      <c r="M3971"/>
      <c r="N3971"/>
      <c r="O3971"/>
      <c r="P3971"/>
      <c r="Q3971"/>
    </row>
    <row r="3972" spans="3:17" x14ac:dyDescent="0.35">
      <c r="C3972"/>
      <c r="D3972"/>
      <c r="E3972"/>
      <c r="F3972"/>
      <c r="G3972"/>
      <c r="H3972"/>
      <c r="I3972"/>
      <c r="J3972"/>
      <c r="K3972"/>
      <c r="L3972"/>
      <c r="M3972"/>
      <c r="N3972"/>
      <c r="O3972"/>
      <c r="P3972"/>
      <c r="Q3972"/>
    </row>
    <row r="3973" spans="3:17" x14ac:dyDescent="0.35">
      <c r="C3973"/>
      <c r="D3973"/>
      <c r="E3973"/>
      <c r="F3973"/>
      <c r="G3973"/>
      <c r="H3973"/>
      <c r="I3973"/>
      <c r="J3973"/>
      <c r="K3973"/>
      <c r="L3973"/>
      <c r="M3973"/>
      <c r="N3973"/>
      <c r="O3973"/>
      <c r="P3973"/>
      <c r="Q3973"/>
    </row>
    <row r="3974" spans="3:17" x14ac:dyDescent="0.35">
      <c r="C3974"/>
      <c r="D3974"/>
      <c r="E3974"/>
      <c r="F3974"/>
      <c r="G3974"/>
      <c r="H3974"/>
      <c r="I3974"/>
      <c r="J3974"/>
      <c r="K3974"/>
      <c r="L3974"/>
      <c r="M3974"/>
      <c r="N3974"/>
      <c r="O3974"/>
      <c r="P3974"/>
      <c r="Q3974"/>
    </row>
    <row r="3975" spans="3:17" x14ac:dyDescent="0.35">
      <c r="C3975"/>
      <c r="D3975"/>
      <c r="E3975"/>
      <c r="F3975"/>
      <c r="G3975"/>
      <c r="H3975"/>
      <c r="I3975"/>
      <c r="J3975"/>
      <c r="K3975"/>
      <c r="L3975"/>
      <c r="M3975"/>
      <c r="N3975"/>
      <c r="O3975"/>
      <c r="P3975"/>
      <c r="Q3975"/>
    </row>
    <row r="3976" spans="3:17" x14ac:dyDescent="0.35">
      <c r="C3976"/>
      <c r="D3976"/>
      <c r="E3976"/>
      <c r="F3976"/>
      <c r="G3976"/>
      <c r="H3976"/>
      <c r="I3976"/>
      <c r="J3976"/>
      <c r="K3976"/>
      <c r="L3976"/>
      <c r="M3976"/>
      <c r="N3976"/>
      <c r="O3976"/>
      <c r="P3976"/>
      <c r="Q3976"/>
    </row>
    <row r="3977" spans="3:17" x14ac:dyDescent="0.35">
      <c r="C3977"/>
      <c r="D3977"/>
      <c r="E3977"/>
      <c r="F3977"/>
      <c r="G3977"/>
      <c r="H3977"/>
      <c r="I3977"/>
      <c r="J3977"/>
      <c r="K3977"/>
      <c r="L3977"/>
      <c r="M3977"/>
      <c r="N3977"/>
      <c r="O3977"/>
      <c r="P3977"/>
      <c r="Q3977"/>
    </row>
    <row r="3978" spans="3:17" x14ac:dyDescent="0.35">
      <c r="C3978"/>
      <c r="D3978"/>
      <c r="E3978"/>
      <c r="F3978"/>
      <c r="G3978"/>
      <c r="H3978"/>
      <c r="I3978"/>
      <c r="J3978"/>
      <c r="K3978"/>
      <c r="L3978"/>
      <c r="M3978"/>
      <c r="N3978"/>
      <c r="O3978"/>
      <c r="P3978"/>
      <c r="Q3978"/>
    </row>
    <row r="3979" spans="3:17" x14ac:dyDescent="0.35">
      <c r="C3979"/>
      <c r="D3979"/>
      <c r="E3979"/>
      <c r="F3979"/>
      <c r="G3979"/>
      <c r="H3979"/>
      <c r="I3979"/>
      <c r="J3979"/>
      <c r="K3979"/>
      <c r="L3979"/>
      <c r="M3979"/>
      <c r="N3979"/>
      <c r="O3979"/>
      <c r="P3979"/>
      <c r="Q3979"/>
    </row>
    <row r="3980" spans="3:17" x14ac:dyDescent="0.35">
      <c r="C3980"/>
      <c r="D3980"/>
      <c r="E3980"/>
      <c r="F3980"/>
      <c r="G3980"/>
      <c r="H3980"/>
      <c r="I3980"/>
      <c r="J3980"/>
      <c r="K3980"/>
      <c r="L3980"/>
      <c r="M3980"/>
      <c r="N3980"/>
      <c r="O3980"/>
      <c r="P3980"/>
      <c r="Q3980"/>
    </row>
    <row r="3981" spans="3:17" x14ac:dyDescent="0.35">
      <c r="C3981"/>
      <c r="D3981"/>
      <c r="E3981"/>
      <c r="F3981"/>
      <c r="G3981"/>
      <c r="H3981"/>
      <c r="I3981"/>
      <c r="J3981"/>
      <c r="K3981"/>
      <c r="L3981"/>
      <c r="M3981"/>
      <c r="N3981"/>
      <c r="O3981"/>
      <c r="P3981"/>
      <c r="Q3981"/>
    </row>
    <row r="3982" spans="3:17" x14ac:dyDescent="0.35">
      <c r="C3982"/>
      <c r="D3982"/>
      <c r="E3982"/>
      <c r="F3982"/>
      <c r="G3982"/>
      <c r="H3982"/>
      <c r="I3982"/>
      <c r="J3982"/>
      <c r="K3982"/>
      <c r="L3982"/>
      <c r="M3982"/>
      <c r="N3982"/>
      <c r="O3982"/>
      <c r="P3982"/>
      <c r="Q3982"/>
    </row>
    <row r="3983" spans="3:17" x14ac:dyDescent="0.35">
      <c r="C3983"/>
      <c r="D3983"/>
      <c r="E3983"/>
      <c r="F3983"/>
      <c r="G3983"/>
      <c r="H3983"/>
      <c r="I3983"/>
      <c r="J3983"/>
      <c r="K3983"/>
      <c r="L3983"/>
      <c r="M3983"/>
      <c r="N3983"/>
      <c r="O3983"/>
      <c r="P3983"/>
      <c r="Q3983"/>
    </row>
    <row r="3984" spans="3:17" x14ac:dyDescent="0.35">
      <c r="C3984"/>
      <c r="D3984"/>
      <c r="E3984"/>
      <c r="F3984"/>
      <c r="G3984"/>
      <c r="H3984"/>
      <c r="I3984"/>
      <c r="J3984"/>
      <c r="K3984"/>
      <c r="L3984"/>
      <c r="M3984"/>
      <c r="N3984"/>
      <c r="O3984"/>
      <c r="P3984"/>
      <c r="Q3984"/>
    </row>
    <row r="3985" spans="3:17" x14ac:dyDescent="0.35">
      <c r="C3985"/>
      <c r="D3985"/>
      <c r="E3985"/>
      <c r="F3985"/>
      <c r="G3985"/>
      <c r="H3985"/>
      <c r="I3985"/>
      <c r="J3985"/>
      <c r="K3985"/>
      <c r="L3985"/>
      <c r="M3985"/>
      <c r="N3985"/>
      <c r="O3985"/>
      <c r="P3985"/>
      <c r="Q3985"/>
    </row>
    <row r="3986" spans="3:17" x14ac:dyDescent="0.35">
      <c r="C3986"/>
      <c r="D3986"/>
      <c r="E3986"/>
      <c r="F3986"/>
      <c r="G3986"/>
      <c r="H3986"/>
      <c r="I3986"/>
      <c r="J3986"/>
      <c r="K3986"/>
      <c r="L3986"/>
      <c r="M3986"/>
      <c r="N3986"/>
      <c r="O3986"/>
      <c r="P3986"/>
      <c r="Q3986"/>
    </row>
    <row r="3987" spans="3:17" x14ac:dyDescent="0.35">
      <c r="C3987"/>
      <c r="D3987"/>
      <c r="E3987"/>
      <c r="F3987"/>
      <c r="G3987"/>
      <c r="H3987"/>
      <c r="I3987"/>
      <c r="J3987"/>
      <c r="K3987"/>
      <c r="L3987"/>
      <c r="M3987"/>
      <c r="N3987"/>
      <c r="O3987"/>
      <c r="P3987"/>
      <c r="Q3987"/>
    </row>
    <row r="3988" spans="3:17" x14ac:dyDescent="0.35">
      <c r="C3988"/>
      <c r="D3988"/>
      <c r="E3988"/>
      <c r="F3988"/>
      <c r="G3988"/>
      <c r="H3988"/>
      <c r="I3988"/>
      <c r="J3988"/>
      <c r="K3988"/>
      <c r="L3988"/>
      <c r="M3988"/>
      <c r="N3988"/>
      <c r="O3988"/>
      <c r="P3988"/>
      <c r="Q3988"/>
    </row>
    <row r="3989" spans="3:17" x14ac:dyDescent="0.35">
      <c r="C3989"/>
      <c r="D3989"/>
      <c r="E3989"/>
      <c r="F3989"/>
      <c r="G3989"/>
      <c r="H3989"/>
      <c r="I3989"/>
      <c r="J3989"/>
      <c r="K3989"/>
      <c r="L3989"/>
      <c r="M3989"/>
      <c r="N3989"/>
      <c r="O3989"/>
      <c r="P3989"/>
      <c r="Q3989"/>
    </row>
    <row r="3990" spans="3:17" x14ac:dyDescent="0.35">
      <c r="C3990"/>
      <c r="D3990"/>
      <c r="E3990"/>
      <c r="F3990"/>
      <c r="G3990"/>
      <c r="H3990"/>
      <c r="I3990"/>
      <c r="J3990"/>
      <c r="K3990"/>
      <c r="L3990"/>
      <c r="M3990"/>
      <c r="N3990"/>
      <c r="O3990"/>
      <c r="P3990"/>
      <c r="Q3990"/>
    </row>
    <row r="3991" spans="3:17" x14ac:dyDescent="0.35">
      <c r="C3991"/>
      <c r="D3991"/>
      <c r="E3991"/>
      <c r="F3991"/>
      <c r="G3991"/>
      <c r="H3991"/>
      <c r="I3991"/>
      <c r="J3991"/>
      <c r="K3991"/>
      <c r="L3991"/>
      <c r="M3991"/>
      <c r="N3991"/>
      <c r="O3991"/>
      <c r="P3991"/>
      <c r="Q3991"/>
    </row>
    <row r="3992" spans="3:17" x14ac:dyDescent="0.35">
      <c r="C3992"/>
      <c r="D3992"/>
      <c r="E3992"/>
      <c r="F3992"/>
      <c r="G3992"/>
      <c r="H3992"/>
      <c r="I3992"/>
      <c r="J3992"/>
      <c r="K3992"/>
      <c r="L3992"/>
      <c r="M3992"/>
      <c r="N3992"/>
      <c r="O3992"/>
      <c r="P3992"/>
      <c r="Q3992"/>
    </row>
    <row r="3993" spans="3:17" x14ac:dyDescent="0.35">
      <c r="C3993"/>
      <c r="D3993"/>
      <c r="E3993"/>
      <c r="F3993"/>
      <c r="G3993"/>
      <c r="H3993"/>
      <c r="I3993"/>
      <c r="J3993"/>
      <c r="K3993"/>
      <c r="L3993"/>
      <c r="M3993"/>
      <c r="N3993"/>
      <c r="O3993"/>
      <c r="P3993"/>
      <c r="Q3993"/>
    </row>
    <row r="3994" spans="3:17" x14ac:dyDescent="0.35">
      <c r="C3994"/>
      <c r="D3994"/>
      <c r="E3994"/>
      <c r="F3994"/>
      <c r="G3994"/>
      <c r="H3994"/>
      <c r="I3994"/>
      <c r="J3994"/>
      <c r="K3994"/>
      <c r="L3994"/>
      <c r="M3994"/>
      <c r="N3994"/>
      <c r="O3994"/>
      <c r="P3994"/>
      <c r="Q3994"/>
    </row>
    <row r="3995" spans="3:17" x14ac:dyDescent="0.35">
      <c r="C3995"/>
      <c r="D3995"/>
      <c r="E3995"/>
      <c r="F3995"/>
      <c r="G3995"/>
      <c r="H3995"/>
      <c r="I3995"/>
      <c r="J3995"/>
      <c r="K3995"/>
      <c r="L3995"/>
      <c r="M3995"/>
      <c r="N3995"/>
      <c r="O3995"/>
      <c r="P3995"/>
      <c r="Q3995"/>
    </row>
    <row r="3996" spans="3:17" x14ac:dyDescent="0.35">
      <c r="C3996"/>
      <c r="D3996"/>
      <c r="E3996"/>
      <c r="F3996"/>
      <c r="G3996"/>
      <c r="H3996"/>
      <c r="I3996"/>
      <c r="J3996"/>
      <c r="K3996"/>
      <c r="L3996"/>
      <c r="M3996"/>
      <c r="N3996"/>
      <c r="O3996"/>
      <c r="P3996"/>
      <c r="Q3996"/>
    </row>
    <row r="3997" spans="3:17" x14ac:dyDescent="0.35">
      <c r="C3997"/>
      <c r="D3997"/>
      <c r="E3997"/>
      <c r="F3997"/>
      <c r="G3997"/>
      <c r="H3997"/>
      <c r="I3997"/>
      <c r="J3997"/>
      <c r="K3997"/>
      <c r="L3997"/>
      <c r="M3997"/>
      <c r="N3997"/>
      <c r="O3997"/>
      <c r="P3997"/>
      <c r="Q3997"/>
    </row>
    <row r="3998" spans="3:17" x14ac:dyDescent="0.35">
      <c r="C3998"/>
      <c r="D3998"/>
      <c r="E3998"/>
      <c r="F3998"/>
      <c r="G3998"/>
      <c r="H3998"/>
      <c r="I3998"/>
      <c r="J3998"/>
      <c r="K3998"/>
      <c r="L3998"/>
      <c r="M3998"/>
      <c r="N3998"/>
      <c r="O3998"/>
      <c r="P3998"/>
      <c r="Q3998"/>
    </row>
    <row r="3999" spans="3:17" x14ac:dyDescent="0.35">
      <c r="C3999"/>
      <c r="D3999"/>
      <c r="E3999"/>
      <c r="F3999"/>
      <c r="G3999"/>
      <c r="H3999"/>
      <c r="I3999"/>
      <c r="J3999"/>
      <c r="K3999"/>
      <c r="L3999"/>
      <c r="M3999"/>
      <c r="N3999"/>
      <c r="O3999"/>
      <c r="P3999"/>
      <c r="Q3999"/>
    </row>
    <row r="4000" spans="3:17" x14ac:dyDescent="0.35">
      <c r="C4000"/>
      <c r="D4000"/>
      <c r="E4000"/>
      <c r="F4000"/>
      <c r="G4000"/>
      <c r="H4000"/>
      <c r="I4000"/>
      <c r="J4000"/>
      <c r="K4000"/>
      <c r="L4000"/>
      <c r="M4000"/>
      <c r="N4000"/>
      <c r="O4000"/>
      <c r="P4000"/>
      <c r="Q4000"/>
    </row>
    <row r="4001" spans="3:17" x14ac:dyDescent="0.35">
      <c r="C4001"/>
      <c r="D4001"/>
      <c r="E4001"/>
      <c r="F4001"/>
      <c r="G4001"/>
      <c r="H4001"/>
      <c r="I4001"/>
      <c r="J4001"/>
      <c r="K4001"/>
      <c r="L4001"/>
      <c r="M4001"/>
      <c r="N4001"/>
      <c r="O4001"/>
      <c r="P4001"/>
      <c r="Q4001"/>
    </row>
    <row r="4002" spans="3:17" x14ac:dyDescent="0.35">
      <c r="C4002"/>
      <c r="D4002"/>
      <c r="E4002"/>
      <c r="F4002"/>
      <c r="G4002"/>
      <c r="H4002"/>
      <c r="I4002"/>
      <c r="J4002"/>
      <c r="K4002"/>
      <c r="L4002"/>
      <c r="M4002"/>
      <c r="N4002"/>
      <c r="O4002"/>
      <c r="P4002"/>
      <c r="Q4002"/>
    </row>
    <row r="4003" spans="3:17" x14ac:dyDescent="0.35">
      <c r="C4003"/>
      <c r="D4003"/>
      <c r="E4003"/>
      <c r="F4003"/>
      <c r="G4003"/>
      <c r="H4003"/>
      <c r="I4003"/>
      <c r="J4003"/>
      <c r="K4003"/>
      <c r="L4003"/>
      <c r="M4003"/>
      <c r="N4003"/>
      <c r="O4003"/>
      <c r="P4003"/>
      <c r="Q4003"/>
    </row>
    <row r="4004" spans="3:17" x14ac:dyDescent="0.35">
      <c r="C4004"/>
      <c r="D4004"/>
      <c r="E4004"/>
      <c r="F4004"/>
      <c r="G4004"/>
      <c r="H4004"/>
      <c r="I4004"/>
      <c r="J4004"/>
      <c r="K4004"/>
      <c r="L4004"/>
      <c r="M4004"/>
      <c r="N4004"/>
      <c r="O4004"/>
      <c r="P4004"/>
      <c r="Q4004"/>
    </row>
    <row r="4005" spans="3:17" x14ac:dyDescent="0.35">
      <c r="C4005"/>
      <c r="D4005"/>
      <c r="E4005"/>
      <c r="F4005"/>
      <c r="G4005"/>
      <c r="H4005"/>
      <c r="I4005"/>
      <c r="J4005"/>
      <c r="K4005"/>
      <c r="L4005"/>
      <c r="M4005"/>
      <c r="N4005"/>
      <c r="O4005"/>
      <c r="P4005"/>
      <c r="Q4005"/>
    </row>
    <row r="4006" spans="3:17" x14ac:dyDescent="0.35">
      <c r="C4006"/>
      <c r="D4006"/>
      <c r="E4006"/>
      <c r="F4006"/>
      <c r="G4006"/>
      <c r="H4006"/>
      <c r="I4006"/>
      <c r="J4006"/>
      <c r="K4006"/>
      <c r="L4006"/>
      <c r="M4006"/>
      <c r="N4006"/>
      <c r="O4006"/>
      <c r="P4006"/>
      <c r="Q4006"/>
    </row>
    <row r="4007" spans="3:17" x14ac:dyDescent="0.35">
      <c r="C4007"/>
      <c r="D4007"/>
      <c r="E4007"/>
      <c r="F4007"/>
      <c r="G4007"/>
      <c r="H4007"/>
      <c r="I4007"/>
      <c r="J4007"/>
      <c r="K4007"/>
      <c r="L4007"/>
      <c r="M4007"/>
      <c r="N4007"/>
      <c r="O4007"/>
      <c r="P4007"/>
      <c r="Q4007"/>
    </row>
    <row r="4008" spans="3:17" x14ac:dyDescent="0.35">
      <c r="C4008"/>
      <c r="D4008"/>
      <c r="E4008"/>
      <c r="F4008"/>
      <c r="G4008"/>
      <c r="H4008"/>
      <c r="I4008"/>
      <c r="J4008"/>
      <c r="K4008"/>
      <c r="L4008"/>
      <c r="M4008"/>
      <c r="N4008"/>
      <c r="O4008"/>
      <c r="P4008"/>
      <c r="Q4008"/>
    </row>
    <row r="4009" spans="3:17" x14ac:dyDescent="0.35">
      <c r="C4009"/>
      <c r="D4009"/>
      <c r="E4009"/>
      <c r="F4009"/>
      <c r="G4009"/>
      <c r="H4009"/>
      <c r="I4009"/>
      <c r="J4009"/>
      <c r="K4009"/>
      <c r="L4009"/>
      <c r="M4009"/>
      <c r="N4009"/>
      <c r="O4009"/>
      <c r="P4009"/>
      <c r="Q4009"/>
    </row>
    <row r="4010" spans="3:17" x14ac:dyDescent="0.35">
      <c r="C4010"/>
      <c r="D4010"/>
      <c r="E4010"/>
      <c r="F4010"/>
      <c r="G4010"/>
      <c r="H4010"/>
      <c r="I4010"/>
      <c r="J4010"/>
      <c r="K4010"/>
      <c r="L4010"/>
      <c r="M4010"/>
      <c r="N4010"/>
      <c r="O4010"/>
      <c r="P4010"/>
      <c r="Q4010"/>
    </row>
    <row r="4011" spans="3:17" x14ac:dyDescent="0.35">
      <c r="C4011"/>
      <c r="D4011"/>
      <c r="E4011"/>
      <c r="F4011"/>
      <c r="G4011"/>
      <c r="H4011"/>
      <c r="I4011"/>
      <c r="J4011"/>
      <c r="K4011"/>
      <c r="L4011"/>
      <c r="M4011"/>
      <c r="N4011"/>
      <c r="O4011"/>
      <c r="P4011"/>
      <c r="Q4011"/>
    </row>
    <row r="4012" spans="3:17" x14ac:dyDescent="0.35">
      <c r="C4012"/>
      <c r="D4012"/>
      <c r="E4012"/>
      <c r="F4012"/>
      <c r="G4012"/>
      <c r="H4012"/>
      <c r="I4012"/>
      <c r="J4012"/>
      <c r="K4012"/>
      <c r="L4012"/>
      <c r="M4012"/>
      <c r="N4012"/>
      <c r="O4012"/>
      <c r="P4012"/>
      <c r="Q4012"/>
    </row>
    <row r="4013" spans="3:17" x14ac:dyDescent="0.35">
      <c r="C4013"/>
      <c r="D4013"/>
      <c r="E4013"/>
      <c r="F4013"/>
      <c r="G4013"/>
      <c r="H4013"/>
      <c r="I4013"/>
      <c r="J4013"/>
      <c r="K4013"/>
      <c r="L4013"/>
      <c r="M4013"/>
      <c r="N4013"/>
      <c r="O4013"/>
      <c r="P4013"/>
      <c r="Q4013"/>
    </row>
    <row r="4014" spans="3:17" x14ac:dyDescent="0.35">
      <c r="C4014"/>
      <c r="D4014"/>
      <c r="E4014"/>
      <c r="F4014"/>
      <c r="G4014"/>
      <c r="H4014"/>
      <c r="I4014"/>
      <c r="J4014"/>
      <c r="K4014"/>
      <c r="L4014"/>
      <c r="M4014"/>
      <c r="N4014"/>
      <c r="O4014"/>
      <c r="P4014"/>
      <c r="Q4014"/>
    </row>
    <row r="4015" spans="3:17" x14ac:dyDescent="0.35">
      <c r="C4015"/>
      <c r="D4015"/>
      <c r="E4015"/>
      <c r="F4015"/>
      <c r="G4015"/>
      <c r="H4015"/>
      <c r="I4015"/>
      <c r="J4015"/>
      <c r="K4015"/>
      <c r="L4015"/>
      <c r="M4015"/>
      <c r="N4015"/>
      <c r="O4015"/>
      <c r="P4015"/>
      <c r="Q4015"/>
    </row>
    <row r="4016" spans="3:17" x14ac:dyDescent="0.35">
      <c r="C4016"/>
      <c r="D4016"/>
      <c r="E4016"/>
      <c r="F4016"/>
      <c r="G4016"/>
      <c r="H4016"/>
      <c r="I4016"/>
      <c r="J4016"/>
      <c r="K4016"/>
      <c r="L4016"/>
      <c r="M4016"/>
      <c r="N4016"/>
      <c r="O4016"/>
      <c r="P4016"/>
      <c r="Q4016"/>
    </row>
    <row r="4017" spans="3:17" x14ac:dyDescent="0.35">
      <c r="C4017"/>
      <c r="D4017"/>
      <c r="E4017"/>
      <c r="F4017"/>
      <c r="G4017"/>
      <c r="H4017"/>
      <c r="I4017"/>
      <c r="J4017"/>
      <c r="K4017"/>
      <c r="L4017"/>
      <c r="M4017"/>
      <c r="N4017"/>
      <c r="O4017"/>
      <c r="P4017"/>
      <c r="Q4017"/>
    </row>
    <row r="4018" spans="3:17" x14ac:dyDescent="0.35">
      <c r="C4018"/>
      <c r="D4018"/>
      <c r="E4018"/>
      <c r="F4018"/>
      <c r="G4018"/>
      <c r="H4018"/>
      <c r="I4018"/>
      <c r="J4018"/>
      <c r="K4018"/>
      <c r="L4018"/>
      <c r="M4018"/>
      <c r="N4018"/>
      <c r="O4018"/>
      <c r="P4018"/>
      <c r="Q4018"/>
    </row>
    <row r="4019" spans="3:17" x14ac:dyDescent="0.35">
      <c r="C4019"/>
      <c r="D4019"/>
      <c r="E4019"/>
      <c r="F4019"/>
      <c r="G4019"/>
      <c r="H4019"/>
      <c r="I4019"/>
      <c r="J4019"/>
      <c r="K4019"/>
      <c r="L4019"/>
      <c r="M4019"/>
      <c r="N4019"/>
      <c r="O4019"/>
      <c r="P4019"/>
      <c r="Q4019"/>
    </row>
    <row r="4020" spans="3:17" x14ac:dyDescent="0.35">
      <c r="C4020"/>
      <c r="D4020"/>
      <c r="E4020"/>
      <c r="F4020"/>
      <c r="G4020"/>
      <c r="H4020"/>
      <c r="I4020"/>
      <c r="J4020"/>
      <c r="K4020"/>
      <c r="L4020"/>
      <c r="M4020"/>
      <c r="N4020"/>
      <c r="O4020"/>
      <c r="P4020"/>
      <c r="Q4020"/>
    </row>
    <row r="4021" spans="3:17" x14ac:dyDescent="0.35">
      <c r="C4021"/>
      <c r="D4021"/>
      <c r="E4021"/>
      <c r="F4021"/>
      <c r="G4021"/>
      <c r="H4021"/>
      <c r="I4021"/>
      <c r="J4021"/>
      <c r="K4021"/>
      <c r="L4021"/>
      <c r="M4021"/>
      <c r="N4021"/>
      <c r="O4021"/>
      <c r="P4021"/>
      <c r="Q4021"/>
    </row>
    <row r="4022" spans="3:17" x14ac:dyDescent="0.35">
      <c r="C4022"/>
      <c r="D4022"/>
      <c r="E4022"/>
      <c r="F4022"/>
      <c r="G4022"/>
      <c r="H4022"/>
      <c r="I4022"/>
      <c r="J4022"/>
      <c r="K4022"/>
      <c r="L4022"/>
      <c r="M4022"/>
      <c r="N4022"/>
      <c r="O4022"/>
      <c r="P4022"/>
      <c r="Q4022"/>
    </row>
    <row r="4023" spans="3:17" x14ac:dyDescent="0.35">
      <c r="C4023"/>
      <c r="D4023"/>
      <c r="E4023"/>
      <c r="F4023"/>
      <c r="G4023"/>
      <c r="H4023"/>
      <c r="I4023"/>
      <c r="J4023"/>
      <c r="K4023"/>
      <c r="L4023"/>
      <c r="M4023"/>
      <c r="N4023"/>
      <c r="O4023"/>
      <c r="P4023"/>
      <c r="Q4023"/>
    </row>
    <row r="4024" spans="3:17" x14ac:dyDescent="0.35">
      <c r="C4024"/>
      <c r="D4024"/>
      <c r="E4024"/>
      <c r="F4024"/>
      <c r="G4024"/>
      <c r="H4024"/>
      <c r="I4024"/>
      <c r="J4024"/>
      <c r="K4024"/>
      <c r="L4024"/>
      <c r="M4024"/>
      <c r="N4024"/>
      <c r="O4024"/>
      <c r="P4024"/>
      <c r="Q4024"/>
    </row>
    <row r="4025" spans="3:17" x14ac:dyDescent="0.35">
      <c r="C4025"/>
      <c r="D4025"/>
      <c r="E4025"/>
      <c r="F4025"/>
      <c r="G4025"/>
      <c r="H4025"/>
      <c r="I4025"/>
      <c r="J4025"/>
      <c r="K4025"/>
      <c r="L4025"/>
      <c r="M4025"/>
      <c r="N4025"/>
      <c r="O4025"/>
      <c r="P4025"/>
      <c r="Q4025"/>
    </row>
    <row r="4026" spans="3:17" x14ac:dyDescent="0.35">
      <c r="C4026"/>
      <c r="D4026"/>
      <c r="E4026"/>
      <c r="F4026"/>
      <c r="G4026"/>
      <c r="H4026"/>
      <c r="I4026"/>
      <c r="J4026"/>
      <c r="K4026"/>
      <c r="L4026"/>
      <c r="M4026"/>
      <c r="N4026"/>
      <c r="O4026"/>
      <c r="P4026"/>
      <c r="Q4026"/>
    </row>
    <row r="4027" spans="3:17" x14ac:dyDescent="0.35">
      <c r="C4027"/>
      <c r="D4027"/>
      <c r="E4027"/>
      <c r="F4027"/>
      <c r="G4027"/>
      <c r="H4027"/>
      <c r="I4027"/>
      <c r="J4027"/>
      <c r="K4027"/>
      <c r="L4027"/>
      <c r="M4027"/>
      <c r="N4027"/>
      <c r="O4027"/>
      <c r="P4027"/>
      <c r="Q4027"/>
    </row>
    <row r="4028" spans="3:17" x14ac:dyDescent="0.35">
      <c r="C4028"/>
      <c r="D4028"/>
      <c r="E4028"/>
      <c r="F4028"/>
      <c r="G4028"/>
      <c r="H4028"/>
      <c r="I4028"/>
      <c r="J4028"/>
      <c r="K4028"/>
      <c r="L4028"/>
      <c r="M4028"/>
      <c r="N4028"/>
      <c r="O4028"/>
      <c r="P4028"/>
      <c r="Q4028"/>
    </row>
    <row r="4029" spans="3:17" x14ac:dyDescent="0.35">
      <c r="C4029"/>
      <c r="D4029"/>
      <c r="E4029"/>
      <c r="F4029"/>
      <c r="G4029"/>
      <c r="H4029"/>
      <c r="I4029"/>
      <c r="J4029"/>
      <c r="K4029"/>
      <c r="L4029"/>
      <c r="M4029"/>
      <c r="N4029"/>
      <c r="O4029"/>
      <c r="P4029"/>
      <c r="Q4029"/>
    </row>
    <row r="4030" spans="3:17" x14ac:dyDescent="0.35">
      <c r="C4030"/>
      <c r="D4030"/>
      <c r="E4030"/>
      <c r="F4030"/>
      <c r="G4030"/>
      <c r="H4030"/>
      <c r="I4030"/>
      <c r="J4030"/>
      <c r="K4030"/>
      <c r="L4030"/>
      <c r="M4030"/>
      <c r="N4030"/>
      <c r="O4030"/>
      <c r="P4030"/>
      <c r="Q4030"/>
    </row>
    <row r="4031" spans="3:17" x14ac:dyDescent="0.35">
      <c r="C4031"/>
      <c r="D4031"/>
      <c r="E4031"/>
      <c r="F4031"/>
      <c r="G4031"/>
      <c r="H4031"/>
      <c r="I4031"/>
      <c r="J4031"/>
      <c r="K4031"/>
      <c r="L4031"/>
      <c r="M4031"/>
      <c r="N4031"/>
      <c r="O4031"/>
      <c r="P4031"/>
      <c r="Q4031"/>
    </row>
    <row r="4032" spans="3:17" x14ac:dyDescent="0.35">
      <c r="C4032"/>
      <c r="D4032"/>
      <c r="E4032"/>
      <c r="F4032"/>
      <c r="G4032"/>
      <c r="H4032"/>
      <c r="I4032"/>
      <c r="J4032"/>
      <c r="K4032"/>
      <c r="L4032"/>
      <c r="M4032"/>
      <c r="N4032"/>
      <c r="O4032"/>
      <c r="P4032"/>
      <c r="Q4032"/>
    </row>
    <row r="4033" spans="3:17" x14ac:dyDescent="0.35">
      <c r="C4033"/>
      <c r="D4033"/>
      <c r="E4033"/>
      <c r="F4033"/>
      <c r="G4033"/>
      <c r="H4033"/>
      <c r="I4033"/>
      <c r="J4033"/>
      <c r="K4033"/>
      <c r="L4033"/>
      <c r="M4033"/>
      <c r="N4033"/>
      <c r="O4033"/>
      <c r="P4033"/>
      <c r="Q4033"/>
    </row>
    <row r="4034" spans="3:17" x14ac:dyDescent="0.35">
      <c r="C4034"/>
      <c r="D4034"/>
      <c r="E4034"/>
      <c r="F4034"/>
      <c r="G4034"/>
      <c r="H4034"/>
      <c r="I4034"/>
      <c r="J4034"/>
      <c r="K4034"/>
      <c r="L4034"/>
      <c r="M4034"/>
      <c r="N4034"/>
      <c r="O4034"/>
      <c r="P4034"/>
      <c r="Q4034"/>
    </row>
    <row r="4035" spans="3:17" x14ac:dyDescent="0.35">
      <c r="C4035"/>
      <c r="D4035"/>
      <c r="E4035"/>
      <c r="F4035"/>
      <c r="G4035"/>
      <c r="H4035"/>
      <c r="I4035"/>
      <c r="J4035"/>
      <c r="K4035"/>
      <c r="L4035"/>
      <c r="M4035"/>
      <c r="N4035"/>
      <c r="O4035"/>
      <c r="P4035"/>
      <c r="Q4035"/>
    </row>
    <row r="4036" spans="3:17" x14ac:dyDescent="0.35">
      <c r="C4036"/>
      <c r="D4036"/>
      <c r="E4036"/>
      <c r="F4036"/>
      <c r="G4036"/>
      <c r="H4036"/>
      <c r="I4036"/>
      <c r="J4036"/>
      <c r="K4036"/>
      <c r="L4036"/>
      <c r="M4036"/>
      <c r="N4036"/>
      <c r="O4036"/>
      <c r="P4036"/>
      <c r="Q4036"/>
    </row>
    <row r="4037" spans="3:17" x14ac:dyDescent="0.35">
      <c r="C4037"/>
      <c r="D4037"/>
      <c r="E4037"/>
      <c r="F4037"/>
      <c r="G4037"/>
      <c r="H4037"/>
      <c r="I4037"/>
      <c r="J4037"/>
      <c r="K4037"/>
      <c r="L4037"/>
      <c r="M4037"/>
      <c r="N4037"/>
      <c r="O4037"/>
      <c r="P4037"/>
      <c r="Q4037"/>
    </row>
    <row r="4038" spans="3:17" x14ac:dyDescent="0.35">
      <c r="C4038"/>
      <c r="D4038"/>
      <c r="E4038"/>
      <c r="F4038"/>
      <c r="G4038"/>
      <c r="H4038"/>
      <c r="I4038"/>
      <c r="J4038"/>
      <c r="K4038"/>
      <c r="L4038"/>
      <c r="M4038"/>
      <c r="N4038"/>
      <c r="O4038"/>
      <c r="P4038"/>
      <c r="Q4038"/>
    </row>
    <row r="4039" spans="3:17" x14ac:dyDescent="0.35">
      <c r="C4039"/>
      <c r="D4039"/>
      <c r="E4039"/>
      <c r="F4039"/>
      <c r="G4039"/>
      <c r="H4039"/>
      <c r="I4039"/>
      <c r="J4039"/>
      <c r="K4039"/>
      <c r="L4039"/>
      <c r="M4039"/>
      <c r="N4039"/>
      <c r="O4039"/>
      <c r="P4039"/>
      <c r="Q4039"/>
    </row>
    <row r="4040" spans="3:17" x14ac:dyDescent="0.35">
      <c r="C4040"/>
      <c r="D4040"/>
      <c r="E4040"/>
      <c r="F4040"/>
      <c r="G4040"/>
      <c r="H4040"/>
      <c r="I4040"/>
      <c r="J4040"/>
      <c r="K4040"/>
      <c r="L4040"/>
      <c r="M4040"/>
      <c r="N4040"/>
      <c r="O4040"/>
      <c r="P4040"/>
      <c r="Q4040"/>
    </row>
    <row r="4041" spans="3:17" x14ac:dyDescent="0.35">
      <c r="C4041"/>
      <c r="D4041"/>
      <c r="E4041"/>
      <c r="F4041"/>
      <c r="G4041"/>
      <c r="H4041"/>
      <c r="I4041"/>
      <c r="J4041"/>
      <c r="K4041"/>
      <c r="L4041"/>
      <c r="M4041"/>
      <c r="N4041"/>
      <c r="O4041"/>
      <c r="P4041"/>
      <c r="Q4041"/>
    </row>
    <row r="4042" spans="3:17" x14ac:dyDescent="0.35">
      <c r="C4042"/>
      <c r="D4042"/>
      <c r="E4042"/>
      <c r="F4042"/>
      <c r="G4042"/>
      <c r="H4042"/>
      <c r="I4042"/>
      <c r="J4042"/>
      <c r="K4042"/>
      <c r="L4042"/>
      <c r="M4042"/>
      <c r="N4042"/>
      <c r="O4042"/>
      <c r="P4042"/>
      <c r="Q4042"/>
    </row>
    <row r="4043" spans="3:17" x14ac:dyDescent="0.35">
      <c r="C4043"/>
      <c r="D4043"/>
      <c r="E4043"/>
      <c r="F4043"/>
      <c r="G4043"/>
      <c r="H4043"/>
      <c r="I4043"/>
      <c r="J4043"/>
      <c r="K4043"/>
      <c r="L4043"/>
      <c r="M4043"/>
      <c r="N4043"/>
      <c r="O4043"/>
      <c r="P4043"/>
      <c r="Q4043"/>
    </row>
    <row r="4044" spans="3:17" x14ac:dyDescent="0.35">
      <c r="C4044"/>
      <c r="D4044"/>
      <c r="E4044"/>
      <c r="F4044"/>
      <c r="G4044"/>
      <c r="H4044"/>
      <c r="I4044"/>
      <c r="J4044"/>
      <c r="K4044"/>
      <c r="L4044"/>
      <c r="M4044"/>
      <c r="N4044"/>
      <c r="O4044"/>
      <c r="P4044"/>
      <c r="Q4044"/>
    </row>
    <row r="4045" spans="3:17" x14ac:dyDescent="0.35">
      <c r="C4045"/>
      <c r="D4045"/>
      <c r="E4045"/>
      <c r="F4045"/>
      <c r="G4045"/>
      <c r="H4045"/>
      <c r="I4045"/>
      <c r="J4045"/>
      <c r="K4045"/>
      <c r="L4045"/>
      <c r="M4045"/>
      <c r="N4045"/>
      <c r="O4045"/>
      <c r="P4045"/>
      <c r="Q4045"/>
    </row>
    <row r="4046" spans="3:17" x14ac:dyDescent="0.35">
      <c r="C4046"/>
      <c r="D4046"/>
      <c r="E4046"/>
      <c r="F4046"/>
      <c r="G4046"/>
      <c r="H4046"/>
      <c r="I4046"/>
      <c r="J4046"/>
      <c r="K4046"/>
      <c r="L4046"/>
      <c r="M4046"/>
      <c r="N4046"/>
      <c r="O4046"/>
      <c r="P4046"/>
      <c r="Q4046"/>
    </row>
    <row r="4047" spans="3:17" x14ac:dyDescent="0.35">
      <c r="C4047"/>
      <c r="D4047"/>
      <c r="E4047"/>
      <c r="F4047"/>
      <c r="G4047"/>
      <c r="H4047"/>
      <c r="I4047"/>
      <c r="J4047"/>
      <c r="K4047"/>
      <c r="L4047"/>
      <c r="M4047"/>
      <c r="N4047"/>
      <c r="O4047"/>
      <c r="P4047"/>
      <c r="Q4047"/>
    </row>
    <row r="4048" spans="3:17" x14ac:dyDescent="0.35">
      <c r="C4048"/>
      <c r="D4048"/>
      <c r="E4048"/>
      <c r="F4048"/>
      <c r="G4048"/>
      <c r="H4048"/>
      <c r="I4048"/>
      <c r="J4048"/>
      <c r="K4048"/>
      <c r="L4048"/>
      <c r="M4048"/>
      <c r="N4048"/>
      <c r="O4048"/>
      <c r="P4048"/>
      <c r="Q4048"/>
    </row>
    <row r="4049" spans="3:17" x14ac:dyDescent="0.35">
      <c r="C4049"/>
      <c r="D4049"/>
      <c r="E4049"/>
      <c r="F4049"/>
      <c r="G4049"/>
      <c r="H4049"/>
      <c r="I4049"/>
      <c r="J4049"/>
      <c r="K4049"/>
      <c r="L4049"/>
      <c r="M4049"/>
      <c r="N4049"/>
      <c r="O4049"/>
      <c r="P4049"/>
      <c r="Q4049"/>
    </row>
    <row r="4050" spans="3:17" x14ac:dyDescent="0.35">
      <c r="C4050"/>
      <c r="D4050"/>
      <c r="E4050"/>
      <c r="F4050"/>
      <c r="G4050"/>
      <c r="H4050"/>
      <c r="I4050"/>
      <c r="J4050"/>
      <c r="K4050"/>
      <c r="L4050"/>
      <c r="M4050"/>
      <c r="N4050"/>
      <c r="O4050"/>
      <c r="P4050"/>
      <c r="Q4050"/>
    </row>
    <row r="4051" spans="3:17" x14ac:dyDescent="0.35">
      <c r="C4051"/>
      <c r="D4051"/>
      <c r="E4051"/>
      <c r="F4051"/>
      <c r="G4051"/>
      <c r="H4051"/>
      <c r="I4051"/>
      <c r="J4051"/>
      <c r="K4051"/>
      <c r="L4051"/>
      <c r="M4051"/>
      <c r="N4051"/>
      <c r="O4051"/>
      <c r="P4051"/>
      <c r="Q4051"/>
    </row>
    <row r="4052" spans="3:17" x14ac:dyDescent="0.35">
      <c r="C4052"/>
      <c r="D4052"/>
      <c r="E4052"/>
      <c r="F4052"/>
      <c r="G4052"/>
      <c r="H4052"/>
      <c r="I4052"/>
      <c r="J4052"/>
      <c r="K4052"/>
      <c r="L4052"/>
      <c r="M4052"/>
      <c r="N4052"/>
      <c r="O4052"/>
      <c r="P4052"/>
      <c r="Q4052"/>
    </row>
    <row r="4053" spans="3:17" x14ac:dyDescent="0.35">
      <c r="C4053"/>
      <c r="D4053"/>
      <c r="E4053"/>
      <c r="F4053"/>
      <c r="G4053"/>
      <c r="H4053"/>
      <c r="I4053"/>
      <c r="J4053"/>
      <c r="K4053"/>
      <c r="L4053"/>
      <c r="M4053"/>
      <c r="N4053"/>
      <c r="O4053"/>
      <c r="P4053"/>
      <c r="Q4053"/>
    </row>
    <row r="4054" spans="3:17" x14ac:dyDescent="0.35">
      <c r="C4054"/>
      <c r="D4054"/>
      <c r="E4054"/>
      <c r="F4054"/>
      <c r="G4054"/>
      <c r="H4054"/>
      <c r="I4054"/>
      <c r="J4054"/>
      <c r="K4054"/>
      <c r="L4054"/>
      <c r="M4054"/>
      <c r="N4054"/>
      <c r="O4054"/>
      <c r="P4054"/>
      <c r="Q4054"/>
    </row>
    <row r="4055" spans="3:17" x14ac:dyDescent="0.35">
      <c r="C4055"/>
      <c r="D4055"/>
      <c r="E4055"/>
      <c r="F4055"/>
      <c r="G4055"/>
      <c r="H4055"/>
      <c r="I4055"/>
      <c r="J4055"/>
      <c r="K4055"/>
      <c r="L4055"/>
      <c r="M4055"/>
      <c r="N4055"/>
      <c r="O4055"/>
      <c r="P4055"/>
      <c r="Q4055"/>
    </row>
    <row r="4056" spans="3:17" x14ac:dyDescent="0.35">
      <c r="C4056"/>
      <c r="D4056"/>
      <c r="E4056"/>
      <c r="F4056"/>
      <c r="G4056"/>
      <c r="H4056"/>
      <c r="I4056"/>
      <c r="J4056"/>
      <c r="K4056"/>
      <c r="L4056"/>
      <c r="M4056"/>
      <c r="N4056"/>
      <c r="O4056"/>
      <c r="P4056"/>
      <c r="Q4056"/>
    </row>
    <row r="4057" spans="3:17" x14ac:dyDescent="0.35">
      <c r="C4057"/>
      <c r="D4057"/>
      <c r="E4057"/>
      <c r="F4057"/>
      <c r="G4057"/>
      <c r="H4057"/>
      <c r="I4057"/>
      <c r="J4057"/>
      <c r="K4057"/>
      <c r="L4057"/>
      <c r="M4057"/>
      <c r="N4057"/>
      <c r="O4057"/>
      <c r="P4057"/>
      <c r="Q4057"/>
    </row>
    <row r="4058" spans="3:17" x14ac:dyDescent="0.35">
      <c r="C4058"/>
      <c r="D4058"/>
      <c r="E4058"/>
      <c r="F4058"/>
      <c r="G4058"/>
      <c r="H4058"/>
      <c r="I4058"/>
      <c r="J4058"/>
      <c r="K4058"/>
      <c r="L4058"/>
      <c r="M4058"/>
      <c r="N4058"/>
      <c r="O4058"/>
      <c r="P4058"/>
      <c r="Q4058"/>
    </row>
    <row r="4059" spans="3:17" x14ac:dyDescent="0.35">
      <c r="C4059"/>
      <c r="D4059"/>
      <c r="E4059"/>
      <c r="F4059"/>
      <c r="G4059"/>
      <c r="H4059"/>
      <c r="I4059"/>
      <c r="J4059"/>
      <c r="K4059"/>
      <c r="L4059"/>
      <c r="M4059"/>
      <c r="N4059"/>
      <c r="O4059"/>
      <c r="P4059"/>
      <c r="Q4059"/>
    </row>
    <row r="4060" spans="3:17" x14ac:dyDescent="0.35">
      <c r="C4060"/>
      <c r="D4060"/>
      <c r="E4060"/>
      <c r="F4060"/>
      <c r="G4060"/>
      <c r="H4060"/>
      <c r="I4060"/>
      <c r="J4060"/>
      <c r="K4060"/>
      <c r="L4060"/>
      <c r="M4060"/>
      <c r="N4060"/>
      <c r="O4060"/>
      <c r="P4060"/>
      <c r="Q4060"/>
    </row>
    <row r="4061" spans="3:17" x14ac:dyDescent="0.35">
      <c r="C4061"/>
      <c r="D4061"/>
      <c r="E4061"/>
      <c r="F4061"/>
      <c r="G4061"/>
      <c r="H4061"/>
      <c r="I4061"/>
      <c r="J4061"/>
      <c r="K4061"/>
      <c r="L4061"/>
      <c r="M4061"/>
      <c r="N4061"/>
      <c r="O4061"/>
      <c r="P4061"/>
      <c r="Q4061"/>
    </row>
    <row r="4062" spans="3:17" x14ac:dyDescent="0.35">
      <c r="C4062"/>
      <c r="D4062"/>
      <c r="E4062"/>
      <c r="F4062"/>
      <c r="G4062"/>
      <c r="H4062"/>
      <c r="I4062"/>
      <c r="J4062"/>
      <c r="K4062"/>
      <c r="L4062"/>
      <c r="M4062"/>
      <c r="N4062"/>
      <c r="O4062"/>
      <c r="P4062"/>
      <c r="Q4062"/>
    </row>
    <row r="4063" spans="3:17" x14ac:dyDescent="0.35">
      <c r="C4063"/>
      <c r="D4063"/>
      <c r="E4063"/>
      <c r="F4063"/>
      <c r="G4063"/>
      <c r="H4063"/>
      <c r="I4063"/>
      <c r="J4063"/>
      <c r="K4063"/>
      <c r="L4063"/>
      <c r="M4063"/>
      <c r="N4063"/>
      <c r="O4063"/>
      <c r="P4063"/>
      <c r="Q4063"/>
    </row>
    <row r="4064" spans="3:17" x14ac:dyDescent="0.35">
      <c r="C4064"/>
      <c r="D4064"/>
      <c r="E4064"/>
      <c r="F4064"/>
      <c r="G4064"/>
      <c r="H4064"/>
      <c r="I4064"/>
      <c r="J4064"/>
      <c r="K4064"/>
      <c r="L4064"/>
      <c r="M4064"/>
      <c r="N4064"/>
      <c r="O4064"/>
      <c r="P4064"/>
      <c r="Q4064"/>
    </row>
    <row r="4065" spans="3:17" x14ac:dyDescent="0.35">
      <c r="C4065"/>
      <c r="D4065"/>
      <c r="E4065"/>
      <c r="F4065"/>
      <c r="G4065"/>
      <c r="H4065"/>
      <c r="I4065"/>
      <c r="J4065"/>
      <c r="K4065"/>
      <c r="L4065"/>
      <c r="M4065"/>
      <c r="N4065"/>
      <c r="O4065"/>
      <c r="P4065"/>
      <c r="Q4065"/>
    </row>
    <row r="4066" spans="3:17" x14ac:dyDescent="0.35">
      <c r="C4066"/>
      <c r="D4066"/>
      <c r="E4066"/>
      <c r="F4066"/>
      <c r="G4066"/>
      <c r="H4066"/>
      <c r="I4066"/>
      <c r="J4066"/>
      <c r="K4066"/>
      <c r="L4066"/>
      <c r="M4066"/>
      <c r="N4066"/>
      <c r="O4066"/>
      <c r="P4066"/>
      <c r="Q4066"/>
    </row>
    <row r="4067" spans="3:17" x14ac:dyDescent="0.35">
      <c r="C4067"/>
      <c r="D4067"/>
      <c r="E4067"/>
      <c r="F4067"/>
      <c r="G4067"/>
      <c r="H4067"/>
      <c r="I4067"/>
      <c r="J4067"/>
      <c r="K4067"/>
      <c r="L4067"/>
      <c r="M4067"/>
      <c r="N4067"/>
      <c r="O4067"/>
      <c r="P4067"/>
      <c r="Q4067"/>
    </row>
    <row r="4068" spans="3:17" x14ac:dyDescent="0.35">
      <c r="C4068"/>
      <c r="D4068"/>
      <c r="E4068"/>
      <c r="F4068"/>
      <c r="G4068"/>
      <c r="H4068"/>
      <c r="I4068"/>
      <c r="J4068"/>
      <c r="K4068"/>
      <c r="L4068"/>
      <c r="M4068"/>
      <c r="N4068"/>
      <c r="O4068"/>
      <c r="P4068"/>
      <c r="Q4068"/>
    </row>
    <row r="4069" spans="3:17" x14ac:dyDescent="0.35">
      <c r="C4069"/>
      <c r="D4069"/>
      <c r="E4069"/>
      <c r="F4069"/>
      <c r="G4069"/>
      <c r="H4069"/>
      <c r="I4069"/>
      <c r="J4069"/>
      <c r="K4069"/>
      <c r="L4069"/>
      <c r="M4069"/>
      <c r="N4069"/>
      <c r="O4069"/>
      <c r="P4069"/>
      <c r="Q4069"/>
    </row>
    <row r="4070" spans="3:17" x14ac:dyDescent="0.35">
      <c r="C4070"/>
      <c r="D4070"/>
      <c r="E4070"/>
      <c r="F4070"/>
      <c r="G4070"/>
      <c r="H4070"/>
      <c r="I4070"/>
      <c r="J4070"/>
      <c r="K4070"/>
      <c r="L4070"/>
      <c r="M4070"/>
      <c r="N4070"/>
      <c r="O4070"/>
      <c r="P4070"/>
      <c r="Q4070"/>
    </row>
    <row r="4071" spans="3:17" x14ac:dyDescent="0.35">
      <c r="C4071"/>
      <c r="D4071"/>
      <c r="E4071"/>
      <c r="F4071"/>
      <c r="G4071"/>
      <c r="H4071"/>
      <c r="I4071"/>
      <c r="J4071"/>
      <c r="K4071"/>
      <c r="L4071"/>
      <c r="M4071"/>
      <c r="N4071"/>
      <c r="O4071"/>
      <c r="P4071"/>
      <c r="Q4071"/>
    </row>
    <row r="4072" spans="3:17" x14ac:dyDescent="0.35">
      <c r="C4072"/>
      <c r="D4072"/>
      <c r="E4072"/>
      <c r="F4072"/>
      <c r="G4072"/>
      <c r="H4072"/>
      <c r="I4072"/>
      <c r="J4072"/>
      <c r="K4072"/>
      <c r="L4072"/>
      <c r="M4072"/>
      <c r="N4072"/>
      <c r="O4072"/>
      <c r="P4072"/>
      <c r="Q4072"/>
    </row>
    <row r="4073" spans="3:17" x14ac:dyDescent="0.35">
      <c r="C4073"/>
      <c r="D4073"/>
      <c r="E4073"/>
      <c r="F4073"/>
      <c r="G4073"/>
      <c r="H4073"/>
      <c r="I4073"/>
      <c r="J4073"/>
      <c r="K4073"/>
      <c r="L4073"/>
      <c r="M4073"/>
      <c r="N4073"/>
      <c r="O4073"/>
      <c r="P4073"/>
      <c r="Q4073"/>
    </row>
    <row r="4074" spans="3:17" x14ac:dyDescent="0.35">
      <c r="C4074"/>
      <c r="D4074"/>
      <c r="E4074"/>
      <c r="F4074"/>
      <c r="G4074"/>
      <c r="H4074"/>
      <c r="I4074"/>
      <c r="J4074"/>
      <c r="K4074"/>
      <c r="L4074"/>
      <c r="M4074"/>
      <c r="N4074"/>
      <c r="O4074"/>
      <c r="P4074"/>
      <c r="Q4074"/>
    </row>
    <row r="4075" spans="3:17" x14ac:dyDescent="0.35">
      <c r="C4075"/>
      <c r="D4075"/>
      <c r="E4075"/>
      <c r="F4075"/>
      <c r="G4075"/>
      <c r="H4075"/>
      <c r="I4075"/>
      <c r="J4075"/>
      <c r="K4075"/>
      <c r="L4075"/>
      <c r="M4075"/>
      <c r="N4075"/>
      <c r="O4075"/>
      <c r="P4075"/>
      <c r="Q4075"/>
    </row>
    <row r="4076" spans="3:17" x14ac:dyDescent="0.35">
      <c r="C4076"/>
      <c r="D4076"/>
      <c r="E4076"/>
      <c r="F4076"/>
      <c r="G4076"/>
      <c r="H4076"/>
      <c r="I4076"/>
      <c r="J4076"/>
      <c r="K4076"/>
      <c r="L4076"/>
      <c r="M4076"/>
      <c r="N4076"/>
      <c r="O4076"/>
      <c r="P4076"/>
      <c r="Q4076"/>
    </row>
    <row r="4077" spans="3:17" x14ac:dyDescent="0.35">
      <c r="C4077"/>
      <c r="D4077"/>
      <c r="E4077"/>
      <c r="F4077"/>
      <c r="G4077"/>
      <c r="H4077"/>
      <c r="I4077"/>
      <c r="J4077"/>
      <c r="K4077"/>
      <c r="L4077"/>
      <c r="M4077"/>
      <c r="N4077"/>
      <c r="O4077"/>
      <c r="P4077"/>
      <c r="Q4077"/>
    </row>
    <row r="4078" spans="3:17" x14ac:dyDescent="0.35">
      <c r="C4078"/>
      <c r="D4078"/>
      <c r="E4078"/>
      <c r="F4078"/>
      <c r="G4078"/>
      <c r="H4078"/>
      <c r="I4078"/>
      <c r="J4078"/>
      <c r="K4078"/>
      <c r="L4078"/>
      <c r="M4078"/>
      <c r="N4078"/>
      <c r="O4078"/>
      <c r="P4078"/>
      <c r="Q4078"/>
    </row>
    <row r="4079" spans="3:17" x14ac:dyDescent="0.35">
      <c r="C4079"/>
      <c r="D4079"/>
      <c r="E4079"/>
      <c r="F4079"/>
      <c r="G4079"/>
      <c r="H4079"/>
      <c r="I4079"/>
      <c r="J4079"/>
      <c r="K4079"/>
      <c r="L4079"/>
      <c r="M4079"/>
      <c r="N4079"/>
      <c r="O4079"/>
      <c r="P4079"/>
      <c r="Q4079"/>
    </row>
    <row r="4080" spans="3:17" x14ac:dyDescent="0.35">
      <c r="C4080"/>
      <c r="D4080"/>
      <c r="E4080"/>
      <c r="F4080"/>
      <c r="G4080"/>
      <c r="H4080"/>
      <c r="I4080"/>
      <c r="J4080"/>
      <c r="K4080"/>
      <c r="L4080"/>
      <c r="M4080"/>
      <c r="N4080"/>
      <c r="O4080"/>
      <c r="P4080"/>
      <c r="Q4080"/>
    </row>
    <row r="4081" spans="3:17" x14ac:dyDescent="0.35">
      <c r="C4081"/>
      <c r="D4081"/>
      <c r="E4081"/>
      <c r="F4081"/>
      <c r="G4081"/>
      <c r="H4081"/>
      <c r="I4081"/>
      <c r="J4081"/>
      <c r="K4081"/>
      <c r="L4081"/>
      <c r="M4081"/>
      <c r="N4081"/>
      <c r="O4081"/>
      <c r="P4081"/>
      <c r="Q4081"/>
    </row>
    <row r="4082" spans="3:17" x14ac:dyDescent="0.35">
      <c r="C4082"/>
      <c r="D4082"/>
      <c r="E4082"/>
      <c r="F4082"/>
      <c r="G4082"/>
      <c r="H4082"/>
      <c r="I4082"/>
      <c r="J4082"/>
      <c r="K4082"/>
      <c r="L4082"/>
      <c r="M4082"/>
      <c r="N4082"/>
      <c r="O4082"/>
      <c r="P4082"/>
      <c r="Q4082"/>
    </row>
    <row r="4083" spans="3:17" x14ac:dyDescent="0.35">
      <c r="C4083"/>
      <c r="D4083"/>
      <c r="E4083"/>
      <c r="F4083"/>
      <c r="G4083"/>
      <c r="H4083"/>
      <c r="I4083"/>
      <c r="J4083"/>
      <c r="K4083"/>
      <c r="L4083"/>
      <c r="M4083"/>
      <c r="N4083"/>
      <c r="O4083"/>
      <c r="P4083"/>
      <c r="Q4083"/>
    </row>
    <row r="4084" spans="3:17" x14ac:dyDescent="0.35">
      <c r="C4084"/>
      <c r="D4084"/>
      <c r="E4084"/>
      <c r="F4084"/>
      <c r="G4084"/>
      <c r="H4084"/>
      <c r="I4084"/>
      <c r="J4084"/>
      <c r="K4084"/>
      <c r="L4084"/>
      <c r="M4084"/>
      <c r="N4084"/>
      <c r="O4084"/>
      <c r="P4084"/>
      <c r="Q4084"/>
    </row>
    <row r="4085" spans="3:17" x14ac:dyDescent="0.35">
      <c r="C4085"/>
      <c r="D4085"/>
      <c r="E4085"/>
      <c r="F4085"/>
      <c r="G4085"/>
      <c r="H4085"/>
      <c r="I4085"/>
      <c r="J4085"/>
      <c r="K4085"/>
      <c r="L4085"/>
      <c r="M4085"/>
      <c r="N4085"/>
      <c r="O4085"/>
      <c r="P4085"/>
      <c r="Q4085"/>
    </row>
    <row r="4086" spans="3:17" x14ac:dyDescent="0.35">
      <c r="C4086"/>
      <c r="D4086"/>
      <c r="E4086"/>
      <c r="F4086"/>
      <c r="G4086"/>
      <c r="H4086"/>
      <c r="I4086"/>
      <c r="J4086"/>
      <c r="K4086"/>
      <c r="L4086"/>
      <c r="M4086"/>
      <c r="N4086"/>
      <c r="O4086"/>
      <c r="P4086"/>
      <c r="Q4086"/>
    </row>
    <row r="4087" spans="3:17" x14ac:dyDescent="0.35">
      <c r="C4087"/>
      <c r="D4087"/>
      <c r="E4087"/>
      <c r="F4087"/>
      <c r="G4087"/>
      <c r="H4087"/>
      <c r="I4087"/>
      <c r="J4087"/>
      <c r="K4087"/>
      <c r="L4087"/>
      <c r="M4087"/>
      <c r="N4087"/>
      <c r="O4087"/>
      <c r="P4087"/>
      <c r="Q4087"/>
    </row>
    <row r="4088" spans="3:17" x14ac:dyDescent="0.35">
      <c r="C4088"/>
      <c r="D4088"/>
      <c r="E4088"/>
      <c r="F4088"/>
      <c r="G4088"/>
      <c r="H4088"/>
      <c r="I4088"/>
      <c r="J4088"/>
      <c r="K4088"/>
      <c r="L4088"/>
      <c r="M4088"/>
      <c r="N4088"/>
      <c r="O4088"/>
      <c r="P4088"/>
      <c r="Q4088"/>
    </row>
    <row r="4089" spans="3:17" x14ac:dyDescent="0.35">
      <c r="C4089"/>
      <c r="D4089"/>
      <c r="E4089"/>
      <c r="F4089"/>
      <c r="G4089"/>
      <c r="H4089"/>
      <c r="I4089"/>
      <c r="J4089"/>
      <c r="K4089"/>
      <c r="L4089"/>
      <c r="M4089"/>
      <c r="N4089"/>
      <c r="O4089"/>
      <c r="P4089"/>
      <c r="Q4089"/>
    </row>
    <row r="4090" spans="3:17" x14ac:dyDescent="0.35">
      <c r="C4090"/>
      <c r="D4090"/>
      <c r="E4090"/>
      <c r="F4090"/>
      <c r="G4090"/>
      <c r="H4090"/>
      <c r="I4090"/>
      <c r="J4090"/>
      <c r="K4090"/>
      <c r="L4090"/>
      <c r="M4090"/>
      <c r="N4090"/>
      <c r="O4090"/>
      <c r="P4090"/>
      <c r="Q4090"/>
    </row>
    <row r="4091" spans="3:17" x14ac:dyDescent="0.35">
      <c r="C4091"/>
      <c r="D4091"/>
      <c r="E4091"/>
      <c r="F4091"/>
      <c r="G4091"/>
      <c r="H4091"/>
      <c r="I4091"/>
      <c r="J4091"/>
      <c r="K4091"/>
      <c r="L4091"/>
      <c r="M4091"/>
      <c r="N4091"/>
      <c r="O4091"/>
      <c r="P4091"/>
      <c r="Q4091"/>
    </row>
    <row r="4092" spans="3:17" x14ac:dyDescent="0.35">
      <c r="C4092"/>
      <c r="D4092"/>
      <c r="E4092"/>
      <c r="F4092"/>
      <c r="G4092"/>
      <c r="H4092"/>
      <c r="I4092"/>
      <c r="J4092"/>
      <c r="K4092"/>
      <c r="L4092"/>
      <c r="M4092"/>
      <c r="N4092"/>
      <c r="O4092"/>
      <c r="P4092"/>
      <c r="Q4092"/>
    </row>
    <row r="4093" spans="3:17" x14ac:dyDescent="0.35">
      <c r="C4093"/>
      <c r="D4093"/>
      <c r="E4093"/>
      <c r="F4093"/>
      <c r="G4093"/>
      <c r="H4093"/>
      <c r="I4093"/>
      <c r="J4093"/>
      <c r="K4093"/>
      <c r="L4093"/>
      <c r="M4093"/>
      <c r="N4093"/>
      <c r="O4093"/>
      <c r="P4093"/>
      <c r="Q4093"/>
    </row>
    <row r="4094" spans="3:17" x14ac:dyDescent="0.35">
      <c r="C4094"/>
      <c r="D4094"/>
      <c r="E4094"/>
      <c r="F4094"/>
      <c r="G4094"/>
      <c r="H4094"/>
      <c r="I4094"/>
      <c r="J4094"/>
      <c r="K4094"/>
      <c r="L4094"/>
      <c r="M4094"/>
      <c r="N4094"/>
      <c r="O4094"/>
      <c r="P4094"/>
      <c r="Q4094"/>
    </row>
    <row r="4095" spans="3:17" x14ac:dyDescent="0.35">
      <c r="C4095"/>
      <c r="D4095"/>
      <c r="E4095"/>
      <c r="F4095"/>
      <c r="G4095"/>
      <c r="H4095"/>
      <c r="I4095"/>
      <c r="J4095"/>
      <c r="K4095"/>
      <c r="L4095"/>
      <c r="M4095"/>
      <c r="N4095"/>
      <c r="O4095"/>
      <c r="P4095"/>
      <c r="Q4095"/>
    </row>
    <row r="4096" spans="3:17" x14ac:dyDescent="0.35">
      <c r="C4096"/>
      <c r="D4096"/>
      <c r="E4096"/>
      <c r="F4096"/>
      <c r="G4096"/>
      <c r="H4096"/>
      <c r="I4096"/>
      <c r="J4096"/>
      <c r="K4096"/>
      <c r="L4096"/>
      <c r="M4096"/>
      <c r="N4096"/>
      <c r="O4096"/>
      <c r="P4096"/>
      <c r="Q4096"/>
    </row>
    <row r="4097" spans="3:17" x14ac:dyDescent="0.35">
      <c r="C4097"/>
      <c r="D4097"/>
      <c r="E4097"/>
      <c r="F4097"/>
      <c r="G4097"/>
      <c r="H4097"/>
      <c r="I4097"/>
      <c r="J4097"/>
      <c r="K4097"/>
      <c r="L4097"/>
      <c r="M4097"/>
      <c r="N4097"/>
      <c r="O4097"/>
      <c r="P4097"/>
      <c r="Q4097"/>
    </row>
    <row r="4098" spans="3:17" x14ac:dyDescent="0.35">
      <c r="C4098"/>
      <c r="D4098"/>
      <c r="E4098"/>
      <c r="F4098"/>
      <c r="G4098"/>
      <c r="H4098"/>
      <c r="I4098"/>
      <c r="J4098"/>
      <c r="K4098"/>
      <c r="L4098"/>
      <c r="M4098"/>
      <c r="N4098"/>
      <c r="O4098"/>
      <c r="P4098"/>
      <c r="Q4098"/>
    </row>
    <row r="4099" spans="3:17" x14ac:dyDescent="0.35">
      <c r="C4099"/>
      <c r="D4099"/>
      <c r="E4099"/>
      <c r="F4099"/>
      <c r="G4099"/>
      <c r="H4099"/>
      <c r="I4099"/>
      <c r="J4099"/>
      <c r="K4099"/>
      <c r="L4099"/>
      <c r="M4099"/>
      <c r="N4099"/>
      <c r="O4099"/>
      <c r="P4099"/>
      <c r="Q4099"/>
    </row>
    <row r="4100" spans="3:17" x14ac:dyDescent="0.35">
      <c r="C4100"/>
      <c r="D4100"/>
      <c r="E4100"/>
      <c r="F4100"/>
      <c r="G4100"/>
      <c r="H4100"/>
      <c r="I4100"/>
      <c r="J4100"/>
      <c r="K4100"/>
      <c r="L4100"/>
      <c r="M4100"/>
      <c r="N4100"/>
      <c r="O4100"/>
      <c r="P4100"/>
      <c r="Q4100"/>
    </row>
    <row r="4101" spans="3:17" x14ac:dyDescent="0.35">
      <c r="C4101"/>
      <c r="D4101"/>
      <c r="E4101"/>
      <c r="F4101"/>
      <c r="G4101"/>
      <c r="H4101"/>
      <c r="I4101"/>
      <c r="J4101"/>
      <c r="K4101"/>
      <c r="L4101"/>
      <c r="M4101"/>
      <c r="N4101"/>
      <c r="O4101"/>
      <c r="P4101"/>
      <c r="Q4101"/>
    </row>
    <row r="4102" spans="3:17" x14ac:dyDescent="0.35">
      <c r="C4102"/>
      <c r="D4102"/>
      <c r="E4102"/>
      <c r="F4102"/>
      <c r="G4102"/>
      <c r="H4102"/>
      <c r="I4102"/>
      <c r="J4102"/>
      <c r="K4102"/>
      <c r="L4102"/>
      <c r="M4102"/>
      <c r="N4102"/>
      <c r="O4102"/>
      <c r="P4102"/>
      <c r="Q4102"/>
    </row>
    <row r="4103" spans="3:17" x14ac:dyDescent="0.35">
      <c r="C4103"/>
      <c r="D4103"/>
      <c r="E4103"/>
      <c r="F4103"/>
      <c r="G4103"/>
      <c r="H4103"/>
      <c r="I4103"/>
      <c r="J4103"/>
      <c r="K4103"/>
      <c r="L4103"/>
      <c r="M4103"/>
      <c r="N4103"/>
      <c r="O4103"/>
      <c r="P4103"/>
      <c r="Q4103"/>
    </row>
    <row r="4104" spans="3:17" x14ac:dyDescent="0.35">
      <c r="C4104"/>
      <c r="D4104"/>
      <c r="E4104"/>
      <c r="F4104"/>
      <c r="G4104"/>
      <c r="H4104"/>
      <c r="I4104"/>
      <c r="J4104"/>
      <c r="K4104"/>
      <c r="L4104"/>
      <c r="M4104"/>
      <c r="N4104"/>
      <c r="O4104"/>
      <c r="P4104"/>
      <c r="Q4104"/>
    </row>
    <row r="4105" spans="3:17" x14ac:dyDescent="0.35">
      <c r="C4105"/>
      <c r="D4105"/>
      <c r="E4105"/>
      <c r="F4105"/>
      <c r="G4105"/>
      <c r="H4105"/>
      <c r="I4105"/>
      <c r="J4105"/>
      <c r="K4105"/>
      <c r="L4105"/>
      <c r="M4105"/>
      <c r="N4105"/>
      <c r="O4105"/>
      <c r="P4105"/>
      <c r="Q4105"/>
    </row>
    <row r="4106" spans="3:17" x14ac:dyDescent="0.35">
      <c r="C4106"/>
      <c r="D4106"/>
      <c r="E4106"/>
      <c r="F4106"/>
      <c r="G4106"/>
      <c r="H4106"/>
      <c r="I4106"/>
      <c r="J4106"/>
      <c r="K4106"/>
      <c r="L4106"/>
      <c r="M4106"/>
      <c r="N4106"/>
      <c r="O4106"/>
      <c r="P4106"/>
      <c r="Q4106"/>
    </row>
    <row r="4107" spans="3:17" x14ac:dyDescent="0.35">
      <c r="C4107"/>
      <c r="D4107"/>
      <c r="E4107"/>
      <c r="F4107"/>
      <c r="G4107"/>
      <c r="H4107"/>
      <c r="I4107"/>
      <c r="J4107"/>
      <c r="K4107"/>
      <c r="L4107"/>
      <c r="M4107"/>
      <c r="N4107"/>
      <c r="O4107"/>
      <c r="P4107"/>
      <c r="Q4107"/>
    </row>
    <row r="4108" spans="3:17" x14ac:dyDescent="0.35">
      <c r="C4108"/>
      <c r="D4108"/>
      <c r="E4108"/>
      <c r="F4108"/>
      <c r="G4108"/>
      <c r="H4108"/>
      <c r="I4108"/>
      <c r="J4108"/>
      <c r="K4108"/>
      <c r="L4108"/>
      <c r="M4108"/>
      <c r="N4108"/>
      <c r="O4108"/>
      <c r="P4108"/>
      <c r="Q4108"/>
    </row>
    <row r="4109" spans="3:17" x14ac:dyDescent="0.35">
      <c r="C4109"/>
      <c r="D4109"/>
      <c r="E4109"/>
      <c r="F4109"/>
      <c r="G4109"/>
      <c r="H4109"/>
      <c r="I4109"/>
      <c r="J4109"/>
      <c r="K4109"/>
      <c r="L4109"/>
      <c r="M4109"/>
      <c r="N4109"/>
      <c r="O4109"/>
      <c r="P4109"/>
      <c r="Q4109"/>
    </row>
    <row r="4110" spans="3:17" x14ac:dyDescent="0.35">
      <c r="C4110"/>
      <c r="D4110"/>
      <c r="E4110"/>
      <c r="F4110"/>
      <c r="G4110"/>
      <c r="H4110"/>
      <c r="I4110"/>
      <c r="J4110"/>
      <c r="K4110"/>
      <c r="L4110"/>
      <c r="M4110"/>
      <c r="N4110"/>
      <c r="O4110"/>
      <c r="P4110"/>
      <c r="Q4110"/>
    </row>
    <row r="4111" spans="3:17" x14ac:dyDescent="0.35">
      <c r="C4111"/>
      <c r="D4111"/>
      <c r="E4111"/>
      <c r="F4111"/>
      <c r="G4111"/>
      <c r="H4111"/>
      <c r="I4111"/>
      <c r="J4111"/>
      <c r="K4111"/>
      <c r="L4111"/>
      <c r="M4111"/>
      <c r="N4111"/>
      <c r="O4111"/>
      <c r="P4111"/>
      <c r="Q4111"/>
    </row>
    <row r="4112" spans="3:17" x14ac:dyDescent="0.35">
      <c r="C4112"/>
      <c r="D4112"/>
      <c r="E4112"/>
      <c r="F4112"/>
      <c r="G4112"/>
      <c r="H4112"/>
      <c r="I4112"/>
      <c r="J4112"/>
      <c r="K4112"/>
      <c r="L4112"/>
      <c r="M4112"/>
      <c r="N4112"/>
      <c r="O4112"/>
      <c r="P4112"/>
      <c r="Q4112"/>
    </row>
    <row r="4113" spans="3:17" x14ac:dyDescent="0.35">
      <c r="C4113"/>
      <c r="D4113"/>
      <c r="E4113"/>
      <c r="F4113"/>
      <c r="G4113"/>
      <c r="H4113"/>
      <c r="I4113"/>
      <c r="J4113"/>
      <c r="K4113"/>
      <c r="L4113"/>
      <c r="M4113"/>
      <c r="N4113"/>
      <c r="O4113"/>
      <c r="P4113"/>
      <c r="Q4113"/>
    </row>
    <row r="4114" spans="3:17" x14ac:dyDescent="0.35">
      <c r="C4114"/>
      <c r="D4114"/>
      <c r="E4114"/>
      <c r="F4114"/>
      <c r="G4114"/>
      <c r="H4114"/>
      <c r="I4114"/>
      <c r="J4114"/>
      <c r="K4114"/>
      <c r="L4114"/>
      <c r="M4114"/>
      <c r="N4114"/>
      <c r="O4114"/>
      <c r="P4114"/>
      <c r="Q4114"/>
    </row>
    <row r="4115" spans="3:17" x14ac:dyDescent="0.35">
      <c r="C4115"/>
      <c r="D4115"/>
      <c r="E4115"/>
      <c r="F4115"/>
      <c r="G4115"/>
      <c r="H4115"/>
      <c r="I4115"/>
      <c r="J4115"/>
      <c r="K4115"/>
      <c r="L4115"/>
      <c r="M4115"/>
      <c r="N4115"/>
      <c r="O4115"/>
      <c r="P4115"/>
      <c r="Q4115"/>
    </row>
    <row r="4116" spans="3:17" x14ac:dyDescent="0.35">
      <c r="C4116"/>
      <c r="D4116"/>
      <c r="E4116"/>
      <c r="F4116"/>
      <c r="G4116"/>
      <c r="H4116"/>
      <c r="I4116"/>
      <c r="J4116"/>
      <c r="K4116"/>
      <c r="L4116"/>
      <c r="M4116"/>
      <c r="N4116"/>
      <c r="O4116"/>
      <c r="P4116"/>
      <c r="Q4116"/>
    </row>
    <row r="4117" spans="3:17" x14ac:dyDescent="0.35">
      <c r="C4117"/>
      <c r="D4117"/>
      <c r="E4117"/>
      <c r="F4117"/>
      <c r="G4117"/>
      <c r="H4117"/>
      <c r="I4117"/>
      <c r="J4117"/>
      <c r="K4117"/>
      <c r="L4117"/>
      <c r="M4117"/>
      <c r="N4117"/>
      <c r="O4117"/>
      <c r="P4117"/>
      <c r="Q4117"/>
    </row>
    <row r="4118" spans="3:17" x14ac:dyDescent="0.35">
      <c r="C4118"/>
      <c r="D4118"/>
      <c r="E4118"/>
      <c r="F4118"/>
      <c r="G4118"/>
      <c r="H4118"/>
      <c r="I4118"/>
      <c r="J4118"/>
      <c r="K4118"/>
      <c r="L4118"/>
      <c r="M4118"/>
      <c r="N4118"/>
      <c r="O4118"/>
      <c r="P4118"/>
      <c r="Q4118"/>
    </row>
    <row r="4119" spans="3:17" x14ac:dyDescent="0.35">
      <c r="C4119"/>
      <c r="D4119"/>
      <c r="E4119"/>
      <c r="F4119"/>
      <c r="G4119"/>
      <c r="H4119"/>
      <c r="I4119"/>
      <c r="J4119"/>
      <c r="K4119"/>
      <c r="L4119"/>
      <c r="M4119"/>
      <c r="N4119"/>
      <c r="O4119"/>
      <c r="P4119"/>
      <c r="Q4119"/>
    </row>
    <row r="4120" spans="3:17" x14ac:dyDescent="0.35">
      <c r="C4120"/>
      <c r="D4120"/>
      <c r="E4120"/>
      <c r="F4120"/>
      <c r="G4120"/>
      <c r="H4120"/>
      <c r="I4120"/>
      <c r="J4120"/>
      <c r="K4120"/>
      <c r="L4120"/>
      <c r="M4120"/>
      <c r="N4120"/>
      <c r="O4120"/>
      <c r="P4120"/>
      <c r="Q4120"/>
    </row>
    <row r="4121" spans="3:17" x14ac:dyDescent="0.35">
      <c r="C4121"/>
      <c r="D4121"/>
      <c r="E4121"/>
      <c r="F4121"/>
      <c r="G4121"/>
      <c r="H4121"/>
      <c r="I4121"/>
      <c r="J4121"/>
      <c r="K4121"/>
      <c r="L4121"/>
      <c r="M4121"/>
      <c r="N4121"/>
      <c r="O4121"/>
      <c r="P4121"/>
      <c r="Q4121"/>
    </row>
    <row r="4122" spans="3:17" x14ac:dyDescent="0.35">
      <c r="C4122"/>
      <c r="D4122"/>
      <c r="E4122"/>
      <c r="F4122"/>
      <c r="G4122"/>
      <c r="H4122"/>
      <c r="I4122"/>
      <c r="J4122"/>
      <c r="K4122"/>
      <c r="L4122"/>
      <c r="M4122"/>
      <c r="N4122"/>
      <c r="O4122"/>
      <c r="P4122"/>
      <c r="Q4122"/>
    </row>
    <row r="4123" spans="3:17" x14ac:dyDescent="0.35">
      <c r="C4123"/>
      <c r="D4123"/>
      <c r="E4123"/>
      <c r="F4123"/>
      <c r="G4123"/>
      <c r="H4123"/>
      <c r="I4123"/>
      <c r="J4123"/>
      <c r="K4123"/>
      <c r="L4123"/>
      <c r="M4123"/>
      <c r="N4123"/>
      <c r="O4123"/>
      <c r="P4123"/>
      <c r="Q4123"/>
    </row>
    <row r="4124" spans="3:17" x14ac:dyDescent="0.35">
      <c r="C4124"/>
      <c r="D4124"/>
      <c r="E4124"/>
      <c r="F4124"/>
      <c r="G4124"/>
      <c r="H4124"/>
      <c r="I4124"/>
      <c r="J4124"/>
      <c r="K4124"/>
      <c r="L4124"/>
      <c r="M4124"/>
      <c r="N4124"/>
      <c r="O4124"/>
      <c r="P4124"/>
      <c r="Q4124"/>
    </row>
    <row r="4125" spans="3:17" x14ac:dyDescent="0.35">
      <c r="C4125"/>
      <c r="D4125"/>
      <c r="E4125"/>
      <c r="F4125"/>
      <c r="G4125"/>
      <c r="H4125"/>
      <c r="I4125"/>
      <c r="J4125"/>
      <c r="K4125"/>
      <c r="L4125"/>
      <c r="M4125"/>
      <c r="N4125"/>
      <c r="O4125"/>
      <c r="P4125"/>
      <c r="Q4125"/>
    </row>
    <row r="4126" spans="3:17" x14ac:dyDescent="0.35">
      <c r="C4126"/>
      <c r="D4126"/>
      <c r="E4126"/>
      <c r="F4126"/>
      <c r="G4126"/>
      <c r="H4126"/>
      <c r="I4126"/>
      <c r="J4126"/>
      <c r="K4126"/>
      <c r="L4126"/>
      <c r="M4126"/>
      <c r="N4126"/>
      <c r="O4126"/>
      <c r="P4126"/>
      <c r="Q4126"/>
    </row>
    <row r="4127" spans="3:17" x14ac:dyDescent="0.35">
      <c r="C4127"/>
      <c r="D4127"/>
      <c r="E4127"/>
      <c r="F4127"/>
      <c r="G4127"/>
      <c r="H4127"/>
      <c r="I4127"/>
      <c r="J4127"/>
      <c r="K4127"/>
      <c r="L4127"/>
      <c r="M4127"/>
      <c r="N4127"/>
      <c r="O4127"/>
      <c r="P4127"/>
      <c r="Q4127"/>
    </row>
    <row r="4128" spans="3:17" x14ac:dyDescent="0.35">
      <c r="C4128"/>
      <c r="D4128"/>
      <c r="E4128"/>
      <c r="F4128"/>
      <c r="G4128"/>
      <c r="H4128"/>
      <c r="I4128"/>
      <c r="J4128"/>
      <c r="K4128"/>
      <c r="L4128"/>
      <c r="M4128"/>
      <c r="N4128"/>
      <c r="O4128"/>
      <c r="P4128"/>
      <c r="Q4128"/>
    </row>
    <row r="4129" spans="3:17" x14ac:dyDescent="0.35">
      <c r="C4129"/>
      <c r="D4129"/>
      <c r="E4129"/>
      <c r="F4129"/>
      <c r="G4129"/>
      <c r="H4129"/>
      <c r="I4129"/>
      <c r="J4129"/>
      <c r="K4129"/>
      <c r="L4129"/>
      <c r="M4129"/>
      <c r="N4129"/>
      <c r="O4129"/>
      <c r="P4129"/>
      <c r="Q4129"/>
    </row>
    <row r="4130" spans="3:17" x14ac:dyDescent="0.35">
      <c r="C4130"/>
      <c r="D4130"/>
      <c r="E4130"/>
      <c r="F4130"/>
      <c r="G4130"/>
      <c r="H4130"/>
      <c r="I4130"/>
      <c r="J4130"/>
      <c r="K4130"/>
      <c r="L4130"/>
      <c r="M4130"/>
      <c r="N4130"/>
      <c r="O4130"/>
      <c r="P4130"/>
      <c r="Q4130"/>
    </row>
    <row r="4131" spans="3:17" x14ac:dyDescent="0.35">
      <c r="C4131"/>
      <c r="D4131"/>
      <c r="E4131"/>
      <c r="F4131"/>
      <c r="G4131"/>
      <c r="H4131"/>
      <c r="I4131"/>
      <c r="J4131"/>
      <c r="K4131"/>
      <c r="L4131"/>
      <c r="M4131"/>
      <c r="N4131"/>
      <c r="O4131"/>
      <c r="P4131"/>
      <c r="Q4131"/>
    </row>
    <row r="4132" spans="3:17" x14ac:dyDescent="0.35">
      <c r="C4132"/>
      <c r="D4132"/>
      <c r="E4132"/>
      <c r="F4132"/>
      <c r="G4132"/>
      <c r="H4132"/>
      <c r="I4132"/>
      <c r="J4132"/>
      <c r="K4132"/>
      <c r="L4132"/>
      <c r="M4132"/>
      <c r="N4132"/>
      <c r="O4132"/>
      <c r="P4132"/>
      <c r="Q4132"/>
    </row>
    <row r="4133" spans="3:17" x14ac:dyDescent="0.35">
      <c r="C4133"/>
      <c r="D4133"/>
      <c r="E4133"/>
      <c r="F4133"/>
      <c r="G4133"/>
      <c r="H4133"/>
      <c r="I4133"/>
      <c r="J4133"/>
      <c r="K4133"/>
      <c r="L4133"/>
      <c r="M4133"/>
      <c r="N4133"/>
      <c r="O4133"/>
      <c r="P4133"/>
      <c r="Q4133"/>
    </row>
    <row r="4134" spans="3:17" x14ac:dyDescent="0.35">
      <c r="C4134"/>
      <c r="D4134"/>
      <c r="E4134"/>
      <c r="F4134"/>
      <c r="G4134"/>
      <c r="H4134"/>
      <c r="I4134"/>
      <c r="J4134"/>
      <c r="K4134"/>
      <c r="L4134"/>
      <c r="M4134"/>
      <c r="N4134"/>
      <c r="O4134"/>
      <c r="P4134"/>
      <c r="Q4134"/>
    </row>
    <row r="4135" spans="3:17" x14ac:dyDescent="0.35">
      <c r="C4135"/>
      <c r="D4135"/>
      <c r="E4135"/>
      <c r="F4135"/>
      <c r="G4135"/>
      <c r="H4135"/>
      <c r="I4135"/>
      <c r="J4135"/>
      <c r="K4135"/>
      <c r="L4135"/>
      <c r="M4135"/>
      <c r="N4135"/>
      <c r="O4135"/>
      <c r="P4135"/>
      <c r="Q4135"/>
    </row>
    <row r="4136" spans="3:17" x14ac:dyDescent="0.35">
      <c r="C4136"/>
      <c r="D4136"/>
      <c r="E4136"/>
      <c r="F4136"/>
      <c r="G4136"/>
      <c r="H4136"/>
      <c r="I4136"/>
      <c r="J4136"/>
      <c r="K4136"/>
      <c r="L4136"/>
      <c r="M4136"/>
      <c r="N4136"/>
      <c r="O4136"/>
      <c r="P4136"/>
      <c r="Q4136"/>
    </row>
    <row r="4137" spans="3:17" x14ac:dyDescent="0.35">
      <c r="C4137"/>
      <c r="D4137"/>
      <c r="E4137"/>
      <c r="F4137"/>
      <c r="G4137"/>
      <c r="H4137"/>
      <c r="I4137"/>
      <c r="J4137"/>
      <c r="K4137"/>
      <c r="L4137"/>
      <c r="M4137"/>
      <c r="N4137"/>
      <c r="O4137"/>
      <c r="P4137"/>
      <c r="Q4137"/>
    </row>
    <row r="4138" spans="3:17" x14ac:dyDescent="0.35">
      <c r="C4138"/>
      <c r="D4138"/>
      <c r="E4138"/>
      <c r="F4138"/>
      <c r="G4138"/>
      <c r="H4138"/>
      <c r="I4138"/>
      <c r="J4138"/>
      <c r="K4138"/>
      <c r="L4138"/>
      <c r="M4138"/>
      <c r="N4138"/>
      <c r="O4138"/>
      <c r="P4138"/>
      <c r="Q4138"/>
    </row>
    <row r="4139" spans="3:17" x14ac:dyDescent="0.35">
      <c r="C4139"/>
      <c r="D4139"/>
      <c r="E4139"/>
      <c r="F4139"/>
      <c r="G4139"/>
      <c r="H4139"/>
      <c r="I4139"/>
      <c r="J4139"/>
      <c r="K4139"/>
      <c r="L4139"/>
      <c r="M4139"/>
      <c r="N4139"/>
      <c r="O4139"/>
      <c r="P4139"/>
      <c r="Q4139"/>
    </row>
    <row r="4140" spans="3:17" x14ac:dyDescent="0.35">
      <c r="C4140"/>
      <c r="D4140"/>
      <c r="E4140"/>
      <c r="F4140"/>
      <c r="G4140"/>
      <c r="H4140"/>
      <c r="I4140"/>
      <c r="J4140"/>
      <c r="K4140"/>
      <c r="L4140"/>
      <c r="M4140"/>
      <c r="N4140"/>
      <c r="O4140"/>
      <c r="P4140"/>
      <c r="Q4140"/>
    </row>
    <row r="4141" spans="3:17" x14ac:dyDescent="0.35">
      <c r="C4141"/>
      <c r="D4141"/>
      <c r="E4141"/>
      <c r="F4141"/>
      <c r="G4141"/>
      <c r="H4141"/>
      <c r="I4141"/>
      <c r="J4141"/>
      <c r="K4141"/>
      <c r="L4141"/>
      <c r="M4141"/>
      <c r="N4141"/>
      <c r="O4141"/>
      <c r="P4141"/>
      <c r="Q4141"/>
    </row>
    <row r="4142" spans="3:17" x14ac:dyDescent="0.35">
      <c r="C4142"/>
      <c r="D4142"/>
      <c r="E4142"/>
      <c r="F4142"/>
      <c r="G4142"/>
      <c r="H4142"/>
      <c r="I4142"/>
      <c r="J4142"/>
      <c r="K4142"/>
      <c r="L4142"/>
      <c r="M4142"/>
      <c r="N4142"/>
      <c r="O4142"/>
      <c r="P4142"/>
      <c r="Q4142"/>
    </row>
    <row r="4143" spans="3:17" x14ac:dyDescent="0.35">
      <c r="C4143"/>
      <c r="D4143"/>
      <c r="E4143"/>
      <c r="F4143"/>
      <c r="G4143"/>
      <c r="H4143"/>
      <c r="I4143"/>
      <c r="J4143"/>
      <c r="K4143"/>
      <c r="L4143"/>
      <c r="M4143"/>
      <c r="N4143"/>
      <c r="O4143"/>
      <c r="P4143"/>
      <c r="Q4143"/>
    </row>
    <row r="4144" spans="3:17" x14ac:dyDescent="0.35">
      <c r="C4144"/>
      <c r="D4144"/>
      <c r="E4144"/>
      <c r="F4144"/>
      <c r="G4144"/>
      <c r="H4144"/>
      <c r="I4144"/>
      <c r="J4144"/>
      <c r="K4144"/>
      <c r="L4144"/>
      <c r="M4144"/>
      <c r="N4144"/>
      <c r="O4144"/>
      <c r="P4144"/>
      <c r="Q4144"/>
    </row>
    <row r="4145" spans="3:17" x14ac:dyDescent="0.35">
      <c r="C4145"/>
      <c r="D4145"/>
      <c r="E4145"/>
      <c r="F4145"/>
      <c r="G4145"/>
      <c r="H4145"/>
      <c r="I4145"/>
      <c r="J4145"/>
      <c r="K4145"/>
      <c r="L4145"/>
      <c r="M4145"/>
      <c r="N4145"/>
      <c r="O4145"/>
      <c r="P4145"/>
      <c r="Q4145"/>
    </row>
    <row r="4146" spans="3:17" x14ac:dyDescent="0.35">
      <c r="C4146"/>
      <c r="D4146"/>
      <c r="E4146"/>
      <c r="F4146"/>
      <c r="G4146"/>
      <c r="H4146"/>
      <c r="I4146"/>
      <c r="J4146"/>
      <c r="K4146"/>
      <c r="L4146"/>
      <c r="M4146"/>
      <c r="N4146"/>
      <c r="O4146"/>
      <c r="P4146"/>
      <c r="Q4146"/>
    </row>
    <row r="4147" spans="3:17" x14ac:dyDescent="0.35">
      <c r="C4147"/>
      <c r="D4147"/>
      <c r="E4147"/>
      <c r="F4147"/>
      <c r="G4147"/>
      <c r="H4147"/>
      <c r="I4147"/>
      <c r="J4147"/>
      <c r="K4147"/>
      <c r="L4147"/>
      <c r="M4147"/>
      <c r="N4147"/>
      <c r="O4147"/>
      <c r="P4147"/>
      <c r="Q4147"/>
    </row>
    <row r="4148" spans="3:17" x14ac:dyDescent="0.35">
      <c r="C4148"/>
      <c r="D4148"/>
      <c r="E4148"/>
      <c r="F4148"/>
      <c r="G4148"/>
      <c r="H4148"/>
      <c r="I4148"/>
      <c r="J4148"/>
      <c r="K4148"/>
      <c r="L4148"/>
      <c r="M4148"/>
      <c r="N4148"/>
      <c r="O4148"/>
      <c r="P4148"/>
      <c r="Q4148"/>
    </row>
    <row r="4149" spans="3:17" x14ac:dyDescent="0.35">
      <c r="C4149"/>
      <c r="D4149"/>
      <c r="E4149"/>
      <c r="F4149"/>
      <c r="G4149"/>
      <c r="H4149"/>
      <c r="I4149"/>
      <c r="J4149"/>
      <c r="K4149"/>
      <c r="L4149"/>
      <c r="M4149"/>
      <c r="N4149"/>
      <c r="O4149"/>
      <c r="P4149"/>
      <c r="Q4149"/>
    </row>
    <row r="4150" spans="3:17" x14ac:dyDescent="0.35">
      <c r="C4150"/>
      <c r="D4150"/>
      <c r="E4150"/>
      <c r="F4150"/>
      <c r="G4150"/>
      <c r="H4150"/>
      <c r="I4150"/>
      <c r="J4150"/>
      <c r="K4150"/>
      <c r="L4150"/>
      <c r="M4150"/>
      <c r="N4150"/>
      <c r="O4150"/>
      <c r="P4150"/>
      <c r="Q4150"/>
    </row>
    <row r="4151" spans="3:17" x14ac:dyDescent="0.35">
      <c r="C4151"/>
      <c r="D4151"/>
      <c r="E4151"/>
      <c r="F4151"/>
      <c r="G4151"/>
      <c r="H4151"/>
      <c r="I4151"/>
      <c r="J4151"/>
      <c r="K4151"/>
      <c r="L4151"/>
      <c r="M4151"/>
      <c r="N4151"/>
      <c r="O4151"/>
      <c r="P4151"/>
      <c r="Q4151"/>
    </row>
    <row r="4152" spans="3:17" x14ac:dyDescent="0.35">
      <c r="C4152"/>
      <c r="D4152"/>
      <c r="E4152"/>
      <c r="F4152"/>
      <c r="G4152"/>
      <c r="H4152"/>
      <c r="I4152"/>
      <c r="J4152"/>
      <c r="K4152"/>
      <c r="L4152"/>
      <c r="M4152"/>
      <c r="N4152"/>
      <c r="O4152"/>
      <c r="P4152"/>
      <c r="Q4152"/>
    </row>
    <row r="4153" spans="3:17" x14ac:dyDescent="0.35">
      <c r="C4153"/>
      <c r="D4153"/>
      <c r="E4153"/>
      <c r="F4153"/>
      <c r="G4153"/>
      <c r="H4153"/>
      <c r="I4153"/>
      <c r="J4153"/>
      <c r="K4153"/>
      <c r="L4153"/>
      <c r="M4153"/>
      <c r="N4153"/>
      <c r="O4153"/>
      <c r="P4153"/>
      <c r="Q4153"/>
    </row>
    <row r="4154" spans="3:17" x14ac:dyDescent="0.35">
      <c r="C4154"/>
      <c r="D4154"/>
      <c r="E4154"/>
      <c r="F4154"/>
      <c r="G4154"/>
      <c r="H4154"/>
      <c r="I4154"/>
      <c r="J4154"/>
      <c r="K4154"/>
      <c r="L4154"/>
      <c r="M4154"/>
      <c r="N4154"/>
      <c r="O4154"/>
      <c r="P4154"/>
      <c r="Q4154"/>
    </row>
    <row r="4155" spans="3:17" x14ac:dyDescent="0.35">
      <c r="C4155"/>
      <c r="D4155"/>
      <c r="E4155"/>
      <c r="F4155"/>
      <c r="G4155"/>
      <c r="H4155"/>
      <c r="I4155"/>
      <c r="J4155"/>
      <c r="K4155"/>
      <c r="L4155"/>
      <c r="M4155"/>
      <c r="N4155"/>
      <c r="O4155"/>
      <c r="P4155"/>
      <c r="Q4155"/>
    </row>
    <row r="4156" spans="3:17" x14ac:dyDescent="0.35">
      <c r="C4156"/>
      <c r="D4156"/>
      <c r="E4156"/>
      <c r="F4156"/>
      <c r="G4156"/>
      <c r="H4156"/>
      <c r="I4156"/>
      <c r="J4156"/>
      <c r="K4156"/>
      <c r="L4156"/>
      <c r="M4156"/>
      <c r="N4156"/>
      <c r="O4156"/>
      <c r="P4156"/>
      <c r="Q4156"/>
    </row>
    <row r="4157" spans="3:17" x14ac:dyDescent="0.35">
      <c r="C4157"/>
      <c r="D4157"/>
      <c r="E4157"/>
      <c r="F4157"/>
      <c r="G4157"/>
      <c r="H4157"/>
      <c r="I4157"/>
      <c r="J4157"/>
      <c r="K4157"/>
      <c r="L4157"/>
      <c r="M4157"/>
      <c r="N4157"/>
      <c r="O4157"/>
      <c r="P4157"/>
      <c r="Q4157"/>
    </row>
    <row r="4158" spans="3:17" x14ac:dyDescent="0.35">
      <c r="C4158"/>
      <c r="D4158"/>
      <c r="E4158"/>
      <c r="F4158"/>
      <c r="G4158"/>
      <c r="H4158"/>
      <c r="I4158"/>
      <c r="J4158"/>
      <c r="K4158"/>
      <c r="L4158"/>
      <c r="M4158"/>
      <c r="N4158"/>
      <c r="O4158"/>
      <c r="P4158"/>
      <c r="Q4158"/>
    </row>
    <row r="4159" spans="3:17" x14ac:dyDescent="0.35">
      <c r="C4159"/>
      <c r="D4159"/>
      <c r="E4159"/>
      <c r="F4159"/>
      <c r="G4159"/>
      <c r="H4159"/>
      <c r="I4159"/>
      <c r="J4159"/>
      <c r="K4159"/>
      <c r="L4159"/>
      <c r="M4159"/>
      <c r="N4159"/>
      <c r="O4159"/>
      <c r="P4159"/>
      <c r="Q4159"/>
    </row>
    <row r="4160" spans="3:17" x14ac:dyDescent="0.35">
      <c r="C4160"/>
      <c r="D4160"/>
      <c r="E4160"/>
      <c r="F4160"/>
      <c r="G4160"/>
      <c r="H4160"/>
      <c r="I4160"/>
      <c r="J4160"/>
      <c r="K4160"/>
      <c r="L4160"/>
      <c r="M4160"/>
      <c r="N4160"/>
      <c r="O4160"/>
      <c r="P4160"/>
      <c r="Q4160"/>
    </row>
    <row r="4161" spans="3:17" x14ac:dyDescent="0.35">
      <c r="C4161"/>
      <c r="D4161"/>
      <c r="E4161"/>
      <c r="F4161"/>
      <c r="G4161"/>
      <c r="H4161"/>
      <c r="I4161"/>
      <c r="J4161"/>
      <c r="K4161"/>
      <c r="L4161"/>
      <c r="M4161"/>
      <c r="N4161"/>
      <c r="O4161"/>
      <c r="P4161"/>
      <c r="Q4161"/>
    </row>
    <row r="4162" spans="3:17" x14ac:dyDescent="0.35">
      <c r="C4162"/>
      <c r="D4162"/>
      <c r="E4162"/>
      <c r="F4162"/>
      <c r="G4162"/>
      <c r="H4162"/>
      <c r="I4162"/>
      <c r="J4162"/>
      <c r="K4162"/>
      <c r="L4162"/>
      <c r="M4162"/>
      <c r="N4162"/>
      <c r="O4162"/>
      <c r="P4162"/>
      <c r="Q4162"/>
    </row>
    <row r="4163" spans="3:17" x14ac:dyDescent="0.35">
      <c r="C4163"/>
      <c r="D4163"/>
      <c r="E4163"/>
      <c r="F4163"/>
      <c r="G4163"/>
      <c r="H4163"/>
      <c r="I4163"/>
      <c r="J4163"/>
      <c r="K4163"/>
      <c r="L4163"/>
      <c r="M4163"/>
      <c r="N4163"/>
      <c r="O4163"/>
      <c r="P4163"/>
      <c r="Q4163"/>
    </row>
    <row r="4164" spans="3:17" x14ac:dyDescent="0.35">
      <c r="C4164"/>
      <c r="D4164"/>
      <c r="E4164"/>
      <c r="F4164"/>
      <c r="G4164"/>
      <c r="H4164"/>
      <c r="I4164"/>
      <c r="J4164"/>
      <c r="K4164"/>
      <c r="L4164"/>
      <c r="M4164"/>
      <c r="N4164"/>
      <c r="O4164"/>
      <c r="P4164"/>
      <c r="Q4164"/>
    </row>
    <row r="4165" spans="3:17" x14ac:dyDescent="0.35">
      <c r="C4165"/>
      <c r="D4165"/>
      <c r="E4165"/>
      <c r="F4165"/>
      <c r="G4165"/>
      <c r="H4165"/>
      <c r="I4165"/>
      <c r="J4165"/>
      <c r="K4165"/>
      <c r="L4165"/>
      <c r="M4165"/>
      <c r="N4165"/>
      <c r="O4165"/>
      <c r="P4165"/>
      <c r="Q4165"/>
    </row>
    <row r="4166" spans="3:17" x14ac:dyDescent="0.35">
      <c r="C4166"/>
      <c r="D4166"/>
      <c r="E4166"/>
      <c r="F4166"/>
      <c r="G4166"/>
      <c r="H4166"/>
      <c r="I4166"/>
      <c r="J4166"/>
      <c r="K4166"/>
      <c r="L4166"/>
      <c r="M4166"/>
      <c r="N4166"/>
      <c r="O4166"/>
      <c r="P4166"/>
      <c r="Q4166"/>
    </row>
    <row r="4167" spans="3:17" x14ac:dyDescent="0.35">
      <c r="C4167"/>
      <c r="D4167"/>
      <c r="E4167"/>
      <c r="F4167"/>
      <c r="G4167"/>
      <c r="H4167"/>
      <c r="I4167"/>
      <c r="J4167"/>
      <c r="K4167"/>
      <c r="L4167"/>
      <c r="M4167"/>
      <c r="N4167"/>
      <c r="O4167"/>
      <c r="P4167"/>
      <c r="Q4167"/>
    </row>
    <row r="4168" spans="3:17" x14ac:dyDescent="0.35">
      <c r="C4168"/>
      <c r="D4168"/>
      <c r="E4168"/>
      <c r="F4168"/>
      <c r="G4168"/>
      <c r="H4168"/>
      <c r="I4168"/>
      <c r="J4168"/>
      <c r="K4168"/>
      <c r="L4168"/>
      <c r="M4168"/>
      <c r="N4168"/>
      <c r="O4168"/>
      <c r="P4168"/>
      <c r="Q4168"/>
    </row>
    <row r="4169" spans="3:17" x14ac:dyDescent="0.35">
      <c r="C4169"/>
      <c r="D4169"/>
      <c r="E4169"/>
      <c r="F4169"/>
      <c r="G4169"/>
      <c r="H4169"/>
      <c r="I4169"/>
      <c r="J4169"/>
      <c r="K4169"/>
      <c r="L4169"/>
      <c r="M4169"/>
      <c r="N4169"/>
      <c r="O4169"/>
      <c r="P4169"/>
      <c r="Q4169"/>
    </row>
    <row r="4170" spans="3:17" x14ac:dyDescent="0.35">
      <c r="C4170"/>
      <c r="D4170"/>
      <c r="E4170"/>
      <c r="F4170"/>
      <c r="G4170"/>
      <c r="H4170"/>
      <c r="I4170"/>
      <c r="J4170"/>
      <c r="K4170"/>
      <c r="L4170"/>
      <c r="M4170"/>
      <c r="N4170"/>
      <c r="O4170"/>
      <c r="P4170"/>
      <c r="Q4170"/>
    </row>
    <row r="4171" spans="3:17" x14ac:dyDescent="0.35">
      <c r="C4171"/>
      <c r="D4171"/>
      <c r="E4171"/>
      <c r="F4171"/>
      <c r="G4171"/>
      <c r="H4171"/>
      <c r="I4171"/>
      <c r="J4171"/>
      <c r="K4171"/>
      <c r="L4171"/>
      <c r="M4171"/>
      <c r="N4171"/>
      <c r="O4171"/>
      <c r="P4171"/>
      <c r="Q4171"/>
    </row>
    <row r="4172" spans="3:17" x14ac:dyDescent="0.35">
      <c r="C4172"/>
      <c r="D4172"/>
      <c r="E4172"/>
      <c r="F4172"/>
      <c r="G4172"/>
      <c r="H4172"/>
      <c r="I4172"/>
      <c r="J4172"/>
      <c r="K4172"/>
      <c r="L4172"/>
      <c r="M4172"/>
      <c r="N4172"/>
      <c r="O4172"/>
      <c r="P4172"/>
      <c r="Q4172"/>
    </row>
    <row r="4173" spans="3:17" x14ac:dyDescent="0.35">
      <c r="C4173"/>
      <c r="D4173"/>
      <c r="E4173"/>
      <c r="F4173"/>
      <c r="G4173"/>
      <c r="H4173"/>
      <c r="I4173"/>
      <c r="J4173"/>
      <c r="K4173"/>
      <c r="L4173"/>
      <c r="M4173"/>
      <c r="N4173"/>
      <c r="O4173"/>
      <c r="P4173"/>
      <c r="Q4173"/>
    </row>
    <row r="4174" spans="3:17" x14ac:dyDescent="0.35">
      <c r="C4174"/>
      <c r="D4174"/>
      <c r="E4174"/>
      <c r="F4174"/>
      <c r="G4174"/>
      <c r="H4174"/>
      <c r="I4174"/>
      <c r="J4174"/>
      <c r="K4174"/>
      <c r="L4174"/>
      <c r="M4174"/>
      <c r="N4174"/>
      <c r="O4174"/>
      <c r="P4174"/>
      <c r="Q4174"/>
    </row>
    <row r="4175" spans="3:17" x14ac:dyDescent="0.35">
      <c r="C4175"/>
      <c r="D4175"/>
      <c r="E4175"/>
      <c r="F4175"/>
      <c r="G4175"/>
      <c r="H4175"/>
      <c r="I4175"/>
      <c r="J4175"/>
      <c r="K4175"/>
      <c r="L4175"/>
      <c r="M4175"/>
      <c r="N4175"/>
      <c r="O4175"/>
      <c r="P4175"/>
      <c r="Q4175"/>
    </row>
    <row r="4176" spans="3:17" x14ac:dyDescent="0.35">
      <c r="C4176"/>
      <c r="D4176"/>
      <c r="E4176"/>
      <c r="F4176"/>
      <c r="G4176"/>
      <c r="H4176"/>
      <c r="I4176"/>
      <c r="J4176"/>
      <c r="K4176"/>
      <c r="L4176"/>
      <c r="M4176"/>
      <c r="N4176"/>
      <c r="O4176"/>
      <c r="P4176"/>
      <c r="Q4176"/>
    </row>
    <row r="4177" spans="3:17" x14ac:dyDescent="0.35">
      <c r="C4177"/>
      <c r="D4177"/>
      <c r="E4177"/>
      <c r="F4177"/>
      <c r="G4177"/>
      <c r="H4177"/>
      <c r="I4177"/>
      <c r="J4177"/>
      <c r="K4177"/>
      <c r="L4177"/>
      <c r="M4177"/>
      <c r="N4177"/>
      <c r="O4177"/>
      <c r="P4177"/>
      <c r="Q4177"/>
    </row>
    <row r="4178" spans="3:17" x14ac:dyDescent="0.35">
      <c r="C4178"/>
      <c r="D4178"/>
      <c r="E4178"/>
      <c r="F4178"/>
      <c r="G4178"/>
      <c r="H4178"/>
      <c r="I4178"/>
      <c r="J4178"/>
      <c r="K4178"/>
      <c r="L4178"/>
      <c r="M4178"/>
      <c r="N4178"/>
      <c r="O4178"/>
      <c r="P4178"/>
      <c r="Q4178"/>
    </row>
    <row r="4179" spans="3:17" x14ac:dyDescent="0.35">
      <c r="C4179"/>
      <c r="D4179"/>
      <c r="E4179"/>
      <c r="F4179"/>
      <c r="G4179"/>
      <c r="H4179"/>
      <c r="I4179"/>
      <c r="J4179"/>
      <c r="K4179"/>
      <c r="L4179"/>
      <c r="M4179"/>
      <c r="N4179"/>
      <c r="O4179"/>
      <c r="P4179"/>
      <c r="Q4179"/>
    </row>
    <row r="4180" spans="3:17" x14ac:dyDescent="0.35">
      <c r="C4180"/>
      <c r="D4180"/>
      <c r="E4180"/>
      <c r="F4180"/>
      <c r="G4180"/>
      <c r="H4180"/>
      <c r="I4180"/>
      <c r="J4180"/>
      <c r="K4180"/>
      <c r="L4180"/>
      <c r="M4180"/>
      <c r="N4180"/>
      <c r="O4180"/>
      <c r="P4180"/>
      <c r="Q4180"/>
    </row>
    <row r="4181" spans="3:17" x14ac:dyDescent="0.35">
      <c r="C4181"/>
      <c r="D4181"/>
      <c r="E4181"/>
      <c r="F4181"/>
      <c r="G4181"/>
      <c r="H4181"/>
      <c r="I4181"/>
      <c r="J4181"/>
      <c r="K4181"/>
      <c r="L4181"/>
      <c r="M4181"/>
      <c r="N4181"/>
      <c r="O4181"/>
      <c r="P4181"/>
      <c r="Q4181"/>
    </row>
    <row r="4182" spans="3:17" x14ac:dyDescent="0.35">
      <c r="C4182"/>
      <c r="D4182"/>
      <c r="E4182"/>
      <c r="F4182"/>
      <c r="G4182"/>
      <c r="H4182"/>
      <c r="I4182"/>
      <c r="J4182"/>
      <c r="K4182"/>
      <c r="L4182"/>
      <c r="M4182"/>
      <c r="N4182"/>
      <c r="O4182"/>
      <c r="P4182"/>
      <c r="Q4182"/>
    </row>
    <row r="4183" spans="3:17" x14ac:dyDescent="0.35">
      <c r="C4183"/>
      <c r="D4183"/>
      <c r="E4183"/>
      <c r="F4183"/>
      <c r="G4183"/>
      <c r="H4183"/>
      <c r="I4183"/>
      <c r="J4183"/>
      <c r="K4183"/>
      <c r="L4183"/>
      <c r="M4183"/>
      <c r="N4183"/>
      <c r="O4183"/>
      <c r="P4183"/>
      <c r="Q4183"/>
    </row>
    <row r="4184" spans="3:17" x14ac:dyDescent="0.35">
      <c r="C4184"/>
      <c r="D4184"/>
      <c r="E4184"/>
      <c r="F4184"/>
      <c r="G4184"/>
      <c r="H4184"/>
      <c r="I4184"/>
      <c r="J4184"/>
      <c r="K4184"/>
      <c r="L4184"/>
      <c r="M4184"/>
      <c r="N4184"/>
      <c r="O4184"/>
      <c r="P4184"/>
      <c r="Q4184"/>
    </row>
    <row r="4185" spans="3:17" x14ac:dyDescent="0.35">
      <c r="C4185"/>
      <c r="D4185"/>
      <c r="E4185"/>
      <c r="F4185"/>
      <c r="G4185"/>
      <c r="H4185"/>
      <c r="I4185"/>
      <c r="J4185"/>
      <c r="K4185"/>
      <c r="L4185"/>
      <c r="M4185"/>
      <c r="N4185"/>
      <c r="O4185"/>
      <c r="P4185"/>
      <c r="Q4185"/>
    </row>
    <row r="4186" spans="3:17" x14ac:dyDescent="0.35">
      <c r="C4186"/>
      <c r="D4186"/>
      <c r="E4186"/>
      <c r="F4186"/>
      <c r="G4186"/>
      <c r="H4186"/>
      <c r="I4186"/>
      <c r="J4186"/>
      <c r="K4186"/>
      <c r="L4186"/>
      <c r="M4186"/>
      <c r="N4186"/>
      <c r="O4186"/>
      <c r="P4186"/>
      <c r="Q4186"/>
    </row>
    <row r="4187" spans="3:17" x14ac:dyDescent="0.35">
      <c r="C4187"/>
      <c r="D4187"/>
      <c r="E4187"/>
      <c r="F4187"/>
      <c r="G4187"/>
      <c r="H4187"/>
      <c r="I4187"/>
      <c r="J4187"/>
      <c r="K4187"/>
      <c r="L4187"/>
      <c r="M4187"/>
      <c r="N4187"/>
      <c r="O4187"/>
      <c r="P4187"/>
      <c r="Q4187"/>
    </row>
    <row r="4188" spans="3:17" x14ac:dyDescent="0.35">
      <c r="C4188"/>
      <c r="D4188"/>
      <c r="E4188"/>
      <c r="F4188"/>
      <c r="G4188"/>
      <c r="H4188"/>
      <c r="I4188"/>
      <c r="J4188"/>
      <c r="K4188"/>
      <c r="L4188"/>
      <c r="M4188"/>
      <c r="N4188"/>
      <c r="O4188"/>
      <c r="P4188"/>
      <c r="Q4188"/>
    </row>
    <row r="4189" spans="3:17" x14ac:dyDescent="0.35">
      <c r="C4189"/>
      <c r="D4189"/>
      <c r="E4189"/>
      <c r="F4189"/>
      <c r="G4189"/>
      <c r="H4189"/>
      <c r="I4189"/>
      <c r="J4189"/>
      <c r="K4189"/>
      <c r="L4189"/>
      <c r="M4189"/>
      <c r="N4189"/>
      <c r="O4189"/>
      <c r="P4189"/>
      <c r="Q4189"/>
    </row>
    <row r="4190" spans="3:17" x14ac:dyDescent="0.35">
      <c r="C4190"/>
      <c r="D4190"/>
      <c r="E4190"/>
      <c r="F4190"/>
      <c r="G4190"/>
      <c r="H4190"/>
      <c r="I4190"/>
      <c r="J4190"/>
      <c r="K4190"/>
      <c r="L4190"/>
      <c r="M4190"/>
      <c r="N4190"/>
      <c r="O4190"/>
      <c r="P4190"/>
      <c r="Q4190"/>
    </row>
    <row r="4191" spans="3:17" x14ac:dyDescent="0.35">
      <c r="C4191"/>
      <c r="D4191"/>
      <c r="E4191"/>
      <c r="F4191"/>
      <c r="G4191"/>
      <c r="H4191"/>
      <c r="I4191"/>
      <c r="J4191"/>
      <c r="K4191"/>
      <c r="L4191"/>
      <c r="M4191"/>
      <c r="N4191"/>
      <c r="O4191"/>
      <c r="P4191"/>
      <c r="Q4191"/>
    </row>
    <row r="4192" spans="3:17" x14ac:dyDescent="0.35">
      <c r="C4192"/>
      <c r="D4192"/>
      <c r="E4192"/>
      <c r="F4192"/>
      <c r="G4192"/>
      <c r="H4192"/>
      <c r="I4192"/>
      <c r="J4192"/>
      <c r="K4192"/>
      <c r="L4192"/>
      <c r="M4192"/>
      <c r="N4192"/>
      <c r="O4192"/>
      <c r="P4192"/>
      <c r="Q4192"/>
    </row>
    <row r="4193" spans="3:17" x14ac:dyDescent="0.35">
      <c r="C4193"/>
      <c r="D4193"/>
      <c r="E4193"/>
      <c r="F4193"/>
      <c r="G4193"/>
      <c r="H4193"/>
      <c r="I4193"/>
      <c r="J4193"/>
      <c r="K4193"/>
      <c r="L4193"/>
      <c r="M4193"/>
      <c r="N4193"/>
      <c r="O4193"/>
      <c r="P4193"/>
      <c r="Q4193"/>
    </row>
    <row r="4194" spans="3:17" x14ac:dyDescent="0.35">
      <c r="C4194"/>
      <c r="D4194"/>
      <c r="E4194"/>
      <c r="F4194"/>
      <c r="G4194"/>
      <c r="H4194"/>
      <c r="I4194"/>
      <c r="J4194"/>
      <c r="K4194"/>
      <c r="L4194"/>
      <c r="M4194"/>
      <c r="N4194"/>
      <c r="O4194"/>
      <c r="P4194"/>
      <c r="Q4194"/>
    </row>
    <row r="4195" spans="3:17" x14ac:dyDescent="0.35">
      <c r="C4195"/>
      <c r="D4195"/>
      <c r="E4195"/>
      <c r="F4195"/>
      <c r="G4195"/>
      <c r="H4195"/>
      <c r="I4195"/>
      <c r="J4195"/>
      <c r="K4195"/>
      <c r="L4195"/>
      <c r="M4195"/>
      <c r="N4195"/>
      <c r="O4195"/>
      <c r="P4195"/>
      <c r="Q4195"/>
    </row>
    <row r="4196" spans="3:17" x14ac:dyDescent="0.35">
      <c r="C4196"/>
      <c r="D4196"/>
      <c r="E4196"/>
      <c r="F4196"/>
      <c r="G4196"/>
      <c r="H4196"/>
      <c r="I4196"/>
      <c r="J4196"/>
      <c r="K4196"/>
      <c r="L4196"/>
      <c r="M4196"/>
      <c r="N4196"/>
      <c r="O4196"/>
      <c r="P4196"/>
      <c r="Q4196"/>
    </row>
    <row r="4197" spans="3:17" x14ac:dyDescent="0.35">
      <c r="C4197"/>
      <c r="D4197"/>
      <c r="E4197"/>
      <c r="F4197"/>
      <c r="G4197"/>
      <c r="H4197"/>
      <c r="I4197"/>
      <c r="J4197"/>
      <c r="K4197"/>
      <c r="L4197"/>
      <c r="M4197"/>
      <c r="N4197"/>
      <c r="O4197"/>
      <c r="P4197"/>
      <c r="Q4197"/>
    </row>
    <row r="4198" spans="3:17" x14ac:dyDescent="0.35">
      <c r="C4198"/>
      <c r="D4198"/>
      <c r="E4198"/>
      <c r="F4198"/>
      <c r="G4198"/>
      <c r="H4198"/>
      <c r="I4198"/>
      <c r="J4198"/>
      <c r="K4198"/>
      <c r="L4198"/>
      <c r="M4198"/>
      <c r="N4198"/>
      <c r="O4198"/>
      <c r="P4198"/>
      <c r="Q4198"/>
    </row>
    <row r="4199" spans="3:17" x14ac:dyDescent="0.35">
      <c r="C4199"/>
      <c r="D4199"/>
      <c r="E4199"/>
      <c r="F4199"/>
      <c r="G4199"/>
      <c r="H4199"/>
      <c r="I4199"/>
      <c r="J4199"/>
      <c r="K4199"/>
      <c r="L4199"/>
      <c r="M4199"/>
      <c r="N4199"/>
      <c r="O4199"/>
      <c r="P4199"/>
      <c r="Q4199"/>
    </row>
    <row r="4200" spans="3:17" x14ac:dyDescent="0.35">
      <c r="C4200"/>
      <c r="D4200"/>
      <c r="E4200"/>
      <c r="F4200"/>
      <c r="G4200"/>
      <c r="H4200"/>
      <c r="I4200"/>
      <c r="J4200"/>
      <c r="K4200"/>
      <c r="L4200"/>
      <c r="M4200"/>
      <c r="N4200"/>
      <c r="O4200"/>
      <c r="P4200"/>
      <c r="Q4200"/>
    </row>
    <row r="4201" spans="3:17" x14ac:dyDescent="0.35">
      <c r="C4201"/>
      <c r="D4201"/>
      <c r="E4201"/>
      <c r="F4201"/>
      <c r="G4201"/>
      <c r="H4201"/>
      <c r="I4201"/>
      <c r="J4201"/>
      <c r="K4201"/>
      <c r="L4201"/>
      <c r="M4201"/>
      <c r="N4201"/>
      <c r="O4201"/>
      <c r="P4201"/>
      <c r="Q4201"/>
    </row>
    <row r="4202" spans="3:17" x14ac:dyDescent="0.35">
      <c r="C4202"/>
      <c r="D4202"/>
      <c r="E4202"/>
      <c r="F4202"/>
      <c r="G4202"/>
      <c r="H4202"/>
      <c r="I4202"/>
      <c r="J4202"/>
      <c r="K4202"/>
      <c r="L4202"/>
      <c r="M4202"/>
      <c r="N4202"/>
      <c r="O4202"/>
      <c r="P4202"/>
      <c r="Q4202"/>
    </row>
    <row r="4203" spans="3:17" x14ac:dyDescent="0.35">
      <c r="C4203"/>
      <c r="D4203"/>
      <c r="E4203"/>
      <c r="F4203"/>
      <c r="G4203"/>
      <c r="H4203"/>
      <c r="I4203"/>
      <c r="J4203"/>
      <c r="K4203"/>
      <c r="L4203"/>
      <c r="M4203"/>
      <c r="N4203"/>
      <c r="O4203"/>
      <c r="P4203"/>
      <c r="Q4203"/>
    </row>
    <row r="4204" spans="3:17" x14ac:dyDescent="0.35">
      <c r="C4204"/>
      <c r="D4204"/>
      <c r="E4204"/>
      <c r="F4204"/>
      <c r="G4204"/>
      <c r="H4204"/>
      <c r="I4204"/>
      <c r="J4204"/>
      <c r="K4204"/>
      <c r="L4204"/>
      <c r="M4204"/>
      <c r="N4204"/>
      <c r="O4204"/>
      <c r="P4204"/>
      <c r="Q4204"/>
    </row>
    <row r="4205" spans="3:17" x14ac:dyDescent="0.35">
      <c r="C4205"/>
      <c r="D4205"/>
      <c r="E4205"/>
      <c r="F4205"/>
      <c r="G4205"/>
      <c r="H4205"/>
      <c r="I4205"/>
      <c r="J4205"/>
      <c r="K4205"/>
      <c r="L4205"/>
      <c r="M4205"/>
      <c r="N4205"/>
      <c r="O4205"/>
      <c r="P4205"/>
      <c r="Q4205"/>
    </row>
    <row r="4206" spans="3:17" x14ac:dyDescent="0.35">
      <c r="C4206"/>
      <c r="D4206"/>
      <c r="E4206"/>
      <c r="F4206"/>
      <c r="G4206"/>
      <c r="H4206"/>
      <c r="I4206"/>
      <c r="J4206"/>
      <c r="K4206"/>
      <c r="L4206"/>
      <c r="M4206"/>
      <c r="N4206"/>
      <c r="O4206"/>
      <c r="P4206"/>
      <c r="Q4206"/>
    </row>
    <row r="4207" spans="3:17" x14ac:dyDescent="0.35">
      <c r="C4207"/>
      <c r="D4207"/>
      <c r="E4207"/>
      <c r="F4207"/>
      <c r="G4207"/>
      <c r="H4207"/>
      <c r="I4207"/>
      <c r="J4207"/>
      <c r="K4207"/>
      <c r="L4207"/>
      <c r="M4207"/>
      <c r="N4207"/>
      <c r="O4207"/>
      <c r="P4207"/>
      <c r="Q4207"/>
    </row>
    <row r="4208" spans="3:17" x14ac:dyDescent="0.35">
      <c r="C4208"/>
      <c r="D4208"/>
      <c r="E4208"/>
      <c r="F4208"/>
      <c r="G4208"/>
      <c r="H4208"/>
      <c r="I4208"/>
      <c r="J4208"/>
      <c r="K4208"/>
      <c r="L4208"/>
      <c r="M4208"/>
      <c r="N4208"/>
      <c r="O4208"/>
      <c r="P4208"/>
      <c r="Q4208"/>
    </row>
    <row r="4209" spans="3:17" x14ac:dyDescent="0.35">
      <c r="C4209"/>
      <c r="D4209"/>
      <c r="E4209"/>
      <c r="F4209"/>
      <c r="G4209"/>
      <c r="H4209"/>
      <c r="I4209"/>
      <c r="J4209"/>
      <c r="K4209"/>
      <c r="L4209"/>
      <c r="M4209"/>
      <c r="N4209"/>
      <c r="O4209"/>
      <c r="P4209"/>
      <c r="Q4209"/>
    </row>
    <row r="4210" spans="3:17" x14ac:dyDescent="0.35">
      <c r="C4210"/>
      <c r="D4210"/>
      <c r="E4210"/>
      <c r="F4210"/>
      <c r="G4210"/>
      <c r="H4210"/>
      <c r="I4210"/>
      <c r="J4210"/>
      <c r="K4210"/>
      <c r="L4210"/>
      <c r="M4210"/>
      <c r="N4210"/>
      <c r="O4210"/>
      <c r="P4210"/>
      <c r="Q4210"/>
    </row>
    <row r="4211" spans="3:17" x14ac:dyDescent="0.35">
      <c r="C4211"/>
      <c r="D4211"/>
      <c r="E4211"/>
      <c r="F4211"/>
      <c r="G4211"/>
      <c r="H4211"/>
      <c r="I4211"/>
      <c r="J4211"/>
      <c r="K4211"/>
      <c r="L4211"/>
      <c r="M4211"/>
      <c r="N4211"/>
      <c r="O4211"/>
      <c r="P4211"/>
      <c r="Q4211"/>
    </row>
    <row r="4212" spans="3:17" x14ac:dyDescent="0.35">
      <c r="C4212"/>
      <c r="D4212"/>
      <c r="E4212"/>
      <c r="F4212"/>
      <c r="G4212"/>
      <c r="H4212"/>
      <c r="I4212"/>
      <c r="J4212"/>
      <c r="K4212"/>
      <c r="L4212"/>
      <c r="M4212"/>
      <c r="N4212"/>
      <c r="O4212"/>
      <c r="P4212"/>
      <c r="Q4212"/>
    </row>
    <row r="4213" spans="3:17" x14ac:dyDescent="0.35">
      <c r="C4213"/>
      <c r="D4213"/>
      <c r="E4213"/>
      <c r="F4213"/>
      <c r="G4213"/>
      <c r="H4213"/>
      <c r="I4213"/>
      <c r="J4213"/>
      <c r="K4213"/>
      <c r="L4213"/>
      <c r="M4213"/>
      <c r="N4213"/>
      <c r="O4213"/>
      <c r="P4213"/>
      <c r="Q4213"/>
    </row>
    <row r="4214" spans="3:17" x14ac:dyDescent="0.35">
      <c r="C4214"/>
      <c r="D4214"/>
      <c r="E4214"/>
      <c r="F4214"/>
      <c r="G4214"/>
      <c r="H4214"/>
      <c r="I4214"/>
      <c r="J4214"/>
      <c r="K4214"/>
      <c r="L4214"/>
      <c r="M4214"/>
      <c r="N4214"/>
      <c r="O4214"/>
      <c r="P4214"/>
      <c r="Q4214"/>
    </row>
    <row r="4215" spans="3:17" x14ac:dyDescent="0.35">
      <c r="C4215"/>
      <c r="D4215"/>
      <c r="E4215"/>
      <c r="F4215"/>
      <c r="G4215"/>
      <c r="H4215"/>
      <c r="I4215"/>
      <c r="J4215"/>
      <c r="K4215"/>
      <c r="L4215"/>
      <c r="M4215"/>
      <c r="N4215"/>
      <c r="O4215"/>
      <c r="P4215"/>
      <c r="Q4215"/>
    </row>
    <row r="4216" spans="3:17" x14ac:dyDescent="0.35">
      <c r="C4216"/>
      <c r="D4216"/>
      <c r="E4216"/>
      <c r="F4216"/>
      <c r="G4216"/>
      <c r="H4216"/>
      <c r="I4216"/>
      <c r="J4216"/>
      <c r="K4216"/>
      <c r="L4216"/>
      <c r="M4216"/>
      <c r="N4216"/>
      <c r="O4216"/>
      <c r="P4216"/>
      <c r="Q4216"/>
    </row>
    <row r="4217" spans="3:17" x14ac:dyDescent="0.35">
      <c r="C4217"/>
      <c r="D4217"/>
      <c r="E4217"/>
      <c r="F4217"/>
      <c r="G4217"/>
      <c r="H4217"/>
      <c r="I4217"/>
      <c r="J4217"/>
      <c r="K4217"/>
      <c r="L4217"/>
      <c r="M4217"/>
      <c r="N4217"/>
      <c r="O4217"/>
      <c r="P4217"/>
      <c r="Q4217"/>
    </row>
    <row r="4218" spans="3:17" x14ac:dyDescent="0.35">
      <c r="C4218"/>
      <c r="D4218"/>
      <c r="E4218"/>
      <c r="F4218"/>
      <c r="G4218"/>
      <c r="H4218"/>
      <c r="I4218"/>
      <c r="J4218"/>
      <c r="K4218"/>
      <c r="L4218"/>
      <c r="M4218"/>
      <c r="N4218"/>
      <c r="O4218"/>
      <c r="P4218"/>
      <c r="Q4218"/>
    </row>
    <row r="4219" spans="3:17" x14ac:dyDescent="0.35">
      <c r="C4219"/>
      <c r="D4219"/>
      <c r="E4219"/>
      <c r="F4219"/>
      <c r="G4219"/>
      <c r="H4219"/>
      <c r="I4219"/>
      <c r="J4219"/>
      <c r="K4219"/>
      <c r="L4219"/>
      <c r="M4219"/>
      <c r="N4219"/>
      <c r="O4219"/>
      <c r="P4219"/>
      <c r="Q4219"/>
    </row>
    <row r="4220" spans="3:17" x14ac:dyDescent="0.35">
      <c r="C4220"/>
      <c r="D4220"/>
      <c r="E4220"/>
      <c r="F4220"/>
      <c r="G4220"/>
      <c r="H4220"/>
      <c r="I4220"/>
      <c r="J4220"/>
      <c r="K4220"/>
      <c r="L4220"/>
      <c r="M4220"/>
      <c r="N4220"/>
      <c r="O4220"/>
      <c r="P4220"/>
      <c r="Q4220"/>
    </row>
    <row r="4221" spans="3:17" x14ac:dyDescent="0.35">
      <c r="C4221"/>
      <c r="D4221"/>
      <c r="E4221"/>
      <c r="F4221"/>
      <c r="G4221"/>
      <c r="H4221"/>
      <c r="I4221"/>
      <c r="J4221"/>
      <c r="K4221"/>
      <c r="L4221"/>
      <c r="M4221"/>
      <c r="N4221"/>
      <c r="O4221"/>
      <c r="P4221"/>
      <c r="Q4221"/>
    </row>
    <row r="4222" spans="3:17" x14ac:dyDescent="0.35">
      <c r="C4222"/>
      <c r="D4222"/>
      <c r="E4222"/>
      <c r="F4222"/>
      <c r="G4222"/>
      <c r="H4222"/>
      <c r="I4222"/>
      <c r="J4222"/>
      <c r="K4222"/>
      <c r="L4222"/>
      <c r="M4222"/>
      <c r="N4222"/>
      <c r="O4222"/>
      <c r="P4222"/>
      <c r="Q4222"/>
    </row>
    <row r="4223" spans="3:17" x14ac:dyDescent="0.35">
      <c r="C4223"/>
      <c r="D4223"/>
      <c r="E4223"/>
      <c r="F4223"/>
      <c r="G4223"/>
      <c r="H4223"/>
      <c r="I4223"/>
      <c r="J4223"/>
      <c r="K4223"/>
      <c r="L4223"/>
      <c r="M4223"/>
      <c r="N4223"/>
      <c r="O4223"/>
      <c r="P4223"/>
      <c r="Q4223"/>
    </row>
    <row r="4224" spans="3:17" x14ac:dyDescent="0.35">
      <c r="C4224"/>
      <c r="D4224"/>
      <c r="E4224"/>
      <c r="F4224"/>
      <c r="G4224"/>
      <c r="H4224"/>
      <c r="I4224"/>
      <c r="J4224"/>
      <c r="K4224"/>
      <c r="L4224"/>
      <c r="M4224"/>
      <c r="N4224"/>
      <c r="O4224"/>
      <c r="P4224"/>
      <c r="Q4224"/>
    </row>
    <row r="4225" spans="3:17" x14ac:dyDescent="0.35">
      <c r="C4225"/>
      <c r="D4225"/>
      <c r="E4225"/>
      <c r="F4225"/>
      <c r="G4225"/>
      <c r="H4225"/>
      <c r="I4225"/>
      <c r="J4225"/>
      <c r="K4225"/>
      <c r="L4225"/>
      <c r="M4225"/>
      <c r="N4225"/>
      <c r="O4225"/>
      <c r="P4225"/>
      <c r="Q4225"/>
    </row>
    <row r="4226" spans="3:17" x14ac:dyDescent="0.35">
      <c r="C4226"/>
      <c r="D4226"/>
      <c r="E4226"/>
      <c r="F4226"/>
      <c r="G4226"/>
      <c r="H4226"/>
      <c r="I4226"/>
      <c r="J4226"/>
      <c r="K4226"/>
      <c r="L4226"/>
      <c r="M4226"/>
      <c r="N4226"/>
      <c r="O4226"/>
      <c r="P4226"/>
      <c r="Q4226"/>
    </row>
    <row r="4227" spans="3:17" x14ac:dyDescent="0.35">
      <c r="C4227"/>
      <c r="D4227"/>
      <c r="E4227"/>
      <c r="F4227"/>
      <c r="G4227"/>
      <c r="H4227"/>
      <c r="I4227"/>
      <c r="J4227"/>
      <c r="K4227"/>
      <c r="L4227"/>
      <c r="M4227"/>
      <c r="N4227"/>
      <c r="O4227"/>
      <c r="P4227"/>
      <c r="Q4227"/>
    </row>
    <row r="4228" spans="3:17" x14ac:dyDescent="0.35">
      <c r="C4228"/>
      <c r="D4228"/>
      <c r="E4228"/>
      <c r="F4228"/>
      <c r="G4228"/>
      <c r="H4228"/>
      <c r="I4228"/>
      <c r="J4228"/>
      <c r="K4228"/>
      <c r="L4228"/>
      <c r="M4228"/>
      <c r="N4228"/>
      <c r="O4228"/>
      <c r="P4228"/>
      <c r="Q4228"/>
    </row>
    <row r="4229" spans="3:17" x14ac:dyDescent="0.35">
      <c r="C4229"/>
      <c r="D4229"/>
      <c r="E4229"/>
      <c r="F4229"/>
      <c r="G4229"/>
      <c r="H4229"/>
      <c r="I4229"/>
      <c r="J4229"/>
      <c r="K4229"/>
      <c r="L4229"/>
      <c r="M4229"/>
      <c r="N4229"/>
      <c r="O4229"/>
      <c r="P4229"/>
      <c r="Q4229"/>
    </row>
    <row r="4230" spans="3:17" x14ac:dyDescent="0.35">
      <c r="C4230"/>
      <c r="D4230"/>
      <c r="E4230"/>
      <c r="F4230"/>
      <c r="G4230"/>
      <c r="H4230"/>
      <c r="I4230"/>
      <c r="J4230"/>
      <c r="K4230"/>
      <c r="L4230"/>
      <c r="M4230"/>
      <c r="N4230"/>
      <c r="O4230"/>
      <c r="P4230"/>
      <c r="Q4230"/>
    </row>
    <row r="4231" spans="3:17" x14ac:dyDescent="0.35">
      <c r="C4231"/>
      <c r="D4231"/>
      <c r="E4231"/>
      <c r="F4231"/>
      <c r="G4231"/>
      <c r="H4231"/>
      <c r="I4231"/>
      <c r="J4231"/>
      <c r="K4231"/>
      <c r="L4231"/>
      <c r="M4231"/>
      <c r="N4231"/>
      <c r="O4231"/>
      <c r="P4231"/>
      <c r="Q4231"/>
    </row>
    <row r="4232" spans="3:17" x14ac:dyDescent="0.35">
      <c r="C4232"/>
      <c r="D4232"/>
      <c r="E4232"/>
      <c r="F4232"/>
      <c r="G4232"/>
      <c r="H4232"/>
      <c r="I4232"/>
      <c r="J4232"/>
      <c r="K4232"/>
      <c r="L4232"/>
      <c r="M4232"/>
      <c r="N4232"/>
      <c r="O4232"/>
      <c r="P4232"/>
      <c r="Q4232"/>
    </row>
    <row r="4233" spans="3:17" x14ac:dyDescent="0.35">
      <c r="C4233"/>
      <c r="D4233"/>
      <c r="E4233"/>
      <c r="F4233"/>
      <c r="G4233"/>
      <c r="H4233"/>
      <c r="I4233"/>
      <c r="J4233"/>
      <c r="K4233"/>
      <c r="L4233"/>
      <c r="M4233"/>
      <c r="N4233"/>
      <c r="O4233"/>
      <c r="P4233"/>
      <c r="Q4233"/>
    </row>
    <row r="4234" spans="3:17" x14ac:dyDescent="0.35">
      <c r="C4234"/>
      <c r="D4234"/>
      <c r="E4234"/>
      <c r="F4234"/>
      <c r="G4234"/>
      <c r="H4234"/>
      <c r="I4234"/>
      <c r="J4234"/>
      <c r="K4234"/>
      <c r="L4234"/>
      <c r="M4234"/>
      <c r="N4234"/>
      <c r="O4234"/>
      <c r="P4234"/>
      <c r="Q4234"/>
    </row>
    <row r="4235" spans="3:17" x14ac:dyDescent="0.35">
      <c r="C4235"/>
      <c r="D4235"/>
      <c r="E4235"/>
      <c r="F4235"/>
      <c r="G4235"/>
      <c r="H4235"/>
      <c r="I4235"/>
      <c r="J4235"/>
      <c r="K4235"/>
      <c r="L4235"/>
      <c r="M4235"/>
      <c r="N4235"/>
      <c r="O4235"/>
      <c r="P4235"/>
      <c r="Q4235"/>
    </row>
    <row r="4236" spans="3:17" x14ac:dyDescent="0.35">
      <c r="C4236"/>
      <c r="D4236"/>
      <c r="E4236"/>
      <c r="F4236"/>
      <c r="G4236"/>
      <c r="H4236"/>
      <c r="I4236"/>
      <c r="J4236"/>
      <c r="K4236"/>
      <c r="L4236"/>
      <c r="M4236"/>
      <c r="N4236"/>
      <c r="O4236"/>
      <c r="P4236"/>
      <c r="Q4236"/>
    </row>
    <row r="4237" spans="3:17" x14ac:dyDescent="0.35">
      <c r="C4237"/>
      <c r="D4237"/>
      <c r="E4237"/>
      <c r="F4237"/>
      <c r="G4237"/>
      <c r="H4237"/>
      <c r="I4237"/>
      <c r="J4237"/>
      <c r="K4237"/>
      <c r="L4237"/>
      <c r="M4237"/>
      <c r="N4237"/>
      <c r="O4237"/>
      <c r="P4237"/>
      <c r="Q4237"/>
    </row>
    <row r="4238" spans="3:17" x14ac:dyDescent="0.35">
      <c r="C4238"/>
      <c r="D4238"/>
      <c r="E4238"/>
      <c r="F4238"/>
      <c r="G4238"/>
      <c r="H4238"/>
      <c r="I4238"/>
      <c r="J4238"/>
      <c r="K4238"/>
      <c r="L4238"/>
      <c r="M4238"/>
      <c r="N4238"/>
      <c r="O4238"/>
      <c r="P4238"/>
      <c r="Q4238"/>
    </row>
    <row r="4239" spans="3:17" x14ac:dyDescent="0.35">
      <c r="C4239"/>
      <c r="D4239"/>
      <c r="E4239"/>
      <c r="F4239"/>
      <c r="G4239"/>
      <c r="H4239"/>
      <c r="I4239"/>
      <c r="J4239"/>
      <c r="K4239"/>
      <c r="L4239"/>
      <c r="M4239"/>
      <c r="N4239"/>
      <c r="O4239"/>
      <c r="P4239"/>
      <c r="Q4239"/>
    </row>
    <row r="4240" spans="3:17" x14ac:dyDescent="0.35">
      <c r="C4240"/>
      <c r="D4240"/>
      <c r="E4240"/>
      <c r="F4240"/>
      <c r="G4240"/>
      <c r="H4240"/>
      <c r="I4240"/>
      <c r="J4240"/>
      <c r="K4240"/>
      <c r="L4240"/>
      <c r="M4240"/>
      <c r="N4240"/>
      <c r="O4240"/>
      <c r="P4240"/>
      <c r="Q4240"/>
    </row>
    <row r="4241" spans="3:17" x14ac:dyDescent="0.35">
      <c r="C4241"/>
      <c r="D4241"/>
      <c r="E4241"/>
      <c r="F4241"/>
      <c r="G4241"/>
      <c r="H4241"/>
      <c r="I4241"/>
      <c r="J4241"/>
      <c r="K4241"/>
      <c r="L4241"/>
      <c r="M4241"/>
      <c r="N4241"/>
      <c r="O4241"/>
      <c r="P4241"/>
      <c r="Q4241"/>
    </row>
    <row r="4242" spans="3:17" x14ac:dyDescent="0.35">
      <c r="C4242"/>
      <c r="D4242"/>
      <c r="E4242"/>
      <c r="F4242"/>
      <c r="G4242"/>
      <c r="H4242"/>
      <c r="I4242"/>
      <c r="J4242"/>
      <c r="K4242"/>
      <c r="L4242"/>
      <c r="M4242"/>
      <c r="N4242"/>
      <c r="O4242"/>
      <c r="P4242"/>
      <c r="Q4242"/>
    </row>
    <row r="4243" spans="3:17" x14ac:dyDescent="0.35">
      <c r="C4243"/>
      <c r="D4243"/>
      <c r="E4243"/>
      <c r="F4243"/>
      <c r="G4243"/>
      <c r="H4243"/>
      <c r="I4243"/>
      <c r="J4243"/>
      <c r="K4243"/>
      <c r="L4243"/>
      <c r="M4243"/>
      <c r="N4243"/>
      <c r="O4243"/>
      <c r="P4243"/>
      <c r="Q4243"/>
    </row>
    <row r="4244" spans="3:17" x14ac:dyDescent="0.35">
      <c r="C4244"/>
      <c r="D4244"/>
      <c r="E4244"/>
      <c r="F4244"/>
      <c r="G4244"/>
      <c r="H4244"/>
      <c r="I4244"/>
      <c r="J4244"/>
      <c r="K4244"/>
      <c r="L4244"/>
      <c r="M4244"/>
      <c r="N4244"/>
      <c r="O4244"/>
      <c r="P4244"/>
      <c r="Q4244"/>
    </row>
    <row r="4245" spans="3:17" x14ac:dyDescent="0.35">
      <c r="C4245"/>
      <c r="D4245"/>
      <c r="E4245"/>
      <c r="F4245"/>
      <c r="G4245"/>
      <c r="H4245"/>
      <c r="I4245"/>
      <c r="J4245"/>
      <c r="K4245"/>
      <c r="L4245"/>
      <c r="M4245"/>
      <c r="N4245"/>
      <c r="O4245"/>
      <c r="P4245"/>
      <c r="Q4245"/>
    </row>
    <row r="4246" spans="3:17" x14ac:dyDescent="0.35">
      <c r="C4246"/>
      <c r="D4246"/>
      <c r="E4246"/>
      <c r="F4246"/>
      <c r="G4246"/>
      <c r="H4246"/>
      <c r="I4246"/>
      <c r="J4246"/>
      <c r="K4246"/>
      <c r="L4246"/>
      <c r="M4246"/>
      <c r="N4246"/>
      <c r="O4246"/>
      <c r="P4246"/>
      <c r="Q4246"/>
    </row>
    <row r="4247" spans="3:17" x14ac:dyDescent="0.35">
      <c r="C4247"/>
      <c r="D4247"/>
      <c r="E4247"/>
      <c r="F4247"/>
      <c r="G4247"/>
      <c r="H4247"/>
      <c r="I4247"/>
      <c r="J4247"/>
      <c r="K4247"/>
      <c r="L4247"/>
      <c r="M4247"/>
      <c r="N4247"/>
      <c r="O4247"/>
      <c r="P4247"/>
      <c r="Q4247"/>
    </row>
    <row r="4248" spans="3:17" x14ac:dyDescent="0.35">
      <c r="C4248"/>
      <c r="D4248"/>
      <c r="E4248"/>
      <c r="F4248"/>
      <c r="G4248"/>
      <c r="H4248"/>
      <c r="I4248"/>
      <c r="J4248"/>
      <c r="K4248"/>
      <c r="L4248"/>
      <c r="M4248"/>
      <c r="N4248"/>
      <c r="O4248"/>
      <c r="P4248"/>
      <c r="Q4248"/>
    </row>
    <row r="4249" spans="3:17" x14ac:dyDescent="0.35">
      <c r="C4249"/>
      <c r="D4249"/>
      <c r="E4249"/>
      <c r="F4249"/>
      <c r="G4249"/>
      <c r="H4249"/>
      <c r="I4249"/>
      <c r="J4249"/>
      <c r="K4249"/>
      <c r="L4249"/>
      <c r="M4249"/>
      <c r="N4249"/>
      <c r="O4249"/>
      <c r="P4249"/>
      <c r="Q4249"/>
    </row>
    <row r="4250" spans="3:17" x14ac:dyDescent="0.35">
      <c r="C4250"/>
      <c r="D4250"/>
      <c r="E4250"/>
      <c r="F4250"/>
      <c r="G4250"/>
      <c r="H4250"/>
      <c r="I4250"/>
      <c r="J4250"/>
      <c r="K4250"/>
      <c r="L4250"/>
      <c r="M4250"/>
      <c r="N4250"/>
      <c r="O4250"/>
      <c r="P4250"/>
      <c r="Q4250"/>
    </row>
    <row r="4251" spans="3:17" x14ac:dyDescent="0.35">
      <c r="C4251"/>
      <c r="D4251"/>
      <c r="E4251"/>
      <c r="F4251"/>
      <c r="G4251"/>
      <c r="H4251"/>
      <c r="I4251"/>
      <c r="J4251"/>
      <c r="K4251"/>
      <c r="L4251"/>
      <c r="M4251"/>
      <c r="N4251"/>
      <c r="O4251"/>
      <c r="P4251"/>
      <c r="Q4251"/>
    </row>
    <row r="4252" spans="3:17" x14ac:dyDescent="0.35">
      <c r="C4252"/>
      <c r="D4252"/>
      <c r="E4252"/>
      <c r="F4252"/>
      <c r="G4252"/>
      <c r="H4252"/>
      <c r="I4252"/>
      <c r="J4252"/>
      <c r="K4252"/>
      <c r="L4252"/>
      <c r="M4252"/>
      <c r="N4252"/>
      <c r="O4252"/>
      <c r="P4252"/>
      <c r="Q4252"/>
    </row>
    <row r="4253" spans="3:17" x14ac:dyDescent="0.35">
      <c r="C4253"/>
      <c r="D4253"/>
      <c r="E4253"/>
      <c r="F4253"/>
      <c r="G4253"/>
      <c r="H4253"/>
      <c r="I4253"/>
      <c r="J4253"/>
      <c r="K4253"/>
      <c r="L4253"/>
      <c r="M4253"/>
      <c r="N4253"/>
      <c r="O4253"/>
      <c r="P4253"/>
      <c r="Q4253"/>
    </row>
    <row r="4254" spans="3:17" x14ac:dyDescent="0.35">
      <c r="C4254"/>
      <c r="D4254"/>
      <c r="E4254"/>
      <c r="F4254"/>
      <c r="G4254"/>
      <c r="H4254"/>
      <c r="I4254"/>
      <c r="J4254"/>
      <c r="K4254"/>
      <c r="L4254"/>
      <c r="M4254"/>
      <c r="N4254"/>
      <c r="O4254"/>
      <c r="P4254"/>
      <c r="Q4254"/>
    </row>
    <row r="4255" spans="3:17" x14ac:dyDescent="0.35">
      <c r="C4255"/>
      <c r="D4255"/>
      <c r="E4255"/>
      <c r="F4255"/>
      <c r="G4255"/>
      <c r="H4255"/>
      <c r="I4255"/>
      <c r="J4255"/>
      <c r="K4255"/>
      <c r="L4255"/>
      <c r="M4255"/>
      <c r="N4255"/>
      <c r="O4255"/>
      <c r="P4255"/>
      <c r="Q4255"/>
    </row>
    <row r="4256" spans="3:17" x14ac:dyDescent="0.35">
      <c r="C4256"/>
      <c r="D4256"/>
      <c r="E4256"/>
      <c r="F4256"/>
      <c r="G4256"/>
      <c r="H4256"/>
      <c r="I4256"/>
      <c r="J4256"/>
      <c r="K4256"/>
      <c r="L4256"/>
      <c r="M4256"/>
      <c r="N4256"/>
      <c r="O4256"/>
      <c r="P4256"/>
      <c r="Q4256"/>
    </row>
    <row r="4257" spans="3:17" x14ac:dyDescent="0.35">
      <c r="C4257"/>
      <c r="D4257"/>
      <c r="E4257"/>
      <c r="F4257"/>
      <c r="G4257"/>
      <c r="H4257"/>
      <c r="I4257"/>
      <c r="J4257"/>
      <c r="K4257"/>
      <c r="L4257"/>
      <c r="M4257"/>
      <c r="N4257"/>
      <c r="O4257"/>
      <c r="P4257"/>
      <c r="Q4257"/>
    </row>
    <row r="4258" spans="3:17" x14ac:dyDescent="0.35">
      <c r="C4258"/>
      <c r="D4258"/>
      <c r="E4258"/>
      <c r="F4258"/>
      <c r="G4258"/>
      <c r="H4258"/>
      <c r="I4258"/>
      <c r="J4258"/>
      <c r="K4258"/>
      <c r="L4258"/>
      <c r="M4258"/>
      <c r="N4258"/>
      <c r="O4258"/>
      <c r="P4258"/>
      <c r="Q4258"/>
    </row>
    <row r="4259" spans="3:17" x14ac:dyDescent="0.35">
      <c r="C4259"/>
      <c r="D4259"/>
      <c r="E4259"/>
      <c r="F4259"/>
      <c r="G4259"/>
      <c r="H4259"/>
      <c r="I4259"/>
      <c r="J4259"/>
      <c r="K4259"/>
      <c r="L4259"/>
      <c r="M4259"/>
      <c r="N4259"/>
      <c r="O4259"/>
      <c r="P4259"/>
      <c r="Q4259"/>
    </row>
    <row r="4260" spans="3:17" x14ac:dyDescent="0.35">
      <c r="C4260"/>
      <c r="D4260"/>
      <c r="E4260"/>
      <c r="F4260"/>
      <c r="G4260"/>
      <c r="H4260"/>
      <c r="I4260"/>
      <c r="J4260"/>
      <c r="K4260"/>
      <c r="L4260"/>
      <c r="M4260"/>
      <c r="N4260"/>
      <c r="O4260"/>
      <c r="P4260"/>
      <c r="Q4260"/>
    </row>
    <row r="4261" spans="3:17" x14ac:dyDescent="0.35">
      <c r="C4261"/>
      <c r="D4261"/>
      <c r="E4261"/>
      <c r="F4261"/>
      <c r="G4261"/>
      <c r="H4261"/>
      <c r="I4261"/>
      <c r="J4261"/>
      <c r="K4261"/>
      <c r="L4261"/>
      <c r="M4261"/>
      <c r="N4261"/>
      <c r="O4261"/>
      <c r="P4261"/>
      <c r="Q4261"/>
    </row>
    <row r="4262" spans="3:17" x14ac:dyDescent="0.35">
      <c r="C4262"/>
      <c r="D4262"/>
      <c r="E4262"/>
      <c r="F4262"/>
      <c r="G4262"/>
      <c r="H4262"/>
      <c r="I4262"/>
      <c r="J4262"/>
      <c r="K4262"/>
      <c r="L4262"/>
      <c r="M4262"/>
      <c r="N4262"/>
      <c r="O4262"/>
      <c r="P4262"/>
      <c r="Q4262"/>
    </row>
    <row r="4263" spans="3:17" x14ac:dyDescent="0.35">
      <c r="C4263"/>
      <c r="D4263"/>
      <c r="E4263"/>
      <c r="F4263"/>
      <c r="G4263"/>
      <c r="H4263"/>
      <c r="I4263"/>
      <c r="J4263"/>
      <c r="K4263"/>
      <c r="L4263"/>
      <c r="M4263"/>
      <c r="N4263"/>
      <c r="O4263"/>
      <c r="P4263"/>
      <c r="Q4263"/>
    </row>
    <row r="4264" spans="3:17" x14ac:dyDescent="0.35">
      <c r="C4264"/>
      <c r="D4264"/>
      <c r="E4264"/>
      <c r="F4264"/>
      <c r="G4264"/>
      <c r="H4264"/>
      <c r="I4264"/>
      <c r="J4264"/>
      <c r="K4264"/>
      <c r="L4264"/>
      <c r="M4264"/>
      <c r="N4264"/>
      <c r="O4264"/>
      <c r="P4264"/>
      <c r="Q4264"/>
    </row>
    <row r="4265" spans="3:17" x14ac:dyDescent="0.35">
      <c r="C4265"/>
      <c r="D4265"/>
      <c r="E4265"/>
      <c r="F4265"/>
      <c r="G4265"/>
      <c r="H4265"/>
      <c r="I4265"/>
      <c r="J4265"/>
      <c r="K4265"/>
      <c r="L4265"/>
      <c r="M4265"/>
      <c r="N4265"/>
      <c r="O4265"/>
      <c r="P4265"/>
      <c r="Q4265"/>
    </row>
    <row r="4266" spans="3:17" x14ac:dyDescent="0.35">
      <c r="C4266"/>
      <c r="D4266"/>
      <c r="E4266"/>
      <c r="F4266"/>
      <c r="G4266"/>
      <c r="H4266"/>
      <c r="I4266"/>
      <c r="J4266"/>
      <c r="K4266"/>
      <c r="L4266"/>
      <c r="M4266"/>
      <c r="N4266"/>
      <c r="O4266"/>
      <c r="P4266"/>
      <c r="Q4266"/>
    </row>
    <row r="4267" spans="3:17" x14ac:dyDescent="0.35">
      <c r="C4267"/>
      <c r="D4267"/>
      <c r="E4267"/>
      <c r="F4267"/>
      <c r="G4267"/>
      <c r="H4267"/>
      <c r="I4267"/>
      <c r="J4267"/>
      <c r="K4267"/>
      <c r="L4267"/>
      <c r="M4267"/>
      <c r="N4267"/>
      <c r="O4267"/>
      <c r="P4267"/>
      <c r="Q4267"/>
    </row>
    <row r="4268" spans="3:17" x14ac:dyDescent="0.35">
      <c r="C4268"/>
      <c r="D4268"/>
      <c r="E4268"/>
      <c r="F4268"/>
      <c r="G4268"/>
      <c r="H4268"/>
      <c r="I4268"/>
      <c r="J4268"/>
      <c r="K4268"/>
      <c r="L4268"/>
      <c r="M4268"/>
      <c r="N4268"/>
      <c r="O4268"/>
      <c r="P4268"/>
      <c r="Q4268"/>
    </row>
    <row r="4269" spans="3:17" x14ac:dyDescent="0.35">
      <c r="C4269"/>
      <c r="D4269"/>
      <c r="E4269"/>
      <c r="F4269"/>
      <c r="G4269"/>
      <c r="H4269"/>
      <c r="I4269"/>
      <c r="J4269"/>
      <c r="K4269"/>
      <c r="L4269"/>
      <c r="M4269"/>
      <c r="N4269"/>
      <c r="O4269"/>
      <c r="P4269"/>
      <c r="Q4269"/>
    </row>
    <row r="4270" spans="3:17" x14ac:dyDescent="0.35">
      <c r="C4270"/>
      <c r="D4270"/>
      <c r="E4270"/>
      <c r="F4270"/>
      <c r="G4270"/>
      <c r="H4270"/>
      <c r="I4270"/>
      <c r="J4270"/>
      <c r="K4270"/>
      <c r="L4270"/>
      <c r="M4270"/>
      <c r="N4270"/>
      <c r="O4270"/>
      <c r="P4270"/>
      <c r="Q4270"/>
    </row>
    <row r="4271" spans="3:17" x14ac:dyDescent="0.35">
      <c r="C4271"/>
      <c r="D4271"/>
      <c r="E4271"/>
      <c r="F4271"/>
      <c r="G4271"/>
      <c r="H4271"/>
      <c r="I4271"/>
      <c r="J4271"/>
      <c r="K4271"/>
      <c r="L4271"/>
      <c r="M4271"/>
      <c r="N4271"/>
      <c r="O4271"/>
      <c r="P4271"/>
      <c r="Q4271"/>
    </row>
    <row r="4272" spans="3:17" x14ac:dyDescent="0.35">
      <c r="C4272"/>
      <c r="D4272"/>
      <c r="E4272"/>
      <c r="F4272"/>
      <c r="G4272"/>
      <c r="H4272"/>
      <c r="I4272"/>
      <c r="J4272"/>
      <c r="K4272"/>
      <c r="L4272"/>
      <c r="M4272"/>
      <c r="N4272"/>
      <c r="O4272"/>
      <c r="P4272"/>
      <c r="Q4272"/>
    </row>
    <row r="4273" spans="3:17" x14ac:dyDescent="0.35">
      <c r="C4273"/>
      <c r="D4273"/>
      <c r="E4273"/>
      <c r="F4273"/>
      <c r="G4273"/>
      <c r="H4273"/>
      <c r="I4273"/>
      <c r="J4273"/>
      <c r="K4273"/>
      <c r="L4273"/>
      <c r="M4273"/>
      <c r="N4273"/>
      <c r="O4273"/>
      <c r="P4273"/>
      <c r="Q4273"/>
    </row>
    <row r="4274" spans="3:17" x14ac:dyDescent="0.35">
      <c r="C4274"/>
      <c r="D4274"/>
      <c r="E4274"/>
      <c r="F4274"/>
      <c r="G4274"/>
      <c r="H4274"/>
      <c r="I4274"/>
      <c r="J4274"/>
      <c r="K4274"/>
      <c r="L4274"/>
      <c r="M4274"/>
      <c r="N4274"/>
      <c r="O4274"/>
      <c r="P4274"/>
      <c r="Q4274"/>
    </row>
    <row r="4275" spans="3:17" x14ac:dyDescent="0.35">
      <c r="C4275"/>
      <c r="D4275"/>
      <c r="E4275"/>
      <c r="F4275"/>
      <c r="G4275"/>
      <c r="H4275"/>
      <c r="I4275"/>
      <c r="J4275"/>
      <c r="K4275"/>
      <c r="L4275"/>
      <c r="M4275"/>
      <c r="N4275"/>
      <c r="O4275"/>
      <c r="P4275"/>
      <c r="Q4275"/>
    </row>
    <row r="4276" spans="3:17" x14ac:dyDescent="0.35">
      <c r="C4276"/>
      <c r="D4276"/>
      <c r="E4276"/>
      <c r="F4276"/>
      <c r="G4276"/>
      <c r="H4276"/>
      <c r="I4276"/>
      <c r="J4276"/>
      <c r="K4276"/>
      <c r="L4276"/>
      <c r="M4276"/>
      <c r="N4276"/>
      <c r="O4276"/>
      <c r="P4276"/>
      <c r="Q4276"/>
    </row>
    <row r="4277" spans="3:17" x14ac:dyDescent="0.35">
      <c r="C4277"/>
      <c r="D4277"/>
      <c r="E4277"/>
      <c r="F4277"/>
      <c r="G4277"/>
      <c r="H4277"/>
      <c r="I4277"/>
      <c r="J4277"/>
      <c r="K4277"/>
      <c r="L4277"/>
      <c r="M4277"/>
      <c r="N4277"/>
      <c r="O4277"/>
      <c r="P4277"/>
      <c r="Q4277"/>
    </row>
    <row r="4278" spans="3:17" x14ac:dyDescent="0.35">
      <c r="C4278"/>
      <c r="D4278"/>
      <c r="E4278"/>
      <c r="F4278"/>
      <c r="G4278"/>
      <c r="H4278"/>
      <c r="I4278"/>
      <c r="J4278"/>
      <c r="K4278"/>
      <c r="L4278"/>
      <c r="M4278"/>
      <c r="N4278"/>
      <c r="O4278"/>
      <c r="P4278"/>
      <c r="Q4278"/>
    </row>
    <row r="4279" spans="3:17" x14ac:dyDescent="0.35">
      <c r="C4279"/>
      <c r="D4279"/>
      <c r="E4279"/>
      <c r="F4279"/>
      <c r="G4279"/>
      <c r="H4279"/>
      <c r="I4279"/>
      <c r="J4279"/>
      <c r="K4279"/>
      <c r="L4279"/>
      <c r="M4279"/>
      <c r="N4279"/>
      <c r="O4279"/>
      <c r="P4279"/>
      <c r="Q4279"/>
    </row>
    <row r="4280" spans="3:17" x14ac:dyDescent="0.35">
      <c r="C4280"/>
      <c r="D4280"/>
      <c r="E4280"/>
      <c r="F4280"/>
      <c r="G4280"/>
      <c r="H4280"/>
      <c r="I4280"/>
      <c r="J4280"/>
      <c r="K4280"/>
      <c r="L4280"/>
      <c r="M4280"/>
      <c r="N4280"/>
      <c r="O4280"/>
      <c r="P4280"/>
      <c r="Q4280"/>
    </row>
    <row r="4281" spans="3:17" x14ac:dyDescent="0.35">
      <c r="C4281"/>
      <c r="D4281"/>
      <c r="E4281"/>
      <c r="F4281"/>
      <c r="G4281"/>
      <c r="H4281"/>
      <c r="I4281"/>
      <c r="J4281"/>
      <c r="K4281"/>
      <c r="L4281"/>
      <c r="M4281"/>
      <c r="N4281"/>
      <c r="O4281"/>
      <c r="P4281"/>
      <c r="Q4281"/>
    </row>
    <row r="4282" spans="3:17" x14ac:dyDescent="0.35">
      <c r="C4282"/>
      <c r="D4282"/>
      <c r="E4282"/>
      <c r="F4282"/>
      <c r="G4282"/>
      <c r="H4282"/>
      <c r="I4282"/>
      <c r="J4282"/>
      <c r="K4282"/>
      <c r="L4282"/>
      <c r="M4282"/>
      <c r="N4282"/>
      <c r="O4282"/>
      <c r="P4282"/>
      <c r="Q4282"/>
    </row>
    <row r="4283" spans="3:17" x14ac:dyDescent="0.35">
      <c r="C4283"/>
      <c r="D4283"/>
      <c r="E4283"/>
      <c r="F4283"/>
      <c r="G4283"/>
      <c r="H4283"/>
      <c r="I4283"/>
      <c r="J4283"/>
      <c r="K4283"/>
      <c r="L4283"/>
      <c r="M4283"/>
      <c r="N4283"/>
      <c r="O4283"/>
      <c r="P4283"/>
      <c r="Q4283"/>
    </row>
    <row r="4284" spans="3:17" x14ac:dyDescent="0.35">
      <c r="C4284"/>
      <c r="D4284"/>
      <c r="E4284"/>
      <c r="F4284"/>
      <c r="G4284"/>
      <c r="H4284"/>
      <c r="I4284"/>
      <c r="J4284"/>
      <c r="K4284"/>
      <c r="L4284"/>
      <c r="M4284"/>
      <c r="N4284"/>
      <c r="O4284"/>
      <c r="P4284"/>
      <c r="Q4284"/>
    </row>
    <row r="4285" spans="3:17" x14ac:dyDescent="0.35">
      <c r="C4285"/>
      <c r="D4285"/>
      <c r="E4285"/>
      <c r="F4285"/>
      <c r="G4285"/>
      <c r="H4285"/>
      <c r="I4285"/>
      <c r="J4285"/>
      <c r="K4285"/>
      <c r="L4285"/>
      <c r="M4285"/>
      <c r="N4285"/>
      <c r="O4285"/>
      <c r="P4285"/>
      <c r="Q4285"/>
    </row>
    <row r="4286" spans="3:17" x14ac:dyDescent="0.35">
      <c r="C4286"/>
      <c r="D4286"/>
      <c r="E4286"/>
      <c r="F4286"/>
      <c r="G4286"/>
      <c r="H4286"/>
      <c r="I4286"/>
      <c r="J4286"/>
      <c r="K4286"/>
      <c r="L4286"/>
      <c r="M4286"/>
      <c r="N4286"/>
      <c r="O4286"/>
      <c r="P4286"/>
      <c r="Q4286"/>
    </row>
    <row r="4287" spans="3:17" x14ac:dyDescent="0.35">
      <c r="C4287"/>
      <c r="D4287"/>
      <c r="E4287"/>
      <c r="F4287"/>
      <c r="G4287"/>
      <c r="H4287"/>
      <c r="I4287"/>
      <c r="J4287"/>
      <c r="K4287"/>
      <c r="L4287"/>
      <c r="M4287"/>
      <c r="N4287"/>
      <c r="O4287"/>
      <c r="P4287"/>
      <c r="Q4287"/>
    </row>
    <row r="4288" spans="3:17" x14ac:dyDescent="0.35">
      <c r="C4288"/>
      <c r="D4288"/>
      <c r="E4288"/>
      <c r="F4288"/>
      <c r="G4288"/>
      <c r="H4288"/>
      <c r="I4288"/>
      <c r="J4288"/>
      <c r="K4288"/>
      <c r="L4288"/>
      <c r="M4288"/>
      <c r="N4288"/>
      <c r="O4288"/>
      <c r="P4288"/>
      <c r="Q4288"/>
    </row>
    <row r="4289" spans="3:17" x14ac:dyDescent="0.35">
      <c r="C4289"/>
      <c r="D4289"/>
      <c r="E4289"/>
      <c r="F4289"/>
      <c r="G4289"/>
      <c r="H4289"/>
      <c r="I4289"/>
      <c r="J4289"/>
      <c r="K4289"/>
      <c r="L4289"/>
      <c r="M4289"/>
      <c r="N4289"/>
      <c r="O4289"/>
      <c r="P4289"/>
      <c r="Q4289"/>
    </row>
    <row r="4290" spans="3:17" x14ac:dyDescent="0.35">
      <c r="C4290"/>
      <c r="D4290"/>
      <c r="E4290"/>
      <c r="F4290"/>
      <c r="G4290"/>
      <c r="H4290"/>
      <c r="I4290"/>
      <c r="J4290"/>
      <c r="K4290"/>
      <c r="L4290"/>
      <c r="M4290"/>
      <c r="N4290"/>
      <c r="O4290"/>
      <c r="P4290"/>
      <c r="Q4290"/>
    </row>
    <row r="4291" spans="3:17" x14ac:dyDescent="0.35">
      <c r="C4291"/>
      <c r="D4291"/>
      <c r="E4291"/>
      <c r="F4291"/>
      <c r="G4291"/>
      <c r="H4291"/>
      <c r="I4291"/>
      <c r="J4291"/>
      <c r="K4291"/>
      <c r="L4291"/>
      <c r="M4291"/>
      <c r="N4291"/>
      <c r="O4291"/>
      <c r="P4291"/>
      <c r="Q4291"/>
    </row>
    <row r="4292" spans="3:17" x14ac:dyDescent="0.35">
      <c r="C4292"/>
      <c r="D4292"/>
      <c r="E4292"/>
      <c r="F4292"/>
      <c r="G4292"/>
      <c r="H4292"/>
      <c r="I4292"/>
      <c r="J4292"/>
      <c r="K4292"/>
      <c r="L4292"/>
      <c r="M4292"/>
      <c r="N4292"/>
      <c r="O4292"/>
      <c r="P4292"/>
      <c r="Q4292"/>
    </row>
    <row r="4293" spans="3:17" x14ac:dyDescent="0.35">
      <c r="C4293"/>
      <c r="D4293"/>
      <c r="E4293"/>
      <c r="F4293"/>
      <c r="G4293"/>
      <c r="H4293"/>
      <c r="I4293"/>
      <c r="J4293"/>
      <c r="K4293"/>
      <c r="L4293"/>
      <c r="M4293"/>
      <c r="N4293"/>
      <c r="O4293"/>
      <c r="P4293"/>
      <c r="Q4293"/>
    </row>
    <row r="4294" spans="3:17" x14ac:dyDescent="0.35">
      <c r="C4294"/>
      <c r="D4294"/>
      <c r="E4294"/>
      <c r="F4294"/>
      <c r="G4294"/>
      <c r="H4294"/>
      <c r="I4294"/>
      <c r="J4294"/>
      <c r="K4294"/>
      <c r="L4294"/>
      <c r="M4294"/>
      <c r="N4294"/>
      <c r="O4294"/>
      <c r="P4294"/>
      <c r="Q4294"/>
    </row>
    <row r="4295" spans="3:17" x14ac:dyDescent="0.35">
      <c r="C4295"/>
      <c r="D4295"/>
      <c r="E4295"/>
      <c r="F4295"/>
      <c r="G4295"/>
      <c r="H4295"/>
      <c r="I4295"/>
      <c r="J4295"/>
      <c r="K4295"/>
      <c r="L4295"/>
      <c r="M4295"/>
      <c r="N4295"/>
      <c r="O4295"/>
      <c r="P4295"/>
      <c r="Q4295"/>
    </row>
    <row r="4296" spans="3:17" x14ac:dyDescent="0.35">
      <c r="C4296"/>
      <c r="D4296"/>
      <c r="E4296"/>
      <c r="F4296"/>
      <c r="G4296"/>
      <c r="H4296"/>
      <c r="I4296"/>
      <c r="J4296"/>
      <c r="K4296"/>
      <c r="L4296"/>
      <c r="M4296"/>
      <c r="N4296"/>
      <c r="O4296"/>
      <c r="P4296"/>
      <c r="Q4296"/>
    </row>
    <row r="4297" spans="3:17" x14ac:dyDescent="0.35">
      <c r="C4297"/>
      <c r="D4297"/>
      <c r="E4297"/>
      <c r="F4297"/>
      <c r="G4297"/>
      <c r="H4297"/>
      <c r="I4297"/>
      <c r="J4297"/>
      <c r="K4297"/>
      <c r="L4297"/>
      <c r="M4297"/>
      <c r="N4297"/>
      <c r="O4297"/>
      <c r="P4297"/>
      <c r="Q4297"/>
    </row>
    <row r="4298" spans="3:17" x14ac:dyDescent="0.35">
      <c r="C4298"/>
      <c r="D4298"/>
      <c r="E4298"/>
      <c r="F4298"/>
      <c r="G4298"/>
      <c r="H4298"/>
      <c r="I4298"/>
      <c r="J4298"/>
      <c r="K4298"/>
      <c r="L4298"/>
      <c r="M4298"/>
      <c r="N4298"/>
      <c r="O4298"/>
      <c r="P4298"/>
      <c r="Q4298"/>
    </row>
    <row r="4299" spans="3:17" x14ac:dyDescent="0.35">
      <c r="C4299"/>
      <c r="D4299"/>
      <c r="E4299"/>
      <c r="F4299"/>
      <c r="G4299"/>
      <c r="H4299"/>
      <c r="I4299"/>
      <c r="J4299"/>
      <c r="K4299"/>
      <c r="L4299"/>
      <c r="M4299"/>
      <c r="N4299"/>
      <c r="O4299"/>
      <c r="P4299"/>
      <c r="Q4299"/>
    </row>
    <row r="4300" spans="3:17" x14ac:dyDescent="0.35">
      <c r="C4300"/>
      <c r="D4300"/>
      <c r="E4300"/>
      <c r="F4300"/>
      <c r="G4300"/>
      <c r="H4300"/>
      <c r="I4300"/>
      <c r="J4300"/>
      <c r="K4300"/>
      <c r="L4300"/>
      <c r="M4300"/>
      <c r="N4300"/>
      <c r="O4300"/>
      <c r="P4300"/>
      <c r="Q4300"/>
    </row>
    <row r="4301" spans="3:17" x14ac:dyDescent="0.35">
      <c r="C4301"/>
      <c r="D4301"/>
      <c r="E4301"/>
      <c r="F4301"/>
      <c r="G4301"/>
      <c r="H4301"/>
      <c r="I4301"/>
      <c r="J4301"/>
      <c r="K4301"/>
      <c r="L4301"/>
      <c r="M4301"/>
      <c r="N4301"/>
      <c r="O4301"/>
      <c r="P4301"/>
      <c r="Q4301"/>
    </row>
    <row r="4302" spans="3:17" x14ac:dyDescent="0.35">
      <c r="C4302"/>
      <c r="D4302"/>
      <c r="E4302"/>
      <c r="F4302"/>
      <c r="G4302"/>
      <c r="H4302"/>
      <c r="I4302"/>
      <c r="J4302"/>
      <c r="K4302"/>
      <c r="L4302"/>
      <c r="M4302"/>
      <c r="N4302"/>
      <c r="O4302"/>
      <c r="P4302"/>
      <c r="Q4302"/>
    </row>
    <row r="4303" spans="3:17" x14ac:dyDescent="0.35">
      <c r="C4303"/>
      <c r="D4303"/>
      <c r="E4303"/>
      <c r="F4303"/>
      <c r="G4303"/>
      <c r="H4303"/>
      <c r="I4303"/>
      <c r="J4303"/>
      <c r="K4303"/>
      <c r="L4303"/>
      <c r="M4303"/>
      <c r="N4303"/>
      <c r="O4303"/>
      <c r="P4303"/>
      <c r="Q4303"/>
    </row>
    <row r="4304" spans="3:17" x14ac:dyDescent="0.35">
      <c r="C4304"/>
      <c r="D4304"/>
      <c r="E4304"/>
      <c r="F4304"/>
      <c r="G4304"/>
      <c r="H4304"/>
      <c r="I4304"/>
      <c r="J4304"/>
      <c r="K4304"/>
      <c r="L4304"/>
      <c r="M4304"/>
      <c r="N4304"/>
      <c r="O4304"/>
      <c r="P4304"/>
      <c r="Q4304"/>
    </row>
    <row r="4305" spans="3:17" x14ac:dyDescent="0.35">
      <c r="C4305"/>
      <c r="D4305"/>
      <c r="E4305"/>
      <c r="F4305"/>
      <c r="G4305"/>
      <c r="H4305"/>
      <c r="I4305"/>
      <c r="J4305"/>
      <c r="K4305"/>
      <c r="L4305"/>
      <c r="M4305"/>
      <c r="N4305"/>
      <c r="O4305"/>
      <c r="P4305"/>
      <c r="Q4305"/>
    </row>
    <row r="4306" spans="3:17" x14ac:dyDescent="0.35">
      <c r="C4306"/>
      <c r="D4306"/>
      <c r="E4306"/>
      <c r="F4306"/>
      <c r="G4306"/>
      <c r="H4306"/>
      <c r="I4306"/>
      <c r="J4306"/>
      <c r="K4306"/>
      <c r="L4306"/>
      <c r="M4306"/>
      <c r="N4306"/>
      <c r="O4306"/>
      <c r="P4306"/>
      <c r="Q4306"/>
    </row>
    <row r="4307" spans="3:17" x14ac:dyDescent="0.35">
      <c r="C4307"/>
      <c r="D4307"/>
      <c r="E4307"/>
      <c r="F4307"/>
      <c r="G4307"/>
      <c r="H4307"/>
      <c r="I4307"/>
      <c r="J4307"/>
      <c r="K4307"/>
      <c r="L4307"/>
      <c r="M4307"/>
      <c r="N4307"/>
      <c r="O4307"/>
      <c r="P4307"/>
      <c r="Q4307"/>
    </row>
    <row r="4308" spans="3:17" x14ac:dyDescent="0.35">
      <c r="C4308"/>
      <c r="D4308"/>
      <c r="E4308"/>
      <c r="F4308"/>
      <c r="G4308"/>
      <c r="H4308"/>
      <c r="I4308"/>
      <c r="J4308"/>
      <c r="K4308"/>
      <c r="L4308"/>
      <c r="M4308"/>
      <c r="N4308"/>
      <c r="O4308"/>
      <c r="P4308"/>
      <c r="Q4308"/>
    </row>
    <row r="4309" spans="3:17" x14ac:dyDescent="0.35">
      <c r="C4309"/>
      <c r="D4309"/>
      <c r="E4309"/>
      <c r="F4309"/>
      <c r="G4309"/>
      <c r="H4309"/>
      <c r="I4309"/>
      <c r="J4309"/>
      <c r="K4309"/>
      <c r="L4309"/>
      <c r="M4309"/>
      <c r="N4309"/>
      <c r="O4309"/>
      <c r="P4309"/>
      <c r="Q4309"/>
    </row>
    <row r="4310" spans="3:17" x14ac:dyDescent="0.35">
      <c r="C4310"/>
      <c r="D4310"/>
      <c r="E4310"/>
      <c r="F4310"/>
      <c r="G4310"/>
      <c r="H4310"/>
      <c r="I4310"/>
      <c r="J4310"/>
      <c r="K4310"/>
      <c r="L4310"/>
      <c r="M4310"/>
      <c r="N4310"/>
      <c r="O4310"/>
      <c r="P4310"/>
      <c r="Q4310"/>
    </row>
    <row r="4311" spans="3:17" x14ac:dyDescent="0.35">
      <c r="C4311"/>
      <c r="D4311"/>
      <c r="E4311"/>
      <c r="F4311"/>
      <c r="G4311"/>
      <c r="H4311"/>
      <c r="I4311"/>
      <c r="J4311"/>
      <c r="K4311"/>
      <c r="L4311"/>
      <c r="M4311"/>
      <c r="N4311"/>
      <c r="O4311"/>
      <c r="P4311"/>
      <c r="Q4311"/>
    </row>
    <row r="4312" spans="3:17" x14ac:dyDescent="0.35">
      <c r="C4312"/>
      <c r="D4312"/>
      <c r="E4312"/>
      <c r="F4312"/>
      <c r="G4312"/>
      <c r="H4312"/>
      <c r="I4312"/>
      <c r="J4312"/>
      <c r="K4312"/>
      <c r="L4312"/>
      <c r="M4312"/>
      <c r="N4312"/>
      <c r="O4312"/>
      <c r="P4312"/>
      <c r="Q4312"/>
    </row>
    <row r="4313" spans="3:17" x14ac:dyDescent="0.35">
      <c r="C4313"/>
      <c r="D4313"/>
      <c r="E4313"/>
      <c r="F4313"/>
      <c r="G4313"/>
      <c r="H4313"/>
      <c r="I4313"/>
      <c r="J4313"/>
      <c r="K4313"/>
      <c r="L4313"/>
      <c r="M4313"/>
      <c r="N4313"/>
      <c r="O4313"/>
      <c r="P4313"/>
      <c r="Q4313"/>
    </row>
    <row r="4314" spans="3:17" x14ac:dyDescent="0.35">
      <c r="C4314"/>
      <c r="D4314"/>
      <c r="E4314"/>
      <c r="F4314"/>
      <c r="G4314"/>
      <c r="H4314"/>
      <c r="I4314"/>
      <c r="J4314"/>
      <c r="K4314"/>
      <c r="L4314"/>
      <c r="M4314"/>
      <c r="N4314"/>
      <c r="O4314"/>
      <c r="P4314"/>
      <c r="Q4314"/>
    </row>
    <row r="4315" spans="3:17" x14ac:dyDescent="0.35">
      <c r="C4315"/>
      <c r="D4315"/>
      <c r="E4315"/>
      <c r="F4315"/>
      <c r="G4315"/>
      <c r="H4315"/>
      <c r="I4315"/>
      <c r="J4315"/>
      <c r="K4315"/>
      <c r="L4315"/>
      <c r="M4315"/>
      <c r="N4315"/>
      <c r="O4315"/>
      <c r="P4315"/>
      <c r="Q4315"/>
    </row>
    <row r="4316" spans="3:17" x14ac:dyDescent="0.35">
      <c r="C4316"/>
      <c r="D4316"/>
      <c r="E4316"/>
      <c r="F4316"/>
      <c r="G4316"/>
      <c r="H4316"/>
      <c r="I4316"/>
      <c r="J4316"/>
      <c r="K4316"/>
      <c r="L4316"/>
      <c r="M4316"/>
      <c r="N4316"/>
      <c r="O4316"/>
      <c r="P4316"/>
      <c r="Q4316"/>
    </row>
    <row r="4317" spans="3:17" x14ac:dyDescent="0.35">
      <c r="C4317"/>
      <c r="D4317"/>
      <c r="E4317"/>
      <c r="F4317"/>
      <c r="G4317"/>
      <c r="H4317"/>
      <c r="I4317"/>
      <c r="J4317"/>
      <c r="K4317"/>
      <c r="L4317"/>
      <c r="M4317"/>
      <c r="N4317"/>
      <c r="O4317"/>
      <c r="P4317"/>
      <c r="Q4317"/>
    </row>
    <row r="4318" spans="3:17" x14ac:dyDescent="0.35">
      <c r="C4318"/>
      <c r="D4318"/>
      <c r="E4318"/>
      <c r="F4318"/>
      <c r="G4318"/>
      <c r="H4318"/>
      <c r="I4318"/>
      <c r="J4318"/>
      <c r="K4318"/>
      <c r="L4318"/>
      <c r="M4318"/>
      <c r="N4318"/>
      <c r="O4318"/>
      <c r="P4318"/>
      <c r="Q4318"/>
    </row>
    <row r="4319" spans="3:17" x14ac:dyDescent="0.35">
      <c r="C4319"/>
      <c r="D4319"/>
      <c r="E4319"/>
      <c r="F4319"/>
      <c r="G4319"/>
      <c r="H4319"/>
      <c r="I4319"/>
      <c r="J4319"/>
      <c r="K4319"/>
      <c r="L4319"/>
      <c r="M4319"/>
      <c r="N4319"/>
      <c r="O4319"/>
      <c r="P4319"/>
      <c r="Q4319"/>
    </row>
    <row r="4320" spans="3:17" x14ac:dyDescent="0.35">
      <c r="C4320"/>
      <c r="D4320"/>
      <c r="E4320"/>
      <c r="F4320"/>
      <c r="G4320"/>
      <c r="H4320"/>
      <c r="I4320"/>
      <c r="J4320"/>
      <c r="K4320"/>
      <c r="L4320"/>
      <c r="M4320"/>
      <c r="N4320"/>
      <c r="O4320"/>
      <c r="P4320"/>
      <c r="Q4320"/>
    </row>
    <row r="4321" spans="3:17" x14ac:dyDescent="0.35">
      <c r="C4321"/>
      <c r="D4321"/>
      <c r="E4321"/>
      <c r="F4321"/>
      <c r="G4321"/>
      <c r="H4321"/>
      <c r="I4321"/>
      <c r="J4321"/>
      <c r="K4321"/>
      <c r="L4321"/>
      <c r="M4321"/>
      <c r="N4321"/>
      <c r="O4321"/>
      <c r="P4321"/>
      <c r="Q4321"/>
    </row>
    <row r="4322" spans="3:17" x14ac:dyDescent="0.35">
      <c r="C4322"/>
      <c r="D4322"/>
      <c r="E4322"/>
      <c r="F4322"/>
      <c r="G4322"/>
      <c r="H4322"/>
      <c r="I4322"/>
      <c r="J4322"/>
      <c r="K4322"/>
      <c r="L4322"/>
      <c r="M4322"/>
      <c r="N4322"/>
      <c r="O4322"/>
      <c r="P4322"/>
      <c r="Q4322"/>
    </row>
    <row r="4323" spans="3:17" x14ac:dyDescent="0.35">
      <c r="C4323"/>
      <c r="D4323"/>
      <c r="E4323"/>
      <c r="F4323"/>
      <c r="G4323"/>
      <c r="H4323"/>
      <c r="I4323"/>
      <c r="J4323"/>
      <c r="K4323"/>
      <c r="L4323"/>
      <c r="M4323"/>
      <c r="N4323"/>
      <c r="O4323"/>
      <c r="P4323"/>
      <c r="Q4323"/>
    </row>
    <row r="4324" spans="3:17" x14ac:dyDescent="0.35">
      <c r="C4324"/>
      <c r="D4324"/>
      <c r="E4324"/>
      <c r="F4324"/>
      <c r="G4324"/>
      <c r="H4324"/>
      <c r="I4324"/>
      <c r="J4324"/>
      <c r="K4324"/>
      <c r="L4324"/>
      <c r="M4324"/>
      <c r="N4324"/>
      <c r="O4324"/>
      <c r="P4324"/>
      <c r="Q4324"/>
    </row>
    <row r="4325" spans="3:17" x14ac:dyDescent="0.35">
      <c r="C4325"/>
      <c r="D4325"/>
      <c r="E4325"/>
      <c r="F4325"/>
      <c r="G4325"/>
      <c r="H4325"/>
      <c r="I4325"/>
      <c r="J4325"/>
      <c r="K4325"/>
      <c r="L4325"/>
      <c r="M4325"/>
      <c r="N4325"/>
      <c r="O4325"/>
      <c r="P4325"/>
      <c r="Q4325"/>
    </row>
    <row r="4326" spans="3:17" x14ac:dyDescent="0.35">
      <c r="C4326"/>
      <c r="D4326"/>
      <c r="E4326"/>
      <c r="F4326"/>
      <c r="G4326"/>
      <c r="H4326"/>
      <c r="I4326"/>
      <c r="J4326"/>
      <c r="K4326"/>
      <c r="L4326"/>
      <c r="M4326"/>
      <c r="N4326"/>
      <c r="O4326"/>
      <c r="P4326"/>
      <c r="Q4326"/>
    </row>
    <row r="4327" spans="3:17" x14ac:dyDescent="0.35">
      <c r="C4327"/>
      <c r="D4327"/>
      <c r="E4327"/>
      <c r="F4327"/>
      <c r="G4327"/>
      <c r="H4327"/>
      <c r="I4327"/>
      <c r="J4327"/>
      <c r="K4327"/>
      <c r="L4327"/>
      <c r="M4327"/>
      <c r="N4327"/>
      <c r="O4327"/>
      <c r="P4327"/>
      <c r="Q4327"/>
    </row>
    <row r="4328" spans="3:17" x14ac:dyDescent="0.35">
      <c r="C4328"/>
      <c r="D4328"/>
      <c r="E4328"/>
      <c r="F4328"/>
      <c r="G4328"/>
      <c r="H4328"/>
      <c r="I4328"/>
      <c r="J4328"/>
      <c r="K4328"/>
      <c r="L4328"/>
      <c r="M4328"/>
      <c r="N4328"/>
      <c r="O4328"/>
      <c r="P4328"/>
      <c r="Q4328"/>
    </row>
    <row r="4329" spans="3:17" x14ac:dyDescent="0.35">
      <c r="C4329"/>
      <c r="D4329"/>
      <c r="E4329"/>
      <c r="F4329"/>
      <c r="G4329"/>
      <c r="H4329"/>
      <c r="I4329"/>
      <c r="J4329"/>
      <c r="K4329"/>
      <c r="L4329"/>
      <c r="M4329"/>
      <c r="N4329"/>
      <c r="O4329"/>
      <c r="P4329"/>
      <c r="Q4329"/>
    </row>
    <row r="4330" spans="3:17" x14ac:dyDescent="0.35">
      <c r="C4330"/>
      <c r="D4330"/>
      <c r="E4330"/>
      <c r="F4330"/>
      <c r="G4330"/>
      <c r="H4330"/>
      <c r="I4330"/>
      <c r="J4330"/>
      <c r="K4330"/>
      <c r="L4330"/>
      <c r="M4330"/>
      <c r="N4330"/>
      <c r="O4330"/>
      <c r="P4330"/>
      <c r="Q4330"/>
    </row>
    <row r="4331" spans="3:17" x14ac:dyDescent="0.35">
      <c r="C4331"/>
      <c r="D4331"/>
      <c r="E4331"/>
      <c r="F4331"/>
      <c r="G4331"/>
      <c r="H4331"/>
      <c r="I4331"/>
      <c r="J4331"/>
      <c r="K4331"/>
      <c r="L4331"/>
      <c r="M4331"/>
      <c r="N4331"/>
      <c r="O4331"/>
      <c r="P4331"/>
      <c r="Q4331"/>
    </row>
    <row r="4332" spans="3:17" x14ac:dyDescent="0.35">
      <c r="C4332"/>
      <c r="D4332"/>
      <c r="E4332"/>
      <c r="F4332"/>
      <c r="G4332"/>
      <c r="H4332"/>
      <c r="I4332"/>
      <c r="J4332"/>
      <c r="K4332"/>
      <c r="L4332"/>
      <c r="M4332"/>
      <c r="N4332"/>
      <c r="O4332"/>
      <c r="P4332"/>
      <c r="Q4332"/>
    </row>
    <row r="4333" spans="3:17" x14ac:dyDescent="0.35">
      <c r="C4333"/>
      <c r="D4333"/>
      <c r="E4333"/>
      <c r="F4333"/>
      <c r="G4333"/>
      <c r="H4333"/>
      <c r="I4333"/>
      <c r="J4333"/>
      <c r="K4333"/>
      <c r="L4333"/>
      <c r="M4333"/>
      <c r="N4333"/>
      <c r="O4333"/>
      <c r="P4333"/>
      <c r="Q4333"/>
    </row>
    <row r="4334" spans="3:17" x14ac:dyDescent="0.35">
      <c r="C4334"/>
      <c r="D4334"/>
      <c r="E4334"/>
      <c r="F4334"/>
      <c r="G4334"/>
      <c r="H4334"/>
      <c r="I4334"/>
      <c r="J4334"/>
      <c r="K4334"/>
      <c r="L4334"/>
      <c r="M4334"/>
      <c r="N4334"/>
      <c r="O4334"/>
      <c r="P4334"/>
      <c r="Q4334"/>
    </row>
    <row r="4335" spans="3:17" x14ac:dyDescent="0.35">
      <c r="C4335"/>
      <c r="D4335"/>
      <c r="E4335"/>
      <c r="F4335"/>
      <c r="G4335"/>
      <c r="H4335"/>
      <c r="I4335"/>
      <c r="J4335"/>
      <c r="K4335"/>
      <c r="L4335"/>
      <c r="M4335"/>
      <c r="N4335"/>
      <c r="O4335"/>
      <c r="P4335"/>
      <c r="Q4335"/>
    </row>
    <row r="4336" spans="3:17" x14ac:dyDescent="0.35">
      <c r="C4336"/>
      <c r="D4336"/>
      <c r="E4336"/>
      <c r="F4336"/>
      <c r="G4336"/>
      <c r="H4336"/>
      <c r="I4336"/>
      <c r="J4336"/>
      <c r="K4336"/>
      <c r="L4336"/>
      <c r="M4336"/>
      <c r="N4336"/>
      <c r="O4336"/>
      <c r="P4336"/>
      <c r="Q4336"/>
    </row>
    <row r="4337" spans="3:17" x14ac:dyDescent="0.35">
      <c r="C4337"/>
      <c r="D4337"/>
      <c r="E4337"/>
      <c r="F4337"/>
      <c r="G4337"/>
      <c r="H4337"/>
      <c r="I4337"/>
      <c r="J4337"/>
      <c r="K4337"/>
      <c r="L4337"/>
      <c r="M4337"/>
      <c r="N4337"/>
      <c r="O4337"/>
      <c r="P4337"/>
      <c r="Q4337"/>
    </row>
    <row r="4338" spans="3:17" x14ac:dyDescent="0.35">
      <c r="C4338"/>
      <c r="D4338"/>
      <c r="E4338"/>
      <c r="F4338"/>
      <c r="G4338"/>
      <c r="H4338"/>
      <c r="I4338"/>
      <c r="J4338"/>
      <c r="K4338"/>
      <c r="L4338"/>
      <c r="M4338"/>
      <c r="N4338"/>
      <c r="O4338"/>
      <c r="P4338"/>
      <c r="Q4338"/>
    </row>
    <row r="4339" spans="3:17" x14ac:dyDescent="0.35">
      <c r="C4339"/>
      <c r="D4339"/>
      <c r="E4339"/>
      <c r="F4339"/>
      <c r="G4339"/>
      <c r="H4339"/>
      <c r="I4339"/>
      <c r="J4339"/>
      <c r="K4339"/>
      <c r="L4339"/>
      <c r="M4339"/>
      <c r="N4339"/>
      <c r="O4339"/>
      <c r="P4339"/>
      <c r="Q4339"/>
    </row>
    <row r="4340" spans="3:17" x14ac:dyDescent="0.35">
      <c r="C4340"/>
      <c r="D4340"/>
      <c r="E4340"/>
      <c r="F4340"/>
      <c r="G4340"/>
      <c r="H4340"/>
      <c r="I4340"/>
      <c r="J4340"/>
      <c r="K4340"/>
      <c r="L4340"/>
      <c r="M4340"/>
      <c r="N4340"/>
      <c r="O4340"/>
      <c r="P4340"/>
      <c r="Q4340"/>
    </row>
    <row r="4341" spans="3:17" x14ac:dyDescent="0.35">
      <c r="C4341"/>
      <c r="D4341"/>
      <c r="E4341"/>
      <c r="F4341"/>
      <c r="G4341"/>
      <c r="H4341"/>
      <c r="I4341"/>
      <c r="J4341"/>
      <c r="K4341"/>
      <c r="L4341"/>
      <c r="M4341"/>
      <c r="N4341"/>
      <c r="O4341"/>
      <c r="P4341"/>
      <c r="Q4341"/>
    </row>
    <row r="4342" spans="3:17" x14ac:dyDescent="0.35">
      <c r="C4342"/>
      <c r="D4342"/>
      <c r="E4342"/>
      <c r="F4342"/>
      <c r="G4342"/>
      <c r="H4342"/>
      <c r="I4342"/>
      <c r="J4342"/>
      <c r="K4342"/>
      <c r="L4342"/>
      <c r="M4342"/>
      <c r="N4342"/>
      <c r="O4342"/>
      <c r="P4342"/>
      <c r="Q4342"/>
    </row>
    <row r="4343" spans="3:17" x14ac:dyDescent="0.35">
      <c r="C4343"/>
      <c r="D4343"/>
      <c r="E4343"/>
      <c r="F4343"/>
      <c r="G4343"/>
      <c r="H4343"/>
      <c r="I4343"/>
      <c r="J4343"/>
      <c r="K4343"/>
      <c r="L4343"/>
      <c r="M4343"/>
      <c r="N4343"/>
      <c r="O4343"/>
      <c r="P4343"/>
      <c r="Q4343"/>
    </row>
    <row r="4344" spans="3:17" x14ac:dyDescent="0.35">
      <c r="C4344"/>
      <c r="D4344"/>
      <c r="E4344"/>
      <c r="F4344"/>
      <c r="G4344"/>
      <c r="H4344"/>
      <c r="I4344"/>
      <c r="J4344"/>
      <c r="K4344"/>
      <c r="L4344"/>
      <c r="M4344"/>
      <c r="N4344"/>
      <c r="O4344"/>
      <c r="P4344"/>
      <c r="Q4344"/>
    </row>
    <row r="4345" spans="3:17" x14ac:dyDescent="0.35">
      <c r="C4345"/>
      <c r="D4345"/>
      <c r="E4345"/>
      <c r="F4345"/>
      <c r="G4345"/>
      <c r="H4345"/>
      <c r="I4345"/>
      <c r="J4345"/>
      <c r="K4345"/>
      <c r="L4345"/>
      <c r="M4345"/>
      <c r="N4345"/>
      <c r="O4345"/>
      <c r="P4345"/>
      <c r="Q4345"/>
    </row>
    <row r="4346" spans="3:17" x14ac:dyDescent="0.35">
      <c r="C4346"/>
      <c r="D4346"/>
      <c r="E4346"/>
      <c r="F4346"/>
      <c r="G4346"/>
      <c r="H4346"/>
      <c r="I4346"/>
      <c r="J4346"/>
      <c r="K4346"/>
      <c r="L4346"/>
      <c r="M4346"/>
      <c r="N4346"/>
      <c r="O4346"/>
      <c r="P4346"/>
      <c r="Q4346"/>
    </row>
    <row r="4347" spans="3:17" x14ac:dyDescent="0.35">
      <c r="C4347"/>
      <c r="D4347"/>
      <c r="E4347"/>
      <c r="F4347"/>
      <c r="G4347"/>
      <c r="H4347"/>
      <c r="I4347"/>
      <c r="J4347"/>
      <c r="K4347"/>
      <c r="L4347"/>
      <c r="M4347"/>
      <c r="N4347"/>
      <c r="O4347"/>
      <c r="P4347"/>
      <c r="Q4347"/>
    </row>
    <row r="4348" spans="3:17" x14ac:dyDescent="0.35">
      <c r="C4348"/>
      <c r="D4348"/>
      <c r="E4348"/>
      <c r="F4348"/>
      <c r="G4348"/>
      <c r="H4348"/>
      <c r="I4348"/>
      <c r="J4348"/>
      <c r="K4348"/>
      <c r="L4348"/>
      <c r="M4348"/>
      <c r="N4348"/>
      <c r="O4348"/>
      <c r="P4348"/>
      <c r="Q4348"/>
    </row>
    <row r="4349" spans="3:17" x14ac:dyDescent="0.35">
      <c r="C4349"/>
      <c r="D4349"/>
      <c r="E4349"/>
      <c r="F4349"/>
      <c r="G4349"/>
      <c r="H4349"/>
      <c r="I4349"/>
      <c r="J4349"/>
      <c r="K4349"/>
      <c r="L4349"/>
      <c r="M4349"/>
      <c r="N4349"/>
      <c r="O4349"/>
      <c r="P4349"/>
      <c r="Q4349"/>
    </row>
    <row r="4350" spans="3:17" x14ac:dyDescent="0.35">
      <c r="C4350"/>
      <c r="D4350"/>
      <c r="E4350"/>
      <c r="F4350"/>
      <c r="G4350"/>
      <c r="H4350"/>
      <c r="I4350"/>
      <c r="J4350"/>
      <c r="K4350"/>
      <c r="L4350"/>
      <c r="M4350"/>
      <c r="N4350"/>
      <c r="O4350"/>
      <c r="P4350"/>
      <c r="Q4350"/>
    </row>
    <row r="4351" spans="3:17" x14ac:dyDescent="0.35">
      <c r="C4351"/>
      <c r="D4351"/>
      <c r="E4351"/>
      <c r="F4351"/>
      <c r="G4351"/>
      <c r="H4351"/>
      <c r="I4351"/>
      <c r="J4351"/>
      <c r="K4351"/>
      <c r="L4351"/>
      <c r="M4351"/>
      <c r="N4351"/>
      <c r="O4351"/>
      <c r="P4351"/>
      <c r="Q4351"/>
    </row>
    <row r="4352" spans="3:17" x14ac:dyDescent="0.35">
      <c r="C4352"/>
      <c r="D4352"/>
      <c r="E4352"/>
      <c r="F4352"/>
      <c r="G4352"/>
      <c r="H4352"/>
      <c r="I4352"/>
      <c r="J4352"/>
      <c r="K4352"/>
      <c r="L4352"/>
      <c r="M4352"/>
      <c r="N4352"/>
      <c r="O4352"/>
      <c r="P4352"/>
      <c r="Q4352"/>
    </row>
    <row r="4353" spans="3:17" x14ac:dyDescent="0.35">
      <c r="C4353"/>
      <c r="D4353"/>
      <c r="E4353"/>
      <c r="F4353"/>
      <c r="G4353"/>
      <c r="H4353"/>
      <c r="I4353"/>
      <c r="J4353"/>
      <c r="K4353"/>
      <c r="L4353"/>
      <c r="M4353"/>
      <c r="N4353"/>
      <c r="O4353"/>
      <c r="P4353"/>
      <c r="Q4353"/>
    </row>
    <row r="4354" spans="3:17" x14ac:dyDescent="0.35">
      <c r="C4354"/>
      <c r="D4354"/>
      <c r="E4354"/>
      <c r="F4354"/>
      <c r="G4354"/>
      <c r="H4354"/>
      <c r="I4354"/>
      <c r="J4354"/>
      <c r="K4354"/>
      <c r="L4354"/>
      <c r="M4354"/>
      <c r="N4354"/>
      <c r="O4354"/>
      <c r="P4354"/>
      <c r="Q4354"/>
    </row>
    <row r="4355" spans="3:17" x14ac:dyDescent="0.35">
      <c r="C4355"/>
      <c r="D4355"/>
      <c r="E4355"/>
      <c r="F4355"/>
      <c r="G4355"/>
      <c r="H4355"/>
      <c r="I4355"/>
      <c r="J4355"/>
      <c r="K4355"/>
      <c r="L4355"/>
      <c r="M4355"/>
      <c r="N4355"/>
      <c r="O4355"/>
      <c r="P4355"/>
      <c r="Q4355"/>
    </row>
    <row r="4356" spans="3:17" x14ac:dyDescent="0.35">
      <c r="C4356"/>
      <c r="D4356"/>
      <c r="E4356"/>
      <c r="F4356"/>
      <c r="G4356"/>
      <c r="H4356"/>
      <c r="I4356"/>
      <c r="J4356"/>
      <c r="K4356"/>
      <c r="L4356"/>
      <c r="M4356"/>
      <c r="N4356"/>
      <c r="O4356"/>
      <c r="P4356"/>
      <c r="Q4356"/>
    </row>
    <row r="4357" spans="3:17" x14ac:dyDescent="0.35">
      <c r="C4357"/>
      <c r="D4357"/>
      <c r="E4357"/>
      <c r="F4357"/>
      <c r="G4357"/>
      <c r="H4357"/>
      <c r="I4357"/>
      <c r="J4357"/>
      <c r="K4357"/>
      <c r="L4357"/>
      <c r="M4357"/>
      <c r="N4357"/>
      <c r="O4357"/>
      <c r="P4357"/>
      <c r="Q4357"/>
    </row>
    <row r="4358" spans="3:17" x14ac:dyDescent="0.35">
      <c r="C4358"/>
      <c r="D4358"/>
      <c r="E4358"/>
      <c r="F4358"/>
      <c r="G4358"/>
      <c r="H4358"/>
      <c r="I4358"/>
      <c r="J4358"/>
      <c r="K4358"/>
      <c r="L4358"/>
      <c r="M4358"/>
      <c r="N4358"/>
      <c r="O4358"/>
      <c r="P4358"/>
      <c r="Q4358"/>
    </row>
    <row r="4359" spans="3:17" x14ac:dyDescent="0.35">
      <c r="C4359"/>
      <c r="D4359"/>
      <c r="E4359"/>
      <c r="F4359"/>
      <c r="G4359"/>
      <c r="H4359"/>
      <c r="I4359"/>
      <c r="J4359"/>
      <c r="K4359"/>
      <c r="L4359"/>
      <c r="M4359"/>
      <c r="N4359"/>
      <c r="O4359"/>
      <c r="P4359"/>
      <c r="Q4359"/>
    </row>
    <row r="4360" spans="3:17" x14ac:dyDescent="0.35">
      <c r="C4360"/>
      <c r="D4360"/>
      <c r="E4360"/>
      <c r="F4360"/>
      <c r="G4360"/>
      <c r="H4360"/>
      <c r="I4360"/>
      <c r="J4360"/>
      <c r="K4360"/>
      <c r="L4360"/>
      <c r="M4360"/>
      <c r="N4360"/>
      <c r="O4360"/>
      <c r="P4360"/>
      <c r="Q4360"/>
    </row>
    <row r="4361" spans="3:17" x14ac:dyDescent="0.35">
      <c r="C4361"/>
      <c r="D4361"/>
      <c r="E4361"/>
      <c r="F4361"/>
      <c r="G4361"/>
      <c r="H4361"/>
      <c r="I4361"/>
      <c r="J4361"/>
      <c r="K4361"/>
      <c r="L4361"/>
      <c r="M4361"/>
      <c r="N4361"/>
      <c r="O4361"/>
      <c r="P4361"/>
      <c r="Q4361"/>
    </row>
    <row r="4362" spans="3:17" x14ac:dyDescent="0.35">
      <c r="C4362"/>
      <c r="D4362"/>
      <c r="E4362"/>
      <c r="F4362"/>
      <c r="G4362"/>
      <c r="H4362"/>
      <c r="I4362"/>
      <c r="J4362"/>
      <c r="K4362"/>
      <c r="L4362"/>
      <c r="M4362"/>
      <c r="N4362"/>
      <c r="O4362"/>
      <c r="P4362"/>
      <c r="Q4362"/>
    </row>
    <row r="4363" spans="3:17" x14ac:dyDescent="0.35">
      <c r="C4363"/>
      <c r="D4363"/>
      <c r="E4363"/>
      <c r="F4363"/>
      <c r="G4363"/>
      <c r="H4363"/>
      <c r="I4363"/>
      <c r="J4363"/>
      <c r="K4363"/>
      <c r="L4363"/>
      <c r="M4363"/>
      <c r="N4363"/>
      <c r="O4363"/>
      <c r="P4363"/>
      <c r="Q4363"/>
    </row>
    <row r="4364" spans="3:17" x14ac:dyDescent="0.35">
      <c r="C4364"/>
      <c r="D4364"/>
      <c r="E4364"/>
      <c r="F4364"/>
      <c r="G4364"/>
      <c r="H4364"/>
      <c r="I4364"/>
      <c r="J4364"/>
      <c r="K4364"/>
      <c r="L4364"/>
      <c r="M4364"/>
      <c r="N4364"/>
      <c r="O4364"/>
      <c r="P4364"/>
      <c r="Q4364"/>
    </row>
    <row r="4365" spans="3:17" x14ac:dyDescent="0.35">
      <c r="C4365"/>
      <c r="D4365"/>
      <c r="E4365"/>
      <c r="F4365"/>
      <c r="G4365"/>
      <c r="H4365"/>
      <c r="I4365"/>
      <c r="J4365"/>
      <c r="K4365"/>
      <c r="L4365"/>
      <c r="M4365"/>
      <c r="N4365"/>
      <c r="O4365"/>
      <c r="P4365"/>
      <c r="Q4365"/>
    </row>
    <row r="4366" spans="3:17" x14ac:dyDescent="0.35">
      <c r="C4366"/>
      <c r="D4366"/>
      <c r="E4366"/>
      <c r="F4366"/>
      <c r="G4366"/>
      <c r="H4366"/>
      <c r="I4366"/>
      <c r="J4366"/>
      <c r="K4366"/>
      <c r="L4366"/>
      <c r="M4366"/>
      <c r="N4366"/>
      <c r="O4366"/>
      <c r="P4366"/>
      <c r="Q4366"/>
    </row>
    <row r="4367" spans="3:17" x14ac:dyDescent="0.35">
      <c r="C4367"/>
      <c r="D4367"/>
      <c r="E4367"/>
      <c r="F4367"/>
      <c r="G4367"/>
      <c r="H4367"/>
      <c r="I4367"/>
      <c r="J4367"/>
      <c r="K4367"/>
      <c r="L4367"/>
      <c r="M4367"/>
      <c r="N4367"/>
      <c r="O4367"/>
      <c r="P4367"/>
      <c r="Q4367"/>
    </row>
    <row r="4368" spans="3:17" x14ac:dyDescent="0.35">
      <c r="C4368"/>
      <c r="D4368"/>
      <c r="E4368"/>
      <c r="F4368"/>
      <c r="G4368"/>
      <c r="H4368"/>
      <c r="I4368"/>
      <c r="J4368"/>
      <c r="K4368"/>
      <c r="L4368"/>
      <c r="M4368"/>
      <c r="N4368"/>
      <c r="O4368"/>
      <c r="P4368"/>
      <c r="Q4368"/>
    </row>
    <row r="4369" spans="3:17" x14ac:dyDescent="0.35">
      <c r="C4369"/>
      <c r="D4369"/>
      <c r="E4369"/>
      <c r="F4369"/>
      <c r="G4369"/>
      <c r="H4369"/>
      <c r="I4369"/>
      <c r="J4369"/>
      <c r="K4369"/>
      <c r="L4369"/>
      <c r="M4369"/>
      <c r="N4369"/>
      <c r="O4369"/>
      <c r="P4369"/>
      <c r="Q4369"/>
    </row>
    <row r="4370" spans="3:17" x14ac:dyDescent="0.35">
      <c r="C4370"/>
      <c r="D4370"/>
      <c r="E4370"/>
      <c r="F4370"/>
      <c r="G4370"/>
      <c r="H4370"/>
      <c r="I4370"/>
      <c r="J4370"/>
      <c r="K4370"/>
      <c r="L4370"/>
      <c r="M4370"/>
      <c r="N4370"/>
      <c r="O4370"/>
      <c r="P4370"/>
      <c r="Q4370"/>
    </row>
    <row r="4371" spans="3:17" x14ac:dyDescent="0.35">
      <c r="C4371"/>
      <c r="D4371"/>
      <c r="E4371"/>
      <c r="F4371"/>
      <c r="G4371"/>
      <c r="H4371"/>
      <c r="I4371"/>
      <c r="J4371"/>
      <c r="K4371"/>
      <c r="L4371"/>
      <c r="M4371"/>
      <c r="N4371"/>
      <c r="O4371"/>
      <c r="P4371"/>
      <c r="Q4371"/>
    </row>
    <row r="4372" spans="3:17" x14ac:dyDescent="0.35">
      <c r="C4372"/>
      <c r="D4372"/>
      <c r="E4372"/>
      <c r="F4372"/>
      <c r="G4372"/>
      <c r="H4372"/>
      <c r="I4372"/>
      <c r="J4372"/>
      <c r="K4372"/>
      <c r="L4372"/>
      <c r="M4372"/>
      <c r="N4372"/>
      <c r="O4372"/>
      <c r="P4372"/>
      <c r="Q4372"/>
    </row>
    <row r="4373" spans="3:17" x14ac:dyDescent="0.35">
      <c r="C4373"/>
      <c r="D4373"/>
      <c r="E4373"/>
      <c r="F4373"/>
      <c r="G4373"/>
      <c r="H4373"/>
      <c r="I4373"/>
      <c r="J4373"/>
      <c r="K4373"/>
      <c r="L4373"/>
      <c r="M4373"/>
      <c r="N4373"/>
      <c r="O4373"/>
      <c r="P4373"/>
      <c r="Q4373"/>
    </row>
    <row r="4374" spans="3:17" x14ac:dyDescent="0.35">
      <c r="C4374"/>
      <c r="D4374"/>
      <c r="E4374"/>
      <c r="F4374"/>
      <c r="G4374"/>
      <c r="H4374"/>
      <c r="I4374"/>
      <c r="J4374"/>
      <c r="K4374"/>
      <c r="L4374"/>
      <c r="M4374"/>
      <c r="N4374"/>
      <c r="O4374"/>
      <c r="P4374"/>
      <c r="Q4374"/>
    </row>
    <row r="4375" spans="3:17" x14ac:dyDescent="0.35">
      <c r="C4375"/>
      <c r="D4375"/>
      <c r="E4375"/>
      <c r="F4375"/>
      <c r="G4375"/>
      <c r="H4375"/>
      <c r="I4375"/>
      <c r="J4375"/>
      <c r="K4375"/>
      <c r="L4375"/>
      <c r="M4375"/>
      <c r="N4375"/>
      <c r="O4375"/>
      <c r="P4375"/>
      <c r="Q4375"/>
    </row>
    <row r="4376" spans="3:17" x14ac:dyDescent="0.35">
      <c r="C4376"/>
      <c r="D4376"/>
      <c r="E4376"/>
      <c r="F4376"/>
      <c r="G4376"/>
      <c r="H4376"/>
      <c r="I4376"/>
      <c r="J4376"/>
      <c r="K4376"/>
      <c r="L4376"/>
      <c r="M4376"/>
      <c r="N4376"/>
      <c r="O4376"/>
      <c r="P4376"/>
      <c r="Q4376"/>
    </row>
    <row r="4377" spans="3:17" x14ac:dyDescent="0.35">
      <c r="C4377"/>
      <c r="D4377"/>
      <c r="E4377"/>
      <c r="F4377"/>
      <c r="G4377"/>
      <c r="H4377"/>
      <c r="I4377"/>
      <c r="J4377"/>
      <c r="K4377"/>
      <c r="L4377"/>
      <c r="M4377"/>
      <c r="N4377"/>
      <c r="O4377"/>
      <c r="P4377"/>
      <c r="Q4377"/>
    </row>
    <row r="4378" spans="3:17" x14ac:dyDescent="0.35">
      <c r="C4378"/>
      <c r="D4378"/>
      <c r="E4378"/>
      <c r="F4378"/>
      <c r="G4378"/>
      <c r="H4378"/>
      <c r="I4378"/>
      <c r="J4378"/>
      <c r="K4378"/>
      <c r="L4378"/>
      <c r="M4378"/>
      <c r="N4378"/>
      <c r="O4378"/>
      <c r="P4378"/>
      <c r="Q4378"/>
    </row>
    <row r="4379" spans="3:17" x14ac:dyDescent="0.35">
      <c r="C4379"/>
      <c r="D4379"/>
      <c r="E4379"/>
      <c r="F4379"/>
      <c r="G4379"/>
      <c r="H4379"/>
      <c r="I4379"/>
      <c r="J4379"/>
      <c r="K4379"/>
      <c r="L4379"/>
      <c r="M4379"/>
      <c r="N4379"/>
      <c r="O4379"/>
      <c r="P4379"/>
      <c r="Q4379"/>
    </row>
    <row r="4380" spans="3:17" x14ac:dyDescent="0.35">
      <c r="C4380"/>
      <c r="D4380"/>
      <c r="E4380"/>
      <c r="F4380"/>
      <c r="G4380"/>
      <c r="H4380"/>
      <c r="I4380"/>
      <c r="J4380"/>
      <c r="K4380"/>
      <c r="L4380"/>
      <c r="M4380"/>
      <c r="N4380"/>
      <c r="O4380"/>
      <c r="P4380"/>
      <c r="Q4380"/>
    </row>
    <row r="4381" spans="3:17" x14ac:dyDescent="0.35">
      <c r="C4381"/>
      <c r="D4381"/>
      <c r="E4381"/>
      <c r="F4381"/>
      <c r="G4381"/>
      <c r="H4381"/>
      <c r="I4381"/>
      <c r="J4381"/>
      <c r="K4381"/>
      <c r="L4381"/>
      <c r="M4381"/>
      <c r="N4381"/>
      <c r="O4381"/>
      <c r="P4381"/>
      <c r="Q4381"/>
    </row>
    <row r="4382" spans="3:17" x14ac:dyDescent="0.35">
      <c r="C4382"/>
      <c r="D4382"/>
      <c r="E4382"/>
      <c r="F4382"/>
      <c r="G4382"/>
      <c r="H4382"/>
      <c r="I4382"/>
      <c r="J4382"/>
      <c r="K4382"/>
      <c r="L4382"/>
      <c r="M4382"/>
      <c r="N4382"/>
      <c r="O4382"/>
      <c r="P4382"/>
      <c r="Q4382"/>
    </row>
    <row r="4383" spans="3:17" x14ac:dyDescent="0.35">
      <c r="C4383"/>
      <c r="D4383"/>
      <c r="E4383"/>
      <c r="F4383"/>
      <c r="G4383"/>
      <c r="H4383"/>
      <c r="I4383"/>
      <c r="J4383"/>
      <c r="K4383"/>
      <c r="L4383"/>
      <c r="M4383"/>
      <c r="N4383"/>
      <c r="O4383"/>
      <c r="P4383"/>
      <c r="Q4383"/>
    </row>
    <row r="4384" spans="3:17" x14ac:dyDescent="0.35">
      <c r="C4384"/>
      <c r="D4384"/>
      <c r="E4384"/>
      <c r="F4384"/>
      <c r="G4384"/>
      <c r="H4384"/>
      <c r="I4384"/>
      <c r="J4384"/>
      <c r="K4384"/>
      <c r="L4384"/>
      <c r="M4384"/>
      <c r="N4384"/>
      <c r="O4384"/>
      <c r="P4384"/>
      <c r="Q4384"/>
    </row>
    <row r="4385" spans="3:17" x14ac:dyDescent="0.35">
      <c r="C4385"/>
      <c r="D4385"/>
      <c r="E4385"/>
      <c r="F4385"/>
      <c r="G4385"/>
      <c r="H4385"/>
      <c r="I4385"/>
      <c r="J4385"/>
      <c r="K4385"/>
      <c r="L4385"/>
      <c r="M4385"/>
      <c r="N4385"/>
      <c r="O4385"/>
      <c r="P4385"/>
      <c r="Q4385"/>
    </row>
    <row r="4386" spans="3:17" x14ac:dyDescent="0.35">
      <c r="C4386"/>
      <c r="D4386"/>
      <c r="E4386"/>
      <c r="F4386"/>
      <c r="G4386"/>
      <c r="H4386"/>
      <c r="I4386"/>
      <c r="J4386"/>
      <c r="K4386"/>
      <c r="L4386"/>
      <c r="M4386"/>
      <c r="N4386"/>
      <c r="O4386"/>
      <c r="P4386"/>
      <c r="Q4386"/>
    </row>
    <row r="4387" spans="3:17" x14ac:dyDescent="0.35">
      <c r="C4387"/>
      <c r="D4387"/>
      <c r="E4387"/>
      <c r="F4387"/>
      <c r="G4387"/>
      <c r="H4387"/>
      <c r="I4387"/>
      <c r="J4387"/>
      <c r="K4387"/>
      <c r="L4387"/>
      <c r="M4387"/>
      <c r="N4387"/>
      <c r="O4387"/>
      <c r="P4387"/>
      <c r="Q4387"/>
    </row>
    <row r="4388" spans="3:17" x14ac:dyDescent="0.35">
      <c r="C4388"/>
      <c r="D4388"/>
      <c r="E4388"/>
      <c r="F4388"/>
      <c r="G4388"/>
      <c r="H4388"/>
      <c r="I4388"/>
      <c r="J4388"/>
      <c r="K4388"/>
      <c r="L4388"/>
      <c r="M4388"/>
      <c r="N4388"/>
      <c r="O4388"/>
      <c r="P4388"/>
      <c r="Q4388"/>
    </row>
    <row r="4389" spans="3:17" x14ac:dyDescent="0.35">
      <c r="C4389"/>
      <c r="D4389"/>
      <c r="E4389"/>
      <c r="F4389"/>
      <c r="G4389"/>
      <c r="H4389"/>
      <c r="I4389"/>
      <c r="J4389"/>
      <c r="K4389"/>
      <c r="L4389"/>
      <c r="M4389"/>
      <c r="N4389"/>
      <c r="O4389"/>
      <c r="P4389"/>
      <c r="Q4389"/>
    </row>
    <row r="4390" spans="3:17" x14ac:dyDescent="0.35">
      <c r="C4390"/>
      <c r="D4390"/>
      <c r="E4390"/>
      <c r="F4390"/>
      <c r="G4390"/>
      <c r="H4390"/>
      <c r="I4390"/>
      <c r="J4390"/>
      <c r="K4390"/>
      <c r="L4390"/>
      <c r="M4390"/>
      <c r="N4390"/>
      <c r="O4390"/>
      <c r="P4390"/>
      <c r="Q4390"/>
    </row>
    <row r="4391" spans="3:17" x14ac:dyDescent="0.35">
      <c r="C4391"/>
      <c r="D4391"/>
      <c r="E4391"/>
      <c r="F4391"/>
      <c r="G4391"/>
      <c r="H4391"/>
      <c r="I4391"/>
      <c r="J4391"/>
      <c r="K4391"/>
      <c r="L4391"/>
      <c r="M4391"/>
      <c r="N4391"/>
      <c r="O4391"/>
      <c r="P4391"/>
      <c r="Q4391"/>
    </row>
    <row r="4392" spans="3:17" x14ac:dyDescent="0.35">
      <c r="C4392"/>
      <c r="D4392"/>
      <c r="E4392"/>
      <c r="F4392"/>
      <c r="G4392"/>
      <c r="H4392"/>
      <c r="I4392"/>
      <c r="J4392"/>
      <c r="K4392"/>
      <c r="L4392"/>
      <c r="M4392"/>
      <c r="N4392"/>
      <c r="O4392"/>
      <c r="P4392"/>
      <c r="Q4392"/>
    </row>
    <row r="4393" spans="3:17" x14ac:dyDescent="0.35">
      <c r="C4393"/>
      <c r="D4393"/>
      <c r="E4393"/>
      <c r="F4393"/>
      <c r="G4393"/>
      <c r="H4393"/>
      <c r="I4393"/>
      <c r="J4393"/>
      <c r="K4393"/>
      <c r="L4393"/>
      <c r="M4393"/>
      <c r="N4393"/>
      <c r="O4393"/>
      <c r="P4393"/>
      <c r="Q4393"/>
    </row>
    <row r="4394" spans="3:17" x14ac:dyDescent="0.35">
      <c r="C4394"/>
      <c r="D4394"/>
      <c r="E4394"/>
      <c r="F4394"/>
      <c r="G4394"/>
      <c r="H4394"/>
      <c r="I4394"/>
      <c r="J4394"/>
      <c r="K4394"/>
      <c r="L4394"/>
      <c r="M4394"/>
      <c r="N4394"/>
      <c r="O4394"/>
      <c r="P4394"/>
      <c r="Q4394"/>
    </row>
    <row r="4395" spans="3:17" x14ac:dyDescent="0.35">
      <c r="C4395"/>
      <c r="D4395"/>
      <c r="E4395"/>
      <c r="F4395"/>
      <c r="G4395"/>
      <c r="H4395"/>
      <c r="I4395"/>
      <c r="J4395"/>
      <c r="K4395"/>
      <c r="L4395"/>
      <c r="M4395"/>
      <c r="N4395"/>
      <c r="O4395"/>
      <c r="P4395"/>
      <c r="Q4395"/>
    </row>
    <row r="4396" spans="3:17" x14ac:dyDescent="0.35">
      <c r="C4396"/>
      <c r="D4396"/>
      <c r="E4396"/>
      <c r="F4396"/>
      <c r="G4396"/>
      <c r="H4396"/>
      <c r="I4396"/>
      <c r="J4396"/>
      <c r="K4396"/>
      <c r="L4396"/>
      <c r="M4396"/>
      <c r="N4396"/>
      <c r="O4396"/>
      <c r="P4396"/>
      <c r="Q4396"/>
    </row>
    <row r="4397" spans="3:17" x14ac:dyDescent="0.35">
      <c r="C4397"/>
      <c r="D4397"/>
      <c r="E4397"/>
      <c r="F4397"/>
      <c r="G4397"/>
      <c r="H4397"/>
      <c r="I4397"/>
      <c r="J4397"/>
      <c r="K4397"/>
      <c r="L4397"/>
      <c r="M4397"/>
      <c r="N4397"/>
      <c r="O4397"/>
      <c r="P4397"/>
      <c r="Q4397"/>
    </row>
    <row r="4398" spans="3:17" x14ac:dyDescent="0.35">
      <c r="C4398"/>
      <c r="D4398"/>
      <c r="E4398"/>
      <c r="F4398"/>
      <c r="G4398"/>
      <c r="H4398"/>
      <c r="I4398"/>
      <c r="J4398"/>
      <c r="K4398"/>
      <c r="L4398"/>
      <c r="M4398"/>
      <c r="N4398"/>
      <c r="O4398"/>
      <c r="P4398"/>
      <c r="Q4398"/>
    </row>
    <row r="4399" spans="3:17" x14ac:dyDescent="0.35">
      <c r="C4399"/>
      <c r="D4399"/>
      <c r="E4399"/>
      <c r="F4399"/>
      <c r="G4399"/>
      <c r="H4399"/>
      <c r="I4399"/>
      <c r="J4399"/>
      <c r="K4399"/>
      <c r="L4399"/>
      <c r="M4399"/>
      <c r="N4399"/>
      <c r="O4399"/>
      <c r="P4399"/>
      <c r="Q4399"/>
    </row>
    <row r="4400" spans="3:17" x14ac:dyDescent="0.35">
      <c r="C4400"/>
      <c r="D4400"/>
      <c r="E4400"/>
      <c r="F4400"/>
      <c r="G4400"/>
      <c r="H4400"/>
      <c r="I4400"/>
      <c r="J4400"/>
      <c r="K4400"/>
      <c r="L4400"/>
      <c r="M4400"/>
      <c r="N4400"/>
      <c r="O4400"/>
      <c r="P4400"/>
      <c r="Q4400"/>
    </row>
    <row r="4401" spans="3:17" x14ac:dyDescent="0.35">
      <c r="C4401"/>
      <c r="D4401"/>
      <c r="E4401"/>
      <c r="F4401"/>
      <c r="G4401"/>
      <c r="H4401"/>
      <c r="I4401"/>
      <c r="J4401"/>
      <c r="K4401"/>
      <c r="L4401"/>
      <c r="M4401"/>
      <c r="N4401"/>
      <c r="O4401"/>
      <c r="P4401"/>
      <c r="Q4401"/>
    </row>
    <row r="4402" spans="3:17" x14ac:dyDescent="0.35">
      <c r="C4402"/>
      <c r="D4402"/>
      <c r="E4402"/>
      <c r="F4402"/>
      <c r="G4402"/>
      <c r="H4402"/>
      <c r="I4402"/>
      <c r="J4402"/>
      <c r="K4402"/>
      <c r="L4402"/>
      <c r="M4402"/>
      <c r="N4402"/>
      <c r="O4402"/>
      <c r="P4402"/>
      <c r="Q4402"/>
    </row>
    <row r="4403" spans="3:17" x14ac:dyDescent="0.35">
      <c r="C4403"/>
      <c r="D4403"/>
      <c r="E4403"/>
      <c r="F4403"/>
      <c r="G4403"/>
      <c r="H4403"/>
      <c r="I4403"/>
      <c r="J4403"/>
      <c r="K4403"/>
      <c r="L4403"/>
      <c r="M4403"/>
      <c r="N4403"/>
      <c r="O4403"/>
      <c r="P4403"/>
      <c r="Q4403"/>
    </row>
    <row r="4404" spans="3:17" x14ac:dyDescent="0.35">
      <c r="C4404"/>
      <c r="D4404"/>
      <c r="E4404"/>
      <c r="F4404"/>
      <c r="G4404"/>
      <c r="H4404"/>
      <c r="I4404"/>
      <c r="J4404"/>
      <c r="K4404"/>
      <c r="L4404"/>
      <c r="M4404"/>
      <c r="N4404"/>
      <c r="O4404"/>
      <c r="P4404"/>
      <c r="Q4404"/>
    </row>
    <row r="4405" spans="3:17" x14ac:dyDescent="0.35">
      <c r="C4405"/>
      <c r="D4405"/>
      <c r="E4405"/>
      <c r="F4405"/>
      <c r="G4405"/>
      <c r="H4405"/>
      <c r="I4405"/>
      <c r="J4405"/>
      <c r="K4405"/>
      <c r="L4405"/>
      <c r="M4405"/>
      <c r="N4405"/>
      <c r="O4405"/>
      <c r="P4405"/>
      <c r="Q4405"/>
    </row>
    <row r="4406" spans="3:17" x14ac:dyDescent="0.35">
      <c r="C4406"/>
      <c r="D4406"/>
      <c r="E4406"/>
      <c r="F4406"/>
      <c r="G4406"/>
      <c r="H4406"/>
      <c r="I4406"/>
      <c r="J4406"/>
      <c r="K4406"/>
      <c r="L4406"/>
      <c r="M4406"/>
      <c r="N4406"/>
      <c r="O4406"/>
      <c r="P4406"/>
      <c r="Q4406"/>
    </row>
    <row r="4407" spans="3:17" x14ac:dyDescent="0.35">
      <c r="C4407"/>
      <c r="D4407"/>
      <c r="E4407"/>
      <c r="F4407"/>
      <c r="G4407"/>
      <c r="H4407"/>
      <c r="I4407"/>
      <c r="J4407"/>
      <c r="K4407"/>
      <c r="L4407"/>
      <c r="M4407"/>
      <c r="N4407"/>
      <c r="O4407"/>
      <c r="P4407"/>
      <c r="Q4407"/>
    </row>
    <row r="4408" spans="3:17" x14ac:dyDescent="0.35">
      <c r="C4408"/>
      <c r="D4408"/>
      <c r="E4408"/>
      <c r="F4408"/>
      <c r="G4408"/>
      <c r="H4408"/>
      <c r="I4408"/>
      <c r="J4408"/>
      <c r="K4408"/>
      <c r="L4408"/>
      <c r="M4408"/>
      <c r="N4408"/>
      <c r="O4408"/>
      <c r="P4408"/>
      <c r="Q4408"/>
    </row>
    <row r="4409" spans="3:17" x14ac:dyDescent="0.35">
      <c r="C4409"/>
      <c r="D4409"/>
      <c r="E4409"/>
      <c r="F4409"/>
      <c r="G4409"/>
      <c r="H4409"/>
      <c r="I4409"/>
      <c r="J4409"/>
      <c r="K4409"/>
      <c r="L4409"/>
      <c r="M4409"/>
      <c r="N4409"/>
      <c r="O4409"/>
      <c r="P4409"/>
      <c r="Q4409"/>
    </row>
    <row r="4410" spans="3:17" x14ac:dyDescent="0.35">
      <c r="C4410"/>
      <c r="D4410"/>
      <c r="E4410"/>
      <c r="F4410"/>
      <c r="G4410"/>
      <c r="H4410"/>
      <c r="I4410"/>
      <c r="J4410"/>
      <c r="K4410"/>
      <c r="L4410"/>
      <c r="M4410"/>
      <c r="N4410"/>
      <c r="O4410"/>
      <c r="P4410"/>
      <c r="Q4410"/>
    </row>
    <row r="4411" spans="3:17" x14ac:dyDescent="0.35">
      <c r="C4411"/>
      <c r="D4411"/>
      <c r="E4411"/>
      <c r="F4411"/>
      <c r="G4411"/>
      <c r="H4411"/>
      <c r="I4411"/>
      <c r="J4411"/>
      <c r="K4411"/>
      <c r="L4411"/>
      <c r="M4411"/>
      <c r="N4411"/>
      <c r="O4411"/>
      <c r="P4411"/>
      <c r="Q4411"/>
    </row>
    <row r="4412" spans="3:17" x14ac:dyDescent="0.35">
      <c r="C4412"/>
      <c r="D4412"/>
      <c r="E4412"/>
      <c r="F4412"/>
      <c r="G4412"/>
      <c r="H4412"/>
      <c r="I4412"/>
      <c r="J4412"/>
      <c r="K4412"/>
      <c r="L4412"/>
      <c r="M4412"/>
      <c r="N4412"/>
      <c r="O4412"/>
      <c r="P4412"/>
      <c r="Q4412"/>
    </row>
    <row r="4413" spans="3:17" x14ac:dyDescent="0.35">
      <c r="C4413"/>
      <c r="D4413"/>
      <c r="E4413"/>
      <c r="F4413"/>
      <c r="G4413"/>
      <c r="H4413"/>
      <c r="I4413"/>
      <c r="J4413"/>
      <c r="K4413"/>
      <c r="L4413"/>
      <c r="M4413"/>
      <c r="N4413"/>
      <c r="O4413"/>
      <c r="P4413"/>
      <c r="Q4413"/>
    </row>
    <row r="4414" spans="3:17" x14ac:dyDescent="0.35">
      <c r="C4414"/>
      <c r="D4414"/>
      <c r="E4414"/>
      <c r="F4414"/>
      <c r="G4414"/>
      <c r="H4414"/>
      <c r="I4414"/>
      <c r="J4414"/>
      <c r="K4414"/>
      <c r="L4414"/>
      <c r="M4414"/>
      <c r="N4414"/>
      <c r="O4414"/>
      <c r="P4414"/>
      <c r="Q4414"/>
    </row>
    <row r="4415" spans="3:17" x14ac:dyDescent="0.35">
      <c r="C4415"/>
      <c r="D4415"/>
      <c r="E4415"/>
      <c r="F4415"/>
      <c r="G4415"/>
      <c r="H4415"/>
      <c r="I4415"/>
      <c r="J4415"/>
      <c r="K4415"/>
      <c r="L4415"/>
      <c r="M4415"/>
      <c r="N4415"/>
      <c r="O4415"/>
      <c r="P4415"/>
      <c r="Q4415"/>
    </row>
    <row r="4416" spans="3:17" x14ac:dyDescent="0.35">
      <c r="C4416"/>
      <c r="D4416"/>
      <c r="E4416"/>
      <c r="F4416"/>
      <c r="G4416"/>
      <c r="H4416"/>
      <c r="I4416"/>
      <c r="J4416"/>
      <c r="K4416"/>
      <c r="L4416"/>
      <c r="M4416"/>
      <c r="N4416"/>
      <c r="O4416"/>
      <c r="P4416"/>
      <c r="Q4416"/>
    </row>
    <row r="4417" spans="3:17" x14ac:dyDescent="0.35">
      <c r="C4417"/>
      <c r="D4417"/>
      <c r="E4417"/>
      <c r="F4417"/>
      <c r="G4417"/>
      <c r="H4417"/>
      <c r="I4417"/>
      <c r="J4417"/>
      <c r="K4417"/>
      <c r="L4417"/>
      <c r="M4417"/>
      <c r="N4417"/>
      <c r="O4417"/>
      <c r="P4417"/>
      <c r="Q4417"/>
    </row>
    <row r="4418" spans="3:17" x14ac:dyDescent="0.35">
      <c r="C4418"/>
      <c r="D4418"/>
      <c r="E4418"/>
      <c r="F4418"/>
      <c r="G4418"/>
      <c r="H4418"/>
      <c r="I4418"/>
      <c r="J4418"/>
      <c r="K4418"/>
      <c r="L4418"/>
      <c r="M4418"/>
      <c r="N4418"/>
      <c r="O4418"/>
      <c r="P4418"/>
      <c r="Q4418"/>
    </row>
    <row r="4419" spans="3:17" x14ac:dyDescent="0.35">
      <c r="C4419"/>
      <c r="D4419"/>
      <c r="E4419"/>
      <c r="F4419"/>
      <c r="G4419"/>
      <c r="H4419"/>
      <c r="I4419"/>
      <c r="J4419"/>
      <c r="K4419"/>
      <c r="L4419"/>
      <c r="M4419"/>
      <c r="N4419"/>
      <c r="O4419"/>
      <c r="P4419"/>
      <c r="Q4419"/>
    </row>
    <row r="4420" spans="3:17" x14ac:dyDescent="0.35">
      <c r="C4420"/>
      <c r="D4420"/>
      <c r="E4420"/>
      <c r="F4420"/>
      <c r="G4420"/>
      <c r="H4420"/>
      <c r="I4420"/>
      <c r="J4420"/>
      <c r="K4420"/>
      <c r="L4420"/>
      <c r="M4420"/>
      <c r="N4420"/>
      <c r="O4420"/>
      <c r="P4420"/>
      <c r="Q4420"/>
    </row>
    <row r="4421" spans="3:17" x14ac:dyDescent="0.35">
      <c r="C4421"/>
      <c r="D4421"/>
      <c r="E4421"/>
      <c r="F4421"/>
      <c r="G4421"/>
      <c r="H4421"/>
      <c r="I4421"/>
      <c r="J4421"/>
      <c r="K4421"/>
      <c r="L4421"/>
      <c r="M4421"/>
      <c r="N4421"/>
      <c r="O4421"/>
      <c r="P4421"/>
      <c r="Q4421"/>
    </row>
    <row r="4422" spans="3:17" x14ac:dyDescent="0.35">
      <c r="C4422"/>
      <c r="D4422"/>
      <c r="E4422"/>
      <c r="F4422"/>
      <c r="G4422"/>
      <c r="H4422"/>
      <c r="I4422"/>
      <c r="J4422"/>
      <c r="K4422"/>
      <c r="L4422"/>
      <c r="M4422"/>
      <c r="N4422"/>
      <c r="O4422"/>
      <c r="P4422"/>
      <c r="Q4422"/>
    </row>
    <row r="4423" spans="3:17" x14ac:dyDescent="0.35">
      <c r="C4423"/>
      <c r="D4423"/>
      <c r="E4423"/>
      <c r="F4423"/>
      <c r="G4423"/>
      <c r="H4423"/>
      <c r="I4423"/>
      <c r="J4423"/>
      <c r="K4423"/>
      <c r="L4423"/>
      <c r="M4423"/>
      <c r="N4423"/>
      <c r="O4423"/>
      <c r="P4423"/>
      <c r="Q4423"/>
    </row>
    <row r="4424" spans="3:17" x14ac:dyDescent="0.35">
      <c r="C4424"/>
      <c r="D4424"/>
      <c r="E4424"/>
      <c r="F4424"/>
      <c r="G4424"/>
      <c r="H4424"/>
      <c r="I4424"/>
      <c r="J4424"/>
      <c r="K4424"/>
      <c r="L4424"/>
      <c r="M4424"/>
      <c r="N4424"/>
      <c r="O4424"/>
      <c r="P4424"/>
      <c r="Q4424"/>
    </row>
    <row r="4425" spans="3:17" x14ac:dyDescent="0.35">
      <c r="C4425"/>
      <c r="D4425"/>
      <c r="E4425"/>
      <c r="F4425"/>
      <c r="G4425"/>
      <c r="H4425"/>
      <c r="I4425"/>
      <c r="J4425"/>
      <c r="K4425"/>
      <c r="L4425"/>
      <c r="M4425"/>
      <c r="N4425"/>
      <c r="O4425"/>
      <c r="P4425"/>
      <c r="Q4425"/>
    </row>
    <row r="4426" spans="3:17" x14ac:dyDescent="0.35">
      <c r="C4426"/>
      <c r="D4426"/>
      <c r="E4426"/>
      <c r="F4426"/>
      <c r="G4426"/>
      <c r="H4426"/>
      <c r="I4426"/>
      <c r="J4426"/>
      <c r="K4426"/>
      <c r="L4426"/>
      <c r="M4426"/>
      <c r="N4426"/>
      <c r="O4426"/>
      <c r="P4426"/>
      <c r="Q4426"/>
    </row>
    <row r="4427" spans="3:17" x14ac:dyDescent="0.35">
      <c r="C4427"/>
      <c r="D4427"/>
      <c r="E4427"/>
      <c r="F4427"/>
      <c r="G4427"/>
      <c r="H4427"/>
      <c r="I4427"/>
      <c r="J4427"/>
      <c r="K4427"/>
      <c r="L4427"/>
      <c r="M4427"/>
      <c r="N4427"/>
      <c r="O4427"/>
      <c r="P4427"/>
      <c r="Q4427"/>
    </row>
    <row r="4428" spans="3:17" x14ac:dyDescent="0.35">
      <c r="C4428"/>
      <c r="D4428"/>
      <c r="E4428"/>
      <c r="F4428"/>
      <c r="G4428"/>
      <c r="H4428"/>
      <c r="I4428"/>
      <c r="J4428"/>
      <c r="K4428"/>
      <c r="L4428"/>
      <c r="M4428"/>
      <c r="N4428"/>
      <c r="O4428"/>
      <c r="P4428"/>
      <c r="Q4428"/>
    </row>
    <row r="4429" spans="3:17" x14ac:dyDescent="0.35">
      <c r="C4429"/>
      <c r="D4429"/>
      <c r="E4429"/>
      <c r="F4429"/>
      <c r="G4429"/>
      <c r="H4429"/>
      <c r="I4429"/>
      <c r="J4429"/>
      <c r="K4429"/>
      <c r="L4429"/>
      <c r="M4429"/>
      <c r="N4429"/>
      <c r="O4429"/>
      <c r="P4429"/>
      <c r="Q4429"/>
    </row>
    <row r="4430" spans="3:17" x14ac:dyDescent="0.35">
      <c r="C4430"/>
      <c r="D4430"/>
      <c r="E4430"/>
      <c r="F4430"/>
      <c r="G4430"/>
      <c r="H4430"/>
      <c r="I4430"/>
      <c r="J4430"/>
      <c r="K4430"/>
      <c r="L4430"/>
      <c r="M4430"/>
      <c r="N4430"/>
      <c r="O4430"/>
      <c r="P4430"/>
      <c r="Q4430"/>
    </row>
    <row r="4431" spans="3:17" x14ac:dyDescent="0.35">
      <c r="C4431"/>
      <c r="D4431"/>
      <c r="E4431"/>
      <c r="F4431"/>
      <c r="G4431"/>
      <c r="H4431"/>
      <c r="I4431"/>
      <c r="J4431"/>
      <c r="K4431"/>
      <c r="L4431"/>
      <c r="M4431"/>
      <c r="N4431"/>
      <c r="O4431"/>
      <c r="P4431"/>
      <c r="Q4431"/>
    </row>
    <row r="4432" spans="3:17" x14ac:dyDescent="0.35">
      <c r="C4432"/>
      <c r="D4432"/>
      <c r="E4432"/>
      <c r="F4432"/>
      <c r="G4432"/>
      <c r="H4432"/>
      <c r="I4432"/>
      <c r="J4432"/>
      <c r="K4432"/>
      <c r="L4432"/>
      <c r="M4432"/>
      <c r="N4432"/>
      <c r="O4432"/>
      <c r="P4432"/>
      <c r="Q4432"/>
    </row>
    <row r="4433" spans="3:17" x14ac:dyDescent="0.35">
      <c r="C4433"/>
      <c r="D4433"/>
      <c r="E4433"/>
      <c r="F4433"/>
      <c r="G4433"/>
      <c r="H4433"/>
      <c r="I4433"/>
      <c r="J4433"/>
      <c r="K4433"/>
      <c r="L4433"/>
      <c r="M4433"/>
      <c r="N4433"/>
      <c r="O4433"/>
      <c r="P4433"/>
      <c r="Q4433"/>
    </row>
    <row r="4434" spans="3:17" x14ac:dyDescent="0.35">
      <c r="C4434"/>
      <c r="D4434"/>
      <c r="E4434"/>
      <c r="F4434"/>
      <c r="G4434"/>
      <c r="H4434"/>
      <c r="I4434"/>
      <c r="J4434"/>
      <c r="K4434"/>
      <c r="L4434"/>
      <c r="M4434"/>
      <c r="N4434"/>
      <c r="O4434"/>
      <c r="P4434"/>
      <c r="Q4434"/>
    </row>
    <row r="4435" spans="3:17" x14ac:dyDescent="0.35">
      <c r="C4435"/>
      <c r="D4435"/>
      <c r="E4435"/>
      <c r="F4435"/>
      <c r="G4435"/>
      <c r="H4435"/>
      <c r="I4435"/>
      <c r="J4435"/>
      <c r="K4435"/>
      <c r="L4435"/>
      <c r="M4435"/>
      <c r="N4435"/>
      <c r="O4435"/>
      <c r="P4435"/>
      <c r="Q4435"/>
    </row>
    <row r="4436" spans="3:17" x14ac:dyDescent="0.35">
      <c r="C4436"/>
      <c r="D4436"/>
      <c r="E4436"/>
      <c r="F4436"/>
      <c r="G4436"/>
      <c r="H4436"/>
      <c r="I4436"/>
      <c r="J4436"/>
      <c r="K4436"/>
      <c r="L4436"/>
      <c r="M4436"/>
      <c r="N4436"/>
      <c r="O4436"/>
      <c r="P4436"/>
      <c r="Q4436"/>
    </row>
    <row r="4437" spans="3:17" x14ac:dyDescent="0.35">
      <c r="C4437"/>
      <c r="D4437"/>
      <c r="E4437"/>
      <c r="F4437"/>
      <c r="G4437"/>
      <c r="H4437"/>
      <c r="I4437"/>
      <c r="J4437"/>
      <c r="K4437"/>
      <c r="L4437"/>
      <c r="M4437"/>
      <c r="N4437"/>
      <c r="O4437"/>
      <c r="P4437"/>
      <c r="Q4437"/>
    </row>
    <row r="4438" spans="3:17" x14ac:dyDescent="0.35">
      <c r="C4438"/>
      <c r="D4438"/>
      <c r="E4438"/>
      <c r="F4438"/>
      <c r="G4438"/>
      <c r="H4438"/>
      <c r="I4438"/>
      <c r="J4438"/>
      <c r="K4438"/>
      <c r="L4438"/>
      <c r="M4438"/>
      <c r="N4438"/>
      <c r="O4438"/>
      <c r="P4438"/>
      <c r="Q4438"/>
    </row>
    <row r="4439" spans="3:17" x14ac:dyDescent="0.35">
      <c r="C4439"/>
      <c r="D4439"/>
      <c r="E4439"/>
      <c r="F4439"/>
      <c r="G4439"/>
      <c r="H4439"/>
      <c r="I4439"/>
      <c r="J4439"/>
      <c r="K4439"/>
      <c r="L4439"/>
      <c r="M4439"/>
      <c r="N4439"/>
      <c r="O4439"/>
      <c r="P4439"/>
      <c r="Q4439"/>
    </row>
    <row r="4440" spans="3:17" x14ac:dyDescent="0.35">
      <c r="C4440"/>
      <c r="D4440"/>
      <c r="E4440"/>
      <c r="F4440"/>
      <c r="G4440"/>
      <c r="H4440"/>
      <c r="I4440"/>
      <c r="J4440"/>
      <c r="K4440"/>
      <c r="L4440"/>
      <c r="M4440"/>
      <c r="N4440"/>
      <c r="O4440"/>
      <c r="P4440"/>
      <c r="Q4440"/>
    </row>
    <row r="4441" spans="3:17" x14ac:dyDescent="0.35">
      <c r="C4441"/>
      <c r="D4441"/>
      <c r="E4441"/>
      <c r="F4441"/>
      <c r="G4441"/>
      <c r="H4441"/>
      <c r="I4441"/>
      <c r="J4441"/>
      <c r="K4441"/>
      <c r="L4441"/>
      <c r="M4441"/>
      <c r="N4441"/>
      <c r="O4441"/>
      <c r="P4441"/>
      <c r="Q4441"/>
    </row>
    <row r="4442" spans="3:17" x14ac:dyDescent="0.35">
      <c r="C4442"/>
      <c r="D4442"/>
      <c r="E4442"/>
      <c r="F4442"/>
      <c r="G4442"/>
      <c r="H4442"/>
      <c r="I4442"/>
      <c r="J4442"/>
      <c r="K4442"/>
      <c r="L4442"/>
      <c r="M4442"/>
      <c r="N4442"/>
      <c r="O4442"/>
      <c r="P4442"/>
      <c r="Q4442"/>
    </row>
    <row r="4443" spans="3:17" x14ac:dyDescent="0.35">
      <c r="C4443"/>
      <c r="D4443"/>
      <c r="E4443"/>
      <c r="F4443"/>
      <c r="G4443"/>
      <c r="H4443"/>
      <c r="I4443"/>
      <c r="J4443"/>
      <c r="K4443"/>
      <c r="L4443"/>
      <c r="M4443"/>
      <c r="N4443"/>
      <c r="O4443"/>
      <c r="P4443"/>
      <c r="Q4443"/>
    </row>
    <row r="4444" spans="3:17" x14ac:dyDescent="0.35">
      <c r="C4444"/>
      <c r="D4444"/>
      <c r="E4444"/>
      <c r="F4444"/>
      <c r="G4444"/>
      <c r="H4444"/>
      <c r="I4444"/>
      <c r="J4444"/>
      <c r="K4444"/>
      <c r="L4444"/>
      <c r="M4444"/>
      <c r="N4444"/>
      <c r="O4444"/>
      <c r="P4444"/>
      <c r="Q4444"/>
    </row>
    <row r="4445" spans="3:17" x14ac:dyDescent="0.35">
      <c r="C4445"/>
      <c r="D4445"/>
      <c r="E4445"/>
      <c r="F4445"/>
      <c r="G4445"/>
      <c r="H4445"/>
      <c r="I4445"/>
      <c r="J4445"/>
      <c r="K4445"/>
      <c r="L4445"/>
      <c r="M4445"/>
      <c r="N4445"/>
      <c r="O4445"/>
      <c r="P4445"/>
      <c r="Q4445"/>
    </row>
    <row r="4446" spans="3:17" x14ac:dyDescent="0.35">
      <c r="C4446"/>
      <c r="D4446"/>
      <c r="E4446"/>
      <c r="F4446"/>
      <c r="G4446"/>
      <c r="H4446"/>
      <c r="I4446"/>
      <c r="J4446"/>
      <c r="K4446"/>
      <c r="L4446"/>
      <c r="M4446"/>
      <c r="N4446"/>
      <c r="O4446"/>
      <c r="P4446"/>
      <c r="Q4446"/>
    </row>
    <row r="4447" spans="3:17" x14ac:dyDescent="0.35">
      <c r="C4447"/>
      <c r="D4447"/>
      <c r="E4447"/>
      <c r="F4447"/>
      <c r="G4447"/>
      <c r="H4447"/>
      <c r="I4447"/>
      <c r="J4447"/>
      <c r="K4447"/>
      <c r="L4447"/>
      <c r="M4447"/>
      <c r="N4447"/>
      <c r="O4447"/>
      <c r="P4447"/>
      <c r="Q4447"/>
    </row>
    <row r="4448" spans="3:17" x14ac:dyDescent="0.35">
      <c r="C4448"/>
      <c r="D4448"/>
      <c r="E4448"/>
      <c r="F4448"/>
      <c r="G4448"/>
      <c r="H4448"/>
      <c r="I4448"/>
      <c r="J4448"/>
      <c r="K4448"/>
      <c r="L4448"/>
      <c r="M4448"/>
      <c r="N4448"/>
      <c r="O4448"/>
      <c r="P4448"/>
      <c r="Q4448"/>
    </row>
    <row r="4449" spans="3:17" x14ac:dyDescent="0.35">
      <c r="C4449"/>
      <c r="D4449"/>
      <c r="E4449"/>
      <c r="F4449"/>
      <c r="G4449"/>
      <c r="H4449"/>
      <c r="I4449"/>
      <c r="J4449"/>
      <c r="K4449"/>
      <c r="L4449"/>
      <c r="M4449"/>
      <c r="N4449"/>
      <c r="O4449"/>
      <c r="P4449"/>
      <c r="Q4449"/>
    </row>
    <row r="4450" spans="3:17" x14ac:dyDescent="0.35">
      <c r="C4450"/>
      <c r="D4450"/>
      <c r="E4450"/>
      <c r="F4450"/>
      <c r="G4450"/>
      <c r="H4450"/>
      <c r="I4450"/>
      <c r="J4450"/>
      <c r="K4450"/>
      <c r="L4450"/>
      <c r="M4450"/>
      <c r="N4450"/>
      <c r="O4450"/>
      <c r="P4450"/>
      <c r="Q4450"/>
    </row>
    <row r="4451" spans="3:17" x14ac:dyDescent="0.35">
      <c r="C4451"/>
      <c r="D4451"/>
      <c r="E4451"/>
      <c r="F4451"/>
      <c r="G4451"/>
      <c r="H4451"/>
      <c r="I4451"/>
      <c r="J4451"/>
      <c r="K4451"/>
      <c r="L4451"/>
      <c r="M4451"/>
      <c r="N4451"/>
      <c r="O4451"/>
      <c r="P4451"/>
      <c r="Q4451"/>
    </row>
    <row r="4452" spans="3:17" x14ac:dyDescent="0.35">
      <c r="C4452"/>
      <c r="D4452"/>
      <c r="E4452"/>
      <c r="F4452"/>
      <c r="G4452"/>
      <c r="H4452"/>
      <c r="I4452"/>
      <c r="J4452"/>
      <c r="K4452"/>
      <c r="L4452"/>
      <c r="M4452"/>
      <c r="N4452"/>
      <c r="O4452"/>
      <c r="P4452"/>
      <c r="Q4452"/>
    </row>
    <row r="4453" spans="3:17" x14ac:dyDescent="0.35">
      <c r="C4453"/>
      <c r="D4453"/>
      <c r="E4453"/>
      <c r="F4453"/>
      <c r="G4453"/>
      <c r="H4453"/>
      <c r="I4453"/>
      <c r="J4453"/>
      <c r="K4453"/>
      <c r="L4453"/>
      <c r="M4453"/>
      <c r="N4453"/>
      <c r="O4453"/>
      <c r="P4453"/>
      <c r="Q4453"/>
    </row>
    <row r="4454" spans="3:17" x14ac:dyDescent="0.35">
      <c r="C4454"/>
      <c r="D4454"/>
      <c r="E4454"/>
      <c r="F4454"/>
      <c r="G4454"/>
      <c r="H4454"/>
      <c r="I4454"/>
      <c r="J4454"/>
      <c r="K4454"/>
      <c r="L4454"/>
      <c r="M4454"/>
      <c r="N4454"/>
      <c r="O4454"/>
      <c r="P4454"/>
      <c r="Q4454"/>
    </row>
    <row r="4455" spans="3:17" x14ac:dyDescent="0.35">
      <c r="C4455"/>
      <c r="D4455"/>
      <c r="E4455"/>
      <c r="F4455"/>
      <c r="G4455"/>
      <c r="H4455"/>
      <c r="I4455"/>
      <c r="J4455"/>
      <c r="K4455"/>
      <c r="L4455"/>
      <c r="M4455"/>
      <c r="N4455"/>
      <c r="O4455"/>
      <c r="P4455"/>
      <c r="Q4455"/>
    </row>
    <row r="4456" spans="3:17" x14ac:dyDescent="0.35">
      <c r="C4456"/>
      <c r="D4456"/>
      <c r="E4456"/>
      <c r="F4456"/>
      <c r="G4456"/>
      <c r="H4456"/>
      <c r="I4456"/>
      <c r="J4456"/>
      <c r="K4456"/>
      <c r="L4456"/>
      <c r="M4456"/>
      <c r="N4456"/>
      <c r="O4456"/>
      <c r="P4456"/>
      <c r="Q4456"/>
    </row>
    <row r="4457" spans="3:17" x14ac:dyDescent="0.35">
      <c r="C4457"/>
      <c r="D4457"/>
      <c r="E4457"/>
      <c r="F4457"/>
      <c r="G4457"/>
      <c r="H4457"/>
      <c r="I4457"/>
      <c r="J4457"/>
      <c r="K4457"/>
      <c r="L4457"/>
      <c r="M4457"/>
      <c r="N4457"/>
      <c r="O4457"/>
      <c r="P4457"/>
      <c r="Q4457"/>
    </row>
    <row r="4458" spans="3:17" x14ac:dyDescent="0.35">
      <c r="C4458"/>
      <c r="D4458"/>
      <c r="E4458"/>
      <c r="F4458"/>
      <c r="G4458"/>
      <c r="H4458"/>
      <c r="I4458"/>
      <c r="J4458"/>
      <c r="K4458"/>
      <c r="L4458"/>
      <c r="M4458"/>
      <c r="N4458"/>
      <c r="O4458"/>
      <c r="P4458"/>
      <c r="Q4458"/>
    </row>
    <row r="4459" spans="3:17" x14ac:dyDescent="0.35">
      <c r="C4459"/>
      <c r="D4459"/>
      <c r="E4459"/>
      <c r="F4459"/>
      <c r="G4459"/>
      <c r="H4459"/>
      <c r="I4459"/>
      <c r="J4459"/>
      <c r="K4459"/>
      <c r="L4459"/>
      <c r="M4459"/>
      <c r="N4459"/>
      <c r="O4459"/>
      <c r="P4459"/>
      <c r="Q4459"/>
    </row>
    <row r="4460" spans="3:17" x14ac:dyDescent="0.35">
      <c r="C4460"/>
      <c r="D4460"/>
      <c r="E4460"/>
      <c r="F4460"/>
      <c r="G4460"/>
      <c r="H4460"/>
      <c r="I4460"/>
      <c r="J4460"/>
      <c r="K4460"/>
      <c r="L4460"/>
      <c r="M4460"/>
      <c r="N4460"/>
      <c r="O4460"/>
      <c r="P4460"/>
      <c r="Q4460"/>
    </row>
    <row r="4461" spans="3:17" x14ac:dyDescent="0.35">
      <c r="C4461"/>
      <c r="D4461"/>
      <c r="E4461"/>
      <c r="F4461"/>
      <c r="G4461"/>
      <c r="H4461"/>
      <c r="I4461"/>
      <c r="J4461"/>
      <c r="K4461"/>
      <c r="L4461"/>
      <c r="M4461"/>
      <c r="N4461"/>
      <c r="O4461"/>
      <c r="P4461"/>
      <c r="Q4461"/>
    </row>
    <row r="4462" spans="3:17" x14ac:dyDescent="0.35">
      <c r="C4462"/>
      <c r="D4462"/>
      <c r="E4462"/>
      <c r="F4462"/>
      <c r="G4462"/>
      <c r="H4462"/>
      <c r="I4462"/>
      <c r="J4462"/>
      <c r="K4462"/>
      <c r="L4462"/>
      <c r="M4462"/>
      <c r="N4462"/>
      <c r="O4462"/>
      <c r="P4462"/>
      <c r="Q4462"/>
    </row>
    <row r="4463" spans="3:17" x14ac:dyDescent="0.35">
      <c r="C4463"/>
      <c r="D4463"/>
      <c r="E4463"/>
      <c r="F4463"/>
      <c r="G4463"/>
      <c r="H4463"/>
      <c r="I4463"/>
      <c r="J4463"/>
      <c r="K4463"/>
      <c r="L4463"/>
      <c r="M4463"/>
      <c r="N4463"/>
      <c r="O4463"/>
      <c r="P4463"/>
      <c r="Q4463"/>
    </row>
    <row r="4464" spans="3:17" x14ac:dyDescent="0.35">
      <c r="C4464"/>
      <c r="D4464"/>
      <c r="E4464"/>
      <c r="F4464"/>
      <c r="G4464"/>
      <c r="H4464"/>
      <c r="I4464"/>
      <c r="J4464"/>
      <c r="K4464"/>
      <c r="L4464"/>
      <c r="M4464"/>
      <c r="N4464"/>
      <c r="O4464"/>
      <c r="P4464"/>
      <c r="Q4464"/>
    </row>
    <row r="4465" spans="3:17" x14ac:dyDescent="0.35">
      <c r="C4465"/>
      <c r="D4465"/>
      <c r="E4465"/>
      <c r="F4465"/>
      <c r="G4465"/>
      <c r="H4465"/>
      <c r="I4465"/>
      <c r="J4465"/>
      <c r="K4465"/>
      <c r="L4465"/>
      <c r="M4465"/>
      <c r="N4465"/>
      <c r="O4465"/>
      <c r="P4465"/>
      <c r="Q4465"/>
    </row>
    <row r="4466" spans="3:17" x14ac:dyDescent="0.35">
      <c r="C4466"/>
      <c r="D4466"/>
      <c r="E4466"/>
      <c r="F4466"/>
      <c r="G4466"/>
      <c r="H4466"/>
      <c r="I4466"/>
      <c r="J4466"/>
      <c r="K4466"/>
      <c r="L4466"/>
      <c r="M4466"/>
      <c r="N4466"/>
      <c r="O4466"/>
      <c r="P4466"/>
      <c r="Q4466"/>
    </row>
    <row r="4467" spans="3:17" x14ac:dyDescent="0.35">
      <c r="C4467"/>
      <c r="D4467"/>
      <c r="E4467"/>
      <c r="F4467"/>
      <c r="G4467"/>
      <c r="H4467"/>
      <c r="I4467"/>
      <c r="J4467"/>
      <c r="K4467"/>
      <c r="L4467"/>
      <c r="M4467"/>
      <c r="N4467"/>
      <c r="O4467"/>
      <c r="P4467"/>
      <c r="Q4467"/>
    </row>
    <row r="4468" spans="3:17" x14ac:dyDescent="0.35">
      <c r="C4468"/>
      <c r="D4468"/>
      <c r="E4468"/>
      <c r="F4468"/>
      <c r="G4468"/>
      <c r="H4468"/>
      <c r="I4468"/>
      <c r="J4468"/>
      <c r="K4468"/>
      <c r="L4468"/>
      <c r="M4468"/>
      <c r="N4468"/>
      <c r="O4468"/>
      <c r="P4468"/>
      <c r="Q4468"/>
    </row>
    <row r="4469" spans="3:17" x14ac:dyDescent="0.35">
      <c r="C4469"/>
      <c r="D4469"/>
      <c r="E4469"/>
      <c r="F4469"/>
      <c r="G4469"/>
      <c r="H4469"/>
      <c r="I4469"/>
      <c r="J4469"/>
      <c r="K4469"/>
      <c r="L4469"/>
      <c r="M4469"/>
      <c r="N4469"/>
      <c r="O4469"/>
      <c r="P4469"/>
      <c r="Q4469"/>
    </row>
    <row r="4470" spans="3:17" x14ac:dyDescent="0.35">
      <c r="C4470"/>
      <c r="D4470"/>
      <c r="E4470"/>
      <c r="F4470"/>
      <c r="G4470"/>
      <c r="H4470"/>
      <c r="I4470"/>
      <c r="J4470"/>
      <c r="K4470"/>
      <c r="L4470"/>
      <c r="M4470"/>
      <c r="N4470"/>
      <c r="O4470"/>
      <c r="P4470"/>
      <c r="Q4470"/>
    </row>
    <row r="4471" spans="3:17" x14ac:dyDescent="0.35">
      <c r="C4471"/>
      <c r="D4471"/>
      <c r="E4471"/>
      <c r="F4471"/>
      <c r="G4471"/>
      <c r="H4471"/>
      <c r="I4471"/>
      <c r="J4471"/>
      <c r="K4471"/>
      <c r="L4471"/>
      <c r="M4471"/>
      <c r="N4471"/>
      <c r="O4471"/>
      <c r="P4471"/>
      <c r="Q4471"/>
    </row>
    <row r="4472" spans="3:17" x14ac:dyDescent="0.35">
      <c r="C4472"/>
      <c r="D4472"/>
      <c r="E4472"/>
      <c r="F4472"/>
      <c r="G4472"/>
      <c r="H4472"/>
      <c r="I4472"/>
      <c r="J4472"/>
      <c r="K4472"/>
      <c r="L4472"/>
      <c r="M4472"/>
      <c r="N4472"/>
      <c r="O4472"/>
      <c r="P4472"/>
      <c r="Q4472"/>
    </row>
    <row r="4473" spans="3:17" x14ac:dyDescent="0.35">
      <c r="C4473"/>
      <c r="D4473"/>
      <c r="E4473"/>
      <c r="F4473"/>
      <c r="G4473"/>
      <c r="H4473"/>
      <c r="I4473"/>
      <c r="J4473"/>
      <c r="K4473"/>
      <c r="L4473"/>
      <c r="M4473"/>
      <c r="N4473"/>
      <c r="O4473"/>
      <c r="P4473"/>
      <c r="Q4473"/>
    </row>
    <row r="4474" spans="3:17" x14ac:dyDescent="0.35">
      <c r="C4474"/>
      <c r="D4474"/>
      <c r="E4474"/>
      <c r="F4474"/>
      <c r="G4474"/>
      <c r="H4474"/>
      <c r="I4474"/>
      <c r="J4474"/>
      <c r="K4474"/>
      <c r="L4474"/>
      <c r="M4474"/>
      <c r="N4474"/>
      <c r="O4474"/>
      <c r="P4474"/>
      <c r="Q4474"/>
    </row>
    <row r="4475" spans="3:17" x14ac:dyDescent="0.35">
      <c r="C4475"/>
      <c r="D4475"/>
      <c r="E4475"/>
      <c r="F4475"/>
      <c r="G4475"/>
      <c r="H4475"/>
      <c r="I4475"/>
      <c r="J4475"/>
      <c r="K4475"/>
      <c r="L4475"/>
      <c r="M4475"/>
      <c r="N4475"/>
      <c r="O4475"/>
      <c r="P4475"/>
      <c r="Q4475"/>
    </row>
    <row r="4476" spans="3:17" x14ac:dyDescent="0.35">
      <c r="C4476"/>
      <c r="D4476"/>
      <c r="E4476"/>
      <c r="F4476"/>
      <c r="G4476"/>
      <c r="H4476"/>
      <c r="I4476"/>
      <c r="J4476"/>
      <c r="K4476"/>
      <c r="L4476"/>
      <c r="M4476"/>
      <c r="N4476"/>
      <c r="O4476"/>
      <c r="P4476"/>
      <c r="Q4476"/>
    </row>
    <row r="4477" spans="3:17" x14ac:dyDescent="0.35">
      <c r="C4477"/>
      <c r="D4477"/>
      <c r="E4477"/>
      <c r="F4477"/>
      <c r="G4477"/>
      <c r="H4477"/>
      <c r="I4477"/>
      <c r="J4477"/>
      <c r="K4477"/>
      <c r="L4477"/>
      <c r="M4477"/>
      <c r="N4477"/>
      <c r="O4477"/>
      <c r="P4477"/>
      <c r="Q4477"/>
    </row>
    <row r="4478" spans="3:17" x14ac:dyDescent="0.35">
      <c r="C4478"/>
      <c r="D4478"/>
      <c r="E4478"/>
      <c r="F4478"/>
      <c r="G4478"/>
      <c r="H4478"/>
      <c r="I4478"/>
      <c r="J4478"/>
      <c r="K4478"/>
      <c r="L4478"/>
      <c r="M4478"/>
      <c r="N4478"/>
      <c r="O4478"/>
      <c r="P4478"/>
      <c r="Q4478"/>
    </row>
    <row r="4479" spans="3:17" x14ac:dyDescent="0.35">
      <c r="C4479"/>
      <c r="D4479"/>
      <c r="E4479"/>
      <c r="F4479"/>
      <c r="G4479"/>
      <c r="H4479"/>
      <c r="I4479"/>
      <c r="J4479"/>
      <c r="K4479"/>
      <c r="L4479"/>
      <c r="M4479"/>
      <c r="N4479"/>
      <c r="O4479"/>
      <c r="P4479"/>
      <c r="Q4479"/>
    </row>
    <row r="4480" spans="3:17" x14ac:dyDescent="0.35">
      <c r="C4480"/>
      <c r="D4480"/>
      <c r="E4480"/>
      <c r="F4480"/>
      <c r="G4480"/>
      <c r="H4480"/>
      <c r="I4480"/>
      <c r="J4480"/>
      <c r="K4480"/>
      <c r="L4480"/>
      <c r="M4480"/>
      <c r="N4480"/>
      <c r="O4480"/>
      <c r="P4480"/>
      <c r="Q4480"/>
    </row>
    <row r="4481" spans="3:17" x14ac:dyDescent="0.35">
      <c r="C4481"/>
      <c r="D4481"/>
      <c r="E4481"/>
      <c r="F4481"/>
      <c r="G4481"/>
      <c r="H4481"/>
      <c r="I4481"/>
      <c r="J4481"/>
      <c r="K4481"/>
      <c r="L4481"/>
      <c r="M4481"/>
      <c r="N4481"/>
      <c r="O4481"/>
      <c r="P4481"/>
      <c r="Q4481"/>
    </row>
    <row r="4482" spans="3:17" x14ac:dyDescent="0.35">
      <c r="C4482"/>
      <c r="D4482"/>
      <c r="E4482"/>
      <c r="F4482"/>
      <c r="G4482"/>
      <c r="H4482"/>
      <c r="I4482"/>
      <c r="J4482"/>
      <c r="K4482"/>
      <c r="L4482"/>
      <c r="M4482"/>
      <c r="N4482"/>
      <c r="O4482"/>
      <c r="P4482"/>
      <c r="Q4482"/>
    </row>
    <row r="4483" spans="3:17" x14ac:dyDescent="0.35">
      <c r="C4483"/>
      <c r="D4483"/>
      <c r="E4483"/>
      <c r="F4483"/>
      <c r="G4483"/>
      <c r="H4483"/>
      <c r="I4483"/>
      <c r="J4483"/>
      <c r="K4483"/>
      <c r="L4483"/>
      <c r="M4483"/>
      <c r="N4483"/>
      <c r="O4483"/>
      <c r="P4483"/>
      <c r="Q4483"/>
    </row>
    <row r="4484" spans="3:17" x14ac:dyDescent="0.35">
      <c r="C4484"/>
      <c r="D4484"/>
      <c r="E4484"/>
      <c r="F4484"/>
      <c r="G4484"/>
      <c r="H4484"/>
      <c r="I4484"/>
      <c r="J4484"/>
      <c r="K4484"/>
      <c r="L4484"/>
      <c r="M4484"/>
      <c r="N4484"/>
      <c r="O4484"/>
      <c r="P4484"/>
      <c r="Q4484"/>
    </row>
    <row r="4485" spans="3:17" x14ac:dyDescent="0.35">
      <c r="C4485"/>
      <c r="D4485"/>
      <c r="E4485"/>
      <c r="F4485"/>
      <c r="G4485"/>
      <c r="H4485"/>
      <c r="I4485"/>
      <c r="J4485"/>
      <c r="K4485"/>
      <c r="L4485"/>
      <c r="M4485"/>
      <c r="N4485"/>
      <c r="O4485"/>
      <c r="P4485"/>
      <c r="Q4485"/>
    </row>
    <row r="4486" spans="3:17" x14ac:dyDescent="0.35">
      <c r="C4486"/>
      <c r="D4486"/>
      <c r="E4486"/>
      <c r="F4486"/>
      <c r="G4486"/>
      <c r="H4486"/>
      <c r="I4486"/>
      <c r="J4486"/>
      <c r="K4486"/>
      <c r="L4486"/>
      <c r="M4486"/>
      <c r="N4486"/>
      <c r="O4486"/>
      <c r="P4486"/>
      <c r="Q4486"/>
    </row>
    <row r="4487" spans="3:17" x14ac:dyDescent="0.35">
      <c r="C4487"/>
      <c r="D4487"/>
      <c r="E4487"/>
      <c r="F4487"/>
      <c r="G4487"/>
      <c r="H4487"/>
      <c r="I4487"/>
      <c r="J4487"/>
      <c r="K4487"/>
      <c r="L4487"/>
      <c r="M4487"/>
      <c r="N4487"/>
      <c r="O4487"/>
      <c r="P4487"/>
      <c r="Q4487"/>
    </row>
    <row r="4488" spans="3:17" x14ac:dyDescent="0.35">
      <c r="C4488"/>
      <c r="D4488"/>
      <c r="E4488"/>
      <c r="F4488"/>
      <c r="G4488"/>
      <c r="H4488"/>
      <c r="I4488"/>
      <c r="J4488"/>
      <c r="K4488"/>
      <c r="L4488"/>
      <c r="M4488"/>
      <c r="N4488"/>
      <c r="O4488"/>
      <c r="P4488"/>
      <c r="Q4488"/>
    </row>
    <row r="4489" spans="3:17" x14ac:dyDescent="0.35">
      <c r="C4489"/>
      <c r="D4489"/>
      <c r="E4489"/>
      <c r="F4489"/>
      <c r="G4489"/>
      <c r="H4489"/>
      <c r="I4489"/>
      <c r="J4489"/>
      <c r="K4489"/>
      <c r="L4489"/>
      <c r="M4489"/>
      <c r="N4489"/>
      <c r="O4489"/>
      <c r="P4489"/>
      <c r="Q4489"/>
    </row>
    <row r="4490" spans="3:17" x14ac:dyDescent="0.35">
      <c r="C4490"/>
      <c r="D4490"/>
      <c r="E4490"/>
      <c r="F4490"/>
      <c r="G4490"/>
      <c r="H4490"/>
      <c r="I4490"/>
      <c r="J4490"/>
      <c r="K4490"/>
      <c r="L4490"/>
      <c r="M4490"/>
      <c r="N4490"/>
      <c r="O4490"/>
      <c r="P4490"/>
      <c r="Q4490"/>
    </row>
    <row r="4491" spans="3:17" x14ac:dyDescent="0.35">
      <c r="C4491"/>
      <c r="D4491"/>
      <c r="E4491"/>
      <c r="F4491"/>
      <c r="G4491"/>
      <c r="H4491"/>
      <c r="I4491"/>
      <c r="J4491"/>
      <c r="K4491"/>
      <c r="L4491"/>
      <c r="M4491"/>
      <c r="N4491"/>
      <c r="O4491"/>
      <c r="P4491"/>
      <c r="Q4491"/>
    </row>
    <row r="4492" spans="3:17" x14ac:dyDescent="0.35">
      <c r="C4492"/>
      <c r="D4492"/>
      <c r="E4492"/>
      <c r="F4492"/>
      <c r="G4492"/>
      <c r="H4492"/>
      <c r="I4492"/>
      <c r="J4492"/>
      <c r="K4492"/>
      <c r="L4492"/>
      <c r="M4492"/>
      <c r="N4492"/>
      <c r="O4492"/>
      <c r="P4492"/>
      <c r="Q4492"/>
    </row>
    <row r="4493" spans="3:17" x14ac:dyDescent="0.35">
      <c r="C4493"/>
      <c r="D4493"/>
      <c r="E4493"/>
      <c r="F4493"/>
      <c r="G4493"/>
      <c r="H4493"/>
      <c r="I4493"/>
      <c r="J4493"/>
      <c r="K4493"/>
      <c r="L4493"/>
      <c r="M4493"/>
      <c r="N4493"/>
      <c r="O4493"/>
      <c r="P4493"/>
      <c r="Q4493"/>
    </row>
    <row r="4494" spans="3:17" x14ac:dyDescent="0.35">
      <c r="C4494"/>
      <c r="D4494"/>
      <c r="E4494"/>
      <c r="F4494"/>
      <c r="G4494"/>
      <c r="H4494"/>
      <c r="I4494"/>
      <c r="J4494"/>
      <c r="K4494"/>
      <c r="L4494"/>
      <c r="M4494"/>
      <c r="N4494"/>
      <c r="O4494"/>
      <c r="P4494"/>
      <c r="Q4494"/>
    </row>
    <row r="4495" spans="3:17" x14ac:dyDescent="0.35">
      <c r="C4495"/>
      <c r="D4495"/>
      <c r="E4495"/>
      <c r="F4495"/>
      <c r="G4495"/>
      <c r="H4495"/>
      <c r="I4495"/>
      <c r="J4495"/>
      <c r="K4495"/>
      <c r="L4495"/>
      <c r="M4495"/>
      <c r="N4495"/>
      <c r="O4495"/>
      <c r="P4495"/>
      <c r="Q4495"/>
    </row>
    <row r="4496" spans="3:17" x14ac:dyDescent="0.35">
      <c r="C4496"/>
      <c r="D4496"/>
      <c r="E4496"/>
      <c r="F4496"/>
      <c r="G4496"/>
      <c r="H4496"/>
      <c r="I4496"/>
      <c r="J4496"/>
      <c r="K4496"/>
      <c r="L4496"/>
      <c r="M4496"/>
      <c r="N4496"/>
      <c r="O4496"/>
      <c r="P4496"/>
      <c r="Q4496"/>
    </row>
    <row r="4497" spans="3:17" x14ac:dyDescent="0.35">
      <c r="C4497"/>
      <c r="D4497"/>
      <c r="E4497"/>
      <c r="F4497"/>
      <c r="G4497"/>
      <c r="H4497"/>
      <c r="I4497"/>
      <c r="J4497"/>
      <c r="K4497"/>
      <c r="L4497"/>
      <c r="M4497"/>
      <c r="N4497"/>
      <c r="O4497"/>
      <c r="P4497"/>
      <c r="Q4497"/>
    </row>
    <row r="4498" spans="3:17" x14ac:dyDescent="0.35">
      <c r="C4498"/>
      <c r="D4498"/>
      <c r="E4498"/>
      <c r="F4498"/>
      <c r="G4498"/>
      <c r="H4498"/>
      <c r="I4498"/>
      <c r="J4498"/>
      <c r="K4498"/>
      <c r="L4498"/>
      <c r="M4498"/>
      <c r="N4498"/>
      <c r="O4498"/>
      <c r="P4498"/>
      <c r="Q4498"/>
    </row>
    <row r="4499" spans="3:17" x14ac:dyDescent="0.35">
      <c r="C4499"/>
      <c r="D4499"/>
      <c r="E4499"/>
      <c r="F4499"/>
      <c r="G4499"/>
      <c r="H4499"/>
      <c r="I4499"/>
      <c r="J4499"/>
      <c r="K4499"/>
      <c r="L4499"/>
      <c r="M4499"/>
      <c r="N4499"/>
      <c r="O4499"/>
      <c r="P4499"/>
      <c r="Q4499"/>
    </row>
    <row r="4500" spans="3:17" x14ac:dyDescent="0.35">
      <c r="C4500"/>
      <c r="D4500"/>
      <c r="E4500"/>
      <c r="F4500"/>
      <c r="G4500"/>
      <c r="H4500"/>
      <c r="I4500"/>
      <c r="J4500"/>
      <c r="K4500"/>
      <c r="L4500"/>
      <c r="M4500"/>
      <c r="N4500"/>
      <c r="O4500"/>
      <c r="P4500"/>
      <c r="Q4500"/>
    </row>
    <row r="4501" spans="3:17" x14ac:dyDescent="0.35">
      <c r="C4501"/>
      <c r="D4501"/>
      <c r="E4501"/>
      <c r="F4501"/>
      <c r="G4501"/>
      <c r="H4501"/>
      <c r="I4501"/>
      <c r="J4501"/>
      <c r="K4501"/>
      <c r="L4501"/>
      <c r="M4501"/>
      <c r="N4501"/>
      <c r="O4501"/>
      <c r="P4501"/>
      <c r="Q4501"/>
    </row>
    <row r="4502" spans="3:17" x14ac:dyDescent="0.35">
      <c r="C4502"/>
      <c r="D4502"/>
      <c r="E4502"/>
      <c r="F4502"/>
      <c r="G4502"/>
      <c r="H4502"/>
      <c r="I4502"/>
      <c r="J4502"/>
      <c r="K4502"/>
      <c r="L4502"/>
      <c r="M4502"/>
      <c r="N4502"/>
      <c r="O4502"/>
      <c r="P4502"/>
      <c r="Q4502"/>
    </row>
    <row r="4503" spans="3:17" x14ac:dyDescent="0.35">
      <c r="C4503"/>
      <c r="D4503"/>
      <c r="E4503"/>
      <c r="F4503"/>
      <c r="G4503"/>
      <c r="H4503"/>
      <c r="I4503"/>
      <c r="J4503"/>
      <c r="K4503"/>
      <c r="L4503"/>
      <c r="M4503"/>
      <c r="N4503"/>
      <c r="O4503"/>
      <c r="P4503"/>
      <c r="Q4503"/>
    </row>
    <row r="4504" spans="3:17" x14ac:dyDescent="0.35">
      <c r="C4504"/>
      <c r="D4504"/>
      <c r="E4504"/>
      <c r="F4504"/>
      <c r="G4504"/>
      <c r="H4504"/>
      <c r="I4504"/>
      <c r="J4504"/>
      <c r="K4504"/>
      <c r="L4504"/>
      <c r="M4504"/>
      <c r="N4504"/>
      <c r="O4504"/>
      <c r="P4504"/>
      <c r="Q4504"/>
    </row>
    <row r="4505" spans="3:17" x14ac:dyDescent="0.35">
      <c r="C4505"/>
      <c r="D4505"/>
      <c r="E4505"/>
      <c r="F4505"/>
      <c r="G4505"/>
      <c r="H4505"/>
      <c r="I4505"/>
      <c r="J4505"/>
      <c r="K4505"/>
      <c r="L4505"/>
      <c r="M4505"/>
      <c r="N4505"/>
      <c r="O4505"/>
      <c r="P4505"/>
      <c r="Q4505"/>
    </row>
    <row r="4506" spans="3:17" x14ac:dyDescent="0.35">
      <c r="C4506"/>
      <c r="D4506"/>
      <c r="E4506"/>
      <c r="F4506"/>
      <c r="G4506"/>
      <c r="H4506"/>
      <c r="I4506"/>
      <c r="J4506"/>
      <c r="K4506"/>
      <c r="L4506"/>
      <c r="M4506"/>
      <c r="N4506"/>
      <c r="O4506"/>
      <c r="P4506"/>
      <c r="Q4506"/>
    </row>
    <row r="4507" spans="3:17" x14ac:dyDescent="0.35">
      <c r="C4507"/>
      <c r="D4507"/>
      <c r="E4507"/>
      <c r="F4507"/>
      <c r="G4507"/>
      <c r="H4507"/>
      <c r="I4507"/>
      <c r="J4507"/>
      <c r="K4507"/>
      <c r="L4507"/>
      <c r="M4507"/>
      <c r="N4507"/>
      <c r="O4507"/>
      <c r="P4507"/>
      <c r="Q4507"/>
    </row>
    <row r="4508" spans="3:17" x14ac:dyDescent="0.35">
      <c r="C4508"/>
      <c r="D4508"/>
      <c r="E4508"/>
      <c r="F4508"/>
      <c r="G4508"/>
      <c r="H4508"/>
      <c r="I4508"/>
      <c r="J4508"/>
      <c r="K4508"/>
      <c r="L4508"/>
      <c r="M4508"/>
      <c r="N4508"/>
      <c r="O4508"/>
      <c r="P4508"/>
      <c r="Q4508"/>
    </row>
    <row r="4509" spans="3:17" x14ac:dyDescent="0.35">
      <c r="C4509"/>
      <c r="D4509"/>
      <c r="E4509"/>
      <c r="F4509"/>
      <c r="G4509"/>
      <c r="H4509"/>
      <c r="I4509"/>
      <c r="J4509"/>
      <c r="K4509"/>
      <c r="L4509"/>
      <c r="M4509"/>
      <c r="N4509"/>
      <c r="O4509"/>
      <c r="P4509"/>
      <c r="Q4509"/>
    </row>
    <row r="4510" spans="3:17" x14ac:dyDescent="0.35">
      <c r="C4510"/>
      <c r="D4510"/>
      <c r="E4510"/>
      <c r="F4510"/>
      <c r="G4510"/>
      <c r="H4510"/>
      <c r="I4510"/>
      <c r="J4510"/>
      <c r="K4510"/>
      <c r="L4510"/>
      <c r="M4510"/>
      <c r="N4510"/>
      <c r="O4510"/>
      <c r="P4510"/>
      <c r="Q4510"/>
    </row>
    <row r="4511" spans="3:17" x14ac:dyDescent="0.35">
      <c r="C4511"/>
      <c r="D4511"/>
      <c r="E4511"/>
      <c r="F4511"/>
      <c r="G4511"/>
      <c r="H4511"/>
      <c r="I4511"/>
      <c r="J4511"/>
      <c r="K4511"/>
      <c r="L4511"/>
      <c r="M4511"/>
      <c r="N4511"/>
      <c r="O4511"/>
      <c r="P4511"/>
      <c r="Q4511"/>
    </row>
    <row r="4512" spans="3:17" x14ac:dyDescent="0.35">
      <c r="C4512"/>
      <c r="D4512"/>
      <c r="E4512"/>
      <c r="F4512"/>
      <c r="G4512"/>
      <c r="H4512"/>
      <c r="I4512"/>
      <c r="J4512"/>
      <c r="K4512"/>
      <c r="L4512"/>
      <c r="M4512"/>
      <c r="N4512"/>
      <c r="O4512"/>
      <c r="P4512"/>
      <c r="Q4512"/>
    </row>
    <row r="4513" spans="3:17" x14ac:dyDescent="0.35">
      <c r="C4513"/>
      <c r="D4513"/>
      <c r="E4513"/>
      <c r="F4513"/>
      <c r="G4513"/>
      <c r="H4513"/>
      <c r="I4513"/>
      <c r="J4513"/>
      <c r="K4513"/>
      <c r="L4513"/>
      <c r="M4513"/>
      <c r="N4513"/>
      <c r="O4513"/>
      <c r="P4513"/>
      <c r="Q4513"/>
    </row>
    <row r="4514" spans="3:17" x14ac:dyDescent="0.35">
      <c r="C4514"/>
      <c r="D4514"/>
      <c r="E4514"/>
      <c r="F4514"/>
      <c r="G4514"/>
      <c r="H4514"/>
      <c r="I4514"/>
      <c r="J4514"/>
      <c r="K4514"/>
      <c r="L4514"/>
      <c r="M4514"/>
      <c r="N4514"/>
      <c r="O4514"/>
      <c r="P4514"/>
      <c r="Q4514"/>
    </row>
    <row r="4515" spans="3:17" x14ac:dyDescent="0.35">
      <c r="C4515"/>
      <c r="D4515"/>
      <c r="E4515"/>
      <c r="F4515"/>
      <c r="G4515"/>
      <c r="H4515"/>
      <c r="I4515"/>
      <c r="J4515"/>
      <c r="K4515"/>
      <c r="L4515"/>
      <c r="M4515"/>
      <c r="N4515"/>
      <c r="O4515"/>
      <c r="P4515"/>
      <c r="Q4515"/>
    </row>
    <row r="4516" spans="3:17" x14ac:dyDescent="0.35">
      <c r="C4516"/>
      <c r="D4516"/>
      <c r="E4516"/>
      <c r="F4516"/>
      <c r="G4516"/>
      <c r="H4516"/>
      <c r="I4516"/>
      <c r="J4516"/>
      <c r="K4516"/>
      <c r="L4516"/>
      <c r="M4516"/>
      <c r="N4516"/>
      <c r="O4516"/>
      <c r="P4516"/>
      <c r="Q4516"/>
    </row>
    <row r="4517" spans="3:17" x14ac:dyDescent="0.35">
      <c r="C4517"/>
      <c r="D4517"/>
      <c r="E4517"/>
      <c r="F4517"/>
      <c r="G4517"/>
      <c r="H4517"/>
      <c r="I4517"/>
      <c r="J4517"/>
      <c r="K4517"/>
      <c r="L4517"/>
      <c r="M4517"/>
      <c r="N4517"/>
      <c r="O4517"/>
      <c r="P4517"/>
      <c r="Q4517"/>
    </row>
    <row r="4518" spans="3:17" x14ac:dyDescent="0.35">
      <c r="C4518"/>
      <c r="D4518"/>
      <c r="E4518"/>
      <c r="F4518"/>
      <c r="G4518"/>
      <c r="H4518"/>
      <c r="I4518"/>
      <c r="J4518"/>
      <c r="K4518"/>
      <c r="L4518"/>
      <c r="M4518"/>
      <c r="N4518"/>
      <c r="O4518"/>
      <c r="P4518"/>
      <c r="Q4518"/>
    </row>
    <row r="4519" spans="3:17" x14ac:dyDescent="0.35">
      <c r="C4519"/>
      <c r="D4519"/>
      <c r="E4519"/>
      <c r="F4519"/>
      <c r="G4519"/>
      <c r="H4519"/>
      <c r="I4519"/>
      <c r="J4519"/>
      <c r="K4519"/>
      <c r="L4519"/>
      <c r="M4519"/>
      <c r="N4519"/>
      <c r="O4519"/>
      <c r="P4519"/>
      <c r="Q4519"/>
    </row>
    <row r="4520" spans="3:17" x14ac:dyDescent="0.35">
      <c r="C4520"/>
      <c r="D4520"/>
      <c r="E4520"/>
      <c r="F4520"/>
      <c r="G4520"/>
      <c r="H4520"/>
      <c r="I4520"/>
      <c r="J4520"/>
      <c r="K4520"/>
      <c r="L4520"/>
      <c r="M4520"/>
      <c r="N4520"/>
      <c r="O4520"/>
      <c r="P4520"/>
      <c r="Q4520"/>
    </row>
    <row r="4521" spans="3:17" x14ac:dyDescent="0.35">
      <c r="C4521"/>
      <c r="D4521"/>
      <c r="E4521"/>
      <c r="F4521"/>
      <c r="G4521"/>
      <c r="H4521"/>
      <c r="I4521"/>
      <c r="J4521"/>
      <c r="K4521"/>
      <c r="L4521"/>
      <c r="M4521"/>
      <c r="N4521"/>
      <c r="O4521"/>
      <c r="P4521"/>
      <c r="Q4521"/>
    </row>
    <row r="4522" spans="3:17" x14ac:dyDescent="0.35">
      <c r="C4522"/>
      <c r="D4522"/>
      <c r="E4522"/>
      <c r="F4522"/>
      <c r="G4522"/>
      <c r="H4522"/>
      <c r="I4522"/>
      <c r="J4522"/>
      <c r="K4522"/>
      <c r="L4522"/>
      <c r="M4522"/>
      <c r="N4522"/>
      <c r="O4522"/>
      <c r="P4522"/>
      <c r="Q4522"/>
    </row>
    <row r="4523" spans="3:17" x14ac:dyDescent="0.35">
      <c r="C4523"/>
      <c r="D4523"/>
      <c r="E4523"/>
      <c r="F4523"/>
      <c r="G4523"/>
      <c r="H4523"/>
      <c r="I4523"/>
      <c r="J4523"/>
      <c r="K4523"/>
      <c r="L4523"/>
      <c r="M4523"/>
      <c r="N4523"/>
      <c r="O4523"/>
      <c r="P4523"/>
      <c r="Q4523"/>
    </row>
    <row r="4524" spans="3:17" x14ac:dyDescent="0.35">
      <c r="C4524"/>
      <c r="D4524"/>
      <c r="E4524"/>
      <c r="F4524"/>
      <c r="G4524"/>
      <c r="H4524"/>
      <c r="I4524"/>
      <c r="J4524"/>
      <c r="K4524"/>
      <c r="L4524"/>
      <c r="M4524"/>
      <c r="N4524"/>
      <c r="O4524"/>
      <c r="P4524"/>
      <c r="Q4524"/>
    </row>
    <row r="4525" spans="3:17" x14ac:dyDescent="0.35">
      <c r="C4525"/>
      <c r="D4525"/>
      <c r="E4525"/>
      <c r="F4525"/>
      <c r="G4525"/>
      <c r="H4525"/>
      <c r="I4525"/>
      <c r="J4525"/>
      <c r="K4525"/>
      <c r="L4525"/>
      <c r="M4525"/>
      <c r="N4525"/>
      <c r="O4525"/>
      <c r="P4525"/>
      <c r="Q4525"/>
    </row>
    <row r="4526" spans="3:17" x14ac:dyDescent="0.35">
      <c r="C4526"/>
      <c r="D4526"/>
      <c r="E4526"/>
      <c r="F4526"/>
      <c r="G4526"/>
      <c r="H4526"/>
      <c r="I4526"/>
      <c r="J4526"/>
      <c r="K4526"/>
      <c r="L4526"/>
      <c r="M4526"/>
      <c r="N4526"/>
      <c r="O4526"/>
      <c r="P4526"/>
      <c r="Q4526"/>
    </row>
    <row r="4527" spans="3:17" x14ac:dyDescent="0.35">
      <c r="C4527"/>
      <c r="D4527"/>
      <c r="E4527"/>
      <c r="F4527"/>
      <c r="G4527"/>
      <c r="H4527"/>
      <c r="I4527"/>
      <c r="J4527"/>
      <c r="K4527"/>
      <c r="L4527"/>
      <c r="M4527"/>
      <c r="N4527"/>
      <c r="O4527"/>
      <c r="P4527"/>
      <c r="Q4527"/>
    </row>
    <row r="4528" spans="3:17" x14ac:dyDescent="0.35">
      <c r="C4528"/>
      <c r="D4528"/>
      <c r="E4528"/>
      <c r="F4528"/>
      <c r="G4528"/>
      <c r="H4528"/>
      <c r="I4528"/>
      <c r="J4528"/>
      <c r="K4528"/>
      <c r="L4528"/>
      <c r="M4528"/>
      <c r="N4528"/>
      <c r="O4528"/>
      <c r="P4528"/>
      <c r="Q4528"/>
    </row>
    <row r="4529" spans="3:17" x14ac:dyDescent="0.35">
      <c r="C4529"/>
      <c r="D4529"/>
      <c r="E4529"/>
      <c r="F4529"/>
      <c r="G4529"/>
      <c r="H4529"/>
      <c r="I4529"/>
      <c r="J4529"/>
      <c r="K4529"/>
      <c r="L4529"/>
      <c r="M4529"/>
      <c r="N4529"/>
      <c r="O4529"/>
      <c r="P4529"/>
      <c r="Q4529"/>
    </row>
    <row r="4530" spans="3:17" x14ac:dyDescent="0.35">
      <c r="C4530"/>
      <c r="D4530"/>
      <c r="E4530"/>
      <c r="F4530"/>
      <c r="G4530"/>
      <c r="H4530"/>
      <c r="I4530"/>
      <c r="J4530"/>
      <c r="K4530"/>
      <c r="L4530"/>
      <c r="M4530"/>
      <c r="N4530"/>
      <c r="O4530"/>
      <c r="P4530"/>
      <c r="Q4530"/>
    </row>
    <row r="4531" spans="3:17" x14ac:dyDescent="0.35">
      <c r="C4531"/>
      <c r="D4531"/>
      <c r="E4531"/>
      <c r="F4531"/>
      <c r="G4531"/>
      <c r="H4531"/>
      <c r="I4531"/>
      <c r="J4531"/>
      <c r="K4531"/>
      <c r="L4531"/>
      <c r="M4531"/>
      <c r="N4531"/>
      <c r="O4531"/>
      <c r="P4531"/>
      <c r="Q4531"/>
    </row>
    <row r="4532" spans="3:17" x14ac:dyDescent="0.35">
      <c r="C4532"/>
      <c r="D4532"/>
      <c r="E4532"/>
      <c r="F4532"/>
      <c r="G4532"/>
      <c r="H4532"/>
      <c r="I4532"/>
      <c r="J4532"/>
      <c r="K4532"/>
      <c r="L4532"/>
      <c r="M4532"/>
      <c r="N4532"/>
      <c r="O4532"/>
      <c r="P4532"/>
      <c r="Q4532"/>
    </row>
    <row r="4533" spans="3:17" x14ac:dyDescent="0.35">
      <c r="C4533"/>
      <c r="D4533"/>
      <c r="E4533"/>
      <c r="F4533"/>
      <c r="G4533"/>
      <c r="H4533"/>
      <c r="I4533"/>
      <c r="J4533"/>
      <c r="K4533"/>
      <c r="L4533"/>
      <c r="M4533"/>
      <c r="N4533"/>
      <c r="O4533"/>
      <c r="P4533"/>
      <c r="Q4533"/>
    </row>
    <row r="4534" spans="3:17" x14ac:dyDescent="0.35">
      <c r="C4534"/>
      <c r="D4534"/>
      <c r="E4534"/>
      <c r="F4534"/>
      <c r="G4534"/>
      <c r="H4534"/>
      <c r="I4534"/>
      <c r="J4534"/>
      <c r="K4534"/>
      <c r="L4534"/>
      <c r="M4534"/>
      <c r="N4534"/>
      <c r="O4534"/>
      <c r="P4534"/>
      <c r="Q4534"/>
    </row>
    <row r="4535" spans="3:17" x14ac:dyDescent="0.35">
      <c r="C4535"/>
      <c r="D4535"/>
      <c r="E4535"/>
      <c r="F4535"/>
      <c r="G4535"/>
      <c r="H4535"/>
      <c r="I4535"/>
      <c r="J4535"/>
      <c r="K4535"/>
      <c r="L4535"/>
      <c r="M4535"/>
      <c r="N4535"/>
      <c r="O4535"/>
      <c r="P4535"/>
      <c r="Q4535"/>
    </row>
    <row r="4536" spans="3:17" x14ac:dyDescent="0.35">
      <c r="C4536"/>
      <c r="D4536"/>
      <c r="E4536"/>
      <c r="F4536"/>
      <c r="G4536"/>
      <c r="H4536"/>
      <c r="I4536"/>
      <c r="J4536"/>
      <c r="K4536"/>
      <c r="L4536"/>
      <c r="M4536"/>
      <c r="N4536"/>
      <c r="O4536"/>
      <c r="P4536"/>
      <c r="Q4536"/>
    </row>
    <row r="4537" spans="3:17" x14ac:dyDescent="0.35">
      <c r="C4537"/>
      <c r="D4537"/>
      <c r="E4537"/>
      <c r="F4537"/>
      <c r="G4537"/>
      <c r="H4537"/>
      <c r="I4537"/>
      <c r="J4537"/>
      <c r="K4537"/>
      <c r="L4537"/>
      <c r="M4537"/>
      <c r="N4537"/>
      <c r="O4537"/>
      <c r="P4537"/>
      <c r="Q4537"/>
    </row>
    <row r="4538" spans="3:17" x14ac:dyDescent="0.35">
      <c r="C4538"/>
      <c r="D4538"/>
      <c r="E4538"/>
      <c r="F4538"/>
      <c r="G4538"/>
      <c r="H4538"/>
      <c r="I4538"/>
      <c r="J4538"/>
      <c r="K4538"/>
      <c r="L4538"/>
      <c r="M4538"/>
      <c r="N4538"/>
      <c r="O4538"/>
      <c r="P4538"/>
      <c r="Q4538"/>
    </row>
    <row r="4539" spans="3:17" x14ac:dyDescent="0.35">
      <c r="C4539"/>
      <c r="D4539"/>
      <c r="E4539"/>
      <c r="F4539"/>
      <c r="G4539"/>
      <c r="H4539"/>
      <c r="I4539"/>
      <c r="J4539"/>
      <c r="K4539"/>
      <c r="L4539"/>
      <c r="M4539"/>
      <c r="N4539"/>
      <c r="O4539"/>
      <c r="P4539"/>
      <c r="Q4539"/>
    </row>
    <row r="4540" spans="3:17" x14ac:dyDescent="0.35">
      <c r="C4540"/>
      <c r="D4540"/>
      <c r="E4540"/>
      <c r="F4540"/>
      <c r="G4540"/>
      <c r="H4540"/>
      <c r="I4540"/>
      <c r="J4540"/>
      <c r="K4540"/>
      <c r="L4540"/>
      <c r="M4540"/>
      <c r="N4540"/>
      <c r="O4540"/>
      <c r="P4540"/>
      <c r="Q4540"/>
    </row>
    <row r="4541" spans="3:17" x14ac:dyDescent="0.35">
      <c r="C4541"/>
      <c r="D4541"/>
      <c r="E4541"/>
      <c r="F4541"/>
      <c r="G4541"/>
      <c r="H4541"/>
      <c r="I4541"/>
      <c r="J4541"/>
      <c r="K4541"/>
      <c r="L4541"/>
      <c r="M4541"/>
      <c r="N4541"/>
      <c r="O4541"/>
      <c r="P4541"/>
      <c r="Q4541"/>
    </row>
    <row r="4542" spans="3:17" x14ac:dyDescent="0.35">
      <c r="C4542"/>
      <c r="D4542"/>
      <c r="E4542"/>
      <c r="F4542"/>
      <c r="G4542"/>
      <c r="H4542"/>
      <c r="I4542"/>
      <c r="J4542"/>
      <c r="K4542"/>
      <c r="L4542"/>
      <c r="M4542"/>
      <c r="N4542"/>
      <c r="O4542"/>
      <c r="P4542"/>
      <c r="Q4542"/>
    </row>
    <row r="4543" spans="3:17" x14ac:dyDescent="0.35">
      <c r="C4543"/>
      <c r="D4543"/>
      <c r="E4543"/>
      <c r="F4543"/>
      <c r="G4543"/>
      <c r="H4543"/>
      <c r="I4543"/>
      <c r="J4543"/>
      <c r="K4543"/>
      <c r="L4543"/>
      <c r="M4543"/>
      <c r="N4543"/>
      <c r="O4543"/>
      <c r="P4543"/>
      <c r="Q4543"/>
    </row>
    <row r="4544" spans="3:17" x14ac:dyDescent="0.35">
      <c r="C4544"/>
      <c r="D4544"/>
      <c r="E4544"/>
      <c r="F4544"/>
      <c r="G4544"/>
      <c r="H4544"/>
      <c r="I4544"/>
      <c r="J4544"/>
      <c r="K4544"/>
      <c r="L4544"/>
      <c r="M4544"/>
      <c r="N4544"/>
      <c r="O4544"/>
      <c r="P4544"/>
      <c r="Q4544"/>
    </row>
    <row r="4545" spans="3:17" x14ac:dyDescent="0.35">
      <c r="C4545"/>
      <c r="D4545"/>
      <c r="E4545"/>
      <c r="F4545"/>
      <c r="G4545"/>
      <c r="H4545"/>
      <c r="I4545"/>
      <c r="J4545"/>
      <c r="K4545"/>
      <c r="L4545"/>
      <c r="M4545"/>
      <c r="N4545"/>
      <c r="O4545"/>
      <c r="P4545"/>
      <c r="Q4545"/>
    </row>
    <row r="4546" spans="3:17" x14ac:dyDescent="0.35">
      <c r="C4546"/>
      <c r="D4546"/>
      <c r="E4546"/>
      <c r="F4546"/>
      <c r="G4546"/>
      <c r="H4546"/>
      <c r="I4546"/>
      <c r="J4546"/>
      <c r="K4546"/>
      <c r="L4546"/>
      <c r="M4546"/>
      <c r="N4546"/>
      <c r="O4546"/>
      <c r="P4546"/>
      <c r="Q4546"/>
    </row>
    <row r="4547" spans="3:17" x14ac:dyDescent="0.35">
      <c r="C4547"/>
      <c r="D4547"/>
      <c r="E4547"/>
      <c r="F4547"/>
      <c r="G4547"/>
      <c r="H4547"/>
      <c r="I4547"/>
      <c r="J4547"/>
      <c r="K4547"/>
      <c r="L4547"/>
      <c r="M4547"/>
      <c r="N4547"/>
      <c r="O4547"/>
      <c r="P4547"/>
      <c r="Q4547"/>
    </row>
    <row r="4548" spans="3:17" x14ac:dyDescent="0.35">
      <c r="C4548"/>
      <c r="D4548"/>
      <c r="E4548"/>
      <c r="F4548"/>
      <c r="G4548"/>
      <c r="H4548"/>
      <c r="I4548"/>
      <c r="J4548"/>
      <c r="K4548"/>
      <c r="L4548"/>
      <c r="M4548"/>
      <c r="N4548"/>
      <c r="O4548"/>
      <c r="P4548"/>
      <c r="Q4548"/>
    </row>
    <row r="4549" spans="3:17" x14ac:dyDescent="0.35">
      <c r="C4549"/>
      <c r="D4549"/>
      <c r="E4549"/>
      <c r="F4549"/>
      <c r="G4549"/>
      <c r="H4549"/>
      <c r="I4549"/>
      <c r="J4549"/>
      <c r="K4549"/>
      <c r="L4549"/>
      <c r="M4549"/>
      <c r="N4549"/>
      <c r="O4549"/>
      <c r="P4549"/>
      <c r="Q4549"/>
    </row>
    <row r="4550" spans="3:17" x14ac:dyDescent="0.35">
      <c r="C4550"/>
      <c r="D4550"/>
      <c r="E4550"/>
      <c r="F4550"/>
      <c r="G4550"/>
      <c r="H4550"/>
      <c r="I4550"/>
      <c r="J4550"/>
      <c r="K4550"/>
      <c r="L4550"/>
      <c r="M4550"/>
      <c r="N4550"/>
      <c r="O4550"/>
      <c r="P4550"/>
      <c r="Q4550"/>
    </row>
    <row r="4551" spans="3:17" x14ac:dyDescent="0.35">
      <c r="C4551"/>
      <c r="D4551"/>
      <c r="E4551"/>
      <c r="F4551"/>
      <c r="G4551"/>
      <c r="H4551"/>
      <c r="I4551"/>
      <c r="J4551"/>
      <c r="K4551"/>
      <c r="L4551"/>
      <c r="M4551"/>
      <c r="N4551"/>
      <c r="O4551"/>
      <c r="P4551"/>
      <c r="Q4551"/>
    </row>
    <row r="4552" spans="3:17" x14ac:dyDescent="0.35">
      <c r="C4552"/>
      <c r="D4552"/>
      <c r="E4552"/>
      <c r="F4552"/>
      <c r="G4552"/>
      <c r="H4552"/>
      <c r="I4552"/>
      <c r="J4552"/>
      <c r="K4552"/>
      <c r="L4552"/>
      <c r="M4552"/>
      <c r="N4552"/>
      <c r="O4552"/>
      <c r="P4552"/>
      <c r="Q4552"/>
    </row>
    <row r="4553" spans="3:17" x14ac:dyDescent="0.35">
      <c r="C4553"/>
      <c r="D4553"/>
      <c r="E4553"/>
      <c r="F4553"/>
      <c r="G4553"/>
      <c r="H4553"/>
      <c r="I4553"/>
      <c r="J4553"/>
      <c r="K4553"/>
      <c r="L4553"/>
      <c r="M4553"/>
      <c r="N4553"/>
      <c r="O4553"/>
      <c r="P4553"/>
      <c r="Q4553"/>
    </row>
    <row r="4554" spans="3:17" x14ac:dyDescent="0.35">
      <c r="C4554"/>
      <c r="D4554"/>
      <c r="E4554"/>
      <c r="F4554"/>
      <c r="G4554"/>
      <c r="H4554"/>
      <c r="I4554"/>
      <c r="J4554"/>
      <c r="K4554"/>
      <c r="L4554"/>
      <c r="M4554"/>
      <c r="N4554"/>
      <c r="O4554"/>
      <c r="P4554"/>
      <c r="Q4554"/>
    </row>
    <row r="4555" spans="3:17" x14ac:dyDescent="0.35">
      <c r="C4555"/>
      <c r="D4555"/>
      <c r="E4555"/>
      <c r="F4555"/>
      <c r="G4555"/>
      <c r="H4555"/>
      <c r="I4555"/>
      <c r="J4555"/>
      <c r="K4555"/>
      <c r="L4555"/>
      <c r="M4555"/>
      <c r="N4555"/>
      <c r="O4555"/>
      <c r="P4555"/>
      <c r="Q4555"/>
    </row>
    <row r="4556" spans="3:17" x14ac:dyDescent="0.35">
      <c r="C4556"/>
      <c r="D4556"/>
      <c r="E4556"/>
      <c r="F4556"/>
      <c r="G4556"/>
      <c r="H4556"/>
      <c r="I4556"/>
      <c r="J4556"/>
      <c r="K4556"/>
      <c r="L4556"/>
      <c r="M4556"/>
      <c r="N4556"/>
      <c r="O4556"/>
      <c r="P4556"/>
      <c r="Q4556"/>
    </row>
    <row r="4557" spans="3:17" x14ac:dyDescent="0.35">
      <c r="C4557"/>
      <c r="D4557"/>
      <c r="E4557"/>
      <c r="F4557"/>
      <c r="G4557"/>
      <c r="H4557"/>
      <c r="I4557"/>
      <c r="J4557"/>
      <c r="K4557"/>
      <c r="L4557"/>
      <c r="M4557"/>
      <c r="N4557"/>
      <c r="O4557"/>
      <c r="P4557"/>
      <c r="Q4557"/>
    </row>
    <row r="4558" spans="3:17" x14ac:dyDescent="0.35">
      <c r="C4558"/>
      <c r="D4558"/>
      <c r="E4558"/>
      <c r="F4558"/>
      <c r="G4558"/>
      <c r="H4558"/>
      <c r="I4558"/>
      <c r="J4558"/>
      <c r="K4558"/>
      <c r="L4558"/>
      <c r="M4558"/>
      <c r="N4558"/>
      <c r="O4558"/>
      <c r="P4558"/>
      <c r="Q4558"/>
    </row>
    <row r="4559" spans="3:17" x14ac:dyDescent="0.35">
      <c r="C4559"/>
      <c r="D4559"/>
      <c r="E4559"/>
      <c r="F4559"/>
      <c r="G4559"/>
      <c r="H4559"/>
      <c r="I4559"/>
      <c r="J4559"/>
      <c r="K4559"/>
      <c r="L4559"/>
      <c r="M4559"/>
      <c r="N4559"/>
      <c r="O4559"/>
      <c r="P4559"/>
      <c r="Q4559"/>
    </row>
    <row r="4560" spans="3:17" x14ac:dyDescent="0.35">
      <c r="C4560"/>
      <c r="D4560"/>
      <c r="E4560"/>
      <c r="F4560"/>
      <c r="G4560"/>
      <c r="H4560"/>
      <c r="I4560"/>
      <c r="J4560"/>
      <c r="K4560"/>
      <c r="L4560"/>
      <c r="M4560"/>
      <c r="N4560"/>
      <c r="O4560"/>
      <c r="P4560"/>
      <c r="Q4560"/>
    </row>
    <row r="4561" spans="3:17" x14ac:dyDescent="0.35">
      <c r="C4561"/>
      <c r="D4561"/>
      <c r="E4561"/>
      <c r="F4561"/>
      <c r="G4561"/>
      <c r="H4561"/>
      <c r="I4561"/>
      <c r="J4561"/>
      <c r="K4561"/>
      <c r="L4561"/>
      <c r="M4561"/>
      <c r="N4561"/>
      <c r="O4561"/>
      <c r="P4561"/>
      <c r="Q4561"/>
    </row>
    <row r="4562" spans="3:17" x14ac:dyDescent="0.35">
      <c r="C4562"/>
      <c r="D4562"/>
      <c r="E4562"/>
      <c r="F4562"/>
      <c r="G4562"/>
      <c r="H4562"/>
      <c r="I4562"/>
      <c r="J4562"/>
      <c r="K4562"/>
      <c r="L4562"/>
      <c r="M4562"/>
      <c r="N4562"/>
      <c r="O4562"/>
      <c r="P4562"/>
      <c r="Q4562"/>
    </row>
    <row r="4563" spans="3:17" x14ac:dyDescent="0.35">
      <c r="C4563"/>
      <c r="D4563"/>
      <c r="E4563"/>
      <c r="F4563"/>
      <c r="G4563"/>
      <c r="H4563"/>
      <c r="I4563"/>
      <c r="J4563"/>
      <c r="K4563"/>
      <c r="L4563"/>
      <c r="M4563"/>
      <c r="N4563"/>
      <c r="O4563"/>
      <c r="P4563"/>
      <c r="Q4563"/>
    </row>
    <row r="4564" spans="3:17" x14ac:dyDescent="0.35">
      <c r="C4564"/>
      <c r="D4564"/>
      <c r="E4564"/>
      <c r="F4564"/>
      <c r="G4564"/>
      <c r="H4564"/>
      <c r="I4564"/>
      <c r="J4564"/>
      <c r="K4564"/>
      <c r="L4564"/>
      <c r="M4564"/>
      <c r="N4564"/>
      <c r="O4564"/>
      <c r="P4564"/>
      <c r="Q4564"/>
    </row>
    <row r="4565" spans="3:17" x14ac:dyDescent="0.35">
      <c r="C4565"/>
      <c r="D4565"/>
      <c r="E4565"/>
      <c r="F4565"/>
      <c r="G4565"/>
      <c r="H4565"/>
      <c r="I4565"/>
      <c r="J4565"/>
      <c r="K4565"/>
      <c r="L4565"/>
      <c r="M4565"/>
      <c r="N4565"/>
      <c r="O4565"/>
      <c r="P4565"/>
      <c r="Q4565"/>
    </row>
    <row r="4566" spans="3:17" x14ac:dyDescent="0.35">
      <c r="C4566"/>
      <c r="D4566"/>
      <c r="E4566"/>
      <c r="F4566"/>
      <c r="G4566"/>
      <c r="H4566"/>
      <c r="I4566"/>
      <c r="J4566"/>
      <c r="K4566"/>
      <c r="L4566"/>
      <c r="M4566"/>
      <c r="N4566"/>
      <c r="O4566"/>
      <c r="P4566"/>
      <c r="Q4566"/>
    </row>
    <row r="4567" spans="3:17" x14ac:dyDescent="0.35">
      <c r="C4567"/>
      <c r="D4567"/>
      <c r="E4567"/>
      <c r="F4567"/>
      <c r="G4567"/>
      <c r="H4567"/>
      <c r="I4567"/>
      <c r="J4567"/>
      <c r="K4567"/>
      <c r="L4567"/>
      <c r="M4567"/>
      <c r="N4567"/>
      <c r="O4567"/>
      <c r="P4567"/>
      <c r="Q4567"/>
    </row>
    <row r="4568" spans="3:17" x14ac:dyDescent="0.35">
      <c r="C4568"/>
      <c r="D4568"/>
      <c r="E4568"/>
      <c r="F4568"/>
      <c r="G4568"/>
      <c r="H4568"/>
      <c r="I4568"/>
      <c r="J4568"/>
      <c r="K4568"/>
      <c r="L4568"/>
      <c r="M4568"/>
      <c r="N4568"/>
      <c r="O4568"/>
      <c r="P4568"/>
      <c r="Q4568"/>
    </row>
    <row r="4569" spans="3:17" x14ac:dyDescent="0.35">
      <c r="C4569"/>
      <c r="D4569"/>
      <c r="E4569"/>
      <c r="F4569"/>
      <c r="G4569"/>
      <c r="H4569"/>
      <c r="I4569"/>
      <c r="J4569"/>
      <c r="K4569"/>
      <c r="L4569"/>
      <c r="M4569"/>
      <c r="N4569"/>
      <c r="O4569"/>
      <c r="P4569"/>
      <c r="Q4569"/>
    </row>
    <row r="4570" spans="3:17" x14ac:dyDescent="0.35">
      <c r="C4570"/>
      <c r="D4570"/>
      <c r="E4570"/>
      <c r="F4570"/>
      <c r="G4570"/>
      <c r="H4570"/>
      <c r="I4570"/>
      <c r="J4570"/>
      <c r="K4570"/>
      <c r="L4570"/>
      <c r="M4570"/>
      <c r="N4570"/>
      <c r="O4570"/>
      <c r="P4570"/>
      <c r="Q4570"/>
    </row>
    <row r="4571" spans="3:17" x14ac:dyDescent="0.35">
      <c r="C4571"/>
      <c r="D4571"/>
      <c r="E4571"/>
      <c r="F4571"/>
      <c r="G4571"/>
      <c r="H4571"/>
      <c r="I4571"/>
      <c r="J4571"/>
      <c r="K4571"/>
      <c r="L4571"/>
      <c r="M4571"/>
      <c r="N4571"/>
      <c r="O4571"/>
      <c r="P4571"/>
      <c r="Q4571"/>
    </row>
    <row r="4572" spans="3:17" x14ac:dyDescent="0.35">
      <c r="C4572"/>
      <c r="D4572"/>
      <c r="E4572"/>
      <c r="F4572"/>
      <c r="G4572"/>
      <c r="H4572"/>
      <c r="I4572"/>
      <c r="J4572"/>
      <c r="K4572"/>
      <c r="L4572"/>
      <c r="M4572"/>
      <c r="N4572"/>
      <c r="O4572"/>
      <c r="P4572"/>
      <c r="Q4572"/>
    </row>
    <row r="4573" spans="3:17" x14ac:dyDescent="0.35">
      <c r="C4573"/>
      <c r="D4573"/>
      <c r="E4573"/>
      <c r="F4573"/>
      <c r="G4573"/>
      <c r="H4573"/>
      <c r="I4573"/>
      <c r="J4573"/>
      <c r="K4573"/>
      <c r="L4573"/>
      <c r="M4573"/>
      <c r="N4573"/>
      <c r="O4573"/>
      <c r="P4573"/>
      <c r="Q4573"/>
    </row>
    <row r="4574" spans="3:17" x14ac:dyDescent="0.35">
      <c r="C4574"/>
      <c r="D4574"/>
      <c r="E4574"/>
      <c r="F4574"/>
      <c r="G4574"/>
      <c r="H4574"/>
      <c r="I4574"/>
      <c r="J4574"/>
      <c r="K4574"/>
      <c r="L4574"/>
      <c r="M4574"/>
      <c r="N4574"/>
      <c r="O4574"/>
      <c r="P4574"/>
      <c r="Q4574"/>
    </row>
    <row r="4575" spans="3:17" x14ac:dyDescent="0.35">
      <c r="C4575"/>
      <c r="D4575"/>
      <c r="E4575"/>
      <c r="F4575"/>
      <c r="G4575"/>
      <c r="H4575"/>
      <c r="I4575"/>
      <c r="J4575"/>
      <c r="K4575"/>
      <c r="L4575"/>
      <c r="M4575"/>
      <c r="N4575"/>
      <c r="O4575"/>
      <c r="P4575"/>
      <c r="Q4575"/>
    </row>
    <row r="4576" spans="3:17" x14ac:dyDescent="0.35">
      <c r="C4576"/>
      <c r="D4576"/>
      <c r="E4576"/>
      <c r="F4576"/>
      <c r="G4576"/>
      <c r="H4576"/>
      <c r="I4576"/>
      <c r="J4576"/>
      <c r="K4576"/>
      <c r="L4576"/>
      <c r="M4576"/>
      <c r="N4576"/>
      <c r="O4576"/>
      <c r="P4576"/>
      <c r="Q4576"/>
    </row>
    <row r="4577" spans="3:17" x14ac:dyDescent="0.35">
      <c r="C4577"/>
      <c r="D4577"/>
      <c r="E4577"/>
      <c r="F4577"/>
      <c r="G4577"/>
      <c r="H4577"/>
      <c r="I4577"/>
      <c r="J4577"/>
      <c r="K4577"/>
      <c r="L4577"/>
      <c r="M4577"/>
      <c r="N4577"/>
      <c r="O4577"/>
      <c r="P4577"/>
      <c r="Q4577"/>
    </row>
    <row r="4578" spans="3:17" x14ac:dyDescent="0.35">
      <c r="C4578"/>
      <c r="D4578"/>
      <c r="E4578"/>
      <c r="F4578"/>
      <c r="G4578"/>
      <c r="H4578"/>
      <c r="I4578"/>
      <c r="J4578"/>
      <c r="K4578"/>
      <c r="L4578"/>
      <c r="M4578"/>
      <c r="N4578"/>
      <c r="O4578"/>
      <c r="P4578"/>
      <c r="Q4578"/>
    </row>
    <row r="4579" spans="3:17" x14ac:dyDescent="0.35">
      <c r="C4579"/>
      <c r="D4579"/>
      <c r="E4579"/>
      <c r="F4579"/>
      <c r="G4579"/>
      <c r="H4579"/>
      <c r="I4579"/>
      <c r="J4579"/>
      <c r="K4579"/>
      <c r="L4579"/>
      <c r="M4579"/>
      <c r="N4579"/>
      <c r="O4579"/>
      <c r="P4579"/>
      <c r="Q4579"/>
    </row>
    <row r="4580" spans="3:17" x14ac:dyDescent="0.35">
      <c r="C4580"/>
      <c r="D4580"/>
      <c r="E4580"/>
      <c r="F4580"/>
      <c r="G4580"/>
      <c r="H4580"/>
      <c r="I4580"/>
      <c r="J4580"/>
      <c r="K4580"/>
      <c r="L4580"/>
      <c r="M4580"/>
      <c r="N4580"/>
      <c r="O4580"/>
      <c r="P4580"/>
      <c r="Q4580"/>
    </row>
    <row r="4581" spans="3:17" x14ac:dyDescent="0.35">
      <c r="C4581"/>
      <c r="D4581"/>
      <c r="E4581"/>
      <c r="F4581"/>
      <c r="G4581"/>
      <c r="H4581"/>
      <c r="I4581"/>
      <c r="J4581"/>
      <c r="K4581"/>
      <c r="L4581"/>
      <c r="M4581"/>
      <c r="N4581"/>
      <c r="O4581"/>
      <c r="P4581"/>
      <c r="Q4581"/>
    </row>
    <row r="4582" spans="3:17" x14ac:dyDescent="0.35">
      <c r="C4582"/>
      <c r="D4582"/>
      <c r="E4582"/>
      <c r="F4582"/>
      <c r="G4582"/>
      <c r="H4582"/>
      <c r="I4582"/>
      <c r="J4582"/>
      <c r="K4582"/>
      <c r="L4582"/>
      <c r="M4582"/>
      <c r="N4582"/>
      <c r="O4582"/>
      <c r="P4582"/>
      <c r="Q4582"/>
    </row>
    <row r="4583" spans="3:17" x14ac:dyDescent="0.35">
      <c r="C4583"/>
      <c r="D4583"/>
      <c r="E4583"/>
      <c r="F4583"/>
      <c r="G4583"/>
      <c r="H4583"/>
      <c r="I4583"/>
      <c r="J4583"/>
      <c r="K4583"/>
      <c r="L4583"/>
      <c r="M4583"/>
      <c r="N4583"/>
      <c r="O4583"/>
      <c r="P4583"/>
      <c r="Q4583"/>
    </row>
    <row r="4584" spans="3:17" x14ac:dyDescent="0.35">
      <c r="C4584"/>
      <c r="D4584"/>
      <c r="E4584"/>
      <c r="F4584"/>
      <c r="G4584"/>
      <c r="H4584"/>
      <c r="I4584"/>
      <c r="J4584"/>
      <c r="K4584"/>
      <c r="L4584"/>
      <c r="M4584"/>
      <c r="N4584"/>
      <c r="O4584"/>
      <c r="P4584"/>
      <c r="Q4584"/>
    </row>
    <row r="4585" spans="3:17" x14ac:dyDescent="0.35">
      <c r="C4585"/>
      <c r="D4585"/>
      <c r="E4585"/>
      <c r="F4585"/>
      <c r="G4585"/>
      <c r="H4585"/>
      <c r="I4585"/>
      <c r="J4585"/>
      <c r="K4585"/>
      <c r="L4585"/>
      <c r="M4585"/>
      <c r="N4585"/>
      <c r="O4585"/>
      <c r="P4585"/>
      <c r="Q4585"/>
    </row>
    <row r="4586" spans="3:17" x14ac:dyDescent="0.35">
      <c r="C4586"/>
      <c r="D4586"/>
      <c r="E4586"/>
      <c r="F4586"/>
      <c r="G4586"/>
      <c r="H4586"/>
      <c r="I4586"/>
      <c r="J4586"/>
      <c r="K4586"/>
      <c r="L4586"/>
      <c r="M4586"/>
      <c r="N4586"/>
      <c r="O4586"/>
      <c r="P4586"/>
      <c r="Q4586"/>
    </row>
    <row r="4587" spans="3:17" x14ac:dyDescent="0.35">
      <c r="C4587"/>
      <c r="D4587"/>
      <c r="E4587"/>
      <c r="F4587"/>
      <c r="G4587"/>
      <c r="H4587"/>
      <c r="I4587"/>
      <c r="J4587"/>
      <c r="K4587"/>
      <c r="L4587"/>
      <c r="M4587"/>
      <c r="N4587"/>
      <c r="O4587"/>
      <c r="P4587"/>
      <c r="Q4587"/>
    </row>
    <row r="4588" spans="3:17" x14ac:dyDescent="0.35">
      <c r="C4588"/>
      <c r="D4588"/>
      <c r="E4588"/>
      <c r="F4588"/>
      <c r="G4588"/>
      <c r="H4588"/>
      <c r="I4588"/>
      <c r="J4588"/>
      <c r="K4588"/>
      <c r="L4588"/>
      <c r="M4588"/>
      <c r="N4588"/>
      <c r="O4588"/>
      <c r="P4588"/>
      <c r="Q4588"/>
    </row>
    <row r="4589" spans="3:17" x14ac:dyDescent="0.35">
      <c r="C4589"/>
      <c r="D4589"/>
      <c r="E4589"/>
      <c r="F4589"/>
      <c r="G4589"/>
      <c r="H4589"/>
      <c r="I4589"/>
      <c r="J4589"/>
      <c r="K4589"/>
      <c r="L4589"/>
      <c r="M4589"/>
      <c r="N4589"/>
      <c r="O4589"/>
      <c r="P4589"/>
      <c r="Q4589"/>
    </row>
    <row r="4590" spans="3:17" x14ac:dyDescent="0.35">
      <c r="C4590"/>
      <c r="D4590"/>
      <c r="E4590"/>
      <c r="F4590"/>
      <c r="G4590"/>
      <c r="H4590"/>
      <c r="I4590"/>
      <c r="J4590"/>
      <c r="K4590"/>
      <c r="L4590"/>
      <c r="M4590"/>
      <c r="N4590"/>
      <c r="O4590"/>
      <c r="P4590"/>
      <c r="Q4590"/>
    </row>
    <row r="4591" spans="3:17" x14ac:dyDescent="0.35">
      <c r="C4591"/>
      <c r="D4591"/>
      <c r="E4591"/>
      <c r="F4591"/>
      <c r="G4591"/>
      <c r="H4591"/>
      <c r="I4591"/>
      <c r="J4591"/>
      <c r="K4591"/>
      <c r="L4591"/>
      <c r="M4591"/>
      <c r="N4591"/>
      <c r="O4591"/>
      <c r="P4591"/>
      <c r="Q4591"/>
    </row>
    <row r="4592" spans="3:17" x14ac:dyDescent="0.35">
      <c r="C4592"/>
      <c r="D4592"/>
      <c r="E4592"/>
      <c r="F4592"/>
      <c r="G4592"/>
      <c r="H4592"/>
      <c r="I4592"/>
      <c r="J4592"/>
      <c r="K4592"/>
      <c r="L4592"/>
      <c r="M4592"/>
      <c r="N4592"/>
      <c r="O4592"/>
      <c r="P4592"/>
      <c r="Q4592"/>
    </row>
    <row r="4593" spans="3:17" x14ac:dyDescent="0.35">
      <c r="C4593"/>
      <c r="D4593"/>
      <c r="E4593"/>
      <c r="F4593"/>
      <c r="G4593"/>
      <c r="H4593"/>
      <c r="I4593"/>
      <c r="J4593"/>
      <c r="K4593"/>
      <c r="L4593"/>
      <c r="M4593"/>
      <c r="N4593"/>
      <c r="O4593"/>
      <c r="P4593"/>
      <c r="Q4593"/>
    </row>
    <row r="4594" spans="3:17" x14ac:dyDescent="0.35">
      <c r="C4594"/>
      <c r="D4594"/>
      <c r="E4594"/>
      <c r="F4594"/>
      <c r="G4594"/>
      <c r="H4594"/>
      <c r="I4594"/>
      <c r="J4594"/>
      <c r="K4594"/>
      <c r="L4594"/>
      <c r="M4594"/>
      <c r="N4594"/>
      <c r="O4594"/>
      <c r="P4594"/>
      <c r="Q4594"/>
    </row>
    <row r="4595" spans="3:17" x14ac:dyDescent="0.35">
      <c r="C4595"/>
      <c r="D4595"/>
      <c r="E4595"/>
      <c r="F4595"/>
      <c r="G4595"/>
      <c r="H4595"/>
      <c r="I4595"/>
      <c r="J4595"/>
      <c r="K4595"/>
      <c r="L4595"/>
      <c r="M4595"/>
      <c r="N4595"/>
      <c r="O4595"/>
      <c r="P4595"/>
      <c r="Q4595"/>
    </row>
    <row r="4596" spans="3:17" x14ac:dyDescent="0.35">
      <c r="C4596"/>
      <c r="D4596"/>
      <c r="E4596"/>
      <c r="F4596"/>
      <c r="G4596"/>
      <c r="H4596"/>
      <c r="I4596"/>
      <c r="J4596"/>
      <c r="K4596"/>
      <c r="L4596"/>
      <c r="M4596"/>
      <c r="N4596"/>
      <c r="O4596"/>
      <c r="P4596"/>
      <c r="Q4596"/>
    </row>
    <row r="4597" spans="3:17" x14ac:dyDescent="0.35">
      <c r="C4597"/>
      <c r="D4597"/>
      <c r="E4597"/>
      <c r="F4597"/>
      <c r="G4597"/>
      <c r="H4597"/>
      <c r="I4597"/>
      <c r="J4597"/>
      <c r="K4597"/>
      <c r="L4597"/>
      <c r="M4597"/>
      <c r="N4597"/>
      <c r="O4597"/>
      <c r="P4597"/>
      <c r="Q4597"/>
    </row>
    <row r="4598" spans="3:17" x14ac:dyDescent="0.35">
      <c r="C4598"/>
      <c r="D4598"/>
      <c r="E4598"/>
      <c r="F4598"/>
      <c r="G4598"/>
      <c r="H4598"/>
      <c r="I4598"/>
      <c r="J4598"/>
      <c r="K4598"/>
      <c r="L4598"/>
      <c r="M4598"/>
      <c r="N4598"/>
      <c r="O4598"/>
      <c r="P4598"/>
      <c r="Q4598"/>
    </row>
    <row r="4599" spans="3:17" x14ac:dyDescent="0.35">
      <c r="C4599"/>
      <c r="D4599"/>
      <c r="E4599"/>
      <c r="F4599"/>
      <c r="G4599"/>
      <c r="H4599"/>
      <c r="I4599"/>
      <c r="J4599"/>
      <c r="K4599"/>
      <c r="L4599"/>
      <c r="M4599"/>
      <c r="N4599"/>
      <c r="O4599"/>
      <c r="P4599"/>
      <c r="Q4599"/>
    </row>
    <row r="4600" spans="3:17" x14ac:dyDescent="0.35">
      <c r="C4600"/>
      <c r="D4600"/>
      <c r="E4600"/>
      <c r="F4600"/>
      <c r="G4600"/>
      <c r="H4600"/>
      <c r="I4600"/>
      <c r="J4600"/>
      <c r="K4600"/>
      <c r="L4600"/>
      <c r="M4600"/>
      <c r="N4600"/>
      <c r="O4600"/>
      <c r="P4600"/>
      <c r="Q4600"/>
    </row>
    <row r="4601" spans="3:17" x14ac:dyDescent="0.35">
      <c r="C4601"/>
      <c r="D4601"/>
      <c r="E4601"/>
      <c r="F4601"/>
      <c r="G4601"/>
      <c r="H4601"/>
      <c r="I4601"/>
      <c r="J4601"/>
      <c r="K4601"/>
      <c r="L4601"/>
      <c r="M4601"/>
      <c r="N4601"/>
      <c r="O4601"/>
      <c r="P4601"/>
      <c r="Q4601"/>
    </row>
    <row r="4602" spans="3:17" x14ac:dyDescent="0.35">
      <c r="C4602"/>
      <c r="D4602"/>
      <c r="E4602"/>
      <c r="F4602"/>
      <c r="G4602"/>
      <c r="H4602"/>
      <c r="I4602"/>
      <c r="J4602"/>
      <c r="K4602"/>
      <c r="L4602"/>
      <c r="M4602"/>
      <c r="N4602"/>
      <c r="O4602"/>
      <c r="P4602"/>
      <c r="Q4602"/>
    </row>
    <row r="4603" spans="3:17" x14ac:dyDescent="0.35">
      <c r="C4603"/>
      <c r="D4603"/>
      <c r="E4603"/>
      <c r="F4603"/>
      <c r="G4603"/>
      <c r="H4603"/>
      <c r="I4603"/>
      <c r="J4603"/>
      <c r="K4603"/>
      <c r="L4603"/>
      <c r="M4603"/>
      <c r="N4603"/>
      <c r="O4603"/>
      <c r="P4603"/>
      <c r="Q4603"/>
    </row>
    <row r="4604" spans="3:17" x14ac:dyDescent="0.35">
      <c r="C4604"/>
      <c r="D4604"/>
      <c r="E4604"/>
      <c r="F4604"/>
      <c r="G4604"/>
      <c r="H4604"/>
      <c r="I4604"/>
      <c r="J4604"/>
      <c r="K4604"/>
      <c r="L4604"/>
      <c r="M4604"/>
      <c r="N4604"/>
      <c r="O4604"/>
      <c r="P4604"/>
      <c r="Q4604"/>
    </row>
    <row r="4605" spans="3:17" x14ac:dyDescent="0.35">
      <c r="C4605"/>
      <c r="D4605"/>
      <c r="E4605"/>
      <c r="F4605"/>
      <c r="G4605"/>
      <c r="H4605"/>
      <c r="I4605"/>
      <c r="J4605"/>
      <c r="K4605"/>
      <c r="L4605"/>
      <c r="M4605"/>
      <c r="N4605"/>
      <c r="O4605"/>
      <c r="P4605"/>
      <c r="Q4605"/>
    </row>
    <row r="4606" spans="3:17" x14ac:dyDescent="0.35">
      <c r="C4606"/>
      <c r="D4606"/>
      <c r="E4606"/>
      <c r="F4606"/>
      <c r="G4606"/>
      <c r="H4606"/>
      <c r="I4606"/>
      <c r="J4606"/>
      <c r="K4606"/>
      <c r="L4606"/>
      <c r="M4606"/>
      <c r="N4606"/>
      <c r="O4606"/>
      <c r="P4606"/>
      <c r="Q4606"/>
    </row>
    <row r="4607" spans="3:17" x14ac:dyDescent="0.35">
      <c r="C4607"/>
      <c r="D4607"/>
      <c r="E4607"/>
      <c r="F4607"/>
      <c r="G4607"/>
      <c r="H4607"/>
      <c r="I4607"/>
      <c r="J4607"/>
      <c r="K4607"/>
      <c r="L4607"/>
      <c r="M4607"/>
      <c r="N4607"/>
      <c r="O4607"/>
      <c r="P4607"/>
      <c r="Q4607"/>
    </row>
    <row r="4608" spans="3:17" x14ac:dyDescent="0.35">
      <c r="C4608"/>
      <c r="D4608"/>
      <c r="E4608"/>
      <c r="F4608"/>
      <c r="G4608"/>
      <c r="H4608"/>
      <c r="I4608"/>
      <c r="J4608"/>
      <c r="K4608"/>
      <c r="L4608"/>
      <c r="M4608"/>
      <c r="N4608"/>
      <c r="O4608"/>
      <c r="P4608"/>
      <c r="Q4608"/>
    </row>
    <row r="4609" spans="3:17" x14ac:dyDescent="0.35">
      <c r="C4609"/>
      <c r="D4609"/>
      <c r="E4609"/>
      <c r="F4609"/>
      <c r="G4609"/>
      <c r="H4609"/>
      <c r="I4609"/>
      <c r="J4609"/>
      <c r="K4609"/>
      <c r="L4609"/>
      <c r="M4609"/>
      <c r="N4609"/>
      <c r="O4609"/>
      <c r="P4609"/>
      <c r="Q4609"/>
    </row>
    <row r="4610" spans="3:17" x14ac:dyDescent="0.35">
      <c r="C4610"/>
      <c r="D4610"/>
      <c r="E4610"/>
      <c r="F4610"/>
      <c r="G4610"/>
      <c r="H4610"/>
      <c r="I4610"/>
      <c r="J4610"/>
      <c r="K4610"/>
      <c r="L4610"/>
      <c r="M4610"/>
      <c r="N4610"/>
      <c r="O4610"/>
      <c r="P4610"/>
      <c r="Q4610"/>
    </row>
    <row r="4611" spans="3:17" x14ac:dyDescent="0.35">
      <c r="C4611"/>
      <c r="D4611"/>
      <c r="E4611"/>
      <c r="F4611"/>
      <c r="G4611"/>
      <c r="H4611"/>
      <c r="I4611"/>
      <c r="J4611"/>
      <c r="K4611"/>
      <c r="L4611"/>
      <c r="M4611"/>
      <c r="N4611"/>
      <c r="O4611"/>
      <c r="P4611"/>
      <c r="Q4611"/>
    </row>
    <row r="4612" spans="3:17" x14ac:dyDescent="0.35">
      <c r="C4612"/>
      <c r="D4612"/>
      <c r="E4612"/>
      <c r="F4612"/>
      <c r="G4612"/>
      <c r="H4612"/>
      <c r="I4612"/>
      <c r="J4612"/>
      <c r="K4612"/>
      <c r="L4612"/>
      <c r="M4612"/>
      <c r="N4612"/>
      <c r="O4612"/>
      <c r="P4612"/>
      <c r="Q4612"/>
    </row>
    <row r="4613" spans="3:17" x14ac:dyDescent="0.35">
      <c r="C4613"/>
      <c r="D4613"/>
      <c r="E4613"/>
      <c r="F4613"/>
      <c r="G4613"/>
      <c r="H4613"/>
      <c r="I4613"/>
      <c r="J4613"/>
      <c r="K4613"/>
      <c r="L4613"/>
      <c r="M4613"/>
      <c r="N4613"/>
      <c r="O4613"/>
      <c r="P4613"/>
      <c r="Q4613"/>
    </row>
    <row r="4614" spans="3:17" x14ac:dyDescent="0.35">
      <c r="C4614"/>
      <c r="D4614"/>
      <c r="E4614"/>
      <c r="F4614"/>
      <c r="G4614"/>
      <c r="H4614"/>
      <c r="I4614"/>
      <c r="J4614"/>
      <c r="K4614"/>
      <c r="L4614"/>
      <c r="M4614"/>
      <c r="N4614"/>
      <c r="O4614"/>
      <c r="P4614"/>
      <c r="Q4614"/>
    </row>
    <row r="4615" spans="3:17" x14ac:dyDescent="0.35">
      <c r="C4615"/>
      <c r="D4615"/>
      <c r="E4615"/>
      <c r="F4615"/>
      <c r="G4615"/>
      <c r="H4615"/>
      <c r="I4615"/>
      <c r="J4615"/>
      <c r="K4615"/>
      <c r="L4615"/>
      <c r="M4615"/>
      <c r="N4615"/>
      <c r="O4615"/>
      <c r="P4615"/>
      <c r="Q4615"/>
    </row>
    <row r="4616" spans="3:17" x14ac:dyDescent="0.35">
      <c r="C4616"/>
      <c r="D4616"/>
      <c r="E4616"/>
      <c r="F4616"/>
      <c r="G4616"/>
      <c r="H4616"/>
      <c r="I4616"/>
      <c r="J4616"/>
      <c r="K4616"/>
      <c r="L4616"/>
      <c r="M4616"/>
      <c r="N4616"/>
      <c r="O4616"/>
      <c r="P4616"/>
      <c r="Q4616"/>
    </row>
    <row r="4617" spans="3:17" x14ac:dyDescent="0.35">
      <c r="C4617"/>
      <c r="D4617"/>
      <c r="E4617"/>
      <c r="F4617"/>
      <c r="G4617"/>
      <c r="H4617"/>
      <c r="I4617"/>
      <c r="J4617"/>
      <c r="K4617"/>
      <c r="L4617"/>
      <c r="M4617"/>
      <c r="N4617"/>
      <c r="O4617"/>
      <c r="P4617"/>
      <c r="Q4617"/>
    </row>
    <row r="4618" spans="3:17" x14ac:dyDescent="0.35">
      <c r="C4618"/>
      <c r="D4618"/>
      <c r="E4618"/>
      <c r="F4618"/>
      <c r="G4618"/>
      <c r="H4618"/>
      <c r="I4618"/>
      <c r="J4618"/>
      <c r="K4618"/>
      <c r="L4618"/>
      <c r="M4618"/>
      <c r="N4618"/>
      <c r="O4618"/>
      <c r="P4618"/>
      <c r="Q4618"/>
    </row>
    <row r="4619" spans="3:17" x14ac:dyDescent="0.35">
      <c r="C4619"/>
      <c r="D4619"/>
      <c r="E4619"/>
      <c r="F4619"/>
      <c r="G4619"/>
      <c r="H4619"/>
      <c r="I4619"/>
      <c r="J4619"/>
      <c r="K4619"/>
      <c r="L4619"/>
      <c r="M4619"/>
      <c r="N4619"/>
      <c r="O4619"/>
      <c r="P4619"/>
      <c r="Q4619"/>
    </row>
    <row r="4620" spans="3:17" x14ac:dyDescent="0.35">
      <c r="C4620"/>
      <c r="D4620"/>
      <c r="E4620"/>
      <c r="F4620"/>
      <c r="G4620"/>
      <c r="H4620"/>
      <c r="I4620"/>
      <c r="J4620"/>
      <c r="K4620"/>
      <c r="L4620"/>
      <c r="M4620"/>
      <c r="N4620"/>
      <c r="O4620"/>
      <c r="P4620"/>
      <c r="Q4620"/>
    </row>
    <row r="4621" spans="3:17" x14ac:dyDescent="0.35">
      <c r="C4621"/>
      <c r="D4621"/>
      <c r="E4621"/>
      <c r="F4621"/>
      <c r="G4621"/>
      <c r="H4621"/>
      <c r="I4621"/>
      <c r="J4621"/>
      <c r="K4621"/>
      <c r="L4621"/>
      <c r="M4621"/>
      <c r="N4621"/>
      <c r="O4621"/>
      <c r="P4621"/>
      <c r="Q4621"/>
    </row>
    <row r="4622" spans="3:17" x14ac:dyDescent="0.35">
      <c r="C4622"/>
      <c r="D4622"/>
      <c r="E4622"/>
      <c r="F4622"/>
      <c r="G4622"/>
      <c r="H4622"/>
      <c r="I4622"/>
      <c r="J4622"/>
      <c r="K4622"/>
      <c r="L4622"/>
      <c r="M4622"/>
      <c r="N4622"/>
      <c r="O4622"/>
      <c r="P4622"/>
      <c r="Q4622"/>
    </row>
    <row r="4623" spans="3:17" x14ac:dyDescent="0.35">
      <c r="C4623"/>
      <c r="D4623"/>
      <c r="E4623"/>
      <c r="F4623"/>
      <c r="G4623"/>
      <c r="H4623"/>
      <c r="I4623"/>
      <c r="J4623"/>
      <c r="K4623"/>
      <c r="L4623"/>
      <c r="M4623"/>
      <c r="N4623"/>
      <c r="O4623"/>
      <c r="P4623"/>
      <c r="Q4623"/>
    </row>
    <row r="4624" spans="3:17" x14ac:dyDescent="0.35">
      <c r="C4624"/>
      <c r="D4624"/>
      <c r="E4624"/>
      <c r="F4624"/>
      <c r="G4624"/>
      <c r="H4624"/>
      <c r="I4624"/>
      <c r="J4624"/>
      <c r="K4624"/>
      <c r="L4624"/>
      <c r="M4624"/>
      <c r="N4624"/>
      <c r="O4624"/>
      <c r="P4624"/>
      <c r="Q4624"/>
    </row>
    <row r="4625" spans="3:17" x14ac:dyDescent="0.35">
      <c r="C4625"/>
      <c r="D4625"/>
      <c r="E4625"/>
      <c r="F4625"/>
      <c r="G4625"/>
      <c r="H4625"/>
      <c r="I4625"/>
      <c r="J4625"/>
      <c r="K4625"/>
      <c r="L4625"/>
      <c r="M4625"/>
      <c r="N4625"/>
      <c r="O4625"/>
      <c r="P4625"/>
      <c r="Q4625"/>
    </row>
    <row r="4626" spans="3:17" x14ac:dyDescent="0.35">
      <c r="C4626"/>
      <c r="D4626"/>
      <c r="E4626"/>
      <c r="F4626"/>
      <c r="G4626"/>
      <c r="H4626"/>
      <c r="I4626"/>
      <c r="J4626"/>
      <c r="K4626"/>
      <c r="L4626"/>
      <c r="M4626"/>
      <c r="N4626"/>
      <c r="O4626"/>
      <c r="P4626"/>
      <c r="Q4626"/>
    </row>
    <row r="4627" spans="3:17" x14ac:dyDescent="0.35">
      <c r="C4627"/>
      <c r="D4627"/>
      <c r="E4627"/>
      <c r="F4627"/>
      <c r="G4627"/>
      <c r="H4627"/>
      <c r="I4627"/>
      <c r="J4627"/>
      <c r="K4627"/>
      <c r="L4627"/>
      <c r="M4627"/>
      <c r="N4627"/>
      <c r="O4627"/>
      <c r="P4627"/>
      <c r="Q4627"/>
    </row>
    <row r="4628" spans="3:17" x14ac:dyDescent="0.35">
      <c r="C4628"/>
      <c r="D4628"/>
      <c r="E4628"/>
      <c r="F4628"/>
      <c r="G4628"/>
      <c r="H4628"/>
      <c r="I4628"/>
      <c r="J4628"/>
      <c r="K4628"/>
      <c r="L4628"/>
      <c r="M4628"/>
      <c r="N4628"/>
      <c r="O4628"/>
      <c r="P4628"/>
      <c r="Q4628"/>
    </row>
    <row r="4629" spans="3:17" x14ac:dyDescent="0.35">
      <c r="C4629"/>
      <c r="D4629"/>
      <c r="E4629"/>
      <c r="F4629"/>
      <c r="G4629"/>
      <c r="H4629"/>
      <c r="I4629"/>
      <c r="J4629"/>
      <c r="K4629"/>
      <c r="L4629"/>
      <c r="M4629"/>
      <c r="N4629"/>
      <c r="O4629"/>
      <c r="P4629"/>
      <c r="Q4629"/>
    </row>
    <row r="4630" spans="3:17" x14ac:dyDescent="0.35">
      <c r="C4630"/>
      <c r="D4630"/>
      <c r="E4630"/>
      <c r="F4630"/>
      <c r="G4630"/>
      <c r="H4630"/>
      <c r="I4630"/>
      <c r="J4630"/>
      <c r="K4630"/>
      <c r="L4630"/>
      <c r="M4630"/>
      <c r="N4630"/>
      <c r="O4630"/>
      <c r="P4630"/>
      <c r="Q4630"/>
    </row>
    <row r="4631" spans="3:17" x14ac:dyDescent="0.35">
      <c r="C4631"/>
      <c r="D4631"/>
      <c r="E4631"/>
      <c r="F4631"/>
      <c r="G4631"/>
      <c r="H4631"/>
      <c r="I4631"/>
      <c r="J4631"/>
      <c r="K4631"/>
      <c r="L4631"/>
      <c r="M4631"/>
      <c r="N4631"/>
      <c r="O4631"/>
      <c r="P4631"/>
      <c r="Q4631"/>
    </row>
    <row r="4632" spans="3:17" x14ac:dyDescent="0.35">
      <c r="C4632"/>
      <c r="D4632"/>
      <c r="E4632"/>
      <c r="F4632"/>
      <c r="G4632"/>
      <c r="H4632"/>
      <c r="I4632"/>
      <c r="J4632"/>
      <c r="K4632"/>
      <c r="L4632"/>
      <c r="M4632"/>
      <c r="N4632"/>
      <c r="O4632"/>
      <c r="P4632"/>
      <c r="Q4632"/>
    </row>
    <row r="4633" spans="3:17" x14ac:dyDescent="0.35">
      <c r="C4633"/>
      <c r="D4633"/>
      <c r="E4633"/>
      <c r="F4633"/>
      <c r="G4633"/>
      <c r="H4633"/>
      <c r="I4633"/>
      <c r="J4633"/>
      <c r="K4633"/>
      <c r="L4633"/>
      <c r="M4633"/>
      <c r="N4633"/>
      <c r="O4633"/>
      <c r="P4633"/>
      <c r="Q4633"/>
    </row>
    <row r="4634" spans="3:17" x14ac:dyDescent="0.35">
      <c r="C4634"/>
      <c r="D4634"/>
      <c r="E4634"/>
      <c r="F4634"/>
      <c r="G4634"/>
      <c r="H4634"/>
      <c r="I4634"/>
      <c r="J4634"/>
      <c r="K4634"/>
      <c r="L4634"/>
      <c r="M4634"/>
      <c r="N4634"/>
      <c r="O4634"/>
      <c r="P4634"/>
      <c r="Q4634"/>
    </row>
    <row r="4635" spans="3:17" x14ac:dyDescent="0.35">
      <c r="C4635"/>
      <c r="D4635"/>
      <c r="E4635"/>
      <c r="F4635"/>
      <c r="G4635"/>
      <c r="H4635"/>
      <c r="I4635"/>
      <c r="J4635"/>
      <c r="K4635"/>
      <c r="L4635"/>
      <c r="M4635"/>
      <c r="N4635"/>
      <c r="O4635"/>
      <c r="P4635"/>
      <c r="Q4635"/>
    </row>
    <row r="4636" spans="3:17" x14ac:dyDescent="0.35">
      <c r="C4636"/>
      <c r="D4636"/>
      <c r="E4636"/>
      <c r="F4636"/>
      <c r="G4636"/>
      <c r="H4636"/>
      <c r="I4636"/>
      <c r="J4636"/>
      <c r="K4636"/>
      <c r="L4636"/>
      <c r="M4636"/>
      <c r="N4636"/>
      <c r="O4636"/>
      <c r="P4636"/>
      <c r="Q4636"/>
    </row>
    <row r="4637" spans="3:17" x14ac:dyDescent="0.35">
      <c r="C4637"/>
      <c r="D4637"/>
      <c r="E4637"/>
      <c r="F4637"/>
      <c r="G4637"/>
      <c r="H4637"/>
      <c r="I4637"/>
      <c r="J4637"/>
      <c r="K4637"/>
      <c r="L4637"/>
      <c r="M4637"/>
      <c r="N4637"/>
      <c r="O4637"/>
      <c r="P4637"/>
      <c r="Q4637"/>
    </row>
    <row r="4638" spans="3:17" x14ac:dyDescent="0.35">
      <c r="C4638"/>
      <c r="D4638"/>
      <c r="E4638"/>
      <c r="F4638"/>
      <c r="G4638"/>
      <c r="H4638"/>
      <c r="I4638"/>
      <c r="J4638"/>
      <c r="K4638"/>
      <c r="L4638"/>
      <c r="M4638"/>
      <c r="N4638"/>
      <c r="O4638"/>
      <c r="P4638"/>
      <c r="Q4638"/>
    </row>
    <row r="4639" spans="3:17" x14ac:dyDescent="0.35">
      <c r="C4639"/>
      <c r="D4639"/>
      <c r="E4639"/>
      <c r="F4639"/>
      <c r="G4639"/>
      <c r="H4639"/>
      <c r="I4639"/>
      <c r="J4639"/>
      <c r="K4639"/>
      <c r="L4639"/>
      <c r="M4639"/>
      <c r="N4639"/>
      <c r="O4639"/>
      <c r="P4639"/>
      <c r="Q4639"/>
    </row>
    <row r="4640" spans="3:17" x14ac:dyDescent="0.35">
      <c r="C4640"/>
      <c r="D4640"/>
      <c r="E4640"/>
      <c r="F4640"/>
      <c r="G4640"/>
      <c r="H4640"/>
      <c r="I4640"/>
      <c r="J4640"/>
      <c r="K4640"/>
      <c r="L4640"/>
      <c r="M4640"/>
      <c r="N4640"/>
      <c r="O4640"/>
      <c r="P4640"/>
      <c r="Q4640"/>
    </row>
    <row r="4641" spans="3:17" x14ac:dyDescent="0.35">
      <c r="C4641"/>
      <c r="D4641"/>
      <c r="E4641"/>
      <c r="F4641"/>
      <c r="G4641"/>
      <c r="H4641"/>
      <c r="I4641"/>
      <c r="J4641"/>
      <c r="K4641"/>
      <c r="L4641"/>
      <c r="M4641"/>
      <c r="N4641"/>
      <c r="O4641"/>
      <c r="P4641"/>
      <c r="Q4641"/>
    </row>
    <row r="4642" spans="3:17" x14ac:dyDescent="0.35">
      <c r="C4642"/>
      <c r="D4642"/>
      <c r="E4642"/>
      <c r="F4642"/>
      <c r="G4642"/>
      <c r="H4642"/>
      <c r="I4642"/>
      <c r="J4642"/>
      <c r="K4642"/>
      <c r="L4642"/>
      <c r="M4642"/>
      <c r="N4642"/>
      <c r="O4642"/>
      <c r="P4642"/>
      <c r="Q4642"/>
    </row>
    <row r="4643" spans="3:17" x14ac:dyDescent="0.35">
      <c r="C4643"/>
      <c r="D4643"/>
      <c r="E4643"/>
      <c r="F4643"/>
      <c r="G4643"/>
      <c r="H4643"/>
      <c r="I4643"/>
      <c r="J4643"/>
      <c r="K4643"/>
      <c r="L4643"/>
      <c r="M4643"/>
      <c r="N4643"/>
      <c r="O4643"/>
      <c r="P4643"/>
      <c r="Q4643"/>
    </row>
    <row r="4644" spans="3:17" x14ac:dyDescent="0.35">
      <c r="C4644"/>
      <c r="D4644"/>
      <c r="E4644"/>
      <c r="F4644"/>
      <c r="G4644"/>
      <c r="H4644"/>
      <c r="I4644"/>
      <c r="J4644"/>
      <c r="K4644"/>
      <c r="L4644"/>
      <c r="M4644"/>
      <c r="N4644"/>
      <c r="O4644"/>
      <c r="P4644"/>
      <c r="Q4644"/>
    </row>
    <row r="4645" spans="3:17" x14ac:dyDescent="0.35">
      <c r="C4645"/>
      <c r="D4645"/>
      <c r="E4645"/>
      <c r="F4645"/>
      <c r="G4645"/>
      <c r="H4645"/>
      <c r="I4645"/>
      <c r="J4645"/>
      <c r="K4645"/>
      <c r="L4645"/>
      <c r="M4645"/>
      <c r="N4645"/>
      <c r="O4645"/>
      <c r="P4645"/>
      <c r="Q4645"/>
    </row>
    <row r="4646" spans="3:17" x14ac:dyDescent="0.35">
      <c r="C4646"/>
      <c r="D4646"/>
      <c r="E4646"/>
      <c r="F4646"/>
      <c r="G4646"/>
      <c r="H4646"/>
      <c r="I4646"/>
      <c r="J4646"/>
      <c r="K4646"/>
      <c r="L4646"/>
      <c r="M4646"/>
      <c r="N4646"/>
      <c r="O4646"/>
      <c r="P4646"/>
      <c r="Q4646"/>
    </row>
    <row r="4647" spans="3:17" x14ac:dyDescent="0.35">
      <c r="C4647"/>
      <c r="D4647"/>
      <c r="E4647"/>
      <c r="F4647"/>
      <c r="G4647"/>
      <c r="H4647"/>
      <c r="I4647"/>
      <c r="J4647"/>
      <c r="K4647"/>
      <c r="L4647"/>
      <c r="M4647"/>
      <c r="N4647"/>
      <c r="O4647"/>
      <c r="P4647"/>
      <c r="Q4647"/>
    </row>
    <row r="4648" spans="3:17" x14ac:dyDescent="0.35">
      <c r="C4648"/>
      <c r="D4648"/>
      <c r="E4648"/>
      <c r="F4648"/>
      <c r="G4648"/>
      <c r="H4648"/>
      <c r="I4648"/>
      <c r="J4648"/>
      <c r="K4648"/>
      <c r="L4648"/>
      <c r="M4648"/>
      <c r="N4648"/>
      <c r="O4648"/>
      <c r="P4648"/>
      <c r="Q4648"/>
    </row>
    <row r="4649" spans="3:17" x14ac:dyDescent="0.35">
      <c r="C4649"/>
      <c r="D4649"/>
      <c r="E4649"/>
      <c r="F4649"/>
      <c r="G4649"/>
      <c r="H4649"/>
      <c r="I4649"/>
      <c r="J4649"/>
      <c r="K4649"/>
      <c r="L4649"/>
      <c r="M4649"/>
      <c r="N4649"/>
      <c r="O4649"/>
      <c r="P4649"/>
      <c r="Q4649"/>
    </row>
    <row r="4650" spans="3:17" x14ac:dyDescent="0.35">
      <c r="C4650"/>
      <c r="D4650"/>
      <c r="E4650"/>
      <c r="F4650"/>
      <c r="G4650"/>
      <c r="H4650"/>
      <c r="I4650"/>
      <c r="J4650"/>
      <c r="K4650"/>
      <c r="L4650"/>
      <c r="M4650"/>
      <c r="N4650"/>
      <c r="O4650"/>
      <c r="P4650"/>
      <c r="Q4650"/>
    </row>
    <row r="4651" spans="3:17" x14ac:dyDescent="0.35">
      <c r="C4651"/>
      <c r="D4651"/>
      <c r="E4651"/>
      <c r="F4651"/>
      <c r="G4651"/>
      <c r="H4651"/>
      <c r="I4651"/>
      <c r="J4651"/>
      <c r="K4651"/>
      <c r="L4651"/>
      <c r="M4651"/>
      <c r="N4651"/>
      <c r="O4651"/>
      <c r="P4651"/>
      <c r="Q4651"/>
    </row>
    <row r="4652" spans="3:17" x14ac:dyDescent="0.35">
      <c r="C4652"/>
      <c r="D4652"/>
      <c r="E4652"/>
      <c r="F4652"/>
      <c r="G4652"/>
      <c r="H4652"/>
      <c r="I4652"/>
      <c r="J4652"/>
      <c r="K4652"/>
      <c r="L4652"/>
      <c r="M4652"/>
      <c r="N4652"/>
      <c r="O4652"/>
      <c r="P4652"/>
      <c r="Q4652"/>
    </row>
    <row r="4653" spans="3:17" x14ac:dyDescent="0.35">
      <c r="C4653"/>
      <c r="D4653"/>
      <c r="E4653"/>
      <c r="F4653"/>
      <c r="G4653"/>
      <c r="H4653"/>
      <c r="I4653"/>
      <c r="J4653"/>
      <c r="K4653"/>
      <c r="L4653"/>
      <c r="M4653"/>
      <c r="N4653"/>
      <c r="O4653"/>
      <c r="P4653"/>
      <c r="Q4653"/>
    </row>
    <row r="4654" spans="3:17" x14ac:dyDescent="0.35">
      <c r="C4654"/>
      <c r="D4654"/>
      <c r="E4654"/>
      <c r="F4654"/>
      <c r="G4654"/>
      <c r="H4654"/>
      <c r="I4654"/>
      <c r="J4654"/>
      <c r="K4654"/>
      <c r="L4654"/>
      <c r="M4654"/>
      <c r="N4654"/>
      <c r="O4654"/>
      <c r="P4654"/>
      <c r="Q4654"/>
    </row>
    <row r="4655" spans="3:17" x14ac:dyDescent="0.35">
      <c r="C4655"/>
      <c r="D4655"/>
      <c r="E4655"/>
      <c r="F4655"/>
      <c r="G4655"/>
      <c r="H4655"/>
      <c r="I4655"/>
      <c r="J4655"/>
      <c r="K4655"/>
      <c r="L4655"/>
      <c r="M4655"/>
      <c r="N4655"/>
      <c r="O4655"/>
      <c r="P4655"/>
      <c r="Q4655"/>
    </row>
    <row r="4656" spans="3:17" x14ac:dyDescent="0.35">
      <c r="C4656"/>
      <c r="D4656"/>
      <c r="E4656"/>
      <c r="F4656"/>
      <c r="G4656"/>
      <c r="H4656"/>
      <c r="I4656"/>
      <c r="J4656"/>
      <c r="K4656"/>
      <c r="L4656"/>
      <c r="M4656"/>
      <c r="N4656"/>
      <c r="O4656"/>
      <c r="P4656"/>
      <c r="Q4656"/>
    </row>
    <row r="4657" spans="3:17" x14ac:dyDescent="0.35">
      <c r="C4657"/>
      <c r="D4657"/>
      <c r="E4657"/>
      <c r="F4657"/>
      <c r="G4657"/>
      <c r="H4657"/>
      <c r="I4657"/>
      <c r="J4657"/>
      <c r="K4657"/>
      <c r="L4657"/>
      <c r="M4657"/>
      <c r="N4657"/>
      <c r="O4657"/>
      <c r="P4657"/>
      <c r="Q4657"/>
    </row>
    <row r="4658" spans="3:17" x14ac:dyDescent="0.35">
      <c r="C4658"/>
      <c r="D4658"/>
      <c r="E4658"/>
      <c r="F4658"/>
      <c r="G4658"/>
      <c r="H4658"/>
      <c r="I4658"/>
      <c r="J4658"/>
      <c r="K4658"/>
      <c r="L4658"/>
      <c r="M4658"/>
      <c r="N4658"/>
      <c r="O4658"/>
      <c r="P4658"/>
      <c r="Q4658"/>
    </row>
    <row r="4659" spans="3:17" x14ac:dyDescent="0.35">
      <c r="C4659"/>
      <c r="D4659"/>
      <c r="E4659"/>
      <c r="F4659"/>
      <c r="G4659"/>
      <c r="H4659"/>
      <c r="I4659"/>
      <c r="J4659"/>
      <c r="K4659"/>
      <c r="L4659"/>
      <c r="M4659"/>
      <c r="N4659"/>
      <c r="O4659"/>
      <c r="P4659"/>
      <c r="Q4659"/>
    </row>
    <row r="4660" spans="3:17" x14ac:dyDescent="0.35">
      <c r="C4660"/>
      <c r="D4660"/>
      <c r="E4660"/>
      <c r="F4660"/>
      <c r="G4660"/>
      <c r="H4660"/>
      <c r="I4660"/>
      <c r="J4660"/>
      <c r="K4660"/>
      <c r="L4660"/>
      <c r="M4660"/>
      <c r="N4660"/>
      <c r="O4660"/>
      <c r="P4660"/>
      <c r="Q4660"/>
    </row>
    <row r="4661" spans="3:17" x14ac:dyDescent="0.35">
      <c r="C4661"/>
      <c r="D4661"/>
      <c r="E4661"/>
      <c r="F4661"/>
      <c r="G4661"/>
      <c r="H4661"/>
      <c r="I4661"/>
      <c r="J4661"/>
      <c r="K4661"/>
      <c r="L4661"/>
      <c r="M4661"/>
      <c r="N4661"/>
      <c r="O4661"/>
      <c r="P4661"/>
      <c r="Q4661"/>
    </row>
    <row r="4662" spans="3:17" x14ac:dyDescent="0.35">
      <c r="C4662"/>
      <c r="D4662"/>
      <c r="E4662"/>
      <c r="F4662"/>
      <c r="G4662"/>
      <c r="H4662"/>
      <c r="I4662"/>
      <c r="J4662"/>
      <c r="K4662"/>
      <c r="L4662"/>
      <c r="M4662"/>
      <c r="N4662"/>
      <c r="O4662"/>
      <c r="P4662"/>
      <c r="Q4662"/>
    </row>
    <row r="4663" spans="3:17" x14ac:dyDescent="0.35">
      <c r="C4663"/>
      <c r="D4663"/>
      <c r="E4663"/>
      <c r="F4663"/>
      <c r="G4663"/>
      <c r="H4663"/>
      <c r="I4663"/>
      <c r="J4663"/>
      <c r="K4663"/>
      <c r="L4663"/>
      <c r="M4663"/>
      <c r="N4663"/>
      <c r="O4663"/>
      <c r="P4663"/>
      <c r="Q4663"/>
    </row>
    <row r="4664" spans="3:17" x14ac:dyDescent="0.35">
      <c r="C4664"/>
      <c r="D4664"/>
      <c r="E4664"/>
      <c r="F4664"/>
      <c r="G4664"/>
      <c r="H4664"/>
      <c r="I4664"/>
      <c r="J4664"/>
      <c r="K4664"/>
      <c r="L4664"/>
      <c r="M4664"/>
      <c r="N4664"/>
      <c r="O4664"/>
      <c r="P4664"/>
      <c r="Q4664"/>
    </row>
    <row r="4665" spans="3:17" x14ac:dyDescent="0.35">
      <c r="C4665"/>
      <c r="D4665"/>
      <c r="E4665"/>
      <c r="F4665"/>
      <c r="G4665"/>
      <c r="H4665"/>
      <c r="I4665"/>
      <c r="J4665"/>
      <c r="K4665"/>
      <c r="L4665"/>
      <c r="M4665"/>
      <c r="N4665"/>
      <c r="O4665"/>
      <c r="P4665"/>
      <c r="Q4665"/>
    </row>
    <row r="4666" spans="3:17" x14ac:dyDescent="0.35">
      <c r="C4666"/>
      <c r="D4666"/>
      <c r="E4666"/>
      <c r="F4666"/>
      <c r="G4666"/>
      <c r="H4666"/>
      <c r="I4666"/>
      <c r="J4666"/>
      <c r="K4666"/>
      <c r="L4666"/>
      <c r="M4666"/>
      <c r="N4666"/>
      <c r="O4666"/>
      <c r="P4666"/>
      <c r="Q4666"/>
    </row>
    <row r="4667" spans="3:17" x14ac:dyDescent="0.35">
      <c r="C4667"/>
      <c r="D4667"/>
      <c r="E4667"/>
      <c r="F4667"/>
      <c r="G4667"/>
      <c r="H4667"/>
      <c r="I4667"/>
      <c r="J4667"/>
      <c r="K4667"/>
      <c r="L4667"/>
      <c r="M4667"/>
      <c r="N4667"/>
      <c r="O4667"/>
      <c r="P4667"/>
      <c r="Q4667"/>
    </row>
    <row r="4668" spans="3:17" x14ac:dyDescent="0.35">
      <c r="C4668"/>
      <c r="D4668"/>
      <c r="E4668"/>
      <c r="F4668"/>
      <c r="G4668"/>
      <c r="H4668"/>
      <c r="I4668"/>
      <c r="J4668"/>
      <c r="K4668"/>
      <c r="L4668"/>
      <c r="M4668"/>
      <c r="N4668"/>
      <c r="O4668"/>
      <c r="P4668"/>
      <c r="Q4668"/>
    </row>
    <row r="4669" spans="3:17" x14ac:dyDescent="0.35">
      <c r="C4669"/>
      <c r="D4669"/>
      <c r="E4669"/>
      <c r="F4669"/>
      <c r="G4669"/>
      <c r="H4669"/>
      <c r="I4669"/>
      <c r="J4669"/>
      <c r="K4669"/>
      <c r="L4669"/>
      <c r="M4669"/>
      <c r="N4669"/>
      <c r="O4669"/>
      <c r="P4669"/>
      <c r="Q4669"/>
    </row>
    <row r="4670" spans="3:17" x14ac:dyDescent="0.35">
      <c r="C4670"/>
      <c r="D4670"/>
      <c r="E4670"/>
      <c r="F4670"/>
      <c r="G4670"/>
      <c r="H4670"/>
      <c r="I4670"/>
      <c r="J4670"/>
      <c r="K4670"/>
      <c r="L4670"/>
      <c r="M4670"/>
      <c r="N4670"/>
      <c r="O4670"/>
      <c r="P4670"/>
      <c r="Q4670"/>
    </row>
    <row r="4671" spans="3:17" x14ac:dyDescent="0.35">
      <c r="C4671"/>
      <c r="D4671"/>
      <c r="E4671"/>
      <c r="F4671"/>
      <c r="G4671"/>
      <c r="H4671"/>
      <c r="I4671"/>
      <c r="J4671"/>
      <c r="K4671"/>
      <c r="L4671"/>
      <c r="M4671"/>
      <c r="N4671"/>
      <c r="O4671"/>
      <c r="P4671"/>
      <c r="Q4671"/>
    </row>
    <row r="4672" spans="3:17" x14ac:dyDescent="0.35">
      <c r="C4672"/>
      <c r="D4672"/>
      <c r="E4672"/>
      <c r="F4672"/>
      <c r="G4672"/>
      <c r="H4672"/>
      <c r="I4672"/>
      <c r="J4672"/>
      <c r="K4672"/>
      <c r="L4672"/>
      <c r="M4672"/>
      <c r="N4672"/>
      <c r="O4672"/>
      <c r="P4672"/>
      <c r="Q4672"/>
    </row>
    <row r="4673" spans="3:17" x14ac:dyDescent="0.35">
      <c r="C4673"/>
      <c r="D4673"/>
      <c r="E4673"/>
      <c r="F4673"/>
      <c r="G4673"/>
      <c r="H4673"/>
      <c r="I4673"/>
      <c r="J4673"/>
      <c r="K4673"/>
      <c r="L4673"/>
      <c r="M4673"/>
      <c r="N4673"/>
      <c r="O4673"/>
      <c r="P4673"/>
      <c r="Q4673"/>
    </row>
    <row r="4674" spans="3:17" x14ac:dyDescent="0.35">
      <c r="C4674"/>
      <c r="D4674"/>
      <c r="E4674"/>
      <c r="F4674"/>
      <c r="G4674"/>
      <c r="H4674"/>
      <c r="I4674"/>
      <c r="J4674"/>
      <c r="K4674"/>
      <c r="L4674"/>
      <c r="M4674"/>
      <c r="N4674"/>
      <c r="O4674"/>
      <c r="P4674"/>
      <c r="Q4674"/>
    </row>
    <row r="4675" spans="3:17" x14ac:dyDescent="0.35">
      <c r="C4675"/>
      <c r="D4675"/>
      <c r="E4675"/>
      <c r="F4675"/>
      <c r="G4675"/>
      <c r="H4675"/>
      <c r="I4675"/>
      <c r="J4675"/>
      <c r="K4675"/>
      <c r="L4675"/>
      <c r="M4675"/>
      <c r="N4675"/>
      <c r="O4675"/>
      <c r="P4675"/>
      <c r="Q4675"/>
    </row>
    <row r="4676" spans="3:17" x14ac:dyDescent="0.35">
      <c r="C4676"/>
      <c r="D4676"/>
      <c r="E4676"/>
      <c r="F4676"/>
      <c r="G4676"/>
      <c r="H4676"/>
      <c r="I4676"/>
      <c r="J4676"/>
      <c r="K4676"/>
      <c r="L4676"/>
      <c r="M4676"/>
      <c r="N4676"/>
      <c r="O4676"/>
      <c r="P4676"/>
      <c r="Q4676"/>
    </row>
    <row r="4677" spans="3:17" x14ac:dyDescent="0.35">
      <c r="C4677"/>
      <c r="D4677"/>
      <c r="E4677"/>
      <c r="F4677"/>
      <c r="G4677"/>
      <c r="H4677"/>
      <c r="I4677"/>
      <c r="J4677"/>
      <c r="K4677"/>
      <c r="L4677"/>
      <c r="M4677"/>
      <c r="N4677"/>
      <c r="O4677"/>
      <c r="P4677"/>
      <c r="Q4677"/>
    </row>
    <row r="4678" spans="3:17" x14ac:dyDescent="0.35">
      <c r="C4678"/>
      <c r="D4678"/>
      <c r="E4678"/>
      <c r="F4678"/>
      <c r="G4678"/>
      <c r="H4678"/>
      <c r="I4678"/>
      <c r="J4678"/>
      <c r="K4678"/>
      <c r="L4678"/>
      <c r="M4678"/>
      <c r="N4678"/>
      <c r="O4678"/>
      <c r="P4678"/>
      <c r="Q4678"/>
    </row>
    <row r="4679" spans="3:17" x14ac:dyDescent="0.35">
      <c r="C4679"/>
      <c r="D4679"/>
      <c r="E4679"/>
      <c r="F4679"/>
      <c r="G4679"/>
      <c r="H4679"/>
      <c r="I4679"/>
      <c r="J4679"/>
      <c r="K4679"/>
      <c r="L4679"/>
      <c r="M4679"/>
      <c r="N4679"/>
      <c r="O4679"/>
      <c r="P4679"/>
      <c r="Q4679"/>
    </row>
    <row r="4680" spans="3:17" x14ac:dyDescent="0.35">
      <c r="C4680"/>
      <c r="D4680"/>
      <c r="E4680"/>
      <c r="F4680"/>
      <c r="G4680"/>
      <c r="H4680"/>
      <c r="I4680"/>
      <c r="J4680"/>
      <c r="K4680"/>
      <c r="L4680"/>
      <c r="M4680"/>
      <c r="N4680"/>
      <c r="O4680"/>
      <c r="P4680"/>
      <c r="Q4680"/>
    </row>
    <row r="4681" spans="3:17" x14ac:dyDescent="0.35">
      <c r="C4681"/>
      <c r="D4681"/>
      <c r="E4681"/>
      <c r="F4681"/>
      <c r="G4681"/>
      <c r="H4681"/>
      <c r="I4681"/>
      <c r="J4681"/>
      <c r="K4681"/>
      <c r="L4681"/>
      <c r="M4681"/>
      <c r="N4681"/>
      <c r="O4681"/>
      <c r="P4681"/>
      <c r="Q4681"/>
    </row>
    <row r="4682" spans="3:17" x14ac:dyDescent="0.35">
      <c r="C4682"/>
      <c r="D4682"/>
      <c r="E4682"/>
      <c r="F4682"/>
      <c r="G4682"/>
      <c r="H4682"/>
      <c r="I4682"/>
      <c r="J4682"/>
      <c r="K4682"/>
      <c r="L4682"/>
      <c r="M4682"/>
      <c r="N4682"/>
      <c r="O4682"/>
      <c r="P4682"/>
      <c r="Q4682"/>
    </row>
    <row r="4683" spans="3:17" x14ac:dyDescent="0.35">
      <c r="C4683"/>
      <c r="D4683"/>
      <c r="E4683"/>
      <c r="F4683"/>
      <c r="G4683"/>
      <c r="H4683"/>
      <c r="I4683"/>
      <c r="J4683"/>
      <c r="K4683"/>
      <c r="L4683"/>
      <c r="M4683"/>
      <c r="N4683"/>
      <c r="O4683"/>
      <c r="P4683"/>
      <c r="Q4683"/>
    </row>
    <row r="4684" spans="3:17" x14ac:dyDescent="0.35">
      <c r="C4684"/>
      <c r="D4684"/>
      <c r="E4684"/>
      <c r="F4684"/>
      <c r="G4684"/>
      <c r="H4684"/>
      <c r="I4684"/>
      <c r="J4684"/>
      <c r="K4684"/>
      <c r="L4684"/>
      <c r="M4684"/>
      <c r="N4684"/>
      <c r="O4684"/>
      <c r="P4684"/>
      <c r="Q4684"/>
    </row>
    <row r="4685" spans="3:17" x14ac:dyDescent="0.35">
      <c r="C4685"/>
      <c r="D4685"/>
      <c r="E4685"/>
      <c r="F4685"/>
      <c r="G4685"/>
      <c r="H4685"/>
      <c r="I4685"/>
      <c r="J4685"/>
      <c r="K4685"/>
      <c r="L4685"/>
      <c r="M4685"/>
      <c r="N4685"/>
      <c r="O4685"/>
      <c r="P4685"/>
      <c r="Q4685"/>
    </row>
    <row r="4686" spans="3:17" x14ac:dyDescent="0.35">
      <c r="C4686"/>
      <c r="D4686"/>
      <c r="E4686"/>
      <c r="F4686"/>
      <c r="G4686"/>
      <c r="H4686"/>
      <c r="I4686"/>
      <c r="J4686"/>
      <c r="K4686"/>
      <c r="L4686"/>
      <c r="M4686"/>
      <c r="N4686"/>
      <c r="O4686"/>
      <c r="P4686"/>
      <c r="Q4686"/>
    </row>
    <row r="4687" spans="3:17" x14ac:dyDescent="0.35">
      <c r="C4687"/>
      <c r="D4687"/>
      <c r="E4687"/>
      <c r="F4687"/>
      <c r="G4687"/>
      <c r="H4687"/>
      <c r="I4687"/>
      <c r="J4687"/>
      <c r="K4687"/>
      <c r="L4687"/>
      <c r="M4687"/>
      <c r="N4687"/>
      <c r="O4687"/>
      <c r="P4687"/>
      <c r="Q4687"/>
    </row>
    <row r="4688" spans="3:17" x14ac:dyDescent="0.35">
      <c r="C4688"/>
      <c r="D4688"/>
      <c r="E4688"/>
      <c r="F4688"/>
      <c r="G4688"/>
      <c r="H4688"/>
      <c r="I4688"/>
      <c r="J4688"/>
      <c r="K4688"/>
      <c r="L4688"/>
      <c r="M4688"/>
      <c r="N4688"/>
      <c r="O4688"/>
      <c r="P4688"/>
      <c r="Q4688"/>
    </row>
    <row r="4689" spans="3:17" x14ac:dyDescent="0.35">
      <c r="C4689"/>
      <c r="D4689"/>
      <c r="E4689"/>
      <c r="F4689"/>
      <c r="G4689"/>
      <c r="H4689"/>
      <c r="I4689"/>
      <c r="J4689"/>
      <c r="K4689"/>
      <c r="L4689"/>
      <c r="M4689"/>
      <c r="N4689"/>
      <c r="O4689"/>
      <c r="P4689"/>
      <c r="Q4689"/>
    </row>
    <row r="4690" spans="3:17" x14ac:dyDescent="0.35">
      <c r="C4690"/>
      <c r="D4690"/>
      <c r="E4690"/>
      <c r="F4690"/>
      <c r="G4690"/>
      <c r="H4690"/>
      <c r="I4690"/>
      <c r="J4690"/>
      <c r="K4690"/>
      <c r="L4690"/>
      <c r="M4690"/>
      <c r="N4690"/>
      <c r="O4690"/>
      <c r="P4690"/>
      <c r="Q4690"/>
    </row>
    <row r="4691" spans="3:17" x14ac:dyDescent="0.35">
      <c r="C4691"/>
      <c r="D4691"/>
      <c r="E4691"/>
      <c r="F4691"/>
      <c r="G4691"/>
      <c r="H4691"/>
      <c r="I4691"/>
      <c r="J4691"/>
      <c r="K4691"/>
      <c r="L4691"/>
      <c r="M4691"/>
      <c r="N4691"/>
      <c r="O4691"/>
      <c r="P4691"/>
      <c r="Q4691"/>
    </row>
    <row r="4692" spans="3:17" x14ac:dyDescent="0.35">
      <c r="C4692"/>
      <c r="D4692"/>
      <c r="E4692"/>
      <c r="F4692"/>
      <c r="G4692"/>
      <c r="H4692"/>
      <c r="I4692"/>
      <c r="J4692"/>
      <c r="K4692"/>
      <c r="L4692"/>
      <c r="M4692"/>
      <c r="N4692"/>
      <c r="O4692"/>
      <c r="P4692"/>
      <c r="Q4692"/>
    </row>
    <row r="4693" spans="3:17" x14ac:dyDescent="0.35">
      <c r="C4693"/>
      <c r="D4693"/>
      <c r="E4693"/>
      <c r="F4693"/>
      <c r="G4693"/>
      <c r="H4693"/>
      <c r="I4693"/>
      <c r="J4693"/>
      <c r="K4693"/>
      <c r="L4693"/>
      <c r="M4693"/>
      <c r="N4693"/>
      <c r="O4693"/>
      <c r="P4693"/>
      <c r="Q4693"/>
    </row>
    <row r="4694" spans="3:17" x14ac:dyDescent="0.35">
      <c r="C4694"/>
      <c r="D4694"/>
      <c r="E4694"/>
      <c r="F4694"/>
      <c r="G4694"/>
      <c r="H4694"/>
      <c r="I4694"/>
      <c r="J4694"/>
      <c r="K4694"/>
      <c r="L4694"/>
      <c r="M4694"/>
      <c r="N4694"/>
      <c r="O4694"/>
      <c r="P4694"/>
      <c r="Q4694"/>
    </row>
    <row r="4695" spans="3:17" x14ac:dyDescent="0.35">
      <c r="C4695"/>
      <c r="D4695"/>
      <c r="E4695"/>
      <c r="F4695"/>
      <c r="G4695"/>
      <c r="H4695"/>
      <c r="I4695"/>
      <c r="J4695"/>
      <c r="K4695"/>
      <c r="L4695"/>
      <c r="M4695"/>
      <c r="N4695"/>
      <c r="O4695"/>
      <c r="P4695"/>
      <c r="Q4695"/>
    </row>
    <row r="4696" spans="3:17" x14ac:dyDescent="0.35">
      <c r="C4696"/>
      <c r="D4696"/>
      <c r="E4696"/>
      <c r="F4696"/>
      <c r="G4696"/>
      <c r="H4696"/>
      <c r="I4696"/>
      <c r="J4696"/>
      <c r="K4696"/>
      <c r="L4696"/>
      <c r="M4696"/>
      <c r="N4696"/>
      <c r="O4696"/>
      <c r="P4696"/>
      <c r="Q4696"/>
    </row>
    <row r="4697" spans="3:17" x14ac:dyDescent="0.35">
      <c r="C4697"/>
      <c r="D4697"/>
      <c r="E4697"/>
      <c r="F4697"/>
      <c r="G4697"/>
      <c r="H4697"/>
      <c r="I4697"/>
      <c r="J4697"/>
      <c r="K4697"/>
      <c r="L4697"/>
      <c r="M4697"/>
      <c r="N4697"/>
      <c r="O4697"/>
      <c r="P4697"/>
      <c r="Q4697"/>
    </row>
    <row r="4698" spans="3:17" x14ac:dyDescent="0.35">
      <c r="C4698"/>
      <c r="D4698"/>
      <c r="E4698"/>
      <c r="F4698"/>
      <c r="G4698"/>
      <c r="H4698"/>
      <c r="I4698"/>
      <c r="J4698"/>
      <c r="K4698"/>
      <c r="L4698"/>
      <c r="M4698"/>
      <c r="N4698"/>
      <c r="O4698"/>
      <c r="P4698"/>
      <c r="Q4698"/>
    </row>
    <row r="4699" spans="3:17" x14ac:dyDescent="0.35">
      <c r="C4699"/>
      <c r="D4699"/>
      <c r="E4699"/>
      <c r="F4699"/>
      <c r="G4699"/>
      <c r="H4699"/>
      <c r="I4699"/>
      <c r="J4699"/>
      <c r="K4699"/>
      <c r="L4699"/>
      <c r="M4699"/>
      <c r="N4699"/>
      <c r="O4699"/>
      <c r="P4699"/>
      <c r="Q4699"/>
    </row>
    <row r="4700" spans="3:17" x14ac:dyDescent="0.35">
      <c r="C4700"/>
      <c r="D4700"/>
      <c r="E4700"/>
      <c r="F4700"/>
      <c r="G4700"/>
      <c r="H4700"/>
      <c r="I4700"/>
      <c r="J4700"/>
      <c r="K4700"/>
      <c r="L4700"/>
      <c r="M4700"/>
      <c r="N4700"/>
      <c r="O4700"/>
      <c r="P4700"/>
      <c r="Q4700"/>
    </row>
    <row r="4701" spans="3:17" x14ac:dyDescent="0.35">
      <c r="C4701"/>
      <c r="D4701"/>
      <c r="E4701"/>
      <c r="F4701"/>
      <c r="G4701"/>
      <c r="H4701"/>
      <c r="I4701"/>
      <c r="J4701"/>
      <c r="K4701"/>
      <c r="L4701"/>
      <c r="M4701"/>
      <c r="N4701"/>
      <c r="O4701"/>
      <c r="P4701"/>
      <c r="Q4701"/>
    </row>
    <row r="4702" spans="3:17" x14ac:dyDescent="0.35">
      <c r="C4702"/>
      <c r="D4702"/>
      <c r="E4702"/>
      <c r="F4702"/>
      <c r="G4702"/>
      <c r="H4702"/>
      <c r="I4702"/>
      <c r="J4702"/>
      <c r="K4702"/>
      <c r="L4702"/>
      <c r="M4702"/>
      <c r="N4702"/>
      <c r="O4702"/>
      <c r="P4702"/>
      <c r="Q4702"/>
    </row>
    <row r="4703" spans="3:17" x14ac:dyDescent="0.35">
      <c r="C4703"/>
      <c r="D4703"/>
      <c r="E4703"/>
      <c r="F4703"/>
      <c r="G4703"/>
      <c r="H4703"/>
      <c r="I4703"/>
      <c r="J4703"/>
      <c r="K4703"/>
      <c r="L4703"/>
      <c r="M4703"/>
      <c r="N4703"/>
      <c r="O4703"/>
      <c r="P4703"/>
      <c r="Q4703"/>
    </row>
    <row r="4704" spans="3:17" x14ac:dyDescent="0.35">
      <c r="C4704"/>
      <c r="D4704"/>
      <c r="E4704"/>
      <c r="F4704"/>
      <c r="G4704"/>
      <c r="H4704"/>
      <c r="I4704"/>
      <c r="J4704"/>
      <c r="K4704"/>
      <c r="L4704"/>
      <c r="M4704"/>
      <c r="N4704"/>
      <c r="O4704"/>
      <c r="P4704"/>
      <c r="Q4704"/>
    </row>
    <row r="4705" spans="3:17" x14ac:dyDescent="0.35">
      <c r="C4705"/>
      <c r="D4705"/>
      <c r="E4705"/>
      <c r="F4705"/>
      <c r="G4705"/>
      <c r="H4705"/>
      <c r="I4705"/>
      <c r="J4705"/>
      <c r="K4705"/>
      <c r="L4705"/>
      <c r="M4705"/>
      <c r="N4705"/>
      <c r="O4705"/>
      <c r="P4705"/>
      <c r="Q4705"/>
    </row>
    <row r="4706" spans="3:17" x14ac:dyDescent="0.35">
      <c r="C4706"/>
      <c r="D4706"/>
      <c r="E4706"/>
      <c r="F4706"/>
      <c r="G4706"/>
      <c r="H4706"/>
      <c r="I4706"/>
      <c r="J4706"/>
      <c r="K4706"/>
      <c r="L4706"/>
      <c r="M4706"/>
      <c r="N4706"/>
      <c r="O4706"/>
      <c r="P4706"/>
      <c r="Q4706"/>
    </row>
    <row r="4707" spans="3:17" x14ac:dyDescent="0.35">
      <c r="C4707"/>
      <c r="D4707"/>
      <c r="E4707"/>
      <c r="F4707"/>
      <c r="G4707"/>
      <c r="H4707"/>
      <c r="I4707"/>
      <c r="J4707"/>
      <c r="K4707"/>
      <c r="L4707"/>
      <c r="M4707"/>
      <c r="N4707"/>
      <c r="O4707"/>
      <c r="P4707"/>
      <c r="Q4707"/>
    </row>
    <row r="4708" spans="3:17" x14ac:dyDescent="0.35">
      <c r="C4708"/>
      <c r="D4708"/>
      <c r="E4708"/>
      <c r="F4708"/>
      <c r="G4708"/>
      <c r="H4708"/>
      <c r="I4708"/>
      <c r="J4708"/>
      <c r="K4708"/>
      <c r="L4708"/>
      <c r="M4708"/>
      <c r="N4708"/>
      <c r="O4708"/>
      <c r="P4708"/>
      <c r="Q4708"/>
    </row>
    <row r="4709" spans="3:17" x14ac:dyDescent="0.35">
      <c r="C4709"/>
      <c r="D4709"/>
      <c r="E4709"/>
      <c r="F4709"/>
      <c r="G4709"/>
      <c r="H4709"/>
      <c r="I4709"/>
      <c r="J4709"/>
      <c r="K4709"/>
      <c r="L4709"/>
      <c r="M4709"/>
      <c r="N4709"/>
      <c r="O4709"/>
      <c r="P4709"/>
      <c r="Q4709"/>
    </row>
    <row r="4710" spans="3:17" x14ac:dyDescent="0.35">
      <c r="C4710"/>
      <c r="D4710"/>
      <c r="E4710"/>
      <c r="F4710"/>
      <c r="G4710"/>
      <c r="H4710"/>
      <c r="I4710"/>
      <c r="J4710"/>
      <c r="K4710"/>
      <c r="L4710"/>
      <c r="M4710"/>
      <c r="N4710"/>
      <c r="O4710"/>
      <c r="P4710"/>
      <c r="Q4710"/>
    </row>
    <row r="4711" spans="3:17" x14ac:dyDescent="0.35">
      <c r="C4711"/>
      <c r="D4711"/>
      <c r="E4711"/>
      <c r="F4711"/>
      <c r="G4711"/>
      <c r="H4711"/>
      <c r="I4711"/>
      <c r="J4711"/>
      <c r="K4711"/>
      <c r="L4711"/>
      <c r="M4711"/>
      <c r="N4711"/>
      <c r="O4711"/>
      <c r="P4711"/>
      <c r="Q4711"/>
    </row>
    <row r="4712" spans="3:17" x14ac:dyDescent="0.35">
      <c r="C4712"/>
      <c r="D4712"/>
      <c r="E4712"/>
      <c r="F4712"/>
      <c r="G4712"/>
      <c r="H4712"/>
      <c r="I4712"/>
      <c r="J4712"/>
      <c r="K4712"/>
      <c r="L4712"/>
      <c r="M4712"/>
      <c r="N4712"/>
      <c r="O4712"/>
      <c r="P4712"/>
      <c r="Q4712"/>
    </row>
    <row r="4713" spans="3:17" x14ac:dyDescent="0.35">
      <c r="C4713"/>
      <c r="D4713"/>
      <c r="E4713"/>
      <c r="F4713"/>
      <c r="G4713"/>
      <c r="H4713"/>
      <c r="I4713"/>
      <c r="J4713"/>
      <c r="K4713"/>
      <c r="L4713"/>
      <c r="M4713"/>
      <c r="N4713"/>
      <c r="O4713"/>
      <c r="P4713"/>
      <c r="Q4713"/>
    </row>
    <row r="4714" spans="3:17" x14ac:dyDescent="0.35">
      <c r="C4714"/>
      <c r="D4714"/>
      <c r="E4714"/>
      <c r="F4714"/>
      <c r="G4714"/>
      <c r="H4714"/>
      <c r="I4714"/>
      <c r="J4714"/>
      <c r="K4714"/>
      <c r="L4714"/>
      <c r="M4714"/>
      <c r="N4714"/>
      <c r="O4714"/>
      <c r="P4714"/>
      <c r="Q4714"/>
    </row>
    <row r="4715" spans="3:17" x14ac:dyDescent="0.35">
      <c r="C4715"/>
      <c r="D4715"/>
      <c r="E4715"/>
      <c r="F4715"/>
      <c r="G4715"/>
      <c r="H4715"/>
      <c r="I4715"/>
      <c r="J4715"/>
      <c r="K4715"/>
      <c r="L4715"/>
      <c r="M4715"/>
      <c r="N4715"/>
      <c r="O4715"/>
      <c r="P4715"/>
      <c r="Q4715"/>
    </row>
    <row r="4716" spans="3:17" x14ac:dyDescent="0.35">
      <c r="C4716"/>
      <c r="D4716"/>
      <c r="E4716"/>
      <c r="F4716"/>
      <c r="G4716"/>
      <c r="H4716"/>
      <c r="I4716"/>
      <c r="J4716"/>
      <c r="K4716"/>
      <c r="L4716"/>
      <c r="M4716"/>
      <c r="N4716"/>
      <c r="O4716"/>
      <c r="P4716"/>
      <c r="Q4716"/>
    </row>
    <row r="4717" spans="3:17" x14ac:dyDescent="0.35">
      <c r="C4717"/>
      <c r="D4717"/>
      <c r="E4717"/>
      <c r="F4717"/>
      <c r="G4717"/>
      <c r="H4717"/>
      <c r="I4717"/>
      <c r="J4717"/>
      <c r="K4717"/>
      <c r="L4717"/>
      <c r="M4717"/>
      <c r="N4717"/>
      <c r="O4717"/>
      <c r="P4717"/>
      <c r="Q4717"/>
    </row>
    <row r="4718" spans="3:17" x14ac:dyDescent="0.35">
      <c r="C4718"/>
      <c r="D4718"/>
      <c r="E4718"/>
      <c r="F4718"/>
      <c r="G4718"/>
      <c r="H4718"/>
      <c r="I4718"/>
      <c r="J4718"/>
      <c r="K4718"/>
      <c r="L4718"/>
      <c r="M4718"/>
      <c r="N4718"/>
      <c r="O4718"/>
      <c r="P4718"/>
      <c r="Q4718"/>
    </row>
    <row r="4719" spans="3:17" x14ac:dyDescent="0.35">
      <c r="C4719"/>
      <c r="D4719"/>
      <c r="E4719"/>
      <c r="F4719"/>
      <c r="G4719"/>
      <c r="H4719"/>
      <c r="I4719"/>
      <c r="J4719"/>
      <c r="K4719"/>
      <c r="L4719"/>
      <c r="M4719"/>
      <c r="N4719"/>
      <c r="O4719"/>
      <c r="P4719"/>
      <c r="Q4719"/>
    </row>
    <row r="4720" spans="3:17" x14ac:dyDescent="0.35">
      <c r="C4720"/>
      <c r="D4720"/>
      <c r="E4720"/>
      <c r="F4720"/>
      <c r="G4720"/>
      <c r="H4720"/>
      <c r="I4720"/>
      <c r="J4720"/>
      <c r="K4720"/>
      <c r="L4720"/>
      <c r="M4720"/>
      <c r="N4720"/>
      <c r="O4720"/>
      <c r="P4720"/>
      <c r="Q4720"/>
    </row>
    <row r="4721" spans="3:17" x14ac:dyDescent="0.35">
      <c r="C4721"/>
      <c r="D4721"/>
      <c r="E4721"/>
      <c r="F4721"/>
      <c r="G4721"/>
      <c r="H4721"/>
      <c r="I4721"/>
      <c r="J4721"/>
      <c r="K4721"/>
      <c r="L4721"/>
      <c r="M4721"/>
      <c r="N4721"/>
      <c r="O4721"/>
      <c r="P4721"/>
      <c r="Q4721"/>
    </row>
    <row r="4722" spans="3:17" x14ac:dyDescent="0.35">
      <c r="C4722"/>
      <c r="D4722"/>
      <c r="E4722"/>
      <c r="F4722"/>
      <c r="G4722"/>
      <c r="H4722"/>
      <c r="I4722"/>
      <c r="J4722"/>
      <c r="K4722"/>
      <c r="L4722"/>
      <c r="M4722"/>
      <c r="N4722"/>
      <c r="O4722"/>
      <c r="P4722"/>
      <c r="Q4722"/>
    </row>
    <row r="4723" spans="3:17" x14ac:dyDescent="0.35">
      <c r="C4723"/>
      <c r="D4723"/>
      <c r="E4723"/>
      <c r="F4723"/>
      <c r="G4723"/>
      <c r="H4723"/>
      <c r="I4723"/>
      <c r="J4723"/>
      <c r="K4723"/>
      <c r="L4723"/>
      <c r="M4723"/>
      <c r="N4723"/>
      <c r="O4723"/>
      <c r="P4723"/>
      <c r="Q4723"/>
    </row>
    <row r="4724" spans="3:17" x14ac:dyDescent="0.35">
      <c r="C4724"/>
      <c r="D4724"/>
      <c r="E4724"/>
      <c r="F4724"/>
      <c r="G4724"/>
      <c r="H4724"/>
      <c r="I4724"/>
      <c r="J4724"/>
      <c r="K4724"/>
      <c r="L4724"/>
      <c r="M4724"/>
      <c r="N4724"/>
      <c r="O4724"/>
      <c r="P4724"/>
      <c r="Q4724"/>
    </row>
    <row r="4725" spans="3:17" x14ac:dyDescent="0.35">
      <c r="C4725"/>
      <c r="D4725"/>
      <c r="E4725"/>
      <c r="F4725"/>
      <c r="G4725"/>
      <c r="H4725"/>
      <c r="I4725"/>
      <c r="J4725"/>
      <c r="K4725"/>
      <c r="L4725"/>
      <c r="M4725"/>
      <c r="N4725"/>
      <c r="O4725"/>
      <c r="P4725"/>
      <c r="Q4725"/>
    </row>
    <row r="4726" spans="3:17" x14ac:dyDescent="0.35">
      <c r="C4726"/>
      <c r="D4726"/>
      <c r="E4726"/>
      <c r="F4726"/>
      <c r="G4726"/>
      <c r="H4726"/>
      <c r="I4726"/>
      <c r="J4726"/>
      <c r="K4726"/>
      <c r="L4726"/>
      <c r="M4726"/>
      <c r="N4726"/>
      <c r="O4726"/>
      <c r="P4726"/>
      <c r="Q4726"/>
    </row>
    <row r="4727" spans="3:17" x14ac:dyDescent="0.35">
      <c r="C4727"/>
      <c r="D4727"/>
      <c r="E4727"/>
      <c r="F4727"/>
      <c r="G4727"/>
      <c r="H4727"/>
      <c r="I4727"/>
      <c r="J4727"/>
      <c r="K4727"/>
      <c r="L4727"/>
      <c r="M4727"/>
      <c r="N4727"/>
      <c r="O4727"/>
      <c r="P4727"/>
      <c r="Q4727"/>
    </row>
    <row r="4728" spans="3:17" x14ac:dyDescent="0.35">
      <c r="C4728"/>
      <c r="D4728"/>
      <c r="E4728"/>
      <c r="F4728"/>
      <c r="G4728"/>
      <c r="H4728"/>
      <c r="I4728"/>
      <c r="J4728"/>
      <c r="K4728"/>
      <c r="L4728"/>
      <c r="M4728"/>
      <c r="N4728"/>
      <c r="O4728"/>
      <c r="P4728"/>
      <c r="Q4728"/>
    </row>
    <row r="4729" spans="3:17" x14ac:dyDescent="0.35">
      <c r="C4729"/>
      <c r="D4729"/>
      <c r="E4729"/>
      <c r="F4729"/>
      <c r="G4729"/>
      <c r="H4729"/>
      <c r="I4729"/>
      <c r="J4729"/>
      <c r="K4729"/>
      <c r="L4729"/>
      <c r="M4729"/>
      <c r="N4729"/>
      <c r="O4729"/>
      <c r="P4729"/>
      <c r="Q4729"/>
    </row>
    <row r="4730" spans="3:17" x14ac:dyDescent="0.35">
      <c r="C4730"/>
      <c r="D4730"/>
      <c r="E4730"/>
      <c r="F4730"/>
      <c r="G4730"/>
      <c r="H4730"/>
      <c r="I4730"/>
      <c r="J4730"/>
      <c r="K4730"/>
      <c r="L4730"/>
      <c r="M4730"/>
      <c r="N4730"/>
      <c r="O4730"/>
      <c r="P4730"/>
      <c r="Q4730"/>
    </row>
    <row r="4731" spans="3:17" x14ac:dyDescent="0.35">
      <c r="C4731"/>
      <c r="D4731"/>
      <c r="E4731"/>
      <c r="F4731"/>
      <c r="G4731"/>
      <c r="H4731"/>
      <c r="I4731"/>
      <c r="J4731"/>
      <c r="K4731"/>
      <c r="L4731"/>
      <c r="M4731"/>
      <c r="N4731"/>
      <c r="O4731"/>
      <c r="P4731"/>
      <c r="Q4731"/>
    </row>
    <row r="4732" spans="3:17" x14ac:dyDescent="0.35">
      <c r="C4732"/>
      <c r="D4732"/>
      <c r="E4732"/>
      <c r="F4732"/>
      <c r="G4732"/>
      <c r="H4732"/>
      <c r="I4732"/>
      <c r="J4732"/>
      <c r="K4732"/>
      <c r="L4732"/>
      <c r="M4732"/>
      <c r="N4732"/>
      <c r="O4732"/>
      <c r="P4732"/>
      <c r="Q4732"/>
    </row>
    <row r="4733" spans="3:17" x14ac:dyDescent="0.35">
      <c r="C4733"/>
      <c r="D4733"/>
      <c r="E4733"/>
      <c r="F4733"/>
      <c r="G4733"/>
      <c r="H4733"/>
      <c r="I4733"/>
      <c r="J4733"/>
      <c r="K4733"/>
      <c r="L4733"/>
      <c r="M4733"/>
      <c r="N4733"/>
      <c r="O4733"/>
      <c r="P4733"/>
      <c r="Q4733"/>
    </row>
    <row r="4734" spans="3:17" x14ac:dyDescent="0.35">
      <c r="C4734"/>
      <c r="D4734"/>
      <c r="E4734"/>
      <c r="F4734"/>
      <c r="G4734"/>
      <c r="H4734"/>
      <c r="I4734"/>
      <c r="J4734"/>
      <c r="K4734"/>
      <c r="L4734"/>
      <c r="M4734"/>
      <c r="N4734"/>
      <c r="O4734"/>
      <c r="P4734"/>
      <c r="Q4734"/>
    </row>
    <row r="4735" spans="3:17" x14ac:dyDescent="0.35">
      <c r="C4735"/>
      <c r="D4735"/>
      <c r="E4735"/>
      <c r="F4735"/>
      <c r="G4735"/>
      <c r="H4735"/>
      <c r="I4735"/>
      <c r="J4735"/>
      <c r="K4735"/>
      <c r="L4735"/>
      <c r="M4735"/>
      <c r="N4735"/>
      <c r="O4735"/>
      <c r="P4735"/>
      <c r="Q4735"/>
    </row>
    <row r="4736" spans="3:17" x14ac:dyDescent="0.35">
      <c r="C4736"/>
      <c r="D4736"/>
      <c r="E4736"/>
      <c r="F4736"/>
      <c r="G4736"/>
      <c r="H4736"/>
      <c r="I4736"/>
      <c r="J4736"/>
      <c r="K4736"/>
      <c r="L4736"/>
      <c r="M4736"/>
      <c r="N4736"/>
      <c r="O4736"/>
      <c r="P4736"/>
      <c r="Q4736"/>
    </row>
    <row r="4737" spans="3:17" x14ac:dyDescent="0.35">
      <c r="C4737"/>
      <c r="D4737"/>
      <c r="E4737"/>
      <c r="F4737"/>
      <c r="G4737"/>
      <c r="H4737"/>
      <c r="I4737"/>
      <c r="J4737"/>
      <c r="K4737"/>
      <c r="L4737"/>
      <c r="M4737"/>
      <c r="N4737"/>
      <c r="O4737"/>
      <c r="P4737"/>
      <c r="Q4737"/>
    </row>
    <row r="4738" spans="3:17" x14ac:dyDescent="0.35">
      <c r="C4738"/>
      <c r="D4738"/>
      <c r="E4738"/>
      <c r="F4738"/>
      <c r="G4738"/>
      <c r="H4738"/>
      <c r="I4738"/>
      <c r="J4738"/>
      <c r="K4738"/>
      <c r="L4738"/>
      <c r="M4738"/>
      <c r="N4738"/>
      <c r="O4738"/>
      <c r="P4738"/>
      <c r="Q4738"/>
    </row>
    <row r="4739" spans="3:17" x14ac:dyDescent="0.35">
      <c r="C4739"/>
      <c r="D4739"/>
      <c r="E4739"/>
      <c r="F4739"/>
      <c r="G4739"/>
      <c r="H4739"/>
      <c r="I4739"/>
      <c r="J4739"/>
      <c r="K4739"/>
      <c r="L4739"/>
      <c r="M4739"/>
      <c r="N4739"/>
      <c r="O4739"/>
      <c r="P4739"/>
      <c r="Q4739"/>
    </row>
    <row r="4740" spans="3:17" x14ac:dyDescent="0.35">
      <c r="C4740"/>
      <c r="D4740"/>
      <c r="E4740"/>
      <c r="F4740"/>
      <c r="G4740"/>
      <c r="H4740"/>
      <c r="I4740"/>
      <c r="J4740"/>
      <c r="K4740"/>
      <c r="L4740"/>
      <c r="M4740"/>
      <c r="N4740"/>
      <c r="O4740"/>
      <c r="P4740"/>
      <c r="Q4740"/>
    </row>
    <row r="4741" spans="3:17" x14ac:dyDescent="0.35">
      <c r="C4741"/>
      <c r="D4741"/>
      <c r="E4741"/>
      <c r="F4741"/>
      <c r="G4741"/>
      <c r="H4741"/>
      <c r="I4741"/>
      <c r="J4741"/>
      <c r="K4741"/>
      <c r="L4741"/>
      <c r="M4741"/>
      <c r="N4741"/>
      <c r="O4741"/>
      <c r="P4741"/>
      <c r="Q4741"/>
    </row>
    <row r="4742" spans="3:17" x14ac:dyDescent="0.35">
      <c r="C4742"/>
      <c r="D4742"/>
      <c r="E4742"/>
      <c r="F4742"/>
      <c r="G4742"/>
      <c r="H4742"/>
      <c r="I4742"/>
      <c r="J4742"/>
      <c r="K4742"/>
      <c r="L4742"/>
      <c r="M4742"/>
      <c r="N4742"/>
      <c r="O4742"/>
      <c r="P4742"/>
      <c r="Q4742"/>
    </row>
    <row r="4743" spans="3:17" x14ac:dyDescent="0.35">
      <c r="C4743"/>
      <c r="D4743"/>
      <c r="E4743"/>
      <c r="F4743"/>
      <c r="G4743"/>
      <c r="H4743"/>
      <c r="I4743"/>
      <c r="J4743"/>
      <c r="K4743"/>
      <c r="L4743"/>
      <c r="M4743"/>
      <c r="N4743"/>
      <c r="O4743"/>
      <c r="P4743"/>
      <c r="Q4743"/>
    </row>
    <row r="4744" spans="3:17" x14ac:dyDescent="0.35">
      <c r="C4744"/>
      <c r="D4744"/>
      <c r="E4744"/>
      <c r="F4744"/>
      <c r="G4744"/>
      <c r="H4744"/>
      <c r="I4744"/>
      <c r="J4744"/>
      <c r="K4744"/>
      <c r="L4744"/>
      <c r="M4744"/>
      <c r="N4744"/>
      <c r="O4744"/>
      <c r="P4744"/>
      <c r="Q4744"/>
    </row>
    <row r="4745" spans="3:17" x14ac:dyDescent="0.35">
      <c r="C4745"/>
      <c r="D4745"/>
      <c r="E4745"/>
      <c r="F4745"/>
      <c r="G4745"/>
      <c r="H4745"/>
      <c r="I4745"/>
      <c r="J4745"/>
      <c r="K4745"/>
      <c r="L4745"/>
      <c r="M4745"/>
      <c r="N4745"/>
      <c r="O4745"/>
      <c r="P4745"/>
      <c r="Q4745"/>
    </row>
    <row r="4746" spans="3:17" x14ac:dyDescent="0.35">
      <c r="C4746"/>
      <c r="D4746"/>
      <c r="E4746"/>
      <c r="F4746"/>
      <c r="G4746"/>
      <c r="H4746"/>
      <c r="I4746"/>
      <c r="J4746"/>
      <c r="K4746"/>
      <c r="L4746"/>
      <c r="M4746"/>
      <c r="N4746"/>
      <c r="O4746"/>
      <c r="P4746"/>
      <c r="Q4746"/>
    </row>
    <row r="4747" spans="3:17" x14ac:dyDescent="0.35">
      <c r="C4747"/>
      <c r="D4747"/>
      <c r="E4747"/>
      <c r="F4747"/>
      <c r="G4747"/>
      <c r="H4747"/>
      <c r="I4747"/>
      <c r="J4747"/>
      <c r="K4747"/>
      <c r="L4747"/>
      <c r="M4747"/>
      <c r="N4747"/>
      <c r="O4747"/>
      <c r="P4747"/>
      <c r="Q4747"/>
    </row>
    <row r="4748" spans="3:17" x14ac:dyDescent="0.35">
      <c r="C4748"/>
      <c r="D4748"/>
      <c r="E4748"/>
      <c r="F4748"/>
      <c r="G4748"/>
      <c r="H4748"/>
      <c r="I4748"/>
      <c r="J4748"/>
      <c r="K4748"/>
      <c r="L4748"/>
      <c r="M4748"/>
      <c r="N4748"/>
      <c r="O4748"/>
      <c r="P4748"/>
      <c r="Q4748"/>
    </row>
    <row r="4749" spans="3:17" x14ac:dyDescent="0.35">
      <c r="C4749"/>
      <c r="D4749"/>
      <c r="E4749"/>
      <c r="F4749"/>
      <c r="G4749"/>
      <c r="H4749"/>
      <c r="I4749"/>
      <c r="J4749"/>
      <c r="K4749"/>
      <c r="L4749"/>
      <c r="M4749"/>
      <c r="N4749"/>
      <c r="O4749"/>
      <c r="P4749"/>
      <c r="Q4749"/>
    </row>
    <row r="4750" spans="3:17" x14ac:dyDescent="0.35">
      <c r="C4750"/>
      <c r="D4750"/>
      <c r="E4750"/>
      <c r="F4750"/>
      <c r="G4750"/>
      <c r="H4750"/>
      <c r="I4750"/>
      <c r="J4750"/>
      <c r="K4750"/>
      <c r="L4750"/>
      <c r="M4750"/>
      <c r="N4750"/>
      <c r="O4750"/>
      <c r="P4750"/>
      <c r="Q4750"/>
    </row>
    <row r="4751" spans="3:17" x14ac:dyDescent="0.35">
      <c r="C4751"/>
      <c r="D4751"/>
      <c r="E4751"/>
      <c r="F4751"/>
      <c r="G4751"/>
      <c r="H4751"/>
      <c r="I4751"/>
      <c r="J4751"/>
      <c r="K4751"/>
      <c r="L4751"/>
      <c r="M4751"/>
      <c r="N4751"/>
      <c r="O4751"/>
      <c r="P4751"/>
      <c r="Q4751"/>
    </row>
    <row r="4752" spans="3:17" x14ac:dyDescent="0.35">
      <c r="C4752"/>
      <c r="D4752"/>
      <c r="E4752"/>
      <c r="F4752"/>
      <c r="G4752"/>
      <c r="H4752"/>
      <c r="I4752"/>
      <c r="J4752"/>
      <c r="K4752"/>
      <c r="L4752"/>
      <c r="M4752"/>
      <c r="N4752"/>
      <c r="O4752"/>
      <c r="P4752"/>
      <c r="Q4752"/>
    </row>
    <row r="4753" spans="3:17" x14ac:dyDescent="0.35">
      <c r="C4753"/>
      <c r="D4753"/>
      <c r="E4753"/>
      <c r="F4753"/>
      <c r="G4753"/>
      <c r="H4753"/>
      <c r="I4753"/>
      <c r="J4753"/>
      <c r="K4753"/>
      <c r="L4753"/>
      <c r="M4753"/>
      <c r="N4753"/>
      <c r="O4753"/>
      <c r="P4753"/>
      <c r="Q4753"/>
    </row>
    <row r="4754" spans="3:17" x14ac:dyDescent="0.35">
      <c r="C4754"/>
      <c r="D4754"/>
      <c r="E4754"/>
      <c r="F4754"/>
      <c r="G4754"/>
      <c r="H4754"/>
      <c r="I4754"/>
      <c r="J4754"/>
      <c r="K4754"/>
      <c r="L4754"/>
      <c r="M4754"/>
      <c r="N4754"/>
      <c r="O4754"/>
      <c r="P4754"/>
      <c r="Q4754"/>
    </row>
    <row r="4755" spans="3:17" x14ac:dyDescent="0.35">
      <c r="C4755"/>
      <c r="D4755"/>
      <c r="E4755"/>
      <c r="F4755"/>
      <c r="G4755"/>
      <c r="H4755"/>
      <c r="I4755"/>
      <c r="J4755"/>
      <c r="K4755"/>
      <c r="L4755"/>
      <c r="M4755"/>
      <c r="N4755"/>
      <c r="O4755"/>
      <c r="P4755"/>
      <c r="Q4755"/>
    </row>
    <row r="4756" spans="3:17" x14ac:dyDescent="0.35">
      <c r="C4756"/>
      <c r="D4756"/>
      <c r="E4756"/>
      <c r="F4756"/>
      <c r="G4756"/>
      <c r="H4756"/>
      <c r="I4756"/>
      <c r="J4756"/>
      <c r="K4756"/>
      <c r="L4756"/>
      <c r="M4756"/>
      <c r="N4756"/>
      <c r="O4756"/>
      <c r="P4756"/>
      <c r="Q4756"/>
    </row>
    <row r="4757" spans="3:17" x14ac:dyDescent="0.35">
      <c r="C4757"/>
      <c r="D4757"/>
      <c r="E4757"/>
      <c r="F4757"/>
      <c r="G4757"/>
      <c r="H4757"/>
      <c r="I4757"/>
      <c r="J4757"/>
      <c r="K4757"/>
      <c r="L4757"/>
      <c r="M4757"/>
      <c r="N4757"/>
      <c r="O4757"/>
      <c r="P4757"/>
      <c r="Q4757"/>
    </row>
    <row r="4758" spans="3:17" x14ac:dyDescent="0.35">
      <c r="C4758"/>
      <c r="D4758"/>
      <c r="E4758"/>
      <c r="F4758"/>
      <c r="G4758"/>
      <c r="H4758"/>
      <c r="I4758"/>
      <c r="J4758"/>
      <c r="K4758"/>
      <c r="L4758"/>
      <c r="M4758"/>
      <c r="N4758"/>
      <c r="O4758"/>
      <c r="P4758"/>
      <c r="Q4758"/>
    </row>
    <row r="4759" spans="3:17" x14ac:dyDescent="0.35">
      <c r="C4759"/>
      <c r="D4759"/>
      <c r="E4759"/>
      <c r="F4759"/>
      <c r="G4759"/>
      <c r="H4759"/>
      <c r="I4759"/>
      <c r="J4759"/>
      <c r="K4759"/>
      <c r="L4759"/>
      <c r="M4759"/>
      <c r="N4759"/>
      <c r="O4759"/>
      <c r="P4759"/>
      <c r="Q4759"/>
    </row>
    <row r="4760" spans="3:17" x14ac:dyDescent="0.35">
      <c r="C4760"/>
      <c r="D4760"/>
      <c r="E4760"/>
      <c r="F4760"/>
      <c r="G4760"/>
      <c r="H4760"/>
      <c r="I4760"/>
      <c r="J4760"/>
      <c r="K4760"/>
      <c r="L4760"/>
      <c r="M4760"/>
      <c r="N4760"/>
      <c r="O4760"/>
      <c r="P4760"/>
      <c r="Q4760"/>
    </row>
    <row r="4761" spans="3:17" x14ac:dyDescent="0.35">
      <c r="C4761"/>
      <c r="D4761"/>
      <c r="E4761"/>
      <c r="F4761"/>
      <c r="G4761"/>
      <c r="H4761"/>
      <c r="I4761"/>
      <c r="J4761"/>
      <c r="K4761"/>
      <c r="L4761"/>
      <c r="M4761"/>
      <c r="N4761"/>
      <c r="O4761"/>
      <c r="P4761"/>
      <c r="Q4761"/>
    </row>
    <row r="4762" spans="3:17" x14ac:dyDescent="0.35">
      <c r="C4762"/>
      <c r="D4762"/>
      <c r="E4762"/>
      <c r="F4762"/>
      <c r="G4762"/>
      <c r="H4762"/>
      <c r="I4762"/>
      <c r="J4762"/>
      <c r="K4762"/>
      <c r="L4762"/>
      <c r="M4762"/>
      <c r="N4762"/>
      <c r="O4762"/>
      <c r="P4762"/>
      <c r="Q4762"/>
    </row>
    <row r="4763" spans="3:17" x14ac:dyDescent="0.35">
      <c r="C4763"/>
      <c r="D4763"/>
      <c r="E4763"/>
      <c r="F4763"/>
      <c r="G4763"/>
      <c r="H4763"/>
      <c r="I4763"/>
      <c r="J4763"/>
      <c r="K4763"/>
      <c r="L4763"/>
      <c r="M4763"/>
      <c r="N4763"/>
      <c r="O4763"/>
      <c r="P4763"/>
      <c r="Q4763"/>
    </row>
    <row r="4764" spans="3:17" x14ac:dyDescent="0.35">
      <c r="C4764"/>
      <c r="D4764"/>
      <c r="E4764"/>
      <c r="F4764"/>
      <c r="G4764"/>
      <c r="H4764"/>
      <c r="I4764"/>
      <c r="J4764"/>
      <c r="K4764"/>
      <c r="L4764"/>
      <c r="M4764"/>
      <c r="N4764"/>
      <c r="O4764"/>
      <c r="P4764"/>
      <c r="Q4764"/>
    </row>
    <row r="4765" spans="3:17" x14ac:dyDescent="0.35">
      <c r="C4765"/>
      <c r="D4765"/>
      <c r="E4765"/>
      <c r="F4765"/>
      <c r="G4765"/>
      <c r="H4765"/>
      <c r="I4765"/>
      <c r="J4765"/>
      <c r="K4765"/>
      <c r="L4765"/>
      <c r="M4765"/>
      <c r="N4765"/>
      <c r="O4765"/>
      <c r="P4765"/>
      <c r="Q4765"/>
    </row>
    <row r="4766" spans="3:17" x14ac:dyDescent="0.35">
      <c r="C4766"/>
      <c r="D4766"/>
      <c r="E4766"/>
      <c r="F4766"/>
      <c r="G4766"/>
      <c r="H4766"/>
      <c r="I4766"/>
      <c r="J4766"/>
      <c r="K4766"/>
      <c r="L4766"/>
      <c r="M4766"/>
      <c r="N4766"/>
      <c r="O4766"/>
      <c r="P4766"/>
      <c r="Q4766"/>
    </row>
    <row r="4767" spans="3:17" x14ac:dyDescent="0.35">
      <c r="C4767"/>
      <c r="D4767"/>
      <c r="E4767"/>
      <c r="F4767"/>
      <c r="G4767"/>
      <c r="H4767"/>
      <c r="I4767"/>
      <c r="J4767"/>
      <c r="K4767"/>
      <c r="L4767"/>
      <c r="M4767"/>
      <c r="N4767"/>
      <c r="O4767"/>
      <c r="P4767"/>
      <c r="Q4767"/>
    </row>
    <row r="4768" spans="3:17" x14ac:dyDescent="0.35">
      <c r="C4768"/>
      <c r="D4768"/>
      <c r="E4768"/>
      <c r="F4768"/>
      <c r="G4768"/>
      <c r="H4768"/>
      <c r="I4768"/>
      <c r="J4768"/>
      <c r="K4768"/>
      <c r="L4768"/>
      <c r="M4768"/>
      <c r="N4768"/>
      <c r="O4768"/>
      <c r="P4768"/>
      <c r="Q4768"/>
    </row>
    <row r="4769" spans="3:17" x14ac:dyDescent="0.35">
      <c r="C4769"/>
      <c r="D4769"/>
      <c r="E4769"/>
      <c r="F4769"/>
      <c r="G4769"/>
      <c r="H4769"/>
      <c r="I4769"/>
      <c r="J4769"/>
      <c r="K4769"/>
      <c r="L4769"/>
      <c r="M4769"/>
      <c r="N4769"/>
      <c r="O4769"/>
      <c r="P4769"/>
      <c r="Q4769"/>
    </row>
    <row r="4770" spans="3:17" x14ac:dyDescent="0.35">
      <c r="C4770"/>
      <c r="D4770"/>
      <c r="E4770"/>
      <c r="F4770"/>
      <c r="G4770"/>
      <c r="H4770"/>
      <c r="I4770"/>
      <c r="J4770"/>
      <c r="K4770"/>
      <c r="L4770"/>
      <c r="M4770"/>
      <c r="N4770"/>
      <c r="O4770"/>
      <c r="P4770"/>
      <c r="Q4770"/>
    </row>
    <row r="4771" spans="3:17" x14ac:dyDescent="0.35">
      <c r="C4771"/>
      <c r="D4771"/>
      <c r="E4771"/>
      <c r="F4771"/>
      <c r="G4771"/>
      <c r="H4771"/>
      <c r="I4771"/>
      <c r="J4771"/>
      <c r="K4771"/>
      <c r="L4771"/>
      <c r="M4771"/>
      <c r="N4771"/>
      <c r="O4771"/>
      <c r="P4771"/>
      <c r="Q4771"/>
    </row>
    <row r="4772" spans="3:17" x14ac:dyDescent="0.35">
      <c r="C4772"/>
      <c r="D4772"/>
      <c r="E4772"/>
      <c r="F4772"/>
      <c r="G4772"/>
      <c r="H4772"/>
      <c r="I4772"/>
      <c r="J4772"/>
      <c r="K4772"/>
      <c r="L4772"/>
      <c r="M4772"/>
      <c r="N4772"/>
      <c r="O4772"/>
      <c r="P4772"/>
      <c r="Q4772"/>
    </row>
    <row r="4773" spans="3:17" x14ac:dyDescent="0.35">
      <c r="C4773"/>
      <c r="D4773"/>
      <c r="E4773"/>
      <c r="F4773"/>
      <c r="G4773"/>
      <c r="H4773"/>
      <c r="I4773"/>
      <c r="J4773"/>
      <c r="K4773"/>
      <c r="L4773"/>
      <c r="M4773"/>
      <c r="N4773"/>
      <c r="O4773"/>
      <c r="P4773"/>
      <c r="Q4773"/>
    </row>
    <row r="4774" spans="3:17" x14ac:dyDescent="0.35">
      <c r="C4774"/>
      <c r="D4774"/>
      <c r="E4774"/>
      <c r="F4774"/>
      <c r="G4774"/>
      <c r="H4774"/>
      <c r="I4774"/>
      <c r="J4774"/>
      <c r="K4774"/>
      <c r="L4774"/>
      <c r="M4774"/>
      <c r="N4774"/>
      <c r="O4774"/>
      <c r="P4774"/>
      <c r="Q4774"/>
    </row>
    <row r="4775" spans="3:17" x14ac:dyDescent="0.35">
      <c r="C4775"/>
      <c r="D4775"/>
      <c r="E4775"/>
      <c r="F4775"/>
      <c r="G4775"/>
      <c r="H4775"/>
      <c r="I4775"/>
      <c r="J4775"/>
      <c r="K4775"/>
      <c r="L4775"/>
      <c r="M4775"/>
      <c r="N4775"/>
      <c r="O4775"/>
      <c r="P4775"/>
      <c r="Q4775"/>
    </row>
    <row r="4776" spans="3:17" x14ac:dyDescent="0.35">
      <c r="C4776"/>
      <c r="D4776"/>
      <c r="E4776"/>
      <c r="F4776"/>
      <c r="G4776"/>
      <c r="H4776"/>
      <c r="I4776"/>
      <c r="J4776"/>
      <c r="K4776"/>
      <c r="L4776"/>
      <c r="M4776"/>
      <c r="N4776"/>
      <c r="O4776"/>
      <c r="P4776"/>
      <c r="Q4776"/>
    </row>
    <row r="4777" spans="3:17" x14ac:dyDescent="0.35">
      <c r="C4777"/>
      <c r="D4777"/>
      <c r="E4777"/>
      <c r="F4777"/>
      <c r="G4777"/>
      <c r="H4777"/>
      <c r="I4777"/>
      <c r="J4777"/>
      <c r="K4777"/>
      <c r="L4777"/>
      <c r="M4777"/>
      <c r="N4777"/>
      <c r="O4777"/>
      <c r="P4777"/>
      <c r="Q4777"/>
    </row>
    <row r="4778" spans="3:17" x14ac:dyDescent="0.35">
      <c r="C4778"/>
      <c r="D4778"/>
      <c r="E4778"/>
      <c r="F4778"/>
      <c r="G4778"/>
      <c r="H4778"/>
      <c r="I4778"/>
      <c r="J4778"/>
      <c r="K4778"/>
      <c r="L4778"/>
      <c r="M4778"/>
      <c r="N4778"/>
      <c r="O4778"/>
      <c r="P4778"/>
      <c r="Q4778"/>
    </row>
    <row r="4779" spans="3:17" x14ac:dyDescent="0.35">
      <c r="C4779"/>
      <c r="D4779"/>
      <c r="E4779"/>
      <c r="F4779"/>
      <c r="G4779"/>
      <c r="H4779"/>
      <c r="I4779"/>
      <c r="J4779"/>
      <c r="K4779"/>
      <c r="L4779"/>
      <c r="M4779"/>
      <c r="N4779"/>
      <c r="O4779"/>
      <c r="P4779"/>
      <c r="Q4779"/>
    </row>
    <row r="4780" spans="3:17" x14ac:dyDescent="0.35">
      <c r="C4780"/>
      <c r="D4780"/>
      <c r="E4780"/>
      <c r="F4780"/>
      <c r="G4780"/>
      <c r="H4780"/>
      <c r="I4780"/>
      <c r="J4780"/>
      <c r="K4780"/>
      <c r="L4780"/>
      <c r="M4780"/>
      <c r="N4780"/>
      <c r="O4780"/>
      <c r="P4780"/>
      <c r="Q4780"/>
    </row>
    <row r="4781" spans="3:17" x14ac:dyDescent="0.35">
      <c r="C4781"/>
      <c r="D4781"/>
      <c r="E4781"/>
      <c r="F4781"/>
      <c r="G4781"/>
      <c r="H4781"/>
      <c r="I4781"/>
      <c r="J4781"/>
      <c r="K4781"/>
      <c r="L4781"/>
      <c r="M4781"/>
      <c r="N4781"/>
      <c r="O4781"/>
      <c r="P4781"/>
      <c r="Q4781"/>
    </row>
    <row r="4782" spans="3:17" x14ac:dyDescent="0.35">
      <c r="C4782"/>
      <c r="D4782"/>
      <c r="E4782"/>
      <c r="F4782"/>
      <c r="G4782"/>
      <c r="H4782"/>
      <c r="I4782"/>
      <c r="J4782"/>
      <c r="K4782"/>
      <c r="L4782"/>
      <c r="M4782"/>
      <c r="N4782"/>
      <c r="O4782"/>
      <c r="P4782"/>
      <c r="Q4782"/>
    </row>
    <row r="4783" spans="3:17" x14ac:dyDescent="0.35">
      <c r="C4783"/>
      <c r="D4783"/>
      <c r="E4783"/>
      <c r="F4783"/>
      <c r="G4783"/>
      <c r="H4783"/>
      <c r="I4783"/>
      <c r="J4783"/>
      <c r="K4783"/>
      <c r="L4783"/>
      <c r="M4783"/>
      <c r="N4783"/>
      <c r="O4783"/>
      <c r="P4783"/>
      <c r="Q4783"/>
    </row>
    <row r="4784" spans="3:17" x14ac:dyDescent="0.35">
      <c r="C4784"/>
      <c r="D4784"/>
      <c r="E4784"/>
      <c r="F4784"/>
      <c r="G4784"/>
      <c r="H4784"/>
      <c r="I4784"/>
      <c r="J4784"/>
      <c r="K4784"/>
      <c r="L4784"/>
      <c r="M4784"/>
      <c r="N4784"/>
      <c r="O4784"/>
      <c r="P4784"/>
      <c r="Q4784"/>
    </row>
    <row r="4785" spans="3:17" x14ac:dyDescent="0.35">
      <c r="C4785"/>
      <c r="D4785"/>
      <c r="E4785"/>
      <c r="F4785"/>
      <c r="G4785"/>
      <c r="H4785"/>
      <c r="I4785"/>
      <c r="J4785"/>
      <c r="K4785"/>
      <c r="L4785"/>
      <c r="M4785"/>
      <c r="N4785"/>
      <c r="O4785"/>
      <c r="P4785"/>
      <c r="Q4785"/>
    </row>
    <row r="4786" spans="3:17" x14ac:dyDescent="0.35">
      <c r="C4786"/>
      <c r="D4786"/>
      <c r="E4786"/>
      <c r="F4786"/>
      <c r="G4786"/>
      <c r="H4786"/>
      <c r="I4786"/>
      <c r="J4786"/>
      <c r="K4786"/>
      <c r="L4786"/>
      <c r="M4786"/>
      <c r="N4786"/>
      <c r="O4786"/>
      <c r="P4786"/>
      <c r="Q4786"/>
    </row>
    <row r="4787" spans="3:17" x14ac:dyDescent="0.35">
      <c r="C4787"/>
      <c r="D4787"/>
      <c r="E4787"/>
      <c r="F4787"/>
      <c r="G4787"/>
      <c r="H4787"/>
      <c r="I4787"/>
      <c r="J4787"/>
      <c r="K4787"/>
      <c r="L4787"/>
      <c r="M4787"/>
      <c r="N4787"/>
      <c r="O4787"/>
      <c r="P4787"/>
      <c r="Q4787"/>
    </row>
    <row r="4788" spans="3:17" x14ac:dyDescent="0.35">
      <c r="C4788"/>
      <c r="D4788"/>
      <c r="E4788"/>
      <c r="F4788"/>
      <c r="G4788"/>
      <c r="H4788"/>
      <c r="I4788"/>
      <c r="J4788"/>
      <c r="K4788"/>
      <c r="L4788"/>
      <c r="M4788"/>
      <c r="N4788"/>
      <c r="O4788"/>
      <c r="P4788"/>
      <c r="Q4788"/>
    </row>
    <row r="4789" spans="3:17" x14ac:dyDescent="0.35">
      <c r="C4789"/>
      <c r="D4789"/>
      <c r="E4789"/>
      <c r="F4789"/>
      <c r="G4789"/>
      <c r="H4789"/>
      <c r="I4789"/>
      <c r="J4789"/>
      <c r="K4789"/>
      <c r="L4789"/>
      <c r="M4789"/>
      <c r="N4789"/>
      <c r="O4789"/>
      <c r="P4789"/>
      <c r="Q4789"/>
    </row>
    <row r="4790" spans="3:17" x14ac:dyDescent="0.35">
      <c r="C4790"/>
      <c r="D4790"/>
      <c r="E4790"/>
      <c r="F4790"/>
      <c r="G4790"/>
      <c r="H4790"/>
      <c r="I4790"/>
      <c r="J4790"/>
      <c r="K4790"/>
      <c r="L4790"/>
      <c r="M4790"/>
      <c r="N4790"/>
      <c r="O4790"/>
      <c r="P4790"/>
      <c r="Q4790"/>
    </row>
    <row r="4791" spans="3:17" x14ac:dyDescent="0.35">
      <c r="C4791"/>
      <c r="D4791"/>
      <c r="E4791"/>
      <c r="F4791"/>
      <c r="G4791"/>
      <c r="H4791"/>
      <c r="I4791"/>
      <c r="J4791"/>
      <c r="K4791"/>
      <c r="L4791"/>
      <c r="M4791"/>
      <c r="N4791"/>
      <c r="O4791"/>
      <c r="P4791"/>
      <c r="Q4791"/>
    </row>
    <row r="4792" spans="3:17" x14ac:dyDescent="0.35">
      <c r="C4792"/>
      <c r="D4792"/>
      <c r="E4792"/>
      <c r="F4792"/>
      <c r="G4792"/>
      <c r="H4792"/>
      <c r="I4792"/>
      <c r="J4792"/>
      <c r="K4792"/>
      <c r="L4792"/>
      <c r="M4792"/>
      <c r="N4792"/>
      <c r="O4792"/>
      <c r="P4792"/>
      <c r="Q4792"/>
    </row>
    <row r="4793" spans="3:17" x14ac:dyDescent="0.35">
      <c r="C4793"/>
      <c r="D4793"/>
      <c r="E4793"/>
      <c r="F4793"/>
      <c r="G4793"/>
      <c r="H4793"/>
      <c r="I4793"/>
      <c r="J4793"/>
      <c r="K4793"/>
      <c r="L4793"/>
      <c r="M4793"/>
      <c r="N4793"/>
      <c r="O4793"/>
      <c r="P4793"/>
      <c r="Q4793"/>
    </row>
    <row r="4794" spans="3:17" x14ac:dyDescent="0.35">
      <c r="C4794"/>
      <c r="D4794"/>
      <c r="E4794"/>
      <c r="F4794"/>
      <c r="G4794"/>
      <c r="H4794"/>
      <c r="I4794"/>
      <c r="J4794"/>
      <c r="K4794"/>
      <c r="L4794"/>
      <c r="M4794"/>
      <c r="N4794"/>
      <c r="O4794"/>
      <c r="P4794"/>
      <c r="Q4794"/>
    </row>
    <row r="4795" spans="3:17" x14ac:dyDescent="0.35">
      <c r="C4795"/>
      <c r="D4795"/>
      <c r="E4795"/>
      <c r="F4795"/>
      <c r="G4795"/>
      <c r="H4795"/>
      <c r="I4795"/>
      <c r="J4795"/>
      <c r="K4795"/>
      <c r="L4795"/>
      <c r="M4795"/>
      <c r="N4795"/>
      <c r="O4795"/>
      <c r="P4795"/>
      <c r="Q4795"/>
    </row>
    <row r="4796" spans="3:17" x14ac:dyDescent="0.35">
      <c r="C4796"/>
      <c r="D4796"/>
      <c r="E4796"/>
      <c r="F4796"/>
      <c r="G4796"/>
      <c r="H4796"/>
      <c r="I4796"/>
      <c r="J4796"/>
      <c r="K4796"/>
      <c r="L4796"/>
      <c r="M4796"/>
      <c r="N4796"/>
      <c r="O4796"/>
      <c r="P4796"/>
      <c r="Q4796"/>
    </row>
    <row r="4797" spans="3:17" x14ac:dyDescent="0.35">
      <c r="C4797"/>
      <c r="D4797"/>
      <c r="E4797"/>
      <c r="F4797"/>
      <c r="G4797"/>
      <c r="H4797"/>
      <c r="I4797"/>
      <c r="J4797"/>
      <c r="K4797"/>
      <c r="L4797"/>
      <c r="M4797"/>
      <c r="N4797"/>
      <c r="O4797"/>
      <c r="P4797"/>
      <c r="Q4797"/>
    </row>
    <row r="4798" spans="3:17" x14ac:dyDescent="0.35">
      <c r="C4798"/>
      <c r="D4798"/>
      <c r="E4798"/>
      <c r="F4798"/>
      <c r="G4798"/>
      <c r="H4798"/>
      <c r="I4798"/>
      <c r="J4798"/>
      <c r="K4798"/>
      <c r="L4798"/>
      <c r="M4798"/>
      <c r="N4798"/>
      <c r="O4798"/>
      <c r="P4798"/>
      <c r="Q4798"/>
    </row>
    <row r="4799" spans="3:17" x14ac:dyDescent="0.35">
      <c r="C4799"/>
      <c r="D4799"/>
      <c r="E4799"/>
      <c r="F4799"/>
      <c r="G4799"/>
      <c r="H4799"/>
      <c r="I4799"/>
      <c r="J4799"/>
      <c r="K4799"/>
      <c r="L4799"/>
      <c r="M4799"/>
      <c r="N4799"/>
      <c r="O4799"/>
      <c r="P4799"/>
      <c r="Q4799"/>
    </row>
    <row r="4800" spans="3:17" x14ac:dyDescent="0.35">
      <c r="C4800"/>
      <c r="D4800"/>
      <c r="E4800"/>
      <c r="F4800"/>
      <c r="G4800"/>
      <c r="H4800"/>
      <c r="I4800"/>
      <c r="J4800"/>
      <c r="K4800"/>
      <c r="L4800"/>
      <c r="M4800"/>
      <c r="N4800"/>
      <c r="O4800"/>
      <c r="P4800"/>
      <c r="Q4800"/>
    </row>
    <row r="4801" spans="3:17" x14ac:dyDescent="0.35">
      <c r="C4801"/>
      <c r="D4801"/>
      <c r="E4801"/>
      <c r="F4801"/>
      <c r="G4801"/>
      <c r="H4801"/>
      <c r="I4801"/>
      <c r="J4801"/>
      <c r="K4801"/>
      <c r="L4801"/>
      <c r="M4801"/>
      <c r="N4801"/>
      <c r="O4801"/>
      <c r="P4801"/>
      <c r="Q4801"/>
    </row>
    <row r="4802" spans="3:17" x14ac:dyDescent="0.35">
      <c r="C4802"/>
      <c r="D4802"/>
      <c r="E4802"/>
      <c r="F4802"/>
      <c r="G4802"/>
      <c r="H4802"/>
      <c r="I4802"/>
      <c r="J4802"/>
      <c r="K4802"/>
      <c r="L4802"/>
      <c r="M4802"/>
      <c r="N4802"/>
      <c r="O4802"/>
      <c r="P4802"/>
      <c r="Q4802"/>
    </row>
    <row r="4803" spans="3:17" x14ac:dyDescent="0.35">
      <c r="C4803"/>
      <c r="D4803"/>
      <c r="E4803"/>
      <c r="F4803"/>
      <c r="G4803"/>
      <c r="H4803"/>
      <c r="I4803"/>
      <c r="J4803"/>
      <c r="K4803"/>
      <c r="L4803"/>
      <c r="M4803"/>
      <c r="N4803"/>
      <c r="O4803"/>
      <c r="P4803"/>
      <c r="Q4803"/>
    </row>
    <row r="4804" spans="3:17" x14ac:dyDescent="0.35">
      <c r="C4804"/>
      <c r="D4804"/>
      <c r="E4804"/>
      <c r="F4804"/>
      <c r="G4804"/>
      <c r="H4804"/>
      <c r="I4804"/>
      <c r="J4804"/>
      <c r="K4804"/>
      <c r="L4804"/>
      <c r="M4804"/>
      <c r="N4804"/>
      <c r="O4804"/>
      <c r="P4804"/>
      <c r="Q4804"/>
    </row>
    <row r="4805" spans="3:17" x14ac:dyDescent="0.35">
      <c r="C4805"/>
      <c r="D4805"/>
      <c r="E4805"/>
      <c r="F4805"/>
      <c r="G4805"/>
      <c r="H4805"/>
      <c r="I4805"/>
      <c r="J4805"/>
      <c r="K4805"/>
      <c r="L4805"/>
      <c r="M4805"/>
      <c r="N4805"/>
      <c r="O4805"/>
      <c r="P4805"/>
      <c r="Q4805"/>
    </row>
    <row r="4806" spans="3:17" x14ac:dyDescent="0.35">
      <c r="C4806"/>
      <c r="D4806"/>
      <c r="E4806"/>
      <c r="F4806"/>
      <c r="G4806"/>
      <c r="H4806"/>
      <c r="I4806"/>
      <c r="J4806"/>
      <c r="K4806"/>
      <c r="L4806"/>
      <c r="M4806"/>
      <c r="N4806"/>
      <c r="O4806"/>
      <c r="P4806"/>
      <c r="Q4806"/>
    </row>
    <row r="4807" spans="3:17" x14ac:dyDescent="0.35">
      <c r="C4807"/>
      <c r="D4807"/>
      <c r="E4807"/>
      <c r="F4807"/>
      <c r="G4807"/>
      <c r="H4807"/>
      <c r="I4807"/>
      <c r="J4807"/>
      <c r="K4807"/>
      <c r="L4807"/>
      <c r="M4807"/>
      <c r="N4807"/>
      <c r="O4807"/>
      <c r="P4807"/>
      <c r="Q4807"/>
    </row>
    <row r="4808" spans="3:17" x14ac:dyDescent="0.35">
      <c r="C4808"/>
      <c r="D4808"/>
      <c r="E4808"/>
      <c r="F4808"/>
      <c r="G4808"/>
      <c r="H4808"/>
      <c r="I4808"/>
      <c r="J4808"/>
      <c r="K4808"/>
      <c r="L4808"/>
      <c r="M4808"/>
      <c r="N4808"/>
      <c r="O4808"/>
      <c r="P4808"/>
      <c r="Q4808"/>
    </row>
    <row r="4809" spans="3:17" x14ac:dyDescent="0.35">
      <c r="C4809"/>
      <c r="D4809"/>
      <c r="E4809"/>
      <c r="F4809"/>
      <c r="G4809"/>
      <c r="H4809"/>
      <c r="I4809"/>
      <c r="J4809"/>
      <c r="K4809"/>
      <c r="L4809"/>
      <c r="M4809"/>
      <c r="N4809"/>
      <c r="O4809"/>
      <c r="P4809"/>
      <c r="Q4809"/>
    </row>
    <row r="4810" spans="3:17" x14ac:dyDescent="0.35">
      <c r="C4810"/>
      <c r="D4810"/>
      <c r="E4810"/>
      <c r="F4810"/>
      <c r="G4810"/>
      <c r="H4810"/>
      <c r="I4810"/>
      <c r="J4810"/>
      <c r="K4810"/>
      <c r="L4810"/>
      <c r="M4810"/>
      <c r="N4810"/>
      <c r="O4810"/>
      <c r="P4810"/>
      <c r="Q4810"/>
    </row>
    <row r="4811" spans="3:17" x14ac:dyDescent="0.35">
      <c r="C4811"/>
      <c r="D4811"/>
      <c r="E4811"/>
      <c r="F4811"/>
      <c r="G4811"/>
      <c r="H4811"/>
      <c r="I4811"/>
      <c r="J4811"/>
      <c r="K4811"/>
      <c r="L4811"/>
      <c r="M4811"/>
      <c r="N4811"/>
      <c r="O4811"/>
      <c r="P4811"/>
      <c r="Q4811"/>
    </row>
    <row r="4812" spans="3:17" x14ac:dyDescent="0.35">
      <c r="C4812"/>
      <c r="D4812"/>
      <c r="E4812"/>
      <c r="F4812"/>
      <c r="G4812"/>
      <c r="H4812"/>
      <c r="I4812"/>
      <c r="J4812"/>
      <c r="K4812"/>
      <c r="L4812"/>
      <c r="M4812"/>
      <c r="N4812"/>
      <c r="O4812"/>
      <c r="P4812"/>
      <c r="Q4812"/>
    </row>
    <row r="4813" spans="3:17" x14ac:dyDescent="0.35">
      <c r="C4813"/>
      <c r="D4813"/>
      <c r="E4813"/>
      <c r="F4813"/>
      <c r="G4813"/>
      <c r="H4813"/>
      <c r="I4813"/>
      <c r="J4813"/>
      <c r="K4813"/>
      <c r="L4813"/>
      <c r="M4813"/>
      <c r="N4813"/>
      <c r="O4813"/>
      <c r="P4813"/>
      <c r="Q4813"/>
    </row>
    <row r="4814" spans="3:17" x14ac:dyDescent="0.35">
      <c r="C4814"/>
      <c r="D4814"/>
      <c r="E4814"/>
      <c r="F4814"/>
      <c r="G4814"/>
      <c r="H4814"/>
      <c r="I4814"/>
      <c r="J4814"/>
      <c r="K4814"/>
      <c r="L4814"/>
      <c r="M4814"/>
      <c r="N4814"/>
      <c r="O4814"/>
      <c r="P4814"/>
      <c r="Q4814"/>
    </row>
    <row r="4815" spans="3:17" x14ac:dyDescent="0.35">
      <c r="C4815"/>
      <c r="D4815"/>
      <c r="E4815"/>
      <c r="F4815"/>
      <c r="G4815"/>
      <c r="H4815"/>
      <c r="I4815"/>
      <c r="J4815"/>
      <c r="K4815"/>
      <c r="L4815"/>
      <c r="M4815"/>
      <c r="N4815"/>
      <c r="O4815"/>
      <c r="P4815"/>
      <c r="Q4815"/>
    </row>
    <row r="4816" spans="3:17" x14ac:dyDescent="0.35">
      <c r="C4816"/>
      <c r="D4816"/>
      <c r="E4816"/>
      <c r="F4816"/>
      <c r="G4816"/>
      <c r="H4816"/>
      <c r="I4816"/>
      <c r="J4816"/>
      <c r="K4816"/>
      <c r="L4816"/>
      <c r="M4816"/>
      <c r="N4816"/>
      <c r="O4816"/>
      <c r="P4816"/>
      <c r="Q4816"/>
    </row>
    <row r="4817" spans="3:17" x14ac:dyDescent="0.35">
      <c r="C4817"/>
      <c r="D4817"/>
      <c r="E4817"/>
      <c r="F4817"/>
      <c r="G4817"/>
      <c r="H4817"/>
      <c r="I4817"/>
      <c r="J4817"/>
      <c r="K4817"/>
      <c r="L4817"/>
      <c r="M4817"/>
      <c r="N4817"/>
      <c r="O4817"/>
      <c r="P4817"/>
      <c r="Q4817"/>
    </row>
    <row r="4818" spans="3:17" x14ac:dyDescent="0.35">
      <c r="C4818"/>
      <c r="D4818"/>
      <c r="E4818"/>
      <c r="F4818"/>
      <c r="G4818"/>
      <c r="H4818"/>
      <c r="I4818"/>
      <c r="J4818"/>
      <c r="K4818"/>
      <c r="L4818"/>
      <c r="M4818"/>
      <c r="N4818"/>
      <c r="O4818"/>
      <c r="P4818"/>
      <c r="Q4818"/>
    </row>
    <row r="4819" spans="3:17" x14ac:dyDescent="0.35">
      <c r="C4819"/>
      <c r="D4819"/>
      <c r="E4819"/>
      <c r="F4819"/>
      <c r="G4819"/>
      <c r="H4819"/>
      <c r="I4819"/>
      <c r="J4819"/>
      <c r="K4819"/>
      <c r="L4819"/>
      <c r="M4819"/>
      <c r="N4819"/>
      <c r="O4819"/>
      <c r="P4819"/>
      <c r="Q4819"/>
    </row>
    <row r="4820" spans="3:17" x14ac:dyDescent="0.35">
      <c r="C4820"/>
      <c r="D4820"/>
      <c r="E4820"/>
      <c r="F4820"/>
      <c r="G4820"/>
      <c r="H4820"/>
      <c r="I4820"/>
      <c r="J4820"/>
      <c r="K4820"/>
      <c r="L4820"/>
      <c r="M4820"/>
      <c r="N4820"/>
      <c r="O4820"/>
      <c r="P4820"/>
      <c r="Q4820"/>
    </row>
    <row r="4821" spans="3:17" x14ac:dyDescent="0.35">
      <c r="C4821"/>
      <c r="D4821"/>
      <c r="E4821"/>
      <c r="F4821"/>
      <c r="G4821"/>
      <c r="H4821"/>
      <c r="I4821"/>
      <c r="J4821"/>
      <c r="K4821"/>
      <c r="L4821"/>
      <c r="M4821"/>
      <c r="N4821"/>
      <c r="O4821"/>
      <c r="P4821"/>
      <c r="Q4821"/>
    </row>
    <row r="4822" spans="3:17" x14ac:dyDescent="0.35">
      <c r="C4822"/>
      <c r="D4822"/>
      <c r="E4822"/>
      <c r="F4822"/>
      <c r="G4822"/>
      <c r="H4822"/>
      <c r="I4822"/>
      <c r="J4822"/>
      <c r="K4822"/>
      <c r="L4822"/>
      <c r="M4822"/>
      <c r="N4822"/>
      <c r="O4822"/>
      <c r="P4822"/>
      <c r="Q4822"/>
    </row>
    <row r="4823" spans="3:17" x14ac:dyDescent="0.35">
      <c r="C4823"/>
      <c r="D4823"/>
      <c r="E4823"/>
      <c r="F4823"/>
      <c r="G4823"/>
      <c r="H4823"/>
      <c r="I4823"/>
      <c r="J4823"/>
      <c r="K4823"/>
      <c r="L4823"/>
      <c r="M4823"/>
      <c r="N4823"/>
      <c r="O4823"/>
      <c r="P4823"/>
      <c r="Q4823"/>
    </row>
    <row r="4824" spans="3:17" x14ac:dyDescent="0.35">
      <c r="C4824"/>
      <c r="D4824"/>
      <c r="E4824"/>
      <c r="F4824"/>
      <c r="G4824"/>
      <c r="H4824"/>
      <c r="I4824"/>
      <c r="J4824"/>
      <c r="K4824"/>
      <c r="L4824"/>
      <c r="M4824"/>
      <c r="N4824"/>
      <c r="O4824"/>
      <c r="P4824"/>
      <c r="Q4824"/>
    </row>
    <row r="4825" spans="3:17" x14ac:dyDescent="0.35">
      <c r="C4825"/>
      <c r="D4825"/>
      <c r="E4825"/>
      <c r="F4825"/>
      <c r="G4825"/>
      <c r="H4825"/>
      <c r="I4825"/>
      <c r="J4825"/>
      <c r="K4825"/>
      <c r="L4825"/>
      <c r="M4825"/>
      <c r="N4825"/>
      <c r="O4825"/>
      <c r="P4825"/>
      <c r="Q4825"/>
    </row>
    <row r="4826" spans="3:17" x14ac:dyDescent="0.35">
      <c r="C4826"/>
      <c r="D4826"/>
      <c r="E4826"/>
      <c r="F4826"/>
      <c r="G4826"/>
      <c r="H4826"/>
      <c r="I4826"/>
      <c r="J4826"/>
      <c r="K4826"/>
      <c r="L4826"/>
      <c r="M4826"/>
      <c r="N4826"/>
      <c r="O4826"/>
      <c r="P4826"/>
      <c r="Q4826"/>
    </row>
    <row r="4827" spans="3:17" x14ac:dyDescent="0.35">
      <c r="C4827"/>
      <c r="D4827"/>
      <c r="E4827"/>
      <c r="F4827"/>
      <c r="G4827"/>
      <c r="H4827"/>
      <c r="I4827"/>
      <c r="J4827"/>
      <c r="K4827"/>
      <c r="L4827"/>
      <c r="M4827"/>
      <c r="N4827"/>
      <c r="O4827"/>
      <c r="P4827"/>
      <c r="Q4827"/>
    </row>
    <row r="4828" spans="3:17" x14ac:dyDescent="0.35">
      <c r="C4828"/>
      <c r="D4828"/>
      <c r="E4828"/>
      <c r="F4828"/>
      <c r="G4828"/>
      <c r="H4828"/>
      <c r="I4828"/>
      <c r="J4828"/>
      <c r="K4828"/>
      <c r="L4828"/>
      <c r="M4828"/>
      <c r="N4828"/>
      <c r="O4828"/>
      <c r="P4828"/>
      <c r="Q4828"/>
    </row>
    <row r="4829" spans="3:17" x14ac:dyDescent="0.35">
      <c r="C4829"/>
      <c r="D4829"/>
      <c r="E4829"/>
      <c r="F4829"/>
      <c r="G4829"/>
      <c r="H4829"/>
      <c r="I4829"/>
      <c r="J4829"/>
      <c r="K4829"/>
      <c r="L4829"/>
      <c r="M4829"/>
      <c r="N4829"/>
      <c r="O4829"/>
      <c r="P4829"/>
      <c r="Q4829"/>
    </row>
    <row r="4830" spans="3:17" x14ac:dyDescent="0.35">
      <c r="C4830"/>
      <c r="D4830"/>
      <c r="E4830"/>
      <c r="F4830"/>
      <c r="G4830"/>
      <c r="H4830"/>
      <c r="I4830"/>
      <c r="J4830"/>
      <c r="K4830"/>
      <c r="L4830"/>
      <c r="M4830"/>
      <c r="N4830"/>
      <c r="O4830"/>
      <c r="P4830"/>
      <c r="Q4830"/>
    </row>
    <row r="4831" spans="3:17" x14ac:dyDescent="0.35">
      <c r="C4831"/>
      <c r="D4831"/>
      <c r="E4831"/>
      <c r="F4831"/>
      <c r="G4831"/>
      <c r="H4831"/>
      <c r="I4831"/>
      <c r="J4831"/>
      <c r="K4831"/>
      <c r="L4831"/>
      <c r="M4831"/>
      <c r="N4831"/>
      <c r="O4831"/>
      <c r="P4831"/>
      <c r="Q4831"/>
    </row>
    <row r="4832" spans="3:17" x14ac:dyDescent="0.35">
      <c r="C4832"/>
      <c r="D4832"/>
      <c r="E4832"/>
      <c r="F4832"/>
      <c r="G4832"/>
      <c r="H4832"/>
      <c r="I4832"/>
      <c r="J4832"/>
      <c r="K4832"/>
      <c r="L4832"/>
      <c r="M4832"/>
      <c r="N4832"/>
      <c r="O4832"/>
      <c r="P4832"/>
      <c r="Q4832"/>
    </row>
    <row r="4833" spans="3:17" x14ac:dyDescent="0.35">
      <c r="C4833"/>
      <c r="D4833"/>
      <c r="E4833"/>
      <c r="F4833"/>
      <c r="G4833"/>
      <c r="H4833"/>
      <c r="I4833"/>
      <c r="J4833"/>
      <c r="K4833"/>
      <c r="L4833"/>
      <c r="M4833"/>
      <c r="N4833"/>
      <c r="O4833"/>
      <c r="P4833"/>
      <c r="Q4833"/>
    </row>
    <row r="4834" spans="3:17" x14ac:dyDescent="0.35">
      <c r="C4834"/>
      <c r="D4834"/>
      <c r="E4834"/>
      <c r="F4834"/>
      <c r="G4834"/>
      <c r="H4834"/>
      <c r="I4834"/>
      <c r="J4834"/>
      <c r="K4834"/>
      <c r="L4834"/>
      <c r="M4834"/>
      <c r="N4834"/>
      <c r="O4834"/>
      <c r="P4834"/>
      <c r="Q4834"/>
    </row>
    <row r="4835" spans="3:17" x14ac:dyDescent="0.35">
      <c r="C4835"/>
      <c r="D4835"/>
      <c r="E4835"/>
      <c r="F4835"/>
      <c r="G4835"/>
      <c r="H4835"/>
      <c r="I4835"/>
      <c r="J4835"/>
      <c r="K4835"/>
      <c r="L4835"/>
      <c r="M4835"/>
      <c r="N4835"/>
      <c r="O4835"/>
      <c r="P4835"/>
      <c r="Q4835"/>
    </row>
    <row r="4836" spans="3:17" x14ac:dyDescent="0.35">
      <c r="C4836"/>
      <c r="D4836"/>
      <c r="E4836"/>
      <c r="F4836"/>
      <c r="G4836"/>
      <c r="H4836"/>
      <c r="I4836"/>
      <c r="J4836"/>
      <c r="K4836"/>
      <c r="L4836"/>
      <c r="M4836"/>
      <c r="N4836"/>
      <c r="O4836"/>
      <c r="P4836"/>
      <c r="Q4836"/>
    </row>
    <row r="4837" spans="3:17" x14ac:dyDescent="0.35">
      <c r="C4837"/>
      <c r="D4837"/>
      <c r="E4837"/>
      <c r="F4837"/>
      <c r="G4837"/>
      <c r="H4837"/>
      <c r="I4837"/>
      <c r="J4837"/>
      <c r="K4837"/>
      <c r="L4837"/>
      <c r="M4837"/>
      <c r="N4837"/>
      <c r="O4837"/>
      <c r="P4837"/>
      <c r="Q4837"/>
    </row>
    <row r="4838" spans="3:17" x14ac:dyDescent="0.35">
      <c r="C4838"/>
      <c r="D4838"/>
      <c r="E4838"/>
      <c r="F4838"/>
      <c r="G4838"/>
      <c r="H4838"/>
      <c r="I4838"/>
      <c r="J4838"/>
      <c r="K4838"/>
      <c r="L4838"/>
      <c r="M4838"/>
      <c r="N4838"/>
      <c r="O4838"/>
      <c r="P4838"/>
      <c r="Q4838"/>
    </row>
    <row r="4839" spans="3:17" x14ac:dyDescent="0.35">
      <c r="C4839"/>
      <c r="D4839"/>
      <c r="E4839"/>
      <c r="F4839"/>
      <c r="G4839"/>
      <c r="H4839"/>
      <c r="I4839"/>
      <c r="J4839"/>
      <c r="K4839"/>
      <c r="L4839"/>
      <c r="M4839"/>
      <c r="N4839"/>
      <c r="O4839"/>
      <c r="P4839"/>
      <c r="Q4839"/>
    </row>
    <row r="4840" spans="3:17" x14ac:dyDescent="0.35">
      <c r="C4840"/>
      <c r="D4840"/>
      <c r="E4840"/>
      <c r="F4840"/>
      <c r="G4840"/>
      <c r="H4840"/>
      <c r="I4840"/>
      <c r="J4840"/>
      <c r="K4840"/>
      <c r="L4840"/>
      <c r="M4840"/>
      <c r="N4840"/>
      <c r="O4840"/>
      <c r="P4840"/>
      <c r="Q4840"/>
    </row>
    <row r="4841" spans="3:17" x14ac:dyDescent="0.35">
      <c r="C4841"/>
      <c r="D4841"/>
      <c r="E4841"/>
      <c r="F4841"/>
      <c r="G4841"/>
      <c r="H4841"/>
      <c r="I4841"/>
      <c r="J4841"/>
      <c r="K4841"/>
      <c r="L4841"/>
      <c r="M4841"/>
      <c r="N4841"/>
      <c r="O4841"/>
      <c r="P4841"/>
      <c r="Q4841"/>
    </row>
    <row r="4842" spans="3:17" x14ac:dyDescent="0.35">
      <c r="C4842"/>
      <c r="D4842"/>
      <c r="E4842"/>
      <c r="F4842"/>
      <c r="G4842"/>
      <c r="H4842"/>
      <c r="I4842"/>
      <c r="J4842"/>
      <c r="K4842"/>
      <c r="L4842"/>
      <c r="M4842"/>
      <c r="N4842"/>
      <c r="O4842"/>
      <c r="P4842"/>
      <c r="Q4842"/>
    </row>
    <row r="4843" spans="3:17" x14ac:dyDescent="0.35">
      <c r="C4843"/>
      <c r="D4843"/>
      <c r="E4843"/>
      <c r="F4843"/>
      <c r="G4843"/>
      <c r="H4843"/>
      <c r="I4843"/>
      <c r="J4843"/>
      <c r="K4843"/>
      <c r="L4843"/>
      <c r="M4843"/>
      <c r="N4843"/>
      <c r="O4843"/>
      <c r="P4843"/>
      <c r="Q4843"/>
    </row>
    <row r="4844" spans="3:17" x14ac:dyDescent="0.35">
      <c r="C4844"/>
      <c r="D4844"/>
      <c r="E4844"/>
      <c r="F4844"/>
      <c r="G4844"/>
      <c r="H4844"/>
      <c r="I4844"/>
      <c r="J4844"/>
      <c r="K4844"/>
      <c r="L4844"/>
      <c r="M4844"/>
      <c r="N4844"/>
      <c r="O4844"/>
      <c r="P4844"/>
      <c r="Q4844"/>
    </row>
    <row r="4845" spans="3:17" x14ac:dyDescent="0.35">
      <c r="C4845"/>
      <c r="D4845"/>
      <c r="E4845"/>
      <c r="F4845"/>
      <c r="G4845"/>
      <c r="H4845"/>
      <c r="I4845"/>
      <c r="J4845"/>
      <c r="K4845"/>
      <c r="L4845"/>
      <c r="M4845"/>
      <c r="N4845"/>
      <c r="O4845"/>
      <c r="P4845"/>
      <c r="Q4845"/>
    </row>
    <row r="4846" spans="3:17" x14ac:dyDescent="0.35">
      <c r="C4846"/>
      <c r="D4846"/>
      <c r="E4846"/>
      <c r="F4846"/>
      <c r="G4846"/>
      <c r="H4846"/>
      <c r="I4846"/>
      <c r="J4846"/>
      <c r="K4846"/>
      <c r="L4846"/>
      <c r="M4846"/>
      <c r="N4846"/>
      <c r="O4846"/>
      <c r="P4846"/>
      <c r="Q4846"/>
    </row>
    <row r="4847" spans="3:17" x14ac:dyDescent="0.35">
      <c r="C4847"/>
      <c r="D4847"/>
      <c r="E4847"/>
      <c r="F4847"/>
      <c r="G4847"/>
      <c r="H4847"/>
      <c r="I4847"/>
      <c r="J4847"/>
      <c r="K4847"/>
      <c r="L4847"/>
      <c r="M4847"/>
      <c r="N4847"/>
      <c r="O4847"/>
      <c r="P4847"/>
      <c r="Q4847"/>
    </row>
    <row r="4848" spans="3:17" x14ac:dyDescent="0.35">
      <c r="C4848"/>
      <c r="D4848"/>
      <c r="E4848"/>
      <c r="F4848"/>
      <c r="G4848"/>
      <c r="H4848"/>
      <c r="I4848"/>
      <c r="J4848"/>
      <c r="K4848"/>
      <c r="L4848"/>
      <c r="M4848"/>
      <c r="N4848"/>
      <c r="O4848"/>
      <c r="P4848"/>
      <c r="Q4848"/>
    </row>
    <row r="4849" spans="3:17" x14ac:dyDescent="0.35">
      <c r="C4849"/>
      <c r="D4849"/>
      <c r="E4849"/>
      <c r="F4849"/>
      <c r="G4849"/>
      <c r="H4849"/>
      <c r="I4849"/>
      <c r="J4849"/>
      <c r="K4849"/>
      <c r="L4849"/>
      <c r="M4849"/>
      <c r="N4849"/>
      <c r="O4849"/>
      <c r="P4849"/>
      <c r="Q4849"/>
    </row>
    <row r="4850" spans="3:17" x14ac:dyDescent="0.35">
      <c r="C4850"/>
      <c r="D4850"/>
      <c r="E4850"/>
      <c r="F4850"/>
      <c r="G4850"/>
      <c r="H4850"/>
      <c r="I4850"/>
      <c r="J4850"/>
      <c r="K4850"/>
      <c r="L4850"/>
      <c r="M4850"/>
      <c r="N4850"/>
      <c r="O4850"/>
      <c r="P4850"/>
      <c r="Q4850"/>
    </row>
    <row r="4851" spans="3:17" x14ac:dyDescent="0.35">
      <c r="C4851"/>
      <c r="D4851"/>
      <c r="E4851"/>
      <c r="F4851"/>
      <c r="G4851"/>
      <c r="H4851"/>
      <c r="I4851"/>
      <c r="J4851"/>
      <c r="K4851"/>
      <c r="L4851"/>
      <c r="M4851"/>
      <c r="N4851"/>
      <c r="O4851"/>
      <c r="P4851"/>
      <c r="Q4851"/>
    </row>
    <row r="4852" spans="3:17" x14ac:dyDescent="0.35">
      <c r="C4852"/>
      <c r="D4852"/>
      <c r="E4852"/>
      <c r="F4852"/>
      <c r="G4852"/>
      <c r="H4852"/>
      <c r="I4852"/>
      <c r="J4852"/>
      <c r="K4852"/>
      <c r="L4852"/>
      <c r="M4852"/>
      <c r="N4852"/>
      <c r="O4852"/>
      <c r="P4852"/>
      <c r="Q4852"/>
    </row>
    <row r="4853" spans="3:17" x14ac:dyDescent="0.35">
      <c r="C4853"/>
      <c r="D4853"/>
      <c r="E4853"/>
      <c r="F4853"/>
      <c r="G4853"/>
      <c r="H4853"/>
      <c r="I4853"/>
      <c r="J4853"/>
      <c r="K4853"/>
      <c r="L4853"/>
      <c r="M4853"/>
      <c r="N4853"/>
      <c r="O4853"/>
      <c r="P4853"/>
      <c r="Q4853"/>
    </row>
    <row r="4854" spans="3:17" x14ac:dyDescent="0.35">
      <c r="C4854"/>
      <c r="D4854"/>
      <c r="E4854"/>
      <c r="F4854"/>
      <c r="G4854"/>
      <c r="H4854"/>
      <c r="I4854"/>
      <c r="J4854"/>
      <c r="K4854"/>
      <c r="L4854"/>
      <c r="M4854"/>
      <c r="N4854"/>
      <c r="O4854"/>
      <c r="P4854"/>
      <c r="Q4854"/>
    </row>
    <row r="4855" spans="3:17" x14ac:dyDescent="0.35">
      <c r="C4855"/>
      <c r="D4855"/>
      <c r="E4855"/>
      <c r="F4855"/>
      <c r="G4855"/>
      <c r="H4855"/>
      <c r="I4855"/>
      <c r="J4855"/>
      <c r="K4855"/>
      <c r="L4855"/>
      <c r="M4855"/>
      <c r="N4855"/>
      <c r="O4855"/>
      <c r="P4855"/>
      <c r="Q4855"/>
    </row>
    <row r="4856" spans="3:17" x14ac:dyDescent="0.35">
      <c r="C4856"/>
      <c r="D4856"/>
      <c r="E4856"/>
      <c r="F4856"/>
      <c r="G4856"/>
      <c r="H4856"/>
      <c r="I4856"/>
      <c r="J4856"/>
      <c r="K4856"/>
      <c r="L4856"/>
      <c r="M4856"/>
      <c r="N4856"/>
      <c r="O4856"/>
      <c r="P4856"/>
      <c r="Q4856"/>
    </row>
    <row r="4857" spans="3:17" x14ac:dyDescent="0.35">
      <c r="C4857"/>
      <c r="D4857"/>
      <c r="E4857"/>
      <c r="F4857"/>
      <c r="G4857"/>
      <c r="H4857"/>
      <c r="I4857"/>
      <c r="J4857"/>
      <c r="K4857"/>
      <c r="L4857"/>
      <c r="M4857"/>
      <c r="N4857"/>
      <c r="O4857"/>
      <c r="P4857"/>
      <c r="Q4857"/>
    </row>
    <row r="4858" spans="3:17" x14ac:dyDescent="0.35">
      <c r="C4858"/>
      <c r="D4858"/>
      <c r="E4858"/>
      <c r="F4858"/>
      <c r="G4858"/>
      <c r="H4858"/>
      <c r="I4858"/>
      <c r="J4858"/>
      <c r="K4858"/>
      <c r="L4858"/>
      <c r="M4858"/>
      <c r="N4858"/>
      <c r="O4858"/>
      <c r="P4858"/>
      <c r="Q4858"/>
    </row>
    <row r="4859" spans="3:17" x14ac:dyDescent="0.35">
      <c r="C4859"/>
      <c r="D4859"/>
      <c r="E4859"/>
      <c r="F4859"/>
      <c r="G4859"/>
      <c r="H4859"/>
      <c r="I4859"/>
      <c r="J4859"/>
      <c r="K4859"/>
      <c r="L4859"/>
      <c r="M4859"/>
      <c r="N4859"/>
      <c r="O4859"/>
      <c r="P4859"/>
      <c r="Q4859"/>
    </row>
    <row r="4860" spans="3:17" x14ac:dyDescent="0.35">
      <c r="C4860"/>
      <c r="D4860"/>
      <c r="E4860"/>
      <c r="F4860"/>
      <c r="G4860"/>
      <c r="H4860"/>
      <c r="I4860"/>
      <c r="J4860"/>
      <c r="K4860"/>
      <c r="L4860"/>
      <c r="M4860"/>
      <c r="N4860"/>
      <c r="O4860"/>
      <c r="P4860"/>
      <c r="Q4860"/>
    </row>
    <row r="4861" spans="3:17" x14ac:dyDescent="0.35">
      <c r="C4861"/>
      <c r="D4861"/>
      <c r="E4861"/>
      <c r="F4861"/>
      <c r="G4861"/>
      <c r="H4861"/>
      <c r="I4861"/>
      <c r="J4861"/>
      <c r="K4861"/>
      <c r="L4861"/>
      <c r="M4861"/>
      <c r="N4861"/>
      <c r="O4861"/>
      <c r="P4861"/>
      <c r="Q4861"/>
    </row>
    <row r="4862" spans="3:17" x14ac:dyDescent="0.35">
      <c r="C4862"/>
      <c r="D4862"/>
      <c r="E4862"/>
      <c r="F4862"/>
      <c r="G4862"/>
      <c r="H4862"/>
      <c r="I4862"/>
      <c r="J4862"/>
      <c r="K4862"/>
      <c r="L4862"/>
      <c r="M4862"/>
      <c r="N4862"/>
      <c r="O4862"/>
      <c r="P4862"/>
      <c r="Q4862"/>
    </row>
    <row r="4863" spans="3:17" x14ac:dyDescent="0.35">
      <c r="C4863"/>
      <c r="D4863"/>
      <c r="E4863"/>
      <c r="F4863"/>
      <c r="G4863"/>
      <c r="H4863"/>
      <c r="I4863"/>
      <c r="J4863"/>
      <c r="K4863"/>
      <c r="L4863"/>
      <c r="M4863"/>
      <c r="N4863"/>
      <c r="O4863"/>
      <c r="P4863"/>
      <c r="Q4863"/>
    </row>
    <row r="4864" spans="3:17" x14ac:dyDescent="0.35">
      <c r="C4864"/>
      <c r="D4864"/>
      <c r="E4864"/>
      <c r="F4864"/>
      <c r="G4864"/>
      <c r="H4864"/>
      <c r="I4864"/>
      <c r="J4864"/>
      <c r="K4864"/>
      <c r="L4864"/>
      <c r="M4864"/>
      <c r="N4864"/>
      <c r="O4864"/>
      <c r="P4864"/>
      <c r="Q4864"/>
    </row>
    <row r="4865" spans="3:17" x14ac:dyDescent="0.35">
      <c r="C4865"/>
      <c r="D4865"/>
      <c r="E4865"/>
      <c r="F4865"/>
      <c r="G4865"/>
      <c r="H4865"/>
      <c r="I4865"/>
      <c r="J4865"/>
      <c r="K4865"/>
      <c r="L4865"/>
      <c r="M4865"/>
      <c r="N4865"/>
      <c r="O4865"/>
      <c r="P4865"/>
      <c r="Q4865"/>
    </row>
    <row r="4866" spans="3:17" x14ac:dyDescent="0.35">
      <c r="C4866"/>
      <c r="D4866"/>
      <c r="E4866"/>
      <c r="F4866"/>
      <c r="G4866"/>
      <c r="H4866"/>
      <c r="I4866"/>
      <c r="J4866"/>
      <c r="K4866"/>
      <c r="L4866"/>
      <c r="M4866"/>
      <c r="N4866"/>
      <c r="O4866"/>
      <c r="P4866"/>
      <c r="Q4866"/>
    </row>
    <row r="4867" spans="3:17" x14ac:dyDescent="0.35">
      <c r="C4867"/>
      <c r="D4867"/>
      <c r="E4867"/>
      <c r="F4867"/>
      <c r="G4867"/>
      <c r="H4867"/>
      <c r="I4867"/>
      <c r="J4867"/>
      <c r="K4867"/>
      <c r="L4867"/>
      <c r="M4867"/>
      <c r="N4867"/>
      <c r="O4867"/>
      <c r="P4867"/>
      <c r="Q4867"/>
    </row>
    <row r="4868" spans="3:17" x14ac:dyDescent="0.35">
      <c r="C4868"/>
      <c r="D4868"/>
      <c r="E4868"/>
      <c r="F4868"/>
      <c r="G4868"/>
      <c r="H4868"/>
      <c r="I4868"/>
      <c r="J4868"/>
      <c r="K4868"/>
      <c r="L4868"/>
      <c r="M4868"/>
      <c r="N4868"/>
      <c r="O4868"/>
      <c r="P4868"/>
      <c r="Q4868"/>
    </row>
    <row r="4869" spans="3:17" x14ac:dyDescent="0.35">
      <c r="C4869"/>
      <c r="D4869"/>
      <c r="E4869"/>
      <c r="F4869"/>
      <c r="G4869"/>
      <c r="H4869"/>
      <c r="I4869"/>
      <c r="J4869"/>
      <c r="K4869"/>
      <c r="L4869"/>
      <c r="M4869"/>
      <c r="N4869"/>
      <c r="O4869"/>
      <c r="P4869"/>
      <c r="Q4869"/>
    </row>
    <row r="4870" spans="3:17" x14ac:dyDescent="0.35">
      <c r="C4870"/>
      <c r="D4870"/>
      <c r="E4870"/>
      <c r="F4870"/>
      <c r="G4870"/>
      <c r="H4870"/>
      <c r="I4870"/>
      <c r="J4870"/>
      <c r="K4870"/>
      <c r="L4870"/>
      <c r="M4870"/>
      <c r="N4870"/>
      <c r="O4870"/>
      <c r="P4870"/>
      <c r="Q4870"/>
    </row>
    <row r="4871" spans="3:17" x14ac:dyDescent="0.35">
      <c r="C4871"/>
      <c r="D4871"/>
      <c r="E4871"/>
      <c r="F4871"/>
      <c r="G4871"/>
      <c r="H4871"/>
      <c r="I4871"/>
      <c r="J4871"/>
      <c r="K4871"/>
      <c r="L4871"/>
      <c r="M4871"/>
      <c r="N4871"/>
      <c r="O4871"/>
      <c r="P4871"/>
      <c r="Q4871"/>
    </row>
    <row r="4872" spans="3:17" x14ac:dyDescent="0.35">
      <c r="C4872"/>
      <c r="D4872"/>
      <c r="E4872"/>
      <c r="F4872"/>
      <c r="G4872"/>
      <c r="H4872"/>
      <c r="I4872"/>
      <c r="J4872"/>
      <c r="K4872"/>
      <c r="L4872"/>
      <c r="M4872"/>
      <c r="N4872"/>
      <c r="O4872"/>
      <c r="P4872"/>
      <c r="Q4872"/>
    </row>
    <row r="4873" spans="3:17" x14ac:dyDescent="0.35">
      <c r="C4873"/>
      <c r="D4873"/>
      <c r="E4873"/>
      <c r="F4873"/>
      <c r="G4873"/>
      <c r="H4873"/>
      <c r="I4873"/>
      <c r="J4873"/>
      <c r="K4873"/>
      <c r="L4873"/>
      <c r="M4873"/>
      <c r="N4873"/>
      <c r="O4873"/>
      <c r="P4873"/>
      <c r="Q4873"/>
    </row>
    <row r="4874" spans="3:17" x14ac:dyDescent="0.35">
      <c r="C4874"/>
      <c r="D4874"/>
      <c r="E4874"/>
      <c r="F4874"/>
      <c r="G4874"/>
      <c r="H4874"/>
      <c r="I4874"/>
      <c r="J4874"/>
      <c r="K4874"/>
      <c r="L4874"/>
      <c r="M4874"/>
      <c r="N4874"/>
      <c r="O4874"/>
      <c r="P4874"/>
      <c r="Q4874"/>
    </row>
    <row r="4875" spans="3:17" x14ac:dyDescent="0.35">
      <c r="C4875"/>
      <c r="D4875"/>
      <c r="E4875"/>
      <c r="F4875"/>
      <c r="G4875"/>
      <c r="H4875"/>
      <c r="I4875"/>
      <c r="J4875"/>
      <c r="K4875"/>
      <c r="L4875"/>
      <c r="M4875"/>
      <c r="N4875"/>
      <c r="O4875"/>
      <c r="P4875"/>
      <c r="Q4875"/>
    </row>
    <row r="4876" spans="3:17" x14ac:dyDescent="0.35">
      <c r="C4876"/>
      <c r="D4876"/>
      <c r="E4876"/>
      <c r="F4876"/>
      <c r="G4876"/>
      <c r="H4876"/>
      <c r="I4876"/>
      <c r="J4876"/>
      <c r="K4876"/>
      <c r="L4876"/>
      <c r="M4876"/>
      <c r="N4876"/>
      <c r="O4876"/>
      <c r="P4876"/>
      <c r="Q4876"/>
    </row>
    <row r="4877" spans="3:17" x14ac:dyDescent="0.35">
      <c r="C4877"/>
      <c r="D4877"/>
      <c r="E4877"/>
      <c r="F4877"/>
      <c r="G4877"/>
      <c r="H4877"/>
      <c r="I4877"/>
      <c r="J4877"/>
      <c r="K4877"/>
      <c r="L4877"/>
      <c r="M4877"/>
      <c r="N4877"/>
      <c r="O4877"/>
      <c r="P4877"/>
      <c r="Q4877"/>
    </row>
    <row r="4878" spans="3:17" x14ac:dyDescent="0.35">
      <c r="C4878"/>
      <c r="D4878"/>
      <c r="E4878"/>
      <c r="F4878"/>
      <c r="G4878"/>
      <c r="H4878"/>
      <c r="I4878"/>
      <c r="J4878"/>
      <c r="K4878"/>
      <c r="L4878"/>
      <c r="M4878"/>
      <c r="N4878"/>
      <c r="O4878"/>
      <c r="P4878"/>
      <c r="Q4878"/>
    </row>
    <row r="4879" spans="3:17" x14ac:dyDescent="0.35">
      <c r="C4879"/>
      <c r="D4879"/>
      <c r="E4879"/>
      <c r="F4879"/>
      <c r="G4879"/>
      <c r="H4879"/>
      <c r="I4879"/>
      <c r="J4879"/>
      <c r="K4879"/>
      <c r="L4879"/>
      <c r="M4879"/>
      <c r="N4879"/>
      <c r="O4879"/>
      <c r="P4879"/>
      <c r="Q4879"/>
    </row>
    <row r="4880" spans="3:17" x14ac:dyDescent="0.35">
      <c r="C4880"/>
      <c r="D4880"/>
      <c r="E4880"/>
      <c r="F4880"/>
      <c r="G4880"/>
      <c r="H4880"/>
      <c r="I4880"/>
      <c r="J4880"/>
      <c r="K4880"/>
      <c r="L4880"/>
      <c r="M4880"/>
      <c r="N4880"/>
      <c r="O4880"/>
      <c r="P4880"/>
      <c r="Q4880"/>
    </row>
    <row r="4881" spans="3:17" x14ac:dyDescent="0.35">
      <c r="C4881"/>
      <c r="D4881"/>
      <c r="E4881"/>
      <c r="F4881"/>
      <c r="G4881"/>
      <c r="H4881"/>
      <c r="I4881"/>
      <c r="J4881"/>
      <c r="K4881"/>
      <c r="L4881"/>
      <c r="M4881"/>
      <c r="N4881"/>
      <c r="O4881"/>
      <c r="P4881"/>
      <c r="Q4881"/>
    </row>
    <row r="4882" spans="3:17" x14ac:dyDescent="0.35">
      <c r="C4882"/>
      <c r="D4882"/>
      <c r="E4882"/>
      <c r="F4882"/>
      <c r="G4882"/>
      <c r="H4882"/>
      <c r="I4882"/>
      <c r="J4882"/>
      <c r="K4882"/>
      <c r="L4882"/>
      <c r="M4882"/>
      <c r="N4882"/>
      <c r="O4882"/>
      <c r="P4882"/>
      <c r="Q4882"/>
    </row>
    <row r="4883" spans="3:17" x14ac:dyDescent="0.35">
      <c r="C4883"/>
      <c r="D4883"/>
      <c r="E4883"/>
      <c r="F4883"/>
      <c r="G4883"/>
      <c r="H4883"/>
      <c r="I4883"/>
      <c r="J4883"/>
      <c r="K4883"/>
      <c r="L4883"/>
      <c r="M4883"/>
      <c r="N4883"/>
      <c r="O4883"/>
      <c r="P4883"/>
      <c r="Q4883"/>
    </row>
    <row r="4884" spans="3:17" x14ac:dyDescent="0.35">
      <c r="C4884"/>
      <c r="D4884"/>
      <c r="E4884"/>
      <c r="F4884"/>
      <c r="G4884"/>
      <c r="H4884"/>
      <c r="I4884"/>
      <c r="J4884"/>
      <c r="K4884"/>
      <c r="L4884"/>
      <c r="M4884"/>
      <c r="N4884"/>
      <c r="O4884"/>
      <c r="P4884"/>
      <c r="Q4884"/>
    </row>
    <row r="4885" spans="3:17" x14ac:dyDescent="0.35">
      <c r="C4885"/>
      <c r="D4885"/>
      <c r="E4885"/>
      <c r="F4885"/>
      <c r="G4885"/>
      <c r="H4885"/>
      <c r="I4885"/>
      <c r="J4885"/>
      <c r="K4885"/>
      <c r="L4885"/>
      <c r="M4885"/>
      <c r="N4885"/>
      <c r="O4885"/>
      <c r="P4885"/>
      <c r="Q4885"/>
    </row>
    <row r="4886" spans="3:17" x14ac:dyDescent="0.35">
      <c r="C4886"/>
      <c r="D4886"/>
      <c r="E4886"/>
      <c r="F4886"/>
      <c r="G4886"/>
      <c r="H4886"/>
      <c r="I4886"/>
      <c r="J4886"/>
      <c r="K4886"/>
      <c r="L4886"/>
      <c r="M4886"/>
      <c r="N4886"/>
      <c r="O4886"/>
      <c r="P4886"/>
      <c r="Q4886"/>
    </row>
    <row r="4887" spans="3:17" x14ac:dyDescent="0.35">
      <c r="C4887"/>
      <c r="D4887"/>
      <c r="E4887"/>
      <c r="F4887"/>
      <c r="G4887"/>
      <c r="H4887"/>
      <c r="I4887"/>
      <c r="J4887"/>
      <c r="K4887"/>
      <c r="L4887"/>
      <c r="M4887"/>
      <c r="N4887"/>
      <c r="O4887"/>
      <c r="P4887"/>
      <c r="Q4887"/>
    </row>
    <row r="4888" spans="3:17" x14ac:dyDescent="0.35">
      <c r="C4888"/>
      <c r="D4888"/>
      <c r="E4888"/>
      <c r="F4888"/>
      <c r="G4888"/>
      <c r="H4888"/>
      <c r="I4888"/>
      <c r="J4888"/>
      <c r="K4888"/>
      <c r="L4888"/>
      <c r="M4888"/>
      <c r="N4888"/>
      <c r="O4888"/>
      <c r="P4888"/>
      <c r="Q4888"/>
    </row>
    <row r="4889" spans="3:17" x14ac:dyDescent="0.35">
      <c r="C4889"/>
      <c r="D4889"/>
      <c r="E4889"/>
      <c r="F4889"/>
      <c r="G4889"/>
      <c r="H4889"/>
      <c r="I4889"/>
      <c r="J4889"/>
      <c r="K4889"/>
      <c r="L4889"/>
      <c r="M4889"/>
      <c r="N4889"/>
      <c r="O4889"/>
      <c r="P4889"/>
      <c r="Q4889"/>
    </row>
    <row r="4890" spans="3:17" x14ac:dyDescent="0.35">
      <c r="C4890"/>
      <c r="D4890"/>
      <c r="E4890"/>
      <c r="F4890"/>
      <c r="G4890"/>
      <c r="H4890"/>
      <c r="I4890"/>
      <c r="J4890"/>
      <c r="K4890"/>
      <c r="L4890"/>
      <c r="M4890"/>
      <c r="N4890"/>
      <c r="O4890"/>
      <c r="P4890"/>
      <c r="Q4890"/>
    </row>
    <row r="4891" spans="3:17" x14ac:dyDescent="0.35">
      <c r="C4891"/>
      <c r="D4891"/>
      <c r="E4891"/>
      <c r="F4891"/>
      <c r="G4891"/>
      <c r="H4891"/>
      <c r="I4891"/>
      <c r="J4891"/>
      <c r="K4891"/>
      <c r="L4891"/>
      <c r="M4891"/>
      <c r="N4891"/>
      <c r="O4891"/>
      <c r="P4891"/>
      <c r="Q4891"/>
    </row>
    <row r="4892" spans="3:17" x14ac:dyDescent="0.35">
      <c r="C4892"/>
      <c r="D4892"/>
      <c r="E4892"/>
      <c r="F4892"/>
      <c r="G4892"/>
      <c r="H4892"/>
      <c r="I4892"/>
      <c r="J4892"/>
      <c r="K4892"/>
      <c r="L4892"/>
      <c r="M4892"/>
      <c r="N4892"/>
      <c r="O4892"/>
      <c r="P4892"/>
      <c r="Q4892"/>
    </row>
    <row r="4893" spans="3:17" x14ac:dyDescent="0.35">
      <c r="C4893"/>
      <c r="D4893"/>
      <c r="E4893"/>
      <c r="F4893"/>
      <c r="G4893"/>
      <c r="H4893"/>
      <c r="I4893"/>
      <c r="J4893"/>
      <c r="K4893"/>
      <c r="L4893"/>
      <c r="M4893"/>
      <c r="N4893"/>
      <c r="O4893"/>
      <c r="P4893"/>
      <c r="Q4893"/>
    </row>
    <row r="4894" spans="3:17" x14ac:dyDescent="0.35">
      <c r="C4894"/>
      <c r="D4894"/>
      <c r="E4894"/>
      <c r="F4894"/>
      <c r="G4894"/>
      <c r="H4894"/>
      <c r="I4894"/>
      <c r="J4894"/>
      <c r="K4894"/>
      <c r="L4894"/>
      <c r="M4894"/>
      <c r="N4894"/>
      <c r="O4894"/>
      <c r="P4894"/>
      <c r="Q4894"/>
    </row>
    <row r="4895" spans="3:17" x14ac:dyDescent="0.35">
      <c r="C4895"/>
      <c r="D4895"/>
      <c r="E4895"/>
      <c r="F4895"/>
      <c r="G4895"/>
      <c r="H4895"/>
      <c r="I4895"/>
      <c r="J4895"/>
      <c r="K4895"/>
      <c r="L4895"/>
      <c r="M4895"/>
      <c r="N4895"/>
      <c r="O4895"/>
      <c r="P4895"/>
      <c r="Q4895"/>
    </row>
    <row r="4896" spans="3:17" x14ac:dyDescent="0.35">
      <c r="C4896"/>
      <c r="D4896"/>
      <c r="E4896"/>
      <c r="F4896"/>
      <c r="G4896"/>
      <c r="H4896"/>
      <c r="I4896"/>
      <c r="J4896"/>
      <c r="K4896"/>
      <c r="L4896"/>
      <c r="M4896"/>
      <c r="N4896"/>
      <c r="O4896"/>
      <c r="P4896"/>
      <c r="Q4896"/>
    </row>
    <row r="4897" spans="3:17" x14ac:dyDescent="0.35">
      <c r="C4897"/>
      <c r="D4897"/>
      <c r="E4897"/>
      <c r="F4897"/>
      <c r="G4897"/>
      <c r="H4897"/>
      <c r="I4897"/>
      <c r="J4897"/>
      <c r="K4897"/>
      <c r="L4897"/>
      <c r="M4897"/>
      <c r="N4897"/>
      <c r="O4897"/>
      <c r="P4897"/>
      <c r="Q4897"/>
    </row>
    <row r="4898" spans="3:17" x14ac:dyDescent="0.35">
      <c r="C4898"/>
      <c r="D4898"/>
      <c r="E4898"/>
      <c r="F4898"/>
      <c r="G4898"/>
      <c r="H4898"/>
      <c r="I4898"/>
      <c r="J4898"/>
      <c r="K4898"/>
      <c r="L4898"/>
      <c r="M4898"/>
      <c r="N4898"/>
      <c r="O4898"/>
      <c r="P4898"/>
      <c r="Q4898"/>
    </row>
    <row r="4899" spans="3:17" x14ac:dyDescent="0.35">
      <c r="C4899"/>
      <c r="D4899"/>
      <c r="E4899"/>
      <c r="F4899"/>
      <c r="G4899"/>
      <c r="H4899"/>
      <c r="I4899"/>
      <c r="J4899"/>
      <c r="K4899"/>
      <c r="L4899"/>
      <c r="M4899"/>
      <c r="N4899"/>
      <c r="O4899"/>
      <c r="P4899"/>
      <c r="Q4899"/>
    </row>
    <row r="4900" spans="3:17" x14ac:dyDescent="0.35">
      <c r="C4900"/>
      <c r="D4900"/>
      <c r="E4900"/>
      <c r="F4900"/>
      <c r="G4900"/>
      <c r="H4900"/>
      <c r="I4900"/>
      <c r="J4900"/>
      <c r="K4900"/>
      <c r="L4900"/>
      <c r="M4900"/>
      <c r="N4900"/>
      <c r="O4900"/>
      <c r="P4900"/>
      <c r="Q4900"/>
    </row>
    <row r="4901" spans="3:17" x14ac:dyDescent="0.35">
      <c r="C4901"/>
      <c r="D4901"/>
      <c r="E4901"/>
      <c r="F4901"/>
      <c r="G4901"/>
      <c r="H4901"/>
      <c r="I4901"/>
      <c r="J4901"/>
      <c r="K4901"/>
      <c r="L4901"/>
      <c r="M4901"/>
      <c r="N4901"/>
      <c r="O4901"/>
      <c r="P4901"/>
      <c r="Q4901"/>
    </row>
    <row r="4902" spans="3:17" x14ac:dyDescent="0.35">
      <c r="C4902"/>
      <c r="D4902"/>
      <c r="E4902"/>
      <c r="F4902"/>
      <c r="G4902"/>
      <c r="H4902"/>
      <c r="I4902"/>
      <c r="J4902"/>
      <c r="K4902"/>
      <c r="L4902"/>
      <c r="M4902"/>
      <c r="N4902"/>
      <c r="O4902"/>
      <c r="P4902"/>
      <c r="Q4902"/>
    </row>
    <row r="4903" spans="3:17" x14ac:dyDescent="0.35">
      <c r="C4903"/>
      <c r="D4903"/>
      <c r="E4903"/>
      <c r="F4903"/>
      <c r="G4903"/>
      <c r="H4903"/>
      <c r="I4903"/>
      <c r="J4903"/>
      <c r="K4903"/>
      <c r="L4903"/>
      <c r="M4903"/>
      <c r="N4903"/>
      <c r="O4903"/>
      <c r="P4903"/>
      <c r="Q4903"/>
    </row>
    <row r="4904" spans="3:17" x14ac:dyDescent="0.35">
      <c r="C4904"/>
      <c r="D4904"/>
      <c r="E4904"/>
      <c r="F4904"/>
      <c r="G4904"/>
      <c r="H4904"/>
      <c r="I4904"/>
      <c r="J4904"/>
      <c r="K4904"/>
      <c r="L4904"/>
      <c r="M4904"/>
      <c r="N4904"/>
      <c r="O4904"/>
      <c r="P4904"/>
      <c r="Q4904"/>
    </row>
    <row r="4905" spans="3:17" x14ac:dyDescent="0.35">
      <c r="C4905"/>
      <c r="D4905"/>
      <c r="E4905"/>
      <c r="F4905"/>
      <c r="G4905"/>
      <c r="H4905"/>
      <c r="I4905"/>
      <c r="J4905"/>
      <c r="K4905"/>
      <c r="L4905"/>
      <c r="M4905"/>
      <c r="N4905"/>
      <c r="O4905"/>
      <c r="P4905"/>
      <c r="Q4905"/>
    </row>
    <row r="4906" spans="3:17" x14ac:dyDescent="0.35">
      <c r="C4906"/>
      <c r="D4906"/>
      <c r="E4906"/>
      <c r="F4906"/>
      <c r="G4906"/>
      <c r="H4906"/>
      <c r="I4906"/>
      <c r="J4906"/>
      <c r="K4906"/>
      <c r="L4906"/>
      <c r="M4906"/>
      <c r="N4906"/>
      <c r="O4906"/>
      <c r="P4906"/>
      <c r="Q4906"/>
    </row>
    <row r="4907" spans="3:17" x14ac:dyDescent="0.35">
      <c r="C4907"/>
      <c r="D4907"/>
      <c r="E4907"/>
      <c r="F4907"/>
      <c r="G4907"/>
      <c r="H4907"/>
      <c r="I4907"/>
      <c r="J4907"/>
      <c r="K4907"/>
      <c r="L4907"/>
      <c r="M4907"/>
      <c r="N4907"/>
      <c r="O4907"/>
      <c r="P4907"/>
      <c r="Q4907"/>
    </row>
    <row r="4908" spans="3:17" x14ac:dyDescent="0.35">
      <c r="C4908"/>
      <c r="D4908"/>
      <c r="E4908"/>
      <c r="F4908"/>
      <c r="G4908"/>
      <c r="H4908"/>
      <c r="I4908"/>
      <c r="J4908"/>
      <c r="K4908"/>
      <c r="L4908"/>
      <c r="M4908"/>
      <c r="N4908"/>
      <c r="O4908"/>
      <c r="P4908"/>
      <c r="Q4908"/>
    </row>
    <row r="4909" spans="3:17" x14ac:dyDescent="0.35">
      <c r="C4909"/>
      <c r="D4909"/>
      <c r="E4909"/>
      <c r="F4909"/>
      <c r="G4909"/>
      <c r="H4909"/>
      <c r="I4909"/>
      <c r="J4909"/>
      <c r="K4909"/>
      <c r="L4909"/>
      <c r="M4909"/>
      <c r="N4909"/>
      <c r="O4909"/>
      <c r="P4909"/>
      <c r="Q4909"/>
    </row>
    <row r="4910" spans="3:17" x14ac:dyDescent="0.35">
      <c r="C4910"/>
      <c r="D4910"/>
      <c r="E4910"/>
      <c r="F4910"/>
      <c r="G4910"/>
      <c r="H4910"/>
      <c r="I4910"/>
      <c r="J4910"/>
      <c r="K4910"/>
      <c r="L4910"/>
      <c r="M4910"/>
      <c r="N4910"/>
      <c r="O4910"/>
      <c r="P4910"/>
      <c r="Q4910"/>
    </row>
    <row r="4911" spans="3:17" x14ac:dyDescent="0.35">
      <c r="C4911"/>
      <c r="D4911"/>
      <c r="E4911"/>
      <c r="F4911"/>
      <c r="G4911"/>
      <c r="H4911"/>
      <c r="I4911"/>
      <c r="J4911"/>
      <c r="K4911"/>
      <c r="L4911"/>
      <c r="M4911"/>
      <c r="N4911"/>
      <c r="O4911"/>
      <c r="P4911"/>
      <c r="Q4911"/>
    </row>
    <row r="4912" spans="3:17" x14ac:dyDescent="0.35">
      <c r="C4912"/>
      <c r="D4912"/>
      <c r="E4912"/>
      <c r="F4912"/>
      <c r="G4912"/>
      <c r="H4912"/>
      <c r="I4912"/>
      <c r="J4912"/>
      <c r="K4912"/>
      <c r="L4912"/>
      <c r="M4912"/>
      <c r="N4912"/>
      <c r="O4912"/>
      <c r="P4912"/>
      <c r="Q4912"/>
    </row>
    <row r="4913" spans="3:17" x14ac:dyDescent="0.35">
      <c r="C4913"/>
      <c r="D4913"/>
      <c r="E4913"/>
      <c r="F4913"/>
      <c r="G4913"/>
      <c r="H4913"/>
      <c r="I4913"/>
      <c r="J4913"/>
      <c r="K4913"/>
      <c r="L4913"/>
      <c r="M4913"/>
      <c r="N4913"/>
      <c r="O4913"/>
      <c r="P4913"/>
      <c r="Q4913"/>
    </row>
    <row r="4914" spans="3:17" x14ac:dyDescent="0.35">
      <c r="C4914"/>
      <c r="D4914"/>
      <c r="E4914"/>
      <c r="F4914"/>
      <c r="G4914"/>
      <c r="H4914"/>
      <c r="I4914"/>
      <c r="J4914"/>
      <c r="K4914"/>
      <c r="L4914"/>
      <c r="M4914"/>
      <c r="N4914"/>
      <c r="O4914"/>
      <c r="P4914"/>
      <c r="Q4914"/>
    </row>
    <row r="4915" spans="3:17" x14ac:dyDescent="0.35">
      <c r="C4915"/>
      <c r="D4915"/>
      <c r="E4915"/>
      <c r="F4915"/>
      <c r="G4915"/>
      <c r="H4915"/>
      <c r="I4915"/>
      <c r="J4915"/>
      <c r="K4915"/>
      <c r="L4915"/>
      <c r="M4915"/>
      <c r="N4915"/>
      <c r="O4915"/>
      <c r="P4915"/>
      <c r="Q4915"/>
    </row>
    <row r="4916" spans="3:17" x14ac:dyDescent="0.35">
      <c r="C4916"/>
      <c r="D4916"/>
      <c r="E4916"/>
      <c r="F4916"/>
      <c r="G4916"/>
      <c r="H4916"/>
      <c r="I4916"/>
      <c r="J4916"/>
      <c r="K4916"/>
      <c r="L4916"/>
      <c r="M4916"/>
      <c r="N4916"/>
      <c r="O4916"/>
      <c r="P4916"/>
      <c r="Q4916"/>
    </row>
    <row r="4917" spans="3:17" x14ac:dyDescent="0.35">
      <c r="C4917"/>
      <c r="D4917"/>
      <c r="E4917"/>
      <c r="F4917"/>
      <c r="G4917"/>
      <c r="H4917"/>
      <c r="I4917"/>
      <c r="J4917"/>
      <c r="K4917"/>
      <c r="L4917"/>
      <c r="M4917"/>
      <c r="N4917"/>
      <c r="O4917"/>
      <c r="P4917"/>
      <c r="Q4917"/>
    </row>
    <row r="4918" spans="3:17" x14ac:dyDescent="0.35">
      <c r="C4918"/>
      <c r="D4918"/>
      <c r="E4918"/>
      <c r="F4918"/>
      <c r="G4918"/>
      <c r="H4918"/>
      <c r="I4918"/>
      <c r="J4918"/>
      <c r="K4918"/>
      <c r="L4918"/>
      <c r="M4918"/>
      <c r="N4918"/>
      <c r="O4918"/>
      <c r="P4918"/>
      <c r="Q4918"/>
    </row>
    <row r="4919" spans="3:17" x14ac:dyDescent="0.35">
      <c r="C4919"/>
      <c r="D4919"/>
      <c r="E4919"/>
      <c r="F4919"/>
      <c r="G4919"/>
      <c r="H4919"/>
      <c r="I4919"/>
      <c r="J4919"/>
      <c r="K4919"/>
      <c r="L4919"/>
      <c r="M4919"/>
      <c r="N4919"/>
      <c r="O4919"/>
      <c r="P4919"/>
      <c r="Q4919"/>
    </row>
    <row r="4920" spans="3:17" x14ac:dyDescent="0.35">
      <c r="C4920"/>
      <c r="D4920"/>
      <c r="E4920"/>
      <c r="F4920"/>
      <c r="G4920"/>
      <c r="H4920"/>
      <c r="I4920"/>
      <c r="J4920"/>
      <c r="K4920"/>
      <c r="L4920"/>
      <c r="M4920"/>
      <c r="N4920"/>
      <c r="O4920"/>
      <c r="P4920"/>
      <c r="Q4920"/>
    </row>
    <row r="4921" spans="3:17" x14ac:dyDescent="0.35">
      <c r="C4921"/>
      <c r="D4921"/>
      <c r="E4921"/>
      <c r="F4921"/>
      <c r="G4921"/>
      <c r="H4921"/>
      <c r="I4921"/>
      <c r="J4921"/>
      <c r="K4921"/>
      <c r="L4921"/>
      <c r="M4921"/>
      <c r="N4921"/>
      <c r="O4921"/>
      <c r="P4921"/>
      <c r="Q4921"/>
    </row>
    <row r="4922" spans="3:17" x14ac:dyDescent="0.35">
      <c r="C4922"/>
      <c r="D4922"/>
      <c r="E4922"/>
      <c r="F4922"/>
      <c r="G4922"/>
      <c r="H4922"/>
      <c r="I4922"/>
      <c r="J4922"/>
      <c r="K4922"/>
      <c r="L4922"/>
      <c r="M4922"/>
      <c r="N4922"/>
      <c r="O4922"/>
      <c r="P4922"/>
      <c r="Q4922"/>
    </row>
    <row r="4923" spans="3:17" x14ac:dyDescent="0.35">
      <c r="C4923"/>
      <c r="D4923"/>
      <c r="E4923"/>
      <c r="F4923"/>
      <c r="G4923"/>
      <c r="H4923"/>
      <c r="I4923"/>
      <c r="J4923"/>
      <c r="K4923"/>
      <c r="L4923"/>
      <c r="M4923"/>
      <c r="N4923"/>
      <c r="O4923"/>
      <c r="P4923"/>
      <c r="Q4923"/>
    </row>
    <row r="4924" spans="3:17" x14ac:dyDescent="0.35">
      <c r="C4924"/>
      <c r="D4924"/>
      <c r="E4924"/>
      <c r="F4924"/>
      <c r="G4924"/>
      <c r="H4924"/>
      <c r="I4924"/>
      <c r="J4924"/>
      <c r="K4924"/>
      <c r="L4924"/>
      <c r="M4924"/>
      <c r="N4924"/>
      <c r="O4924"/>
      <c r="P4924"/>
      <c r="Q4924"/>
    </row>
    <row r="4925" spans="3:17" x14ac:dyDescent="0.35">
      <c r="C4925"/>
      <c r="D4925"/>
      <c r="E4925"/>
      <c r="F4925"/>
      <c r="G4925"/>
      <c r="H4925"/>
      <c r="I4925"/>
      <c r="J4925"/>
      <c r="K4925"/>
      <c r="L4925"/>
      <c r="M4925"/>
      <c r="N4925"/>
      <c r="O4925"/>
      <c r="P4925"/>
      <c r="Q4925"/>
    </row>
    <row r="4926" spans="3:17" x14ac:dyDescent="0.35">
      <c r="C4926"/>
      <c r="D4926"/>
      <c r="E4926"/>
      <c r="F4926"/>
      <c r="G4926"/>
      <c r="H4926"/>
      <c r="I4926"/>
      <c r="J4926"/>
      <c r="K4926"/>
      <c r="L4926"/>
      <c r="M4926"/>
      <c r="N4926"/>
      <c r="O4926"/>
      <c r="P4926"/>
      <c r="Q4926"/>
    </row>
    <row r="4927" spans="3:17" x14ac:dyDescent="0.35">
      <c r="C4927"/>
      <c r="D4927"/>
      <c r="E4927"/>
      <c r="F4927"/>
      <c r="G4927"/>
      <c r="H4927"/>
      <c r="I4927"/>
      <c r="J4927"/>
      <c r="K4927"/>
      <c r="L4927"/>
      <c r="M4927"/>
      <c r="N4927"/>
      <c r="O4927"/>
      <c r="P4927"/>
      <c r="Q4927"/>
    </row>
    <row r="4928" spans="3:17" x14ac:dyDescent="0.35">
      <c r="C4928"/>
      <c r="D4928"/>
      <c r="E4928"/>
      <c r="F4928"/>
      <c r="G4928"/>
      <c r="H4928"/>
      <c r="I4928"/>
      <c r="J4928"/>
      <c r="K4928"/>
      <c r="L4928"/>
      <c r="M4928"/>
      <c r="N4928"/>
      <c r="O4928"/>
      <c r="P4928"/>
      <c r="Q4928"/>
    </row>
    <row r="4929" spans="3:17" x14ac:dyDescent="0.35">
      <c r="C4929"/>
      <c r="D4929"/>
      <c r="E4929"/>
      <c r="F4929"/>
      <c r="G4929"/>
      <c r="H4929"/>
      <c r="I4929"/>
      <c r="J4929"/>
      <c r="K4929"/>
      <c r="L4929"/>
      <c r="M4929"/>
      <c r="N4929"/>
      <c r="O4929"/>
      <c r="P4929"/>
      <c r="Q4929"/>
    </row>
    <row r="4930" spans="3:17" x14ac:dyDescent="0.35">
      <c r="C4930"/>
      <c r="D4930"/>
      <c r="E4930"/>
      <c r="F4930"/>
      <c r="G4930"/>
      <c r="H4930"/>
      <c r="I4930"/>
      <c r="J4930"/>
      <c r="K4930"/>
      <c r="L4930"/>
      <c r="M4930"/>
      <c r="N4930"/>
      <c r="O4930"/>
      <c r="P4930"/>
      <c r="Q4930"/>
    </row>
    <row r="4931" spans="3:17" x14ac:dyDescent="0.35">
      <c r="C4931"/>
      <c r="D4931"/>
      <c r="E4931"/>
      <c r="F4931"/>
      <c r="G4931"/>
      <c r="H4931"/>
      <c r="I4931"/>
      <c r="J4931"/>
      <c r="K4931"/>
      <c r="L4931"/>
      <c r="M4931"/>
      <c r="N4931"/>
      <c r="O4931"/>
      <c r="P4931"/>
      <c r="Q4931"/>
    </row>
    <row r="4932" spans="3:17" x14ac:dyDescent="0.35">
      <c r="C4932"/>
      <c r="D4932"/>
      <c r="E4932"/>
      <c r="F4932"/>
      <c r="G4932"/>
      <c r="H4932"/>
      <c r="I4932"/>
      <c r="J4932"/>
      <c r="K4932"/>
      <c r="L4932"/>
      <c r="M4932"/>
      <c r="N4932"/>
      <c r="O4932"/>
      <c r="P4932"/>
      <c r="Q4932"/>
    </row>
    <row r="4933" spans="3:17" x14ac:dyDescent="0.35">
      <c r="C4933"/>
      <c r="D4933"/>
      <c r="E4933"/>
      <c r="F4933"/>
      <c r="G4933"/>
      <c r="H4933"/>
      <c r="I4933"/>
      <c r="J4933"/>
      <c r="K4933"/>
      <c r="L4933"/>
      <c r="M4933"/>
      <c r="N4933"/>
      <c r="O4933"/>
      <c r="P4933"/>
      <c r="Q4933"/>
    </row>
    <row r="4934" spans="3:17" x14ac:dyDescent="0.35">
      <c r="C4934"/>
      <c r="D4934"/>
      <c r="E4934"/>
      <c r="F4934"/>
      <c r="G4934"/>
      <c r="H4934"/>
      <c r="I4934"/>
      <c r="J4934"/>
      <c r="K4934"/>
      <c r="L4934"/>
      <c r="M4934"/>
      <c r="N4934"/>
      <c r="O4934"/>
      <c r="P4934"/>
      <c r="Q4934"/>
    </row>
    <row r="4935" spans="3:17" x14ac:dyDescent="0.35">
      <c r="C4935"/>
      <c r="D4935"/>
      <c r="E4935"/>
      <c r="F4935"/>
      <c r="G4935"/>
      <c r="H4935"/>
      <c r="I4935"/>
      <c r="J4935"/>
      <c r="K4935"/>
      <c r="L4935"/>
      <c r="M4935"/>
      <c r="N4935"/>
      <c r="O4935"/>
      <c r="P4935"/>
      <c r="Q4935"/>
    </row>
    <row r="4936" spans="3:17" x14ac:dyDescent="0.35">
      <c r="C4936"/>
      <c r="D4936"/>
      <c r="E4936"/>
      <c r="F4936"/>
      <c r="G4936"/>
      <c r="H4936"/>
      <c r="I4936"/>
      <c r="J4936"/>
      <c r="K4936"/>
      <c r="L4936"/>
      <c r="M4936"/>
      <c r="N4936"/>
      <c r="O4936"/>
      <c r="P4936"/>
      <c r="Q4936"/>
    </row>
    <row r="4937" spans="3:17" x14ac:dyDescent="0.35">
      <c r="C4937"/>
      <c r="D4937"/>
      <c r="E4937"/>
      <c r="F4937"/>
      <c r="G4937"/>
      <c r="H4937"/>
      <c r="I4937"/>
      <c r="J4937"/>
      <c r="K4937"/>
      <c r="L4937"/>
      <c r="M4937"/>
      <c r="N4937"/>
      <c r="O4937"/>
      <c r="P4937"/>
      <c r="Q4937"/>
    </row>
    <row r="4938" spans="3:17" x14ac:dyDescent="0.35">
      <c r="C4938"/>
      <c r="D4938"/>
      <c r="E4938"/>
      <c r="F4938"/>
      <c r="G4938"/>
      <c r="H4938"/>
      <c r="I4938"/>
      <c r="J4938"/>
      <c r="K4938"/>
      <c r="L4938"/>
      <c r="M4938"/>
      <c r="N4938"/>
      <c r="O4938"/>
      <c r="P4938"/>
      <c r="Q4938"/>
    </row>
    <row r="4939" spans="3:17" x14ac:dyDescent="0.35">
      <c r="C4939"/>
      <c r="D4939"/>
      <c r="E4939"/>
      <c r="F4939"/>
      <c r="G4939"/>
      <c r="H4939"/>
      <c r="I4939"/>
      <c r="J4939"/>
      <c r="K4939"/>
      <c r="L4939"/>
      <c r="M4939"/>
      <c r="N4939"/>
      <c r="O4939"/>
      <c r="P4939"/>
      <c r="Q4939"/>
    </row>
    <row r="4940" spans="3:17" x14ac:dyDescent="0.35">
      <c r="C4940"/>
      <c r="D4940"/>
      <c r="E4940"/>
      <c r="F4940"/>
      <c r="G4940"/>
      <c r="H4940"/>
      <c r="I4940"/>
      <c r="J4940"/>
      <c r="K4940"/>
      <c r="L4940"/>
      <c r="M4940"/>
      <c r="N4940"/>
      <c r="O4940"/>
      <c r="P4940"/>
      <c r="Q4940"/>
    </row>
    <row r="4941" spans="3:17" x14ac:dyDescent="0.35">
      <c r="C4941"/>
      <c r="D4941"/>
      <c r="E4941"/>
      <c r="F4941"/>
      <c r="G4941"/>
      <c r="H4941"/>
      <c r="I4941"/>
      <c r="J4941"/>
      <c r="K4941"/>
      <c r="L4941"/>
      <c r="M4941"/>
      <c r="N4941"/>
      <c r="O4941"/>
      <c r="P4941"/>
      <c r="Q4941"/>
    </row>
    <row r="4942" spans="3:17" x14ac:dyDescent="0.35">
      <c r="C4942"/>
      <c r="D4942"/>
      <c r="E4942"/>
      <c r="F4942"/>
      <c r="G4942"/>
      <c r="H4942"/>
      <c r="I4942"/>
      <c r="J4942"/>
      <c r="K4942"/>
      <c r="L4942"/>
      <c r="M4942"/>
      <c r="N4942"/>
      <c r="O4942"/>
      <c r="P4942"/>
      <c r="Q4942"/>
    </row>
    <row r="4943" spans="3:17" x14ac:dyDescent="0.35">
      <c r="C4943"/>
      <c r="D4943"/>
      <c r="E4943"/>
      <c r="F4943"/>
      <c r="G4943"/>
      <c r="H4943"/>
      <c r="I4943"/>
      <c r="J4943"/>
      <c r="K4943"/>
      <c r="L4943"/>
      <c r="M4943"/>
      <c r="N4943"/>
      <c r="O4943"/>
      <c r="P4943"/>
      <c r="Q4943"/>
    </row>
    <row r="4944" spans="3:17" x14ac:dyDescent="0.35">
      <c r="C4944"/>
      <c r="D4944"/>
      <c r="E4944"/>
      <c r="F4944"/>
      <c r="G4944"/>
      <c r="H4944"/>
      <c r="I4944"/>
      <c r="J4944"/>
      <c r="K4944"/>
      <c r="L4944"/>
      <c r="M4944"/>
      <c r="N4944"/>
      <c r="O4944"/>
      <c r="P4944"/>
      <c r="Q4944"/>
    </row>
    <row r="4945" spans="3:17" x14ac:dyDescent="0.35">
      <c r="C4945"/>
      <c r="D4945"/>
      <c r="E4945"/>
      <c r="F4945"/>
      <c r="G4945"/>
      <c r="H4945"/>
      <c r="I4945"/>
      <c r="J4945"/>
      <c r="K4945"/>
      <c r="L4945"/>
      <c r="M4945"/>
      <c r="N4945"/>
      <c r="O4945"/>
      <c r="P4945"/>
      <c r="Q4945"/>
    </row>
    <row r="4946" spans="3:17" x14ac:dyDescent="0.35">
      <c r="C4946"/>
      <c r="D4946"/>
      <c r="E4946"/>
      <c r="F4946"/>
      <c r="G4946"/>
      <c r="H4946"/>
      <c r="I4946"/>
      <c r="J4946"/>
      <c r="K4946"/>
      <c r="L4946"/>
      <c r="M4946"/>
      <c r="N4946"/>
      <c r="O4946"/>
      <c r="P4946"/>
      <c r="Q4946"/>
    </row>
    <row r="4947" spans="3:17" x14ac:dyDescent="0.35">
      <c r="C4947"/>
      <c r="D4947"/>
      <c r="E4947"/>
      <c r="F4947"/>
      <c r="G4947"/>
      <c r="H4947"/>
      <c r="I4947"/>
      <c r="J4947"/>
      <c r="K4947"/>
      <c r="L4947"/>
      <c r="M4947"/>
      <c r="N4947"/>
      <c r="O4947"/>
      <c r="P4947"/>
      <c r="Q4947"/>
    </row>
    <row r="4948" spans="3:17" x14ac:dyDescent="0.35">
      <c r="C4948"/>
      <c r="D4948"/>
      <c r="E4948"/>
      <c r="F4948"/>
      <c r="G4948"/>
      <c r="H4948"/>
      <c r="I4948"/>
      <c r="J4948"/>
      <c r="K4948"/>
      <c r="L4948"/>
      <c r="M4948"/>
      <c r="N4948"/>
      <c r="O4948"/>
      <c r="P4948"/>
      <c r="Q4948"/>
    </row>
    <row r="4949" spans="3:17" x14ac:dyDescent="0.35">
      <c r="C4949"/>
      <c r="D4949"/>
      <c r="E4949"/>
      <c r="F4949"/>
      <c r="G4949"/>
      <c r="H4949"/>
      <c r="I4949"/>
      <c r="J4949"/>
      <c r="K4949"/>
      <c r="L4949"/>
      <c r="M4949"/>
      <c r="N4949"/>
      <c r="O4949"/>
      <c r="P4949"/>
      <c r="Q4949"/>
    </row>
    <row r="4950" spans="3:17" x14ac:dyDescent="0.35">
      <c r="C4950"/>
      <c r="D4950"/>
      <c r="E4950"/>
      <c r="F4950"/>
      <c r="G4950"/>
      <c r="H4950"/>
      <c r="I4950"/>
      <c r="J4950"/>
      <c r="K4950"/>
      <c r="L4950"/>
      <c r="M4950"/>
      <c r="N4950"/>
      <c r="O4950"/>
      <c r="P4950"/>
      <c r="Q4950"/>
    </row>
    <row r="4951" spans="3:17" x14ac:dyDescent="0.35">
      <c r="C4951"/>
      <c r="D4951"/>
      <c r="E4951"/>
      <c r="F4951"/>
      <c r="G4951"/>
      <c r="H4951"/>
      <c r="I4951"/>
      <c r="J4951"/>
      <c r="K4951"/>
      <c r="L4951"/>
      <c r="M4951"/>
      <c r="N4951"/>
      <c r="O4951"/>
      <c r="P4951"/>
      <c r="Q4951"/>
    </row>
    <row r="4952" spans="3:17" x14ac:dyDescent="0.35">
      <c r="C4952"/>
      <c r="D4952"/>
      <c r="E4952"/>
      <c r="F4952"/>
      <c r="G4952"/>
      <c r="H4952"/>
      <c r="I4952"/>
      <c r="J4952"/>
      <c r="K4952"/>
      <c r="L4952"/>
      <c r="M4952"/>
      <c r="N4952"/>
      <c r="O4952"/>
      <c r="P4952"/>
      <c r="Q4952"/>
    </row>
    <row r="4953" spans="3:17" x14ac:dyDescent="0.35">
      <c r="C4953"/>
      <c r="D4953"/>
      <c r="E4953"/>
      <c r="F4953"/>
      <c r="G4953"/>
      <c r="H4953"/>
      <c r="I4953"/>
      <c r="J4953"/>
      <c r="K4953"/>
      <c r="L4953"/>
      <c r="M4953"/>
      <c r="N4953"/>
      <c r="O4953"/>
      <c r="P4953"/>
      <c r="Q4953"/>
    </row>
    <row r="4954" spans="3:17" x14ac:dyDescent="0.35">
      <c r="C4954"/>
      <c r="D4954"/>
      <c r="E4954"/>
      <c r="F4954"/>
      <c r="G4954"/>
      <c r="H4954"/>
      <c r="I4954"/>
      <c r="J4954"/>
      <c r="K4954"/>
      <c r="L4954"/>
      <c r="M4954"/>
      <c r="N4954"/>
      <c r="O4954"/>
      <c r="P4954"/>
      <c r="Q4954"/>
    </row>
    <row r="4955" spans="3:17" x14ac:dyDescent="0.35">
      <c r="C4955"/>
      <c r="D4955"/>
      <c r="E4955"/>
      <c r="F4955"/>
      <c r="G4955"/>
      <c r="H4955"/>
      <c r="I4955"/>
      <c r="J4955"/>
      <c r="K4955"/>
      <c r="L4955"/>
      <c r="M4955"/>
      <c r="N4955"/>
      <c r="O4955"/>
      <c r="P4955"/>
      <c r="Q4955"/>
    </row>
    <row r="4956" spans="3:17" x14ac:dyDescent="0.35">
      <c r="C4956"/>
      <c r="D4956"/>
      <c r="E4956"/>
      <c r="F4956"/>
      <c r="G4956"/>
      <c r="H4956"/>
      <c r="I4956"/>
      <c r="J4956"/>
      <c r="K4956"/>
      <c r="L4956"/>
      <c r="M4956"/>
      <c r="N4956"/>
      <c r="O4956"/>
      <c r="P4956"/>
      <c r="Q4956"/>
    </row>
    <row r="4957" spans="3:17" x14ac:dyDescent="0.35">
      <c r="C4957"/>
      <c r="D4957"/>
      <c r="E4957"/>
      <c r="F4957"/>
      <c r="G4957"/>
      <c r="H4957"/>
      <c r="I4957"/>
      <c r="J4957"/>
      <c r="K4957"/>
      <c r="L4957"/>
      <c r="M4957"/>
      <c r="N4957"/>
      <c r="O4957"/>
      <c r="P4957"/>
      <c r="Q4957"/>
    </row>
    <row r="4958" spans="3:17" x14ac:dyDescent="0.35">
      <c r="C4958"/>
      <c r="D4958"/>
      <c r="E4958"/>
      <c r="F4958"/>
      <c r="G4958"/>
      <c r="H4958"/>
      <c r="I4958"/>
      <c r="J4958"/>
      <c r="K4958"/>
      <c r="L4958"/>
      <c r="M4958"/>
      <c r="N4958"/>
      <c r="O4958"/>
      <c r="P4958"/>
      <c r="Q4958"/>
    </row>
    <row r="4959" spans="3:17" x14ac:dyDescent="0.35">
      <c r="C4959"/>
      <c r="D4959"/>
      <c r="E4959"/>
      <c r="F4959"/>
      <c r="G4959"/>
      <c r="H4959"/>
      <c r="I4959"/>
      <c r="J4959"/>
      <c r="K4959"/>
      <c r="L4959"/>
      <c r="M4959"/>
      <c r="N4959"/>
      <c r="O4959"/>
      <c r="P4959"/>
      <c r="Q4959"/>
    </row>
    <row r="4960" spans="3:17" x14ac:dyDescent="0.35">
      <c r="C4960"/>
      <c r="D4960"/>
      <c r="E4960"/>
      <c r="F4960"/>
      <c r="G4960"/>
      <c r="H4960"/>
      <c r="I4960"/>
      <c r="J4960"/>
      <c r="K4960"/>
      <c r="L4960"/>
      <c r="M4960"/>
      <c r="N4960"/>
      <c r="O4960"/>
      <c r="P4960"/>
      <c r="Q4960"/>
    </row>
    <row r="4961" spans="3:17" x14ac:dyDescent="0.35">
      <c r="C4961"/>
      <c r="D4961"/>
      <c r="E4961"/>
      <c r="F4961"/>
      <c r="G4961"/>
      <c r="H4961"/>
      <c r="I4961"/>
      <c r="J4961"/>
      <c r="K4961"/>
      <c r="L4961"/>
      <c r="M4961"/>
      <c r="N4961"/>
      <c r="O4961"/>
      <c r="P4961"/>
      <c r="Q4961"/>
    </row>
    <row r="4962" spans="3:17" x14ac:dyDescent="0.35">
      <c r="C4962"/>
      <c r="D4962"/>
      <c r="E4962"/>
      <c r="F4962"/>
      <c r="G4962"/>
      <c r="H4962"/>
      <c r="I4962"/>
      <c r="J4962"/>
      <c r="K4962"/>
      <c r="L4962"/>
      <c r="M4962"/>
      <c r="N4962"/>
      <c r="O4962"/>
      <c r="P4962"/>
      <c r="Q4962"/>
    </row>
    <row r="4963" spans="3:17" x14ac:dyDescent="0.35">
      <c r="C4963"/>
      <c r="D4963"/>
      <c r="E4963"/>
      <c r="F4963"/>
      <c r="G4963"/>
      <c r="H4963"/>
      <c r="I4963"/>
      <c r="J4963"/>
      <c r="K4963"/>
      <c r="L4963"/>
      <c r="M4963"/>
      <c r="N4963"/>
      <c r="O4963"/>
      <c r="P4963"/>
      <c r="Q4963"/>
    </row>
    <row r="4964" spans="3:17" x14ac:dyDescent="0.35">
      <c r="C4964"/>
      <c r="D4964"/>
      <c r="E4964"/>
      <c r="F4964"/>
      <c r="G4964"/>
      <c r="H4964"/>
      <c r="I4964"/>
      <c r="J4964"/>
      <c r="K4964"/>
      <c r="L4964"/>
      <c r="M4964"/>
      <c r="N4964"/>
      <c r="O4964"/>
      <c r="P4964"/>
      <c r="Q4964"/>
    </row>
    <row r="4965" spans="3:17" x14ac:dyDescent="0.35">
      <c r="C4965"/>
      <c r="D4965"/>
      <c r="E4965"/>
      <c r="F4965"/>
      <c r="G4965"/>
      <c r="H4965"/>
      <c r="I4965"/>
      <c r="J4965"/>
      <c r="K4965"/>
      <c r="L4965"/>
      <c r="M4965"/>
      <c r="N4965"/>
      <c r="O4965"/>
      <c r="P4965"/>
      <c r="Q4965"/>
    </row>
    <row r="4966" spans="3:17" x14ac:dyDescent="0.35">
      <c r="C4966"/>
      <c r="D4966"/>
      <c r="E4966"/>
      <c r="F4966"/>
      <c r="G4966"/>
      <c r="H4966"/>
      <c r="I4966"/>
      <c r="J4966"/>
      <c r="K4966"/>
      <c r="L4966"/>
      <c r="M4966"/>
      <c r="N4966"/>
      <c r="O4966"/>
      <c r="P4966"/>
      <c r="Q4966"/>
    </row>
    <row r="4967" spans="3:17" x14ac:dyDescent="0.35">
      <c r="C4967"/>
      <c r="D4967"/>
      <c r="E4967"/>
      <c r="F4967"/>
      <c r="G4967"/>
      <c r="H4967"/>
      <c r="I4967"/>
      <c r="J4967"/>
      <c r="K4967"/>
      <c r="L4967"/>
      <c r="M4967"/>
      <c r="N4967"/>
      <c r="O4967"/>
      <c r="P4967"/>
      <c r="Q4967"/>
    </row>
    <row r="4968" spans="3:17" x14ac:dyDescent="0.35">
      <c r="C4968"/>
      <c r="D4968"/>
      <c r="E4968"/>
      <c r="F4968"/>
      <c r="G4968"/>
      <c r="H4968"/>
      <c r="I4968"/>
      <c r="J4968"/>
      <c r="K4968"/>
      <c r="L4968"/>
      <c r="M4968"/>
      <c r="N4968"/>
      <c r="O4968"/>
      <c r="P4968"/>
      <c r="Q4968"/>
    </row>
    <row r="4969" spans="3:17" x14ac:dyDescent="0.35">
      <c r="C4969"/>
      <c r="D4969"/>
      <c r="E4969"/>
      <c r="F4969"/>
      <c r="G4969"/>
      <c r="H4969"/>
      <c r="I4969"/>
      <c r="J4969"/>
      <c r="K4969"/>
      <c r="L4969"/>
      <c r="M4969"/>
      <c r="N4969"/>
      <c r="O4969"/>
      <c r="P4969"/>
      <c r="Q4969"/>
    </row>
    <row r="4970" spans="3:17" x14ac:dyDescent="0.35">
      <c r="C4970"/>
      <c r="D4970"/>
      <c r="E4970"/>
      <c r="F4970"/>
      <c r="G4970"/>
      <c r="H4970"/>
      <c r="I4970"/>
      <c r="J4970"/>
      <c r="K4970"/>
      <c r="L4970"/>
      <c r="M4970"/>
      <c r="N4970"/>
      <c r="O4970"/>
      <c r="P4970"/>
      <c r="Q4970"/>
    </row>
    <row r="4971" spans="3:17" x14ac:dyDescent="0.35">
      <c r="C4971"/>
      <c r="D4971"/>
      <c r="E4971"/>
      <c r="F4971"/>
      <c r="G4971"/>
      <c r="H4971"/>
      <c r="I4971"/>
      <c r="J4971"/>
      <c r="K4971"/>
      <c r="L4971"/>
      <c r="M4971"/>
      <c r="N4971"/>
      <c r="O4971"/>
      <c r="P4971"/>
      <c r="Q4971"/>
    </row>
    <row r="4972" spans="3:17" x14ac:dyDescent="0.35">
      <c r="C4972"/>
      <c r="D4972"/>
      <c r="E4972"/>
      <c r="F4972"/>
      <c r="G4972"/>
      <c r="H4972"/>
      <c r="I4972"/>
      <c r="J4972"/>
      <c r="K4972"/>
      <c r="L4972"/>
      <c r="M4972"/>
      <c r="N4972"/>
      <c r="O4972"/>
      <c r="P4972"/>
      <c r="Q4972"/>
    </row>
    <row r="4973" spans="3:17" x14ac:dyDescent="0.35">
      <c r="C4973"/>
      <c r="D4973"/>
      <c r="E4973"/>
      <c r="F4973"/>
      <c r="G4973"/>
      <c r="H4973"/>
      <c r="I4973"/>
      <c r="J4973"/>
      <c r="K4973"/>
      <c r="L4973"/>
      <c r="M4973"/>
      <c r="N4973"/>
      <c r="O4973"/>
      <c r="P4973"/>
      <c r="Q4973"/>
    </row>
    <row r="4974" spans="3:17" x14ac:dyDescent="0.35">
      <c r="C4974"/>
      <c r="D4974"/>
      <c r="E4974"/>
      <c r="F4974"/>
      <c r="G4974"/>
      <c r="H4974"/>
      <c r="I4974"/>
      <c r="J4974"/>
      <c r="K4974"/>
      <c r="L4974"/>
      <c r="M4974"/>
      <c r="N4974"/>
      <c r="O4974"/>
      <c r="P4974"/>
      <c r="Q4974"/>
    </row>
    <row r="4975" spans="3:17" x14ac:dyDescent="0.35">
      <c r="C4975"/>
      <c r="D4975"/>
      <c r="E4975"/>
      <c r="F4975"/>
      <c r="G4975"/>
      <c r="H4975"/>
      <c r="I4975"/>
      <c r="J4975"/>
      <c r="K4975"/>
      <c r="L4975"/>
      <c r="M4975"/>
      <c r="N4975"/>
      <c r="O4975"/>
      <c r="P4975"/>
      <c r="Q4975"/>
    </row>
    <row r="4976" spans="3:17" x14ac:dyDescent="0.35">
      <c r="C4976"/>
      <c r="D4976"/>
      <c r="E4976"/>
      <c r="F4976"/>
      <c r="G4976"/>
      <c r="H4976"/>
      <c r="I4976"/>
      <c r="J4976"/>
      <c r="K4976"/>
      <c r="L4976"/>
      <c r="M4976"/>
      <c r="N4976"/>
      <c r="O4976"/>
      <c r="P4976"/>
      <c r="Q4976"/>
    </row>
    <row r="4977" spans="3:17" x14ac:dyDescent="0.35">
      <c r="C4977"/>
      <c r="D4977"/>
      <c r="E4977"/>
      <c r="F4977"/>
      <c r="G4977"/>
      <c r="H4977"/>
      <c r="I4977"/>
      <c r="J4977"/>
      <c r="K4977"/>
      <c r="L4977"/>
      <c r="M4977"/>
      <c r="N4977"/>
      <c r="O4977"/>
      <c r="P4977"/>
      <c r="Q4977"/>
    </row>
    <row r="4978" spans="3:17" x14ac:dyDescent="0.35">
      <c r="C4978"/>
      <c r="D4978"/>
      <c r="E4978"/>
      <c r="F4978"/>
      <c r="G4978"/>
      <c r="H4978"/>
      <c r="I4978"/>
      <c r="J4978"/>
      <c r="K4978"/>
      <c r="L4978"/>
      <c r="M4978"/>
      <c r="N4978"/>
      <c r="O4978"/>
      <c r="P4978"/>
      <c r="Q4978"/>
    </row>
    <row r="4979" spans="3:17" x14ac:dyDescent="0.35">
      <c r="C4979"/>
      <c r="D4979"/>
      <c r="E4979"/>
      <c r="F4979"/>
      <c r="G4979"/>
      <c r="H4979"/>
      <c r="I4979"/>
      <c r="J4979"/>
      <c r="K4979"/>
      <c r="L4979"/>
      <c r="M4979"/>
      <c r="N4979"/>
      <c r="O4979"/>
      <c r="P4979"/>
      <c r="Q4979"/>
    </row>
    <row r="4980" spans="3:17" x14ac:dyDescent="0.35">
      <c r="C4980"/>
      <c r="D4980"/>
      <c r="E4980"/>
      <c r="F4980"/>
      <c r="G4980"/>
      <c r="H4980"/>
      <c r="I4980"/>
      <c r="J4980"/>
      <c r="K4980"/>
      <c r="L4980"/>
      <c r="M4980"/>
      <c r="N4980"/>
      <c r="O4980"/>
      <c r="P4980"/>
      <c r="Q4980"/>
    </row>
    <row r="4981" spans="3:17" x14ac:dyDescent="0.35">
      <c r="C4981"/>
      <c r="D4981"/>
      <c r="E4981"/>
      <c r="F4981"/>
      <c r="G4981"/>
      <c r="H4981"/>
      <c r="I4981"/>
      <c r="J4981"/>
      <c r="K4981"/>
      <c r="L4981"/>
      <c r="M4981"/>
      <c r="N4981"/>
      <c r="O4981"/>
      <c r="P4981"/>
      <c r="Q4981"/>
    </row>
    <row r="4982" spans="3:17" x14ac:dyDescent="0.35">
      <c r="C4982"/>
      <c r="D4982"/>
      <c r="E4982"/>
      <c r="F4982"/>
      <c r="G4982"/>
      <c r="H4982"/>
      <c r="I4982"/>
      <c r="J4982"/>
      <c r="K4982"/>
      <c r="L4982"/>
      <c r="M4982"/>
      <c r="N4982"/>
      <c r="O4982"/>
      <c r="P4982"/>
      <c r="Q4982"/>
    </row>
    <row r="4983" spans="3:17" x14ac:dyDescent="0.35">
      <c r="C4983"/>
      <c r="D4983"/>
      <c r="E4983"/>
      <c r="F4983"/>
      <c r="G4983"/>
      <c r="H4983"/>
      <c r="I4983"/>
      <c r="J4983"/>
      <c r="K4983"/>
      <c r="L4983"/>
      <c r="M4983"/>
      <c r="N4983"/>
      <c r="O4983"/>
      <c r="P4983"/>
      <c r="Q4983"/>
    </row>
    <row r="4984" spans="3:17" x14ac:dyDescent="0.35">
      <c r="C4984"/>
      <c r="D4984"/>
      <c r="E4984"/>
      <c r="F4984"/>
      <c r="G4984"/>
      <c r="H4984"/>
      <c r="I4984"/>
      <c r="J4984"/>
      <c r="K4984"/>
      <c r="L4984"/>
      <c r="M4984"/>
      <c r="N4984"/>
      <c r="O4984"/>
      <c r="P4984"/>
      <c r="Q4984"/>
    </row>
    <row r="4985" spans="3:17" x14ac:dyDescent="0.35">
      <c r="C4985"/>
      <c r="D4985"/>
      <c r="E4985"/>
      <c r="F4985"/>
      <c r="G4985"/>
      <c r="H4985"/>
      <c r="I4985"/>
      <c r="J4985"/>
      <c r="K4985"/>
      <c r="L4985"/>
      <c r="M4985"/>
      <c r="N4985"/>
      <c r="O4985"/>
      <c r="P4985"/>
      <c r="Q4985"/>
    </row>
    <row r="4986" spans="3:17" x14ac:dyDescent="0.35">
      <c r="C4986"/>
      <c r="D4986"/>
      <c r="E4986"/>
      <c r="F4986"/>
      <c r="G4986"/>
      <c r="H4986"/>
      <c r="I4986"/>
      <c r="J4986"/>
      <c r="K4986"/>
      <c r="L4986"/>
      <c r="M4986"/>
      <c r="N4986"/>
      <c r="O4986"/>
      <c r="P4986"/>
      <c r="Q4986"/>
    </row>
    <row r="4987" spans="3:17" x14ac:dyDescent="0.35">
      <c r="C4987"/>
      <c r="D4987"/>
      <c r="E4987"/>
      <c r="F4987"/>
      <c r="G4987"/>
      <c r="H4987"/>
      <c r="I4987"/>
      <c r="J4987"/>
      <c r="K4987"/>
      <c r="L4987"/>
      <c r="M4987"/>
      <c r="N4987"/>
      <c r="O4987"/>
      <c r="P4987"/>
      <c r="Q4987"/>
    </row>
    <row r="4988" spans="3:17" x14ac:dyDescent="0.35">
      <c r="C4988"/>
      <c r="D4988"/>
      <c r="E4988"/>
      <c r="F4988"/>
      <c r="G4988"/>
      <c r="H4988"/>
      <c r="I4988"/>
      <c r="J4988"/>
      <c r="K4988"/>
      <c r="L4988"/>
      <c r="M4988"/>
      <c r="N4988"/>
      <c r="O4988"/>
      <c r="P4988"/>
      <c r="Q4988"/>
    </row>
    <row r="4989" spans="3:17" x14ac:dyDescent="0.35">
      <c r="C4989"/>
      <c r="D4989"/>
      <c r="E4989"/>
      <c r="F4989"/>
      <c r="G4989"/>
      <c r="H4989"/>
      <c r="I4989"/>
      <c r="J4989"/>
      <c r="K4989"/>
      <c r="L4989"/>
      <c r="M4989"/>
      <c r="N4989"/>
      <c r="O4989"/>
      <c r="P4989"/>
      <c r="Q4989"/>
    </row>
    <row r="4990" spans="3:17" x14ac:dyDescent="0.35">
      <c r="C4990"/>
      <c r="D4990"/>
      <c r="E4990"/>
      <c r="F4990"/>
      <c r="G4990"/>
      <c r="H4990"/>
      <c r="I4990"/>
      <c r="J4990"/>
      <c r="K4990"/>
      <c r="L4990"/>
      <c r="M4990"/>
      <c r="N4990"/>
      <c r="O4990"/>
      <c r="P4990"/>
      <c r="Q4990"/>
    </row>
    <row r="4991" spans="3:17" x14ac:dyDescent="0.35">
      <c r="C4991"/>
      <c r="D4991"/>
      <c r="E4991"/>
      <c r="F4991"/>
      <c r="G4991"/>
      <c r="H4991"/>
      <c r="I4991"/>
      <c r="J4991"/>
      <c r="K4991"/>
      <c r="L4991"/>
      <c r="M4991"/>
      <c r="N4991"/>
      <c r="O4991"/>
      <c r="P4991"/>
      <c r="Q4991"/>
    </row>
    <row r="4992" spans="3:17" x14ac:dyDescent="0.35">
      <c r="C4992"/>
      <c r="D4992"/>
      <c r="E4992"/>
      <c r="F4992"/>
      <c r="G4992"/>
      <c r="H4992"/>
      <c r="I4992"/>
      <c r="J4992"/>
      <c r="K4992"/>
      <c r="L4992"/>
      <c r="M4992"/>
      <c r="N4992"/>
      <c r="O4992"/>
      <c r="P4992"/>
      <c r="Q4992"/>
    </row>
    <row r="4993" spans="3:17" x14ac:dyDescent="0.35">
      <c r="C4993"/>
      <c r="D4993"/>
      <c r="E4993"/>
      <c r="F4993"/>
      <c r="G4993"/>
      <c r="H4993"/>
      <c r="I4993"/>
      <c r="J4993"/>
      <c r="K4993"/>
      <c r="L4993"/>
      <c r="M4993"/>
      <c r="N4993"/>
      <c r="O4993"/>
      <c r="P4993"/>
      <c r="Q4993"/>
    </row>
    <row r="4994" spans="3:17" x14ac:dyDescent="0.35">
      <c r="C4994"/>
      <c r="D4994"/>
      <c r="E4994"/>
      <c r="F4994"/>
      <c r="G4994"/>
      <c r="H4994"/>
      <c r="I4994"/>
      <c r="J4994"/>
      <c r="K4994"/>
      <c r="L4994"/>
      <c r="M4994"/>
      <c r="N4994"/>
      <c r="O4994"/>
      <c r="P4994"/>
      <c r="Q4994"/>
    </row>
    <row r="4995" spans="3:17" x14ac:dyDescent="0.35">
      <c r="C4995"/>
      <c r="D4995"/>
      <c r="E4995"/>
      <c r="F4995"/>
      <c r="G4995"/>
      <c r="H4995"/>
      <c r="I4995"/>
      <c r="J4995"/>
      <c r="K4995"/>
      <c r="L4995"/>
      <c r="M4995"/>
      <c r="N4995"/>
      <c r="O4995"/>
      <c r="P4995"/>
      <c r="Q4995"/>
    </row>
    <row r="4996" spans="3:17" x14ac:dyDescent="0.35">
      <c r="C4996"/>
      <c r="D4996"/>
      <c r="E4996"/>
      <c r="F4996"/>
      <c r="G4996"/>
      <c r="H4996"/>
      <c r="I4996"/>
      <c r="J4996"/>
      <c r="K4996"/>
      <c r="L4996"/>
      <c r="M4996"/>
      <c r="N4996"/>
      <c r="O4996"/>
      <c r="P4996"/>
      <c r="Q4996"/>
    </row>
    <row r="4997" spans="3:17" x14ac:dyDescent="0.35">
      <c r="C4997"/>
      <c r="D4997"/>
      <c r="E4997"/>
      <c r="F4997"/>
      <c r="G4997"/>
      <c r="H4997"/>
      <c r="I4997"/>
      <c r="J4997"/>
      <c r="K4997"/>
      <c r="L4997"/>
      <c r="M4997"/>
      <c r="N4997"/>
      <c r="O4997"/>
      <c r="P4997"/>
      <c r="Q4997"/>
    </row>
    <row r="4998" spans="3:17" x14ac:dyDescent="0.35">
      <c r="C4998"/>
      <c r="D4998"/>
      <c r="E4998"/>
      <c r="F4998"/>
      <c r="G4998"/>
      <c r="H4998"/>
      <c r="I4998"/>
      <c r="J4998"/>
      <c r="K4998"/>
      <c r="L4998"/>
      <c r="M4998"/>
      <c r="N4998"/>
      <c r="O4998"/>
      <c r="P4998"/>
      <c r="Q4998"/>
    </row>
    <row r="4999" spans="3:17" x14ac:dyDescent="0.35">
      <c r="C4999"/>
      <c r="D4999"/>
      <c r="E4999"/>
      <c r="F4999"/>
      <c r="G4999"/>
      <c r="H4999"/>
      <c r="I4999"/>
      <c r="J4999"/>
      <c r="K4999"/>
      <c r="L4999"/>
      <c r="M4999"/>
      <c r="N4999"/>
      <c r="O4999"/>
      <c r="P4999"/>
      <c r="Q4999"/>
    </row>
    <row r="5000" spans="3:17" x14ac:dyDescent="0.35">
      <c r="C5000"/>
      <c r="D5000"/>
      <c r="E5000"/>
      <c r="F5000"/>
      <c r="G5000"/>
      <c r="H5000"/>
      <c r="I5000"/>
      <c r="J5000"/>
      <c r="K5000"/>
      <c r="L5000"/>
      <c r="M5000"/>
      <c r="N5000"/>
      <c r="O5000"/>
      <c r="P5000"/>
      <c r="Q5000"/>
    </row>
    <row r="5001" spans="3:17" x14ac:dyDescent="0.35">
      <c r="C5001"/>
      <c r="D5001"/>
      <c r="E5001"/>
      <c r="F5001"/>
      <c r="G5001"/>
      <c r="H5001"/>
      <c r="I5001"/>
      <c r="J5001"/>
      <c r="K5001"/>
      <c r="L5001"/>
      <c r="M5001"/>
      <c r="N5001"/>
      <c r="O5001"/>
      <c r="P5001"/>
      <c r="Q5001"/>
    </row>
    <row r="5002" spans="3:17" x14ac:dyDescent="0.35">
      <c r="C5002"/>
      <c r="D5002"/>
      <c r="E5002"/>
      <c r="F5002"/>
      <c r="G5002"/>
      <c r="H5002"/>
      <c r="I5002"/>
      <c r="J5002"/>
      <c r="K5002"/>
      <c r="L5002"/>
      <c r="M5002"/>
      <c r="N5002"/>
      <c r="O5002"/>
      <c r="P5002"/>
      <c r="Q5002"/>
    </row>
    <row r="5003" spans="3:17" x14ac:dyDescent="0.35">
      <c r="C5003"/>
      <c r="D5003"/>
      <c r="E5003"/>
      <c r="F5003"/>
      <c r="G5003"/>
      <c r="H5003"/>
      <c r="I5003"/>
      <c r="J5003"/>
      <c r="K5003"/>
      <c r="L5003"/>
      <c r="M5003"/>
      <c r="N5003"/>
      <c r="O5003"/>
      <c r="P5003"/>
      <c r="Q5003"/>
    </row>
    <row r="5004" spans="3:17" x14ac:dyDescent="0.35">
      <c r="C5004"/>
      <c r="D5004"/>
      <c r="E5004"/>
      <c r="F5004"/>
      <c r="G5004"/>
      <c r="H5004"/>
      <c r="I5004"/>
      <c r="J5004"/>
      <c r="K5004"/>
      <c r="L5004"/>
      <c r="M5004"/>
      <c r="N5004"/>
      <c r="O5004"/>
      <c r="P5004"/>
      <c r="Q5004"/>
    </row>
    <row r="5005" spans="3:17" x14ac:dyDescent="0.35">
      <c r="C5005"/>
      <c r="D5005"/>
      <c r="E5005"/>
      <c r="F5005"/>
      <c r="G5005"/>
      <c r="H5005"/>
      <c r="I5005"/>
      <c r="J5005"/>
      <c r="K5005"/>
      <c r="L5005"/>
      <c r="M5005"/>
      <c r="N5005"/>
      <c r="O5005"/>
      <c r="P5005"/>
      <c r="Q5005"/>
    </row>
    <row r="5006" spans="3:17" x14ac:dyDescent="0.35">
      <c r="C5006"/>
      <c r="D5006"/>
      <c r="E5006"/>
      <c r="F5006"/>
      <c r="G5006"/>
      <c r="H5006"/>
      <c r="I5006"/>
      <c r="J5006"/>
      <c r="K5006"/>
      <c r="L5006"/>
      <c r="M5006"/>
      <c r="N5006"/>
      <c r="O5006"/>
      <c r="P5006"/>
      <c r="Q5006"/>
    </row>
    <row r="5007" spans="3:17" x14ac:dyDescent="0.35">
      <c r="C5007"/>
      <c r="D5007"/>
      <c r="E5007"/>
      <c r="F5007"/>
      <c r="G5007"/>
      <c r="H5007"/>
      <c r="I5007"/>
      <c r="J5007"/>
      <c r="K5007"/>
      <c r="L5007"/>
      <c r="M5007"/>
      <c r="N5007"/>
      <c r="O5007"/>
      <c r="P5007"/>
      <c r="Q5007"/>
    </row>
    <row r="5008" spans="3:17" x14ac:dyDescent="0.35">
      <c r="C5008"/>
      <c r="D5008"/>
      <c r="E5008"/>
      <c r="F5008"/>
      <c r="G5008"/>
      <c r="H5008"/>
      <c r="I5008"/>
      <c r="J5008"/>
      <c r="K5008"/>
      <c r="L5008"/>
      <c r="M5008"/>
      <c r="N5008"/>
      <c r="O5008"/>
      <c r="P5008"/>
      <c r="Q5008"/>
    </row>
    <row r="5009" spans="3:17" x14ac:dyDescent="0.35">
      <c r="C5009"/>
      <c r="D5009"/>
      <c r="E5009"/>
      <c r="F5009"/>
      <c r="G5009"/>
      <c r="H5009"/>
      <c r="I5009"/>
      <c r="J5009"/>
      <c r="K5009"/>
      <c r="L5009"/>
      <c r="M5009"/>
      <c r="N5009"/>
      <c r="O5009"/>
      <c r="P5009"/>
      <c r="Q5009"/>
    </row>
    <row r="5010" spans="3:17" x14ac:dyDescent="0.35">
      <c r="C5010"/>
      <c r="D5010"/>
      <c r="E5010"/>
      <c r="F5010"/>
      <c r="G5010"/>
      <c r="H5010"/>
      <c r="I5010"/>
      <c r="J5010"/>
      <c r="K5010"/>
      <c r="L5010"/>
      <c r="M5010"/>
      <c r="N5010"/>
      <c r="O5010"/>
      <c r="P5010"/>
      <c r="Q5010"/>
    </row>
    <row r="5011" spans="3:17" x14ac:dyDescent="0.35">
      <c r="C5011"/>
      <c r="D5011"/>
      <c r="E5011"/>
      <c r="F5011"/>
      <c r="G5011"/>
      <c r="H5011"/>
      <c r="I5011"/>
      <c r="J5011"/>
      <c r="K5011"/>
      <c r="L5011"/>
      <c r="M5011"/>
      <c r="N5011"/>
      <c r="O5011"/>
      <c r="P5011"/>
      <c r="Q5011"/>
    </row>
    <row r="5012" spans="3:17" x14ac:dyDescent="0.35">
      <c r="C5012"/>
      <c r="D5012"/>
      <c r="E5012"/>
      <c r="F5012"/>
      <c r="G5012"/>
      <c r="H5012"/>
      <c r="I5012"/>
      <c r="J5012"/>
      <c r="K5012"/>
      <c r="L5012"/>
      <c r="M5012"/>
      <c r="N5012"/>
      <c r="O5012"/>
      <c r="P5012"/>
      <c r="Q5012"/>
    </row>
    <row r="5013" spans="3:17" x14ac:dyDescent="0.35">
      <c r="C5013"/>
      <c r="D5013"/>
      <c r="E5013"/>
      <c r="F5013"/>
      <c r="G5013"/>
      <c r="H5013"/>
      <c r="I5013"/>
      <c r="J5013"/>
      <c r="K5013"/>
      <c r="L5013"/>
      <c r="M5013"/>
      <c r="N5013"/>
      <c r="O5013"/>
      <c r="P5013"/>
      <c r="Q5013"/>
    </row>
    <row r="5014" spans="3:17" x14ac:dyDescent="0.35">
      <c r="C5014"/>
      <c r="D5014"/>
      <c r="E5014"/>
      <c r="F5014"/>
      <c r="G5014"/>
      <c r="H5014"/>
      <c r="I5014"/>
      <c r="J5014"/>
      <c r="K5014"/>
      <c r="L5014"/>
      <c r="M5014"/>
      <c r="N5014"/>
      <c r="O5014"/>
      <c r="P5014"/>
      <c r="Q5014"/>
    </row>
    <row r="5015" spans="3:17" x14ac:dyDescent="0.35">
      <c r="C5015"/>
      <c r="D5015"/>
      <c r="E5015"/>
      <c r="F5015"/>
      <c r="G5015"/>
      <c r="H5015"/>
      <c r="I5015"/>
      <c r="J5015"/>
      <c r="K5015"/>
      <c r="L5015"/>
      <c r="M5015"/>
      <c r="N5015"/>
      <c r="O5015"/>
      <c r="P5015"/>
      <c r="Q5015"/>
    </row>
    <row r="5016" spans="3:17" x14ac:dyDescent="0.35">
      <c r="C5016"/>
      <c r="D5016"/>
      <c r="E5016"/>
      <c r="F5016"/>
      <c r="G5016"/>
      <c r="H5016"/>
      <c r="I5016"/>
      <c r="J5016"/>
      <c r="K5016"/>
      <c r="L5016"/>
      <c r="M5016"/>
      <c r="N5016"/>
      <c r="O5016"/>
      <c r="P5016"/>
      <c r="Q5016"/>
    </row>
    <row r="5017" spans="3:17" x14ac:dyDescent="0.35">
      <c r="C5017"/>
      <c r="D5017"/>
      <c r="E5017"/>
      <c r="F5017"/>
      <c r="G5017"/>
      <c r="H5017"/>
      <c r="I5017"/>
      <c r="J5017"/>
      <c r="K5017"/>
      <c r="L5017"/>
      <c r="M5017"/>
      <c r="N5017"/>
      <c r="O5017"/>
      <c r="P5017"/>
      <c r="Q5017"/>
    </row>
    <row r="5018" spans="3:17" x14ac:dyDescent="0.35">
      <c r="C5018"/>
      <c r="D5018"/>
      <c r="E5018"/>
      <c r="F5018"/>
      <c r="G5018"/>
      <c r="H5018"/>
      <c r="I5018"/>
      <c r="J5018"/>
      <c r="K5018"/>
      <c r="L5018"/>
      <c r="M5018"/>
      <c r="N5018"/>
      <c r="O5018"/>
      <c r="P5018"/>
      <c r="Q5018"/>
    </row>
    <row r="5019" spans="3:17" x14ac:dyDescent="0.35">
      <c r="C5019"/>
      <c r="D5019"/>
      <c r="E5019"/>
      <c r="F5019"/>
      <c r="G5019"/>
      <c r="H5019"/>
      <c r="I5019"/>
      <c r="J5019"/>
      <c r="K5019"/>
      <c r="L5019"/>
      <c r="M5019"/>
      <c r="N5019"/>
      <c r="O5019"/>
      <c r="P5019"/>
      <c r="Q5019"/>
    </row>
    <row r="5020" spans="3:17" x14ac:dyDescent="0.35">
      <c r="C5020"/>
      <c r="D5020"/>
      <c r="E5020"/>
      <c r="F5020"/>
      <c r="G5020"/>
      <c r="H5020"/>
      <c r="I5020"/>
      <c r="J5020"/>
      <c r="K5020"/>
      <c r="L5020"/>
      <c r="M5020"/>
      <c r="N5020"/>
      <c r="O5020"/>
      <c r="P5020"/>
      <c r="Q5020"/>
    </row>
    <row r="5021" spans="3:17" x14ac:dyDescent="0.35">
      <c r="C5021"/>
      <c r="D5021"/>
      <c r="E5021"/>
      <c r="F5021"/>
      <c r="G5021"/>
      <c r="H5021"/>
      <c r="I5021"/>
      <c r="J5021"/>
      <c r="K5021"/>
      <c r="L5021"/>
      <c r="M5021"/>
      <c r="N5021"/>
      <c r="O5021"/>
      <c r="P5021"/>
      <c r="Q5021"/>
    </row>
    <row r="5022" spans="3:17" x14ac:dyDescent="0.35">
      <c r="C5022"/>
      <c r="D5022"/>
      <c r="E5022"/>
      <c r="F5022"/>
      <c r="G5022"/>
      <c r="H5022"/>
      <c r="I5022"/>
      <c r="J5022"/>
      <c r="K5022"/>
      <c r="L5022"/>
      <c r="M5022"/>
      <c r="N5022"/>
      <c r="O5022"/>
      <c r="P5022"/>
      <c r="Q5022"/>
    </row>
    <row r="5023" spans="3:17" x14ac:dyDescent="0.35">
      <c r="C5023"/>
      <c r="D5023"/>
      <c r="E5023"/>
      <c r="F5023"/>
      <c r="G5023"/>
      <c r="H5023"/>
      <c r="I5023"/>
      <c r="J5023"/>
      <c r="K5023"/>
      <c r="L5023"/>
      <c r="M5023"/>
      <c r="N5023"/>
      <c r="O5023"/>
      <c r="P5023"/>
      <c r="Q5023"/>
    </row>
    <row r="5024" spans="3:17" x14ac:dyDescent="0.35">
      <c r="C5024"/>
      <c r="D5024"/>
      <c r="E5024"/>
      <c r="F5024"/>
      <c r="G5024"/>
      <c r="H5024"/>
      <c r="I5024"/>
      <c r="J5024"/>
      <c r="K5024"/>
      <c r="L5024"/>
      <c r="M5024"/>
      <c r="N5024"/>
      <c r="O5024"/>
      <c r="P5024"/>
      <c r="Q5024"/>
    </row>
    <row r="5025" spans="3:17" x14ac:dyDescent="0.35">
      <c r="C5025"/>
      <c r="D5025"/>
      <c r="E5025"/>
      <c r="F5025"/>
      <c r="G5025"/>
      <c r="H5025"/>
      <c r="I5025"/>
      <c r="J5025"/>
      <c r="K5025"/>
      <c r="L5025"/>
      <c r="M5025"/>
      <c r="N5025"/>
      <c r="O5025"/>
      <c r="P5025"/>
      <c r="Q5025"/>
    </row>
    <row r="5026" spans="3:17" x14ac:dyDescent="0.35">
      <c r="C5026"/>
      <c r="D5026"/>
      <c r="E5026"/>
      <c r="F5026"/>
      <c r="G5026"/>
      <c r="H5026"/>
      <c r="I5026"/>
      <c r="J5026"/>
      <c r="K5026"/>
      <c r="L5026"/>
      <c r="M5026"/>
      <c r="N5026"/>
      <c r="O5026"/>
      <c r="P5026"/>
      <c r="Q5026"/>
    </row>
    <row r="5027" spans="3:17" x14ac:dyDescent="0.35">
      <c r="C5027"/>
      <c r="D5027"/>
      <c r="E5027"/>
      <c r="F5027"/>
      <c r="G5027"/>
      <c r="H5027"/>
      <c r="I5027"/>
      <c r="J5027"/>
      <c r="K5027"/>
      <c r="L5027"/>
      <c r="M5027"/>
      <c r="N5027"/>
      <c r="O5027"/>
      <c r="P5027"/>
      <c r="Q5027"/>
    </row>
    <row r="5028" spans="3:17" x14ac:dyDescent="0.35">
      <c r="C5028"/>
      <c r="D5028"/>
      <c r="E5028"/>
      <c r="F5028"/>
      <c r="G5028"/>
      <c r="H5028"/>
      <c r="I5028"/>
      <c r="J5028"/>
      <c r="K5028"/>
      <c r="L5028"/>
      <c r="M5028"/>
      <c r="N5028"/>
      <c r="O5028"/>
      <c r="P5028"/>
      <c r="Q5028"/>
    </row>
    <row r="5029" spans="3:17" x14ac:dyDescent="0.35">
      <c r="C5029"/>
      <c r="D5029"/>
      <c r="E5029"/>
      <c r="F5029"/>
      <c r="G5029"/>
      <c r="H5029"/>
      <c r="I5029"/>
      <c r="J5029"/>
      <c r="K5029"/>
      <c r="L5029"/>
      <c r="M5029"/>
      <c r="N5029"/>
      <c r="O5029"/>
      <c r="P5029"/>
      <c r="Q5029"/>
    </row>
    <row r="5030" spans="3:17" x14ac:dyDescent="0.35">
      <c r="C5030"/>
      <c r="D5030"/>
      <c r="E5030"/>
      <c r="F5030"/>
      <c r="G5030"/>
      <c r="H5030"/>
      <c r="I5030"/>
      <c r="J5030"/>
      <c r="K5030"/>
      <c r="L5030"/>
      <c r="M5030"/>
      <c r="N5030"/>
      <c r="O5030"/>
      <c r="P5030"/>
      <c r="Q5030"/>
    </row>
    <row r="5031" spans="3:17" x14ac:dyDescent="0.35">
      <c r="C5031"/>
      <c r="D5031"/>
      <c r="E5031"/>
      <c r="F5031"/>
      <c r="G5031"/>
      <c r="H5031"/>
      <c r="I5031"/>
      <c r="J5031"/>
      <c r="K5031"/>
      <c r="L5031"/>
      <c r="M5031"/>
      <c r="N5031"/>
      <c r="O5031"/>
      <c r="P5031"/>
      <c r="Q5031"/>
    </row>
    <row r="5032" spans="3:17" x14ac:dyDescent="0.35">
      <c r="C5032"/>
      <c r="D5032"/>
      <c r="E5032"/>
      <c r="F5032"/>
      <c r="G5032"/>
      <c r="H5032"/>
      <c r="I5032"/>
      <c r="J5032"/>
      <c r="K5032"/>
      <c r="L5032"/>
      <c r="M5032"/>
      <c r="N5032"/>
      <c r="O5032"/>
      <c r="P5032"/>
      <c r="Q5032"/>
    </row>
    <row r="5033" spans="3:17" x14ac:dyDescent="0.35">
      <c r="C5033"/>
      <c r="D5033"/>
      <c r="E5033"/>
      <c r="F5033"/>
      <c r="G5033"/>
      <c r="H5033"/>
      <c r="I5033"/>
      <c r="J5033"/>
      <c r="K5033"/>
      <c r="L5033"/>
      <c r="M5033"/>
      <c r="N5033"/>
      <c r="O5033"/>
      <c r="P5033"/>
      <c r="Q5033"/>
    </row>
    <row r="5034" spans="3:17" x14ac:dyDescent="0.35">
      <c r="C5034"/>
      <c r="D5034"/>
      <c r="E5034"/>
      <c r="F5034"/>
      <c r="G5034"/>
      <c r="H5034"/>
      <c r="I5034"/>
      <c r="J5034"/>
      <c r="K5034"/>
      <c r="L5034"/>
      <c r="M5034"/>
      <c r="N5034"/>
      <c r="O5034"/>
      <c r="P5034"/>
      <c r="Q5034"/>
    </row>
    <row r="5035" spans="3:17" x14ac:dyDescent="0.35">
      <c r="C5035"/>
      <c r="D5035"/>
      <c r="E5035"/>
      <c r="F5035"/>
      <c r="G5035"/>
      <c r="H5035"/>
      <c r="I5035"/>
      <c r="J5035"/>
      <c r="K5035"/>
      <c r="L5035"/>
      <c r="M5035"/>
      <c r="N5035"/>
      <c r="O5035"/>
      <c r="P5035"/>
      <c r="Q5035"/>
    </row>
    <row r="5036" spans="3:17" x14ac:dyDescent="0.35">
      <c r="C5036"/>
      <c r="D5036"/>
      <c r="E5036"/>
      <c r="F5036"/>
      <c r="G5036"/>
      <c r="H5036"/>
      <c r="I5036"/>
      <c r="J5036"/>
      <c r="K5036"/>
      <c r="L5036"/>
      <c r="M5036"/>
      <c r="N5036"/>
      <c r="O5036"/>
      <c r="P5036"/>
      <c r="Q5036"/>
    </row>
    <row r="5037" spans="3:17" x14ac:dyDescent="0.35">
      <c r="C5037"/>
      <c r="D5037"/>
      <c r="E5037"/>
      <c r="F5037"/>
      <c r="G5037"/>
      <c r="H5037"/>
      <c r="I5037"/>
      <c r="J5037"/>
      <c r="K5037"/>
      <c r="L5037"/>
      <c r="M5037"/>
      <c r="N5037"/>
      <c r="O5037"/>
      <c r="P5037"/>
      <c r="Q5037"/>
    </row>
    <row r="5038" spans="3:17" x14ac:dyDescent="0.35">
      <c r="C5038"/>
      <c r="D5038"/>
      <c r="E5038"/>
      <c r="F5038"/>
      <c r="G5038"/>
      <c r="H5038"/>
      <c r="I5038"/>
      <c r="J5038"/>
      <c r="K5038"/>
      <c r="L5038"/>
      <c r="M5038"/>
      <c r="N5038"/>
      <c r="O5038"/>
      <c r="P5038"/>
      <c r="Q5038"/>
    </row>
    <row r="5039" spans="3:17" x14ac:dyDescent="0.35">
      <c r="C5039"/>
      <c r="D5039"/>
      <c r="E5039"/>
      <c r="F5039"/>
      <c r="G5039"/>
      <c r="H5039"/>
      <c r="I5039"/>
      <c r="J5039"/>
      <c r="K5039"/>
      <c r="L5039"/>
      <c r="M5039"/>
      <c r="N5039"/>
      <c r="O5039"/>
      <c r="P5039"/>
      <c r="Q5039"/>
    </row>
    <row r="5040" spans="3:17" x14ac:dyDescent="0.35">
      <c r="C5040"/>
      <c r="D5040"/>
      <c r="E5040"/>
      <c r="F5040"/>
      <c r="G5040"/>
      <c r="H5040"/>
      <c r="I5040"/>
      <c r="J5040"/>
      <c r="K5040"/>
      <c r="L5040"/>
      <c r="M5040"/>
      <c r="N5040"/>
      <c r="O5040"/>
      <c r="P5040"/>
      <c r="Q5040"/>
    </row>
    <row r="5041" spans="3:17" x14ac:dyDescent="0.35">
      <c r="C5041"/>
      <c r="D5041"/>
      <c r="E5041"/>
      <c r="F5041"/>
      <c r="G5041"/>
      <c r="H5041"/>
      <c r="I5041"/>
      <c r="J5041"/>
      <c r="K5041"/>
      <c r="L5041"/>
      <c r="M5041"/>
      <c r="N5041"/>
      <c r="O5041"/>
      <c r="P5041"/>
      <c r="Q5041"/>
    </row>
    <row r="5042" spans="3:17" x14ac:dyDescent="0.35">
      <c r="C5042"/>
      <c r="D5042"/>
      <c r="E5042"/>
      <c r="F5042"/>
      <c r="G5042"/>
      <c r="H5042"/>
      <c r="I5042"/>
      <c r="J5042"/>
      <c r="K5042"/>
      <c r="L5042"/>
      <c r="M5042"/>
      <c r="N5042"/>
      <c r="O5042"/>
      <c r="P5042"/>
      <c r="Q5042"/>
    </row>
    <row r="5043" spans="3:17" x14ac:dyDescent="0.35">
      <c r="C5043"/>
      <c r="D5043"/>
      <c r="E5043"/>
      <c r="F5043"/>
      <c r="G5043"/>
      <c r="H5043"/>
      <c r="I5043"/>
      <c r="J5043"/>
      <c r="K5043"/>
      <c r="L5043"/>
      <c r="M5043"/>
      <c r="N5043"/>
      <c r="O5043"/>
      <c r="P5043"/>
      <c r="Q5043"/>
    </row>
    <row r="5044" spans="3:17" x14ac:dyDescent="0.35">
      <c r="C5044"/>
      <c r="D5044"/>
      <c r="E5044"/>
      <c r="F5044"/>
      <c r="G5044"/>
      <c r="H5044"/>
      <c r="I5044"/>
      <c r="J5044"/>
      <c r="K5044"/>
      <c r="L5044"/>
      <c r="M5044"/>
      <c r="N5044"/>
      <c r="O5044"/>
      <c r="P5044"/>
      <c r="Q5044"/>
    </row>
    <row r="5045" spans="3:17" x14ac:dyDescent="0.35">
      <c r="C5045"/>
      <c r="D5045"/>
      <c r="E5045"/>
      <c r="F5045"/>
      <c r="G5045"/>
      <c r="H5045"/>
      <c r="I5045"/>
      <c r="J5045"/>
      <c r="K5045"/>
      <c r="L5045"/>
      <c r="M5045"/>
      <c r="N5045"/>
      <c r="O5045"/>
      <c r="P5045"/>
      <c r="Q5045"/>
    </row>
    <row r="5046" spans="3:17" x14ac:dyDescent="0.35">
      <c r="C5046"/>
      <c r="D5046"/>
      <c r="E5046"/>
      <c r="F5046"/>
      <c r="G5046"/>
      <c r="H5046"/>
      <c r="I5046"/>
      <c r="J5046"/>
      <c r="K5046"/>
      <c r="L5046"/>
      <c r="M5046"/>
      <c r="N5046"/>
      <c r="O5046"/>
      <c r="P5046"/>
      <c r="Q5046"/>
    </row>
    <row r="5047" spans="3:17" x14ac:dyDescent="0.35">
      <c r="C5047"/>
      <c r="D5047"/>
      <c r="E5047"/>
      <c r="F5047"/>
      <c r="G5047"/>
      <c r="H5047"/>
      <c r="I5047"/>
      <c r="J5047"/>
      <c r="K5047"/>
      <c r="L5047"/>
      <c r="M5047"/>
      <c r="N5047"/>
      <c r="O5047"/>
      <c r="P5047"/>
      <c r="Q5047"/>
    </row>
    <row r="5048" spans="3:17" x14ac:dyDescent="0.35">
      <c r="C5048"/>
      <c r="D5048"/>
      <c r="E5048"/>
      <c r="F5048"/>
      <c r="G5048"/>
      <c r="H5048"/>
      <c r="I5048"/>
      <c r="J5048"/>
      <c r="K5048"/>
      <c r="L5048"/>
      <c r="M5048"/>
      <c r="N5048"/>
      <c r="O5048"/>
      <c r="P5048"/>
      <c r="Q5048"/>
    </row>
    <row r="5049" spans="3:17" x14ac:dyDescent="0.35">
      <c r="C5049"/>
      <c r="D5049"/>
      <c r="E5049"/>
      <c r="F5049"/>
      <c r="G5049"/>
      <c r="H5049"/>
      <c r="I5049"/>
      <c r="J5049"/>
      <c r="K5049"/>
      <c r="L5049"/>
      <c r="M5049"/>
      <c r="N5049"/>
      <c r="O5049"/>
      <c r="P5049"/>
      <c r="Q5049"/>
    </row>
    <row r="5050" spans="3:17" x14ac:dyDescent="0.35">
      <c r="C5050"/>
      <c r="D5050"/>
      <c r="E5050"/>
      <c r="F5050"/>
      <c r="G5050"/>
      <c r="H5050"/>
      <c r="I5050"/>
      <c r="J5050"/>
      <c r="K5050"/>
      <c r="L5050"/>
      <c r="M5050"/>
      <c r="N5050"/>
      <c r="O5050"/>
      <c r="P5050"/>
      <c r="Q5050"/>
    </row>
    <row r="5051" spans="3:17" x14ac:dyDescent="0.35">
      <c r="C5051"/>
      <c r="D5051"/>
      <c r="E5051"/>
      <c r="F5051"/>
      <c r="G5051"/>
      <c r="H5051"/>
      <c r="I5051"/>
      <c r="J5051"/>
      <c r="K5051"/>
      <c r="L5051"/>
      <c r="M5051"/>
      <c r="N5051"/>
      <c r="O5051"/>
      <c r="P5051"/>
      <c r="Q5051"/>
    </row>
    <row r="5052" spans="3:17" x14ac:dyDescent="0.35">
      <c r="C5052"/>
      <c r="D5052"/>
      <c r="E5052"/>
      <c r="F5052"/>
      <c r="G5052"/>
      <c r="H5052"/>
      <c r="I5052"/>
      <c r="J5052"/>
      <c r="K5052"/>
      <c r="L5052"/>
      <c r="M5052"/>
      <c r="N5052"/>
      <c r="O5052"/>
      <c r="P5052"/>
      <c r="Q5052"/>
    </row>
    <row r="5053" spans="3:17" x14ac:dyDescent="0.35">
      <c r="C5053"/>
      <c r="D5053"/>
      <c r="E5053"/>
      <c r="F5053"/>
      <c r="G5053"/>
      <c r="H5053"/>
      <c r="I5053"/>
      <c r="J5053"/>
      <c r="K5053"/>
      <c r="L5053"/>
      <c r="M5053"/>
      <c r="N5053"/>
      <c r="O5053"/>
      <c r="P5053"/>
      <c r="Q5053"/>
    </row>
    <row r="5054" spans="3:17" x14ac:dyDescent="0.35">
      <c r="C5054"/>
      <c r="D5054"/>
      <c r="E5054"/>
      <c r="F5054"/>
      <c r="G5054"/>
      <c r="H5054"/>
      <c r="I5054"/>
      <c r="J5054"/>
      <c r="K5054"/>
      <c r="L5054"/>
      <c r="M5054"/>
      <c r="N5054"/>
      <c r="O5054"/>
      <c r="P5054"/>
      <c r="Q5054"/>
    </row>
    <row r="5055" spans="3:17" x14ac:dyDescent="0.35">
      <c r="C5055"/>
      <c r="D5055"/>
      <c r="E5055"/>
      <c r="F5055"/>
      <c r="G5055"/>
      <c r="H5055"/>
      <c r="I5055"/>
      <c r="J5055"/>
      <c r="K5055"/>
      <c r="L5055"/>
      <c r="M5055"/>
      <c r="N5055"/>
      <c r="O5055"/>
      <c r="P5055"/>
      <c r="Q5055"/>
    </row>
    <row r="5056" spans="3:17" x14ac:dyDescent="0.35">
      <c r="C5056"/>
      <c r="D5056"/>
      <c r="E5056"/>
      <c r="F5056"/>
      <c r="G5056"/>
      <c r="H5056"/>
      <c r="I5056"/>
      <c r="J5056"/>
      <c r="K5056"/>
      <c r="L5056"/>
      <c r="M5056"/>
      <c r="N5056"/>
      <c r="O5056"/>
      <c r="P5056"/>
      <c r="Q5056"/>
    </row>
    <row r="5057" spans="3:17" x14ac:dyDescent="0.35">
      <c r="C5057"/>
      <c r="D5057"/>
      <c r="E5057"/>
      <c r="F5057"/>
      <c r="G5057"/>
      <c r="H5057"/>
      <c r="I5057"/>
      <c r="J5057"/>
      <c r="K5057"/>
      <c r="L5057"/>
      <c r="M5057"/>
      <c r="N5057"/>
      <c r="O5057"/>
      <c r="P5057"/>
      <c r="Q5057"/>
    </row>
    <row r="5058" spans="3:17" x14ac:dyDescent="0.35">
      <c r="C5058"/>
      <c r="D5058"/>
      <c r="E5058"/>
      <c r="F5058"/>
      <c r="G5058"/>
      <c r="H5058"/>
      <c r="I5058"/>
      <c r="J5058"/>
      <c r="K5058"/>
      <c r="L5058"/>
      <c r="M5058"/>
      <c r="N5058"/>
      <c r="O5058"/>
      <c r="P5058"/>
      <c r="Q5058"/>
    </row>
    <row r="5059" spans="3:17" x14ac:dyDescent="0.35">
      <c r="C5059"/>
      <c r="D5059"/>
      <c r="E5059"/>
      <c r="F5059"/>
      <c r="G5059"/>
      <c r="H5059"/>
      <c r="I5059"/>
      <c r="J5059"/>
      <c r="K5059"/>
      <c r="L5059"/>
      <c r="M5059"/>
      <c r="N5059"/>
      <c r="O5059"/>
      <c r="P5059"/>
      <c r="Q5059"/>
    </row>
    <row r="5060" spans="3:17" x14ac:dyDescent="0.35">
      <c r="C5060"/>
      <c r="D5060"/>
      <c r="E5060"/>
      <c r="F5060"/>
      <c r="G5060"/>
      <c r="H5060"/>
      <c r="I5060"/>
      <c r="J5060"/>
      <c r="K5060"/>
      <c r="L5060"/>
      <c r="M5060"/>
      <c r="N5060"/>
      <c r="O5060"/>
      <c r="P5060"/>
      <c r="Q5060"/>
    </row>
    <row r="5061" spans="3:17" x14ac:dyDescent="0.35">
      <c r="C5061"/>
      <c r="D5061"/>
      <c r="E5061"/>
      <c r="F5061"/>
      <c r="G5061"/>
      <c r="H5061"/>
      <c r="I5061"/>
      <c r="J5061"/>
      <c r="K5061"/>
      <c r="L5061"/>
      <c r="M5061"/>
      <c r="N5061"/>
      <c r="O5061"/>
      <c r="P5061"/>
      <c r="Q5061"/>
    </row>
    <row r="5062" spans="3:17" x14ac:dyDescent="0.35">
      <c r="C5062"/>
      <c r="D5062"/>
      <c r="E5062"/>
      <c r="F5062"/>
      <c r="G5062"/>
      <c r="H5062"/>
      <c r="I5062"/>
      <c r="J5062"/>
      <c r="K5062"/>
      <c r="L5062"/>
      <c r="M5062"/>
      <c r="N5062"/>
      <c r="O5062"/>
      <c r="P5062"/>
      <c r="Q5062"/>
    </row>
    <row r="5063" spans="3:17" x14ac:dyDescent="0.35">
      <c r="C5063"/>
      <c r="D5063"/>
      <c r="E5063"/>
      <c r="F5063"/>
      <c r="G5063"/>
      <c r="H5063"/>
      <c r="I5063"/>
      <c r="J5063"/>
      <c r="K5063"/>
      <c r="L5063"/>
      <c r="M5063"/>
      <c r="N5063"/>
      <c r="O5063"/>
      <c r="P5063"/>
      <c r="Q5063"/>
    </row>
    <row r="5064" spans="3:17" x14ac:dyDescent="0.35">
      <c r="C5064"/>
      <c r="D5064"/>
      <c r="E5064"/>
      <c r="F5064"/>
      <c r="G5064"/>
      <c r="H5064"/>
      <c r="I5064"/>
      <c r="J5064"/>
      <c r="K5064"/>
      <c r="L5064"/>
      <c r="M5064"/>
      <c r="N5064"/>
      <c r="O5064"/>
      <c r="P5064"/>
      <c r="Q5064"/>
    </row>
    <row r="5065" spans="3:17" x14ac:dyDescent="0.35">
      <c r="C5065"/>
      <c r="D5065"/>
      <c r="E5065"/>
      <c r="F5065"/>
      <c r="G5065"/>
      <c r="H5065"/>
      <c r="I5065"/>
      <c r="J5065"/>
      <c r="K5065"/>
      <c r="L5065"/>
      <c r="M5065"/>
      <c r="N5065"/>
      <c r="O5065"/>
      <c r="P5065"/>
      <c r="Q5065"/>
    </row>
    <row r="5066" spans="3:17" x14ac:dyDescent="0.35">
      <c r="C5066"/>
      <c r="D5066"/>
      <c r="E5066"/>
      <c r="F5066"/>
      <c r="G5066"/>
      <c r="H5066"/>
      <c r="I5066"/>
      <c r="J5066"/>
      <c r="K5066"/>
      <c r="L5066"/>
      <c r="M5066"/>
      <c r="N5066"/>
      <c r="O5066"/>
      <c r="P5066"/>
      <c r="Q5066"/>
    </row>
    <row r="5067" spans="3:17" x14ac:dyDescent="0.35">
      <c r="C5067"/>
      <c r="D5067"/>
      <c r="E5067"/>
      <c r="F5067"/>
      <c r="G5067"/>
      <c r="H5067"/>
      <c r="I5067"/>
      <c r="J5067"/>
      <c r="K5067"/>
      <c r="L5067"/>
      <c r="M5067"/>
      <c r="N5067"/>
      <c r="O5067"/>
      <c r="P5067"/>
      <c r="Q5067"/>
    </row>
    <row r="5068" spans="3:17" x14ac:dyDescent="0.35">
      <c r="C5068"/>
      <c r="D5068"/>
      <c r="E5068"/>
      <c r="F5068"/>
      <c r="G5068"/>
      <c r="H5068"/>
      <c r="I5068"/>
      <c r="J5068"/>
      <c r="K5068"/>
      <c r="L5068"/>
      <c r="M5068"/>
      <c r="N5068"/>
      <c r="O5068"/>
      <c r="P5068"/>
      <c r="Q5068"/>
    </row>
    <row r="5069" spans="3:17" x14ac:dyDescent="0.35">
      <c r="C5069"/>
      <c r="D5069"/>
      <c r="E5069"/>
      <c r="F5069"/>
      <c r="G5069"/>
      <c r="H5069"/>
      <c r="I5069"/>
      <c r="J5069"/>
      <c r="K5069"/>
      <c r="L5069"/>
      <c r="M5069"/>
      <c r="N5069"/>
      <c r="O5069"/>
      <c r="P5069"/>
      <c r="Q5069"/>
    </row>
    <row r="5070" spans="3:17" x14ac:dyDescent="0.35">
      <c r="C5070"/>
      <c r="D5070"/>
      <c r="E5070"/>
      <c r="F5070"/>
      <c r="G5070"/>
      <c r="H5070"/>
      <c r="I5070"/>
      <c r="J5070"/>
      <c r="K5070"/>
      <c r="L5070"/>
      <c r="M5070"/>
      <c r="N5070"/>
      <c r="O5070"/>
      <c r="P5070"/>
      <c r="Q5070"/>
    </row>
    <row r="5071" spans="3:17" x14ac:dyDescent="0.35">
      <c r="C5071"/>
      <c r="D5071"/>
      <c r="E5071"/>
      <c r="F5071"/>
      <c r="G5071"/>
      <c r="H5071"/>
      <c r="I5071"/>
      <c r="J5071"/>
      <c r="K5071"/>
      <c r="L5071"/>
      <c r="M5071"/>
      <c r="N5071"/>
      <c r="O5071"/>
      <c r="P5071"/>
      <c r="Q5071"/>
    </row>
    <row r="5072" spans="3:17" x14ac:dyDescent="0.35">
      <c r="C5072"/>
      <c r="D5072"/>
      <c r="E5072"/>
      <c r="F5072"/>
      <c r="G5072"/>
      <c r="H5072"/>
      <c r="I5072"/>
      <c r="J5072"/>
      <c r="K5072"/>
      <c r="L5072"/>
      <c r="M5072"/>
      <c r="N5072"/>
      <c r="O5072"/>
      <c r="P5072"/>
      <c r="Q5072"/>
    </row>
    <row r="5073" spans="3:17" x14ac:dyDescent="0.35">
      <c r="C5073"/>
      <c r="D5073"/>
      <c r="E5073"/>
      <c r="F5073"/>
      <c r="G5073"/>
      <c r="H5073"/>
      <c r="I5073"/>
      <c r="J5073"/>
      <c r="K5073"/>
      <c r="L5073"/>
      <c r="M5073"/>
      <c r="N5073"/>
      <c r="O5073"/>
      <c r="P5073"/>
      <c r="Q5073"/>
    </row>
    <row r="5074" spans="3:17" x14ac:dyDescent="0.35">
      <c r="C5074"/>
      <c r="D5074"/>
      <c r="E5074"/>
      <c r="F5074"/>
      <c r="G5074"/>
      <c r="H5074"/>
      <c r="I5074"/>
      <c r="J5074"/>
      <c r="K5074"/>
      <c r="L5074"/>
      <c r="M5074"/>
      <c r="N5074"/>
      <c r="O5074"/>
      <c r="P5074"/>
      <c r="Q5074"/>
    </row>
    <row r="5075" spans="3:17" x14ac:dyDescent="0.35">
      <c r="C5075"/>
      <c r="D5075"/>
      <c r="E5075"/>
      <c r="F5075"/>
      <c r="G5075"/>
      <c r="H5075"/>
      <c r="I5075"/>
      <c r="J5075"/>
      <c r="K5075"/>
      <c r="L5075"/>
      <c r="M5075"/>
      <c r="N5075"/>
      <c r="O5075"/>
      <c r="P5075"/>
      <c r="Q5075"/>
    </row>
    <row r="5076" spans="3:17" x14ac:dyDescent="0.35">
      <c r="C5076"/>
      <c r="D5076"/>
      <c r="E5076"/>
      <c r="F5076"/>
      <c r="G5076"/>
      <c r="H5076"/>
      <c r="I5076"/>
      <c r="J5076"/>
      <c r="K5076"/>
      <c r="L5076"/>
      <c r="M5076"/>
      <c r="N5076"/>
      <c r="O5076"/>
      <c r="P5076"/>
      <c r="Q5076"/>
    </row>
    <row r="5077" spans="3:17" x14ac:dyDescent="0.35">
      <c r="C5077"/>
      <c r="D5077"/>
      <c r="E5077"/>
      <c r="F5077"/>
      <c r="G5077"/>
      <c r="H5077"/>
      <c r="I5077"/>
      <c r="J5077"/>
      <c r="K5077"/>
      <c r="L5077"/>
      <c r="M5077"/>
      <c r="N5077"/>
      <c r="O5077"/>
      <c r="P5077"/>
      <c r="Q5077"/>
    </row>
    <row r="5078" spans="3:17" x14ac:dyDescent="0.35">
      <c r="C5078"/>
      <c r="D5078"/>
      <c r="E5078"/>
      <c r="F5078"/>
      <c r="G5078"/>
      <c r="H5078"/>
      <c r="I5078"/>
      <c r="J5078"/>
      <c r="K5078"/>
      <c r="L5078"/>
      <c r="M5078"/>
      <c r="N5078"/>
      <c r="O5078"/>
      <c r="P5078"/>
      <c r="Q5078"/>
    </row>
    <row r="5079" spans="3:17" x14ac:dyDescent="0.35">
      <c r="C5079"/>
      <c r="D5079"/>
      <c r="E5079"/>
      <c r="F5079"/>
      <c r="G5079"/>
      <c r="H5079"/>
      <c r="I5079"/>
      <c r="J5079"/>
      <c r="K5079"/>
      <c r="L5079"/>
      <c r="M5079"/>
      <c r="N5079"/>
      <c r="O5079"/>
      <c r="P5079"/>
      <c r="Q5079"/>
    </row>
    <row r="5080" spans="3:17" x14ac:dyDescent="0.35">
      <c r="C5080"/>
      <c r="D5080"/>
      <c r="E5080"/>
      <c r="F5080"/>
      <c r="G5080"/>
      <c r="H5080"/>
      <c r="I5080"/>
      <c r="J5080"/>
      <c r="K5080"/>
      <c r="L5080"/>
      <c r="M5080"/>
      <c r="N5080"/>
      <c r="O5080"/>
      <c r="P5080"/>
      <c r="Q5080"/>
    </row>
    <row r="5081" spans="3:17" x14ac:dyDescent="0.35">
      <c r="C5081"/>
      <c r="D5081"/>
      <c r="E5081"/>
      <c r="F5081"/>
      <c r="G5081"/>
      <c r="H5081"/>
      <c r="I5081"/>
      <c r="J5081"/>
      <c r="K5081"/>
      <c r="L5081"/>
      <c r="M5081"/>
      <c r="N5081"/>
      <c r="O5081"/>
      <c r="P5081"/>
      <c r="Q5081"/>
    </row>
    <row r="5082" spans="3:17" x14ac:dyDescent="0.35">
      <c r="C5082"/>
      <c r="D5082"/>
      <c r="E5082"/>
      <c r="F5082"/>
      <c r="G5082"/>
      <c r="H5082"/>
      <c r="I5082"/>
      <c r="J5082"/>
      <c r="K5082"/>
      <c r="L5082"/>
      <c r="M5082"/>
      <c r="N5082"/>
      <c r="O5082"/>
      <c r="P5082"/>
      <c r="Q5082"/>
    </row>
    <row r="5083" spans="3:17" x14ac:dyDescent="0.35">
      <c r="C5083"/>
      <c r="D5083"/>
      <c r="E5083"/>
      <c r="F5083"/>
      <c r="G5083"/>
      <c r="H5083"/>
      <c r="I5083"/>
      <c r="J5083"/>
      <c r="K5083"/>
      <c r="L5083"/>
      <c r="M5083"/>
      <c r="N5083"/>
      <c r="O5083"/>
      <c r="P5083"/>
      <c r="Q5083"/>
    </row>
    <row r="5084" spans="3:17" x14ac:dyDescent="0.35">
      <c r="C5084"/>
      <c r="D5084"/>
      <c r="E5084"/>
      <c r="F5084"/>
      <c r="G5084"/>
      <c r="H5084"/>
      <c r="I5084"/>
      <c r="J5084"/>
      <c r="K5084"/>
      <c r="L5084"/>
      <c r="M5084"/>
      <c r="N5084"/>
      <c r="O5084"/>
      <c r="P5084"/>
      <c r="Q5084"/>
    </row>
    <row r="5085" spans="3:17" x14ac:dyDescent="0.35">
      <c r="C5085"/>
      <c r="D5085"/>
      <c r="E5085"/>
      <c r="F5085"/>
      <c r="G5085"/>
      <c r="H5085"/>
      <c r="I5085"/>
      <c r="J5085"/>
      <c r="K5085"/>
      <c r="L5085"/>
      <c r="M5085"/>
      <c r="N5085"/>
      <c r="O5085"/>
      <c r="P5085"/>
      <c r="Q5085"/>
    </row>
    <row r="5086" spans="3:17" x14ac:dyDescent="0.35">
      <c r="C5086"/>
      <c r="D5086"/>
      <c r="E5086"/>
      <c r="F5086"/>
      <c r="G5086"/>
      <c r="H5086"/>
      <c r="I5086"/>
      <c r="J5086"/>
      <c r="K5086"/>
      <c r="L5086"/>
      <c r="M5086"/>
      <c r="N5086"/>
      <c r="O5086"/>
      <c r="P5086"/>
      <c r="Q5086"/>
    </row>
    <row r="5087" spans="3:17" x14ac:dyDescent="0.35">
      <c r="C5087"/>
      <c r="D5087"/>
      <c r="E5087"/>
      <c r="F5087"/>
      <c r="G5087"/>
      <c r="H5087"/>
      <c r="I5087"/>
      <c r="J5087"/>
      <c r="K5087"/>
      <c r="L5087"/>
      <c r="M5087"/>
      <c r="N5087"/>
      <c r="O5087"/>
      <c r="P5087"/>
      <c r="Q5087"/>
    </row>
    <row r="5088" spans="3:17" x14ac:dyDescent="0.35">
      <c r="C5088"/>
      <c r="D5088"/>
      <c r="E5088"/>
      <c r="F5088"/>
      <c r="G5088"/>
      <c r="H5088"/>
      <c r="I5088"/>
      <c r="J5088"/>
      <c r="K5088"/>
      <c r="L5088"/>
      <c r="M5088"/>
      <c r="N5088"/>
      <c r="O5088"/>
      <c r="P5088"/>
      <c r="Q5088"/>
    </row>
    <row r="5089" spans="3:17" x14ac:dyDescent="0.35">
      <c r="C5089"/>
      <c r="D5089"/>
      <c r="E5089"/>
      <c r="F5089"/>
      <c r="G5089"/>
      <c r="H5089"/>
      <c r="I5089"/>
      <c r="J5089"/>
      <c r="K5089"/>
      <c r="L5089"/>
      <c r="M5089"/>
      <c r="N5089"/>
      <c r="O5089"/>
      <c r="P5089"/>
      <c r="Q5089"/>
    </row>
    <row r="5090" spans="3:17" x14ac:dyDescent="0.35">
      <c r="C5090"/>
      <c r="D5090"/>
      <c r="E5090"/>
      <c r="F5090"/>
      <c r="G5090"/>
      <c r="H5090"/>
      <c r="I5090"/>
      <c r="J5090"/>
      <c r="K5090"/>
      <c r="L5090"/>
      <c r="M5090"/>
      <c r="N5090"/>
      <c r="O5090"/>
      <c r="P5090"/>
      <c r="Q5090"/>
    </row>
    <row r="5091" spans="3:17" x14ac:dyDescent="0.35">
      <c r="C5091"/>
      <c r="D5091"/>
      <c r="E5091"/>
      <c r="F5091"/>
      <c r="G5091"/>
      <c r="H5091"/>
      <c r="I5091"/>
      <c r="J5091"/>
      <c r="K5091"/>
      <c r="L5091"/>
      <c r="M5091"/>
      <c r="N5091"/>
      <c r="O5091"/>
      <c r="P5091"/>
      <c r="Q5091"/>
    </row>
    <row r="5092" spans="3:17" x14ac:dyDescent="0.35">
      <c r="C5092"/>
      <c r="D5092"/>
      <c r="E5092"/>
      <c r="F5092"/>
      <c r="G5092"/>
      <c r="H5092"/>
      <c r="I5092"/>
      <c r="J5092"/>
      <c r="K5092"/>
      <c r="L5092"/>
      <c r="M5092"/>
      <c r="N5092"/>
      <c r="O5092"/>
      <c r="P5092"/>
      <c r="Q5092"/>
    </row>
    <row r="5093" spans="3:17" x14ac:dyDescent="0.35">
      <c r="C5093"/>
      <c r="D5093"/>
      <c r="E5093"/>
      <c r="F5093"/>
      <c r="G5093"/>
      <c r="H5093"/>
      <c r="I5093"/>
      <c r="J5093"/>
      <c r="K5093"/>
      <c r="L5093"/>
      <c r="M5093"/>
      <c r="N5093"/>
      <c r="O5093"/>
      <c r="P5093"/>
      <c r="Q5093"/>
    </row>
    <row r="5094" spans="3:17" x14ac:dyDescent="0.35">
      <c r="C5094"/>
      <c r="D5094"/>
      <c r="E5094"/>
      <c r="F5094"/>
      <c r="G5094"/>
      <c r="H5094"/>
      <c r="I5094"/>
      <c r="J5094"/>
      <c r="K5094"/>
      <c r="L5094"/>
      <c r="M5094"/>
      <c r="N5094"/>
      <c r="O5094"/>
      <c r="P5094"/>
      <c r="Q5094"/>
    </row>
    <row r="5095" spans="3:17" x14ac:dyDescent="0.35">
      <c r="C5095"/>
      <c r="D5095"/>
      <c r="E5095"/>
      <c r="F5095"/>
      <c r="G5095"/>
      <c r="H5095"/>
      <c r="I5095"/>
      <c r="J5095"/>
      <c r="K5095"/>
      <c r="L5095"/>
      <c r="M5095"/>
      <c r="N5095"/>
      <c r="O5095"/>
      <c r="P5095"/>
      <c r="Q5095"/>
    </row>
    <row r="5096" spans="3:17" x14ac:dyDescent="0.35">
      <c r="C5096"/>
      <c r="D5096"/>
      <c r="E5096"/>
      <c r="F5096"/>
      <c r="G5096"/>
      <c r="H5096"/>
      <c r="I5096"/>
      <c r="J5096"/>
      <c r="K5096"/>
      <c r="L5096"/>
      <c r="M5096"/>
      <c r="N5096"/>
      <c r="O5096"/>
      <c r="P5096"/>
      <c r="Q5096"/>
    </row>
    <row r="5097" spans="3:17" x14ac:dyDescent="0.35">
      <c r="C5097"/>
      <c r="D5097"/>
      <c r="E5097"/>
      <c r="F5097"/>
      <c r="G5097"/>
      <c r="H5097"/>
      <c r="I5097"/>
      <c r="J5097"/>
      <c r="K5097"/>
      <c r="L5097"/>
      <c r="M5097"/>
      <c r="N5097"/>
      <c r="O5097"/>
      <c r="P5097"/>
      <c r="Q5097"/>
    </row>
    <row r="5098" spans="3:17" x14ac:dyDescent="0.35">
      <c r="C5098"/>
      <c r="D5098"/>
      <c r="E5098"/>
      <c r="F5098"/>
      <c r="G5098"/>
      <c r="H5098"/>
      <c r="I5098"/>
      <c r="J5098"/>
      <c r="K5098"/>
      <c r="L5098"/>
      <c r="M5098"/>
      <c r="N5098"/>
      <c r="O5098"/>
      <c r="P5098"/>
      <c r="Q5098"/>
    </row>
    <row r="5099" spans="3:17" x14ac:dyDescent="0.35">
      <c r="C5099"/>
      <c r="D5099"/>
      <c r="E5099"/>
      <c r="F5099"/>
      <c r="G5099"/>
      <c r="H5099"/>
      <c r="I5099"/>
      <c r="J5099"/>
      <c r="K5099"/>
      <c r="L5099"/>
      <c r="M5099"/>
      <c r="N5099"/>
      <c r="O5099"/>
      <c r="P5099"/>
      <c r="Q5099"/>
    </row>
    <row r="5100" spans="3:17" x14ac:dyDescent="0.35">
      <c r="C5100"/>
      <c r="D5100"/>
      <c r="E5100"/>
      <c r="F5100"/>
      <c r="G5100"/>
      <c r="H5100"/>
      <c r="I5100"/>
      <c r="J5100"/>
      <c r="K5100"/>
      <c r="L5100"/>
      <c r="M5100"/>
      <c r="N5100"/>
      <c r="O5100"/>
      <c r="P5100"/>
      <c r="Q5100"/>
    </row>
    <row r="5101" spans="3:17" x14ac:dyDescent="0.35">
      <c r="C5101"/>
      <c r="D5101"/>
      <c r="E5101"/>
      <c r="F5101"/>
      <c r="G5101"/>
      <c r="H5101"/>
      <c r="I5101"/>
      <c r="J5101"/>
      <c r="K5101"/>
      <c r="L5101"/>
      <c r="M5101"/>
      <c r="N5101"/>
      <c r="O5101"/>
      <c r="P5101"/>
      <c r="Q5101"/>
    </row>
    <row r="5102" spans="3:17" x14ac:dyDescent="0.35">
      <c r="C5102"/>
      <c r="D5102"/>
      <c r="E5102"/>
      <c r="F5102"/>
      <c r="G5102"/>
      <c r="H5102"/>
      <c r="I5102"/>
      <c r="J5102"/>
      <c r="K5102"/>
      <c r="L5102"/>
      <c r="M5102"/>
      <c r="N5102"/>
      <c r="O5102"/>
      <c r="P5102"/>
      <c r="Q5102"/>
    </row>
    <row r="5103" spans="3:17" x14ac:dyDescent="0.35">
      <c r="C5103"/>
      <c r="D5103"/>
      <c r="E5103"/>
      <c r="F5103"/>
      <c r="G5103"/>
      <c r="H5103"/>
      <c r="I5103"/>
      <c r="J5103"/>
      <c r="K5103"/>
      <c r="L5103"/>
      <c r="M5103"/>
      <c r="N5103"/>
      <c r="O5103"/>
      <c r="P5103"/>
      <c r="Q5103"/>
    </row>
    <row r="5104" spans="3:17" x14ac:dyDescent="0.35">
      <c r="C5104"/>
      <c r="D5104"/>
      <c r="E5104"/>
      <c r="F5104"/>
      <c r="G5104"/>
      <c r="H5104"/>
      <c r="I5104"/>
      <c r="J5104"/>
      <c r="K5104"/>
      <c r="L5104"/>
      <c r="M5104"/>
      <c r="N5104"/>
      <c r="O5104"/>
      <c r="P5104"/>
      <c r="Q5104"/>
    </row>
    <row r="5105" spans="3:17" x14ac:dyDescent="0.35">
      <c r="C5105"/>
      <c r="D5105"/>
      <c r="E5105"/>
      <c r="F5105"/>
      <c r="G5105"/>
      <c r="H5105"/>
      <c r="I5105"/>
      <c r="J5105"/>
      <c r="K5105"/>
      <c r="L5105"/>
      <c r="M5105"/>
      <c r="N5105"/>
      <c r="O5105"/>
      <c r="P5105"/>
      <c r="Q5105"/>
    </row>
    <row r="5106" spans="3:17" x14ac:dyDescent="0.35">
      <c r="C5106"/>
      <c r="D5106"/>
      <c r="E5106"/>
      <c r="F5106"/>
      <c r="G5106"/>
      <c r="H5106"/>
      <c r="I5106"/>
      <c r="J5106"/>
      <c r="K5106"/>
      <c r="L5106"/>
      <c r="M5106"/>
      <c r="N5106"/>
      <c r="O5106"/>
      <c r="P5106"/>
      <c r="Q5106"/>
    </row>
    <row r="5107" spans="3:17" x14ac:dyDescent="0.35">
      <c r="C5107"/>
      <c r="D5107"/>
      <c r="E5107"/>
      <c r="F5107"/>
      <c r="G5107"/>
      <c r="H5107"/>
      <c r="I5107"/>
      <c r="J5107"/>
      <c r="K5107"/>
      <c r="L5107"/>
      <c r="M5107"/>
      <c r="N5107"/>
      <c r="O5107"/>
      <c r="P5107"/>
      <c r="Q5107"/>
    </row>
    <row r="5108" spans="3:17" x14ac:dyDescent="0.35">
      <c r="C5108"/>
      <c r="D5108"/>
      <c r="E5108"/>
      <c r="F5108"/>
      <c r="G5108"/>
      <c r="H5108"/>
      <c r="I5108"/>
      <c r="J5108"/>
      <c r="K5108"/>
      <c r="L5108"/>
      <c r="M5108"/>
      <c r="N5108"/>
      <c r="O5108"/>
      <c r="P5108"/>
      <c r="Q5108"/>
    </row>
    <row r="5109" spans="3:17" x14ac:dyDescent="0.35">
      <c r="C5109"/>
      <c r="D5109"/>
      <c r="E5109"/>
      <c r="F5109"/>
      <c r="G5109"/>
      <c r="H5109"/>
      <c r="I5109"/>
      <c r="J5109"/>
      <c r="K5109"/>
      <c r="L5109"/>
      <c r="M5109"/>
      <c r="N5109"/>
      <c r="O5109"/>
      <c r="P5109"/>
      <c r="Q5109"/>
    </row>
    <row r="5110" spans="3:17" x14ac:dyDescent="0.35">
      <c r="C5110"/>
      <c r="D5110"/>
      <c r="E5110"/>
      <c r="F5110"/>
      <c r="G5110"/>
      <c r="H5110"/>
      <c r="I5110"/>
      <c r="J5110"/>
      <c r="K5110"/>
      <c r="L5110"/>
      <c r="M5110"/>
      <c r="N5110"/>
      <c r="O5110"/>
      <c r="P5110"/>
      <c r="Q5110"/>
    </row>
    <row r="5111" spans="3:17" x14ac:dyDescent="0.35">
      <c r="C5111"/>
      <c r="D5111"/>
      <c r="E5111"/>
      <c r="F5111"/>
      <c r="G5111"/>
      <c r="H5111"/>
      <c r="I5111"/>
      <c r="J5111"/>
      <c r="K5111"/>
      <c r="L5111"/>
      <c r="M5111"/>
      <c r="N5111"/>
      <c r="O5111"/>
      <c r="P5111"/>
      <c r="Q5111"/>
    </row>
    <row r="5112" spans="3:17" x14ac:dyDescent="0.35">
      <c r="C5112"/>
      <c r="D5112"/>
      <c r="E5112"/>
      <c r="F5112"/>
      <c r="G5112"/>
      <c r="H5112"/>
      <c r="I5112"/>
      <c r="J5112"/>
      <c r="K5112"/>
      <c r="L5112"/>
      <c r="M5112"/>
      <c r="N5112"/>
      <c r="O5112"/>
      <c r="P5112"/>
      <c r="Q5112"/>
    </row>
    <row r="5113" spans="3:17" x14ac:dyDescent="0.35">
      <c r="C5113"/>
      <c r="D5113"/>
      <c r="E5113"/>
      <c r="F5113"/>
      <c r="G5113"/>
      <c r="H5113"/>
      <c r="I5113"/>
      <c r="J5113"/>
      <c r="K5113"/>
      <c r="L5113"/>
      <c r="M5113"/>
      <c r="N5113"/>
      <c r="O5113"/>
      <c r="P5113"/>
      <c r="Q5113"/>
    </row>
    <row r="5114" spans="3:17" x14ac:dyDescent="0.35">
      <c r="C5114"/>
      <c r="D5114"/>
      <c r="E5114"/>
      <c r="F5114"/>
      <c r="G5114"/>
      <c r="H5114"/>
      <c r="I5114"/>
      <c r="J5114"/>
      <c r="K5114"/>
      <c r="L5114"/>
      <c r="M5114"/>
      <c r="N5114"/>
      <c r="O5114"/>
      <c r="P5114"/>
      <c r="Q5114"/>
    </row>
    <row r="5115" spans="3:17" x14ac:dyDescent="0.35">
      <c r="C5115"/>
      <c r="D5115"/>
      <c r="E5115"/>
      <c r="F5115"/>
      <c r="G5115"/>
      <c r="H5115"/>
      <c r="I5115"/>
      <c r="J5115"/>
      <c r="K5115"/>
      <c r="L5115"/>
      <c r="M5115"/>
      <c r="N5115"/>
      <c r="O5115"/>
      <c r="P5115"/>
      <c r="Q5115"/>
    </row>
    <row r="5116" spans="3:17" x14ac:dyDescent="0.35">
      <c r="C5116"/>
      <c r="D5116"/>
      <c r="E5116"/>
      <c r="F5116"/>
      <c r="G5116"/>
      <c r="H5116"/>
      <c r="I5116"/>
      <c r="J5116"/>
      <c r="K5116"/>
      <c r="L5116"/>
      <c r="M5116"/>
      <c r="N5116"/>
      <c r="O5116"/>
      <c r="P5116"/>
      <c r="Q5116"/>
    </row>
    <row r="5117" spans="3:17" x14ac:dyDescent="0.35">
      <c r="C5117"/>
      <c r="D5117"/>
      <c r="E5117"/>
      <c r="F5117"/>
      <c r="G5117"/>
      <c r="H5117"/>
      <c r="I5117"/>
      <c r="J5117"/>
      <c r="K5117"/>
      <c r="L5117"/>
      <c r="M5117"/>
      <c r="N5117"/>
      <c r="O5117"/>
      <c r="P5117"/>
      <c r="Q5117"/>
    </row>
    <row r="5118" spans="3:17" x14ac:dyDescent="0.35">
      <c r="C5118"/>
      <c r="D5118"/>
      <c r="E5118"/>
      <c r="F5118"/>
      <c r="G5118"/>
      <c r="H5118"/>
      <c r="I5118"/>
      <c r="J5118"/>
      <c r="K5118"/>
      <c r="L5118"/>
      <c r="M5118"/>
      <c r="N5118"/>
      <c r="O5118"/>
      <c r="P5118"/>
      <c r="Q5118"/>
    </row>
    <row r="5119" spans="3:17" x14ac:dyDescent="0.35">
      <c r="C5119"/>
      <c r="D5119"/>
      <c r="E5119"/>
      <c r="F5119"/>
      <c r="G5119"/>
      <c r="H5119"/>
      <c r="I5119"/>
      <c r="J5119"/>
      <c r="K5119"/>
      <c r="L5119"/>
      <c r="M5119"/>
      <c r="N5119"/>
      <c r="O5119"/>
      <c r="P5119"/>
      <c r="Q5119"/>
    </row>
    <row r="5120" spans="3:17" x14ac:dyDescent="0.35">
      <c r="C5120"/>
      <c r="D5120"/>
      <c r="E5120"/>
      <c r="F5120"/>
      <c r="G5120"/>
      <c r="H5120"/>
      <c r="I5120"/>
      <c r="J5120"/>
      <c r="K5120"/>
      <c r="L5120"/>
      <c r="M5120"/>
      <c r="N5120"/>
      <c r="O5120"/>
      <c r="P5120"/>
      <c r="Q5120"/>
    </row>
    <row r="5121" spans="3:17" x14ac:dyDescent="0.35">
      <c r="C5121"/>
      <c r="D5121"/>
      <c r="E5121"/>
      <c r="F5121"/>
      <c r="G5121"/>
      <c r="H5121"/>
      <c r="I5121"/>
      <c r="J5121"/>
      <c r="K5121"/>
      <c r="L5121"/>
      <c r="M5121"/>
      <c r="N5121"/>
      <c r="O5121"/>
      <c r="P5121"/>
      <c r="Q5121"/>
    </row>
    <row r="5122" spans="3:17" x14ac:dyDescent="0.35">
      <c r="C5122"/>
      <c r="D5122"/>
      <c r="E5122"/>
      <c r="F5122"/>
      <c r="G5122"/>
      <c r="H5122"/>
      <c r="I5122"/>
      <c r="J5122"/>
      <c r="K5122"/>
      <c r="L5122"/>
      <c r="M5122"/>
      <c r="N5122"/>
      <c r="O5122"/>
      <c r="P5122"/>
      <c r="Q5122"/>
    </row>
    <row r="5123" spans="3:17" x14ac:dyDescent="0.35">
      <c r="C5123"/>
      <c r="D5123"/>
      <c r="E5123"/>
      <c r="F5123"/>
      <c r="G5123"/>
      <c r="H5123"/>
      <c r="I5123"/>
      <c r="J5123"/>
      <c r="K5123"/>
      <c r="L5123"/>
      <c r="M5123"/>
      <c r="N5123"/>
      <c r="O5123"/>
      <c r="P5123"/>
      <c r="Q5123"/>
    </row>
    <row r="5124" spans="3:17" x14ac:dyDescent="0.35">
      <c r="C5124"/>
      <c r="D5124"/>
      <c r="E5124"/>
      <c r="F5124"/>
      <c r="G5124"/>
      <c r="H5124"/>
      <c r="I5124"/>
      <c r="J5124"/>
      <c r="K5124"/>
      <c r="L5124"/>
      <c r="M5124"/>
      <c r="N5124"/>
      <c r="O5124"/>
      <c r="P5124"/>
      <c r="Q5124"/>
    </row>
    <row r="5125" spans="3:17" x14ac:dyDescent="0.35">
      <c r="C5125"/>
      <c r="D5125"/>
      <c r="E5125"/>
      <c r="F5125"/>
      <c r="G5125"/>
      <c r="H5125"/>
      <c r="I5125"/>
      <c r="J5125"/>
      <c r="K5125"/>
      <c r="L5125"/>
      <c r="M5125"/>
      <c r="N5125"/>
      <c r="O5125"/>
      <c r="P5125"/>
      <c r="Q5125"/>
    </row>
    <row r="5126" spans="3:17" x14ac:dyDescent="0.35">
      <c r="C5126"/>
      <c r="D5126"/>
      <c r="E5126"/>
      <c r="F5126"/>
      <c r="G5126"/>
      <c r="H5126"/>
      <c r="I5126"/>
      <c r="J5126"/>
      <c r="K5126"/>
      <c r="L5126"/>
      <c r="M5126"/>
      <c r="N5126"/>
      <c r="O5126"/>
      <c r="P5126"/>
      <c r="Q5126"/>
    </row>
    <row r="5127" spans="3:17" x14ac:dyDescent="0.35">
      <c r="C5127"/>
      <c r="D5127"/>
      <c r="E5127"/>
      <c r="F5127"/>
      <c r="G5127"/>
      <c r="H5127"/>
      <c r="I5127"/>
      <c r="J5127"/>
      <c r="K5127"/>
      <c r="L5127"/>
      <c r="M5127"/>
      <c r="N5127"/>
      <c r="O5127"/>
      <c r="P5127"/>
      <c r="Q5127"/>
    </row>
    <row r="5128" spans="3:17" x14ac:dyDescent="0.35">
      <c r="C5128"/>
      <c r="D5128"/>
      <c r="E5128"/>
      <c r="F5128"/>
      <c r="G5128"/>
      <c r="H5128"/>
      <c r="I5128"/>
      <c r="J5128"/>
      <c r="K5128"/>
      <c r="L5128"/>
      <c r="M5128"/>
      <c r="N5128"/>
      <c r="O5128"/>
      <c r="P5128"/>
      <c r="Q5128"/>
    </row>
    <row r="5129" spans="3:17" x14ac:dyDescent="0.35">
      <c r="C5129"/>
      <c r="D5129"/>
      <c r="E5129"/>
      <c r="F5129"/>
      <c r="G5129"/>
      <c r="H5129"/>
      <c r="I5129"/>
      <c r="J5129"/>
      <c r="K5129"/>
      <c r="L5129"/>
      <c r="M5129"/>
      <c r="N5129"/>
      <c r="O5129"/>
      <c r="P5129"/>
      <c r="Q5129"/>
    </row>
    <row r="5130" spans="3:17" x14ac:dyDescent="0.35">
      <c r="C5130"/>
      <c r="D5130"/>
      <c r="E5130"/>
      <c r="F5130"/>
      <c r="G5130"/>
      <c r="H5130"/>
      <c r="I5130"/>
      <c r="J5130"/>
      <c r="K5130"/>
      <c r="L5130"/>
      <c r="M5130"/>
      <c r="N5130"/>
      <c r="O5130"/>
      <c r="P5130"/>
      <c r="Q5130"/>
    </row>
    <row r="5131" spans="3:17" x14ac:dyDescent="0.35">
      <c r="C5131"/>
      <c r="D5131"/>
      <c r="E5131"/>
      <c r="F5131"/>
      <c r="G5131"/>
      <c r="H5131"/>
      <c r="I5131"/>
      <c r="J5131"/>
      <c r="K5131"/>
      <c r="L5131"/>
      <c r="M5131"/>
      <c r="N5131"/>
      <c r="O5131"/>
      <c r="P5131"/>
      <c r="Q5131"/>
    </row>
    <row r="5132" spans="3:17" x14ac:dyDescent="0.35">
      <c r="C5132"/>
      <c r="D5132"/>
      <c r="E5132"/>
      <c r="F5132"/>
      <c r="G5132"/>
      <c r="H5132"/>
      <c r="I5132"/>
      <c r="J5132"/>
      <c r="K5132"/>
      <c r="L5132"/>
      <c r="M5132"/>
      <c r="N5132"/>
      <c r="O5132"/>
      <c r="P5132"/>
      <c r="Q5132"/>
    </row>
    <row r="5133" spans="3:17" x14ac:dyDescent="0.35">
      <c r="C5133"/>
      <c r="D5133"/>
      <c r="E5133"/>
      <c r="F5133"/>
      <c r="G5133"/>
      <c r="H5133"/>
      <c r="I5133"/>
      <c r="J5133"/>
      <c r="K5133"/>
      <c r="L5133"/>
      <c r="M5133"/>
      <c r="N5133"/>
      <c r="O5133"/>
      <c r="P5133"/>
      <c r="Q5133"/>
    </row>
    <row r="5134" spans="3:17" x14ac:dyDescent="0.35">
      <c r="C5134"/>
      <c r="D5134"/>
      <c r="E5134"/>
      <c r="F5134"/>
      <c r="G5134"/>
      <c r="H5134"/>
      <c r="I5134"/>
      <c r="J5134"/>
      <c r="K5134"/>
      <c r="L5134"/>
      <c r="M5134"/>
      <c r="N5134"/>
      <c r="O5134"/>
      <c r="P5134"/>
      <c r="Q5134"/>
    </row>
    <row r="5135" spans="3:17" x14ac:dyDescent="0.35">
      <c r="C5135"/>
      <c r="D5135"/>
      <c r="E5135"/>
      <c r="F5135"/>
      <c r="G5135"/>
      <c r="H5135"/>
      <c r="I5135"/>
      <c r="J5135"/>
      <c r="K5135"/>
      <c r="L5135"/>
      <c r="M5135"/>
      <c r="N5135"/>
      <c r="O5135"/>
      <c r="P5135"/>
      <c r="Q5135"/>
    </row>
    <row r="5136" spans="3:17" x14ac:dyDescent="0.35">
      <c r="C5136"/>
      <c r="D5136"/>
      <c r="E5136"/>
      <c r="F5136"/>
      <c r="G5136"/>
      <c r="H5136"/>
      <c r="I5136"/>
      <c r="J5136"/>
      <c r="K5136"/>
      <c r="L5136"/>
      <c r="M5136"/>
      <c r="N5136"/>
      <c r="O5136"/>
      <c r="P5136"/>
      <c r="Q5136"/>
    </row>
    <row r="5137" spans="3:17" x14ac:dyDescent="0.35">
      <c r="C5137"/>
      <c r="D5137"/>
      <c r="E5137"/>
      <c r="F5137"/>
      <c r="G5137"/>
      <c r="H5137"/>
      <c r="I5137"/>
      <c r="J5137"/>
      <c r="K5137"/>
      <c r="L5137"/>
      <c r="M5137"/>
      <c r="N5137"/>
      <c r="O5137"/>
      <c r="P5137"/>
      <c r="Q5137"/>
    </row>
    <row r="5138" spans="3:17" x14ac:dyDescent="0.35">
      <c r="C5138"/>
      <c r="D5138"/>
      <c r="E5138"/>
      <c r="F5138"/>
      <c r="G5138"/>
      <c r="H5138"/>
      <c r="I5138"/>
      <c r="J5138"/>
      <c r="K5138"/>
      <c r="L5138"/>
      <c r="M5138"/>
      <c r="N5138"/>
      <c r="O5138"/>
      <c r="P5138"/>
      <c r="Q5138"/>
    </row>
    <row r="5139" spans="3:17" x14ac:dyDescent="0.35">
      <c r="C5139"/>
      <c r="D5139"/>
      <c r="E5139"/>
      <c r="F5139"/>
      <c r="G5139"/>
      <c r="H5139"/>
      <c r="I5139"/>
      <c r="J5139"/>
      <c r="K5139"/>
      <c r="L5139"/>
      <c r="M5139"/>
      <c r="N5139"/>
      <c r="O5139"/>
      <c r="P5139"/>
      <c r="Q5139"/>
    </row>
    <row r="5140" spans="3:17" x14ac:dyDescent="0.35">
      <c r="C5140"/>
      <c r="D5140"/>
      <c r="E5140"/>
      <c r="F5140"/>
      <c r="G5140"/>
      <c r="H5140"/>
      <c r="I5140"/>
      <c r="J5140"/>
      <c r="K5140"/>
      <c r="L5140"/>
      <c r="M5140"/>
      <c r="N5140"/>
      <c r="O5140"/>
      <c r="P5140"/>
      <c r="Q5140"/>
    </row>
    <row r="5141" spans="3:17" x14ac:dyDescent="0.35">
      <c r="C5141"/>
      <c r="D5141"/>
      <c r="E5141"/>
      <c r="F5141"/>
      <c r="G5141"/>
      <c r="H5141"/>
      <c r="I5141"/>
      <c r="J5141"/>
      <c r="K5141"/>
      <c r="L5141"/>
      <c r="M5141"/>
      <c r="N5141"/>
      <c r="O5141"/>
      <c r="P5141"/>
      <c r="Q5141"/>
    </row>
    <row r="5142" spans="3:17" x14ac:dyDescent="0.35">
      <c r="C5142"/>
      <c r="D5142"/>
      <c r="E5142"/>
      <c r="F5142"/>
      <c r="G5142"/>
      <c r="H5142"/>
      <c r="I5142"/>
      <c r="J5142"/>
      <c r="K5142"/>
      <c r="L5142"/>
      <c r="M5142"/>
      <c r="N5142"/>
      <c r="O5142"/>
      <c r="P5142"/>
      <c r="Q5142"/>
    </row>
    <row r="5143" spans="3:17" x14ac:dyDescent="0.35">
      <c r="C5143"/>
      <c r="D5143"/>
      <c r="E5143"/>
      <c r="F5143"/>
      <c r="G5143"/>
      <c r="H5143"/>
      <c r="I5143"/>
      <c r="J5143"/>
      <c r="K5143"/>
      <c r="L5143"/>
      <c r="M5143"/>
      <c r="N5143"/>
      <c r="O5143"/>
      <c r="P5143"/>
      <c r="Q5143"/>
    </row>
    <row r="5144" spans="3:17" x14ac:dyDescent="0.35">
      <c r="C5144"/>
      <c r="D5144"/>
      <c r="E5144"/>
      <c r="F5144"/>
      <c r="G5144"/>
      <c r="H5144"/>
      <c r="I5144"/>
      <c r="J5144"/>
      <c r="K5144"/>
      <c r="L5144"/>
      <c r="M5144"/>
      <c r="N5144"/>
      <c r="O5144"/>
      <c r="P5144"/>
      <c r="Q5144"/>
    </row>
    <row r="5145" spans="3:17" x14ac:dyDescent="0.35">
      <c r="C5145"/>
      <c r="D5145"/>
      <c r="E5145"/>
      <c r="F5145"/>
      <c r="G5145"/>
      <c r="H5145"/>
      <c r="I5145"/>
      <c r="J5145"/>
      <c r="K5145"/>
      <c r="L5145"/>
      <c r="M5145"/>
      <c r="N5145"/>
      <c r="O5145"/>
      <c r="P5145"/>
      <c r="Q5145"/>
    </row>
    <row r="5146" spans="3:17" x14ac:dyDescent="0.35">
      <c r="C5146"/>
      <c r="D5146"/>
      <c r="E5146"/>
      <c r="F5146"/>
      <c r="G5146"/>
      <c r="H5146"/>
      <c r="I5146"/>
      <c r="J5146"/>
      <c r="K5146"/>
      <c r="L5146"/>
      <c r="M5146"/>
      <c r="N5146"/>
      <c r="O5146"/>
      <c r="P5146"/>
      <c r="Q5146"/>
    </row>
    <row r="5147" spans="3:17" x14ac:dyDescent="0.35">
      <c r="C5147"/>
      <c r="D5147"/>
      <c r="E5147"/>
      <c r="F5147"/>
      <c r="G5147"/>
      <c r="H5147"/>
      <c r="I5147"/>
      <c r="J5147"/>
      <c r="K5147"/>
      <c r="L5147"/>
      <c r="M5147"/>
      <c r="N5147"/>
      <c r="O5147"/>
      <c r="P5147"/>
      <c r="Q5147"/>
    </row>
    <row r="5148" spans="3:17" x14ac:dyDescent="0.35">
      <c r="C5148"/>
      <c r="D5148"/>
      <c r="E5148"/>
      <c r="F5148"/>
      <c r="G5148"/>
      <c r="H5148"/>
      <c r="I5148"/>
      <c r="J5148"/>
      <c r="K5148"/>
      <c r="L5148"/>
      <c r="M5148"/>
      <c r="N5148"/>
      <c r="O5148"/>
      <c r="P5148"/>
      <c r="Q5148"/>
    </row>
    <row r="5149" spans="3:17" x14ac:dyDescent="0.35">
      <c r="C5149"/>
      <c r="D5149"/>
      <c r="E5149"/>
      <c r="F5149"/>
      <c r="G5149"/>
      <c r="H5149"/>
      <c r="I5149"/>
      <c r="J5149"/>
      <c r="K5149"/>
      <c r="L5149"/>
      <c r="M5149"/>
      <c r="N5149"/>
      <c r="O5149"/>
      <c r="P5149"/>
      <c r="Q5149"/>
    </row>
    <row r="5150" spans="3:17" x14ac:dyDescent="0.35">
      <c r="C5150"/>
      <c r="D5150"/>
      <c r="E5150"/>
      <c r="F5150"/>
      <c r="G5150"/>
      <c r="H5150"/>
      <c r="I5150"/>
      <c r="J5150"/>
      <c r="K5150"/>
      <c r="L5150"/>
      <c r="M5150"/>
      <c r="N5150"/>
      <c r="O5150"/>
      <c r="P5150"/>
      <c r="Q5150"/>
    </row>
    <row r="5151" spans="3:17" x14ac:dyDescent="0.35">
      <c r="C5151"/>
      <c r="D5151"/>
      <c r="E5151"/>
      <c r="F5151"/>
      <c r="G5151"/>
      <c r="H5151"/>
      <c r="I5151"/>
      <c r="J5151"/>
      <c r="K5151"/>
      <c r="L5151"/>
      <c r="M5151"/>
      <c r="N5151"/>
      <c r="O5151"/>
      <c r="P5151"/>
      <c r="Q5151"/>
    </row>
    <row r="5152" spans="3:17" x14ac:dyDescent="0.35">
      <c r="C5152"/>
      <c r="D5152"/>
      <c r="E5152"/>
      <c r="F5152"/>
      <c r="G5152"/>
      <c r="H5152"/>
      <c r="I5152"/>
      <c r="J5152"/>
      <c r="K5152"/>
      <c r="L5152"/>
      <c r="M5152"/>
      <c r="N5152"/>
      <c r="O5152"/>
      <c r="P5152"/>
      <c r="Q5152"/>
    </row>
    <row r="5153" spans="3:17" x14ac:dyDescent="0.35">
      <c r="C5153"/>
      <c r="D5153"/>
      <c r="E5153"/>
      <c r="F5153"/>
      <c r="G5153"/>
      <c r="H5153"/>
      <c r="I5153"/>
      <c r="J5153"/>
      <c r="K5153"/>
      <c r="L5153"/>
      <c r="M5153"/>
      <c r="N5153"/>
      <c r="O5153"/>
      <c r="P5153"/>
      <c r="Q5153"/>
    </row>
    <row r="5154" spans="3:17" x14ac:dyDescent="0.35">
      <c r="C5154"/>
      <c r="D5154"/>
      <c r="E5154"/>
      <c r="F5154"/>
      <c r="G5154"/>
      <c r="H5154"/>
      <c r="I5154"/>
      <c r="J5154"/>
      <c r="K5154"/>
      <c r="L5154"/>
      <c r="M5154"/>
      <c r="N5154"/>
      <c r="O5154"/>
      <c r="P5154"/>
      <c r="Q5154"/>
    </row>
    <row r="5155" spans="3:17" x14ac:dyDescent="0.35">
      <c r="C5155"/>
      <c r="D5155"/>
      <c r="E5155"/>
      <c r="F5155"/>
      <c r="G5155"/>
      <c r="H5155"/>
      <c r="I5155"/>
      <c r="J5155"/>
      <c r="K5155"/>
      <c r="L5155"/>
      <c r="M5155"/>
      <c r="N5155"/>
      <c r="O5155"/>
      <c r="P5155"/>
      <c r="Q5155"/>
    </row>
    <row r="5156" spans="3:17" x14ac:dyDescent="0.35">
      <c r="C5156"/>
      <c r="D5156"/>
      <c r="E5156"/>
      <c r="F5156"/>
      <c r="G5156"/>
      <c r="H5156"/>
      <c r="I5156"/>
      <c r="J5156"/>
      <c r="K5156"/>
      <c r="L5156"/>
      <c r="M5156"/>
      <c r="N5156"/>
      <c r="O5156"/>
      <c r="P5156"/>
      <c r="Q5156"/>
    </row>
    <row r="5157" spans="3:17" x14ac:dyDescent="0.35">
      <c r="C5157"/>
      <c r="D5157"/>
      <c r="E5157"/>
      <c r="F5157"/>
      <c r="G5157"/>
      <c r="H5157"/>
      <c r="I5157"/>
      <c r="J5157"/>
      <c r="K5157"/>
      <c r="L5157"/>
      <c r="M5157"/>
      <c r="N5157"/>
      <c r="O5157"/>
      <c r="P5157"/>
      <c r="Q5157"/>
    </row>
    <row r="5158" spans="3:17" x14ac:dyDescent="0.35">
      <c r="C5158"/>
      <c r="D5158"/>
      <c r="E5158"/>
      <c r="F5158"/>
      <c r="G5158"/>
      <c r="H5158"/>
      <c r="I5158"/>
      <c r="J5158"/>
      <c r="K5158"/>
      <c r="L5158"/>
      <c r="M5158"/>
      <c r="N5158"/>
      <c r="O5158"/>
      <c r="P5158"/>
      <c r="Q5158"/>
    </row>
    <row r="5159" spans="3:17" x14ac:dyDescent="0.35">
      <c r="C5159"/>
      <c r="D5159"/>
      <c r="E5159"/>
      <c r="F5159"/>
      <c r="G5159"/>
      <c r="H5159"/>
      <c r="I5159"/>
      <c r="J5159"/>
      <c r="K5159"/>
      <c r="L5159"/>
      <c r="M5159"/>
      <c r="N5159"/>
      <c r="O5159"/>
      <c r="P5159"/>
      <c r="Q5159"/>
    </row>
    <row r="5160" spans="3:17" x14ac:dyDescent="0.35">
      <c r="C5160"/>
      <c r="D5160"/>
      <c r="E5160"/>
      <c r="F5160"/>
      <c r="G5160"/>
      <c r="H5160"/>
      <c r="I5160"/>
      <c r="J5160"/>
      <c r="K5160"/>
      <c r="L5160"/>
      <c r="M5160"/>
      <c r="N5160"/>
      <c r="O5160"/>
      <c r="P5160"/>
      <c r="Q5160"/>
    </row>
    <row r="5161" spans="3:17" x14ac:dyDescent="0.35">
      <c r="C5161"/>
      <c r="D5161"/>
      <c r="E5161"/>
      <c r="F5161"/>
      <c r="G5161"/>
      <c r="H5161"/>
      <c r="I5161"/>
      <c r="J5161"/>
      <c r="K5161"/>
      <c r="L5161"/>
      <c r="M5161"/>
      <c r="N5161"/>
      <c r="O5161"/>
      <c r="P5161"/>
      <c r="Q5161"/>
    </row>
    <row r="5162" spans="3:17" x14ac:dyDescent="0.35">
      <c r="C5162"/>
      <c r="D5162"/>
      <c r="E5162"/>
      <c r="F5162"/>
      <c r="G5162"/>
      <c r="H5162"/>
      <c r="I5162"/>
      <c r="J5162"/>
      <c r="K5162"/>
      <c r="L5162"/>
      <c r="M5162"/>
      <c r="N5162"/>
      <c r="O5162"/>
      <c r="P5162"/>
      <c r="Q5162"/>
    </row>
    <row r="5163" spans="3:17" x14ac:dyDescent="0.35">
      <c r="C5163"/>
      <c r="D5163"/>
      <c r="E5163"/>
      <c r="F5163"/>
      <c r="G5163"/>
      <c r="H5163"/>
      <c r="I5163"/>
      <c r="J5163"/>
      <c r="K5163"/>
      <c r="L5163"/>
      <c r="M5163"/>
      <c r="N5163"/>
      <c r="O5163"/>
      <c r="P5163"/>
      <c r="Q5163"/>
    </row>
    <row r="5164" spans="3:17" x14ac:dyDescent="0.35">
      <c r="C5164"/>
      <c r="D5164"/>
      <c r="E5164"/>
      <c r="F5164"/>
      <c r="G5164"/>
      <c r="H5164"/>
      <c r="I5164"/>
      <c r="J5164"/>
      <c r="K5164"/>
      <c r="L5164"/>
      <c r="M5164"/>
      <c r="N5164"/>
      <c r="O5164"/>
      <c r="P5164"/>
      <c r="Q5164"/>
    </row>
    <row r="5165" spans="3:17" x14ac:dyDescent="0.35">
      <c r="C5165"/>
      <c r="D5165"/>
      <c r="E5165"/>
      <c r="F5165"/>
      <c r="G5165"/>
      <c r="H5165"/>
      <c r="I5165"/>
      <c r="J5165"/>
      <c r="K5165"/>
      <c r="L5165"/>
      <c r="M5165"/>
      <c r="N5165"/>
      <c r="O5165"/>
      <c r="P5165"/>
      <c r="Q5165"/>
    </row>
    <row r="5166" spans="3:17" x14ac:dyDescent="0.35">
      <c r="C5166"/>
      <c r="D5166"/>
      <c r="E5166"/>
      <c r="F5166"/>
      <c r="G5166"/>
      <c r="H5166"/>
      <c r="I5166"/>
      <c r="J5166"/>
      <c r="K5166"/>
      <c r="L5166"/>
      <c r="M5166"/>
      <c r="N5166"/>
      <c r="O5166"/>
      <c r="P5166"/>
      <c r="Q5166"/>
    </row>
    <row r="5167" spans="3:17" x14ac:dyDescent="0.35">
      <c r="C5167"/>
      <c r="D5167"/>
      <c r="E5167"/>
      <c r="F5167"/>
      <c r="G5167"/>
      <c r="H5167"/>
      <c r="I5167"/>
      <c r="J5167"/>
      <c r="K5167"/>
      <c r="L5167"/>
      <c r="M5167"/>
      <c r="N5167"/>
      <c r="O5167"/>
      <c r="P5167"/>
      <c r="Q5167"/>
    </row>
    <row r="5168" spans="3:17" x14ac:dyDescent="0.35">
      <c r="C5168"/>
      <c r="D5168"/>
      <c r="E5168"/>
      <c r="F5168"/>
      <c r="G5168"/>
      <c r="H5168"/>
      <c r="I5168"/>
      <c r="J5168"/>
      <c r="K5168"/>
      <c r="L5168"/>
      <c r="M5168"/>
      <c r="N5168"/>
      <c r="O5168"/>
      <c r="P5168"/>
      <c r="Q5168"/>
    </row>
    <row r="5169" spans="3:17" x14ac:dyDescent="0.35">
      <c r="C5169"/>
      <c r="D5169"/>
      <c r="E5169"/>
      <c r="F5169"/>
      <c r="G5169"/>
      <c r="H5169"/>
      <c r="I5169"/>
      <c r="J5169"/>
      <c r="K5169"/>
      <c r="L5169"/>
      <c r="M5169"/>
      <c r="N5169"/>
      <c r="O5169"/>
      <c r="P5169"/>
      <c r="Q5169"/>
    </row>
    <row r="5170" spans="3:17" x14ac:dyDescent="0.35">
      <c r="C5170"/>
      <c r="D5170"/>
      <c r="E5170"/>
      <c r="F5170"/>
      <c r="G5170"/>
      <c r="H5170"/>
      <c r="I5170"/>
      <c r="J5170"/>
      <c r="K5170"/>
      <c r="L5170"/>
      <c r="M5170"/>
      <c r="N5170"/>
      <c r="O5170"/>
      <c r="P5170"/>
      <c r="Q5170"/>
    </row>
    <row r="5171" spans="3:17" x14ac:dyDescent="0.35">
      <c r="C5171"/>
      <c r="D5171"/>
      <c r="E5171"/>
      <c r="F5171"/>
      <c r="G5171"/>
      <c r="H5171"/>
      <c r="I5171"/>
      <c r="J5171"/>
      <c r="K5171"/>
      <c r="L5171"/>
      <c r="M5171"/>
      <c r="N5171"/>
      <c r="O5171"/>
      <c r="P5171"/>
      <c r="Q5171"/>
    </row>
    <row r="5172" spans="3:17" x14ac:dyDescent="0.35">
      <c r="C5172"/>
      <c r="D5172"/>
      <c r="E5172"/>
      <c r="F5172"/>
      <c r="G5172"/>
      <c r="H5172"/>
      <c r="I5172"/>
      <c r="J5172"/>
      <c r="K5172"/>
      <c r="L5172"/>
      <c r="M5172"/>
      <c r="N5172"/>
      <c r="O5172"/>
      <c r="P5172"/>
      <c r="Q5172"/>
    </row>
    <row r="5173" spans="3:17" x14ac:dyDescent="0.35">
      <c r="C5173"/>
      <c r="D5173"/>
      <c r="E5173"/>
      <c r="F5173"/>
      <c r="G5173"/>
      <c r="H5173"/>
      <c r="I5173"/>
      <c r="J5173"/>
      <c r="K5173"/>
      <c r="L5173"/>
      <c r="M5173"/>
      <c r="N5173"/>
      <c r="O5173"/>
      <c r="P5173"/>
      <c r="Q5173"/>
    </row>
    <row r="5174" spans="3:17" x14ac:dyDescent="0.35">
      <c r="C5174"/>
      <c r="D5174"/>
      <c r="E5174"/>
      <c r="F5174"/>
      <c r="G5174"/>
      <c r="H5174"/>
      <c r="I5174"/>
      <c r="J5174"/>
      <c r="K5174"/>
      <c r="L5174"/>
      <c r="M5174"/>
      <c r="N5174"/>
      <c r="O5174"/>
      <c r="P5174"/>
      <c r="Q5174"/>
    </row>
    <row r="5175" spans="3:17" x14ac:dyDescent="0.35">
      <c r="C5175"/>
      <c r="D5175"/>
      <c r="E5175"/>
      <c r="F5175"/>
      <c r="G5175"/>
      <c r="H5175"/>
      <c r="I5175"/>
      <c r="J5175"/>
      <c r="K5175"/>
      <c r="L5175"/>
      <c r="M5175"/>
      <c r="N5175"/>
      <c r="O5175"/>
      <c r="P5175"/>
      <c r="Q5175"/>
    </row>
    <row r="5176" spans="3:17" x14ac:dyDescent="0.35">
      <c r="C5176"/>
      <c r="D5176"/>
      <c r="E5176"/>
      <c r="F5176"/>
      <c r="G5176"/>
      <c r="H5176"/>
      <c r="I5176"/>
      <c r="J5176"/>
      <c r="K5176"/>
      <c r="L5176"/>
      <c r="M5176"/>
      <c r="N5176"/>
      <c r="O5176"/>
      <c r="P5176"/>
      <c r="Q5176"/>
    </row>
    <row r="5177" spans="3:17" x14ac:dyDescent="0.35">
      <c r="C5177"/>
      <c r="D5177"/>
      <c r="E5177"/>
      <c r="F5177"/>
      <c r="G5177"/>
      <c r="H5177"/>
      <c r="I5177"/>
      <c r="J5177"/>
      <c r="K5177"/>
      <c r="L5177"/>
      <c r="M5177"/>
      <c r="N5177"/>
      <c r="O5177"/>
      <c r="P5177"/>
      <c r="Q5177"/>
    </row>
    <row r="5178" spans="3:17" x14ac:dyDescent="0.35">
      <c r="C5178"/>
      <c r="D5178"/>
      <c r="E5178"/>
      <c r="F5178"/>
      <c r="G5178"/>
      <c r="H5178"/>
      <c r="I5178"/>
      <c r="J5178"/>
      <c r="K5178"/>
      <c r="L5178"/>
      <c r="M5178"/>
      <c r="N5178"/>
      <c r="O5178"/>
      <c r="P5178"/>
      <c r="Q5178"/>
    </row>
    <row r="5179" spans="3:17" x14ac:dyDescent="0.35">
      <c r="C5179"/>
      <c r="D5179"/>
      <c r="E5179"/>
      <c r="F5179"/>
      <c r="G5179"/>
      <c r="H5179"/>
      <c r="I5179"/>
      <c r="J5179"/>
      <c r="K5179"/>
      <c r="L5179"/>
      <c r="M5179"/>
      <c r="N5179"/>
      <c r="O5179"/>
      <c r="P5179"/>
      <c r="Q5179"/>
    </row>
    <row r="5180" spans="3:17" x14ac:dyDescent="0.35">
      <c r="C5180"/>
      <c r="D5180"/>
      <c r="E5180"/>
      <c r="F5180"/>
      <c r="G5180"/>
      <c r="H5180"/>
      <c r="I5180"/>
      <c r="J5180"/>
      <c r="K5180"/>
      <c r="L5180"/>
      <c r="M5180"/>
      <c r="N5180"/>
      <c r="O5180"/>
      <c r="P5180"/>
      <c r="Q5180"/>
    </row>
    <row r="5181" spans="3:17" x14ac:dyDescent="0.35">
      <c r="C5181"/>
      <c r="D5181"/>
      <c r="E5181"/>
      <c r="F5181"/>
      <c r="G5181"/>
      <c r="H5181"/>
      <c r="I5181"/>
      <c r="J5181"/>
      <c r="K5181"/>
      <c r="L5181"/>
      <c r="M5181"/>
      <c r="N5181"/>
      <c r="O5181"/>
      <c r="P5181"/>
      <c r="Q5181"/>
    </row>
    <row r="5182" spans="3:17" x14ac:dyDescent="0.35">
      <c r="C5182"/>
      <c r="D5182"/>
      <c r="E5182"/>
      <c r="F5182"/>
      <c r="G5182"/>
      <c r="H5182"/>
      <c r="I5182"/>
      <c r="J5182"/>
      <c r="K5182"/>
      <c r="L5182"/>
      <c r="M5182"/>
      <c r="N5182"/>
      <c r="O5182"/>
      <c r="P5182"/>
      <c r="Q5182"/>
    </row>
    <row r="5183" spans="3:17" x14ac:dyDescent="0.35">
      <c r="C5183"/>
      <c r="D5183"/>
      <c r="E5183"/>
      <c r="F5183"/>
      <c r="G5183"/>
      <c r="H5183"/>
      <c r="I5183"/>
      <c r="J5183"/>
      <c r="K5183"/>
      <c r="L5183"/>
      <c r="M5183"/>
      <c r="N5183"/>
      <c r="O5183"/>
      <c r="P5183"/>
      <c r="Q5183"/>
    </row>
    <row r="5184" spans="3:17" x14ac:dyDescent="0.35">
      <c r="C5184"/>
      <c r="D5184"/>
      <c r="E5184"/>
      <c r="F5184"/>
      <c r="G5184"/>
      <c r="H5184"/>
      <c r="I5184"/>
      <c r="J5184"/>
      <c r="K5184"/>
      <c r="L5184"/>
      <c r="M5184"/>
      <c r="N5184"/>
      <c r="O5184"/>
      <c r="P5184"/>
      <c r="Q5184"/>
    </row>
    <row r="5185" spans="3:17" x14ac:dyDescent="0.35">
      <c r="C5185"/>
      <c r="D5185"/>
      <c r="E5185"/>
      <c r="F5185"/>
      <c r="G5185"/>
      <c r="H5185"/>
      <c r="I5185"/>
      <c r="J5185"/>
      <c r="K5185"/>
      <c r="L5185"/>
      <c r="M5185"/>
      <c r="N5185"/>
      <c r="O5185"/>
      <c r="P5185"/>
      <c r="Q5185"/>
    </row>
    <row r="5186" spans="3:17" x14ac:dyDescent="0.35">
      <c r="C5186"/>
      <c r="D5186"/>
      <c r="E5186"/>
      <c r="F5186"/>
      <c r="G5186"/>
      <c r="H5186"/>
      <c r="I5186"/>
      <c r="J5186"/>
      <c r="K5186"/>
      <c r="L5186"/>
      <c r="M5186"/>
      <c r="N5186"/>
      <c r="O5186"/>
      <c r="P5186"/>
      <c r="Q5186"/>
    </row>
    <row r="5187" spans="3:17" x14ac:dyDescent="0.35">
      <c r="C5187"/>
      <c r="D5187"/>
      <c r="E5187"/>
      <c r="F5187"/>
      <c r="G5187"/>
      <c r="H5187"/>
      <c r="I5187"/>
      <c r="J5187"/>
      <c r="K5187"/>
      <c r="L5187"/>
      <c r="M5187"/>
      <c r="N5187"/>
      <c r="O5187"/>
      <c r="P5187"/>
      <c r="Q5187"/>
    </row>
    <row r="5188" spans="3:17" x14ac:dyDescent="0.35">
      <c r="C5188"/>
      <c r="D5188"/>
      <c r="E5188"/>
      <c r="F5188"/>
      <c r="G5188"/>
      <c r="H5188"/>
      <c r="I5188"/>
      <c r="J5188"/>
      <c r="K5188"/>
      <c r="L5188"/>
      <c r="M5188"/>
      <c r="N5188"/>
      <c r="O5188"/>
      <c r="P5188"/>
      <c r="Q5188"/>
    </row>
    <row r="5189" spans="3:17" x14ac:dyDescent="0.35">
      <c r="C5189"/>
      <c r="D5189"/>
      <c r="E5189"/>
      <c r="F5189"/>
      <c r="G5189"/>
      <c r="H5189"/>
      <c r="I5189"/>
      <c r="J5189"/>
      <c r="K5189"/>
      <c r="L5189"/>
      <c r="M5189"/>
      <c r="N5189"/>
      <c r="O5189"/>
      <c r="P5189"/>
      <c r="Q5189"/>
    </row>
    <row r="5190" spans="3:17" x14ac:dyDescent="0.35">
      <c r="C5190"/>
      <c r="D5190"/>
      <c r="E5190"/>
      <c r="F5190"/>
      <c r="G5190"/>
      <c r="H5190"/>
      <c r="I5190"/>
      <c r="J5190"/>
      <c r="K5190"/>
      <c r="L5190"/>
      <c r="M5190"/>
      <c r="N5190"/>
      <c r="O5190"/>
      <c r="P5190"/>
      <c r="Q5190"/>
    </row>
    <row r="5191" spans="3:17" x14ac:dyDescent="0.35">
      <c r="C5191"/>
      <c r="D5191"/>
      <c r="E5191"/>
      <c r="F5191"/>
      <c r="G5191"/>
      <c r="H5191"/>
      <c r="I5191"/>
      <c r="J5191"/>
      <c r="K5191"/>
      <c r="L5191"/>
      <c r="M5191"/>
      <c r="N5191"/>
      <c r="O5191"/>
      <c r="P5191"/>
      <c r="Q5191"/>
    </row>
    <row r="5192" spans="3:17" x14ac:dyDescent="0.35">
      <c r="C5192"/>
      <c r="D5192"/>
      <c r="E5192"/>
      <c r="F5192"/>
      <c r="G5192"/>
      <c r="H5192"/>
      <c r="I5192"/>
      <c r="J5192"/>
      <c r="K5192"/>
      <c r="L5192"/>
      <c r="M5192"/>
      <c r="N5192"/>
      <c r="O5192"/>
      <c r="P5192"/>
      <c r="Q5192"/>
    </row>
    <row r="5193" spans="3:17" x14ac:dyDescent="0.35">
      <c r="C5193"/>
      <c r="D5193"/>
      <c r="E5193"/>
      <c r="F5193"/>
      <c r="G5193"/>
      <c r="H5193"/>
      <c r="I5193"/>
      <c r="J5193"/>
      <c r="K5193"/>
      <c r="L5193"/>
      <c r="M5193"/>
      <c r="N5193"/>
      <c r="O5193"/>
      <c r="P5193"/>
      <c r="Q5193"/>
    </row>
    <row r="5194" spans="3:17" x14ac:dyDescent="0.35">
      <c r="C5194"/>
      <c r="D5194"/>
      <c r="E5194"/>
      <c r="F5194"/>
      <c r="G5194"/>
      <c r="H5194"/>
      <c r="I5194"/>
      <c r="J5194"/>
      <c r="K5194"/>
      <c r="L5194"/>
      <c r="M5194"/>
      <c r="N5194"/>
      <c r="O5194"/>
      <c r="P5194"/>
      <c r="Q5194"/>
    </row>
    <row r="5195" spans="3:17" x14ac:dyDescent="0.35">
      <c r="C5195"/>
      <c r="D5195"/>
      <c r="E5195"/>
      <c r="F5195"/>
      <c r="G5195"/>
      <c r="H5195"/>
      <c r="I5195"/>
      <c r="J5195"/>
      <c r="K5195"/>
      <c r="L5195"/>
      <c r="M5195"/>
      <c r="N5195"/>
      <c r="O5195"/>
      <c r="P5195"/>
      <c r="Q5195"/>
    </row>
    <row r="5196" spans="3:17" x14ac:dyDescent="0.35">
      <c r="C5196"/>
      <c r="D5196"/>
      <c r="E5196"/>
      <c r="F5196"/>
      <c r="G5196"/>
      <c r="H5196"/>
      <c r="I5196"/>
      <c r="J5196"/>
      <c r="K5196"/>
      <c r="L5196"/>
      <c r="M5196"/>
      <c r="N5196"/>
      <c r="O5196"/>
      <c r="P5196"/>
      <c r="Q5196"/>
    </row>
    <row r="5197" spans="3:17" x14ac:dyDescent="0.35">
      <c r="C5197"/>
      <c r="D5197"/>
      <c r="E5197"/>
      <c r="F5197"/>
      <c r="G5197"/>
      <c r="H5197"/>
      <c r="I5197"/>
      <c r="J5197"/>
      <c r="K5197"/>
      <c r="L5197"/>
      <c r="M5197"/>
      <c r="N5197"/>
      <c r="O5197"/>
      <c r="P5197"/>
      <c r="Q5197"/>
    </row>
    <row r="5198" spans="3:17" x14ac:dyDescent="0.35">
      <c r="C5198"/>
      <c r="D5198"/>
      <c r="E5198"/>
      <c r="F5198"/>
      <c r="G5198"/>
      <c r="H5198"/>
      <c r="I5198"/>
      <c r="J5198"/>
      <c r="K5198"/>
      <c r="L5198"/>
      <c r="M5198"/>
      <c r="N5198"/>
      <c r="O5198"/>
      <c r="P5198"/>
      <c r="Q5198"/>
    </row>
    <row r="5199" spans="3:17" x14ac:dyDescent="0.35">
      <c r="C5199"/>
      <c r="D5199"/>
      <c r="E5199"/>
      <c r="F5199"/>
      <c r="G5199"/>
      <c r="H5199"/>
      <c r="I5199"/>
      <c r="J5199"/>
      <c r="K5199"/>
      <c r="L5199"/>
      <c r="M5199"/>
      <c r="N5199"/>
      <c r="O5199"/>
      <c r="P5199"/>
      <c r="Q5199"/>
    </row>
    <row r="5200" spans="3:17" x14ac:dyDescent="0.35">
      <c r="C5200"/>
      <c r="D5200"/>
      <c r="E5200"/>
      <c r="F5200"/>
      <c r="G5200"/>
      <c r="H5200"/>
      <c r="I5200"/>
      <c r="J5200"/>
      <c r="K5200"/>
      <c r="L5200"/>
      <c r="M5200"/>
      <c r="N5200"/>
      <c r="O5200"/>
      <c r="P5200"/>
      <c r="Q5200"/>
    </row>
    <row r="5201" spans="3:17" x14ac:dyDescent="0.35">
      <c r="C5201"/>
      <c r="D5201"/>
      <c r="E5201"/>
      <c r="F5201"/>
      <c r="G5201"/>
      <c r="H5201"/>
      <c r="I5201"/>
      <c r="J5201"/>
      <c r="K5201"/>
      <c r="L5201"/>
      <c r="M5201"/>
      <c r="N5201"/>
      <c r="O5201"/>
      <c r="P5201"/>
      <c r="Q5201"/>
    </row>
    <row r="5202" spans="3:17" x14ac:dyDescent="0.35">
      <c r="C5202"/>
      <c r="D5202"/>
      <c r="E5202"/>
      <c r="F5202"/>
      <c r="G5202"/>
      <c r="H5202"/>
      <c r="I5202"/>
      <c r="J5202"/>
      <c r="K5202"/>
      <c r="L5202"/>
      <c r="M5202"/>
      <c r="N5202"/>
      <c r="O5202"/>
      <c r="P5202"/>
      <c r="Q5202"/>
    </row>
    <row r="5203" spans="3:17" x14ac:dyDescent="0.35">
      <c r="C5203"/>
      <c r="D5203"/>
      <c r="E5203"/>
      <c r="F5203"/>
      <c r="G5203"/>
      <c r="H5203"/>
      <c r="I5203"/>
      <c r="J5203"/>
      <c r="K5203"/>
      <c r="L5203"/>
      <c r="M5203"/>
      <c r="N5203"/>
      <c r="O5203"/>
      <c r="P5203"/>
      <c r="Q5203"/>
    </row>
    <row r="5204" spans="3:17" x14ac:dyDescent="0.35">
      <c r="C5204"/>
      <c r="D5204"/>
      <c r="E5204"/>
      <c r="F5204"/>
      <c r="G5204"/>
      <c r="H5204"/>
      <c r="I5204"/>
      <c r="J5204"/>
      <c r="K5204"/>
      <c r="L5204"/>
      <c r="M5204"/>
      <c r="N5204"/>
      <c r="O5204"/>
      <c r="P5204"/>
      <c r="Q5204"/>
    </row>
    <row r="5205" spans="3:17" x14ac:dyDescent="0.35">
      <c r="C5205"/>
      <c r="D5205"/>
      <c r="E5205"/>
      <c r="F5205"/>
      <c r="G5205"/>
      <c r="H5205"/>
      <c r="I5205"/>
      <c r="J5205"/>
      <c r="K5205"/>
      <c r="L5205"/>
      <c r="M5205"/>
      <c r="N5205"/>
      <c r="O5205"/>
      <c r="P5205"/>
      <c r="Q5205"/>
    </row>
    <row r="5206" spans="3:17" x14ac:dyDescent="0.35">
      <c r="C5206"/>
      <c r="D5206"/>
      <c r="E5206"/>
      <c r="F5206"/>
      <c r="G5206"/>
      <c r="H5206"/>
      <c r="I5206"/>
      <c r="J5206"/>
      <c r="K5206"/>
      <c r="L5206"/>
      <c r="M5206"/>
      <c r="N5206"/>
      <c r="O5206"/>
      <c r="P5206"/>
      <c r="Q5206"/>
    </row>
    <row r="5207" spans="3:17" x14ac:dyDescent="0.35">
      <c r="C5207"/>
      <c r="D5207"/>
      <c r="E5207"/>
      <c r="F5207"/>
      <c r="G5207"/>
      <c r="H5207"/>
      <c r="I5207"/>
      <c r="J5207"/>
      <c r="K5207"/>
      <c r="L5207"/>
      <c r="M5207"/>
      <c r="N5207"/>
      <c r="O5207"/>
      <c r="P5207"/>
      <c r="Q5207"/>
    </row>
    <row r="5208" spans="3:17" x14ac:dyDescent="0.35">
      <c r="C5208"/>
      <c r="D5208"/>
      <c r="E5208"/>
      <c r="F5208"/>
      <c r="G5208"/>
      <c r="H5208"/>
      <c r="I5208"/>
      <c r="J5208"/>
      <c r="K5208"/>
      <c r="L5208"/>
      <c r="M5208"/>
      <c r="N5208"/>
      <c r="O5208"/>
      <c r="P5208"/>
      <c r="Q5208"/>
    </row>
    <row r="5209" spans="3:17" x14ac:dyDescent="0.35">
      <c r="C5209"/>
      <c r="D5209"/>
      <c r="E5209"/>
      <c r="F5209"/>
      <c r="G5209"/>
      <c r="H5209"/>
      <c r="I5209"/>
      <c r="J5209"/>
      <c r="K5209"/>
      <c r="L5209"/>
      <c r="M5209"/>
      <c r="N5209"/>
      <c r="O5209"/>
      <c r="P5209"/>
      <c r="Q5209"/>
    </row>
    <row r="5210" spans="3:17" x14ac:dyDescent="0.35">
      <c r="C5210"/>
      <c r="D5210"/>
      <c r="E5210"/>
      <c r="F5210"/>
      <c r="G5210"/>
      <c r="H5210"/>
      <c r="I5210"/>
      <c r="J5210"/>
      <c r="K5210"/>
      <c r="L5210"/>
      <c r="M5210"/>
      <c r="N5210"/>
      <c r="O5210"/>
      <c r="P5210"/>
      <c r="Q5210"/>
    </row>
    <row r="5211" spans="3:17" x14ac:dyDescent="0.35">
      <c r="C5211"/>
      <c r="D5211"/>
      <c r="E5211"/>
      <c r="F5211"/>
      <c r="G5211"/>
      <c r="H5211"/>
      <c r="I5211"/>
      <c r="J5211"/>
      <c r="K5211"/>
      <c r="L5211"/>
      <c r="M5211"/>
      <c r="N5211"/>
      <c r="O5211"/>
      <c r="P5211"/>
      <c r="Q5211"/>
    </row>
    <row r="5212" spans="3:17" x14ac:dyDescent="0.35">
      <c r="C5212"/>
      <c r="D5212"/>
      <c r="E5212"/>
      <c r="F5212"/>
      <c r="G5212"/>
      <c r="H5212"/>
      <c r="I5212"/>
      <c r="J5212"/>
      <c r="K5212"/>
      <c r="L5212"/>
      <c r="M5212"/>
      <c r="N5212"/>
      <c r="O5212"/>
      <c r="P5212"/>
      <c r="Q5212"/>
    </row>
    <row r="5213" spans="3:17" x14ac:dyDescent="0.35">
      <c r="C5213"/>
      <c r="D5213"/>
      <c r="E5213"/>
      <c r="F5213"/>
      <c r="G5213"/>
      <c r="H5213"/>
      <c r="I5213"/>
      <c r="J5213"/>
      <c r="K5213"/>
      <c r="L5213"/>
      <c r="M5213"/>
      <c r="N5213"/>
      <c r="O5213"/>
      <c r="P5213"/>
      <c r="Q5213"/>
    </row>
    <row r="5214" spans="3:17" x14ac:dyDescent="0.35">
      <c r="C5214"/>
      <c r="D5214"/>
      <c r="E5214"/>
      <c r="F5214"/>
      <c r="G5214"/>
      <c r="H5214"/>
      <c r="I5214"/>
      <c r="J5214"/>
      <c r="K5214"/>
      <c r="L5214"/>
      <c r="M5214"/>
      <c r="N5214"/>
      <c r="O5214"/>
      <c r="P5214"/>
      <c r="Q5214"/>
    </row>
    <row r="5215" spans="3:17" x14ac:dyDescent="0.35">
      <c r="C5215"/>
      <c r="D5215"/>
      <c r="E5215"/>
      <c r="F5215"/>
      <c r="G5215"/>
      <c r="H5215"/>
      <c r="I5215"/>
      <c r="J5215"/>
      <c r="K5215"/>
      <c r="L5215"/>
      <c r="M5215"/>
      <c r="N5215"/>
      <c r="O5215"/>
      <c r="P5215"/>
      <c r="Q5215"/>
    </row>
    <row r="5216" spans="3:17" x14ac:dyDescent="0.35">
      <c r="C5216"/>
      <c r="D5216"/>
      <c r="E5216"/>
      <c r="F5216"/>
      <c r="G5216"/>
      <c r="H5216"/>
      <c r="I5216"/>
      <c r="J5216"/>
      <c r="K5216"/>
      <c r="L5216"/>
      <c r="M5216"/>
      <c r="N5216"/>
      <c r="O5216"/>
      <c r="P5216"/>
      <c r="Q5216"/>
    </row>
    <row r="5217" spans="3:17" x14ac:dyDescent="0.35">
      <c r="C5217"/>
      <c r="D5217"/>
      <c r="E5217"/>
      <c r="F5217"/>
      <c r="G5217"/>
      <c r="H5217"/>
      <c r="I5217"/>
      <c r="J5217"/>
      <c r="K5217"/>
      <c r="L5217"/>
      <c r="M5217"/>
      <c r="N5217"/>
      <c r="O5217"/>
      <c r="P5217"/>
      <c r="Q5217"/>
    </row>
    <row r="5218" spans="3:17" x14ac:dyDescent="0.35">
      <c r="C5218"/>
      <c r="D5218"/>
      <c r="E5218"/>
      <c r="F5218"/>
      <c r="G5218"/>
      <c r="H5218"/>
      <c r="I5218"/>
      <c r="J5218"/>
      <c r="K5218"/>
      <c r="L5218"/>
      <c r="M5218"/>
      <c r="N5218"/>
      <c r="O5218"/>
      <c r="P5218"/>
      <c r="Q5218"/>
    </row>
    <row r="5219" spans="3:17" x14ac:dyDescent="0.35">
      <c r="C5219"/>
      <c r="D5219"/>
      <c r="E5219"/>
      <c r="F5219"/>
      <c r="G5219"/>
      <c r="H5219"/>
      <c r="I5219"/>
      <c r="J5219"/>
      <c r="K5219"/>
      <c r="L5219"/>
      <c r="M5219"/>
      <c r="N5219"/>
      <c r="O5219"/>
      <c r="P5219"/>
      <c r="Q5219"/>
    </row>
    <row r="5220" spans="3:17" x14ac:dyDescent="0.35">
      <c r="C5220"/>
      <c r="D5220"/>
      <c r="E5220"/>
      <c r="F5220"/>
      <c r="G5220"/>
      <c r="H5220"/>
      <c r="I5220"/>
      <c r="J5220"/>
      <c r="K5220"/>
      <c r="L5220"/>
      <c r="M5220"/>
      <c r="N5220"/>
      <c r="O5220"/>
      <c r="P5220"/>
      <c r="Q5220"/>
    </row>
    <row r="5221" spans="3:17" x14ac:dyDescent="0.35">
      <c r="C5221"/>
      <c r="D5221"/>
      <c r="E5221"/>
      <c r="F5221"/>
      <c r="G5221"/>
      <c r="H5221"/>
      <c r="I5221"/>
      <c r="J5221"/>
      <c r="K5221"/>
      <c r="L5221"/>
      <c r="M5221"/>
      <c r="N5221"/>
      <c r="O5221"/>
      <c r="P5221"/>
      <c r="Q5221"/>
    </row>
    <row r="5222" spans="3:17" x14ac:dyDescent="0.35">
      <c r="C5222"/>
      <c r="D5222"/>
      <c r="E5222"/>
      <c r="F5222"/>
      <c r="G5222"/>
      <c r="H5222"/>
      <c r="I5222"/>
      <c r="J5222"/>
      <c r="K5222"/>
      <c r="L5222"/>
      <c r="M5222"/>
      <c r="N5222"/>
      <c r="O5222"/>
      <c r="P5222"/>
      <c r="Q5222"/>
    </row>
    <row r="5223" spans="3:17" x14ac:dyDescent="0.35">
      <c r="C5223"/>
      <c r="D5223"/>
      <c r="E5223"/>
      <c r="F5223"/>
      <c r="G5223"/>
      <c r="H5223"/>
      <c r="I5223"/>
      <c r="J5223"/>
      <c r="K5223"/>
      <c r="L5223"/>
      <c r="M5223"/>
      <c r="N5223"/>
      <c r="O5223"/>
      <c r="P5223"/>
      <c r="Q5223"/>
    </row>
    <row r="5224" spans="3:17" x14ac:dyDescent="0.35">
      <c r="C5224"/>
      <c r="D5224"/>
      <c r="E5224"/>
      <c r="F5224"/>
      <c r="G5224"/>
      <c r="H5224"/>
      <c r="I5224"/>
      <c r="J5224"/>
      <c r="K5224"/>
      <c r="L5224"/>
      <c r="M5224"/>
      <c r="N5224"/>
      <c r="O5224"/>
      <c r="P5224"/>
      <c r="Q5224"/>
    </row>
    <row r="5225" spans="3:17" x14ac:dyDescent="0.35">
      <c r="C5225"/>
      <c r="D5225"/>
      <c r="E5225"/>
      <c r="F5225"/>
      <c r="G5225"/>
      <c r="H5225"/>
      <c r="I5225"/>
      <c r="J5225"/>
      <c r="K5225"/>
      <c r="L5225"/>
      <c r="M5225"/>
      <c r="N5225"/>
      <c r="O5225"/>
      <c r="P5225"/>
      <c r="Q5225"/>
    </row>
    <row r="5226" spans="3:17" x14ac:dyDescent="0.35">
      <c r="C5226"/>
      <c r="D5226"/>
      <c r="E5226"/>
      <c r="F5226"/>
      <c r="G5226"/>
      <c r="H5226"/>
      <c r="I5226"/>
      <c r="J5226"/>
      <c r="K5226"/>
      <c r="L5226"/>
      <c r="M5226"/>
      <c r="N5226"/>
      <c r="O5226"/>
      <c r="P5226"/>
      <c r="Q5226"/>
    </row>
    <row r="5227" spans="3:17" x14ac:dyDescent="0.35">
      <c r="C5227"/>
      <c r="D5227"/>
      <c r="E5227"/>
      <c r="F5227"/>
      <c r="G5227"/>
      <c r="H5227"/>
      <c r="I5227"/>
      <c r="J5227"/>
      <c r="K5227"/>
      <c r="L5227"/>
      <c r="M5227"/>
      <c r="N5227"/>
      <c r="O5227"/>
      <c r="P5227"/>
      <c r="Q5227"/>
    </row>
    <row r="5228" spans="3:17" x14ac:dyDescent="0.35">
      <c r="C5228"/>
      <c r="D5228"/>
      <c r="E5228"/>
      <c r="F5228"/>
      <c r="G5228"/>
      <c r="H5228"/>
      <c r="I5228"/>
      <c r="J5228"/>
      <c r="K5228"/>
      <c r="L5228"/>
      <c r="M5228"/>
      <c r="N5228"/>
      <c r="O5228"/>
      <c r="P5228"/>
      <c r="Q5228"/>
    </row>
    <row r="5229" spans="3:17" x14ac:dyDescent="0.35">
      <c r="C5229"/>
      <c r="D5229"/>
      <c r="E5229"/>
      <c r="F5229"/>
      <c r="G5229"/>
      <c r="H5229"/>
      <c r="I5229"/>
      <c r="J5229"/>
      <c r="K5229"/>
      <c r="L5229"/>
      <c r="M5229"/>
      <c r="N5229"/>
      <c r="O5229"/>
      <c r="P5229"/>
      <c r="Q5229"/>
    </row>
    <row r="5230" spans="3:17" x14ac:dyDescent="0.35">
      <c r="C5230"/>
      <c r="D5230"/>
      <c r="E5230"/>
      <c r="F5230"/>
      <c r="G5230"/>
      <c r="H5230"/>
      <c r="I5230"/>
      <c r="J5230"/>
      <c r="K5230"/>
      <c r="L5230"/>
      <c r="M5230"/>
      <c r="N5230"/>
      <c r="O5230"/>
      <c r="P5230"/>
      <c r="Q5230"/>
    </row>
    <row r="5231" spans="3:17" x14ac:dyDescent="0.35">
      <c r="C5231"/>
      <c r="D5231"/>
      <c r="E5231"/>
      <c r="F5231"/>
      <c r="G5231"/>
      <c r="H5231"/>
      <c r="I5231"/>
      <c r="J5231"/>
      <c r="K5231"/>
      <c r="L5231"/>
      <c r="M5231"/>
      <c r="N5231"/>
      <c r="O5231"/>
      <c r="P5231"/>
      <c r="Q5231"/>
    </row>
    <row r="5232" spans="3:17" x14ac:dyDescent="0.35">
      <c r="C5232"/>
      <c r="D5232"/>
      <c r="E5232"/>
      <c r="F5232"/>
      <c r="G5232"/>
      <c r="H5232"/>
      <c r="I5232"/>
      <c r="J5232"/>
      <c r="K5232"/>
      <c r="L5232"/>
      <c r="M5232"/>
      <c r="N5232"/>
      <c r="O5232"/>
      <c r="P5232"/>
      <c r="Q5232"/>
    </row>
    <row r="5233" spans="3:17" x14ac:dyDescent="0.35">
      <c r="C5233"/>
      <c r="D5233"/>
      <c r="E5233"/>
      <c r="F5233"/>
      <c r="G5233"/>
      <c r="H5233"/>
      <c r="I5233"/>
      <c r="J5233"/>
      <c r="K5233"/>
      <c r="L5233"/>
      <c r="M5233"/>
      <c r="N5233"/>
      <c r="O5233"/>
      <c r="P5233"/>
      <c r="Q5233"/>
    </row>
    <row r="5234" spans="3:17" x14ac:dyDescent="0.35">
      <c r="C5234"/>
      <c r="D5234"/>
      <c r="E5234"/>
      <c r="F5234"/>
      <c r="G5234"/>
      <c r="H5234"/>
      <c r="I5234"/>
      <c r="J5234"/>
      <c r="K5234"/>
      <c r="L5234"/>
      <c r="M5234"/>
      <c r="N5234"/>
      <c r="O5234"/>
      <c r="P5234"/>
      <c r="Q5234"/>
    </row>
    <row r="5235" spans="3:17" x14ac:dyDescent="0.35">
      <c r="C5235"/>
      <c r="D5235"/>
      <c r="E5235"/>
      <c r="F5235"/>
      <c r="G5235"/>
      <c r="H5235"/>
      <c r="I5235"/>
      <c r="J5235"/>
      <c r="K5235"/>
      <c r="L5235"/>
      <c r="M5235"/>
      <c r="N5235"/>
      <c r="O5235"/>
      <c r="P5235"/>
      <c r="Q5235"/>
    </row>
    <row r="5236" spans="3:17" x14ac:dyDescent="0.35">
      <c r="C5236"/>
      <c r="D5236"/>
      <c r="E5236"/>
      <c r="F5236"/>
      <c r="G5236"/>
      <c r="H5236"/>
      <c r="I5236"/>
      <c r="J5236"/>
      <c r="K5236"/>
      <c r="L5236"/>
      <c r="M5236"/>
      <c r="N5236"/>
      <c r="O5236"/>
      <c r="P5236"/>
      <c r="Q5236"/>
    </row>
    <row r="5237" spans="3:17" x14ac:dyDescent="0.35">
      <c r="C5237"/>
      <c r="D5237"/>
      <c r="E5237"/>
      <c r="F5237"/>
      <c r="G5237"/>
      <c r="H5237"/>
      <c r="I5237"/>
      <c r="J5237"/>
      <c r="K5237"/>
      <c r="L5237"/>
      <c r="M5237"/>
      <c r="N5237"/>
      <c r="O5237"/>
      <c r="P5237"/>
      <c r="Q5237"/>
    </row>
    <row r="5238" spans="3:17" x14ac:dyDescent="0.35">
      <c r="C5238"/>
      <c r="D5238"/>
      <c r="E5238"/>
      <c r="F5238"/>
      <c r="G5238"/>
      <c r="H5238"/>
      <c r="I5238"/>
      <c r="J5238"/>
      <c r="K5238"/>
      <c r="L5238"/>
      <c r="M5238"/>
      <c r="N5238"/>
      <c r="O5238"/>
      <c r="P5238"/>
      <c r="Q5238"/>
    </row>
    <row r="5239" spans="3:17" x14ac:dyDescent="0.35">
      <c r="C5239"/>
      <c r="D5239"/>
      <c r="E5239"/>
      <c r="F5239"/>
      <c r="G5239"/>
      <c r="H5239"/>
      <c r="I5239"/>
      <c r="J5239"/>
      <c r="K5239"/>
      <c r="L5239"/>
      <c r="M5239"/>
      <c r="N5239"/>
      <c r="O5239"/>
      <c r="P5239"/>
      <c r="Q5239"/>
    </row>
    <row r="5240" spans="3:17" x14ac:dyDescent="0.35">
      <c r="C5240"/>
      <c r="D5240"/>
      <c r="E5240"/>
      <c r="F5240"/>
      <c r="G5240"/>
      <c r="H5240"/>
      <c r="I5240"/>
      <c r="J5240"/>
      <c r="K5240"/>
      <c r="L5240"/>
      <c r="M5240"/>
      <c r="N5240"/>
      <c r="O5240"/>
      <c r="P5240"/>
      <c r="Q5240"/>
    </row>
    <row r="5241" spans="3:17" x14ac:dyDescent="0.35">
      <c r="C5241"/>
      <c r="D5241"/>
      <c r="E5241"/>
      <c r="F5241"/>
      <c r="G5241"/>
      <c r="H5241"/>
      <c r="I5241"/>
      <c r="J5241"/>
      <c r="K5241"/>
      <c r="L5241"/>
      <c r="M5241"/>
      <c r="N5241"/>
      <c r="O5241"/>
      <c r="P5241"/>
      <c r="Q5241"/>
    </row>
    <row r="5242" spans="3:17" x14ac:dyDescent="0.35">
      <c r="C5242"/>
      <c r="D5242"/>
      <c r="E5242"/>
      <c r="F5242"/>
      <c r="G5242"/>
      <c r="H5242"/>
      <c r="I5242"/>
      <c r="J5242"/>
      <c r="K5242"/>
      <c r="L5242"/>
      <c r="M5242"/>
      <c r="N5242"/>
      <c r="O5242"/>
      <c r="P5242"/>
      <c r="Q5242"/>
    </row>
    <row r="5243" spans="3:17" x14ac:dyDescent="0.35">
      <c r="C5243"/>
      <c r="D5243"/>
      <c r="E5243"/>
      <c r="F5243"/>
      <c r="G5243"/>
      <c r="H5243"/>
      <c r="I5243"/>
      <c r="J5243"/>
      <c r="K5243"/>
      <c r="L5243"/>
      <c r="M5243"/>
      <c r="N5243"/>
      <c r="O5243"/>
      <c r="P5243"/>
      <c r="Q5243"/>
    </row>
    <row r="5244" spans="3:17" x14ac:dyDescent="0.35">
      <c r="C5244"/>
      <c r="D5244"/>
      <c r="E5244"/>
      <c r="F5244"/>
      <c r="G5244"/>
      <c r="H5244"/>
      <c r="I5244"/>
      <c r="J5244"/>
      <c r="K5244"/>
      <c r="L5244"/>
      <c r="M5244"/>
      <c r="N5244"/>
      <c r="O5244"/>
      <c r="P5244"/>
      <c r="Q5244"/>
    </row>
    <row r="5245" spans="3:17" x14ac:dyDescent="0.35">
      <c r="C5245"/>
      <c r="D5245"/>
      <c r="E5245"/>
      <c r="F5245"/>
      <c r="G5245"/>
      <c r="H5245"/>
      <c r="I5245"/>
      <c r="J5245"/>
      <c r="K5245"/>
      <c r="L5245"/>
      <c r="M5245"/>
      <c r="N5245"/>
      <c r="O5245"/>
      <c r="P5245"/>
      <c r="Q5245"/>
    </row>
    <row r="5246" spans="3:17" x14ac:dyDescent="0.35">
      <c r="C5246"/>
      <c r="D5246"/>
      <c r="E5246"/>
      <c r="F5246"/>
      <c r="G5246"/>
      <c r="H5246"/>
      <c r="I5246"/>
      <c r="J5246"/>
      <c r="K5246"/>
      <c r="L5246"/>
      <c r="M5246"/>
      <c r="N5246"/>
      <c r="O5246"/>
      <c r="P5246"/>
      <c r="Q5246"/>
    </row>
    <row r="5247" spans="3:17" x14ac:dyDescent="0.35">
      <c r="C5247"/>
      <c r="D5247"/>
      <c r="E5247"/>
      <c r="F5247"/>
      <c r="G5247"/>
      <c r="H5247"/>
      <c r="I5247"/>
      <c r="J5247"/>
      <c r="K5247"/>
      <c r="L5247"/>
      <c r="M5247"/>
      <c r="N5247"/>
      <c r="O5247"/>
      <c r="P5247"/>
      <c r="Q5247"/>
    </row>
    <row r="5248" spans="3:17" x14ac:dyDescent="0.35">
      <c r="C5248"/>
      <c r="D5248"/>
      <c r="E5248"/>
      <c r="F5248"/>
      <c r="G5248"/>
      <c r="H5248"/>
      <c r="I5248"/>
      <c r="J5248"/>
      <c r="K5248"/>
      <c r="L5248"/>
      <c r="M5248"/>
      <c r="N5248"/>
      <c r="O5248"/>
      <c r="P5248"/>
      <c r="Q5248"/>
    </row>
    <row r="5249" spans="3:17" x14ac:dyDescent="0.35">
      <c r="C5249"/>
      <c r="D5249"/>
      <c r="E5249"/>
      <c r="F5249"/>
      <c r="G5249"/>
      <c r="H5249"/>
      <c r="I5249"/>
      <c r="J5249"/>
      <c r="K5249"/>
      <c r="L5249"/>
      <c r="M5249"/>
      <c r="N5249"/>
      <c r="O5249"/>
      <c r="P5249"/>
      <c r="Q5249"/>
    </row>
    <row r="5250" spans="3:17" x14ac:dyDescent="0.35">
      <c r="C5250"/>
      <c r="D5250"/>
      <c r="E5250"/>
      <c r="F5250"/>
      <c r="G5250"/>
      <c r="H5250"/>
      <c r="I5250"/>
      <c r="J5250"/>
      <c r="K5250"/>
      <c r="L5250"/>
      <c r="M5250"/>
      <c r="N5250"/>
      <c r="O5250"/>
      <c r="P5250"/>
      <c r="Q5250"/>
    </row>
    <row r="5251" spans="3:17" x14ac:dyDescent="0.35">
      <c r="C5251"/>
      <c r="D5251"/>
      <c r="E5251"/>
      <c r="F5251"/>
      <c r="G5251"/>
      <c r="H5251"/>
      <c r="I5251"/>
      <c r="J5251"/>
      <c r="K5251"/>
      <c r="L5251"/>
      <c r="M5251"/>
      <c r="N5251"/>
      <c r="O5251"/>
      <c r="P5251"/>
      <c r="Q5251"/>
    </row>
    <row r="5252" spans="3:17" x14ac:dyDescent="0.35">
      <c r="C5252"/>
      <c r="D5252"/>
      <c r="E5252"/>
      <c r="F5252"/>
      <c r="G5252"/>
      <c r="H5252"/>
      <c r="I5252"/>
      <c r="J5252"/>
      <c r="K5252"/>
      <c r="L5252"/>
      <c r="M5252"/>
      <c r="N5252"/>
      <c r="O5252"/>
      <c r="P5252"/>
      <c r="Q5252"/>
    </row>
    <row r="5253" spans="3:17" x14ac:dyDescent="0.35">
      <c r="C5253"/>
      <c r="D5253"/>
      <c r="E5253"/>
      <c r="F5253"/>
      <c r="G5253"/>
      <c r="H5253"/>
      <c r="I5253"/>
      <c r="J5253"/>
      <c r="K5253"/>
      <c r="L5253"/>
      <c r="M5253"/>
      <c r="N5253"/>
      <c r="O5253"/>
      <c r="P5253"/>
      <c r="Q5253"/>
    </row>
    <row r="5254" spans="3:17" x14ac:dyDescent="0.35">
      <c r="C5254"/>
      <c r="D5254"/>
      <c r="E5254"/>
      <c r="F5254"/>
      <c r="G5254"/>
      <c r="H5254"/>
      <c r="I5254"/>
      <c r="J5254"/>
      <c r="K5254"/>
      <c r="L5254"/>
      <c r="M5254"/>
      <c r="N5254"/>
      <c r="O5254"/>
      <c r="P5254"/>
      <c r="Q5254"/>
    </row>
    <row r="5255" spans="3:17" x14ac:dyDescent="0.35">
      <c r="C5255"/>
      <c r="D5255"/>
      <c r="E5255"/>
      <c r="F5255"/>
      <c r="G5255"/>
      <c r="H5255"/>
      <c r="I5255"/>
      <c r="J5255"/>
      <c r="K5255"/>
      <c r="L5255"/>
      <c r="M5255"/>
      <c r="N5255"/>
      <c r="O5255"/>
      <c r="P5255"/>
      <c r="Q5255"/>
    </row>
    <row r="5256" spans="3:17" x14ac:dyDescent="0.35">
      <c r="C5256"/>
      <c r="D5256"/>
      <c r="E5256"/>
      <c r="F5256"/>
      <c r="G5256"/>
      <c r="H5256"/>
      <c r="I5256"/>
      <c r="J5256"/>
      <c r="K5256"/>
      <c r="L5256"/>
      <c r="M5256"/>
      <c r="N5256"/>
      <c r="O5256"/>
      <c r="P5256"/>
      <c r="Q5256"/>
    </row>
    <row r="5257" spans="3:17" x14ac:dyDescent="0.35">
      <c r="C5257"/>
      <c r="D5257"/>
      <c r="E5257"/>
      <c r="F5257"/>
      <c r="G5257"/>
      <c r="H5257"/>
      <c r="I5257"/>
      <c r="J5257"/>
      <c r="K5257"/>
      <c r="L5257"/>
      <c r="M5257"/>
      <c r="N5257"/>
      <c r="O5257"/>
      <c r="P5257"/>
      <c r="Q5257"/>
    </row>
    <row r="5258" spans="3:17" x14ac:dyDescent="0.35">
      <c r="C5258"/>
      <c r="D5258"/>
      <c r="E5258"/>
      <c r="F5258"/>
      <c r="G5258"/>
      <c r="H5258"/>
      <c r="I5258"/>
      <c r="J5258"/>
      <c r="K5258"/>
      <c r="L5258"/>
      <c r="M5258"/>
      <c r="N5258"/>
      <c r="O5258"/>
      <c r="P5258"/>
      <c r="Q5258"/>
    </row>
    <row r="5259" spans="3:17" x14ac:dyDescent="0.35">
      <c r="C5259"/>
      <c r="D5259"/>
      <c r="E5259"/>
      <c r="F5259"/>
      <c r="G5259"/>
      <c r="H5259"/>
      <c r="I5259"/>
      <c r="J5259"/>
      <c r="K5259"/>
      <c r="L5259"/>
      <c r="M5259"/>
      <c r="N5259"/>
      <c r="O5259"/>
      <c r="P5259"/>
      <c r="Q5259"/>
    </row>
    <row r="5260" spans="3:17" x14ac:dyDescent="0.35">
      <c r="C5260"/>
      <c r="D5260"/>
      <c r="E5260"/>
      <c r="F5260"/>
      <c r="G5260"/>
      <c r="H5260"/>
      <c r="I5260"/>
      <c r="J5260"/>
      <c r="K5260"/>
      <c r="L5260"/>
      <c r="M5260"/>
      <c r="N5260"/>
      <c r="O5260"/>
      <c r="P5260"/>
      <c r="Q5260"/>
    </row>
    <row r="5261" spans="3:17" x14ac:dyDescent="0.35">
      <c r="C5261"/>
      <c r="D5261"/>
      <c r="E5261"/>
      <c r="F5261"/>
      <c r="G5261"/>
      <c r="H5261"/>
      <c r="I5261"/>
      <c r="J5261"/>
      <c r="K5261"/>
      <c r="L5261"/>
      <c r="M5261"/>
      <c r="N5261"/>
      <c r="O5261"/>
      <c r="P5261"/>
      <c r="Q5261"/>
    </row>
    <row r="5262" spans="3:17" x14ac:dyDescent="0.35">
      <c r="C5262"/>
      <c r="D5262"/>
      <c r="E5262"/>
      <c r="F5262"/>
      <c r="G5262"/>
      <c r="H5262"/>
      <c r="I5262"/>
      <c r="J5262"/>
      <c r="K5262"/>
      <c r="L5262"/>
      <c r="M5262"/>
      <c r="N5262"/>
      <c r="O5262"/>
      <c r="P5262"/>
      <c r="Q5262"/>
    </row>
    <row r="5263" spans="3:17" x14ac:dyDescent="0.35">
      <c r="C5263"/>
      <c r="D5263"/>
      <c r="E5263"/>
      <c r="F5263"/>
      <c r="G5263"/>
      <c r="H5263"/>
      <c r="I5263"/>
      <c r="J5263"/>
      <c r="K5263"/>
      <c r="L5263"/>
      <c r="M5263"/>
      <c r="N5263"/>
      <c r="O5263"/>
      <c r="P5263"/>
      <c r="Q5263"/>
    </row>
    <row r="5264" spans="3:17" x14ac:dyDescent="0.35">
      <c r="C5264"/>
      <c r="D5264"/>
      <c r="E5264"/>
      <c r="F5264"/>
      <c r="G5264"/>
      <c r="H5264"/>
      <c r="I5264"/>
      <c r="J5264"/>
      <c r="K5264"/>
      <c r="L5264"/>
      <c r="M5264"/>
      <c r="N5264"/>
      <c r="O5264"/>
      <c r="P5264"/>
      <c r="Q5264"/>
    </row>
    <row r="5265" spans="3:17" x14ac:dyDescent="0.35">
      <c r="C5265"/>
      <c r="D5265"/>
      <c r="E5265"/>
      <c r="F5265"/>
      <c r="G5265"/>
      <c r="H5265"/>
      <c r="I5265"/>
      <c r="J5265"/>
      <c r="K5265"/>
      <c r="L5265"/>
      <c r="M5265"/>
      <c r="N5265"/>
      <c r="O5265"/>
      <c r="P5265"/>
      <c r="Q5265"/>
    </row>
    <row r="5266" spans="3:17" x14ac:dyDescent="0.35">
      <c r="C5266"/>
      <c r="D5266"/>
      <c r="E5266"/>
      <c r="F5266"/>
      <c r="G5266"/>
      <c r="H5266"/>
      <c r="I5266"/>
      <c r="J5266"/>
      <c r="K5266"/>
      <c r="L5266"/>
      <c r="M5266"/>
      <c r="N5266"/>
      <c r="O5266"/>
      <c r="P5266"/>
      <c r="Q5266"/>
    </row>
    <row r="5267" spans="3:17" x14ac:dyDescent="0.35">
      <c r="C5267"/>
      <c r="D5267"/>
      <c r="E5267"/>
      <c r="F5267"/>
      <c r="G5267"/>
      <c r="H5267"/>
      <c r="I5267"/>
      <c r="J5267"/>
      <c r="K5267"/>
      <c r="L5267"/>
      <c r="M5267"/>
      <c r="N5267"/>
      <c r="O5267"/>
      <c r="P5267"/>
      <c r="Q5267"/>
    </row>
    <row r="5268" spans="3:17" x14ac:dyDescent="0.35">
      <c r="C5268"/>
      <c r="D5268"/>
      <c r="E5268"/>
      <c r="F5268"/>
      <c r="G5268"/>
      <c r="H5268"/>
      <c r="I5268"/>
      <c r="J5268"/>
      <c r="K5268"/>
      <c r="L5268"/>
      <c r="M5268"/>
      <c r="N5268"/>
      <c r="O5268"/>
      <c r="P5268"/>
      <c r="Q5268"/>
    </row>
    <row r="5269" spans="3:17" x14ac:dyDescent="0.35">
      <c r="C5269"/>
      <c r="D5269"/>
      <c r="E5269"/>
      <c r="F5269"/>
      <c r="G5269"/>
      <c r="H5269"/>
      <c r="I5269"/>
      <c r="J5269"/>
      <c r="K5269"/>
      <c r="L5269"/>
      <c r="M5269"/>
      <c r="N5269"/>
      <c r="O5269"/>
      <c r="P5269"/>
      <c r="Q5269"/>
    </row>
    <row r="5270" spans="3:17" x14ac:dyDescent="0.35">
      <c r="C5270"/>
      <c r="D5270"/>
      <c r="E5270"/>
      <c r="F5270"/>
      <c r="G5270"/>
      <c r="H5270"/>
      <c r="I5270"/>
      <c r="J5270"/>
      <c r="K5270"/>
      <c r="L5270"/>
      <c r="M5270"/>
      <c r="N5270"/>
      <c r="O5270"/>
      <c r="P5270"/>
      <c r="Q5270"/>
    </row>
    <row r="5271" spans="3:17" x14ac:dyDescent="0.35">
      <c r="C5271"/>
      <c r="D5271"/>
      <c r="E5271"/>
      <c r="F5271"/>
      <c r="G5271"/>
      <c r="H5271"/>
      <c r="I5271"/>
      <c r="J5271"/>
      <c r="K5271"/>
      <c r="L5271"/>
      <c r="M5271"/>
      <c r="N5271"/>
      <c r="O5271"/>
      <c r="P5271"/>
      <c r="Q5271"/>
    </row>
    <row r="5272" spans="3:17" x14ac:dyDescent="0.35">
      <c r="C5272"/>
      <c r="D5272"/>
      <c r="E5272"/>
      <c r="F5272"/>
      <c r="G5272"/>
      <c r="H5272"/>
      <c r="I5272"/>
      <c r="J5272"/>
      <c r="K5272"/>
      <c r="L5272"/>
      <c r="M5272"/>
      <c r="N5272"/>
      <c r="O5272"/>
      <c r="P5272"/>
      <c r="Q5272"/>
    </row>
    <row r="5273" spans="3:17" x14ac:dyDescent="0.35">
      <c r="C5273"/>
      <c r="D5273"/>
      <c r="E5273"/>
      <c r="F5273"/>
      <c r="G5273"/>
      <c r="H5273"/>
      <c r="I5273"/>
      <c r="J5273"/>
      <c r="K5273"/>
      <c r="L5273"/>
      <c r="M5273"/>
      <c r="N5273"/>
      <c r="O5273"/>
      <c r="P5273"/>
      <c r="Q5273"/>
    </row>
    <row r="5274" spans="3:17" x14ac:dyDescent="0.35">
      <c r="C5274"/>
      <c r="D5274"/>
      <c r="E5274"/>
      <c r="F5274"/>
      <c r="G5274"/>
      <c r="H5274"/>
      <c r="I5274"/>
      <c r="J5274"/>
      <c r="K5274"/>
      <c r="L5274"/>
      <c r="M5274"/>
      <c r="N5274"/>
      <c r="O5274"/>
      <c r="P5274"/>
      <c r="Q5274"/>
    </row>
    <row r="5275" spans="3:17" x14ac:dyDescent="0.35">
      <c r="C5275"/>
      <c r="D5275"/>
      <c r="E5275"/>
      <c r="F5275"/>
      <c r="G5275"/>
      <c r="H5275"/>
      <c r="I5275"/>
      <c r="J5275"/>
      <c r="K5275"/>
      <c r="L5275"/>
      <c r="M5275"/>
      <c r="N5275"/>
      <c r="O5275"/>
      <c r="P5275"/>
      <c r="Q5275"/>
    </row>
    <row r="5276" spans="3:17" x14ac:dyDescent="0.35">
      <c r="C5276"/>
      <c r="D5276"/>
      <c r="E5276"/>
      <c r="F5276"/>
      <c r="G5276"/>
      <c r="H5276"/>
      <c r="I5276"/>
      <c r="J5276"/>
      <c r="K5276"/>
      <c r="L5276"/>
      <c r="M5276"/>
      <c r="N5276"/>
      <c r="O5276"/>
      <c r="P5276"/>
      <c r="Q5276"/>
    </row>
    <row r="5277" spans="3:17" x14ac:dyDescent="0.35">
      <c r="C5277"/>
      <c r="D5277"/>
      <c r="E5277"/>
      <c r="F5277"/>
      <c r="G5277"/>
      <c r="H5277"/>
      <c r="I5277"/>
      <c r="J5277"/>
      <c r="K5277"/>
      <c r="L5277"/>
      <c r="M5277"/>
      <c r="N5277"/>
      <c r="O5277"/>
      <c r="P5277"/>
      <c r="Q5277"/>
    </row>
    <row r="5278" spans="3:17" x14ac:dyDescent="0.35">
      <c r="C5278"/>
      <c r="D5278"/>
      <c r="E5278"/>
      <c r="F5278"/>
      <c r="G5278"/>
      <c r="H5278"/>
      <c r="I5278"/>
      <c r="J5278"/>
      <c r="K5278"/>
      <c r="L5278"/>
      <c r="M5278"/>
      <c r="N5278"/>
      <c r="O5278"/>
      <c r="P5278"/>
      <c r="Q5278"/>
    </row>
    <row r="5279" spans="3:17" x14ac:dyDescent="0.35">
      <c r="C5279"/>
      <c r="D5279"/>
      <c r="E5279"/>
      <c r="F5279"/>
      <c r="G5279"/>
      <c r="H5279"/>
      <c r="I5279"/>
      <c r="J5279"/>
      <c r="K5279"/>
      <c r="L5279"/>
      <c r="M5279"/>
      <c r="N5279"/>
      <c r="O5279"/>
      <c r="P5279"/>
      <c r="Q5279"/>
    </row>
    <row r="5280" spans="3:17" x14ac:dyDescent="0.35">
      <c r="C5280"/>
      <c r="D5280"/>
      <c r="E5280"/>
      <c r="F5280"/>
      <c r="G5280"/>
      <c r="H5280"/>
      <c r="I5280"/>
      <c r="J5280"/>
      <c r="K5280"/>
      <c r="L5280"/>
      <c r="M5280"/>
      <c r="N5280"/>
      <c r="O5280"/>
      <c r="P5280"/>
      <c r="Q5280"/>
    </row>
    <row r="5281" spans="3:17" x14ac:dyDescent="0.35">
      <c r="C5281"/>
      <c r="D5281"/>
      <c r="E5281"/>
      <c r="F5281"/>
      <c r="G5281"/>
      <c r="H5281"/>
      <c r="I5281"/>
      <c r="J5281"/>
      <c r="K5281"/>
      <c r="L5281"/>
      <c r="M5281"/>
      <c r="N5281"/>
      <c r="O5281"/>
      <c r="P5281"/>
      <c r="Q5281"/>
    </row>
    <row r="5282" spans="3:17" x14ac:dyDescent="0.35">
      <c r="C5282"/>
      <c r="D5282"/>
      <c r="E5282"/>
      <c r="F5282"/>
      <c r="G5282"/>
      <c r="H5282"/>
      <c r="I5282"/>
      <c r="J5282"/>
      <c r="K5282"/>
      <c r="L5282"/>
      <c r="M5282"/>
      <c r="N5282"/>
      <c r="O5282"/>
      <c r="P5282"/>
      <c r="Q5282"/>
    </row>
    <row r="5283" spans="3:17" x14ac:dyDescent="0.35">
      <c r="C5283"/>
      <c r="D5283"/>
      <c r="E5283"/>
      <c r="F5283"/>
      <c r="G5283"/>
      <c r="H5283"/>
      <c r="I5283"/>
      <c r="J5283"/>
      <c r="K5283"/>
      <c r="L5283"/>
      <c r="M5283"/>
      <c r="N5283"/>
      <c r="O5283"/>
      <c r="P5283"/>
      <c r="Q5283"/>
    </row>
    <row r="5284" spans="3:17" x14ac:dyDescent="0.35">
      <c r="C5284"/>
      <c r="D5284"/>
      <c r="E5284"/>
      <c r="F5284"/>
      <c r="G5284"/>
      <c r="H5284"/>
      <c r="I5284"/>
      <c r="J5284"/>
      <c r="K5284"/>
      <c r="L5284"/>
      <c r="M5284"/>
      <c r="N5284"/>
      <c r="O5284"/>
      <c r="P5284"/>
      <c r="Q5284"/>
    </row>
    <row r="5285" spans="3:17" x14ac:dyDescent="0.35">
      <c r="C5285"/>
      <c r="D5285"/>
      <c r="E5285"/>
      <c r="F5285"/>
      <c r="G5285"/>
      <c r="H5285"/>
      <c r="I5285"/>
      <c r="J5285"/>
      <c r="K5285"/>
      <c r="L5285"/>
      <c r="M5285"/>
      <c r="N5285"/>
      <c r="O5285"/>
      <c r="P5285"/>
      <c r="Q5285"/>
    </row>
    <row r="5286" spans="3:17" x14ac:dyDescent="0.35">
      <c r="C5286"/>
      <c r="D5286"/>
      <c r="E5286"/>
      <c r="F5286"/>
      <c r="G5286"/>
      <c r="H5286"/>
      <c r="I5286"/>
      <c r="J5286"/>
      <c r="K5286"/>
      <c r="L5286"/>
      <c r="M5286"/>
      <c r="N5286"/>
      <c r="O5286"/>
      <c r="P5286"/>
      <c r="Q5286"/>
    </row>
    <row r="5287" spans="3:17" x14ac:dyDescent="0.35">
      <c r="C5287"/>
      <c r="D5287"/>
      <c r="E5287"/>
      <c r="F5287"/>
      <c r="G5287"/>
      <c r="H5287"/>
      <c r="I5287"/>
      <c r="J5287"/>
      <c r="K5287"/>
      <c r="L5287"/>
      <c r="M5287"/>
      <c r="N5287"/>
      <c r="O5287"/>
      <c r="P5287"/>
      <c r="Q5287"/>
    </row>
    <row r="5288" spans="3:17" x14ac:dyDescent="0.35">
      <c r="C5288"/>
      <c r="D5288"/>
      <c r="E5288"/>
      <c r="F5288"/>
      <c r="G5288"/>
      <c r="H5288"/>
      <c r="I5288"/>
      <c r="J5288"/>
      <c r="K5288"/>
      <c r="L5288"/>
      <c r="M5288"/>
      <c r="N5288"/>
      <c r="O5288"/>
      <c r="P5288"/>
      <c r="Q5288"/>
    </row>
    <row r="5289" spans="3:17" x14ac:dyDescent="0.35">
      <c r="C5289"/>
      <c r="D5289"/>
      <c r="E5289"/>
      <c r="F5289"/>
      <c r="G5289"/>
      <c r="H5289"/>
      <c r="I5289"/>
      <c r="J5289"/>
      <c r="K5289"/>
      <c r="L5289"/>
      <c r="M5289"/>
      <c r="N5289"/>
      <c r="O5289"/>
      <c r="P5289"/>
      <c r="Q5289"/>
    </row>
    <row r="5290" spans="3:17" x14ac:dyDescent="0.35">
      <c r="C5290"/>
      <c r="D5290"/>
      <c r="E5290"/>
      <c r="F5290"/>
      <c r="G5290"/>
      <c r="H5290"/>
      <c r="I5290"/>
      <c r="J5290"/>
      <c r="K5290"/>
      <c r="L5290"/>
      <c r="M5290"/>
      <c r="N5290"/>
      <c r="O5290"/>
      <c r="P5290"/>
      <c r="Q5290"/>
    </row>
    <row r="5291" spans="3:17" x14ac:dyDescent="0.35">
      <c r="C5291"/>
      <c r="D5291"/>
      <c r="E5291"/>
      <c r="F5291"/>
      <c r="G5291"/>
      <c r="H5291"/>
      <c r="I5291"/>
      <c r="J5291"/>
      <c r="K5291"/>
      <c r="L5291"/>
      <c r="M5291"/>
      <c r="N5291"/>
      <c r="O5291"/>
      <c r="P5291"/>
      <c r="Q5291"/>
    </row>
    <row r="5292" spans="3:17" x14ac:dyDescent="0.35">
      <c r="C5292"/>
      <c r="D5292"/>
      <c r="E5292"/>
      <c r="F5292"/>
      <c r="G5292"/>
      <c r="H5292"/>
      <c r="I5292"/>
      <c r="J5292"/>
      <c r="K5292"/>
      <c r="L5292"/>
      <c r="M5292"/>
      <c r="N5292"/>
      <c r="O5292"/>
      <c r="P5292"/>
      <c r="Q5292"/>
    </row>
    <row r="5293" spans="3:17" x14ac:dyDescent="0.35">
      <c r="C5293"/>
      <c r="D5293"/>
      <c r="E5293"/>
      <c r="F5293"/>
      <c r="G5293"/>
      <c r="H5293"/>
      <c r="I5293"/>
      <c r="J5293"/>
      <c r="K5293"/>
      <c r="L5293"/>
      <c r="M5293"/>
      <c r="N5293"/>
      <c r="O5293"/>
      <c r="P5293"/>
      <c r="Q5293"/>
    </row>
    <row r="5294" spans="3:17" x14ac:dyDescent="0.35">
      <c r="C5294"/>
      <c r="D5294"/>
      <c r="E5294"/>
      <c r="F5294"/>
      <c r="G5294"/>
      <c r="H5294"/>
      <c r="I5294"/>
      <c r="J5294"/>
      <c r="K5294"/>
      <c r="L5294"/>
      <c r="M5294"/>
      <c r="N5294"/>
      <c r="O5294"/>
      <c r="P5294"/>
      <c r="Q5294"/>
    </row>
    <row r="5295" spans="3:17" x14ac:dyDescent="0.35">
      <c r="C5295"/>
      <c r="D5295"/>
      <c r="E5295"/>
      <c r="F5295"/>
      <c r="G5295"/>
      <c r="H5295"/>
      <c r="I5295"/>
      <c r="J5295"/>
      <c r="K5295"/>
      <c r="L5295"/>
      <c r="M5295"/>
      <c r="N5295"/>
      <c r="O5295"/>
      <c r="P5295"/>
      <c r="Q5295"/>
    </row>
    <row r="5296" spans="3:17" x14ac:dyDescent="0.35">
      <c r="C5296"/>
      <c r="D5296"/>
      <c r="E5296"/>
      <c r="F5296"/>
      <c r="G5296"/>
      <c r="H5296"/>
      <c r="I5296"/>
      <c r="J5296"/>
      <c r="K5296"/>
      <c r="L5296"/>
      <c r="M5296"/>
      <c r="N5296"/>
      <c r="O5296"/>
      <c r="P5296"/>
      <c r="Q5296"/>
    </row>
    <row r="5297" spans="3:17" x14ac:dyDescent="0.35">
      <c r="C5297"/>
      <c r="D5297"/>
      <c r="E5297"/>
      <c r="F5297"/>
      <c r="G5297"/>
      <c r="H5297"/>
      <c r="I5297"/>
      <c r="J5297"/>
      <c r="K5297"/>
      <c r="L5297"/>
      <c r="M5297"/>
      <c r="N5297"/>
      <c r="O5297"/>
      <c r="P5297"/>
      <c r="Q5297"/>
    </row>
    <row r="5298" spans="3:17" x14ac:dyDescent="0.35">
      <c r="C5298"/>
      <c r="D5298"/>
      <c r="E5298"/>
      <c r="F5298"/>
      <c r="G5298"/>
      <c r="H5298"/>
      <c r="I5298"/>
      <c r="J5298"/>
      <c r="K5298"/>
      <c r="L5298"/>
      <c r="M5298"/>
      <c r="N5298"/>
      <c r="O5298"/>
      <c r="P5298"/>
      <c r="Q5298"/>
    </row>
    <row r="5299" spans="3:17" x14ac:dyDescent="0.35">
      <c r="C5299"/>
      <c r="D5299"/>
      <c r="E5299"/>
      <c r="F5299"/>
      <c r="G5299"/>
      <c r="H5299"/>
      <c r="I5299"/>
      <c r="J5299"/>
      <c r="K5299"/>
      <c r="L5299"/>
      <c r="M5299"/>
      <c r="N5299"/>
      <c r="O5299"/>
      <c r="P5299"/>
      <c r="Q5299"/>
    </row>
    <row r="5300" spans="3:17" x14ac:dyDescent="0.35">
      <c r="C5300"/>
      <c r="D5300"/>
      <c r="E5300"/>
      <c r="F5300"/>
      <c r="G5300"/>
      <c r="H5300"/>
      <c r="I5300"/>
      <c r="J5300"/>
      <c r="K5300"/>
      <c r="L5300"/>
      <c r="M5300"/>
      <c r="N5300"/>
      <c r="O5300"/>
      <c r="P5300"/>
      <c r="Q5300"/>
    </row>
    <row r="5301" spans="3:17" x14ac:dyDescent="0.35">
      <c r="C5301"/>
      <c r="D5301"/>
      <c r="E5301"/>
      <c r="F5301"/>
      <c r="G5301"/>
      <c r="H5301"/>
      <c r="I5301"/>
      <c r="J5301"/>
      <c r="K5301"/>
      <c r="L5301"/>
      <c r="M5301"/>
      <c r="N5301"/>
      <c r="O5301"/>
      <c r="P5301"/>
      <c r="Q5301"/>
    </row>
    <row r="5302" spans="3:17" x14ac:dyDescent="0.35">
      <c r="C5302"/>
      <c r="D5302"/>
      <c r="E5302"/>
      <c r="F5302"/>
      <c r="G5302"/>
      <c r="H5302"/>
      <c r="I5302"/>
      <c r="J5302"/>
      <c r="K5302"/>
      <c r="L5302"/>
      <c r="M5302"/>
      <c r="N5302"/>
      <c r="O5302"/>
      <c r="P5302"/>
      <c r="Q5302"/>
    </row>
    <row r="5303" spans="3:17" x14ac:dyDescent="0.35">
      <c r="C5303"/>
      <c r="D5303"/>
      <c r="E5303"/>
      <c r="F5303"/>
      <c r="G5303"/>
      <c r="H5303"/>
      <c r="I5303"/>
      <c r="J5303"/>
      <c r="K5303"/>
      <c r="L5303"/>
      <c r="M5303"/>
      <c r="N5303"/>
      <c r="O5303"/>
      <c r="P5303"/>
      <c r="Q5303"/>
    </row>
    <row r="5304" spans="3:17" x14ac:dyDescent="0.35">
      <c r="C5304"/>
      <c r="D5304"/>
      <c r="E5304"/>
      <c r="F5304"/>
      <c r="G5304"/>
      <c r="H5304"/>
      <c r="I5304"/>
      <c r="J5304"/>
      <c r="K5304"/>
      <c r="L5304"/>
      <c r="M5304"/>
      <c r="N5304"/>
      <c r="O5304"/>
      <c r="P5304"/>
      <c r="Q5304"/>
    </row>
    <row r="5305" spans="3:17" x14ac:dyDescent="0.35">
      <c r="C5305"/>
      <c r="D5305"/>
      <c r="E5305"/>
      <c r="F5305"/>
      <c r="G5305"/>
      <c r="H5305"/>
      <c r="I5305"/>
      <c r="J5305"/>
      <c r="K5305"/>
      <c r="L5305"/>
      <c r="M5305"/>
      <c r="N5305"/>
      <c r="O5305"/>
      <c r="P5305"/>
      <c r="Q5305"/>
    </row>
    <row r="5306" spans="3:17" x14ac:dyDescent="0.35">
      <c r="C5306"/>
      <c r="D5306"/>
      <c r="E5306"/>
      <c r="F5306"/>
      <c r="G5306"/>
      <c r="H5306"/>
      <c r="I5306"/>
      <c r="J5306"/>
      <c r="K5306"/>
      <c r="L5306"/>
      <c r="M5306"/>
      <c r="N5306"/>
      <c r="O5306"/>
      <c r="P5306"/>
      <c r="Q5306"/>
    </row>
    <row r="5307" spans="3:17" x14ac:dyDescent="0.35">
      <c r="C5307"/>
      <c r="D5307"/>
      <c r="E5307"/>
      <c r="F5307"/>
      <c r="G5307"/>
      <c r="H5307"/>
      <c r="I5307"/>
      <c r="J5307"/>
      <c r="K5307"/>
      <c r="L5307"/>
      <c r="M5307"/>
      <c r="N5307"/>
      <c r="O5307"/>
      <c r="P5307"/>
      <c r="Q5307"/>
    </row>
    <row r="5308" spans="3:17" x14ac:dyDescent="0.35">
      <c r="C5308"/>
      <c r="D5308"/>
      <c r="E5308"/>
      <c r="F5308"/>
      <c r="G5308"/>
      <c r="H5308"/>
      <c r="I5308"/>
      <c r="J5308"/>
      <c r="K5308"/>
      <c r="L5308"/>
      <c r="M5308"/>
      <c r="N5308"/>
      <c r="O5308"/>
      <c r="P5308"/>
      <c r="Q5308"/>
    </row>
    <row r="5309" spans="3:17" x14ac:dyDescent="0.35">
      <c r="C5309"/>
      <c r="D5309"/>
      <c r="E5309"/>
      <c r="F5309"/>
      <c r="G5309"/>
      <c r="H5309"/>
      <c r="I5309"/>
      <c r="J5309"/>
      <c r="K5309"/>
      <c r="L5309"/>
      <c r="M5309"/>
      <c r="N5309"/>
      <c r="O5309"/>
      <c r="P5309"/>
      <c r="Q5309"/>
    </row>
    <row r="5310" spans="3:17" x14ac:dyDescent="0.35">
      <c r="C5310"/>
      <c r="D5310"/>
      <c r="E5310"/>
      <c r="F5310"/>
      <c r="G5310"/>
      <c r="H5310"/>
      <c r="I5310"/>
      <c r="J5310"/>
      <c r="K5310"/>
      <c r="L5310"/>
      <c r="M5310"/>
      <c r="N5310"/>
      <c r="O5310"/>
      <c r="P5310"/>
      <c r="Q5310"/>
    </row>
    <row r="5311" spans="3:17" x14ac:dyDescent="0.35">
      <c r="C5311"/>
      <c r="D5311"/>
      <c r="E5311"/>
      <c r="F5311"/>
      <c r="G5311"/>
      <c r="H5311"/>
      <c r="I5311"/>
      <c r="J5311"/>
      <c r="K5311"/>
      <c r="L5311"/>
      <c r="M5311"/>
      <c r="N5311"/>
      <c r="O5311"/>
      <c r="P5311"/>
      <c r="Q5311"/>
    </row>
    <row r="5312" spans="3:17" x14ac:dyDescent="0.35">
      <c r="C5312"/>
      <c r="D5312"/>
      <c r="E5312"/>
      <c r="F5312"/>
      <c r="G5312"/>
      <c r="H5312"/>
      <c r="I5312"/>
      <c r="J5312"/>
      <c r="K5312"/>
      <c r="L5312"/>
      <c r="M5312"/>
      <c r="N5312"/>
      <c r="O5312"/>
      <c r="P5312"/>
      <c r="Q5312"/>
    </row>
    <row r="5313" spans="3:17" x14ac:dyDescent="0.35">
      <c r="C5313"/>
      <c r="D5313"/>
      <c r="E5313"/>
      <c r="F5313"/>
      <c r="G5313"/>
      <c r="H5313"/>
      <c r="I5313"/>
      <c r="J5313"/>
      <c r="K5313"/>
      <c r="L5313"/>
      <c r="M5313"/>
      <c r="N5313"/>
      <c r="O5313"/>
      <c r="P5313"/>
      <c r="Q5313"/>
    </row>
    <row r="5314" spans="3:17" x14ac:dyDescent="0.35">
      <c r="C5314"/>
      <c r="D5314"/>
      <c r="E5314"/>
      <c r="F5314"/>
      <c r="G5314"/>
      <c r="H5314"/>
      <c r="I5314"/>
      <c r="J5314"/>
      <c r="K5314"/>
      <c r="L5314"/>
      <c r="M5314"/>
      <c r="N5314"/>
      <c r="O5314"/>
      <c r="P5314"/>
      <c r="Q5314"/>
    </row>
    <row r="5315" spans="3:17" x14ac:dyDescent="0.35">
      <c r="C5315"/>
      <c r="D5315"/>
      <c r="E5315"/>
      <c r="F5315"/>
      <c r="G5315"/>
      <c r="H5315"/>
      <c r="I5315"/>
      <c r="J5315"/>
      <c r="K5315"/>
      <c r="L5315"/>
      <c r="M5315"/>
      <c r="N5315"/>
      <c r="O5315"/>
      <c r="P5315"/>
      <c r="Q5315"/>
    </row>
    <row r="5316" spans="3:17" x14ac:dyDescent="0.35">
      <c r="C5316"/>
      <c r="D5316"/>
      <c r="E5316"/>
      <c r="F5316"/>
      <c r="G5316"/>
      <c r="H5316"/>
      <c r="I5316"/>
      <c r="J5316"/>
      <c r="K5316"/>
      <c r="L5316"/>
      <c r="M5316"/>
      <c r="N5316"/>
      <c r="O5316"/>
      <c r="P5316"/>
      <c r="Q5316"/>
    </row>
    <row r="5317" spans="3:17" x14ac:dyDescent="0.35">
      <c r="C5317"/>
      <c r="D5317"/>
      <c r="E5317"/>
      <c r="F5317"/>
      <c r="G5317"/>
      <c r="H5317"/>
      <c r="I5317"/>
      <c r="J5317"/>
      <c r="K5317"/>
      <c r="L5317"/>
      <c r="M5317"/>
      <c r="N5317"/>
      <c r="O5317"/>
      <c r="P5317"/>
      <c r="Q5317"/>
    </row>
    <row r="5318" spans="3:17" x14ac:dyDescent="0.35">
      <c r="C5318"/>
      <c r="D5318"/>
      <c r="E5318"/>
      <c r="F5318"/>
      <c r="G5318"/>
      <c r="H5318"/>
      <c r="I5318"/>
      <c r="J5318"/>
      <c r="K5318"/>
      <c r="L5318"/>
      <c r="M5318"/>
      <c r="N5318"/>
      <c r="O5318"/>
      <c r="P5318"/>
      <c r="Q5318"/>
    </row>
    <row r="5319" spans="3:17" x14ac:dyDescent="0.35">
      <c r="C5319"/>
      <c r="D5319"/>
      <c r="E5319"/>
      <c r="F5319"/>
      <c r="G5319"/>
      <c r="H5319"/>
      <c r="I5319"/>
      <c r="J5319"/>
      <c r="K5319"/>
      <c r="L5319"/>
      <c r="M5319"/>
      <c r="N5319"/>
      <c r="O5319"/>
      <c r="P5319"/>
      <c r="Q5319"/>
    </row>
    <row r="5320" spans="3:17" x14ac:dyDescent="0.35">
      <c r="C5320"/>
      <c r="D5320"/>
      <c r="E5320"/>
      <c r="F5320"/>
      <c r="G5320"/>
      <c r="H5320"/>
      <c r="I5320"/>
      <c r="J5320"/>
      <c r="K5320"/>
      <c r="L5320"/>
      <c r="M5320"/>
      <c r="N5320"/>
      <c r="O5320"/>
      <c r="P5320"/>
      <c r="Q5320"/>
    </row>
    <row r="5321" spans="3:17" x14ac:dyDescent="0.35">
      <c r="C5321"/>
      <c r="D5321"/>
      <c r="E5321"/>
      <c r="F5321"/>
      <c r="G5321"/>
      <c r="H5321"/>
      <c r="I5321"/>
      <c r="J5321"/>
      <c r="K5321"/>
      <c r="L5321"/>
      <c r="M5321"/>
      <c r="N5321"/>
      <c r="O5321"/>
      <c r="P5321"/>
      <c r="Q5321"/>
    </row>
    <row r="5322" spans="3:17" x14ac:dyDescent="0.35">
      <c r="C5322"/>
      <c r="D5322"/>
      <c r="E5322"/>
      <c r="F5322"/>
      <c r="G5322"/>
      <c r="H5322"/>
      <c r="I5322"/>
      <c r="J5322"/>
      <c r="K5322"/>
      <c r="L5322"/>
      <c r="M5322"/>
      <c r="N5322"/>
      <c r="O5322"/>
      <c r="P5322"/>
      <c r="Q5322"/>
    </row>
    <row r="5323" spans="3:17" x14ac:dyDescent="0.35">
      <c r="C5323"/>
      <c r="D5323"/>
      <c r="E5323"/>
      <c r="F5323"/>
      <c r="G5323"/>
      <c r="H5323"/>
      <c r="I5323"/>
      <c r="J5323"/>
      <c r="K5323"/>
      <c r="L5323"/>
      <c r="M5323"/>
      <c r="N5323"/>
      <c r="O5323"/>
      <c r="P5323"/>
      <c r="Q5323"/>
    </row>
    <row r="5324" spans="3:17" x14ac:dyDescent="0.35">
      <c r="C5324"/>
      <c r="D5324"/>
      <c r="E5324"/>
      <c r="F5324"/>
      <c r="G5324"/>
      <c r="H5324"/>
      <c r="I5324"/>
      <c r="J5324"/>
      <c r="K5324"/>
      <c r="L5324"/>
      <c r="M5324"/>
      <c r="N5324"/>
      <c r="O5324"/>
      <c r="P5324"/>
      <c r="Q5324"/>
    </row>
    <row r="5325" spans="3:17" x14ac:dyDescent="0.35">
      <c r="C5325"/>
      <c r="D5325"/>
      <c r="E5325"/>
      <c r="F5325"/>
      <c r="G5325"/>
      <c r="H5325"/>
      <c r="I5325"/>
      <c r="J5325"/>
      <c r="K5325"/>
      <c r="L5325"/>
      <c r="M5325"/>
      <c r="N5325"/>
      <c r="O5325"/>
      <c r="P5325"/>
      <c r="Q5325"/>
    </row>
    <row r="5326" spans="3:17" x14ac:dyDescent="0.35">
      <c r="C5326"/>
      <c r="D5326"/>
      <c r="E5326"/>
      <c r="F5326"/>
      <c r="G5326"/>
      <c r="H5326"/>
      <c r="I5326"/>
      <c r="J5326"/>
      <c r="K5326"/>
      <c r="L5326"/>
      <c r="M5326"/>
      <c r="N5326"/>
      <c r="O5326"/>
      <c r="P5326"/>
      <c r="Q5326"/>
    </row>
    <row r="5327" spans="3:17" x14ac:dyDescent="0.35">
      <c r="C5327"/>
      <c r="D5327"/>
      <c r="E5327"/>
      <c r="F5327"/>
      <c r="G5327"/>
      <c r="H5327"/>
      <c r="I5327"/>
      <c r="J5327"/>
      <c r="K5327"/>
      <c r="L5327"/>
      <c r="M5327"/>
      <c r="N5327"/>
      <c r="O5327"/>
      <c r="P5327"/>
      <c r="Q5327"/>
    </row>
    <row r="5328" spans="3:17" x14ac:dyDescent="0.35">
      <c r="C5328"/>
      <c r="D5328"/>
      <c r="E5328"/>
      <c r="F5328"/>
      <c r="G5328"/>
      <c r="H5328"/>
      <c r="I5328"/>
      <c r="J5328"/>
      <c r="K5328"/>
      <c r="L5328"/>
      <c r="M5328"/>
      <c r="N5328"/>
      <c r="O5328"/>
      <c r="P5328"/>
      <c r="Q5328"/>
    </row>
    <row r="5329" spans="3:17" x14ac:dyDescent="0.35">
      <c r="C5329"/>
      <c r="D5329"/>
      <c r="E5329"/>
      <c r="F5329"/>
      <c r="G5329"/>
      <c r="H5329"/>
      <c r="I5329"/>
      <c r="J5329"/>
      <c r="K5329"/>
      <c r="L5329"/>
      <c r="M5329"/>
      <c r="N5329"/>
      <c r="O5329"/>
      <c r="P5329"/>
      <c r="Q5329"/>
    </row>
    <row r="5330" spans="3:17" x14ac:dyDescent="0.35">
      <c r="C5330"/>
      <c r="D5330"/>
      <c r="E5330"/>
      <c r="F5330"/>
      <c r="G5330"/>
      <c r="H5330"/>
      <c r="I5330"/>
      <c r="J5330"/>
      <c r="K5330"/>
      <c r="L5330"/>
      <c r="M5330"/>
      <c r="N5330"/>
      <c r="O5330"/>
      <c r="P5330"/>
      <c r="Q5330"/>
    </row>
    <row r="5331" spans="3:17" x14ac:dyDescent="0.35">
      <c r="C5331"/>
      <c r="D5331"/>
      <c r="E5331"/>
      <c r="F5331"/>
      <c r="G5331"/>
      <c r="H5331"/>
      <c r="I5331"/>
      <c r="J5331"/>
      <c r="K5331"/>
      <c r="L5331"/>
      <c r="M5331"/>
      <c r="N5331"/>
      <c r="O5331"/>
      <c r="P5331"/>
      <c r="Q5331"/>
    </row>
    <row r="5332" spans="3:17" x14ac:dyDescent="0.35">
      <c r="C5332"/>
      <c r="D5332"/>
      <c r="E5332"/>
      <c r="F5332"/>
      <c r="G5332"/>
      <c r="H5332"/>
      <c r="I5332"/>
      <c r="J5332"/>
      <c r="K5332"/>
      <c r="L5332"/>
      <c r="M5332"/>
      <c r="N5332"/>
      <c r="O5332"/>
      <c r="P5332"/>
      <c r="Q5332"/>
    </row>
    <row r="5333" spans="3:17" x14ac:dyDescent="0.35">
      <c r="C5333"/>
      <c r="D5333"/>
      <c r="E5333"/>
      <c r="F5333"/>
      <c r="G5333"/>
      <c r="H5333"/>
      <c r="I5333"/>
      <c r="J5333"/>
      <c r="K5333"/>
      <c r="L5333"/>
      <c r="M5333"/>
      <c r="N5333"/>
      <c r="O5333"/>
      <c r="P5333"/>
      <c r="Q5333"/>
    </row>
    <row r="5334" spans="3:17" x14ac:dyDescent="0.35">
      <c r="C5334"/>
      <c r="D5334"/>
      <c r="E5334"/>
      <c r="F5334"/>
      <c r="G5334"/>
      <c r="H5334"/>
      <c r="I5334"/>
      <c r="J5334"/>
      <c r="K5334"/>
      <c r="L5334"/>
      <c r="M5334"/>
      <c r="N5334"/>
      <c r="O5334"/>
      <c r="P5334"/>
      <c r="Q5334"/>
    </row>
    <row r="5335" spans="3:17" x14ac:dyDescent="0.35">
      <c r="C5335"/>
      <c r="D5335"/>
      <c r="E5335"/>
      <c r="F5335"/>
      <c r="G5335"/>
      <c r="H5335"/>
      <c r="I5335"/>
      <c r="J5335"/>
      <c r="K5335"/>
      <c r="L5335"/>
      <c r="M5335"/>
      <c r="N5335"/>
      <c r="O5335"/>
      <c r="P5335"/>
      <c r="Q5335"/>
    </row>
    <row r="5336" spans="3:17" x14ac:dyDescent="0.35">
      <c r="C5336"/>
      <c r="D5336"/>
      <c r="E5336"/>
      <c r="F5336"/>
      <c r="G5336"/>
      <c r="H5336"/>
      <c r="I5336"/>
      <c r="J5336"/>
      <c r="K5336"/>
      <c r="L5336"/>
      <c r="M5336"/>
      <c r="N5336"/>
      <c r="O5336"/>
      <c r="P5336"/>
      <c r="Q5336"/>
    </row>
    <row r="5337" spans="3:17" x14ac:dyDescent="0.35">
      <c r="C5337"/>
      <c r="D5337"/>
      <c r="E5337"/>
      <c r="F5337"/>
      <c r="G5337"/>
      <c r="H5337"/>
      <c r="I5337"/>
      <c r="J5337"/>
      <c r="K5337"/>
      <c r="L5337"/>
      <c r="M5337"/>
      <c r="N5337"/>
      <c r="O5337"/>
      <c r="P5337"/>
      <c r="Q5337"/>
    </row>
    <row r="5338" spans="3:17" x14ac:dyDescent="0.35">
      <c r="C5338"/>
      <c r="D5338"/>
      <c r="E5338"/>
      <c r="F5338"/>
      <c r="G5338"/>
      <c r="H5338"/>
      <c r="I5338"/>
      <c r="J5338"/>
      <c r="K5338"/>
      <c r="L5338"/>
      <c r="M5338"/>
      <c r="N5338"/>
      <c r="O5338"/>
      <c r="P5338"/>
      <c r="Q5338"/>
    </row>
    <row r="5339" spans="3:17" x14ac:dyDescent="0.35">
      <c r="C5339"/>
      <c r="D5339"/>
      <c r="E5339"/>
      <c r="F5339"/>
      <c r="G5339"/>
      <c r="H5339"/>
      <c r="I5339"/>
      <c r="J5339"/>
      <c r="K5339"/>
      <c r="L5339"/>
      <c r="M5339"/>
      <c r="N5339"/>
      <c r="O5339"/>
      <c r="P5339"/>
      <c r="Q5339"/>
    </row>
    <row r="5340" spans="3:17" x14ac:dyDescent="0.35">
      <c r="C5340"/>
      <c r="D5340"/>
      <c r="E5340"/>
      <c r="F5340"/>
      <c r="G5340"/>
      <c r="H5340"/>
      <c r="I5340"/>
      <c r="J5340"/>
      <c r="K5340"/>
      <c r="L5340"/>
      <c r="M5340"/>
      <c r="N5340"/>
      <c r="O5340"/>
      <c r="P5340"/>
      <c r="Q5340"/>
    </row>
    <row r="5341" spans="3:17" x14ac:dyDescent="0.35">
      <c r="C5341"/>
      <c r="D5341"/>
      <c r="E5341"/>
      <c r="F5341"/>
      <c r="G5341"/>
      <c r="H5341"/>
      <c r="I5341"/>
      <c r="J5341"/>
      <c r="K5341"/>
      <c r="L5341"/>
      <c r="M5341"/>
      <c r="N5341"/>
      <c r="O5341"/>
      <c r="P5341"/>
      <c r="Q5341"/>
    </row>
    <row r="5342" spans="3:17" x14ac:dyDescent="0.35">
      <c r="C5342"/>
      <c r="D5342"/>
      <c r="E5342"/>
      <c r="F5342"/>
      <c r="G5342"/>
      <c r="H5342"/>
      <c r="I5342"/>
      <c r="J5342"/>
      <c r="K5342"/>
      <c r="L5342"/>
      <c r="M5342"/>
      <c r="N5342"/>
      <c r="O5342"/>
      <c r="P5342"/>
      <c r="Q5342"/>
    </row>
    <row r="5343" spans="3:17" x14ac:dyDescent="0.35">
      <c r="C5343"/>
      <c r="D5343"/>
      <c r="E5343"/>
      <c r="F5343"/>
      <c r="G5343"/>
      <c r="H5343"/>
      <c r="I5343"/>
      <c r="J5343"/>
      <c r="K5343"/>
      <c r="L5343"/>
      <c r="M5343"/>
      <c r="N5343"/>
      <c r="O5343"/>
      <c r="P5343"/>
      <c r="Q5343"/>
    </row>
    <row r="5344" spans="3:17" x14ac:dyDescent="0.35">
      <c r="C5344"/>
      <c r="D5344"/>
      <c r="E5344"/>
      <c r="F5344"/>
      <c r="G5344"/>
      <c r="H5344"/>
      <c r="I5344"/>
      <c r="J5344"/>
      <c r="K5344"/>
      <c r="L5344"/>
      <c r="M5344"/>
      <c r="N5344"/>
      <c r="O5344"/>
      <c r="P5344"/>
      <c r="Q5344"/>
    </row>
    <row r="5345" spans="3:17" x14ac:dyDescent="0.35">
      <c r="C5345"/>
      <c r="D5345"/>
      <c r="E5345"/>
      <c r="F5345"/>
      <c r="G5345"/>
      <c r="H5345"/>
      <c r="I5345"/>
      <c r="J5345"/>
      <c r="K5345"/>
      <c r="L5345"/>
      <c r="M5345"/>
      <c r="N5345"/>
      <c r="O5345"/>
      <c r="P5345"/>
      <c r="Q5345"/>
    </row>
    <row r="5346" spans="3:17" x14ac:dyDescent="0.35">
      <c r="C5346"/>
      <c r="D5346"/>
      <c r="E5346"/>
      <c r="F5346"/>
      <c r="G5346"/>
      <c r="H5346"/>
      <c r="I5346"/>
      <c r="J5346"/>
      <c r="K5346"/>
      <c r="L5346"/>
      <c r="M5346"/>
      <c r="N5346"/>
      <c r="O5346"/>
      <c r="P5346"/>
      <c r="Q5346"/>
    </row>
    <row r="5347" spans="3:17" x14ac:dyDescent="0.35">
      <c r="C5347"/>
      <c r="D5347"/>
      <c r="E5347"/>
      <c r="F5347"/>
      <c r="G5347"/>
      <c r="H5347"/>
      <c r="I5347"/>
      <c r="J5347"/>
      <c r="K5347"/>
      <c r="L5347"/>
      <c r="M5347"/>
      <c r="N5347"/>
      <c r="O5347"/>
      <c r="P5347"/>
      <c r="Q5347"/>
    </row>
    <row r="5348" spans="3:17" x14ac:dyDescent="0.35">
      <c r="C5348"/>
      <c r="D5348"/>
      <c r="E5348"/>
      <c r="F5348"/>
      <c r="G5348"/>
      <c r="H5348"/>
      <c r="I5348"/>
      <c r="J5348"/>
      <c r="K5348"/>
      <c r="L5348"/>
      <c r="M5348"/>
      <c r="N5348"/>
      <c r="O5348"/>
      <c r="P5348"/>
      <c r="Q5348"/>
    </row>
    <row r="5349" spans="3:17" x14ac:dyDescent="0.35">
      <c r="C5349"/>
      <c r="D5349"/>
      <c r="E5349"/>
      <c r="F5349"/>
      <c r="G5349"/>
      <c r="H5349"/>
      <c r="I5349"/>
      <c r="J5349"/>
      <c r="K5349"/>
      <c r="L5349"/>
      <c r="M5349"/>
      <c r="N5349"/>
      <c r="O5349"/>
      <c r="P5349"/>
      <c r="Q5349"/>
    </row>
    <row r="5350" spans="3:17" x14ac:dyDescent="0.35">
      <c r="C5350"/>
      <c r="D5350"/>
      <c r="E5350"/>
      <c r="F5350"/>
      <c r="G5350"/>
      <c r="H5350"/>
      <c r="I5350"/>
      <c r="J5350"/>
      <c r="K5350"/>
      <c r="L5350"/>
      <c r="M5350"/>
      <c r="N5350"/>
      <c r="O5350"/>
      <c r="P5350"/>
      <c r="Q5350"/>
    </row>
    <row r="5351" spans="3:17" x14ac:dyDescent="0.35">
      <c r="C5351"/>
      <c r="D5351"/>
      <c r="E5351"/>
      <c r="F5351"/>
      <c r="G5351"/>
      <c r="H5351"/>
      <c r="I5351"/>
      <c r="J5351"/>
      <c r="K5351"/>
      <c r="L5351"/>
      <c r="M5351"/>
      <c r="N5351"/>
      <c r="O5351"/>
      <c r="P5351"/>
      <c r="Q5351"/>
    </row>
    <row r="5352" spans="3:17" x14ac:dyDescent="0.35">
      <c r="C5352"/>
      <c r="D5352"/>
      <c r="E5352"/>
      <c r="F5352"/>
      <c r="G5352"/>
      <c r="H5352"/>
      <c r="I5352"/>
      <c r="J5352"/>
      <c r="K5352"/>
      <c r="L5352"/>
      <c r="M5352"/>
      <c r="N5352"/>
      <c r="O5352"/>
      <c r="P5352"/>
      <c r="Q5352"/>
    </row>
    <row r="5353" spans="3:17" x14ac:dyDescent="0.35">
      <c r="C5353"/>
      <c r="D5353"/>
      <c r="E5353"/>
      <c r="F5353"/>
      <c r="G5353"/>
      <c r="H5353"/>
      <c r="I5353"/>
      <c r="J5353"/>
      <c r="K5353"/>
      <c r="L5353"/>
      <c r="M5353"/>
      <c r="N5353"/>
      <c r="O5353"/>
      <c r="P5353"/>
      <c r="Q5353"/>
    </row>
    <row r="5354" spans="3:17" x14ac:dyDescent="0.35">
      <c r="C5354"/>
      <c r="D5354"/>
      <c r="E5354"/>
      <c r="F5354"/>
      <c r="G5354"/>
      <c r="H5354"/>
      <c r="I5354"/>
      <c r="J5354"/>
      <c r="K5354"/>
      <c r="L5354"/>
      <c r="M5354"/>
      <c r="N5354"/>
      <c r="O5354"/>
      <c r="P5354"/>
      <c r="Q5354"/>
    </row>
    <row r="5355" spans="3:17" x14ac:dyDescent="0.35">
      <c r="C5355"/>
      <c r="D5355"/>
      <c r="E5355"/>
      <c r="F5355"/>
      <c r="G5355"/>
      <c r="H5355"/>
      <c r="I5355"/>
      <c r="J5355"/>
      <c r="K5355"/>
      <c r="L5355"/>
      <c r="M5355"/>
      <c r="N5355"/>
      <c r="O5355"/>
      <c r="P5355"/>
      <c r="Q5355"/>
    </row>
    <row r="5356" spans="3:17" x14ac:dyDescent="0.35">
      <c r="C5356"/>
      <c r="D5356"/>
      <c r="E5356"/>
      <c r="F5356"/>
      <c r="G5356"/>
      <c r="H5356"/>
      <c r="I5356"/>
      <c r="J5356"/>
      <c r="K5356"/>
      <c r="L5356"/>
      <c r="M5356"/>
      <c r="N5356"/>
      <c r="O5356"/>
      <c r="P5356"/>
      <c r="Q5356"/>
    </row>
    <row r="5357" spans="3:17" x14ac:dyDescent="0.35">
      <c r="C5357"/>
      <c r="D5357"/>
      <c r="E5357"/>
      <c r="F5357"/>
      <c r="G5357"/>
      <c r="H5357"/>
      <c r="I5357"/>
      <c r="J5357"/>
      <c r="K5357"/>
      <c r="L5357"/>
      <c r="M5357"/>
      <c r="N5357"/>
      <c r="O5357"/>
      <c r="P5357"/>
      <c r="Q5357"/>
    </row>
    <row r="5358" spans="3:17" x14ac:dyDescent="0.35">
      <c r="C5358"/>
      <c r="D5358"/>
      <c r="E5358"/>
      <c r="F5358"/>
      <c r="G5358"/>
      <c r="H5358"/>
      <c r="I5358"/>
      <c r="J5358"/>
      <c r="K5358"/>
      <c r="L5358"/>
      <c r="M5358"/>
      <c r="N5358"/>
      <c r="O5358"/>
      <c r="P5358"/>
      <c r="Q5358"/>
    </row>
    <row r="5359" spans="3:17" x14ac:dyDescent="0.35">
      <c r="C5359"/>
      <c r="D5359"/>
      <c r="E5359"/>
      <c r="F5359"/>
      <c r="G5359"/>
      <c r="H5359"/>
      <c r="I5359"/>
      <c r="J5359"/>
      <c r="K5359"/>
      <c r="L5359"/>
      <c r="M5359"/>
      <c r="N5359"/>
      <c r="O5359"/>
      <c r="P5359"/>
      <c r="Q5359"/>
    </row>
    <row r="5360" spans="3:17" x14ac:dyDescent="0.35">
      <c r="C5360"/>
      <c r="D5360"/>
      <c r="E5360"/>
      <c r="F5360"/>
      <c r="G5360"/>
      <c r="H5360"/>
      <c r="I5360"/>
      <c r="J5360"/>
      <c r="K5360"/>
      <c r="L5360"/>
      <c r="M5360"/>
      <c r="N5360"/>
      <c r="O5360"/>
      <c r="P5360"/>
      <c r="Q5360"/>
    </row>
    <row r="5361" spans="3:17" x14ac:dyDescent="0.35">
      <c r="C5361"/>
      <c r="D5361"/>
      <c r="E5361"/>
      <c r="F5361"/>
      <c r="G5361"/>
      <c r="H5361"/>
      <c r="I5361"/>
      <c r="J5361"/>
      <c r="K5361"/>
      <c r="L5361"/>
      <c r="M5361"/>
      <c r="N5361"/>
      <c r="O5361"/>
      <c r="P5361"/>
      <c r="Q5361"/>
    </row>
    <row r="5362" spans="3:17" x14ac:dyDescent="0.35">
      <c r="C5362"/>
      <c r="D5362"/>
      <c r="E5362"/>
      <c r="F5362"/>
      <c r="G5362"/>
      <c r="H5362"/>
      <c r="I5362"/>
      <c r="J5362"/>
      <c r="K5362"/>
      <c r="L5362"/>
      <c r="M5362"/>
      <c r="N5362"/>
      <c r="O5362"/>
      <c r="P5362"/>
      <c r="Q5362"/>
    </row>
    <row r="5363" spans="3:17" x14ac:dyDescent="0.35">
      <c r="C5363"/>
      <c r="D5363"/>
      <c r="E5363"/>
      <c r="F5363"/>
      <c r="G5363"/>
      <c r="H5363"/>
      <c r="I5363"/>
      <c r="J5363"/>
      <c r="K5363"/>
      <c r="L5363"/>
      <c r="M5363"/>
      <c r="N5363"/>
      <c r="O5363"/>
      <c r="P5363"/>
      <c r="Q5363"/>
    </row>
    <row r="5364" spans="3:17" x14ac:dyDescent="0.35">
      <c r="C5364"/>
      <c r="D5364"/>
      <c r="E5364"/>
      <c r="F5364"/>
      <c r="G5364"/>
      <c r="H5364"/>
      <c r="I5364"/>
      <c r="J5364"/>
      <c r="K5364"/>
      <c r="L5364"/>
      <c r="M5364"/>
      <c r="N5364"/>
      <c r="O5364"/>
      <c r="P5364"/>
      <c r="Q5364"/>
    </row>
    <row r="5365" spans="3:17" x14ac:dyDescent="0.35">
      <c r="C5365"/>
      <c r="D5365"/>
      <c r="E5365"/>
      <c r="F5365"/>
      <c r="G5365"/>
      <c r="H5365"/>
      <c r="I5365"/>
      <c r="J5365"/>
      <c r="K5365"/>
      <c r="L5365"/>
      <c r="M5365"/>
      <c r="N5365"/>
      <c r="O5365"/>
      <c r="P5365"/>
      <c r="Q5365"/>
    </row>
    <row r="5366" spans="3:17" x14ac:dyDescent="0.35">
      <c r="C5366"/>
      <c r="D5366"/>
      <c r="E5366"/>
      <c r="F5366"/>
      <c r="G5366"/>
      <c r="H5366"/>
      <c r="I5366"/>
      <c r="J5366"/>
      <c r="K5366"/>
      <c r="L5366"/>
      <c r="M5366"/>
      <c r="N5366"/>
      <c r="O5366"/>
      <c r="P5366"/>
      <c r="Q5366"/>
    </row>
    <row r="5367" spans="3:17" x14ac:dyDescent="0.35">
      <c r="C5367"/>
      <c r="D5367"/>
      <c r="E5367"/>
      <c r="F5367"/>
      <c r="G5367"/>
      <c r="H5367"/>
      <c r="I5367"/>
      <c r="J5367"/>
      <c r="K5367"/>
      <c r="L5367"/>
      <c r="M5367"/>
      <c r="N5367"/>
      <c r="O5367"/>
      <c r="P5367"/>
      <c r="Q5367"/>
    </row>
    <row r="5368" spans="3:17" x14ac:dyDescent="0.35">
      <c r="C5368"/>
      <c r="D5368"/>
      <c r="E5368"/>
      <c r="F5368"/>
      <c r="G5368"/>
      <c r="H5368"/>
      <c r="I5368"/>
      <c r="J5368"/>
      <c r="K5368"/>
      <c r="L5368"/>
      <c r="M5368"/>
      <c r="N5368"/>
      <c r="O5368"/>
      <c r="P5368"/>
      <c r="Q5368"/>
    </row>
    <row r="5369" spans="3:17" x14ac:dyDescent="0.35">
      <c r="C5369"/>
      <c r="D5369"/>
      <c r="E5369"/>
      <c r="F5369"/>
      <c r="G5369"/>
      <c r="H5369"/>
      <c r="I5369"/>
      <c r="J5369"/>
      <c r="K5369"/>
      <c r="L5369"/>
      <c r="M5369"/>
      <c r="N5369"/>
      <c r="O5369"/>
      <c r="P5369"/>
      <c r="Q5369"/>
    </row>
    <row r="5370" spans="3:17" x14ac:dyDescent="0.35">
      <c r="C5370"/>
      <c r="D5370"/>
      <c r="E5370"/>
      <c r="F5370"/>
      <c r="G5370"/>
      <c r="H5370"/>
      <c r="I5370"/>
      <c r="J5370"/>
      <c r="K5370"/>
      <c r="L5370"/>
      <c r="M5370"/>
      <c r="N5370"/>
      <c r="O5370"/>
      <c r="P5370"/>
      <c r="Q5370"/>
    </row>
    <row r="5371" spans="3:17" x14ac:dyDescent="0.35">
      <c r="C5371"/>
      <c r="D5371"/>
      <c r="E5371"/>
      <c r="F5371"/>
      <c r="G5371"/>
      <c r="H5371"/>
      <c r="I5371"/>
      <c r="J5371"/>
      <c r="K5371"/>
      <c r="L5371"/>
      <c r="M5371"/>
      <c r="N5371"/>
      <c r="O5371"/>
      <c r="P5371"/>
      <c r="Q5371"/>
    </row>
    <row r="5372" spans="3:17" x14ac:dyDescent="0.35">
      <c r="C5372"/>
      <c r="D5372"/>
      <c r="E5372"/>
      <c r="F5372"/>
      <c r="G5372"/>
      <c r="H5372"/>
      <c r="I5372"/>
      <c r="J5372"/>
      <c r="K5372"/>
      <c r="L5372"/>
      <c r="M5372"/>
      <c r="N5372"/>
      <c r="O5372"/>
      <c r="P5372"/>
      <c r="Q5372"/>
    </row>
    <row r="5373" spans="3:17" x14ac:dyDescent="0.35">
      <c r="C5373"/>
      <c r="D5373"/>
      <c r="E5373"/>
      <c r="F5373"/>
      <c r="G5373"/>
      <c r="H5373"/>
      <c r="I5373"/>
      <c r="J5373"/>
      <c r="K5373"/>
      <c r="L5373"/>
      <c r="M5373"/>
      <c r="N5373"/>
      <c r="O5373"/>
      <c r="P5373"/>
      <c r="Q5373"/>
    </row>
    <row r="5374" spans="3:17" x14ac:dyDescent="0.35">
      <c r="C5374"/>
      <c r="D5374"/>
      <c r="E5374"/>
      <c r="F5374"/>
      <c r="G5374"/>
      <c r="H5374"/>
      <c r="I5374"/>
      <c r="J5374"/>
      <c r="K5374"/>
      <c r="L5374"/>
      <c r="M5374"/>
      <c r="N5374"/>
      <c r="O5374"/>
      <c r="P5374"/>
      <c r="Q5374"/>
    </row>
    <row r="5375" spans="3:17" x14ac:dyDescent="0.35">
      <c r="C5375"/>
      <c r="D5375"/>
      <c r="E5375"/>
      <c r="F5375"/>
      <c r="G5375"/>
      <c r="H5375"/>
      <c r="I5375"/>
      <c r="J5375"/>
      <c r="K5375"/>
      <c r="L5375"/>
      <c r="M5375"/>
      <c r="N5375"/>
      <c r="O5375"/>
      <c r="P5375"/>
      <c r="Q5375"/>
    </row>
    <row r="5376" spans="3:17" x14ac:dyDescent="0.35">
      <c r="C5376"/>
      <c r="D5376"/>
      <c r="E5376"/>
      <c r="F5376"/>
      <c r="G5376"/>
      <c r="H5376"/>
      <c r="I5376"/>
      <c r="J5376"/>
      <c r="K5376"/>
      <c r="L5376"/>
      <c r="M5376"/>
      <c r="N5376"/>
      <c r="O5376"/>
      <c r="P5376"/>
      <c r="Q5376"/>
    </row>
    <row r="5377" spans="3:17" x14ac:dyDescent="0.35">
      <c r="C5377"/>
      <c r="D5377"/>
      <c r="E5377"/>
      <c r="F5377"/>
      <c r="G5377"/>
      <c r="H5377"/>
      <c r="I5377"/>
      <c r="J5377"/>
      <c r="K5377"/>
      <c r="L5377"/>
      <c r="M5377"/>
      <c r="N5377"/>
      <c r="O5377"/>
      <c r="P5377"/>
      <c r="Q5377"/>
    </row>
    <row r="5378" spans="3:17" x14ac:dyDescent="0.35">
      <c r="C5378"/>
      <c r="D5378"/>
      <c r="E5378"/>
      <c r="F5378"/>
      <c r="G5378"/>
      <c r="H5378"/>
      <c r="I5378"/>
      <c r="J5378"/>
      <c r="K5378"/>
      <c r="L5378"/>
      <c r="M5378"/>
      <c r="N5378"/>
      <c r="O5378"/>
      <c r="P5378"/>
      <c r="Q5378"/>
    </row>
    <row r="5379" spans="3:17" x14ac:dyDescent="0.35">
      <c r="C5379"/>
      <c r="D5379"/>
      <c r="E5379"/>
      <c r="F5379"/>
      <c r="G5379"/>
      <c r="H5379"/>
      <c r="I5379"/>
      <c r="J5379"/>
      <c r="K5379"/>
      <c r="L5379"/>
      <c r="M5379"/>
      <c r="N5379"/>
      <c r="O5379"/>
      <c r="P5379"/>
      <c r="Q5379"/>
    </row>
    <row r="5380" spans="3:17" x14ac:dyDescent="0.35">
      <c r="C5380"/>
      <c r="D5380"/>
      <c r="E5380"/>
      <c r="F5380"/>
      <c r="G5380"/>
      <c r="H5380"/>
      <c r="I5380"/>
      <c r="J5380"/>
      <c r="K5380"/>
      <c r="L5380"/>
      <c r="M5380"/>
      <c r="N5380"/>
      <c r="O5380"/>
      <c r="P5380"/>
      <c r="Q5380"/>
    </row>
    <row r="5381" spans="3:17" x14ac:dyDescent="0.35">
      <c r="C5381"/>
      <c r="D5381"/>
      <c r="E5381"/>
      <c r="F5381"/>
      <c r="G5381"/>
      <c r="H5381"/>
      <c r="I5381"/>
      <c r="J5381"/>
      <c r="K5381"/>
      <c r="L5381"/>
      <c r="M5381"/>
      <c r="N5381"/>
      <c r="O5381"/>
      <c r="P5381"/>
      <c r="Q5381"/>
    </row>
    <row r="5382" spans="3:17" x14ac:dyDescent="0.35">
      <c r="C5382"/>
      <c r="D5382"/>
      <c r="E5382"/>
      <c r="F5382"/>
      <c r="G5382"/>
      <c r="H5382"/>
      <c r="I5382"/>
      <c r="J5382"/>
      <c r="K5382"/>
      <c r="L5382"/>
      <c r="M5382"/>
      <c r="N5382"/>
      <c r="O5382"/>
      <c r="P5382"/>
      <c r="Q5382"/>
    </row>
    <row r="5383" spans="3:17" x14ac:dyDescent="0.35">
      <c r="C5383"/>
      <c r="D5383"/>
      <c r="E5383"/>
      <c r="F5383"/>
      <c r="G5383"/>
      <c r="H5383"/>
      <c r="I5383"/>
      <c r="J5383"/>
      <c r="K5383"/>
      <c r="L5383"/>
      <c r="M5383"/>
      <c r="N5383"/>
      <c r="O5383"/>
      <c r="P5383"/>
      <c r="Q5383"/>
    </row>
    <row r="5384" spans="3:17" x14ac:dyDescent="0.35">
      <c r="C5384"/>
      <c r="D5384"/>
      <c r="E5384"/>
      <c r="F5384"/>
      <c r="G5384"/>
      <c r="H5384"/>
      <c r="I5384"/>
      <c r="J5384"/>
      <c r="K5384"/>
      <c r="L5384"/>
      <c r="M5384"/>
      <c r="N5384"/>
      <c r="O5384"/>
      <c r="P5384"/>
      <c r="Q5384"/>
    </row>
    <row r="5385" spans="3:17" x14ac:dyDescent="0.35">
      <c r="C5385"/>
      <c r="D5385"/>
      <c r="E5385"/>
      <c r="F5385"/>
      <c r="G5385"/>
      <c r="H5385"/>
      <c r="I5385"/>
      <c r="J5385"/>
      <c r="K5385"/>
      <c r="L5385"/>
      <c r="M5385"/>
      <c r="N5385"/>
      <c r="O5385"/>
      <c r="P5385"/>
      <c r="Q5385"/>
    </row>
    <row r="5386" spans="3:17" x14ac:dyDescent="0.35">
      <c r="C5386"/>
      <c r="D5386"/>
      <c r="E5386"/>
      <c r="F5386"/>
      <c r="G5386"/>
      <c r="H5386"/>
      <c r="I5386"/>
      <c r="J5386"/>
      <c r="K5386"/>
      <c r="L5386"/>
      <c r="M5386"/>
      <c r="N5386"/>
      <c r="O5386"/>
      <c r="P5386"/>
      <c r="Q5386"/>
    </row>
    <row r="5387" spans="3:17" x14ac:dyDescent="0.35">
      <c r="C5387"/>
      <c r="D5387"/>
      <c r="E5387"/>
      <c r="F5387"/>
      <c r="G5387"/>
      <c r="H5387"/>
      <c r="I5387"/>
      <c r="J5387"/>
      <c r="K5387"/>
      <c r="L5387"/>
      <c r="M5387"/>
      <c r="N5387"/>
      <c r="O5387"/>
      <c r="P5387"/>
      <c r="Q5387"/>
    </row>
    <row r="5388" spans="3:17" x14ac:dyDescent="0.35">
      <c r="C5388"/>
      <c r="D5388"/>
      <c r="E5388"/>
      <c r="F5388"/>
      <c r="G5388"/>
      <c r="H5388"/>
      <c r="I5388"/>
      <c r="J5388"/>
      <c r="K5388"/>
      <c r="L5388"/>
      <c r="M5388"/>
      <c r="N5388"/>
      <c r="O5388"/>
      <c r="P5388"/>
      <c r="Q5388"/>
    </row>
    <row r="5389" spans="3:17" x14ac:dyDescent="0.35">
      <c r="C5389"/>
      <c r="D5389"/>
      <c r="E5389"/>
      <c r="F5389"/>
      <c r="G5389"/>
      <c r="H5389"/>
      <c r="I5389"/>
      <c r="J5389"/>
      <c r="K5389"/>
      <c r="L5389"/>
      <c r="M5389"/>
      <c r="N5389"/>
      <c r="O5389"/>
      <c r="P5389"/>
      <c r="Q5389"/>
    </row>
    <row r="5390" spans="3:17" x14ac:dyDescent="0.35">
      <c r="C5390"/>
      <c r="D5390"/>
      <c r="E5390"/>
      <c r="F5390"/>
      <c r="G5390"/>
      <c r="H5390"/>
      <c r="I5390"/>
      <c r="J5390"/>
      <c r="K5390"/>
      <c r="L5390"/>
      <c r="M5390"/>
      <c r="N5390"/>
      <c r="O5390"/>
      <c r="P5390"/>
      <c r="Q5390"/>
    </row>
    <row r="5391" spans="3:17" x14ac:dyDescent="0.35">
      <c r="C5391"/>
      <c r="D5391"/>
      <c r="E5391"/>
      <c r="F5391"/>
      <c r="G5391"/>
      <c r="H5391"/>
      <c r="I5391"/>
      <c r="J5391"/>
      <c r="K5391"/>
      <c r="L5391"/>
      <c r="M5391"/>
      <c r="N5391"/>
      <c r="O5391"/>
      <c r="P5391"/>
      <c r="Q5391"/>
    </row>
    <row r="5392" spans="3:17" x14ac:dyDescent="0.35">
      <c r="C5392"/>
      <c r="D5392"/>
      <c r="E5392"/>
      <c r="F5392"/>
      <c r="G5392"/>
      <c r="H5392"/>
      <c r="I5392"/>
      <c r="J5392"/>
      <c r="K5392"/>
      <c r="L5392"/>
      <c r="M5392"/>
      <c r="N5392"/>
      <c r="O5392"/>
      <c r="P5392"/>
      <c r="Q5392"/>
    </row>
    <row r="5393" spans="3:17" x14ac:dyDescent="0.35">
      <c r="C5393"/>
      <c r="D5393"/>
      <c r="E5393"/>
      <c r="F5393"/>
      <c r="G5393"/>
      <c r="H5393"/>
      <c r="I5393"/>
      <c r="J5393"/>
      <c r="K5393"/>
      <c r="L5393"/>
      <c r="M5393"/>
      <c r="N5393"/>
      <c r="O5393"/>
      <c r="P5393"/>
      <c r="Q5393"/>
    </row>
    <row r="5394" spans="3:17" x14ac:dyDescent="0.35">
      <c r="C5394"/>
      <c r="D5394"/>
      <c r="E5394"/>
      <c r="F5394"/>
      <c r="G5394"/>
      <c r="H5394"/>
      <c r="I5394"/>
      <c r="J5394"/>
      <c r="K5394"/>
      <c r="L5394"/>
      <c r="M5394"/>
      <c r="N5394"/>
      <c r="O5394"/>
      <c r="P5394"/>
      <c r="Q5394"/>
    </row>
    <row r="5395" spans="3:17" x14ac:dyDescent="0.35">
      <c r="C5395"/>
      <c r="D5395"/>
      <c r="E5395"/>
      <c r="F5395"/>
      <c r="G5395"/>
      <c r="H5395"/>
      <c r="I5395"/>
      <c r="J5395"/>
      <c r="K5395"/>
      <c r="L5395"/>
      <c r="M5395"/>
      <c r="N5395"/>
      <c r="O5395"/>
      <c r="P5395"/>
      <c r="Q5395"/>
    </row>
    <row r="5396" spans="3:17" x14ac:dyDescent="0.35">
      <c r="C5396"/>
      <c r="D5396"/>
      <c r="E5396"/>
      <c r="F5396"/>
      <c r="G5396"/>
      <c r="H5396"/>
      <c r="I5396"/>
      <c r="J5396"/>
      <c r="K5396"/>
      <c r="L5396"/>
      <c r="M5396"/>
      <c r="N5396"/>
      <c r="O5396"/>
      <c r="P5396"/>
      <c r="Q5396"/>
    </row>
    <row r="5397" spans="3:17" x14ac:dyDescent="0.35">
      <c r="C5397"/>
      <c r="D5397"/>
      <c r="E5397"/>
      <c r="F5397"/>
      <c r="G5397"/>
      <c r="H5397"/>
      <c r="I5397"/>
      <c r="J5397"/>
      <c r="K5397"/>
      <c r="L5397"/>
      <c r="M5397"/>
      <c r="N5397"/>
      <c r="O5397"/>
      <c r="P5397"/>
      <c r="Q5397"/>
    </row>
    <row r="5398" spans="3:17" x14ac:dyDescent="0.35">
      <c r="C5398"/>
      <c r="D5398"/>
      <c r="E5398"/>
      <c r="F5398"/>
      <c r="G5398"/>
      <c r="H5398"/>
      <c r="I5398"/>
      <c r="J5398"/>
      <c r="K5398"/>
      <c r="L5398"/>
      <c r="M5398"/>
      <c r="N5398"/>
      <c r="O5398"/>
      <c r="P5398"/>
      <c r="Q5398"/>
    </row>
    <row r="5399" spans="3:17" x14ac:dyDescent="0.35">
      <c r="C5399"/>
      <c r="D5399"/>
      <c r="E5399"/>
      <c r="F5399"/>
      <c r="G5399"/>
      <c r="H5399"/>
      <c r="I5399"/>
      <c r="J5399"/>
      <c r="K5399"/>
      <c r="L5399"/>
      <c r="M5399"/>
      <c r="N5399"/>
      <c r="O5399"/>
      <c r="P5399"/>
      <c r="Q5399"/>
    </row>
    <row r="5400" spans="3:17" x14ac:dyDescent="0.35">
      <c r="C5400"/>
      <c r="D5400"/>
      <c r="E5400"/>
      <c r="F5400"/>
      <c r="G5400"/>
      <c r="H5400"/>
      <c r="I5400"/>
      <c r="J5400"/>
      <c r="K5400"/>
      <c r="L5400"/>
      <c r="M5400"/>
      <c r="N5400"/>
      <c r="O5400"/>
      <c r="P5400"/>
      <c r="Q5400"/>
    </row>
    <row r="5401" spans="3:17" x14ac:dyDescent="0.35">
      <c r="C5401"/>
      <c r="D5401"/>
      <c r="E5401"/>
      <c r="F5401"/>
      <c r="G5401"/>
      <c r="H5401"/>
      <c r="I5401"/>
      <c r="J5401"/>
      <c r="K5401"/>
      <c r="L5401"/>
      <c r="M5401"/>
      <c r="N5401"/>
      <c r="O5401"/>
      <c r="P5401"/>
      <c r="Q5401"/>
    </row>
    <row r="5402" spans="3:17" x14ac:dyDescent="0.35">
      <c r="C5402"/>
      <c r="D5402"/>
      <c r="E5402"/>
      <c r="F5402"/>
      <c r="G5402"/>
      <c r="H5402"/>
      <c r="I5402"/>
      <c r="J5402"/>
      <c r="K5402"/>
      <c r="L5402"/>
      <c r="M5402"/>
      <c r="N5402"/>
      <c r="O5402"/>
      <c r="P5402"/>
      <c r="Q5402"/>
    </row>
    <row r="5403" spans="3:17" x14ac:dyDescent="0.35">
      <c r="C5403"/>
      <c r="D5403"/>
      <c r="E5403"/>
      <c r="F5403"/>
      <c r="G5403"/>
      <c r="H5403"/>
      <c r="I5403"/>
      <c r="J5403"/>
      <c r="K5403"/>
      <c r="L5403"/>
      <c r="M5403"/>
      <c r="N5403"/>
      <c r="O5403"/>
      <c r="P5403"/>
      <c r="Q5403"/>
    </row>
    <row r="5404" spans="3:17" x14ac:dyDescent="0.35">
      <c r="C5404"/>
      <c r="D5404"/>
      <c r="E5404"/>
      <c r="F5404"/>
      <c r="G5404"/>
      <c r="H5404"/>
      <c r="I5404"/>
      <c r="J5404"/>
      <c r="K5404"/>
      <c r="L5404"/>
      <c r="M5404"/>
      <c r="N5404"/>
      <c r="O5404"/>
      <c r="P5404"/>
      <c r="Q5404"/>
    </row>
    <row r="5405" spans="3:17" x14ac:dyDescent="0.35">
      <c r="C5405"/>
      <c r="D5405"/>
      <c r="E5405"/>
      <c r="F5405"/>
      <c r="G5405"/>
      <c r="H5405"/>
      <c r="I5405"/>
      <c r="J5405"/>
      <c r="K5405"/>
      <c r="L5405"/>
      <c r="M5405"/>
      <c r="N5405"/>
      <c r="O5405"/>
      <c r="P5405"/>
      <c r="Q5405"/>
    </row>
    <row r="5406" spans="3:17" x14ac:dyDescent="0.35">
      <c r="C5406"/>
      <c r="D5406"/>
      <c r="E5406"/>
      <c r="F5406"/>
      <c r="G5406"/>
      <c r="H5406"/>
      <c r="I5406"/>
      <c r="J5406"/>
      <c r="K5406"/>
      <c r="L5406"/>
      <c r="M5406"/>
      <c r="N5406"/>
      <c r="O5406"/>
      <c r="P5406"/>
      <c r="Q5406"/>
    </row>
    <row r="5407" spans="3:17" x14ac:dyDescent="0.35">
      <c r="C5407"/>
      <c r="D5407"/>
      <c r="E5407"/>
      <c r="F5407"/>
      <c r="G5407"/>
      <c r="H5407"/>
      <c r="I5407"/>
      <c r="J5407"/>
      <c r="K5407"/>
      <c r="L5407"/>
      <c r="M5407"/>
      <c r="N5407"/>
      <c r="O5407"/>
      <c r="P5407"/>
      <c r="Q5407"/>
    </row>
    <row r="5408" spans="3:17" x14ac:dyDescent="0.35">
      <c r="C5408"/>
      <c r="D5408"/>
      <c r="E5408"/>
      <c r="F5408"/>
      <c r="G5408"/>
      <c r="H5408"/>
      <c r="I5408"/>
      <c r="J5408"/>
      <c r="K5408"/>
      <c r="L5408"/>
      <c r="M5408"/>
      <c r="N5408"/>
      <c r="O5408"/>
      <c r="P5408"/>
      <c r="Q5408"/>
    </row>
    <row r="5409" spans="3:17" x14ac:dyDescent="0.35">
      <c r="C5409"/>
      <c r="D5409"/>
      <c r="E5409"/>
      <c r="F5409"/>
      <c r="G5409"/>
      <c r="H5409"/>
      <c r="I5409"/>
      <c r="J5409"/>
      <c r="K5409"/>
      <c r="L5409"/>
      <c r="M5409"/>
      <c r="N5409"/>
      <c r="O5409"/>
      <c r="P5409"/>
      <c r="Q5409"/>
    </row>
    <row r="5410" spans="3:17" x14ac:dyDescent="0.35">
      <c r="C5410"/>
      <c r="D5410"/>
      <c r="E5410"/>
      <c r="F5410"/>
      <c r="G5410"/>
      <c r="H5410"/>
      <c r="I5410"/>
      <c r="J5410"/>
      <c r="K5410"/>
      <c r="L5410"/>
      <c r="M5410"/>
      <c r="N5410"/>
      <c r="O5410"/>
      <c r="P5410"/>
      <c r="Q5410"/>
    </row>
    <row r="5411" spans="3:17" x14ac:dyDescent="0.35">
      <c r="C5411"/>
      <c r="D5411"/>
      <c r="E5411"/>
      <c r="F5411"/>
      <c r="G5411"/>
      <c r="H5411"/>
      <c r="I5411"/>
      <c r="J5411"/>
      <c r="K5411"/>
      <c r="L5411"/>
      <c r="M5411"/>
      <c r="N5411"/>
      <c r="O5411"/>
      <c r="P5411"/>
      <c r="Q5411"/>
    </row>
    <row r="5412" spans="3:17" x14ac:dyDescent="0.35">
      <c r="C5412"/>
      <c r="D5412"/>
      <c r="E5412"/>
      <c r="F5412"/>
      <c r="G5412"/>
      <c r="H5412"/>
      <c r="I5412"/>
      <c r="J5412"/>
      <c r="K5412"/>
      <c r="L5412"/>
      <c r="M5412"/>
      <c r="N5412"/>
      <c r="O5412"/>
      <c r="P5412"/>
      <c r="Q5412"/>
    </row>
    <row r="5413" spans="3:17" x14ac:dyDescent="0.35">
      <c r="C5413"/>
      <c r="D5413"/>
      <c r="E5413"/>
      <c r="F5413"/>
      <c r="G5413"/>
      <c r="H5413"/>
      <c r="I5413"/>
      <c r="J5413"/>
      <c r="K5413"/>
      <c r="L5413"/>
      <c r="M5413"/>
      <c r="N5413"/>
      <c r="O5413"/>
      <c r="P5413"/>
      <c r="Q5413"/>
    </row>
    <row r="5414" spans="3:17" x14ac:dyDescent="0.35">
      <c r="C5414"/>
      <c r="D5414"/>
      <c r="E5414"/>
      <c r="F5414"/>
      <c r="G5414"/>
      <c r="H5414"/>
      <c r="I5414"/>
      <c r="J5414"/>
      <c r="K5414"/>
      <c r="L5414"/>
      <c r="M5414"/>
      <c r="N5414"/>
      <c r="O5414"/>
      <c r="P5414"/>
      <c r="Q5414"/>
    </row>
    <row r="5415" spans="3:17" x14ac:dyDescent="0.35">
      <c r="C5415"/>
      <c r="D5415"/>
      <c r="E5415"/>
      <c r="F5415"/>
      <c r="G5415"/>
      <c r="H5415"/>
      <c r="I5415"/>
      <c r="J5415"/>
      <c r="K5415"/>
      <c r="L5415"/>
      <c r="M5415"/>
      <c r="N5415"/>
      <c r="O5415"/>
      <c r="P5415"/>
      <c r="Q5415"/>
    </row>
    <row r="5416" spans="3:17" x14ac:dyDescent="0.35">
      <c r="C5416"/>
      <c r="D5416"/>
      <c r="E5416"/>
      <c r="F5416"/>
      <c r="G5416"/>
      <c r="H5416"/>
      <c r="I5416"/>
      <c r="J5416"/>
      <c r="K5416"/>
      <c r="L5416"/>
      <c r="M5416"/>
      <c r="N5416"/>
      <c r="O5416"/>
      <c r="P5416"/>
      <c r="Q5416"/>
    </row>
    <row r="5417" spans="3:17" x14ac:dyDescent="0.35">
      <c r="C5417"/>
      <c r="D5417"/>
      <c r="E5417"/>
      <c r="F5417"/>
      <c r="G5417"/>
      <c r="H5417"/>
      <c r="I5417"/>
      <c r="J5417"/>
      <c r="K5417"/>
      <c r="L5417"/>
      <c r="M5417"/>
      <c r="N5417"/>
      <c r="O5417"/>
      <c r="P5417"/>
      <c r="Q5417"/>
    </row>
    <row r="5418" spans="3:17" x14ac:dyDescent="0.35">
      <c r="C5418"/>
      <c r="D5418"/>
      <c r="E5418"/>
      <c r="F5418"/>
      <c r="G5418"/>
      <c r="H5418"/>
      <c r="I5418"/>
      <c r="J5418"/>
      <c r="K5418"/>
      <c r="L5418"/>
      <c r="M5418"/>
      <c r="N5418"/>
      <c r="O5418"/>
      <c r="P5418"/>
      <c r="Q5418"/>
    </row>
    <row r="5419" spans="3:17" x14ac:dyDescent="0.35">
      <c r="C5419"/>
      <c r="D5419"/>
      <c r="E5419"/>
      <c r="F5419"/>
      <c r="G5419"/>
      <c r="H5419"/>
      <c r="I5419"/>
      <c r="J5419"/>
      <c r="K5419"/>
      <c r="L5419"/>
      <c r="M5419"/>
      <c r="N5419"/>
      <c r="O5419"/>
      <c r="P5419"/>
      <c r="Q5419"/>
    </row>
    <row r="5420" spans="3:17" x14ac:dyDescent="0.35">
      <c r="C5420"/>
      <c r="D5420"/>
      <c r="E5420"/>
      <c r="F5420"/>
      <c r="G5420"/>
      <c r="H5420"/>
      <c r="I5420"/>
      <c r="J5420"/>
      <c r="K5420"/>
      <c r="L5420"/>
      <c r="M5420"/>
      <c r="N5420"/>
      <c r="O5420"/>
      <c r="P5420"/>
      <c r="Q5420"/>
    </row>
    <row r="5421" spans="3:17" x14ac:dyDescent="0.35">
      <c r="C5421"/>
      <c r="D5421"/>
      <c r="E5421"/>
      <c r="F5421"/>
      <c r="G5421"/>
      <c r="H5421"/>
      <c r="I5421"/>
      <c r="J5421"/>
      <c r="K5421"/>
      <c r="L5421"/>
      <c r="M5421"/>
      <c r="N5421"/>
      <c r="O5421"/>
      <c r="P5421"/>
      <c r="Q5421"/>
    </row>
    <row r="5422" spans="3:17" x14ac:dyDescent="0.35">
      <c r="C5422"/>
      <c r="D5422"/>
      <c r="E5422"/>
      <c r="F5422"/>
      <c r="G5422"/>
      <c r="H5422"/>
      <c r="I5422"/>
      <c r="J5422"/>
      <c r="K5422"/>
      <c r="L5422"/>
      <c r="M5422"/>
      <c r="N5422"/>
      <c r="O5422"/>
      <c r="P5422"/>
      <c r="Q5422"/>
    </row>
    <row r="5423" spans="3:17" x14ac:dyDescent="0.35">
      <c r="C5423"/>
      <c r="D5423"/>
      <c r="E5423"/>
      <c r="F5423"/>
      <c r="G5423"/>
      <c r="H5423"/>
      <c r="I5423"/>
      <c r="J5423"/>
      <c r="K5423"/>
      <c r="L5423"/>
      <c r="M5423"/>
      <c r="N5423"/>
      <c r="O5423"/>
      <c r="P5423"/>
      <c r="Q5423"/>
    </row>
    <row r="5424" spans="3:17" x14ac:dyDescent="0.35">
      <c r="C5424"/>
      <c r="D5424"/>
      <c r="E5424"/>
      <c r="F5424"/>
      <c r="G5424"/>
      <c r="H5424"/>
      <c r="I5424"/>
      <c r="J5424"/>
      <c r="K5424"/>
      <c r="L5424"/>
      <c r="M5424"/>
      <c r="N5424"/>
      <c r="O5424"/>
      <c r="P5424"/>
      <c r="Q5424"/>
    </row>
    <row r="5425" spans="3:17" x14ac:dyDescent="0.35">
      <c r="C5425"/>
      <c r="D5425"/>
      <c r="E5425"/>
      <c r="F5425"/>
      <c r="G5425"/>
      <c r="H5425"/>
      <c r="I5425"/>
      <c r="J5425"/>
      <c r="K5425"/>
      <c r="L5425"/>
      <c r="M5425"/>
      <c r="N5425"/>
      <c r="O5425"/>
      <c r="P5425"/>
      <c r="Q5425"/>
    </row>
    <row r="5426" spans="3:17" x14ac:dyDescent="0.35">
      <c r="C5426"/>
      <c r="D5426"/>
      <c r="E5426"/>
      <c r="F5426"/>
      <c r="G5426"/>
      <c r="H5426"/>
      <c r="I5426"/>
      <c r="J5426"/>
      <c r="K5426"/>
      <c r="L5426"/>
      <c r="M5426"/>
      <c r="N5426"/>
      <c r="O5426"/>
      <c r="P5426"/>
      <c r="Q5426"/>
    </row>
    <row r="5427" spans="3:17" x14ac:dyDescent="0.35">
      <c r="C5427"/>
      <c r="D5427"/>
      <c r="E5427"/>
      <c r="F5427"/>
      <c r="G5427"/>
      <c r="H5427"/>
      <c r="I5427"/>
      <c r="J5427"/>
      <c r="K5427"/>
      <c r="L5427"/>
      <c r="M5427"/>
      <c r="N5427"/>
      <c r="O5427"/>
      <c r="P5427"/>
      <c r="Q5427"/>
    </row>
    <row r="5428" spans="3:17" x14ac:dyDescent="0.35">
      <c r="C5428"/>
      <c r="D5428"/>
      <c r="E5428"/>
      <c r="F5428"/>
      <c r="G5428"/>
      <c r="H5428"/>
      <c r="I5428"/>
      <c r="J5428"/>
      <c r="K5428"/>
      <c r="L5428"/>
      <c r="M5428"/>
      <c r="N5428"/>
      <c r="O5428"/>
      <c r="P5428"/>
      <c r="Q5428"/>
    </row>
    <row r="5429" spans="3:17" x14ac:dyDescent="0.35">
      <c r="C5429"/>
      <c r="D5429"/>
      <c r="E5429"/>
      <c r="F5429"/>
      <c r="G5429"/>
      <c r="H5429"/>
      <c r="I5429"/>
      <c r="J5429"/>
      <c r="K5429"/>
      <c r="L5429"/>
      <c r="M5429"/>
      <c r="N5429"/>
      <c r="O5429"/>
      <c r="P5429"/>
      <c r="Q5429"/>
    </row>
    <row r="5430" spans="3:17" x14ac:dyDescent="0.35">
      <c r="C5430"/>
      <c r="D5430"/>
      <c r="E5430"/>
      <c r="F5430"/>
      <c r="G5430"/>
      <c r="H5430"/>
      <c r="I5430"/>
      <c r="J5430"/>
      <c r="K5430"/>
      <c r="L5430"/>
      <c r="M5430"/>
      <c r="N5430"/>
      <c r="O5430"/>
      <c r="P5430"/>
      <c r="Q5430"/>
    </row>
    <row r="5431" spans="3:17" x14ac:dyDescent="0.35">
      <c r="C5431"/>
      <c r="D5431"/>
      <c r="E5431"/>
      <c r="F5431"/>
      <c r="G5431"/>
      <c r="H5431"/>
      <c r="I5431"/>
      <c r="J5431"/>
      <c r="K5431"/>
      <c r="L5431"/>
      <c r="M5431"/>
      <c r="N5431"/>
      <c r="O5431"/>
      <c r="P5431"/>
      <c r="Q5431"/>
    </row>
    <row r="5432" spans="3:17" x14ac:dyDescent="0.35">
      <c r="C5432"/>
      <c r="D5432"/>
      <c r="E5432"/>
      <c r="F5432"/>
      <c r="G5432"/>
      <c r="H5432"/>
      <c r="I5432"/>
      <c r="J5432"/>
      <c r="K5432"/>
      <c r="L5432"/>
      <c r="M5432"/>
      <c r="N5432"/>
      <c r="O5432"/>
      <c r="P5432"/>
      <c r="Q5432"/>
    </row>
    <row r="5433" spans="3:17" x14ac:dyDescent="0.35">
      <c r="C5433"/>
      <c r="D5433"/>
      <c r="E5433"/>
      <c r="F5433"/>
      <c r="G5433"/>
      <c r="H5433"/>
      <c r="I5433"/>
      <c r="J5433"/>
      <c r="K5433"/>
      <c r="L5433"/>
      <c r="M5433"/>
      <c r="N5433"/>
      <c r="O5433"/>
      <c r="P5433"/>
      <c r="Q5433"/>
    </row>
    <row r="5434" spans="3:17" x14ac:dyDescent="0.35">
      <c r="C5434"/>
      <c r="D5434"/>
      <c r="E5434"/>
      <c r="F5434"/>
      <c r="G5434"/>
      <c r="H5434"/>
      <c r="I5434"/>
      <c r="J5434"/>
      <c r="K5434"/>
      <c r="L5434"/>
      <c r="M5434"/>
      <c r="N5434"/>
      <c r="O5434"/>
      <c r="P5434"/>
      <c r="Q5434"/>
    </row>
    <row r="5435" spans="3:17" x14ac:dyDescent="0.35">
      <c r="C5435"/>
      <c r="D5435"/>
      <c r="E5435"/>
      <c r="F5435"/>
      <c r="G5435"/>
      <c r="H5435"/>
      <c r="I5435"/>
      <c r="J5435"/>
      <c r="K5435"/>
      <c r="L5435"/>
      <c r="M5435"/>
      <c r="N5435"/>
      <c r="O5435"/>
      <c r="P5435"/>
      <c r="Q5435"/>
    </row>
    <row r="5436" spans="3:17" x14ac:dyDescent="0.35">
      <c r="C5436"/>
      <c r="D5436"/>
      <c r="E5436"/>
      <c r="F5436"/>
      <c r="G5436"/>
      <c r="H5436"/>
      <c r="I5436"/>
      <c r="J5436"/>
      <c r="K5436"/>
      <c r="L5436"/>
      <c r="M5436"/>
      <c r="N5436"/>
      <c r="O5436"/>
      <c r="P5436"/>
      <c r="Q5436"/>
    </row>
    <row r="5437" spans="3:17" x14ac:dyDescent="0.35">
      <c r="C5437"/>
      <c r="D5437"/>
      <c r="E5437"/>
      <c r="F5437"/>
      <c r="G5437"/>
      <c r="H5437"/>
      <c r="I5437"/>
      <c r="J5437"/>
      <c r="K5437"/>
      <c r="L5437"/>
      <c r="M5437"/>
      <c r="N5437"/>
      <c r="O5437"/>
      <c r="P5437"/>
      <c r="Q5437"/>
    </row>
    <row r="5438" spans="3:17" x14ac:dyDescent="0.35">
      <c r="C5438"/>
      <c r="D5438"/>
      <c r="E5438"/>
      <c r="F5438"/>
      <c r="G5438"/>
      <c r="H5438"/>
      <c r="I5438"/>
      <c r="J5438"/>
      <c r="K5438"/>
      <c r="L5438"/>
      <c r="M5438"/>
      <c r="N5438"/>
      <c r="O5438"/>
      <c r="P5438"/>
      <c r="Q5438"/>
    </row>
    <row r="5439" spans="3:17" x14ac:dyDescent="0.35">
      <c r="C5439"/>
      <c r="D5439"/>
      <c r="E5439"/>
      <c r="F5439"/>
      <c r="G5439"/>
      <c r="H5439"/>
      <c r="I5439"/>
      <c r="J5439"/>
      <c r="K5439"/>
      <c r="L5439"/>
      <c r="M5439"/>
      <c r="N5439"/>
      <c r="O5439"/>
      <c r="P5439"/>
      <c r="Q5439"/>
    </row>
    <row r="5440" spans="3:17" x14ac:dyDescent="0.35">
      <c r="C5440"/>
      <c r="D5440"/>
      <c r="E5440"/>
      <c r="F5440"/>
      <c r="G5440"/>
      <c r="H5440"/>
      <c r="I5440"/>
      <c r="J5440"/>
      <c r="K5440"/>
      <c r="L5440"/>
      <c r="M5440"/>
      <c r="N5440"/>
      <c r="O5440"/>
      <c r="P5440"/>
      <c r="Q5440"/>
    </row>
    <row r="5441" spans="3:17" x14ac:dyDescent="0.35">
      <c r="C5441"/>
      <c r="D5441"/>
      <c r="E5441"/>
      <c r="F5441"/>
      <c r="G5441"/>
      <c r="H5441"/>
      <c r="I5441"/>
      <c r="J5441"/>
      <c r="K5441"/>
      <c r="L5441"/>
      <c r="M5441"/>
      <c r="N5441"/>
      <c r="O5441"/>
      <c r="P5441"/>
      <c r="Q5441"/>
    </row>
    <row r="5442" spans="3:17" x14ac:dyDescent="0.35">
      <c r="C5442"/>
      <c r="D5442"/>
      <c r="E5442"/>
      <c r="F5442"/>
      <c r="G5442"/>
      <c r="H5442"/>
      <c r="I5442"/>
      <c r="J5442"/>
      <c r="K5442"/>
      <c r="L5442"/>
      <c r="M5442"/>
      <c r="N5442"/>
      <c r="O5442"/>
      <c r="P5442"/>
      <c r="Q5442"/>
    </row>
    <row r="5443" spans="3:17" x14ac:dyDescent="0.35">
      <c r="C5443"/>
      <c r="D5443"/>
      <c r="E5443"/>
      <c r="F5443"/>
      <c r="G5443"/>
      <c r="H5443"/>
      <c r="I5443"/>
      <c r="J5443"/>
      <c r="K5443"/>
      <c r="L5443"/>
      <c r="M5443"/>
      <c r="N5443"/>
      <c r="O5443"/>
      <c r="P5443"/>
      <c r="Q5443"/>
    </row>
    <row r="5444" spans="3:17" x14ac:dyDescent="0.35">
      <c r="C5444"/>
      <c r="D5444"/>
      <c r="E5444"/>
      <c r="F5444"/>
      <c r="G5444"/>
      <c r="H5444"/>
      <c r="I5444"/>
      <c r="J5444"/>
      <c r="K5444"/>
      <c r="L5444"/>
      <c r="M5444"/>
      <c r="N5444"/>
      <c r="O5444"/>
      <c r="P5444"/>
      <c r="Q5444"/>
    </row>
    <row r="5445" spans="3:17" x14ac:dyDescent="0.35">
      <c r="C5445"/>
      <c r="D5445"/>
      <c r="E5445"/>
      <c r="F5445"/>
      <c r="G5445"/>
      <c r="H5445"/>
      <c r="I5445"/>
      <c r="J5445"/>
      <c r="K5445"/>
      <c r="L5445"/>
      <c r="M5445"/>
      <c r="N5445"/>
      <c r="O5445"/>
      <c r="P5445"/>
      <c r="Q5445"/>
    </row>
    <row r="5446" spans="3:17" x14ac:dyDescent="0.35">
      <c r="C5446"/>
      <c r="D5446"/>
      <c r="E5446"/>
      <c r="F5446"/>
      <c r="G5446"/>
      <c r="H5446"/>
      <c r="I5446"/>
      <c r="J5446"/>
      <c r="K5446"/>
      <c r="L5446"/>
      <c r="M5446"/>
      <c r="N5446"/>
      <c r="O5446"/>
      <c r="P5446"/>
      <c r="Q5446"/>
    </row>
    <row r="5447" spans="3:17" x14ac:dyDescent="0.35">
      <c r="C5447"/>
      <c r="D5447"/>
      <c r="E5447"/>
      <c r="F5447"/>
      <c r="G5447"/>
      <c r="H5447"/>
      <c r="I5447"/>
      <c r="J5447"/>
      <c r="K5447"/>
      <c r="L5447"/>
      <c r="M5447"/>
      <c r="N5447"/>
      <c r="O5447"/>
      <c r="P5447"/>
      <c r="Q5447"/>
    </row>
    <row r="5448" spans="3:17" x14ac:dyDescent="0.35">
      <c r="C5448"/>
      <c r="D5448"/>
      <c r="E5448"/>
      <c r="F5448"/>
      <c r="G5448"/>
      <c r="H5448"/>
      <c r="I5448"/>
      <c r="J5448"/>
      <c r="K5448"/>
      <c r="L5448"/>
      <c r="M5448"/>
      <c r="N5448"/>
      <c r="O5448"/>
      <c r="P5448"/>
      <c r="Q5448"/>
    </row>
    <row r="5449" spans="3:17" x14ac:dyDescent="0.35">
      <c r="C5449"/>
      <c r="D5449"/>
      <c r="E5449"/>
      <c r="F5449"/>
      <c r="G5449"/>
      <c r="H5449"/>
      <c r="I5449"/>
      <c r="J5449"/>
      <c r="K5449"/>
      <c r="L5449"/>
      <c r="M5449"/>
      <c r="N5449"/>
      <c r="O5449"/>
      <c r="P5449"/>
      <c r="Q5449"/>
    </row>
    <row r="5450" spans="3:17" x14ac:dyDescent="0.35">
      <c r="C5450"/>
      <c r="D5450"/>
      <c r="E5450"/>
      <c r="F5450"/>
      <c r="G5450"/>
      <c r="H5450"/>
      <c r="I5450"/>
      <c r="J5450"/>
      <c r="K5450"/>
      <c r="L5450"/>
      <c r="M5450"/>
      <c r="N5450"/>
      <c r="O5450"/>
      <c r="P5450"/>
      <c r="Q5450"/>
    </row>
    <row r="5451" spans="3:17" x14ac:dyDescent="0.35">
      <c r="C5451"/>
      <c r="D5451"/>
      <c r="E5451"/>
      <c r="F5451"/>
      <c r="G5451"/>
      <c r="H5451"/>
      <c r="I5451"/>
      <c r="J5451"/>
      <c r="K5451"/>
      <c r="L5451"/>
      <c r="M5451"/>
      <c r="N5451"/>
      <c r="O5451"/>
      <c r="P5451"/>
      <c r="Q5451"/>
    </row>
    <row r="5452" spans="3:17" x14ac:dyDescent="0.35">
      <c r="C5452"/>
      <c r="D5452"/>
      <c r="E5452"/>
      <c r="F5452"/>
      <c r="G5452"/>
      <c r="H5452"/>
      <c r="I5452"/>
      <c r="J5452"/>
      <c r="K5452"/>
      <c r="L5452"/>
      <c r="M5452"/>
      <c r="N5452"/>
      <c r="O5452"/>
      <c r="P5452"/>
      <c r="Q5452"/>
    </row>
    <row r="5453" spans="3:17" x14ac:dyDescent="0.35">
      <c r="C5453"/>
      <c r="D5453"/>
      <c r="E5453"/>
      <c r="F5453"/>
      <c r="G5453"/>
      <c r="H5453"/>
      <c r="I5453"/>
      <c r="J5453"/>
      <c r="K5453"/>
      <c r="L5453"/>
      <c r="M5453"/>
      <c r="N5453"/>
      <c r="O5453"/>
      <c r="P5453"/>
      <c r="Q5453"/>
    </row>
    <row r="5454" spans="3:17" x14ac:dyDescent="0.35">
      <c r="C5454"/>
      <c r="D5454"/>
      <c r="E5454"/>
      <c r="F5454"/>
      <c r="G5454"/>
      <c r="H5454"/>
      <c r="I5454"/>
      <c r="J5454"/>
      <c r="K5454"/>
      <c r="L5454"/>
      <c r="M5454"/>
      <c r="N5454"/>
      <c r="O5454"/>
      <c r="P5454"/>
      <c r="Q5454"/>
    </row>
    <row r="5455" spans="3:17" x14ac:dyDescent="0.35">
      <c r="C5455"/>
      <c r="D5455"/>
      <c r="E5455"/>
      <c r="F5455"/>
      <c r="G5455"/>
      <c r="H5455"/>
      <c r="I5455"/>
      <c r="J5455"/>
      <c r="K5455"/>
      <c r="L5455"/>
      <c r="M5455"/>
      <c r="N5455"/>
      <c r="O5455"/>
      <c r="P5455"/>
      <c r="Q5455"/>
    </row>
    <row r="5456" spans="3:17" x14ac:dyDescent="0.35">
      <c r="C5456"/>
      <c r="D5456"/>
      <c r="E5456"/>
      <c r="F5456"/>
      <c r="G5456"/>
      <c r="H5456"/>
      <c r="I5456"/>
      <c r="J5456"/>
      <c r="K5456"/>
      <c r="L5456"/>
      <c r="M5456"/>
      <c r="N5456"/>
      <c r="O5456"/>
      <c r="P5456"/>
      <c r="Q5456"/>
    </row>
    <row r="5457" spans="3:17" x14ac:dyDescent="0.35">
      <c r="C5457"/>
      <c r="D5457"/>
      <c r="E5457"/>
      <c r="F5457"/>
      <c r="G5457"/>
      <c r="H5457"/>
      <c r="I5457"/>
      <c r="J5457"/>
      <c r="K5457"/>
      <c r="L5457"/>
      <c r="M5457"/>
      <c r="N5457"/>
      <c r="O5457"/>
      <c r="P5457"/>
      <c r="Q5457"/>
    </row>
    <row r="5458" spans="3:17" x14ac:dyDescent="0.35">
      <c r="C5458"/>
      <c r="D5458"/>
      <c r="E5458"/>
      <c r="F5458"/>
      <c r="G5458"/>
      <c r="H5458"/>
      <c r="I5458"/>
      <c r="J5458"/>
      <c r="K5458"/>
      <c r="L5458"/>
      <c r="M5458"/>
      <c r="N5458"/>
      <c r="O5458"/>
      <c r="P5458"/>
      <c r="Q5458"/>
    </row>
    <row r="5459" spans="3:17" x14ac:dyDescent="0.35">
      <c r="C5459"/>
      <c r="D5459"/>
      <c r="E5459"/>
      <c r="F5459"/>
      <c r="G5459"/>
      <c r="H5459"/>
      <c r="I5459"/>
      <c r="J5459"/>
      <c r="K5459"/>
      <c r="L5459"/>
      <c r="M5459"/>
      <c r="N5459"/>
      <c r="O5459"/>
      <c r="P5459"/>
      <c r="Q5459"/>
    </row>
    <row r="5460" spans="3:17" x14ac:dyDescent="0.35">
      <c r="C5460"/>
      <c r="D5460"/>
      <c r="E5460"/>
      <c r="F5460"/>
      <c r="G5460"/>
      <c r="H5460"/>
      <c r="I5460"/>
      <c r="J5460"/>
      <c r="K5460"/>
      <c r="L5460"/>
      <c r="M5460"/>
      <c r="N5460"/>
      <c r="O5460"/>
      <c r="P5460"/>
      <c r="Q5460"/>
    </row>
    <row r="5461" spans="3:17" x14ac:dyDescent="0.35">
      <c r="C5461"/>
      <c r="D5461"/>
      <c r="E5461"/>
      <c r="F5461"/>
      <c r="G5461"/>
      <c r="H5461"/>
      <c r="I5461"/>
      <c r="J5461"/>
      <c r="K5461"/>
      <c r="L5461"/>
      <c r="M5461"/>
      <c r="N5461"/>
      <c r="O5461"/>
      <c r="P5461"/>
      <c r="Q5461"/>
    </row>
    <row r="5462" spans="3:17" x14ac:dyDescent="0.35">
      <c r="C5462"/>
      <c r="D5462"/>
      <c r="E5462"/>
      <c r="F5462"/>
      <c r="G5462"/>
      <c r="H5462"/>
      <c r="I5462"/>
      <c r="J5462"/>
      <c r="K5462"/>
      <c r="L5462"/>
      <c r="M5462"/>
      <c r="N5462"/>
      <c r="O5462"/>
      <c r="P5462"/>
      <c r="Q5462"/>
    </row>
    <row r="5463" spans="3:17" x14ac:dyDescent="0.35">
      <c r="C5463"/>
      <c r="D5463"/>
      <c r="E5463"/>
      <c r="F5463"/>
      <c r="G5463"/>
      <c r="H5463"/>
      <c r="I5463"/>
      <c r="J5463"/>
      <c r="K5463"/>
      <c r="L5463"/>
      <c r="M5463"/>
      <c r="N5463"/>
      <c r="O5463"/>
      <c r="P5463"/>
      <c r="Q5463"/>
    </row>
    <row r="5464" spans="3:17" x14ac:dyDescent="0.35">
      <c r="C5464"/>
      <c r="D5464"/>
      <c r="E5464"/>
      <c r="F5464"/>
      <c r="G5464"/>
      <c r="H5464"/>
      <c r="I5464"/>
      <c r="J5464"/>
      <c r="K5464"/>
      <c r="L5464"/>
      <c r="M5464"/>
      <c r="N5464"/>
      <c r="O5464"/>
      <c r="P5464"/>
      <c r="Q5464"/>
    </row>
    <row r="5465" spans="3:17" x14ac:dyDescent="0.35">
      <c r="C5465"/>
      <c r="D5465"/>
      <c r="E5465"/>
      <c r="F5465"/>
      <c r="G5465"/>
      <c r="H5465"/>
      <c r="I5465"/>
      <c r="J5465"/>
      <c r="K5465"/>
      <c r="L5465"/>
      <c r="M5465"/>
      <c r="N5465"/>
      <c r="O5465"/>
      <c r="P5465"/>
      <c r="Q5465"/>
    </row>
    <row r="5466" spans="3:17" x14ac:dyDescent="0.35">
      <c r="C5466"/>
      <c r="D5466"/>
      <c r="E5466"/>
      <c r="F5466"/>
      <c r="G5466"/>
      <c r="H5466"/>
      <c r="I5466"/>
      <c r="J5466"/>
      <c r="K5466"/>
      <c r="L5466"/>
      <c r="M5466"/>
      <c r="N5466"/>
      <c r="O5466"/>
      <c r="P5466"/>
      <c r="Q5466"/>
    </row>
    <row r="5467" spans="3:17" x14ac:dyDescent="0.35">
      <c r="C5467"/>
      <c r="D5467"/>
      <c r="E5467"/>
      <c r="F5467"/>
      <c r="G5467"/>
      <c r="H5467"/>
      <c r="I5467"/>
      <c r="J5467"/>
      <c r="K5467"/>
      <c r="L5467"/>
      <c r="M5467"/>
      <c r="N5467"/>
      <c r="O5467"/>
      <c r="P5467"/>
      <c r="Q5467"/>
    </row>
    <row r="5468" spans="3:17" x14ac:dyDescent="0.35">
      <c r="C5468"/>
      <c r="D5468"/>
      <c r="E5468"/>
      <c r="F5468"/>
      <c r="G5468"/>
      <c r="H5468"/>
      <c r="I5468"/>
      <c r="J5468"/>
      <c r="K5468"/>
      <c r="L5468"/>
      <c r="M5468"/>
      <c r="N5468"/>
      <c r="O5468"/>
      <c r="P5468"/>
      <c r="Q5468"/>
    </row>
    <row r="5469" spans="3:17" x14ac:dyDescent="0.35">
      <c r="C5469"/>
      <c r="D5469"/>
      <c r="E5469"/>
      <c r="F5469"/>
      <c r="G5469"/>
      <c r="H5469"/>
      <c r="I5469"/>
      <c r="J5469"/>
      <c r="K5469"/>
      <c r="L5469"/>
      <c r="M5469"/>
      <c r="N5469"/>
      <c r="O5469"/>
      <c r="P5469"/>
      <c r="Q5469"/>
    </row>
    <row r="5470" spans="3:17" x14ac:dyDescent="0.35">
      <c r="C5470"/>
      <c r="D5470"/>
      <c r="E5470"/>
      <c r="F5470"/>
      <c r="G5470"/>
      <c r="H5470"/>
      <c r="I5470"/>
      <c r="J5470"/>
      <c r="K5470"/>
      <c r="L5470"/>
      <c r="M5470"/>
      <c r="N5470"/>
      <c r="O5470"/>
      <c r="P5470"/>
      <c r="Q5470"/>
    </row>
    <row r="5471" spans="3:17" x14ac:dyDescent="0.35">
      <c r="C5471"/>
      <c r="D5471"/>
      <c r="E5471"/>
      <c r="F5471"/>
      <c r="G5471"/>
      <c r="H5471"/>
      <c r="I5471"/>
      <c r="J5471"/>
      <c r="K5471"/>
      <c r="L5471"/>
      <c r="M5471"/>
      <c r="N5471"/>
      <c r="O5471"/>
      <c r="P5471"/>
      <c r="Q5471"/>
    </row>
    <row r="5472" spans="3:17" x14ac:dyDescent="0.35">
      <c r="C5472"/>
      <c r="D5472"/>
      <c r="E5472"/>
      <c r="F5472"/>
      <c r="G5472"/>
      <c r="H5472"/>
      <c r="I5472"/>
      <c r="J5472"/>
      <c r="K5472"/>
      <c r="L5472"/>
      <c r="M5472"/>
      <c r="N5472"/>
      <c r="O5472"/>
      <c r="P5472"/>
      <c r="Q5472"/>
    </row>
    <row r="5473" spans="3:17" x14ac:dyDescent="0.35">
      <c r="C5473"/>
      <c r="D5473"/>
      <c r="E5473"/>
      <c r="F5473"/>
      <c r="G5473"/>
      <c r="H5473"/>
      <c r="I5473"/>
      <c r="J5473"/>
      <c r="K5473"/>
      <c r="L5473"/>
      <c r="M5473"/>
      <c r="N5473"/>
      <c r="O5473"/>
      <c r="P5473"/>
      <c r="Q5473"/>
    </row>
    <row r="5474" spans="3:17" x14ac:dyDescent="0.35">
      <c r="C5474"/>
      <c r="D5474"/>
      <c r="E5474"/>
      <c r="F5474"/>
      <c r="G5474"/>
      <c r="H5474"/>
      <c r="I5474"/>
      <c r="J5474"/>
      <c r="K5474"/>
      <c r="L5474"/>
      <c r="M5474"/>
      <c r="N5474"/>
      <c r="O5474"/>
      <c r="P5474"/>
      <c r="Q5474"/>
    </row>
    <row r="5475" spans="3:17" x14ac:dyDescent="0.35">
      <c r="C5475"/>
      <c r="D5475"/>
      <c r="E5475"/>
      <c r="F5475"/>
      <c r="G5475"/>
      <c r="H5475"/>
      <c r="I5475"/>
      <c r="J5475"/>
      <c r="K5475"/>
      <c r="L5475"/>
      <c r="M5475"/>
      <c r="N5475"/>
      <c r="O5475"/>
      <c r="P5475"/>
      <c r="Q5475"/>
    </row>
    <row r="5476" spans="3:17" x14ac:dyDescent="0.35">
      <c r="C5476"/>
      <c r="D5476"/>
      <c r="E5476"/>
      <c r="F5476"/>
      <c r="G5476"/>
      <c r="H5476"/>
      <c r="I5476"/>
      <c r="J5476"/>
      <c r="K5476"/>
      <c r="L5476"/>
      <c r="M5476"/>
      <c r="N5476"/>
      <c r="O5476"/>
      <c r="P5476"/>
      <c r="Q5476"/>
    </row>
    <row r="5477" spans="3:17" x14ac:dyDescent="0.35">
      <c r="C5477"/>
      <c r="D5477"/>
      <c r="E5477"/>
      <c r="F5477"/>
      <c r="G5477"/>
      <c r="H5477"/>
      <c r="I5477"/>
      <c r="J5477"/>
      <c r="K5477"/>
      <c r="L5477"/>
      <c r="M5477"/>
      <c r="N5477"/>
      <c r="O5477"/>
      <c r="P5477"/>
      <c r="Q5477"/>
    </row>
    <row r="5478" spans="3:17" x14ac:dyDescent="0.35">
      <c r="C5478"/>
      <c r="D5478"/>
      <c r="E5478"/>
      <c r="F5478"/>
      <c r="G5478"/>
      <c r="H5478"/>
      <c r="I5478"/>
      <c r="J5478"/>
      <c r="K5478"/>
      <c r="L5478"/>
      <c r="M5478"/>
      <c r="N5478"/>
      <c r="O5478"/>
      <c r="P5478"/>
      <c r="Q5478"/>
    </row>
    <row r="5479" spans="3:17" x14ac:dyDescent="0.35">
      <c r="C5479"/>
      <c r="D5479"/>
      <c r="E5479"/>
      <c r="F5479"/>
      <c r="G5479"/>
      <c r="H5479"/>
      <c r="I5479"/>
      <c r="J5479"/>
      <c r="K5479"/>
      <c r="L5479"/>
      <c r="M5479"/>
      <c r="N5479"/>
      <c r="O5479"/>
      <c r="P5479"/>
      <c r="Q5479"/>
    </row>
    <row r="5480" spans="3:17" x14ac:dyDescent="0.35">
      <c r="C5480"/>
      <c r="D5480"/>
      <c r="E5480"/>
      <c r="F5480"/>
      <c r="G5480"/>
      <c r="H5480"/>
      <c r="I5480"/>
      <c r="J5480"/>
      <c r="K5480"/>
      <c r="L5480"/>
      <c r="M5480"/>
      <c r="N5480"/>
      <c r="O5480"/>
      <c r="P5480"/>
      <c r="Q5480"/>
    </row>
    <row r="5481" spans="3:17" x14ac:dyDescent="0.35">
      <c r="C5481"/>
      <c r="D5481"/>
      <c r="E5481"/>
      <c r="F5481"/>
      <c r="G5481"/>
      <c r="H5481"/>
      <c r="I5481"/>
      <c r="J5481"/>
      <c r="K5481"/>
      <c r="L5481"/>
      <c r="M5481"/>
      <c r="N5481"/>
      <c r="O5481"/>
      <c r="P5481"/>
      <c r="Q5481"/>
    </row>
    <row r="5482" spans="3:17" x14ac:dyDescent="0.35">
      <c r="C5482"/>
      <c r="D5482"/>
      <c r="E5482"/>
      <c r="F5482"/>
      <c r="G5482"/>
      <c r="H5482"/>
      <c r="I5482"/>
      <c r="J5482"/>
      <c r="K5482"/>
      <c r="L5482"/>
      <c r="M5482"/>
      <c r="N5482"/>
      <c r="O5482"/>
      <c r="P5482"/>
      <c r="Q5482"/>
    </row>
    <row r="5483" spans="3:17" x14ac:dyDescent="0.35">
      <c r="C5483"/>
      <c r="D5483"/>
      <c r="E5483"/>
      <c r="F5483"/>
      <c r="G5483"/>
      <c r="H5483"/>
      <c r="I5483"/>
      <c r="J5483"/>
      <c r="K5483"/>
      <c r="L5483"/>
      <c r="M5483"/>
      <c r="N5483"/>
      <c r="O5483"/>
      <c r="P5483"/>
      <c r="Q5483"/>
    </row>
    <row r="5484" spans="3:17" x14ac:dyDescent="0.35">
      <c r="C5484"/>
      <c r="D5484"/>
      <c r="E5484"/>
      <c r="F5484"/>
      <c r="G5484"/>
      <c r="H5484"/>
      <c r="I5484"/>
      <c r="J5484"/>
      <c r="K5484"/>
      <c r="L5484"/>
      <c r="M5484"/>
      <c r="N5484"/>
      <c r="O5484"/>
      <c r="P5484"/>
      <c r="Q5484"/>
    </row>
    <row r="5485" spans="3:17" x14ac:dyDescent="0.35">
      <c r="C5485"/>
      <c r="D5485"/>
      <c r="E5485"/>
      <c r="F5485"/>
      <c r="G5485"/>
      <c r="H5485"/>
      <c r="I5485"/>
      <c r="J5485"/>
      <c r="K5485"/>
      <c r="L5485"/>
      <c r="M5485"/>
      <c r="N5485"/>
      <c r="O5485"/>
      <c r="P5485"/>
      <c r="Q5485"/>
    </row>
    <row r="5486" spans="3:17" x14ac:dyDescent="0.35">
      <c r="C5486"/>
      <c r="D5486"/>
      <c r="E5486"/>
      <c r="F5486"/>
      <c r="G5486"/>
      <c r="H5486"/>
      <c r="I5486"/>
      <c r="J5486"/>
      <c r="K5486"/>
      <c r="L5486"/>
      <c r="M5486"/>
      <c r="N5486"/>
      <c r="O5486"/>
      <c r="P5486"/>
      <c r="Q5486"/>
    </row>
    <row r="5487" spans="3:17" x14ac:dyDescent="0.35">
      <c r="C5487"/>
      <c r="D5487"/>
      <c r="E5487"/>
      <c r="F5487"/>
      <c r="G5487"/>
      <c r="H5487"/>
      <c r="I5487"/>
      <c r="J5487"/>
      <c r="K5487"/>
      <c r="L5487"/>
      <c r="M5487"/>
      <c r="N5487"/>
      <c r="O5487"/>
      <c r="P5487"/>
      <c r="Q5487"/>
    </row>
    <row r="5488" spans="3:17" x14ac:dyDescent="0.35">
      <c r="C5488"/>
      <c r="D5488"/>
      <c r="E5488"/>
      <c r="F5488"/>
      <c r="G5488"/>
      <c r="H5488"/>
      <c r="I5488"/>
      <c r="J5488"/>
      <c r="K5488"/>
      <c r="L5488"/>
      <c r="M5488"/>
      <c r="N5488"/>
      <c r="O5488"/>
      <c r="P5488"/>
      <c r="Q5488"/>
    </row>
    <row r="5489" spans="3:17" x14ac:dyDescent="0.35">
      <c r="C5489"/>
      <c r="D5489"/>
      <c r="E5489"/>
      <c r="F5489"/>
      <c r="G5489"/>
      <c r="H5489"/>
      <c r="I5489"/>
      <c r="J5489"/>
      <c r="K5489"/>
      <c r="L5489"/>
      <c r="M5489"/>
      <c r="N5489"/>
      <c r="O5489"/>
      <c r="P5489"/>
      <c r="Q5489"/>
    </row>
    <row r="5490" spans="3:17" x14ac:dyDescent="0.35">
      <c r="C5490"/>
      <c r="D5490"/>
      <c r="E5490"/>
      <c r="F5490"/>
      <c r="G5490"/>
      <c r="H5490"/>
      <c r="I5490"/>
      <c r="J5490"/>
      <c r="K5490"/>
      <c r="L5490"/>
      <c r="M5490"/>
      <c r="N5490"/>
      <c r="O5490"/>
      <c r="P5490"/>
      <c r="Q5490"/>
    </row>
    <row r="5491" spans="3:17" x14ac:dyDescent="0.35">
      <c r="C5491"/>
      <c r="D5491"/>
      <c r="E5491"/>
      <c r="F5491"/>
      <c r="G5491"/>
      <c r="H5491"/>
      <c r="I5491"/>
      <c r="J5491"/>
      <c r="K5491"/>
      <c r="L5491"/>
      <c r="M5491"/>
      <c r="N5491"/>
      <c r="O5491"/>
      <c r="P5491"/>
      <c r="Q5491"/>
    </row>
    <row r="5492" spans="3:17" x14ac:dyDescent="0.35">
      <c r="C5492"/>
      <c r="D5492"/>
      <c r="E5492"/>
      <c r="F5492"/>
      <c r="G5492"/>
      <c r="H5492"/>
      <c r="I5492"/>
      <c r="J5492"/>
      <c r="K5492"/>
      <c r="L5492"/>
      <c r="M5492"/>
      <c r="N5492"/>
      <c r="O5492"/>
      <c r="P5492"/>
      <c r="Q5492"/>
    </row>
    <row r="5493" spans="3:17" x14ac:dyDescent="0.35">
      <c r="C5493"/>
      <c r="D5493"/>
      <c r="E5493"/>
      <c r="F5493"/>
      <c r="G5493"/>
      <c r="H5493"/>
      <c r="I5493"/>
      <c r="J5493"/>
      <c r="K5493"/>
      <c r="L5493"/>
      <c r="M5493"/>
      <c r="N5493"/>
      <c r="O5493"/>
      <c r="P5493"/>
      <c r="Q5493"/>
    </row>
    <row r="5494" spans="3:17" x14ac:dyDescent="0.35">
      <c r="C5494"/>
      <c r="D5494"/>
      <c r="E5494"/>
      <c r="F5494"/>
      <c r="G5494"/>
      <c r="H5494"/>
      <c r="I5494"/>
      <c r="J5494"/>
      <c r="K5494"/>
      <c r="L5494"/>
      <c r="M5494"/>
      <c r="N5494"/>
      <c r="O5494"/>
      <c r="P5494"/>
      <c r="Q5494"/>
    </row>
    <row r="5495" spans="3:17" x14ac:dyDescent="0.35">
      <c r="C5495"/>
      <c r="D5495"/>
      <c r="E5495"/>
      <c r="F5495"/>
      <c r="G5495"/>
      <c r="H5495"/>
      <c r="I5495"/>
      <c r="J5495"/>
      <c r="K5495"/>
      <c r="L5495"/>
      <c r="M5495"/>
      <c r="N5495"/>
      <c r="O5495"/>
      <c r="P5495"/>
      <c r="Q5495"/>
    </row>
    <row r="5496" spans="3:17" x14ac:dyDescent="0.35">
      <c r="C5496"/>
      <c r="D5496"/>
      <c r="E5496"/>
      <c r="F5496"/>
      <c r="G5496"/>
      <c r="H5496"/>
      <c r="I5496"/>
      <c r="J5496"/>
      <c r="K5496"/>
      <c r="L5496"/>
      <c r="M5496"/>
      <c r="N5496"/>
      <c r="O5496"/>
      <c r="P5496"/>
      <c r="Q5496"/>
    </row>
    <row r="5497" spans="3:17" x14ac:dyDescent="0.35">
      <c r="C5497"/>
      <c r="D5497"/>
      <c r="E5497"/>
      <c r="F5497"/>
      <c r="G5497"/>
      <c r="H5497"/>
      <c r="I5497"/>
      <c r="J5497"/>
      <c r="K5497"/>
      <c r="L5497"/>
      <c r="M5497"/>
      <c r="N5497"/>
      <c r="O5497"/>
      <c r="P5497"/>
      <c r="Q5497"/>
    </row>
    <row r="5498" spans="3:17" x14ac:dyDescent="0.35">
      <c r="C5498"/>
      <c r="D5498"/>
      <c r="E5498"/>
      <c r="F5498"/>
      <c r="G5498"/>
      <c r="H5498"/>
      <c r="I5498"/>
      <c r="J5498"/>
      <c r="K5498"/>
      <c r="L5498"/>
      <c r="M5498"/>
      <c r="N5498"/>
      <c r="O5498"/>
      <c r="P5498"/>
      <c r="Q5498"/>
    </row>
    <row r="5499" spans="3:17" x14ac:dyDescent="0.35">
      <c r="C5499"/>
      <c r="D5499"/>
      <c r="E5499"/>
      <c r="F5499"/>
      <c r="G5499"/>
      <c r="H5499"/>
      <c r="I5499"/>
      <c r="J5499"/>
      <c r="K5499"/>
      <c r="L5499"/>
      <c r="M5499"/>
      <c r="N5499"/>
      <c r="O5499"/>
      <c r="P5499"/>
      <c r="Q5499"/>
    </row>
    <row r="5500" spans="3:17" x14ac:dyDescent="0.35">
      <c r="C5500"/>
      <c r="D5500"/>
      <c r="E5500"/>
      <c r="F5500"/>
      <c r="G5500"/>
      <c r="H5500"/>
      <c r="I5500"/>
      <c r="J5500"/>
      <c r="K5500"/>
      <c r="L5500"/>
      <c r="M5500"/>
      <c r="N5500"/>
      <c r="O5500"/>
      <c r="P5500"/>
      <c r="Q5500"/>
    </row>
    <row r="5501" spans="3:17" x14ac:dyDescent="0.35">
      <c r="C5501"/>
      <c r="D5501"/>
      <c r="E5501"/>
      <c r="F5501"/>
      <c r="G5501"/>
      <c r="H5501"/>
      <c r="I5501"/>
      <c r="J5501"/>
      <c r="K5501"/>
      <c r="L5501"/>
      <c r="M5501"/>
      <c r="N5501"/>
      <c r="O5501"/>
      <c r="P5501"/>
      <c r="Q5501"/>
    </row>
    <row r="5502" spans="3:17" x14ac:dyDescent="0.35">
      <c r="C5502"/>
      <c r="D5502"/>
      <c r="E5502"/>
      <c r="F5502"/>
      <c r="G5502"/>
      <c r="H5502"/>
      <c r="I5502"/>
      <c r="J5502"/>
      <c r="K5502"/>
      <c r="L5502"/>
      <c r="M5502"/>
      <c r="N5502"/>
      <c r="O5502"/>
      <c r="P5502"/>
      <c r="Q5502"/>
    </row>
    <row r="5503" spans="3:17" x14ac:dyDescent="0.35">
      <c r="C5503"/>
      <c r="D5503"/>
      <c r="E5503"/>
      <c r="F5503"/>
      <c r="G5503"/>
      <c r="H5503"/>
      <c r="I5503"/>
      <c r="J5503"/>
      <c r="K5503"/>
      <c r="L5503"/>
      <c r="M5503"/>
      <c r="N5503"/>
      <c r="O5503"/>
      <c r="P5503"/>
      <c r="Q5503"/>
    </row>
    <row r="5504" spans="3:17" x14ac:dyDescent="0.35">
      <c r="C5504"/>
      <c r="D5504"/>
      <c r="E5504"/>
      <c r="F5504"/>
      <c r="G5504"/>
      <c r="H5504"/>
      <c r="I5504"/>
      <c r="J5504"/>
      <c r="K5504"/>
      <c r="L5504"/>
      <c r="M5504"/>
      <c r="N5504"/>
      <c r="O5504"/>
      <c r="P5504"/>
      <c r="Q5504"/>
    </row>
    <row r="5505" spans="3:17" x14ac:dyDescent="0.35">
      <c r="C5505"/>
      <c r="D5505"/>
      <c r="E5505"/>
      <c r="F5505"/>
      <c r="G5505"/>
      <c r="H5505"/>
      <c r="I5505"/>
      <c r="J5505"/>
      <c r="K5505"/>
      <c r="L5505"/>
      <c r="M5505"/>
      <c r="N5505"/>
      <c r="O5505"/>
      <c r="P5505"/>
      <c r="Q5505"/>
    </row>
    <row r="5506" spans="3:17" x14ac:dyDescent="0.35">
      <c r="C5506"/>
      <c r="D5506"/>
      <c r="E5506"/>
      <c r="F5506"/>
      <c r="G5506"/>
      <c r="H5506"/>
      <c r="I5506"/>
      <c r="J5506"/>
      <c r="K5506"/>
      <c r="L5506"/>
      <c r="M5506"/>
      <c r="N5506"/>
      <c r="O5506"/>
      <c r="P5506"/>
      <c r="Q5506"/>
    </row>
    <row r="5507" spans="3:17" x14ac:dyDescent="0.35">
      <c r="C5507"/>
      <c r="D5507"/>
      <c r="E5507"/>
      <c r="F5507"/>
      <c r="G5507"/>
      <c r="H5507"/>
      <c r="I5507"/>
      <c r="J5507"/>
      <c r="K5507"/>
      <c r="L5507"/>
      <c r="M5507"/>
      <c r="N5507"/>
      <c r="O5507"/>
      <c r="P5507"/>
      <c r="Q5507"/>
    </row>
    <row r="5508" spans="3:17" x14ac:dyDescent="0.35">
      <c r="C5508"/>
      <c r="D5508"/>
      <c r="E5508"/>
      <c r="F5508"/>
      <c r="G5508"/>
      <c r="H5508"/>
      <c r="I5508"/>
      <c r="J5508"/>
      <c r="K5508"/>
      <c r="L5508"/>
      <c r="M5508"/>
      <c r="N5508"/>
      <c r="O5508"/>
      <c r="P5508"/>
      <c r="Q5508"/>
    </row>
    <row r="5509" spans="3:17" x14ac:dyDescent="0.35">
      <c r="C5509"/>
      <c r="D5509"/>
      <c r="E5509"/>
      <c r="F5509"/>
      <c r="G5509"/>
      <c r="H5509"/>
      <c r="I5509"/>
      <c r="J5509"/>
      <c r="K5509"/>
      <c r="L5509"/>
      <c r="M5509"/>
      <c r="N5509"/>
      <c r="O5509"/>
      <c r="P5509"/>
      <c r="Q5509"/>
    </row>
    <row r="5510" spans="3:17" x14ac:dyDescent="0.35">
      <c r="C5510"/>
      <c r="D5510"/>
      <c r="E5510"/>
      <c r="F5510"/>
      <c r="G5510"/>
      <c r="H5510"/>
      <c r="I5510"/>
      <c r="J5510"/>
      <c r="K5510"/>
      <c r="L5510"/>
      <c r="M5510"/>
      <c r="N5510"/>
      <c r="O5510"/>
      <c r="P5510"/>
      <c r="Q5510"/>
    </row>
    <row r="5511" spans="3:17" x14ac:dyDescent="0.35">
      <c r="C5511"/>
      <c r="D5511"/>
      <c r="E5511"/>
      <c r="F5511"/>
      <c r="G5511"/>
      <c r="H5511"/>
      <c r="I5511"/>
      <c r="J5511"/>
      <c r="K5511"/>
      <c r="L5511"/>
      <c r="M5511"/>
      <c r="N5511"/>
      <c r="O5511"/>
      <c r="P5511"/>
      <c r="Q5511"/>
    </row>
    <row r="5512" spans="3:17" x14ac:dyDescent="0.35">
      <c r="C5512"/>
      <c r="D5512"/>
      <c r="E5512"/>
      <c r="F5512"/>
      <c r="G5512"/>
      <c r="H5512"/>
      <c r="I5512"/>
      <c r="J5512"/>
      <c r="K5512"/>
      <c r="L5512"/>
      <c r="M5512"/>
      <c r="N5512"/>
      <c r="O5512"/>
      <c r="P5512"/>
      <c r="Q5512"/>
    </row>
    <row r="5513" spans="3:17" x14ac:dyDescent="0.35">
      <c r="C5513"/>
      <c r="D5513"/>
      <c r="E5513"/>
      <c r="F5513"/>
      <c r="G5513"/>
      <c r="H5513"/>
      <c r="I5513"/>
      <c r="J5513"/>
      <c r="K5513"/>
      <c r="L5513"/>
      <c r="M5513"/>
      <c r="N5513"/>
      <c r="O5513"/>
      <c r="P5513"/>
      <c r="Q5513"/>
    </row>
    <row r="5514" spans="3:17" x14ac:dyDescent="0.35">
      <c r="C5514"/>
      <c r="D5514"/>
      <c r="E5514"/>
      <c r="F5514"/>
      <c r="G5514"/>
      <c r="H5514"/>
      <c r="I5514"/>
      <c r="J5514"/>
      <c r="K5514"/>
      <c r="L5514"/>
      <c r="M5514"/>
      <c r="N5514"/>
      <c r="O5514"/>
      <c r="P5514"/>
      <c r="Q5514"/>
    </row>
    <row r="5515" spans="3:17" x14ac:dyDescent="0.35">
      <c r="C5515"/>
      <c r="D5515"/>
      <c r="E5515"/>
      <c r="F5515"/>
      <c r="G5515"/>
      <c r="H5515"/>
      <c r="I5515"/>
      <c r="J5515"/>
      <c r="K5515"/>
      <c r="L5515"/>
      <c r="M5515"/>
      <c r="N5515"/>
      <c r="O5515"/>
      <c r="P5515"/>
      <c r="Q5515"/>
    </row>
    <row r="5516" spans="3:17" x14ac:dyDescent="0.35">
      <c r="C5516"/>
      <c r="D5516"/>
      <c r="E5516"/>
      <c r="F5516"/>
      <c r="G5516"/>
      <c r="H5516"/>
      <c r="I5516"/>
      <c r="J5516"/>
      <c r="K5516"/>
      <c r="L5516"/>
      <c r="M5516"/>
      <c r="N5516"/>
      <c r="O5516"/>
      <c r="P5516"/>
      <c r="Q5516"/>
    </row>
    <row r="5517" spans="3:17" x14ac:dyDescent="0.35">
      <c r="C5517"/>
      <c r="D5517"/>
      <c r="E5517"/>
      <c r="F5517"/>
      <c r="G5517"/>
      <c r="H5517"/>
      <c r="I5517"/>
      <c r="J5517"/>
      <c r="K5517"/>
      <c r="L5517"/>
      <c r="M5517"/>
      <c r="N5517"/>
      <c r="O5517"/>
      <c r="P5517"/>
      <c r="Q5517"/>
    </row>
    <row r="5518" spans="3:17" x14ac:dyDescent="0.35">
      <c r="C5518"/>
      <c r="D5518"/>
      <c r="E5518"/>
      <c r="F5518"/>
      <c r="G5518"/>
      <c r="H5518"/>
      <c r="I5518"/>
      <c r="J5518"/>
      <c r="K5518"/>
      <c r="L5518"/>
      <c r="M5518"/>
      <c r="N5518"/>
      <c r="O5518"/>
      <c r="P5518"/>
      <c r="Q5518"/>
    </row>
    <row r="5519" spans="3:17" x14ac:dyDescent="0.35">
      <c r="C5519"/>
      <c r="D5519"/>
      <c r="E5519"/>
      <c r="F5519"/>
      <c r="G5519"/>
      <c r="H5519"/>
      <c r="I5519"/>
      <c r="J5519"/>
      <c r="K5519"/>
      <c r="L5519"/>
      <c r="M5519"/>
      <c r="N5519"/>
      <c r="O5519"/>
      <c r="P5519"/>
      <c r="Q5519"/>
    </row>
    <row r="5520" spans="3:17" x14ac:dyDescent="0.35">
      <c r="C5520"/>
      <c r="D5520"/>
      <c r="E5520"/>
      <c r="F5520"/>
      <c r="G5520"/>
      <c r="H5520"/>
      <c r="I5520"/>
      <c r="J5520"/>
      <c r="K5520"/>
      <c r="L5520"/>
      <c r="M5520"/>
      <c r="N5520"/>
      <c r="O5520"/>
      <c r="P5520"/>
      <c r="Q5520"/>
    </row>
    <row r="5521" spans="3:17" x14ac:dyDescent="0.35">
      <c r="C5521"/>
      <c r="D5521"/>
      <c r="E5521"/>
      <c r="F5521"/>
      <c r="G5521"/>
      <c r="H5521"/>
      <c r="I5521"/>
      <c r="J5521"/>
      <c r="K5521"/>
      <c r="L5521"/>
      <c r="M5521"/>
      <c r="N5521"/>
      <c r="O5521"/>
      <c r="P5521"/>
      <c r="Q5521"/>
    </row>
    <row r="5522" spans="3:17" x14ac:dyDescent="0.35">
      <c r="C5522"/>
      <c r="D5522"/>
      <c r="E5522"/>
      <c r="F5522"/>
      <c r="G5522"/>
      <c r="H5522"/>
      <c r="I5522"/>
      <c r="J5522"/>
      <c r="K5522"/>
      <c r="L5522"/>
      <c r="M5522"/>
      <c r="N5522"/>
      <c r="O5522"/>
      <c r="P5522"/>
      <c r="Q5522"/>
    </row>
    <row r="5523" spans="3:17" x14ac:dyDescent="0.35">
      <c r="C5523"/>
      <c r="D5523"/>
      <c r="E5523"/>
      <c r="F5523"/>
      <c r="G5523"/>
      <c r="H5523"/>
      <c r="I5523"/>
      <c r="J5523"/>
      <c r="K5523"/>
      <c r="L5523"/>
      <c r="M5523"/>
      <c r="N5523"/>
      <c r="O5523"/>
      <c r="P5523"/>
      <c r="Q5523"/>
    </row>
    <row r="5524" spans="3:17" x14ac:dyDescent="0.35">
      <c r="C5524"/>
      <c r="D5524"/>
      <c r="E5524"/>
      <c r="F5524"/>
      <c r="G5524"/>
      <c r="H5524"/>
      <c r="I5524"/>
      <c r="J5524"/>
      <c r="K5524"/>
      <c r="L5524"/>
      <c r="M5524"/>
      <c r="N5524"/>
      <c r="O5524"/>
      <c r="P5524"/>
      <c r="Q5524"/>
    </row>
    <row r="5525" spans="3:17" x14ac:dyDescent="0.35">
      <c r="C5525"/>
      <c r="D5525"/>
      <c r="E5525"/>
      <c r="F5525"/>
      <c r="G5525"/>
      <c r="H5525"/>
      <c r="I5525"/>
      <c r="J5525"/>
      <c r="K5525"/>
      <c r="L5525"/>
      <c r="M5525"/>
      <c r="N5525"/>
      <c r="O5525"/>
      <c r="P5525"/>
      <c r="Q5525"/>
    </row>
    <row r="5526" spans="3:17" x14ac:dyDescent="0.35">
      <c r="C5526"/>
      <c r="D5526"/>
      <c r="E5526"/>
      <c r="F5526"/>
      <c r="G5526"/>
      <c r="H5526"/>
      <c r="I5526"/>
      <c r="J5526"/>
      <c r="K5526"/>
      <c r="L5526"/>
      <c r="M5526"/>
      <c r="N5526"/>
      <c r="O5526"/>
      <c r="P5526"/>
      <c r="Q5526"/>
    </row>
    <row r="5527" spans="3:17" x14ac:dyDescent="0.35">
      <c r="C5527"/>
      <c r="D5527"/>
      <c r="E5527"/>
      <c r="F5527"/>
      <c r="G5527"/>
      <c r="H5527"/>
      <c r="I5527"/>
      <c r="J5527"/>
      <c r="K5527"/>
      <c r="L5527"/>
      <c r="M5527"/>
      <c r="N5527"/>
      <c r="O5527"/>
      <c r="P5527"/>
      <c r="Q5527"/>
    </row>
    <row r="5528" spans="3:17" x14ac:dyDescent="0.35">
      <c r="C5528"/>
      <c r="D5528"/>
      <c r="E5528"/>
      <c r="F5528"/>
      <c r="G5528"/>
      <c r="H5528"/>
      <c r="I5528"/>
      <c r="J5528"/>
      <c r="K5528"/>
      <c r="L5528"/>
      <c r="M5528"/>
      <c r="N5528"/>
      <c r="O5528"/>
      <c r="P5528"/>
      <c r="Q5528"/>
    </row>
    <row r="5529" spans="3:17" x14ac:dyDescent="0.35">
      <c r="C5529"/>
      <c r="D5529"/>
      <c r="E5529"/>
      <c r="F5529"/>
      <c r="G5529"/>
      <c r="H5529"/>
      <c r="I5529"/>
      <c r="J5529"/>
      <c r="K5529"/>
      <c r="L5529"/>
      <c r="M5529"/>
      <c r="N5529"/>
      <c r="O5529"/>
      <c r="P5529"/>
      <c r="Q5529"/>
    </row>
    <row r="5530" spans="3:17" x14ac:dyDescent="0.35">
      <c r="C5530"/>
      <c r="D5530"/>
      <c r="E5530"/>
      <c r="F5530"/>
      <c r="G5530"/>
      <c r="H5530"/>
      <c r="I5530"/>
      <c r="J5530"/>
      <c r="K5530"/>
      <c r="L5530"/>
      <c r="M5530"/>
      <c r="N5530"/>
      <c r="O5530"/>
      <c r="P5530"/>
      <c r="Q5530"/>
    </row>
    <row r="5531" spans="3:17" x14ac:dyDescent="0.35">
      <c r="C5531"/>
      <c r="D5531"/>
      <c r="E5531"/>
      <c r="F5531"/>
      <c r="G5531"/>
      <c r="H5531"/>
      <c r="I5531"/>
      <c r="J5531"/>
      <c r="K5531"/>
      <c r="L5531"/>
      <c r="M5531"/>
      <c r="N5531"/>
      <c r="O5531"/>
      <c r="P5531"/>
      <c r="Q5531"/>
    </row>
    <row r="5532" spans="3:17" x14ac:dyDescent="0.35">
      <c r="C5532"/>
      <c r="D5532"/>
      <c r="E5532"/>
      <c r="F5532"/>
      <c r="G5532"/>
      <c r="H5532"/>
      <c r="I5532"/>
      <c r="J5532"/>
      <c r="K5532"/>
      <c r="L5532"/>
      <c r="M5532"/>
      <c r="N5532"/>
      <c r="O5532"/>
      <c r="P5532"/>
      <c r="Q5532"/>
    </row>
    <row r="5533" spans="3:17" x14ac:dyDescent="0.35">
      <c r="C5533"/>
      <c r="D5533"/>
      <c r="E5533"/>
      <c r="F5533"/>
      <c r="G5533"/>
      <c r="H5533"/>
      <c r="I5533"/>
      <c r="J5533"/>
      <c r="K5533"/>
      <c r="L5533"/>
      <c r="M5533"/>
      <c r="N5533"/>
      <c r="O5533"/>
      <c r="P5533"/>
      <c r="Q5533"/>
    </row>
    <row r="5534" spans="3:17" x14ac:dyDescent="0.35">
      <c r="C5534"/>
      <c r="D5534"/>
      <c r="E5534"/>
      <c r="F5534"/>
      <c r="G5534"/>
      <c r="H5534"/>
      <c r="I5534"/>
      <c r="J5534"/>
      <c r="K5534"/>
      <c r="L5534"/>
      <c r="M5534"/>
      <c r="N5534"/>
      <c r="O5534"/>
      <c r="P5534"/>
      <c r="Q5534"/>
    </row>
    <row r="5535" spans="3:17" x14ac:dyDescent="0.35">
      <c r="C5535"/>
      <c r="D5535"/>
      <c r="E5535"/>
      <c r="F5535"/>
      <c r="G5535"/>
      <c r="H5535"/>
      <c r="I5535"/>
      <c r="J5535"/>
      <c r="K5535"/>
      <c r="L5535"/>
      <c r="M5535"/>
      <c r="N5535"/>
      <c r="O5535"/>
      <c r="P5535"/>
      <c r="Q5535"/>
    </row>
    <row r="5536" spans="3:17" x14ac:dyDescent="0.35">
      <c r="C5536"/>
      <c r="D5536"/>
      <c r="E5536"/>
      <c r="F5536"/>
      <c r="G5536"/>
      <c r="H5536"/>
      <c r="I5536"/>
      <c r="J5536"/>
      <c r="K5536"/>
      <c r="L5536"/>
      <c r="M5536"/>
      <c r="N5536"/>
      <c r="O5536"/>
      <c r="P5536"/>
      <c r="Q5536"/>
    </row>
    <row r="5537" spans="3:17" x14ac:dyDescent="0.35">
      <c r="C5537"/>
      <c r="D5537"/>
      <c r="E5537"/>
      <c r="F5537"/>
      <c r="G5537"/>
      <c r="H5537"/>
      <c r="I5537"/>
      <c r="J5537"/>
      <c r="K5537"/>
      <c r="L5537"/>
      <c r="M5537"/>
      <c r="N5537"/>
      <c r="O5537"/>
      <c r="P5537"/>
      <c r="Q5537"/>
    </row>
    <row r="5538" spans="3:17" x14ac:dyDescent="0.35">
      <c r="C5538"/>
      <c r="D5538"/>
      <c r="E5538"/>
      <c r="F5538"/>
      <c r="G5538"/>
      <c r="H5538"/>
      <c r="I5538"/>
      <c r="J5538"/>
      <c r="K5538"/>
      <c r="L5538"/>
      <c r="M5538"/>
      <c r="N5538"/>
      <c r="O5538"/>
      <c r="P5538"/>
      <c r="Q5538"/>
    </row>
    <row r="5539" spans="3:17" x14ac:dyDescent="0.35">
      <c r="C5539"/>
      <c r="D5539"/>
      <c r="E5539"/>
      <c r="F5539"/>
      <c r="G5539"/>
      <c r="H5539"/>
      <c r="I5539"/>
      <c r="J5539"/>
      <c r="K5539"/>
      <c r="L5539"/>
      <c r="M5539"/>
      <c r="N5539"/>
      <c r="O5539"/>
      <c r="P5539"/>
      <c r="Q5539"/>
    </row>
    <row r="5540" spans="3:17" x14ac:dyDescent="0.35">
      <c r="C5540"/>
      <c r="D5540"/>
      <c r="E5540"/>
      <c r="F5540"/>
      <c r="G5540"/>
      <c r="H5540"/>
      <c r="I5540"/>
      <c r="J5540"/>
      <c r="K5540"/>
      <c r="L5540"/>
      <c r="M5540"/>
      <c r="N5540"/>
      <c r="O5540"/>
      <c r="P5540"/>
      <c r="Q5540"/>
    </row>
    <row r="5541" spans="3:17" x14ac:dyDescent="0.35">
      <c r="C5541"/>
      <c r="D5541"/>
      <c r="E5541"/>
      <c r="F5541"/>
      <c r="G5541"/>
      <c r="H5541"/>
      <c r="I5541"/>
      <c r="J5541"/>
      <c r="K5541"/>
      <c r="L5541"/>
      <c r="M5541"/>
      <c r="N5541"/>
      <c r="O5541"/>
      <c r="P5541"/>
      <c r="Q5541"/>
    </row>
    <row r="5542" spans="3:17" x14ac:dyDescent="0.35">
      <c r="C5542"/>
      <c r="D5542"/>
      <c r="E5542"/>
      <c r="F5542"/>
      <c r="G5542"/>
      <c r="H5542"/>
      <c r="I5542"/>
      <c r="J5542"/>
      <c r="K5542"/>
      <c r="L5542"/>
      <c r="M5542"/>
      <c r="N5542"/>
      <c r="O5542"/>
      <c r="P5542"/>
      <c r="Q5542"/>
    </row>
    <row r="5543" spans="3:17" x14ac:dyDescent="0.35">
      <c r="C5543"/>
      <c r="D5543"/>
      <c r="E5543"/>
      <c r="F5543"/>
      <c r="G5543"/>
      <c r="H5543"/>
      <c r="I5543"/>
      <c r="J5543"/>
      <c r="K5543"/>
      <c r="L5543"/>
      <c r="M5543"/>
      <c r="N5543"/>
      <c r="O5543"/>
      <c r="P5543"/>
      <c r="Q5543"/>
    </row>
    <row r="5544" spans="3:17" x14ac:dyDescent="0.35">
      <c r="C5544"/>
      <c r="D5544"/>
      <c r="E5544"/>
      <c r="F5544"/>
      <c r="G5544"/>
      <c r="H5544"/>
      <c r="I5544"/>
      <c r="J5544"/>
      <c r="K5544"/>
      <c r="L5544"/>
      <c r="M5544"/>
      <c r="N5544"/>
      <c r="O5544"/>
      <c r="P5544"/>
      <c r="Q5544"/>
    </row>
    <row r="5545" spans="3:17" x14ac:dyDescent="0.35">
      <c r="C5545"/>
      <c r="D5545"/>
      <c r="E5545"/>
      <c r="F5545"/>
      <c r="G5545"/>
      <c r="H5545"/>
      <c r="I5545"/>
      <c r="J5545"/>
      <c r="K5545"/>
      <c r="L5545"/>
      <c r="M5545"/>
      <c r="N5545"/>
      <c r="O5545"/>
      <c r="P5545"/>
      <c r="Q5545"/>
    </row>
    <row r="5546" spans="3:17" x14ac:dyDescent="0.35">
      <c r="C5546"/>
      <c r="D5546"/>
      <c r="E5546"/>
      <c r="F5546"/>
      <c r="G5546"/>
      <c r="H5546"/>
      <c r="I5546"/>
      <c r="J5546"/>
      <c r="K5546"/>
      <c r="L5546"/>
      <c r="M5546"/>
      <c r="N5546"/>
      <c r="O5546"/>
      <c r="P5546"/>
      <c r="Q5546"/>
    </row>
    <row r="5547" spans="3:17" x14ac:dyDescent="0.35">
      <c r="C5547"/>
      <c r="D5547"/>
      <c r="E5547"/>
      <c r="F5547"/>
      <c r="G5547"/>
      <c r="H5547"/>
      <c r="I5547"/>
      <c r="J5547"/>
      <c r="K5547"/>
      <c r="L5547"/>
      <c r="M5547"/>
      <c r="N5547"/>
      <c r="O5547"/>
      <c r="P5547"/>
      <c r="Q5547"/>
    </row>
    <row r="5548" spans="3:17" x14ac:dyDescent="0.35">
      <c r="C5548"/>
      <c r="D5548"/>
      <c r="E5548"/>
      <c r="F5548"/>
      <c r="G5548"/>
      <c r="H5548"/>
      <c r="I5548"/>
      <c r="J5548"/>
      <c r="K5548"/>
      <c r="L5548"/>
      <c r="M5548"/>
      <c r="N5548"/>
      <c r="O5548"/>
      <c r="P5548"/>
      <c r="Q5548"/>
    </row>
    <row r="5549" spans="3:17" x14ac:dyDescent="0.35">
      <c r="C5549"/>
      <c r="D5549"/>
      <c r="E5549"/>
      <c r="F5549"/>
      <c r="G5549"/>
      <c r="H5549"/>
      <c r="I5549"/>
      <c r="J5549"/>
      <c r="K5549"/>
      <c r="L5549"/>
      <c r="M5549"/>
      <c r="N5549"/>
      <c r="O5549"/>
      <c r="P5549"/>
      <c r="Q5549"/>
    </row>
    <row r="5550" spans="3:17" x14ac:dyDescent="0.35">
      <c r="C5550"/>
      <c r="D5550"/>
      <c r="E5550"/>
      <c r="F5550"/>
      <c r="G5550"/>
      <c r="H5550"/>
      <c r="I5550"/>
      <c r="J5550"/>
      <c r="K5550"/>
      <c r="L5550"/>
      <c r="M5550"/>
      <c r="N5550"/>
      <c r="O5550"/>
      <c r="P5550"/>
      <c r="Q5550"/>
    </row>
    <row r="5551" spans="3:17" x14ac:dyDescent="0.35">
      <c r="C5551"/>
      <c r="D5551"/>
      <c r="E5551"/>
      <c r="F5551"/>
      <c r="G5551"/>
      <c r="H5551"/>
      <c r="I5551"/>
      <c r="J5551"/>
      <c r="K5551"/>
      <c r="L5551"/>
      <c r="M5551"/>
      <c r="N5551"/>
      <c r="O5551"/>
      <c r="P5551"/>
      <c r="Q5551"/>
    </row>
    <row r="5552" spans="3:17" x14ac:dyDescent="0.35">
      <c r="C5552"/>
      <c r="D5552"/>
      <c r="E5552"/>
      <c r="F5552"/>
      <c r="G5552"/>
      <c r="H5552"/>
      <c r="I5552"/>
      <c r="J5552"/>
      <c r="K5552"/>
      <c r="L5552"/>
      <c r="M5552"/>
      <c r="N5552"/>
      <c r="O5552"/>
      <c r="P5552"/>
      <c r="Q5552"/>
    </row>
    <row r="5553" spans="3:17" x14ac:dyDescent="0.35">
      <c r="C5553"/>
      <c r="D5553"/>
      <c r="E5553"/>
      <c r="F5553"/>
      <c r="G5553"/>
      <c r="H5553"/>
      <c r="I5553"/>
      <c r="J5553"/>
      <c r="K5553"/>
      <c r="L5553"/>
      <c r="M5553"/>
      <c r="N5553"/>
      <c r="O5553"/>
      <c r="P5553"/>
      <c r="Q5553"/>
    </row>
    <row r="5554" spans="3:17" x14ac:dyDescent="0.35">
      <c r="C5554"/>
      <c r="D5554"/>
      <c r="E5554"/>
      <c r="F5554"/>
      <c r="G5554"/>
      <c r="H5554"/>
      <c r="I5554"/>
      <c r="J5554"/>
      <c r="K5554"/>
      <c r="L5554"/>
      <c r="M5554"/>
      <c r="N5554"/>
      <c r="O5554"/>
      <c r="P5554"/>
      <c r="Q5554"/>
    </row>
    <row r="5555" spans="3:17" x14ac:dyDescent="0.35">
      <c r="C5555"/>
      <c r="D5555"/>
      <c r="E5555"/>
      <c r="F5555"/>
      <c r="G5555"/>
      <c r="H5555"/>
      <c r="I5555"/>
      <c r="J5555"/>
      <c r="K5555"/>
      <c r="L5555"/>
      <c r="M5555"/>
      <c r="N5555"/>
      <c r="O5555"/>
      <c r="P5555"/>
      <c r="Q5555"/>
    </row>
    <row r="5556" spans="3:17" x14ac:dyDescent="0.35">
      <c r="C5556"/>
      <c r="D5556"/>
      <c r="E5556"/>
      <c r="F5556"/>
      <c r="G5556"/>
      <c r="H5556"/>
      <c r="I5556"/>
      <c r="J5556"/>
      <c r="K5556"/>
      <c r="L5556"/>
      <c r="M5556"/>
      <c r="N5556"/>
      <c r="O5556"/>
      <c r="P5556"/>
      <c r="Q5556"/>
    </row>
    <row r="5557" spans="3:17" x14ac:dyDescent="0.35">
      <c r="C5557"/>
      <c r="D5557"/>
      <c r="E5557"/>
      <c r="F5557"/>
      <c r="G5557"/>
      <c r="H5557"/>
      <c r="I5557"/>
      <c r="J5557"/>
      <c r="K5557"/>
      <c r="L5557"/>
      <c r="M5557"/>
      <c r="N5557"/>
      <c r="O5557"/>
      <c r="P5557"/>
      <c r="Q5557"/>
    </row>
    <row r="5558" spans="3:17" x14ac:dyDescent="0.35">
      <c r="C5558"/>
      <c r="D5558"/>
      <c r="E5558"/>
      <c r="F5558"/>
      <c r="G5558"/>
      <c r="H5558"/>
      <c r="I5558"/>
      <c r="J5558"/>
      <c r="K5558"/>
      <c r="L5558"/>
      <c r="M5558"/>
      <c r="N5558"/>
      <c r="O5558"/>
      <c r="P5558"/>
      <c r="Q5558"/>
    </row>
    <row r="5559" spans="3:17" x14ac:dyDescent="0.35">
      <c r="C5559"/>
      <c r="D5559"/>
      <c r="E5559"/>
      <c r="F5559"/>
      <c r="G5559"/>
      <c r="H5559"/>
      <c r="I5559"/>
      <c r="J5559"/>
      <c r="K5559"/>
      <c r="L5559"/>
      <c r="M5559"/>
      <c r="N5559"/>
      <c r="O5559"/>
      <c r="P5559"/>
      <c r="Q5559"/>
    </row>
    <row r="5560" spans="3:17" x14ac:dyDescent="0.35">
      <c r="C5560"/>
      <c r="D5560"/>
      <c r="E5560"/>
      <c r="F5560"/>
      <c r="G5560"/>
      <c r="H5560"/>
      <c r="I5560"/>
      <c r="J5560"/>
      <c r="K5560"/>
      <c r="L5560"/>
      <c r="M5560"/>
      <c r="N5560"/>
      <c r="O5560"/>
      <c r="P5560"/>
      <c r="Q5560"/>
    </row>
    <row r="5561" spans="3:17" x14ac:dyDescent="0.35">
      <c r="C5561"/>
      <c r="D5561"/>
      <c r="E5561"/>
      <c r="F5561"/>
      <c r="G5561"/>
      <c r="H5561"/>
      <c r="I5561"/>
      <c r="J5561"/>
      <c r="K5561"/>
      <c r="L5561"/>
      <c r="M5561"/>
      <c r="N5561"/>
      <c r="O5561"/>
      <c r="P5561"/>
      <c r="Q5561"/>
    </row>
    <row r="5562" spans="3:17" x14ac:dyDescent="0.35">
      <c r="C5562"/>
      <c r="D5562"/>
      <c r="E5562"/>
      <c r="F5562"/>
      <c r="G5562"/>
      <c r="H5562"/>
      <c r="I5562"/>
      <c r="J5562"/>
      <c r="K5562"/>
      <c r="L5562"/>
      <c r="M5562"/>
      <c r="N5562"/>
      <c r="O5562"/>
      <c r="P5562"/>
      <c r="Q5562"/>
    </row>
    <row r="5563" spans="3:17" x14ac:dyDescent="0.35">
      <c r="C5563"/>
      <c r="D5563"/>
      <c r="E5563"/>
      <c r="F5563"/>
      <c r="G5563"/>
      <c r="H5563"/>
      <c r="I5563"/>
      <c r="J5563"/>
      <c r="K5563"/>
      <c r="L5563"/>
      <c r="M5563"/>
      <c r="N5563"/>
      <c r="O5563"/>
      <c r="P5563"/>
      <c r="Q5563"/>
    </row>
    <row r="5564" spans="3:17" x14ac:dyDescent="0.35">
      <c r="C5564"/>
      <c r="D5564"/>
      <c r="E5564"/>
      <c r="F5564"/>
      <c r="G5564"/>
      <c r="H5564"/>
      <c r="I5564"/>
      <c r="J5564"/>
      <c r="K5564"/>
      <c r="L5564"/>
      <c r="M5564"/>
      <c r="N5564"/>
      <c r="O5564"/>
      <c r="P5564"/>
      <c r="Q5564"/>
    </row>
    <row r="5565" spans="3:17" x14ac:dyDescent="0.35">
      <c r="C5565"/>
      <c r="D5565"/>
      <c r="E5565"/>
      <c r="F5565"/>
      <c r="G5565"/>
      <c r="H5565"/>
      <c r="I5565"/>
      <c r="J5565"/>
      <c r="K5565"/>
      <c r="L5565"/>
      <c r="M5565"/>
      <c r="N5565"/>
      <c r="O5565"/>
      <c r="P5565"/>
      <c r="Q5565"/>
    </row>
    <row r="5566" spans="3:17" x14ac:dyDescent="0.35">
      <c r="C5566"/>
      <c r="D5566"/>
      <c r="E5566"/>
      <c r="F5566"/>
      <c r="G5566"/>
      <c r="H5566"/>
      <c r="I5566"/>
      <c r="J5566"/>
      <c r="K5566"/>
      <c r="L5566"/>
      <c r="M5566"/>
      <c r="N5566"/>
      <c r="O5566"/>
      <c r="P5566"/>
      <c r="Q5566"/>
    </row>
    <row r="5567" spans="3:17" x14ac:dyDescent="0.35">
      <c r="C5567"/>
      <c r="D5567"/>
      <c r="E5567"/>
      <c r="F5567"/>
      <c r="G5567"/>
      <c r="H5567"/>
      <c r="I5567"/>
      <c r="J5567"/>
      <c r="K5567"/>
      <c r="L5567"/>
      <c r="M5567"/>
      <c r="N5567"/>
      <c r="O5567"/>
      <c r="P5567"/>
      <c r="Q5567"/>
    </row>
    <row r="5568" spans="3:17" x14ac:dyDescent="0.35">
      <c r="C5568"/>
      <c r="D5568"/>
      <c r="E5568"/>
      <c r="F5568"/>
      <c r="G5568"/>
      <c r="H5568"/>
      <c r="I5568"/>
      <c r="J5568"/>
      <c r="K5568"/>
      <c r="L5568"/>
      <c r="M5568"/>
      <c r="N5568"/>
      <c r="O5568"/>
      <c r="P5568"/>
      <c r="Q5568"/>
    </row>
    <row r="5569" spans="3:17" x14ac:dyDescent="0.35">
      <c r="C5569"/>
      <c r="D5569"/>
      <c r="E5569"/>
      <c r="F5569"/>
      <c r="G5569"/>
      <c r="H5569"/>
      <c r="I5569"/>
      <c r="J5569"/>
      <c r="K5569"/>
      <c r="L5569"/>
      <c r="M5569"/>
      <c r="N5569"/>
      <c r="O5569"/>
      <c r="P5569"/>
      <c r="Q5569"/>
    </row>
    <row r="5570" spans="3:17" x14ac:dyDescent="0.35">
      <c r="C5570"/>
      <c r="D5570"/>
      <c r="E5570"/>
      <c r="F5570"/>
      <c r="G5570"/>
      <c r="H5570"/>
      <c r="I5570"/>
      <c r="J5570"/>
      <c r="K5570"/>
      <c r="L5570"/>
      <c r="M5570"/>
      <c r="N5570"/>
      <c r="O5570"/>
      <c r="P5570"/>
      <c r="Q5570"/>
    </row>
    <row r="5571" spans="3:17" x14ac:dyDescent="0.35">
      <c r="C5571"/>
      <c r="D5571"/>
      <c r="E5571"/>
      <c r="F5571"/>
      <c r="G5571"/>
      <c r="H5571"/>
      <c r="I5571"/>
      <c r="J5571"/>
      <c r="K5571"/>
      <c r="L5571"/>
      <c r="M5571"/>
      <c r="N5571"/>
      <c r="O5571"/>
      <c r="P5571"/>
      <c r="Q5571"/>
    </row>
    <row r="5572" spans="3:17" x14ac:dyDescent="0.35">
      <c r="C5572"/>
      <c r="D5572"/>
      <c r="E5572"/>
      <c r="F5572"/>
      <c r="G5572"/>
      <c r="H5572"/>
      <c r="I5572"/>
      <c r="J5572"/>
      <c r="K5572"/>
      <c r="L5572"/>
      <c r="M5572"/>
      <c r="N5572"/>
      <c r="O5572"/>
      <c r="P5572"/>
      <c r="Q5572"/>
    </row>
    <row r="5573" spans="3:17" x14ac:dyDescent="0.35">
      <c r="C5573"/>
      <c r="D5573"/>
      <c r="E5573"/>
      <c r="F5573"/>
      <c r="G5573"/>
      <c r="H5573"/>
      <c r="I5573"/>
      <c r="J5573"/>
      <c r="K5573"/>
      <c r="L5573"/>
      <c r="M5573"/>
      <c r="N5573"/>
      <c r="O5573"/>
      <c r="P5573"/>
      <c r="Q5573"/>
    </row>
    <row r="5574" spans="3:17" x14ac:dyDescent="0.35">
      <c r="C5574"/>
      <c r="D5574"/>
      <c r="E5574"/>
      <c r="F5574"/>
      <c r="G5574"/>
      <c r="H5574"/>
      <c r="I5574"/>
      <c r="J5574"/>
      <c r="K5574"/>
      <c r="L5574"/>
      <c r="M5574"/>
      <c r="N5574"/>
      <c r="O5574"/>
      <c r="P5574"/>
      <c r="Q5574"/>
    </row>
    <row r="5575" spans="3:17" x14ac:dyDescent="0.35">
      <c r="C5575"/>
      <c r="D5575"/>
      <c r="E5575"/>
      <c r="F5575"/>
      <c r="G5575"/>
      <c r="H5575"/>
      <c r="I5575"/>
      <c r="J5575"/>
      <c r="K5575"/>
      <c r="L5575"/>
      <c r="M5575"/>
      <c r="N5575"/>
      <c r="O5575"/>
      <c r="P5575"/>
      <c r="Q5575"/>
    </row>
    <row r="5576" spans="3:17" x14ac:dyDescent="0.35">
      <c r="C5576"/>
      <c r="D5576"/>
      <c r="E5576"/>
      <c r="F5576"/>
      <c r="G5576"/>
      <c r="H5576"/>
      <c r="I5576"/>
      <c r="J5576"/>
      <c r="K5576"/>
      <c r="L5576"/>
      <c r="M5576"/>
      <c r="N5576"/>
      <c r="O5576"/>
      <c r="P5576"/>
      <c r="Q5576"/>
    </row>
    <row r="5577" spans="3:17" x14ac:dyDescent="0.35">
      <c r="C5577"/>
      <c r="D5577"/>
      <c r="E5577"/>
      <c r="F5577"/>
      <c r="G5577"/>
      <c r="H5577"/>
      <c r="I5577"/>
      <c r="J5577"/>
      <c r="K5577"/>
      <c r="L5577"/>
      <c r="M5577"/>
      <c r="N5577"/>
      <c r="O5577"/>
      <c r="P5577"/>
      <c r="Q5577"/>
    </row>
    <row r="5578" spans="3:17" x14ac:dyDescent="0.35">
      <c r="C5578"/>
      <c r="D5578"/>
      <c r="E5578"/>
      <c r="F5578"/>
      <c r="G5578"/>
      <c r="H5578"/>
      <c r="I5578"/>
      <c r="J5578"/>
      <c r="K5578"/>
      <c r="L5578"/>
      <c r="M5578"/>
      <c r="N5578"/>
      <c r="O5578"/>
      <c r="P5578"/>
      <c r="Q5578"/>
    </row>
    <row r="5579" spans="3:17" x14ac:dyDescent="0.35">
      <c r="C5579"/>
      <c r="D5579"/>
      <c r="E5579"/>
      <c r="F5579"/>
      <c r="G5579"/>
      <c r="H5579"/>
      <c r="I5579"/>
      <c r="J5579"/>
      <c r="K5579"/>
      <c r="L5579"/>
      <c r="M5579"/>
      <c r="N5579"/>
      <c r="O5579"/>
      <c r="P5579"/>
      <c r="Q5579"/>
    </row>
    <row r="5580" spans="3:17" x14ac:dyDescent="0.35">
      <c r="C5580"/>
      <c r="D5580"/>
      <c r="E5580"/>
      <c r="F5580"/>
      <c r="G5580"/>
      <c r="H5580"/>
      <c r="I5580"/>
      <c r="J5580"/>
      <c r="K5580"/>
      <c r="L5580"/>
      <c r="M5580"/>
      <c r="N5580"/>
      <c r="O5580"/>
      <c r="P5580"/>
      <c r="Q5580"/>
    </row>
    <row r="5581" spans="3:17" x14ac:dyDescent="0.35">
      <c r="C5581"/>
      <c r="D5581"/>
      <c r="E5581"/>
      <c r="F5581"/>
      <c r="G5581"/>
      <c r="H5581"/>
      <c r="I5581"/>
      <c r="J5581"/>
      <c r="K5581"/>
      <c r="L5581"/>
      <c r="M5581"/>
      <c r="N5581"/>
      <c r="O5581"/>
      <c r="P5581"/>
      <c r="Q5581"/>
    </row>
    <row r="5582" spans="3:17" x14ac:dyDescent="0.35">
      <c r="C5582"/>
      <c r="D5582"/>
      <c r="E5582"/>
      <c r="F5582"/>
      <c r="G5582"/>
      <c r="H5582"/>
      <c r="I5582"/>
      <c r="J5582"/>
      <c r="K5582"/>
      <c r="L5582"/>
      <c r="M5582"/>
      <c r="N5582"/>
      <c r="O5582"/>
      <c r="P5582"/>
      <c r="Q5582"/>
    </row>
    <row r="5583" spans="3:17" x14ac:dyDescent="0.35">
      <c r="C5583"/>
      <c r="D5583"/>
      <c r="E5583"/>
      <c r="F5583"/>
      <c r="G5583"/>
      <c r="H5583"/>
      <c r="I5583"/>
      <c r="J5583"/>
      <c r="K5583"/>
      <c r="L5583"/>
      <c r="M5583"/>
      <c r="N5583"/>
      <c r="O5583"/>
      <c r="P5583"/>
      <c r="Q5583"/>
    </row>
    <row r="5584" spans="3:17" x14ac:dyDescent="0.35">
      <c r="C5584"/>
      <c r="D5584"/>
      <c r="E5584"/>
      <c r="F5584"/>
      <c r="G5584"/>
      <c r="H5584"/>
      <c r="I5584"/>
      <c r="J5584"/>
      <c r="K5584"/>
      <c r="L5584"/>
      <c r="M5584"/>
      <c r="N5584"/>
      <c r="O5584"/>
      <c r="P5584"/>
      <c r="Q5584"/>
    </row>
    <row r="5585" spans="3:17" x14ac:dyDescent="0.35">
      <c r="C5585"/>
      <c r="D5585"/>
      <c r="E5585"/>
      <c r="F5585"/>
      <c r="G5585"/>
      <c r="H5585"/>
      <c r="I5585"/>
      <c r="J5585"/>
      <c r="K5585"/>
      <c r="L5585"/>
      <c r="M5585"/>
      <c r="N5585"/>
      <c r="O5585"/>
      <c r="P5585"/>
      <c r="Q5585"/>
    </row>
    <row r="5586" spans="3:17" x14ac:dyDescent="0.35">
      <c r="C5586"/>
      <c r="D5586"/>
      <c r="E5586"/>
      <c r="F5586"/>
      <c r="G5586"/>
      <c r="H5586"/>
      <c r="I5586"/>
      <c r="J5586"/>
      <c r="K5586"/>
      <c r="L5586"/>
      <c r="M5586"/>
      <c r="N5586"/>
      <c r="O5586"/>
      <c r="P5586"/>
      <c r="Q5586"/>
    </row>
    <row r="5587" spans="3:17" x14ac:dyDescent="0.35">
      <c r="C5587"/>
      <c r="D5587"/>
      <c r="E5587"/>
      <c r="F5587"/>
      <c r="G5587"/>
      <c r="H5587"/>
      <c r="I5587"/>
      <c r="J5587"/>
      <c r="K5587"/>
      <c r="L5587"/>
      <c r="M5587"/>
      <c r="N5587"/>
      <c r="O5587"/>
      <c r="P5587"/>
      <c r="Q5587"/>
    </row>
    <row r="5588" spans="3:17" x14ac:dyDescent="0.35">
      <c r="C5588"/>
      <c r="D5588"/>
      <c r="E5588"/>
      <c r="F5588"/>
      <c r="G5588"/>
      <c r="H5588"/>
      <c r="I5588"/>
      <c r="J5588"/>
      <c r="K5588"/>
      <c r="L5588"/>
      <c r="M5588"/>
      <c r="N5588"/>
      <c r="O5588"/>
      <c r="P5588"/>
      <c r="Q5588"/>
    </row>
    <row r="5589" spans="3:17" x14ac:dyDescent="0.35">
      <c r="C5589"/>
      <c r="D5589"/>
      <c r="E5589"/>
      <c r="F5589"/>
      <c r="G5589"/>
      <c r="H5589"/>
      <c r="I5589"/>
      <c r="J5589"/>
      <c r="K5589"/>
      <c r="L5589"/>
      <c r="M5589"/>
      <c r="N5589"/>
      <c r="O5589"/>
      <c r="P5589"/>
      <c r="Q5589"/>
    </row>
    <row r="5590" spans="3:17" x14ac:dyDescent="0.35">
      <c r="C5590"/>
      <c r="D5590"/>
      <c r="E5590"/>
      <c r="F5590"/>
      <c r="G5590"/>
      <c r="H5590"/>
      <c r="I5590"/>
      <c r="J5590"/>
      <c r="K5590"/>
      <c r="L5590"/>
      <c r="M5590"/>
      <c r="N5590"/>
      <c r="O5590"/>
      <c r="P5590"/>
      <c r="Q5590"/>
    </row>
    <row r="5591" spans="3:17" x14ac:dyDescent="0.35">
      <c r="C5591"/>
      <c r="D5591"/>
      <c r="E5591"/>
      <c r="F5591"/>
      <c r="G5591"/>
      <c r="H5591"/>
      <c r="I5591"/>
      <c r="J5591"/>
      <c r="K5591"/>
      <c r="L5591"/>
      <c r="M5591"/>
      <c r="N5591"/>
      <c r="O5591"/>
      <c r="P5591"/>
      <c r="Q5591"/>
    </row>
    <row r="5592" spans="3:17" x14ac:dyDescent="0.35">
      <c r="C5592"/>
      <c r="D5592"/>
      <c r="E5592"/>
      <c r="F5592"/>
      <c r="G5592"/>
      <c r="H5592"/>
      <c r="I5592"/>
      <c r="J5592"/>
      <c r="K5592"/>
      <c r="L5592"/>
      <c r="M5592"/>
      <c r="N5592"/>
      <c r="O5592"/>
      <c r="P5592"/>
      <c r="Q5592"/>
    </row>
    <row r="5593" spans="3:17" x14ac:dyDescent="0.35">
      <c r="C5593"/>
      <c r="D5593"/>
      <c r="E5593"/>
      <c r="F5593"/>
      <c r="G5593"/>
      <c r="H5593"/>
      <c r="I5593"/>
      <c r="J5593"/>
      <c r="K5593"/>
      <c r="L5593"/>
      <c r="M5593"/>
      <c r="N5593"/>
      <c r="O5593"/>
      <c r="P5593"/>
      <c r="Q5593"/>
    </row>
    <row r="5594" spans="3:17" x14ac:dyDescent="0.35">
      <c r="C5594"/>
      <c r="D5594"/>
      <c r="E5594"/>
      <c r="F5594"/>
      <c r="G5594"/>
      <c r="H5594"/>
      <c r="I5594"/>
      <c r="J5594"/>
      <c r="K5594"/>
      <c r="L5594"/>
      <c r="M5594"/>
      <c r="N5594"/>
      <c r="O5594"/>
      <c r="P5594"/>
      <c r="Q5594"/>
    </row>
    <row r="5595" spans="3:17" x14ac:dyDescent="0.35">
      <c r="C5595"/>
      <c r="D5595"/>
      <c r="E5595"/>
      <c r="F5595"/>
      <c r="G5595"/>
      <c r="H5595"/>
      <c r="I5595"/>
      <c r="J5595"/>
      <c r="K5595"/>
      <c r="L5595"/>
      <c r="M5595"/>
      <c r="N5595"/>
      <c r="O5595"/>
      <c r="P5595"/>
      <c r="Q5595"/>
    </row>
    <row r="5596" spans="3:17" x14ac:dyDescent="0.35">
      <c r="C5596"/>
      <c r="D5596"/>
      <c r="E5596"/>
      <c r="F5596"/>
      <c r="G5596"/>
      <c r="H5596"/>
      <c r="I5596"/>
      <c r="J5596"/>
      <c r="K5596"/>
      <c r="L5596"/>
      <c r="M5596"/>
      <c r="N5596"/>
      <c r="O5596"/>
      <c r="P5596"/>
      <c r="Q5596"/>
    </row>
    <row r="5597" spans="3:17" x14ac:dyDescent="0.35">
      <c r="C5597"/>
      <c r="D5597"/>
      <c r="E5597"/>
      <c r="F5597"/>
      <c r="G5597"/>
      <c r="H5597"/>
      <c r="I5597"/>
      <c r="J5597"/>
      <c r="K5597"/>
      <c r="L5597"/>
      <c r="M5597"/>
      <c r="N5597"/>
      <c r="O5597"/>
      <c r="P5597"/>
      <c r="Q5597"/>
    </row>
    <row r="5598" spans="3:17" x14ac:dyDescent="0.35">
      <c r="C5598"/>
      <c r="D5598"/>
      <c r="E5598"/>
      <c r="F5598"/>
      <c r="G5598"/>
      <c r="H5598"/>
      <c r="I5598"/>
      <c r="J5598"/>
      <c r="K5598"/>
      <c r="L5598"/>
      <c r="M5598"/>
      <c r="N5598"/>
      <c r="O5598"/>
      <c r="P5598"/>
      <c r="Q5598"/>
    </row>
    <row r="5599" spans="3:17" x14ac:dyDescent="0.35">
      <c r="C5599"/>
      <c r="D5599"/>
      <c r="E5599"/>
      <c r="F5599"/>
      <c r="G5599"/>
      <c r="H5599"/>
      <c r="I5599"/>
      <c r="J5599"/>
      <c r="K5599"/>
      <c r="L5599"/>
      <c r="M5599"/>
      <c r="N5599"/>
      <c r="O5599"/>
      <c r="P5599"/>
      <c r="Q5599"/>
    </row>
    <row r="5600" spans="3:17" x14ac:dyDescent="0.35">
      <c r="C5600"/>
      <c r="D5600"/>
      <c r="E5600"/>
      <c r="F5600"/>
      <c r="G5600"/>
      <c r="H5600"/>
      <c r="I5600"/>
      <c r="J5600"/>
      <c r="K5600"/>
      <c r="L5600"/>
      <c r="M5600"/>
      <c r="N5600"/>
      <c r="O5600"/>
      <c r="P5600"/>
      <c r="Q5600"/>
    </row>
    <row r="5601" spans="3:17" x14ac:dyDescent="0.35">
      <c r="C5601"/>
      <c r="D5601"/>
      <c r="E5601"/>
      <c r="F5601"/>
      <c r="G5601"/>
      <c r="H5601"/>
      <c r="I5601"/>
      <c r="J5601"/>
      <c r="K5601"/>
      <c r="L5601"/>
      <c r="M5601"/>
      <c r="N5601"/>
      <c r="O5601"/>
      <c r="P5601"/>
      <c r="Q5601"/>
    </row>
    <row r="5602" spans="3:17" x14ac:dyDescent="0.35">
      <c r="C5602"/>
      <c r="D5602"/>
      <c r="E5602"/>
      <c r="F5602"/>
      <c r="G5602"/>
      <c r="H5602"/>
      <c r="I5602"/>
      <c r="J5602"/>
      <c r="K5602"/>
      <c r="L5602"/>
      <c r="M5602"/>
      <c r="N5602"/>
      <c r="O5602"/>
      <c r="P5602"/>
      <c r="Q5602"/>
    </row>
    <row r="5603" spans="3:17" x14ac:dyDescent="0.35">
      <c r="C5603"/>
      <c r="D5603"/>
      <c r="E5603"/>
      <c r="F5603"/>
      <c r="G5603"/>
      <c r="H5603"/>
      <c r="I5603"/>
      <c r="J5603"/>
      <c r="K5603"/>
      <c r="L5603"/>
      <c r="M5603"/>
      <c r="N5603"/>
      <c r="O5603"/>
      <c r="P5603"/>
      <c r="Q5603"/>
    </row>
    <row r="5604" spans="3:17" x14ac:dyDescent="0.35">
      <c r="C5604"/>
      <c r="D5604"/>
      <c r="E5604"/>
      <c r="F5604"/>
      <c r="G5604"/>
      <c r="H5604"/>
      <c r="I5604"/>
      <c r="J5604"/>
      <c r="K5604"/>
      <c r="L5604"/>
      <c r="M5604"/>
      <c r="N5604"/>
      <c r="O5604"/>
      <c r="P5604"/>
      <c r="Q5604"/>
    </row>
    <row r="5605" spans="3:17" x14ac:dyDescent="0.35">
      <c r="C5605"/>
      <c r="D5605"/>
      <c r="E5605"/>
      <c r="F5605"/>
      <c r="G5605"/>
      <c r="H5605"/>
      <c r="I5605"/>
      <c r="J5605"/>
      <c r="K5605"/>
      <c r="L5605"/>
      <c r="M5605"/>
      <c r="N5605"/>
      <c r="O5605"/>
      <c r="P5605"/>
      <c r="Q5605"/>
    </row>
    <row r="5606" spans="3:17" x14ac:dyDescent="0.35">
      <c r="C5606"/>
      <c r="D5606"/>
      <c r="E5606"/>
      <c r="F5606"/>
      <c r="G5606"/>
      <c r="H5606"/>
      <c r="I5606"/>
      <c r="J5606"/>
      <c r="K5606"/>
      <c r="L5606"/>
      <c r="M5606"/>
      <c r="N5606"/>
      <c r="O5606"/>
      <c r="P5606"/>
      <c r="Q5606"/>
    </row>
    <row r="5607" spans="3:17" x14ac:dyDescent="0.35">
      <c r="C5607"/>
      <c r="D5607"/>
      <c r="E5607"/>
      <c r="F5607"/>
      <c r="G5607"/>
      <c r="H5607"/>
      <c r="I5607"/>
      <c r="J5607"/>
      <c r="K5607"/>
      <c r="L5607"/>
      <c r="M5607"/>
      <c r="N5607"/>
      <c r="O5607"/>
      <c r="P5607"/>
      <c r="Q5607"/>
    </row>
    <row r="5608" spans="3:17" x14ac:dyDescent="0.35">
      <c r="C5608"/>
      <c r="D5608"/>
      <c r="E5608"/>
      <c r="F5608"/>
      <c r="G5608"/>
      <c r="H5608"/>
      <c r="I5608"/>
      <c r="J5608"/>
      <c r="K5608"/>
      <c r="L5608"/>
      <c r="M5608"/>
      <c r="N5608"/>
      <c r="O5608"/>
      <c r="P5608"/>
      <c r="Q5608"/>
    </row>
    <row r="5609" spans="3:17" x14ac:dyDescent="0.35">
      <c r="C5609"/>
      <c r="D5609"/>
      <c r="E5609"/>
      <c r="F5609"/>
      <c r="G5609"/>
      <c r="H5609"/>
      <c r="I5609"/>
      <c r="J5609"/>
      <c r="K5609"/>
      <c r="L5609"/>
      <c r="M5609"/>
      <c r="N5609"/>
      <c r="O5609"/>
      <c r="P5609"/>
      <c r="Q5609"/>
    </row>
    <row r="5610" spans="3:17" x14ac:dyDescent="0.35">
      <c r="C5610"/>
      <c r="D5610"/>
      <c r="E5610"/>
      <c r="F5610"/>
      <c r="G5610"/>
      <c r="H5610"/>
      <c r="I5610"/>
      <c r="J5610"/>
      <c r="K5610"/>
      <c r="L5610"/>
      <c r="M5610"/>
      <c r="N5610"/>
      <c r="O5610"/>
      <c r="P5610"/>
      <c r="Q5610"/>
    </row>
    <row r="5611" spans="3:17" x14ac:dyDescent="0.35">
      <c r="C5611"/>
      <c r="D5611"/>
      <c r="E5611"/>
      <c r="F5611"/>
      <c r="G5611"/>
      <c r="H5611"/>
      <c r="I5611"/>
      <c r="J5611"/>
      <c r="K5611"/>
      <c r="L5611"/>
      <c r="M5611"/>
      <c r="N5611"/>
      <c r="O5611"/>
      <c r="P5611"/>
      <c r="Q5611"/>
    </row>
    <row r="5612" spans="3:17" x14ac:dyDescent="0.35">
      <c r="C5612"/>
      <c r="D5612"/>
      <c r="E5612"/>
      <c r="F5612"/>
      <c r="G5612"/>
      <c r="H5612"/>
      <c r="I5612"/>
      <c r="J5612"/>
      <c r="K5612"/>
      <c r="L5612"/>
      <c r="M5612"/>
      <c r="N5612"/>
      <c r="O5612"/>
      <c r="P5612"/>
      <c r="Q5612"/>
    </row>
    <row r="5613" spans="3:17" x14ac:dyDescent="0.35">
      <c r="C5613"/>
      <c r="D5613"/>
      <c r="E5613"/>
      <c r="F5613"/>
      <c r="G5613"/>
      <c r="H5613"/>
      <c r="I5613"/>
      <c r="J5613"/>
      <c r="K5613"/>
      <c r="L5613"/>
      <c r="M5613"/>
      <c r="N5613"/>
      <c r="O5613"/>
      <c r="P5613"/>
      <c r="Q5613"/>
    </row>
    <row r="5614" spans="3:17" x14ac:dyDescent="0.35">
      <c r="C5614"/>
      <c r="D5614"/>
      <c r="E5614"/>
      <c r="F5614"/>
      <c r="G5614"/>
      <c r="H5614"/>
      <c r="I5614"/>
      <c r="J5614"/>
      <c r="K5614"/>
      <c r="L5614"/>
      <c r="M5614"/>
      <c r="N5614"/>
      <c r="O5614"/>
      <c r="P5614"/>
      <c r="Q5614"/>
    </row>
    <row r="5615" spans="3:17" x14ac:dyDescent="0.35">
      <c r="C5615"/>
      <c r="D5615"/>
      <c r="E5615"/>
      <c r="F5615"/>
      <c r="G5615"/>
      <c r="H5615"/>
      <c r="I5615"/>
      <c r="J5615"/>
      <c r="K5615"/>
      <c r="L5615"/>
      <c r="M5615"/>
      <c r="N5615"/>
      <c r="O5615"/>
      <c r="P5615"/>
      <c r="Q5615"/>
    </row>
    <row r="5616" spans="3:17" x14ac:dyDescent="0.35">
      <c r="C5616"/>
      <c r="D5616"/>
      <c r="E5616"/>
      <c r="F5616"/>
      <c r="G5616"/>
      <c r="H5616"/>
      <c r="I5616"/>
      <c r="J5616"/>
      <c r="K5616"/>
      <c r="L5616"/>
      <c r="M5616"/>
      <c r="N5616"/>
      <c r="O5616"/>
      <c r="P5616"/>
      <c r="Q5616"/>
    </row>
    <row r="5617" spans="3:17" x14ac:dyDescent="0.35">
      <c r="C5617"/>
      <c r="D5617"/>
      <c r="E5617"/>
      <c r="F5617"/>
      <c r="G5617"/>
      <c r="H5617"/>
      <c r="I5617"/>
      <c r="J5617"/>
      <c r="K5617"/>
      <c r="L5617"/>
      <c r="M5617"/>
      <c r="N5617"/>
      <c r="O5617"/>
      <c r="P5617"/>
      <c r="Q5617"/>
    </row>
    <row r="5618" spans="3:17" x14ac:dyDescent="0.35">
      <c r="C5618"/>
      <c r="D5618"/>
      <c r="E5618"/>
      <c r="F5618"/>
      <c r="G5618"/>
      <c r="H5618"/>
      <c r="I5618"/>
      <c r="J5618"/>
      <c r="K5618"/>
      <c r="L5618"/>
      <c r="M5618"/>
      <c r="N5618"/>
      <c r="O5618"/>
      <c r="P5618"/>
      <c r="Q5618"/>
    </row>
    <row r="5619" spans="3:17" x14ac:dyDescent="0.35">
      <c r="C5619"/>
      <c r="D5619"/>
      <c r="E5619"/>
      <c r="F5619"/>
      <c r="G5619"/>
      <c r="H5619"/>
      <c r="I5619"/>
      <c r="J5619"/>
      <c r="K5619"/>
      <c r="L5619"/>
      <c r="M5619"/>
      <c r="N5619"/>
      <c r="O5619"/>
      <c r="P5619"/>
      <c r="Q5619"/>
    </row>
    <row r="5620" spans="3:17" x14ac:dyDescent="0.35">
      <c r="C5620"/>
      <c r="D5620"/>
      <c r="E5620"/>
      <c r="F5620"/>
      <c r="G5620"/>
      <c r="H5620"/>
      <c r="I5620"/>
      <c r="J5620"/>
      <c r="K5620"/>
      <c r="L5620"/>
      <c r="M5620"/>
      <c r="N5620"/>
      <c r="O5620"/>
      <c r="P5620"/>
      <c r="Q5620"/>
    </row>
    <row r="5621" spans="3:17" x14ac:dyDescent="0.35">
      <c r="C5621"/>
      <c r="D5621"/>
      <c r="E5621"/>
      <c r="F5621"/>
      <c r="G5621"/>
      <c r="H5621"/>
      <c r="I5621"/>
      <c r="J5621"/>
      <c r="K5621"/>
      <c r="L5621"/>
      <c r="M5621"/>
      <c r="N5621"/>
      <c r="O5621"/>
      <c r="P5621"/>
      <c r="Q5621"/>
    </row>
    <row r="5622" spans="3:17" x14ac:dyDescent="0.35">
      <c r="C5622"/>
      <c r="D5622"/>
      <c r="E5622"/>
      <c r="F5622"/>
      <c r="G5622"/>
      <c r="H5622"/>
      <c r="I5622"/>
      <c r="J5622"/>
      <c r="K5622"/>
      <c r="L5622"/>
      <c r="M5622"/>
      <c r="N5622"/>
      <c r="O5622"/>
      <c r="P5622"/>
      <c r="Q5622"/>
    </row>
    <row r="5623" spans="3:17" x14ac:dyDescent="0.35">
      <c r="C5623"/>
      <c r="D5623"/>
      <c r="E5623"/>
      <c r="F5623"/>
      <c r="G5623"/>
      <c r="H5623"/>
      <c r="I5623"/>
      <c r="J5623"/>
      <c r="K5623"/>
      <c r="L5623"/>
      <c r="M5623"/>
      <c r="N5623"/>
      <c r="O5623"/>
      <c r="P5623"/>
      <c r="Q5623"/>
    </row>
    <row r="5624" spans="3:17" x14ac:dyDescent="0.35">
      <c r="C5624"/>
      <c r="D5624"/>
      <c r="E5624"/>
      <c r="F5624"/>
      <c r="G5624"/>
      <c r="H5624"/>
      <c r="I5624"/>
      <c r="J5624"/>
      <c r="K5624"/>
      <c r="L5624"/>
      <c r="M5624"/>
      <c r="N5624"/>
      <c r="O5624"/>
      <c r="P5624"/>
      <c r="Q5624"/>
    </row>
    <row r="5625" spans="3:17" x14ac:dyDescent="0.35">
      <c r="C5625"/>
      <c r="D5625"/>
      <c r="E5625"/>
      <c r="F5625"/>
      <c r="G5625"/>
      <c r="H5625"/>
      <c r="I5625"/>
      <c r="J5625"/>
      <c r="K5625"/>
      <c r="L5625"/>
      <c r="M5625"/>
      <c r="N5625"/>
      <c r="O5625"/>
      <c r="P5625"/>
      <c r="Q5625"/>
    </row>
    <row r="5626" spans="3:17" x14ac:dyDescent="0.35">
      <c r="C5626"/>
      <c r="D5626"/>
      <c r="E5626"/>
      <c r="F5626"/>
      <c r="G5626"/>
      <c r="H5626"/>
      <c r="I5626"/>
      <c r="J5626"/>
      <c r="K5626"/>
      <c r="L5626"/>
      <c r="M5626"/>
      <c r="N5626"/>
      <c r="O5626"/>
      <c r="P5626"/>
      <c r="Q5626"/>
    </row>
    <row r="5627" spans="3:17" x14ac:dyDescent="0.35">
      <c r="C5627"/>
      <c r="D5627"/>
      <c r="E5627"/>
      <c r="F5627"/>
      <c r="G5627"/>
      <c r="H5627"/>
      <c r="I5627"/>
      <c r="J5627"/>
      <c r="K5627"/>
      <c r="L5627"/>
      <c r="M5627"/>
      <c r="N5627"/>
      <c r="O5627"/>
      <c r="P5627"/>
      <c r="Q5627"/>
    </row>
    <row r="5628" spans="3:17" x14ac:dyDescent="0.35">
      <c r="C5628"/>
      <c r="D5628"/>
      <c r="E5628"/>
      <c r="F5628"/>
      <c r="G5628"/>
      <c r="H5628"/>
      <c r="I5628"/>
      <c r="J5628"/>
      <c r="K5628"/>
      <c r="L5628"/>
      <c r="M5628"/>
      <c r="N5628"/>
      <c r="O5628"/>
      <c r="P5628"/>
      <c r="Q5628"/>
    </row>
    <row r="5629" spans="3:17" x14ac:dyDescent="0.35">
      <c r="C5629"/>
      <c r="D5629"/>
      <c r="E5629"/>
      <c r="F5629"/>
      <c r="G5629"/>
      <c r="H5629"/>
      <c r="I5629"/>
      <c r="J5629"/>
      <c r="K5629"/>
      <c r="L5629"/>
      <c r="M5629"/>
      <c r="N5629"/>
      <c r="O5629"/>
      <c r="P5629"/>
      <c r="Q5629"/>
    </row>
    <row r="5630" spans="3:17" x14ac:dyDescent="0.35">
      <c r="C5630"/>
      <c r="D5630"/>
      <c r="E5630"/>
      <c r="F5630"/>
      <c r="G5630"/>
      <c r="H5630"/>
      <c r="I5630"/>
      <c r="J5630"/>
      <c r="K5630"/>
      <c r="L5630"/>
      <c r="M5630"/>
      <c r="N5630"/>
      <c r="O5630"/>
      <c r="P5630"/>
      <c r="Q5630"/>
    </row>
    <row r="5631" spans="3:17" x14ac:dyDescent="0.35">
      <c r="C5631"/>
      <c r="D5631"/>
      <c r="E5631"/>
      <c r="F5631"/>
      <c r="G5631"/>
      <c r="H5631"/>
      <c r="I5631"/>
      <c r="J5631"/>
      <c r="K5631"/>
      <c r="L5631"/>
      <c r="M5631"/>
      <c r="N5631"/>
      <c r="O5631"/>
      <c r="P5631"/>
      <c r="Q5631"/>
    </row>
    <row r="5632" spans="3:17" x14ac:dyDescent="0.35">
      <c r="C5632"/>
      <c r="D5632"/>
      <c r="E5632"/>
      <c r="F5632"/>
      <c r="G5632"/>
      <c r="H5632"/>
      <c r="I5632"/>
      <c r="J5632"/>
      <c r="K5632"/>
      <c r="L5632"/>
      <c r="M5632"/>
      <c r="N5632"/>
      <c r="O5632"/>
      <c r="P5632"/>
      <c r="Q5632"/>
    </row>
    <row r="5633" spans="3:17" x14ac:dyDescent="0.35">
      <c r="C5633"/>
      <c r="D5633"/>
      <c r="E5633"/>
      <c r="F5633"/>
      <c r="G5633"/>
      <c r="H5633"/>
      <c r="I5633"/>
      <c r="J5633"/>
      <c r="K5633"/>
      <c r="L5633"/>
      <c r="M5633"/>
      <c r="N5633"/>
      <c r="O5633"/>
      <c r="P5633"/>
      <c r="Q5633"/>
    </row>
    <row r="5634" spans="3:17" x14ac:dyDescent="0.35">
      <c r="C5634"/>
      <c r="D5634"/>
      <c r="E5634"/>
      <c r="F5634"/>
      <c r="G5634"/>
      <c r="H5634"/>
      <c r="I5634"/>
      <c r="J5634"/>
      <c r="K5634"/>
      <c r="L5634"/>
      <c r="M5634"/>
      <c r="N5634"/>
      <c r="O5634"/>
      <c r="P5634"/>
      <c r="Q5634"/>
    </row>
    <row r="5635" spans="3:17" x14ac:dyDescent="0.35">
      <c r="C5635"/>
      <c r="D5635"/>
      <c r="E5635"/>
      <c r="F5635"/>
      <c r="G5635"/>
      <c r="H5635"/>
      <c r="I5635"/>
      <c r="J5635"/>
      <c r="K5635"/>
      <c r="L5635"/>
      <c r="M5635"/>
      <c r="N5635"/>
      <c r="O5635"/>
      <c r="P5635"/>
      <c r="Q5635"/>
    </row>
    <row r="5636" spans="3:17" x14ac:dyDescent="0.35">
      <c r="C5636"/>
      <c r="D5636"/>
      <c r="E5636"/>
      <c r="F5636"/>
      <c r="G5636"/>
      <c r="H5636"/>
      <c r="I5636"/>
      <c r="J5636"/>
      <c r="K5636"/>
      <c r="L5636"/>
      <c r="M5636"/>
      <c r="N5636"/>
      <c r="O5636"/>
      <c r="P5636"/>
      <c r="Q5636"/>
    </row>
    <row r="5637" spans="3:17" x14ac:dyDescent="0.35">
      <c r="C5637"/>
      <c r="D5637"/>
      <c r="E5637"/>
      <c r="F5637"/>
      <c r="G5637"/>
      <c r="H5637"/>
      <c r="I5637"/>
      <c r="J5637"/>
      <c r="K5637"/>
      <c r="L5637"/>
      <c r="M5637"/>
      <c r="N5637"/>
      <c r="O5637"/>
      <c r="P5637"/>
      <c r="Q5637"/>
    </row>
    <row r="5638" spans="3:17" x14ac:dyDescent="0.35">
      <c r="C5638"/>
      <c r="D5638"/>
      <c r="E5638"/>
      <c r="F5638"/>
      <c r="G5638"/>
      <c r="H5638"/>
      <c r="I5638"/>
      <c r="J5638"/>
      <c r="K5638"/>
      <c r="L5638"/>
      <c r="M5638"/>
      <c r="N5638"/>
      <c r="O5638"/>
      <c r="P5638"/>
      <c r="Q5638"/>
    </row>
    <row r="5639" spans="3:17" x14ac:dyDescent="0.35">
      <c r="C5639"/>
      <c r="D5639"/>
      <c r="E5639"/>
      <c r="F5639"/>
      <c r="G5639"/>
      <c r="H5639"/>
      <c r="I5639"/>
      <c r="J5639"/>
      <c r="K5639"/>
      <c r="L5639"/>
      <c r="M5639"/>
      <c r="N5639"/>
      <c r="O5639"/>
      <c r="P5639"/>
      <c r="Q5639"/>
    </row>
    <row r="5640" spans="3:17" x14ac:dyDescent="0.35">
      <c r="C5640"/>
      <c r="D5640"/>
      <c r="E5640"/>
      <c r="F5640"/>
      <c r="G5640"/>
      <c r="H5640"/>
      <c r="I5640"/>
      <c r="J5640"/>
      <c r="K5640"/>
      <c r="L5640"/>
      <c r="M5640"/>
      <c r="N5640"/>
      <c r="O5640"/>
      <c r="P5640"/>
      <c r="Q5640"/>
    </row>
    <row r="5641" spans="3:17" x14ac:dyDescent="0.35">
      <c r="C5641"/>
      <c r="D5641"/>
      <c r="E5641"/>
      <c r="F5641"/>
      <c r="G5641"/>
      <c r="H5641"/>
      <c r="I5641"/>
      <c r="J5641"/>
      <c r="K5641"/>
      <c r="L5641"/>
      <c r="M5641"/>
      <c r="N5641"/>
      <c r="O5641"/>
      <c r="P5641"/>
      <c r="Q5641"/>
    </row>
    <row r="5642" spans="3:17" x14ac:dyDescent="0.35">
      <c r="C5642"/>
      <c r="D5642"/>
      <c r="E5642"/>
      <c r="F5642"/>
      <c r="G5642"/>
      <c r="H5642"/>
      <c r="I5642"/>
      <c r="J5642"/>
      <c r="K5642"/>
      <c r="L5642"/>
      <c r="M5642"/>
      <c r="N5642"/>
      <c r="O5642"/>
      <c r="P5642"/>
      <c r="Q5642"/>
    </row>
    <row r="5643" spans="3:17" x14ac:dyDescent="0.35">
      <c r="C5643"/>
      <c r="D5643"/>
      <c r="E5643"/>
      <c r="F5643"/>
      <c r="G5643"/>
      <c r="H5643"/>
      <c r="I5643"/>
      <c r="J5643"/>
      <c r="K5643"/>
      <c r="L5643"/>
      <c r="M5643"/>
      <c r="N5643"/>
      <c r="O5643"/>
      <c r="P5643"/>
      <c r="Q5643"/>
    </row>
    <row r="5644" spans="3:17" x14ac:dyDescent="0.35">
      <c r="C5644"/>
      <c r="D5644"/>
      <c r="E5644"/>
      <c r="F5644"/>
      <c r="G5644"/>
      <c r="H5644"/>
      <c r="I5644"/>
      <c r="J5644"/>
      <c r="K5644"/>
      <c r="L5644"/>
      <c r="M5644"/>
      <c r="N5644"/>
      <c r="O5644"/>
      <c r="P5644"/>
      <c r="Q5644"/>
    </row>
    <row r="5645" spans="3:17" x14ac:dyDescent="0.35">
      <c r="C5645"/>
      <c r="D5645"/>
      <c r="E5645"/>
      <c r="F5645"/>
      <c r="G5645"/>
      <c r="H5645"/>
      <c r="I5645"/>
      <c r="J5645"/>
      <c r="K5645"/>
      <c r="L5645"/>
      <c r="M5645"/>
      <c r="N5645"/>
      <c r="O5645"/>
      <c r="P5645"/>
      <c r="Q5645"/>
    </row>
    <row r="5646" spans="3:17" x14ac:dyDescent="0.35">
      <c r="C5646"/>
      <c r="D5646"/>
      <c r="E5646"/>
      <c r="F5646"/>
      <c r="G5646"/>
      <c r="H5646"/>
      <c r="I5646"/>
      <c r="J5646"/>
      <c r="K5646"/>
      <c r="L5646"/>
      <c r="M5646"/>
      <c r="N5646"/>
      <c r="O5646"/>
      <c r="P5646"/>
      <c r="Q5646"/>
    </row>
    <row r="5647" spans="3:17" x14ac:dyDescent="0.35">
      <c r="C5647"/>
      <c r="D5647"/>
      <c r="E5647"/>
      <c r="F5647"/>
      <c r="G5647"/>
      <c r="H5647"/>
      <c r="I5647"/>
      <c r="J5647"/>
      <c r="K5647"/>
      <c r="L5647"/>
      <c r="M5647"/>
      <c r="N5647"/>
      <c r="O5647"/>
      <c r="P5647"/>
      <c r="Q5647"/>
    </row>
    <row r="5648" spans="3:17" x14ac:dyDescent="0.35">
      <c r="C5648"/>
      <c r="D5648"/>
      <c r="E5648"/>
      <c r="F5648"/>
      <c r="G5648"/>
      <c r="H5648"/>
      <c r="I5648"/>
      <c r="J5648"/>
      <c r="K5648"/>
      <c r="L5648"/>
      <c r="M5648"/>
      <c r="N5648"/>
      <c r="O5648"/>
      <c r="P5648"/>
      <c r="Q5648"/>
    </row>
    <row r="5649" spans="3:17" x14ac:dyDescent="0.35">
      <c r="C5649"/>
      <c r="D5649"/>
      <c r="E5649"/>
      <c r="F5649"/>
      <c r="G5649"/>
      <c r="H5649"/>
      <c r="I5649"/>
      <c r="J5649"/>
      <c r="K5649"/>
      <c r="L5649"/>
      <c r="M5649"/>
      <c r="N5649"/>
      <c r="O5649"/>
      <c r="P5649"/>
      <c r="Q5649"/>
    </row>
    <row r="5650" spans="3:17" x14ac:dyDescent="0.35">
      <c r="C5650"/>
      <c r="D5650"/>
      <c r="E5650"/>
      <c r="F5650"/>
      <c r="G5650"/>
      <c r="H5650"/>
      <c r="I5650"/>
      <c r="J5650"/>
      <c r="K5650"/>
      <c r="L5650"/>
      <c r="M5650"/>
      <c r="N5650"/>
      <c r="O5650"/>
      <c r="P5650"/>
      <c r="Q5650"/>
    </row>
    <row r="5651" spans="3:17" x14ac:dyDescent="0.35">
      <c r="C5651"/>
      <c r="D5651"/>
      <c r="E5651"/>
      <c r="F5651"/>
      <c r="G5651"/>
      <c r="H5651"/>
      <c r="I5651"/>
      <c r="J5651"/>
      <c r="K5651"/>
      <c r="L5651"/>
      <c r="M5651"/>
      <c r="N5651"/>
      <c r="O5651"/>
      <c r="P5651"/>
      <c r="Q5651"/>
    </row>
    <row r="5652" spans="3:17" x14ac:dyDescent="0.35">
      <c r="C5652"/>
      <c r="D5652"/>
      <c r="E5652"/>
      <c r="F5652"/>
      <c r="G5652"/>
      <c r="H5652"/>
      <c r="I5652"/>
      <c r="J5652"/>
      <c r="K5652"/>
      <c r="L5652"/>
      <c r="M5652"/>
      <c r="N5652"/>
      <c r="O5652"/>
      <c r="P5652"/>
      <c r="Q5652"/>
    </row>
    <row r="5653" spans="3:17" x14ac:dyDescent="0.35">
      <c r="C5653"/>
      <c r="D5653"/>
      <c r="E5653"/>
      <c r="F5653"/>
      <c r="G5653"/>
      <c r="H5653"/>
      <c r="I5653"/>
      <c r="J5653"/>
      <c r="K5653"/>
      <c r="L5653"/>
      <c r="M5653"/>
      <c r="N5653"/>
      <c r="O5653"/>
      <c r="P5653"/>
      <c r="Q5653"/>
    </row>
    <row r="5654" spans="3:17" x14ac:dyDescent="0.35">
      <c r="C5654"/>
      <c r="D5654"/>
      <c r="E5654"/>
      <c r="F5654"/>
      <c r="G5654"/>
      <c r="H5654"/>
      <c r="I5654"/>
      <c r="J5654"/>
      <c r="K5654"/>
      <c r="L5654"/>
      <c r="M5654"/>
      <c r="N5654"/>
      <c r="O5654"/>
      <c r="P5654"/>
      <c r="Q5654"/>
    </row>
    <row r="5655" spans="3:17" x14ac:dyDescent="0.35">
      <c r="C5655"/>
      <c r="D5655"/>
      <c r="E5655"/>
      <c r="F5655"/>
      <c r="G5655"/>
      <c r="H5655"/>
      <c r="I5655"/>
      <c r="J5655"/>
      <c r="K5655"/>
      <c r="L5655"/>
      <c r="M5655"/>
      <c r="N5655"/>
      <c r="O5655"/>
      <c r="P5655"/>
      <c r="Q5655"/>
    </row>
    <row r="5656" spans="3:17" x14ac:dyDescent="0.35">
      <c r="C5656"/>
      <c r="D5656"/>
      <c r="E5656"/>
      <c r="F5656"/>
      <c r="G5656"/>
      <c r="H5656"/>
      <c r="I5656"/>
      <c r="J5656"/>
      <c r="K5656"/>
      <c r="L5656"/>
      <c r="M5656"/>
      <c r="N5656"/>
      <c r="O5656"/>
      <c r="P5656"/>
      <c r="Q5656"/>
    </row>
    <row r="5657" spans="3:17" x14ac:dyDescent="0.35">
      <c r="C5657"/>
      <c r="D5657"/>
      <c r="E5657"/>
      <c r="F5657"/>
      <c r="G5657"/>
      <c r="H5657"/>
      <c r="I5657"/>
      <c r="J5657"/>
      <c r="K5657"/>
      <c r="L5657"/>
      <c r="M5657"/>
      <c r="N5657"/>
      <c r="O5657"/>
      <c r="P5657"/>
      <c r="Q5657"/>
    </row>
    <row r="5658" spans="3:17" x14ac:dyDescent="0.35">
      <c r="C5658"/>
      <c r="D5658"/>
      <c r="E5658"/>
      <c r="F5658"/>
      <c r="G5658"/>
      <c r="H5658"/>
      <c r="I5658"/>
      <c r="J5658"/>
      <c r="K5658"/>
      <c r="L5658"/>
      <c r="M5658"/>
      <c r="N5658"/>
      <c r="O5658"/>
      <c r="P5658"/>
      <c r="Q5658"/>
    </row>
    <row r="5659" spans="3:17" x14ac:dyDescent="0.35">
      <c r="C5659"/>
      <c r="D5659"/>
      <c r="E5659"/>
      <c r="F5659"/>
      <c r="G5659"/>
      <c r="H5659"/>
      <c r="I5659"/>
      <c r="J5659"/>
      <c r="K5659"/>
      <c r="L5659"/>
      <c r="M5659"/>
      <c r="N5659"/>
      <c r="O5659"/>
      <c r="P5659"/>
      <c r="Q5659"/>
    </row>
    <row r="5660" spans="3:17" x14ac:dyDescent="0.35">
      <c r="C5660"/>
      <c r="D5660"/>
      <c r="E5660"/>
      <c r="F5660"/>
      <c r="G5660"/>
      <c r="H5660"/>
      <c r="I5660"/>
      <c r="J5660"/>
      <c r="K5660"/>
      <c r="L5660"/>
      <c r="M5660"/>
      <c r="N5660"/>
      <c r="O5660"/>
      <c r="P5660"/>
      <c r="Q5660"/>
    </row>
    <row r="5661" spans="3:17" x14ac:dyDescent="0.35">
      <c r="C5661"/>
      <c r="D5661"/>
      <c r="E5661"/>
      <c r="F5661"/>
      <c r="G5661"/>
      <c r="H5661"/>
      <c r="I5661"/>
      <c r="J5661"/>
      <c r="K5661"/>
      <c r="L5661"/>
      <c r="M5661"/>
      <c r="N5661"/>
      <c r="O5661"/>
      <c r="P5661"/>
      <c r="Q5661"/>
    </row>
    <row r="5662" spans="3:17" x14ac:dyDescent="0.35">
      <c r="C5662"/>
      <c r="D5662"/>
      <c r="E5662"/>
      <c r="F5662"/>
      <c r="G5662"/>
      <c r="H5662"/>
      <c r="I5662"/>
      <c r="J5662"/>
      <c r="K5662"/>
      <c r="L5662"/>
      <c r="M5662"/>
      <c r="N5662"/>
      <c r="O5662"/>
      <c r="P5662"/>
      <c r="Q5662"/>
    </row>
    <row r="5663" spans="3:17" x14ac:dyDescent="0.35">
      <c r="C5663"/>
      <c r="D5663"/>
      <c r="E5663"/>
      <c r="F5663"/>
      <c r="G5663"/>
      <c r="H5663"/>
      <c r="I5663"/>
      <c r="J5663"/>
      <c r="K5663"/>
      <c r="L5663"/>
      <c r="M5663"/>
      <c r="N5663"/>
      <c r="O5663"/>
      <c r="P5663"/>
      <c r="Q5663"/>
    </row>
    <row r="5664" spans="3:17" x14ac:dyDescent="0.35">
      <c r="C5664"/>
      <c r="D5664"/>
      <c r="E5664"/>
      <c r="F5664"/>
      <c r="G5664"/>
      <c r="H5664"/>
      <c r="I5664"/>
      <c r="J5664"/>
      <c r="K5664"/>
      <c r="L5664"/>
      <c r="M5664"/>
      <c r="N5664"/>
      <c r="O5664"/>
      <c r="P5664"/>
      <c r="Q5664"/>
    </row>
    <row r="5665" spans="3:17" x14ac:dyDescent="0.35">
      <c r="C5665"/>
      <c r="D5665"/>
      <c r="E5665"/>
      <c r="F5665"/>
      <c r="G5665"/>
      <c r="H5665"/>
      <c r="I5665"/>
      <c r="J5665"/>
      <c r="K5665"/>
      <c r="L5665"/>
      <c r="M5665"/>
      <c r="N5665"/>
      <c r="O5665"/>
      <c r="P5665"/>
      <c r="Q5665"/>
    </row>
    <row r="5666" spans="3:17" x14ac:dyDescent="0.35">
      <c r="C5666"/>
      <c r="D5666"/>
      <c r="E5666"/>
      <c r="F5666"/>
      <c r="G5666"/>
      <c r="H5666"/>
      <c r="I5666"/>
      <c r="J5666"/>
      <c r="K5666"/>
      <c r="L5666"/>
      <c r="M5666"/>
      <c r="N5666"/>
      <c r="O5666"/>
      <c r="P5666"/>
      <c r="Q5666"/>
    </row>
    <row r="5667" spans="3:17" x14ac:dyDescent="0.35">
      <c r="C5667"/>
      <c r="D5667"/>
      <c r="E5667"/>
      <c r="F5667"/>
      <c r="G5667"/>
      <c r="H5667"/>
      <c r="I5667"/>
      <c r="J5667"/>
      <c r="K5667"/>
      <c r="L5667"/>
      <c r="M5667"/>
      <c r="N5667"/>
      <c r="O5667"/>
      <c r="P5667"/>
      <c r="Q5667"/>
    </row>
    <row r="5668" spans="3:17" x14ac:dyDescent="0.35">
      <c r="C5668"/>
      <c r="D5668"/>
      <c r="E5668"/>
      <c r="F5668"/>
      <c r="G5668"/>
      <c r="H5668"/>
      <c r="I5668"/>
      <c r="J5668"/>
      <c r="K5668"/>
      <c r="L5668"/>
      <c r="M5668"/>
      <c r="N5668"/>
      <c r="O5668"/>
      <c r="P5668"/>
      <c r="Q5668"/>
    </row>
    <row r="5669" spans="3:17" x14ac:dyDescent="0.35">
      <c r="C5669"/>
      <c r="D5669"/>
      <c r="E5669"/>
      <c r="F5669"/>
      <c r="G5669"/>
      <c r="H5669"/>
      <c r="I5669"/>
      <c r="J5669"/>
      <c r="K5669"/>
      <c r="L5669"/>
      <c r="M5669"/>
      <c r="N5669"/>
      <c r="O5669"/>
      <c r="P5669"/>
      <c r="Q5669"/>
    </row>
    <row r="5670" spans="3:17" x14ac:dyDescent="0.35">
      <c r="C5670"/>
      <c r="D5670"/>
      <c r="E5670"/>
      <c r="F5670"/>
      <c r="G5670"/>
      <c r="H5670"/>
      <c r="I5670"/>
      <c r="J5670"/>
      <c r="K5670"/>
      <c r="L5670"/>
      <c r="M5670"/>
      <c r="N5670"/>
      <c r="O5670"/>
      <c r="P5670"/>
      <c r="Q5670"/>
    </row>
    <row r="5671" spans="3:17" x14ac:dyDescent="0.35">
      <c r="C5671"/>
      <c r="D5671"/>
      <c r="E5671"/>
      <c r="F5671"/>
      <c r="G5671"/>
      <c r="H5671"/>
      <c r="I5671"/>
      <c r="J5671"/>
      <c r="K5671"/>
      <c r="L5671"/>
      <c r="M5671"/>
      <c r="N5671"/>
      <c r="O5671"/>
      <c r="P5671"/>
      <c r="Q5671"/>
    </row>
    <row r="5672" spans="3:17" x14ac:dyDescent="0.35">
      <c r="C5672"/>
      <c r="D5672"/>
      <c r="E5672"/>
      <c r="F5672"/>
      <c r="G5672"/>
      <c r="H5672"/>
      <c r="I5672"/>
      <c r="J5672"/>
      <c r="K5672"/>
      <c r="L5672"/>
      <c r="M5672"/>
      <c r="N5672"/>
      <c r="O5672"/>
      <c r="P5672"/>
      <c r="Q5672"/>
    </row>
    <row r="5673" spans="3:17" x14ac:dyDescent="0.35">
      <c r="C5673"/>
      <c r="D5673"/>
      <c r="E5673"/>
      <c r="F5673"/>
      <c r="G5673"/>
      <c r="H5673"/>
      <c r="I5673"/>
      <c r="J5673"/>
      <c r="K5673"/>
      <c r="L5673"/>
      <c r="M5673"/>
      <c r="N5673"/>
      <c r="O5673"/>
      <c r="P5673"/>
      <c r="Q5673"/>
    </row>
    <row r="5674" spans="3:17" x14ac:dyDescent="0.35">
      <c r="C5674"/>
      <c r="D5674"/>
      <c r="E5674"/>
      <c r="F5674"/>
      <c r="G5674"/>
      <c r="H5674"/>
      <c r="I5674"/>
      <c r="J5674"/>
      <c r="K5674"/>
      <c r="L5674"/>
      <c r="M5674"/>
      <c r="N5674"/>
      <c r="O5674"/>
      <c r="P5674"/>
      <c r="Q5674"/>
    </row>
    <row r="5675" spans="3:17" x14ac:dyDescent="0.35">
      <c r="C5675"/>
      <c r="D5675"/>
      <c r="E5675"/>
      <c r="F5675"/>
      <c r="G5675"/>
      <c r="H5675"/>
      <c r="I5675"/>
      <c r="J5675"/>
      <c r="K5675"/>
      <c r="L5675"/>
      <c r="M5675"/>
      <c r="N5675"/>
      <c r="O5675"/>
      <c r="P5675"/>
      <c r="Q5675"/>
    </row>
    <row r="5676" spans="3:17" x14ac:dyDescent="0.35">
      <c r="C5676"/>
      <c r="D5676"/>
      <c r="E5676"/>
      <c r="F5676"/>
      <c r="G5676"/>
      <c r="H5676"/>
      <c r="I5676"/>
      <c r="J5676"/>
      <c r="K5676"/>
      <c r="L5676"/>
      <c r="M5676"/>
      <c r="N5676"/>
      <c r="O5676"/>
      <c r="P5676"/>
      <c r="Q5676"/>
    </row>
    <row r="5677" spans="3:17" x14ac:dyDescent="0.35">
      <c r="C5677"/>
      <c r="D5677"/>
      <c r="E5677"/>
      <c r="F5677"/>
      <c r="G5677"/>
      <c r="H5677"/>
      <c r="I5677"/>
      <c r="J5677"/>
      <c r="K5677"/>
      <c r="L5677"/>
      <c r="M5677"/>
      <c r="N5677"/>
      <c r="O5677"/>
      <c r="P5677"/>
      <c r="Q5677"/>
    </row>
    <row r="5678" spans="3:17" x14ac:dyDescent="0.35">
      <c r="C5678"/>
      <c r="D5678"/>
      <c r="E5678"/>
      <c r="F5678"/>
      <c r="G5678"/>
      <c r="H5678"/>
      <c r="I5678"/>
      <c r="J5678"/>
      <c r="K5678"/>
      <c r="L5678"/>
      <c r="M5678"/>
      <c r="N5678"/>
      <c r="O5678"/>
      <c r="P5678"/>
      <c r="Q5678"/>
    </row>
    <row r="5679" spans="3:17" x14ac:dyDescent="0.35">
      <c r="C5679"/>
      <c r="D5679"/>
      <c r="E5679"/>
      <c r="F5679"/>
      <c r="G5679"/>
      <c r="H5679"/>
      <c r="I5679"/>
      <c r="J5679"/>
      <c r="K5679"/>
      <c r="L5679"/>
      <c r="M5679"/>
      <c r="N5679"/>
      <c r="O5679"/>
      <c r="P5679"/>
      <c r="Q5679"/>
    </row>
    <row r="5680" spans="3:17" x14ac:dyDescent="0.35">
      <c r="C5680"/>
      <c r="D5680"/>
      <c r="E5680"/>
      <c r="F5680"/>
      <c r="G5680"/>
      <c r="H5680"/>
      <c r="I5680"/>
      <c r="J5680"/>
      <c r="K5680"/>
      <c r="L5680"/>
      <c r="M5680"/>
      <c r="N5680"/>
      <c r="O5680"/>
      <c r="P5680"/>
      <c r="Q5680"/>
    </row>
    <row r="5681" spans="3:17" x14ac:dyDescent="0.35">
      <c r="C5681"/>
      <c r="D5681"/>
      <c r="E5681"/>
      <c r="F5681"/>
      <c r="G5681"/>
      <c r="H5681"/>
      <c r="I5681"/>
      <c r="J5681"/>
      <c r="K5681"/>
      <c r="L5681"/>
      <c r="M5681"/>
      <c r="N5681"/>
      <c r="O5681"/>
      <c r="P5681"/>
      <c r="Q5681"/>
    </row>
    <row r="5682" spans="3:17" x14ac:dyDescent="0.35">
      <c r="C5682"/>
      <c r="D5682"/>
      <c r="E5682"/>
      <c r="F5682"/>
      <c r="G5682"/>
      <c r="H5682"/>
      <c r="I5682"/>
      <c r="J5682"/>
      <c r="K5682"/>
      <c r="L5682"/>
      <c r="M5682"/>
      <c r="N5682"/>
      <c r="O5682"/>
      <c r="P5682"/>
      <c r="Q5682"/>
    </row>
    <row r="5683" spans="3:17" x14ac:dyDescent="0.35">
      <c r="C5683"/>
      <c r="D5683"/>
      <c r="E5683"/>
      <c r="F5683"/>
      <c r="G5683"/>
      <c r="H5683"/>
      <c r="I5683"/>
      <c r="J5683"/>
      <c r="K5683"/>
      <c r="L5683"/>
      <c r="M5683"/>
      <c r="N5683"/>
      <c r="O5683"/>
      <c r="P5683"/>
      <c r="Q5683"/>
    </row>
    <row r="5684" spans="3:17" x14ac:dyDescent="0.35">
      <c r="C5684"/>
      <c r="D5684"/>
      <c r="E5684"/>
      <c r="F5684"/>
      <c r="G5684"/>
      <c r="H5684"/>
      <c r="I5684"/>
      <c r="J5684"/>
      <c r="K5684"/>
      <c r="L5684"/>
      <c r="M5684"/>
      <c r="N5684"/>
      <c r="O5684"/>
      <c r="P5684"/>
      <c r="Q5684"/>
    </row>
    <row r="5685" spans="3:17" x14ac:dyDescent="0.35">
      <c r="C5685"/>
      <c r="D5685"/>
      <c r="E5685"/>
      <c r="F5685"/>
      <c r="G5685"/>
      <c r="H5685"/>
      <c r="I5685"/>
      <c r="J5685"/>
      <c r="K5685"/>
      <c r="L5685"/>
      <c r="M5685"/>
      <c r="N5685"/>
      <c r="O5685"/>
      <c r="P5685"/>
      <c r="Q5685"/>
    </row>
    <row r="5686" spans="3:17" x14ac:dyDescent="0.35">
      <c r="C5686"/>
      <c r="D5686"/>
      <c r="E5686"/>
      <c r="F5686"/>
      <c r="G5686"/>
      <c r="H5686"/>
      <c r="I5686"/>
      <c r="J5686"/>
      <c r="K5686"/>
      <c r="L5686"/>
      <c r="M5686"/>
      <c r="N5686"/>
      <c r="O5686"/>
      <c r="P5686"/>
      <c r="Q5686"/>
    </row>
    <row r="5687" spans="3:17" x14ac:dyDescent="0.35">
      <c r="C5687"/>
      <c r="D5687"/>
      <c r="E5687"/>
      <c r="F5687"/>
      <c r="G5687"/>
      <c r="H5687"/>
      <c r="I5687"/>
      <c r="J5687"/>
      <c r="K5687"/>
      <c r="L5687"/>
      <c r="M5687"/>
      <c r="N5687"/>
      <c r="O5687"/>
      <c r="P5687"/>
      <c r="Q5687"/>
    </row>
    <row r="5688" spans="3:17" x14ac:dyDescent="0.35">
      <c r="C5688"/>
      <c r="D5688"/>
      <c r="E5688"/>
      <c r="F5688"/>
      <c r="G5688"/>
      <c r="H5688"/>
      <c r="I5688"/>
      <c r="J5688"/>
      <c r="K5688"/>
      <c r="L5688"/>
      <c r="M5688"/>
      <c r="N5688"/>
      <c r="O5688"/>
      <c r="P5688"/>
      <c r="Q5688"/>
    </row>
    <row r="5689" spans="3:17" x14ac:dyDescent="0.35">
      <c r="C5689"/>
      <c r="D5689"/>
      <c r="E5689"/>
      <c r="F5689"/>
      <c r="G5689"/>
      <c r="H5689"/>
      <c r="I5689"/>
      <c r="J5689"/>
      <c r="K5689"/>
      <c r="L5689"/>
      <c r="M5689"/>
      <c r="N5689"/>
      <c r="O5689"/>
      <c r="P5689"/>
      <c r="Q5689"/>
    </row>
    <row r="5690" spans="3:17" x14ac:dyDescent="0.35">
      <c r="C5690"/>
      <c r="D5690"/>
      <c r="E5690"/>
      <c r="F5690"/>
      <c r="G5690"/>
      <c r="H5690"/>
      <c r="I5690"/>
      <c r="J5690"/>
      <c r="K5690"/>
      <c r="L5690"/>
      <c r="M5690"/>
      <c r="N5690"/>
      <c r="O5690"/>
      <c r="P5690"/>
      <c r="Q5690"/>
    </row>
    <row r="5691" spans="3:17" x14ac:dyDescent="0.35">
      <c r="C5691"/>
      <c r="D5691"/>
      <c r="E5691"/>
      <c r="F5691"/>
      <c r="G5691"/>
      <c r="H5691"/>
      <c r="I5691"/>
      <c r="J5691"/>
      <c r="K5691"/>
      <c r="L5691"/>
      <c r="M5691"/>
      <c r="N5691"/>
      <c r="O5691"/>
      <c r="P5691"/>
      <c r="Q5691"/>
    </row>
    <row r="5692" spans="3:17" x14ac:dyDescent="0.35">
      <c r="C5692"/>
      <c r="D5692"/>
      <c r="E5692"/>
      <c r="F5692"/>
      <c r="G5692"/>
      <c r="H5692"/>
      <c r="I5692"/>
      <c r="J5692"/>
      <c r="K5692"/>
      <c r="L5692"/>
      <c r="M5692"/>
      <c r="N5692"/>
      <c r="O5692"/>
      <c r="P5692"/>
      <c r="Q5692"/>
    </row>
    <row r="5693" spans="3:17" x14ac:dyDescent="0.35">
      <c r="C5693"/>
      <c r="D5693"/>
      <c r="E5693"/>
      <c r="F5693"/>
      <c r="G5693"/>
      <c r="H5693"/>
      <c r="I5693"/>
      <c r="J5693"/>
      <c r="K5693"/>
      <c r="L5693"/>
      <c r="M5693"/>
      <c r="N5693"/>
      <c r="O5693"/>
      <c r="P5693"/>
      <c r="Q5693"/>
    </row>
    <row r="5694" spans="3:17" x14ac:dyDescent="0.35">
      <c r="C5694"/>
      <c r="D5694"/>
      <c r="E5694"/>
      <c r="F5694"/>
      <c r="G5694"/>
      <c r="H5694"/>
      <c r="I5694"/>
      <c r="J5694"/>
      <c r="K5694"/>
      <c r="L5694"/>
      <c r="M5694"/>
      <c r="N5694"/>
      <c r="O5694"/>
      <c r="P5694"/>
      <c r="Q5694"/>
    </row>
    <row r="5695" spans="3:17" x14ac:dyDescent="0.35">
      <c r="C5695"/>
      <c r="D5695"/>
      <c r="E5695"/>
      <c r="F5695"/>
      <c r="G5695"/>
      <c r="H5695"/>
      <c r="I5695"/>
      <c r="J5695"/>
      <c r="K5695"/>
      <c r="L5695"/>
      <c r="M5695"/>
      <c r="N5695"/>
      <c r="O5695"/>
      <c r="P5695"/>
      <c r="Q5695"/>
    </row>
    <row r="5696" spans="3:17" x14ac:dyDescent="0.35">
      <c r="C5696"/>
      <c r="D5696"/>
      <c r="E5696"/>
      <c r="F5696"/>
      <c r="G5696"/>
      <c r="H5696"/>
      <c r="I5696"/>
      <c r="J5696"/>
      <c r="K5696"/>
      <c r="L5696"/>
      <c r="M5696"/>
      <c r="N5696"/>
      <c r="O5696"/>
      <c r="P5696"/>
      <c r="Q5696"/>
    </row>
    <row r="5697" spans="3:17" x14ac:dyDescent="0.35">
      <c r="C5697"/>
      <c r="D5697"/>
      <c r="E5697"/>
      <c r="F5697"/>
      <c r="G5697"/>
      <c r="H5697"/>
      <c r="I5697"/>
      <c r="J5697"/>
      <c r="K5697"/>
      <c r="L5697"/>
      <c r="M5697"/>
      <c r="N5697"/>
      <c r="O5697"/>
      <c r="P5697"/>
      <c r="Q5697"/>
    </row>
    <row r="5698" spans="3:17" x14ac:dyDescent="0.35">
      <c r="C5698"/>
      <c r="D5698"/>
      <c r="E5698"/>
      <c r="F5698"/>
      <c r="G5698"/>
      <c r="H5698"/>
      <c r="I5698"/>
      <c r="J5698"/>
      <c r="K5698"/>
      <c r="L5698"/>
      <c r="M5698"/>
      <c r="N5698"/>
      <c r="O5698"/>
      <c r="P5698"/>
      <c r="Q5698"/>
    </row>
    <row r="5699" spans="3:17" x14ac:dyDescent="0.35">
      <c r="C5699"/>
      <c r="D5699"/>
      <c r="E5699"/>
      <c r="F5699"/>
      <c r="G5699"/>
      <c r="H5699"/>
      <c r="I5699"/>
      <c r="J5699"/>
      <c r="K5699"/>
      <c r="L5699"/>
      <c r="M5699"/>
      <c r="N5699"/>
      <c r="O5699"/>
      <c r="P5699"/>
      <c r="Q5699"/>
    </row>
    <row r="5700" spans="3:17" x14ac:dyDescent="0.35">
      <c r="C5700"/>
      <c r="D5700"/>
      <c r="E5700"/>
      <c r="F5700"/>
      <c r="G5700"/>
      <c r="H5700"/>
      <c r="I5700"/>
      <c r="J5700"/>
      <c r="K5700"/>
      <c r="L5700"/>
      <c r="M5700"/>
      <c r="N5700"/>
      <c r="O5700"/>
      <c r="P5700"/>
      <c r="Q5700"/>
    </row>
    <row r="5701" spans="3:17" x14ac:dyDescent="0.35">
      <c r="C5701"/>
      <c r="D5701"/>
      <c r="E5701"/>
      <c r="F5701"/>
      <c r="G5701"/>
      <c r="H5701"/>
      <c r="I5701"/>
      <c r="J5701"/>
      <c r="K5701"/>
      <c r="L5701"/>
      <c r="M5701"/>
      <c r="N5701"/>
      <c r="O5701"/>
      <c r="P5701"/>
      <c r="Q5701"/>
    </row>
    <row r="5702" spans="3:17" x14ac:dyDescent="0.35">
      <c r="C5702"/>
      <c r="D5702"/>
      <c r="E5702"/>
      <c r="F5702"/>
      <c r="G5702"/>
      <c r="H5702"/>
      <c r="I5702"/>
      <c r="J5702"/>
      <c r="K5702"/>
      <c r="L5702"/>
      <c r="M5702"/>
      <c r="N5702"/>
      <c r="O5702"/>
      <c r="P5702"/>
      <c r="Q5702"/>
    </row>
    <row r="5703" spans="3:17" x14ac:dyDescent="0.35">
      <c r="C5703"/>
      <c r="D5703"/>
      <c r="E5703"/>
      <c r="F5703"/>
      <c r="G5703"/>
      <c r="H5703"/>
      <c r="I5703"/>
      <c r="J5703"/>
      <c r="K5703"/>
      <c r="L5703"/>
      <c r="M5703"/>
      <c r="N5703"/>
      <c r="O5703"/>
      <c r="P5703"/>
      <c r="Q5703"/>
    </row>
    <row r="5704" spans="3:17" x14ac:dyDescent="0.35">
      <c r="C5704"/>
      <c r="D5704"/>
      <c r="E5704"/>
      <c r="F5704"/>
      <c r="G5704"/>
      <c r="H5704"/>
      <c r="I5704"/>
      <c r="J5704"/>
      <c r="K5704"/>
      <c r="L5704"/>
      <c r="M5704"/>
      <c r="N5704"/>
      <c r="O5704"/>
      <c r="P5704"/>
      <c r="Q5704"/>
    </row>
    <row r="5705" spans="3:17" x14ac:dyDescent="0.35">
      <c r="C5705"/>
      <c r="D5705"/>
      <c r="E5705"/>
      <c r="F5705"/>
      <c r="G5705"/>
      <c r="H5705"/>
      <c r="I5705"/>
      <c r="J5705"/>
      <c r="K5705"/>
      <c r="L5705"/>
      <c r="M5705"/>
      <c r="N5705"/>
      <c r="O5705"/>
      <c r="P5705"/>
      <c r="Q5705"/>
    </row>
    <row r="5706" spans="3:17" x14ac:dyDescent="0.35">
      <c r="C5706"/>
      <c r="D5706"/>
      <c r="E5706"/>
      <c r="F5706"/>
      <c r="G5706"/>
      <c r="H5706"/>
      <c r="I5706"/>
      <c r="J5706"/>
      <c r="K5706"/>
      <c r="L5706"/>
      <c r="M5706"/>
      <c r="N5706"/>
      <c r="O5706"/>
      <c r="P5706"/>
      <c r="Q5706"/>
    </row>
    <row r="5707" spans="3:17" x14ac:dyDescent="0.35">
      <c r="C5707"/>
      <c r="D5707"/>
      <c r="E5707"/>
      <c r="F5707"/>
      <c r="G5707"/>
      <c r="H5707"/>
      <c r="I5707"/>
      <c r="J5707"/>
      <c r="K5707"/>
      <c r="L5707"/>
      <c r="M5707"/>
      <c r="N5707"/>
      <c r="O5707"/>
      <c r="P5707"/>
      <c r="Q5707"/>
    </row>
    <row r="5708" spans="3:17" x14ac:dyDescent="0.35">
      <c r="C5708"/>
      <c r="D5708"/>
      <c r="E5708"/>
      <c r="F5708"/>
      <c r="G5708"/>
      <c r="H5708"/>
      <c r="I5708"/>
      <c r="J5708"/>
      <c r="K5708"/>
      <c r="L5708"/>
      <c r="M5708"/>
      <c r="N5708"/>
      <c r="O5708"/>
      <c r="P5708"/>
      <c r="Q5708"/>
    </row>
    <row r="5709" spans="3:17" x14ac:dyDescent="0.35">
      <c r="C5709"/>
      <c r="D5709"/>
      <c r="E5709"/>
      <c r="F5709"/>
      <c r="G5709"/>
      <c r="H5709"/>
      <c r="I5709"/>
      <c r="J5709"/>
      <c r="K5709"/>
      <c r="L5709"/>
      <c r="M5709"/>
      <c r="N5709"/>
      <c r="O5709"/>
      <c r="P5709"/>
      <c r="Q5709"/>
    </row>
    <row r="5710" spans="3:17" x14ac:dyDescent="0.35">
      <c r="C5710"/>
      <c r="D5710"/>
      <c r="E5710"/>
      <c r="F5710"/>
      <c r="G5710"/>
      <c r="H5710"/>
      <c r="I5710"/>
      <c r="J5710"/>
      <c r="K5710"/>
      <c r="L5710"/>
      <c r="M5710"/>
      <c r="N5710"/>
      <c r="O5710"/>
      <c r="P5710"/>
      <c r="Q5710"/>
    </row>
    <row r="5711" spans="3:17" x14ac:dyDescent="0.35">
      <c r="C5711"/>
      <c r="D5711"/>
      <c r="E5711"/>
      <c r="F5711"/>
      <c r="G5711"/>
      <c r="H5711"/>
      <c r="I5711"/>
      <c r="J5711"/>
      <c r="K5711"/>
      <c r="L5711"/>
      <c r="M5711"/>
      <c r="N5711"/>
      <c r="O5711"/>
      <c r="P5711"/>
      <c r="Q5711"/>
    </row>
    <row r="5712" spans="3:17" x14ac:dyDescent="0.35">
      <c r="C5712"/>
      <c r="D5712"/>
      <c r="E5712"/>
      <c r="F5712"/>
      <c r="G5712"/>
      <c r="H5712"/>
      <c r="I5712"/>
      <c r="J5712"/>
      <c r="K5712"/>
      <c r="L5712"/>
      <c r="M5712"/>
      <c r="N5712"/>
      <c r="O5712"/>
      <c r="P5712"/>
      <c r="Q5712"/>
    </row>
    <row r="5713" spans="3:17" x14ac:dyDescent="0.35">
      <c r="C5713"/>
      <c r="D5713"/>
      <c r="E5713"/>
      <c r="F5713"/>
      <c r="G5713"/>
      <c r="H5713"/>
      <c r="I5713"/>
      <c r="J5713"/>
      <c r="K5713"/>
      <c r="L5713"/>
      <c r="M5713"/>
      <c r="N5713"/>
      <c r="O5713"/>
      <c r="P5713"/>
      <c r="Q5713"/>
    </row>
    <row r="5714" spans="3:17" x14ac:dyDescent="0.35">
      <c r="C5714"/>
      <c r="D5714"/>
      <c r="E5714"/>
      <c r="F5714"/>
      <c r="G5714"/>
      <c r="H5714"/>
      <c r="I5714"/>
      <c r="J5714"/>
      <c r="K5714"/>
      <c r="L5714"/>
      <c r="M5714"/>
      <c r="N5714"/>
      <c r="O5714"/>
      <c r="P5714"/>
      <c r="Q5714"/>
    </row>
    <row r="5715" spans="3:17" x14ac:dyDescent="0.35">
      <c r="C5715"/>
      <c r="D5715"/>
      <c r="E5715"/>
      <c r="F5715"/>
      <c r="G5715"/>
      <c r="H5715"/>
      <c r="I5715"/>
      <c r="J5715"/>
      <c r="K5715"/>
      <c r="L5715"/>
      <c r="M5715"/>
      <c r="N5715"/>
      <c r="O5715"/>
      <c r="P5715"/>
      <c r="Q5715"/>
    </row>
    <row r="5716" spans="3:17" x14ac:dyDescent="0.35">
      <c r="C5716"/>
      <c r="D5716"/>
      <c r="E5716"/>
      <c r="F5716"/>
      <c r="G5716"/>
      <c r="H5716"/>
      <c r="I5716"/>
      <c r="J5716"/>
      <c r="K5716"/>
      <c r="L5716"/>
      <c r="M5716"/>
      <c r="N5716"/>
      <c r="O5716"/>
      <c r="P5716"/>
      <c r="Q5716"/>
    </row>
    <row r="5717" spans="3:17" x14ac:dyDescent="0.35">
      <c r="C5717"/>
      <c r="D5717"/>
      <c r="E5717"/>
      <c r="F5717"/>
      <c r="G5717"/>
      <c r="H5717"/>
      <c r="I5717"/>
      <c r="J5717"/>
      <c r="K5717"/>
      <c r="L5717"/>
      <c r="M5717"/>
      <c r="N5717"/>
      <c r="O5717"/>
      <c r="P5717"/>
      <c r="Q5717"/>
    </row>
    <row r="5718" spans="3:17" x14ac:dyDescent="0.35">
      <c r="C5718"/>
      <c r="D5718"/>
      <c r="E5718"/>
      <c r="F5718"/>
      <c r="G5718"/>
      <c r="H5718"/>
      <c r="I5718"/>
      <c r="J5718"/>
      <c r="K5718"/>
      <c r="L5718"/>
      <c r="M5718"/>
      <c r="N5718"/>
      <c r="O5718"/>
      <c r="P5718"/>
      <c r="Q5718"/>
    </row>
    <row r="5719" spans="3:17" x14ac:dyDescent="0.35">
      <c r="C5719"/>
      <c r="D5719"/>
      <c r="E5719"/>
      <c r="F5719"/>
      <c r="G5719"/>
      <c r="H5719"/>
      <c r="I5719"/>
      <c r="J5719"/>
      <c r="K5719"/>
      <c r="L5719"/>
      <c r="M5719"/>
      <c r="N5719"/>
      <c r="O5719"/>
      <c r="P5719"/>
      <c r="Q5719"/>
    </row>
    <row r="5720" spans="3:17" x14ac:dyDescent="0.35">
      <c r="C5720"/>
      <c r="D5720"/>
      <c r="E5720"/>
      <c r="F5720"/>
      <c r="G5720"/>
      <c r="H5720"/>
      <c r="I5720"/>
      <c r="J5720"/>
      <c r="K5720"/>
      <c r="L5720"/>
      <c r="M5720"/>
      <c r="N5720"/>
      <c r="O5720"/>
      <c r="P5720"/>
      <c r="Q5720"/>
    </row>
    <row r="5721" spans="3:17" x14ac:dyDescent="0.35">
      <c r="C5721"/>
      <c r="D5721"/>
      <c r="E5721"/>
      <c r="F5721"/>
      <c r="G5721"/>
      <c r="H5721"/>
      <c r="I5721"/>
      <c r="J5721"/>
      <c r="K5721"/>
      <c r="L5721"/>
      <c r="M5721"/>
      <c r="N5721"/>
      <c r="O5721"/>
      <c r="P5721"/>
      <c r="Q5721"/>
    </row>
    <row r="5722" spans="3:17" x14ac:dyDescent="0.35">
      <c r="C5722"/>
      <c r="D5722"/>
      <c r="E5722"/>
      <c r="F5722"/>
      <c r="G5722"/>
      <c r="H5722"/>
      <c r="I5722"/>
      <c r="J5722"/>
      <c r="K5722"/>
      <c r="L5722"/>
      <c r="M5722"/>
      <c r="N5722"/>
      <c r="O5722"/>
      <c r="P5722"/>
      <c r="Q5722"/>
    </row>
    <row r="5723" spans="3:17" x14ac:dyDescent="0.35">
      <c r="C5723"/>
      <c r="D5723"/>
      <c r="E5723"/>
      <c r="F5723"/>
      <c r="G5723"/>
      <c r="H5723"/>
      <c r="I5723"/>
      <c r="J5723"/>
      <c r="K5723"/>
      <c r="L5723"/>
      <c r="M5723"/>
      <c r="N5723"/>
      <c r="O5723"/>
      <c r="P5723"/>
      <c r="Q5723"/>
    </row>
    <row r="5724" spans="3:17" x14ac:dyDescent="0.35">
      <c r="C5724"/>
      <c r="D5724"/>
      <c r="E5724"/>
      <c r="F5724"/>
      <c r="G5724"/>
      <c r="H5724"/>
      <c r="I5724"/>
      <c r="J5724"/>
      <c r="K5724"/>
      <c r="L5724"/>
      <c r="M5724"/>
      <c r="N5724"/>
      <c r="O5724"/>
      <c r="P5724"/>
      <c r="Q5724"/>
    </row>
    <row r="5725" spans="3:17" x14ac:dyDescent="0.35">
      <c r="C5725"/>
      <c r="D5725"/>
      <c r="E5725"/>
      <c r="F5725"/>
      <c r="G5725"/>
      <c r="H5725"/>
      <c r="I5725"/>
      <c r="J5725"/>
      <c r="K5725"/>
      <c r="L5725"/>
      <c r="M5725"/>
      <c r="N5725"/>
      <c r="O5725"/>
      <c r="P5725"/>
      <c r="Q5725"/>
    </row>
    <row r="5726" spans="3:17" x14ac:dyDescent="0.35">
      <c r="C5726"/>
      <c r="D5726"/>
      <c r="E5726"/>
      <c r="F5726"/>
      <c r="G5726"/>
      <c r="H5726"/>
      <c r="I5726"/>
      <c r="J5726"/>
      <c r="K5726"/>
      <c r="L5726"/>
      <c r="M5726"/>
      <c r="N5726"/>
      <c r="O5726"/>
      <c r="P5726"/>
      <c r="Q5726"/>
    </row>
    <row r="5727" spans="3:17" x14ac:dyDescent="0.35">
      <c r="C5727"/>
      <c r="D5727"/>
      <c r="E5727"/>
      <c r="F5727"/>
      <c r="G5727"/>
      <c r="H5727"/>
      <c r="I5727"/>
      <c r="J5727"/>
      <c r="K5727"/>
      <c r="L5727"/>
      <c r="M5727"/>
      <c r="N5727"/>
      <c r="O5727"/>
      <c r="P5727"/>
      <c r="Q5727"/>
    </row>
    <row r="5728" spans="3:17" x14ac:dyDescent="0.35">
      <c r="C5728"/>
      <c r="D5728"/>
      <c r="E5728"/>
      <c r="F5728"/>
      <c r="G5728"/>
      <c r="H5728"/>
      <c r="I5728"/>
      <c r="J5728"/>
      <c r="K5728"/>
      <c r="L5728"/>
      <c r="M5728"/>
      <c r="N5728"/>
      <c r="O5728"/>
      <c r="P5728"/>
      <c r="Q5728"/>
    </row>
    <row r="5729" spans="3:17" x14ac:dyDescent="0.35">
      <c r="C5729"/>
      <c r="D5729"/>
      <c r="E5729"/>
      <c r="F5729"/>
      <c r="G5729"/>
      <c r="H5729"/>
      <c r="I5729"/>
      <c r="J5729"/>
      <c r="K5729"/>
      <c r="L5729"/>
      <c r="M5729"/>
      <c r="N5729"/>
      <c r="O5729"/>
      <c r="P5729"/>
      <c r="Q5729"/>
    </row>
    <row r="5730" spans="3:17" x14ac:dyDescent="0.35">
      <c r="C5730"/>
      <c r="D5730"/>
      <c r="E5730"/>
      <c r="F5730"/>
      <c r="G5730"/>
      <c r="H5730"/>
      <c r="I5730"/>
      <c r="J5730"/>
      <c r="K5730"/>
      <c r="L5730"/>
      <c r="M5730"/>
      <c r="N5730"/>
      <c r="O5730"/>
      <c r="P5730"/>
      <c r="Q5730"/>
    </row>
    <row r="5731" spans="3:17" x14ac:dyDescent="0.35">
      <c r="C5731"/>
      <c r="D5731"/>
      <c r="E5731"/>
      <c r="F5731"/>
      <c r="G5731"/>
      <c r="H5731"/>
      <c r="I5731"/>
      <c r="J5731"/>
      <c r="K5731"/>
      <c r="L5731"/>
      <c r="M5731"/>
      <c r="N5731"/>
      <c r="O5731"/>
      <c r="P5731"/>
      <c r="Q5731"/>
    </row>
    <row r="5732" spans="3:17" x14ac:dyDescent="0.35">
      <c r="C5732"/>
      <c r="D5732"/>
      <c r="E5732"/>
      <c r="F5732"/>
      <c r="G5732"/>
      <c r="H5732"/>
      <c r="I5732"/>
      <c r="J5732"/>
      <c r="K5732"/>
      <c r="L5732"/>
      <c r="M5732"/>
      <c r="N5732"/>
      <c r="O5732"/>
      <c r="P5732"/>
      <c r="Q5732"/>
    </row>
    <row r="5733" spans="3:17" x14ac:dyDescent="0.35">
      <c r="C5733"/>
      <c r="D5733"/>
      <c r="E5733"/>
      <c r="F5733"/>
      <c r="G5733"/>
      <c r="H5733"/>
      <c r="I5733"/>
      <c r="J5733"/>
      <c r="K5733"/>
      <c r="L5733"/>
      <c r="M5733"/>
      <c r="N5733"/>
      <c r="O5733"/>
      <c r="P5733"/>
      <c r="Q5733"/>
    </row>
    <row r="5734" spans="3:17" x14ac:dyDescent="0.35">
      <c r="C5734"/>
      <c r="D5734"/>
      <c r="E5734"/>
      <c r="F5734"/>
      <c r="G5734"/>
      <c r="H5734"/>
      <c r="I5734"/>
      <c r="J5734"/>
      <c r="K5734"/>
      <c r="L5734"/>
      <c r="M5734"/>
      <c r="N5734"/>
      <c r="O5734"/>
      <c r="P5734"/>
      <c r="Q5734"/>
    </row>
    <row r="5735" spans="3:17" x14ac:dyDescent="0.35">
      <c r="C5735"/>
      <c r="D5735"/>
      <c r="E5735"/>
      <c r="F5735"/>
      <c r="G5735"/>
      <c r="H5735"/>
      <c r="I5735"/>
      <c r="J5735"/>
      <c r="K5735"/>
      <c r="L5735"/>
      <c r="M5735"/>
      <c r="N5735"/>
      <c r="O5735"/>
      <c r="P5735"/>
      <c r="Q5735"/>
    </row>
    <row r="5736" spans="3:17" x14ac:dyDescent="0.35">
      <c r="C5736"/>
      <c r="D5736"/>
      <c r="E5736"/>
      <c r="F5736"/>
      <c r="G5736"/>
      <c r="H5736"/>
      <c r="I5736"/>
      <c r="J5736"/>
      <c r="K5736"/>
      <c r="L5736"/>
      <c r="M5736"/>
      <c r="N5736"/>
      <c r="O5736"/>
      <c r="P5736"/>
      <c r="Q5736"/>
    </row>
    <row r="5737" spans="3:17" x14ac:dyDescent="0.35">
      <c r="C5737"/>
      <c r="D5737"/>
      <c r="E5737"/>
      <c r="F5737"/>
      <c r="G5737"/>
      <c r="H5737"/>
      <c r="I5737"/>
      <c r="J5737"/>
      <c r="K5737"/>
      <c r="L5737"/>
      <c r="M5737"/>
      <c r="N5737"/>
      <c r="O5737"/>
      <c r="P5737"/>
      <c r="Q5737"/>
    </row>
    <row r="5738" spans="3:17" x14ac:dyDescent="0.35">
      <c r="C5738"/>
      <c r="D5738"/>
      <c r="E5738"/>
      <c r="F5738"/>
      <c r="G5738"/>
      <c r="H5738"/>
      <c r="I5738"/>
      <c r="J5738"/>
      <c r="K5738"/>
      <c r="L5738"/>
      <c r="M5738"/>
      <c r="N5738"/>
      <c r="O5738"/>
      <c r="P5738"/>
      <c r="Q5738"/>
    </row>
    <row r="5739" spans="3:17" x14ac:dyDescent="0.35">
      <c r="C5739"/>
      <c r="D5739"/>
      <c r="E5739"/>
      <c r="F5739"/>
      <c r="G5739"/>
      <c r="H5739"/>
      <c r="I5739"/>
      <c r="J5739"/>
      <c r="K5739"/>
      <c r="L5739"/>
      <c r="M5739"/>
      <c r="N5739"/>
      <c r="O5739"/>
      <c r="P5739"/>
      <c r="Q5739"/>
    </row>
    <row r="5740" spans="3:17" x14ac:dyDescent="0.35">
      <c r="C5740"/>
      <c r="D5740"/>
      <c r="E5740"/>
      <c r="F5740"/>
      <c r="G5740"/>
      <c r="H5740"/>
      <c r="I5740"/>
      <c r="J5740"/>
      <c r="K5740"/>
      <c r="L5740"/>
      <c r="M5740"/>
      <c r="N5740"/>
      <c r="O5740"/>
      <c r="P5740"/>
      <c r="Q5740"/>
    </row>
    <row r="5741" spans="3:17" x14ac:dyDescent="0.35">
      <c r="C5741"/>
      <c r="D5741"/>
      <c r="E5741"/>
      <c r="F5741"/>
      <c r="G5741"/>
      <c r="H5741"/>
      <c r="I5741"/>
      <c r="J5741"/>
      <c r="K5741"/>
      <c r="L5741"/>
      <c r="M5741"/>
      <c r="N5741"/>
      <c r="O5741"/>
      <c r="P5741"/>
      <c r="Q5741"/>
    </row>
    <row r="5742" spans="3:17" x14ac:dyDescent="0.35">
      <c r="C5742"/>
      <c r="D5742"/>
      <c r="E5742"/>
      <c r="F5742"/>
      <c r="G5742"/>
      <c r="H5742"/>
      <c r="I5742"/>
      <c r="J5742"/>
      <c r="K5742"/>
      <c r="L5742"/>
      <c r="M5742"/>
      <c r="N5742"/>
      <c r="O5742"/>
      <c r="P5742"/>
      <c r="Q5742"/>
    </row>
    <row r="5743" spans="3:17" x14ac:dyDescent="0.35">
      <c r="C5743"/>
      <c r="D5743"/>
      <c r="E5743"/>
      <c r="F5743"/>
      <c r="G5743"/>
      <c r="H5743"/>
      <c r="I5743"/>
      <c r="J5743"/>
      <c r="K5743"/>
      <c r="L5743"/>
      <c r="M5743"/>
      <c r="N5743"/>
      <c r="O5743"/>
      <c r="P5743"/>
      <c r="Q5743"/>
    </row>
    <row r="5744" spans="3:17" x14ac:dyDescent="0.35">
      <c r="C5744"/>
      <c r="D5744"/>
      <c r="E5744"/>
      <c r="F5744"/>
      <c r="G5744"/>
      <c r="H5744"/>
      <c r="I5744"/>
      <c r="J5744"/>
      <c r="K5744"/>
      <c r="L5744"/>
      <c r="M5744"/>
      <c r="N5744"/>
      <c r="O5744"/>
      <c r="P5744"/>
      <c r="Q5744"/>
    </row>
    <row r="5745" spans="3:17" x14ac:dyDescent="0.35">
      <c r="C5745"/>
      <c r="D5745"/>
      <c r="E5745"/>
      <c r="F5745"/>
      <c r="G5745"/>
      <c r="H5745"/>
      <c r="I5745"/>
      <c r="J5745"/>
      <c r="K5745"/>
      <c r="L5745"/>
      <c r="M5745"/>
      <c r="N5745"/>
      <c r="O5745"/>
      <c r="P5745"/>
      <c r="Q5745"/>
    </row>
    <row r="5746" spans="3:17" x14ac:dyDescent="0.35">
      <c r="C5746"/>
      <c r="D5746"/>
      <c r="E5746"/>
      <c r="F5746"/>
      <c r="G5746"/>
      <c r="H5746"/>
      <c r="I5746"/>
      <c r="J5746"/>
      <c r="K5746"/>
      <c r="L5746"/>
      <c r="M5746"/>
      <c r="N5746"/>
      <c r="O5746"/>
      <c r="P5746"/>
      <c r="Q5746"/>
    </row>
    <row r="5747" spans="3:17" x14ac:dyDescent="0.35">
      <c r="C5747"/>
      <c r="D5747"/>
      <c r="E5747"/>
      <c r="F5747"/>
      <c r="G5747"/>
      <c r="H5747"/>
      <c r="I5747"/>
      <c r="J5747"/>
      <c r="K5747"/>
      <c r="L5747"/>
      <c r="M5747"/>
      <c r="N5747"/>
      <c r="O5747"/>
      <c r="P5747"/>
      <c r="Q5747"/>
    </row>
    <row r="5748" spans="3:17" x14ac:dyDescent="0.35">
      <c r="C5748"/>
      <c r="D5748"/>
      <c r="E5748"/>
      <c r="F5748"/>
      <c r="G5748"/>
      <c r="H5748"/>
      <c r="I5748"/>
      <c r="J5748"/>
      <c r="K5748"/>
      <c r="L5748"/>
      <c r="M5748"/>
      <c r="N5748"/>
      <c r="O5748"/>
      <c r="P5748"/>
      <c r="Q5748"/>
    </row>
    <row r="5749" spans="3:17" x14ac:dyDescent="0.35">
      <c r="C5749"/>
      <c r="D5749"/>
      <c r="E5749"/>
      <c r="F5749"/>
      <c r="G5749"/>
      <c r="H5749"/>
      <c r="I5749"/>
      <c r="J5749"/>
      <c r="K5749"/>
      <c r="L5749"/>
      <c r="M5749"/>
      <c r="N5749"/>
      <c r="O5749"/>
      <c r="P5749"/>
      <c r="Q5749"/>
    </row>
    <row r="5750" spans="3:17" x14ac:dyDescent="0.35">
      <c r="C5750"/>
      <c r="D5750"/>
      <c r="E5750"/>
      <c r="F5750"/>
      <c r="G5750"/>
      <c r="H5750"/>
      <c r="I5750"/>
      <c r="J5750"/>
      <c r="K5750"/>
      <c r="L5750"/>
      <c r="M5750"/>
      <c r="N5750"/>
      <c r="O5750"/>
      <c r="P5750"/>
      <c r="Q5750"/>
    </row>
    <row r="5751" spans="3:17" x14ac:dyDescent="0.35">
      <c r="C5751"/>
      <c r="D5751"/>
      <c r="E5751"/>
      <c r="F5751"/>
      <c r="G5751"/>
      <c r="H5751"/>
      <c r="I5751"/>
      <c r="J5751"/>
      <c r="K5751"/>
      <c r="L5751"/>
      <c r="M5751"/>
      <c r="N5751"/>
      <c r="O5751"/>
      <c r="P5751"/>
      <c r="Q5751"/>
    </row>
    <row r="5752" spans="3:17" x14ac:dyDescent="0.35">
      <c r="C5752"/>
      <c r="D5752"/>
      <c r="E5752"/>
      <c r="F5752"/>
      <c r="G5752"/>
      <c r="H5752"/>
      <c r="I5752"/>
      <c r="J5752"/>
      <c r="K5752"/>
      <c r="L5752"/>
      <c r="M5752"/>
      <c r="N5752"/>
      <c r="O5752"/>
      <c r="P5752"/>
      <c r="Q5752"/>
    </row>
    <row r="5753" spans="3:17" x14ac:dyDescent="0.35">
      <c r="C5753"/>
      <c r="D5753"/>
      <c r="E5753"/>
      <c r="F5753"/>
      <c r="G5753"/>
      <c r="H5753"/>
      <c r="I5753"/>
      <c r="J5753"/>
      <c r="K5753"/>
      <c r="L5753"/>
      <c r="M5753"/>
      <c r="N5753"/>
      <c r="O5753"/>
      <c r="P5753"/>
      <c r="Q5753"/>
    </row>
    <row r="5754" spans="3:17" x14ac:dyDescent="0.35">
      <c r="C5754"/>
      <c r="D5754"/>
      <c r="E5754"/>
      <c r="F5754"/>
      <c r="G5754"/>
      <c r="H5754"/>
      <c r="I5754"/>
      <c r="J5754"/>
      <c r="K5754"/>
      <c r="L5754"/>
      <c r="M5754"/>
      <c r="N5754"/>
      <c r="O5754"/>
      <c r="P5754"/>
      <c r="Q5754"/>
    </row>
    <row r="5755" spans="3:17" x14ac:dyDescent="0.35">
      <c r="C5755"/>
      <c r="D5755"/>
      <c r="E5755"/>
      <c r="F5755"/>
      <c r="G5755"/>
      <c r="H5755"/>
      <c r="I5755"/>
      <c r="J5755"/>
      <c r="K5755"/>
      <c r="L5755"/>
      <c r="M5755"/>
      <c r="N5755"/>
      <c r="O5755"/>
      <c r="P5755"/>
      <c r="Q5755"/>
    </row>
    <row r="5756" spans="3:17" x14ac:dyDescent="0.35">
      <c r="C5756"/>
      <c r="D5756"/>
      <c r="E5756"/>
      <c r="F5756"/>
      <c r="G5756"/>
      <c r="H5756"/>
      <c r="I5756"/>
      <c r="J5756"/>
      <c r="K5756"/>
      <c r="L5756"/>
      <c r="M5756"/>
      <c r="N5756"/>
      <c r="O5756"/>
      <c r="P5756"/>
      <c r="Q5756"/>
    </row>
    <row r="5757" spans="3:17" x14ac:dyDescent="0.35">
      <c r="C5757"/>
      <c r="D5757"/>
      <c r="E5757"/>
      <c r="F5757"/>
      <c r="G5757"/>
      <c r="H5757"/>
      <c r="I5757"/>
      <c r="J5757"/>
      <c r="K5757"/>
      <c r="L5757"/>
      <c r="M5757"/>
      <c r="N5757"/>
      <c r="O5757"/>
      <c r="P5757"/>
      <c r="Q5757"/>
    </row>
    <row r="5758" spans="3:17" x14ac:dyDescent="0.35">
      <c r="C5758"/>
      <c r="D5758"/>
      <c r="E5758"/>
      <c r="F5758"/>
      <c r="G5758"/>
      <c r="H5758"/>
      <c r="I5758"/>
      <c r="J5758"/>
      <c r="K5758"/>
      <c r="L5758"/>
      <c r="M5758"/>
      <c r="N5758"/>
      <c r="O5758"/>
      <c r="P5758"/>
      <c r="Q5758"/>
    </row>
    <row r="5759" spans="3:17" x14ac:dyDescent="0.35">
      <c r="C5759"/>
      <c r="D5759"/>
      <c r="E5759"/>
      <c r="F5759"/>
      <c r="G5759"/>
      <c r="H5759"/>
      <c r="I5759"/>
      <c r="J5759"/>
      <c r="K5759"/>
      <c r="L5759"/>
      <c r="M5759"/>
      <c r="N5759"/>
      <c r="O5759"/>
      <c r="P5759"/>
      <c r="Q5759"/>
    </row>
    <row r="5760" spans="3:17" x14ac:dyDescent="0.35">
      <c r="C5760"/>
      <c r="D5760"/>
      <c r="E5760"/>
      <c r="F5760"/>
      <c r="G5760"/>
      <c r="H5760"/>
      <c r="I5760"/>
      <c r="J5760"/>
      <c r="K5760"/>
      <c r="L5760"/>
      <c r="M5760"/>
      <c r="N5760"/>
      <c r="O5760"/>
      <c r="P5760"/>
      <c r="Q5760"/>
    </row>
    <row r="5761" spans="3:17" x14ac:dyDescent="0.35">
      <c r="C5761"/>
      <c r="D5761"/>
      <c r="E5761"/>
      <c r="F5761"/>
      <c r="G5761"/>
      <c r="H5761"/>
      <c r="I5761"/>
      <c r="J5761"/>
      <c r="K5761"/>
      <c r="L5761"/>
      <c r="M5761"/>
      <c r="N5761"/>
      <c r="O5761"/>
      <c r="P5761"/>
      <c r="Q5761"/>
    </row>
    <row r="5762" spans="3:17" x14ac:dyDescent="0.35">
      <c r="C5762"/>
      <c r="D5762"/>
      <c r="E5762"/>
      <c r="F5762"/>
      <c r="G5762"/>
      <c r="H5762"/>
      <c r="I5762"/>
      <c r="J5762"/>
      <c r="K5762"/>
      <c r="L5762"/>
      <c r="M5762"/>
      <c r="N5762"/>
      <c r="O5762"/>
      <c r="P5762"/>
      <c r="Q5762"/>
    </row>
    <row r="5763" spans="3:17" x14ac:dyDescent="0.35">
      <c r="C5763"/>
      <c r="D5763"/>
      <c r="E5763"/>
      <c r="F5763"/>
      <c r="G5763"/>
      <c r="H5763"/>
      <c r="I5763"/>
      <c r="J5763"/>
      <c r="K5763"/>
      <c r="L5763"/>
      <c r="M5763"/>
      <c r="N5763"/>
      <c r="O5763"/>
      <c r="P5763"/>
      <c r="Q5763"/>
    </row>
    <row r="5764" spans="3:17" x14ac:dyDescent="0.35">
      <c r="C5764"/>
      <c r="D5764"/>
      <c r="E5764"/>
      <c r="F5764"/>
      <c r="G5764"/>
      <c r="H5764"/>
      <c r="I5764"/>
      <c r="J5764"/>
      <c r="K5764"/>
      <c r="L5764"/>
      <c r="M5764"/>
      <c r="N5764"/>
      <c r="O5764"/>
      <c r="P5764"/>
      <c r="Q5764"/>
    </row>
    <row r="5765" spans="3:17" x14ac:dyDescent="0.35">
      <c r="C5765"/>
      <c r="D5765"/>
      <c r="E5765"/>
      <c r="F5765"/>
      <c r="G5765"/>
      <c r="H5765"/>
      <c r="I5765"/>
      <c r="J5765"/>
      <c r="K5765"/>
      <c r="L5765"/>
      <c r="M5765"/>
      <c r="N5765"/>
      <c r="O5765"/>
      <c r="P5765"/>
      <c r="Q5765"/>
    </row>
    <row r="5766" spans="3:17" x14ac:dyDescent="0.35">
      <c r="C5766"/>
      <c r="D5766"/>
      <c r="E5766"/>
      <c r="F5766"/>
      <c r="G5766"/>
      <c r="H5766"/>
      <c r="I5766"/>
      <c r="J5766"/>
      <c r="K5766"/>
      <c r="L5766"/>
      <c r="M5766"/>
      <c r="N5766"/>
      <c r="O5766"/>
      <c r="P5766"/>
      <c r="Q5766"/>
    </row>
    <row r="5767" spans="3:17" x14ac:dyDescent="0.35">
      <c r="C5767"/>
      <c r="D5767"/>
      <c r="E5767"/>
      <c r="F5767"/>
      <c r="G5767"/>
      <c r="H5767"/>
      <c r="I5767"/>
      <c r="J5767"/>
      <c r="K5767"/>
      <c r="L5767"/>
      <c r="M5767"/>
      <c r="N5767"/>
      <c r="O5767"/>
      <c r="P5767"/>
      <c r="Q5767"/>
    </row>
    <row r="5768" spans="3:17" x14ac:dyDescent="0.35">
      <c r="C5768"/>
      <c r="D5768"/>
      <c r="E5768"/>
      <c r="F5768"/>
      <c r="G5768"/>
      <c r="H5768"/>
      <c r="I5768"/>
      <c r="J5768"/>
      <c r="K5768"/>
      <c r="L5768"/>
      <c r="M5768"/>
      <c r="N5768"/>
      <c r="O5768"/>
      <c r="P5768"/>
      <c r="Q5768"/>
    </row>
    <row r="5769" spans="3:17" x14ac:dyDescent="0.35">
      <c r="C5769"/>
      <c r="D5769"/>
      <c r="E5769"/>
      <c r="F5769"/>
      <c r="G5769"/>
      <c r="H5769"/>
      <c r="I5769"/>
      <c r="J5769"/>
      <c r="K5769"/>
      <c r="L5769"/>
      <c r="M5769"/>
      <c r="N5769"/>
      <c r="O5769"/>
      <c r="P5769"/>
      <c r="Q5769"/>
    </row>
    <row r="5770" spans="3:17" x14ac:dyDescent="0.35">
      <c r="C5770"/>
      <c r="D5770"/>
      <c r="E5770"/>
      <c r="F5770"/>
      <c r="G5770"/>
      <c r="H5770"/>
      <c r="I5770"/>
      <c r="J5770"/>
      <c r="K5770"/>
      <c r="L5770"/>
      <c r="M5770"/>
      <c r="N5770"/>
      <c r="O5770"/>
      <c r="P5770"/>
      <c r="Q5770"/>
    </row>
    <row r="5771" spans="3:17" x14ac:dyDescent="0.35">
      <c r="C5771"/>
      <c r="D5771"/>
      <c r="E5771"/>
      <c r="F5771"/>
      <c r="G5771"/>
      <c r="H5771"/>
      <c r="I5771"/>
      <c r="J5771"/>
      <c r="K5771"/>
      <c r="L5771"/>
      <c r="M5771"/>
      <c r="N5771"/>
      <c r="O5771"/>
      <c r="P5771"/>
      <c r="Q5771"/>
    </row>
    <row r="5772" spans="3:17" x14ac:dyDescent="0.35">
      <c r="C5772"/>
      <c r="D5772"/>
      <c r="E5772"/>
      <c r="F5772"/>
      <c r="G5772"/>
      <c r="H5772"/>
      <c r="I5772"/>
      <c r="J5772"/>
      <c r="K5772"/>
      <c r="L5772"/>
      <c r="M5772"/>
      <c r="N5772"/>
      <c r="O5772"/>
      <c r="P5772"/>
      <c r="Q5772"/>
    </row>
    <row r="5773" spans="3:17" x14ac:dyDescent="0.35">
      <c r="C5773"/>
      <c r="D5773"/>
      <c r="E5773"/>
      <c r="F5773"/>
      <c r="G5773"/>
      <c r="H5773"/>
      <c r="I5773"/>
      <c r="J5773"/>
      <c r="K5773"/>
      <c r="L5773"/>
      <c r="M5773"/>
      <c r="N5773"/>
      <c r="O5773"/>
      <c r="P5773"/>
      <c r="Q5773"/>
    </row>
    <row r="5774" spans="3:17" x14ac:dyDescent="0.35">
      <c r="C5774"/>
      <c r="D5774"/>
      <c r="E5774"/>
      <c r="F5774"/>
      <c r="G5774"/>
      <c r="H5774"/>
      <c r="I5774"/>
      <c r="J5774"/>
      <c r="K5774"/>
      <c r="L5774"/>
      <c r="M5774"/>
      <c r="N5774"/>
      <c r="O5774"/>
      <c r="P5774"/>
      <c r="Q5774"/>
    </row>
    <row r="5775" spans="3:17" x14ac:dyDescent="0.35">
      <c r="C5775"/>
      <c r="D5775"/>
      <c r="E5775"/>
      <c r="F5775"/>
      <c r="G5775"/>
      <c r="H5775"/>
      <c r="I5775"/>
      <c r="J5775"/>
      <c r="K5775"/>
      <c r="L5775"/>
      <c r="M5775"/>
      <c r="N5775"/>
      <c r="O5775"/>
      <c r="P5775"/>
      <c r="Q5775"/>
    </row>
    <row r="5776" spans="3:17" x14ac:dyDescent="0.35">
      <c r="C5776"/>
      <c r="D5776"/>
      <c r="E5776"/>
      <c r="F5776"/>
      <c r="G5776"/>
      <c r="H5776"/>
      <c r="I5776"/>
      <c r="J5776"/>
      <c r="K5776"/>
      <c r="L5776"/>
      <c r="M5776"/>
      <c r="N5776"/>
      <c r="O5776"/>
      <c r="P5776"/>
      <c r="Q5776"/>
    </row>
    <row r="5777" spans="3:17" x14ac:dyDescent="0.35">
      <c r="C5777"/>
      <c r="D5777"/>
      <c r="E5777"/>
      <c r="F5777"/>
      <c r="G5777"/>
      <c r="H5777"/>
      <c r="I5777"/>
      <c r="J5777"/>
      <c r="K5777"/>
      <c r="L5777"/>
      <c r="M5777"/>
      <c r="N5777"/>
      <c r="O5777"/>
      <c r="P5777"/>
      <c r="Q5777"/>
    </row>
    <row r="5778" spans="3:17" x14ac:dyDescent="0.35">
      <c r="C5778"/>
      <c r="D5778"/>
      <c r="E5778"/>
      <c r="F5778"/>
      <c r="G5778"/>
      <c r="H5778"/>
      <c r="I5778"/>
      <c r="J5778"/>
      <c r="K5778"/>
      <c r="L5778"/>
      <c r="M5778"/>
      <c r="N5778"/>
      <c r="O5778"/>
      <c r="P5778"/>
      <c r="Q5778"/>
    </row>
    <row r="5779" spans="3:17" x14ac:dyDescent="0.35">
      <c r="C5779"/>
      <c r="D5779"/>
      <c r="E5779"/>
      <c r="F5779"/>
      <c r="G5779"/>
      <c r="H5779"/>
      <c r="I5779"/>
      <c r="J5779"/>
      <c r="K5779"/>
      <c r="L5779"/>
      <c r="M5779"/>
      <c r="N5779"/>
      <c r="O5779"/>
      <c r="P5779"/>
      <c r="Q5779"/>
    </row>
    <row r="5780" spans="3:17" x14ac:dyDescent="0.35">
      <c r="C5780"/>
      <c r="D5780"/>
      <c r="E5780"/>
      <c r="F5780"/>
      <c r="G5780"/>
      <c r="H5780"/>
      <c r="I5780"/>
      <c r="J5780"/>
      <c r="K5780"/>
      <c r="L5780"/>
      <c r="M5780"/>
      <c r="N5780"/>
      <c r="O5780"/>
      <c r="P5780"/>
      <c r="Q5780"/>
    </row>
    <row r="5781" spans="3:17" x14ac:dyDescent="0.35">
      <c r="C5781"/>
      <c r="D5781"/>
      <c r="E5781"/>
      <c r="F5781"/>
      <c r="G5781"/>
      <c r="H5781"/>
      <c r="I5781"/>
      <c r="J5781"/>
      <c r="K5781"/>
      <c r="L5781"/>
      <c r="M5781"/>
      <c r="N5781"/>
      <c r="O5781"/>
      <c r="P5781"/>
      <c r="Q5781"/>
    </row>
    <row r="5782" spans="3:17" x14ac:dyDescent="0.35">
      <c r="C5782"/>
      <c r="D5782"/>
      <c r="E5782"/>
      <c r="F5782"/>
      <c r="G5782"/>
      <c r="H5782"/>
      <c r="I5782"/>
      <c r="J5782"/>
      <c r="K5782"/>
      <c r="L5782"/>
      <c r="M5782"/>
      <c r="N5782"/>
      <c r="O5782"/>
      <c r="P5782"/>
      <c r="Q5782"/>
    </row>
    <row r="5783" spans="3:17" x14ac:dyDescent="0.35">
      <c r="C5783"/>
      <c r="D5783"/>
      <c r="E5783"/>
      <c r="F5783"/>
      <c r="G5783"/>
      <c r="H5783"/>
      <c r="I5783"/>
      <c r="J5783"/>
      <c r="K5783"/>
      <c r="L5783"/>
      <c r="M5783"/>
      <c r="N5783"/>
      <c r="O5783"/>
      <c r="P5783"/>
      <c r="Q5783"/>
    </row>
    <row r="5784" spans="3:17" x14ac:dyDescent="0.35">
      <c r="C5784"/>
      <c r="D5784"/>
      <c r="E5784"/>
      <c r="F5784"/>
      <c r="G5784"/>
      <c r="H5784"/>
      <c r="I5784"/>
      <c r="J5784"/>
      <c r="K5784"/>
      <c r="L5784"/>
      <c r="M5784"/>
      <c r="N5784"/>
      <c r="O5784"/>
      <c r="P5784"/>
      <c r="Q5784"/>
    </row>
    <row r="5785" spans="3:17" x14ac:dyDescent="0.35">
      <c r="C5785"/>
      <c r="D5785"/>
      <c r="E5785"/>
      <c r="F5785"/>
      <c r="G5785"/>
      <c r="H5785"/>
      <c r="I5785"/>
      <c r="J5785"/>
      <c r="K5785"/>
      <c r="L5785"/>
      <c r="M5785"/>
      <c r="N5785"/>
      <c r="O5785"/>
      <c r="P5785"/>
      <c r="Q5785"/>
    </row>
    <row r="5786" spans="3:17" x14ac:dyDescent="0.35">
      <c r="C5786"/>
      <c r="D5786"/>
      <c r="E5786"/>
      <c r="F5786"/>
      <c r="G5786"/>
      <c r="H5786"/>
      <c r="I5786"/>
      <c r="J5786"/>
      <c r="K5786"/>
      <c r="L5786"/>
      <c r="M5786"/>
      <c r="N5786"/>
      <c r="O5786"/>
      <c r="P5786"/>
      <c r="Q5786"/>
    </row>
    <row r="5787" spans="3:17" x14ac:dyDescent="0.35">
      <c r="C5787"/>
      <c r="D5787"/>
      <c r="E5787"/>
      <c r="F5787"/>
      <c r="G5787"/>
      <c r="H5787"/>
      <c r="I5787"/>
      <c r="J5787"/>
      <c r="K5787"/>
      <c r="L5787"/>
      <c r="M5787"/>
      <c r="N5787"/>
      <c r="O5787"/>
      <c r="P5787"/>
      <c r="Q5787"/>
    </row>
    <row r="5788" spans="3:17" x14ac:dyDescent="0.35">
      <c r="C5788"/>
      <c r="D5788"/>
      <c r="E5788"/>
      <c r="F5788"/>
      <c r="G5788"/>
      <c r="H5788"/>
      <c r="I5788"/>
      <c r="J5788"/>
      <c r="K5788"/>
      <c r="L5788"/>
      <c r="M5788"/>
      <c r="N5788"/>
      <c r="O5788"/>
      <c r="P5788"/>
      <c r="Q5788"/>
    </row>
    <row r="5789" spans="3:17" x14ac:dyDescent="0.35">
      <c r="C5789"/>
      <c r="D5789"/>
      <c r="E5789"/>
      <c r="F5789"/>
      <c r="G5789"/>
      <c r="H5789"/>
      <c r="I5789"/>
      <c r="J5789"/>
      <c r="K5789"/>
      <c r="L5789"/>
      <c r="M5789"/>
      <c r="N5789"/>
      <c r="O5789"/>
      <c r="P5789"/>
      <c r="Q5789"/>
    </row>
    <row r="5790" spans="3:17" x14ac:dyDescent="0.35">
      <c r="C5790"/>
      <c r="D5790"/>
      <c r="E5790"/>
      <c r="F5790"/>
      <c r="G5790"/>
      <c r="H5790"/>
      <c r="I5790"/>
      <c r="J5790"/>
      <c r="K5790"/>
      <c r="L5790"/>
      <c r="M5790"/>
      <c r="N5790"/>
      <c r="O5790"/>
      <c r="P5790"/>
      <c r="Q5790"/>
    </row>
    <row r="5791" spans="3:17" x14ac:dyDescent="0.35">
      <c r="C5791"/>
      <c r="D5791"/>
      <c r="E5791"/>
      <c r="F5791"/>
      <c r="G5791"/>
      <c r="H5791"/>
      <c r="I5791"/>
      <c r="J5791"/>
      <c r="K5791"/>
      <c r="L5791"/>
      <c r="M5791"/>
      <c r="N5791"/>
      <c r="O5791"/>
      <c r="P5791"/>
      <c r="Q5791"/>
    </row>
    <row r="5792" spans="3:17" x14ac:dyDescent="0.35">
      <c r="C5792"/>
      <c r="D5792"/>
      <c r="E5792"/>
      <c r="F5792"/>
      <c r="G5792"/>
      <c r="H5792"/>
      <c r="I5792"/>
      <c r="J5792"/>
      <c r="K5792"/>
      <c r="L5792"/>
      <c r="M5792"/>
      <c r="N5792"/>
      <c r="O5792"/>
      <c r="P5792"/>
      <c r="Q5792"/>
    </row>
    <row r="5793" spans="3:17" x14ac:dyDescent="0.35">
      <c r="C5793"/>
      <c r="D5793"/>
      <c r="E5793"/>
      <c r="F5793"/>
      <c r="G5793"/>
      <c r="H5793"/>
      <c r="I5793"/>
      <c r="J5793"/>
      <c r="K5793"/>
      <c r="L5793"/>
      <c r="M5793"/>
      <c r="N5793"/>
      <c r="O5793"/>
      <c r="P5793"/>
      <c r="Q5793"/>
    </row>
    <row r="5794" spans="3:17" x14ac:dyDescent="0.35">
      <c r="C5794"/>
      <c r="D5794"/>
      <c r="E5794"/>
      <c r="F5794"/>
      <c r="G5794"/>
      <c r="H5794"/>
      <c r="I5794"/>
      <c r="J5794"/>
      <c r="K5794"/>
      <c r="L5794"/>
      <c r="M5794"/>
      <c r="N5794"/>
      <c r="O5794"/>
      <c r="P5794"/>
      <c r="Q5794"/>
    </row>
    <row r="5795" spans="3:17" x14ac:dyDescent="0.35">
      <c r="C5795"/>
      <c r="D5795"/>
      <c r="E5795"/>
      <c r="F5795"/>
      <c r="G5795"/>
      <c r="H5795"/>
      <c r="I5795"/>
      <c r="J5795"/>
      <c r="K5795"/>
      <c r="L5795"/>
      <c r="M5795"/>
      <c r="N5795"/>
      <c r="O5795"/>
      <c r="P5795"/>
      <c r="Q5795"/>
    </row>
    <row r="5796" spans="3:17" x14ac:dyDescent="0.35">
      <c r="C5796"/>
      <c r="D5796"/>
      <c r="E5796"/>
      <c r="F5796"/>
      <c r="G5796"/>
      <c r="H5796"/>
      <c r="I5796"/>
      <c r="J5796"/>
      <c r="K5796"/>
      <c r="L5796"/>
      <c r="M5796"/>
      <c r="N5796"/>
      <c r="O5796"/>
      <c r="P5796"/>
      <c r="Q5796"/>
    </row>
    <row r="5797" spans="3:17" x14ac:dyDescent="0.35">
      <c r="C5797"/>
      <c r="D5797"/>
      <c r="E5797"/>
      <c r="F5797"/>
      <c r="G5797"/>
      <c r="H5797"/>
      <c r="I5797"/>
      <c r="J5797"/>
      <c r="K5797"/>
      <c r="L5797"/>
      <c r="M5797"/>
      <c r="N5797"/>
      <c r="O5797"/>
      <c r="P5797"/>
      <c r="Q5797"/>
    </row>
    <row r="5798" spans="3:17" x14ac:dyDescent="0.35">
      <c r="C5798"/>
      <c r="D5798"/>
      <c r="E5798"/>
      <c r="F5798"/>
      <c r="G5798"/>
      <c r="H5798"/>
      <c r="I5798"/>
      <c r="J5798"/>
      <c r="K5798"/>
      <c r="L5798"/>
      <c r="M5798"/>
      <c r="N5798"/>
      <c r="O5798"/>
      <c r="P5798"/>
      <c r="Q5798"/>
    </row>
    <row r="5799" spans="3:17" x14ac:dyDescent="0.35">
      <c r="C5799"/>
      <c r="D5799"/>
      <c r="E5799"/>
      <c r="F5799"/>
      <c r="G5799"/>
      <c r="H5799"/>
      <c r="I5799"/>
      <c r="J5799"/>
      <c r="K5799"/>
      <c r="L5799"/>
      <c r="M5799"/>
      <c r="N5799"/>
      <c r="O5799"/>
      <c r="P5799"/>
      <c r="Q5799"/>
    </row>
    <row r="5800" spans="3:17" x14ac:dyDescent="0.35">
      <c r="C5800"/>
      <c r="D5800"/>
      <c r="E5800"/>
      <c r="F5800"/>
      <c r="G5800"/>
      <c r="H5800"/>
      <c r="I5800"/>
      <c r="J5800"/>
      <c r="K5800"/>
      <c r="L5800"/>
      <c r="M5800"/>
      <c r="N5800"/>
      <c r="O5800"/>
      <c r="P5800"/>
      <c r="Q5800"/>
    </row>
    <row r="5801" spans="3:17" x14ac:dyDescent="0.35">
      <c r="C5801"/>
      <c r="D5801"/>
      <c r="E5801"/>
      <c r="F5801"/>
      <c r="G5801"/>
      <c r="H5801"/>
      <c r="I5801"/>
      <c r="J5801"/>
      <c r="K5801"/>
      <c r="L5801"/>
      <c r="M5801"/>
      <c r="N5801"/>
      <c r="O5801"/>
      <c r="P5801"/>
      <c r="Q5801"/>
    </row>
    <row r="5802" spans="3:17" x14ac:dyDescent="0.35">
      <c r="C5802"/>
      <c r="D5802"/>
      <c r="E5802"/>
      <c r="F5802"/>
      <c r="G5802"/>
      <c r="H5802"/>
      <c r="I5802"/>
      <c r="J5802"/>
      <c r="K5802"/>
      <c r="L5802"/>
      <c r="M5802"/>
      <c r="N5802"/>
      <c r="O5802"/>
      <c r="P5802"/>
      <c r="Q5802"/>
    </row>
    <row r="5803" spans="3:17" x14ac:dyDescent="0.35">
      <c r="C5803"/>
      <c r="D5803"/>
      <c r="E5803"/>
      <c r="F5803"/>
      <c r="G5803"/>
      <c r="H5803"/>
      <c r="I5803"/>
      <c r="J5803"/>
      <c r="K5803"/>
      <c r="L5803"/>
      <c r="M5803"/>
      <c r="N5803"/>
      <c r="O5803"/>
      <c r="P5803"/>
      <c r="Q5803"/>
    </row>
    <row r="5804" spans="3:17" x14ac:dyDescent="0.35">
      <c r="C5804"/>
      <c r="D5804"/>
      <c r="E5804"/>
      <c r="F5804"/>
      <c r="G5804"/>
      <c r="H5804"/>
      <c r="I5804"/>
      <c r="J5804"/>
      <c r="K5804"/>
      <c r="L5804"/>
      <c r="M5804"/>
      <c r="N5804"/>
      <c r="O5804"/>
      <c r="P5804"/>
      <c r="Q5804"/>
    </row>
    <row r="5805" spans="3:17" x14ac:dyDescent="0.35">
      <c r="C5805"/>
      <c r="D5805"/>
      <c r="E5805"/>
      <c r="F5805"/>
      <c r="G5805"/>
      <c r="H5805"/>
      <c r="I5805"/>
      <c r="J5805"/>
      <c r="K5805"/>
      <c r="L5805"/>
      <c r="M5805"/>
      <c r="N5805"/>
      <c r="O5805"/>
      <c r="P5805"/>
      <c r="Q5805"/>
    </row>
    <row r="5806" spans="3:17" x14ac:dyDescent="0.35">
      <c r="C5806"/>
      <c r="D5806"/>
      <c r="E5806"/>
      <c r="F5806"/>
      <c r="G5806"/>
      <c r="H5806"/>
      <c r="I5806"/>
      <c r="J5806"/>
      <c r="K5806"/>
      <c r="L5806"/>
      <c r="M5806"/>
      <c r="N5806"/>
      <c r="O5806"/>
      <c r="P5806"/>
      <c r="Q5806"/>
    </row>
    <row r="5807" spans="3:17" x14ac:dyDescent="0.35">
      <c r="C5807"/>
      <c r="D5807"/>
      <c r="E5807"/>
      <c r="F5807"/>
      <c r="G5807"/>
      <c r="H5807"/>
      <c r="I5807"/>
      <c r="J5807"/>
      <c r="K5807"/>
      <c r="L5807"/>
      <c r="M5807"/>
      <c r="N5807"/>
      <c r="O5807"/>
      <c r="P5807"/>
      <c r="Q5807"/>
    </row>
    <row r="5808" spans="3:17" x14ac:dyDescent="0.35">
      <c r="C5808"/>
      <c r="D5808"/>
      <c r="E5808"/>
      <c r="F5808"/>
      <c r="G5808"/>
      <c r="H5808"/>
      <c r="I5808"/>
      <c r="J5808"/>
      <c r="K5808"/>
      <c r="L5808"/>
      <c r="M5808"/>
      <c r="N5808"/>
      <c r="O5808"/>
      <c r="P5808"/>
      <c r="Q5808"/>
    </row>
    <row r="5809" spans="3:17" x14ac:dyDescent="0.35">
      <c r="C5809"/>
      <c r="D5809"/>
      <c r="E5809"/>
      <c r="F5809"/>
      <c r="G5809"/>
      <c r="H5809"/>
      <c r="I5809"/>
      <c r="J5809"/>
      <c r="K5809"/>
      <c r="L5809"/>
      <c r="M5809"/>
      <c r="N5809"/>
      <c r="O5809"/>
      <c r="P5809"/>
      <c r="Q5809"/>
    </row>
    <row r="5810" spans="3:17" x14ac:dyDescent="0.35">
      <c r="C5810"/>
      <c r="D5810"/>
      <c r="E5810"/>
      <c r="F5810"/>
      <c r="G5810"/>
      <c r="H5810"/>
      <c r="I5810"/>
      <c r="J5810"/>
      <c r="K5810"/>
      <c r="L5810"/>
      <c r="M5810"/>
      <c r="N5810"/>
      <c r="O5810"/>
      <c r="P5810"/>
      <c r="Q5810"/>
    </row>
    <row r="5811" spans="3:17" x14ac:dyDescent="0.35">
      <c r="C5811"/>
      <c r="D5811"/>
      <c r="E5811"/>
      <c r="F5811"/>
      <c r="G5811"/>
      <c r="H5811"/>
      <c r="I5811"/>
      <c r="J5811"/>
      <c r="K5811"/>
      <c r="L5811"/>
      <c r="M5811"/>
      <c r="N5811"/>
      <c r="O5811"/>
      <c r="P5811"/>
      <c r="Q5811"/>
    </row>
    <row r="5812" spans="3:17" x14ac:dyDescent="0.35">
      <c r="C5812"/>
      <c r="D5812"/>
      <c r="E5812"/>
      <c r="F5812"/>
      <c r="G5812"/>
      <c r="H5812"/>
      <c r="I5812"/>
      <c r="J5812"/>
      <c r="K5812"/>
      <c r="L5812"/>
      <c r="M5812"/>
      <c r="N5812"/>
      <c r="O5812"/>
      <c r="P5812"/>
      <c r="Q5812"/>
    </row>
    <row r="5813" spans="3:17" x14ac:dyDescent="0.35">
      <c r="C5813"/>
      <c r="D5813"/>
      <c r="E5813"/>
      <c r="F5813"/>
      <c r="G5813"/>
      <c r="H5813"/>
      <c r="I5813"/>
      <c r="J5813"/>
      <c r="K5813"/>
      <c r="L5813"/>
      <c r="M5813"/>
      <c r="N5813"/>
      <c r="O5813"/>
      <c r="P5813"/>
      <c r="Q5813"/>
    </row>
    <row r="5814" spans="3:17" x14ac:dyDescent="0.35">
      <c r="C5814"/>
      <c r="D5814"/>
      <c r="E5814"/>
      <c r="F5814"/>
      <c r="G5814"/>
      <c r="H5814"/>
      <c r="I5814"/>
      <c r="J5814"/>
      <c r="K5814"/>
      <c r="L5814"/>
      <c r="M5814"/>
      <c r="N5814"/>
      <c r="O5814"/>
      <c r="P5814"/>
      <c r="Q5814"/>
    </row>
    <row r="5815" spans="3:17" x14ac:dyDescent="0.35">
      <c r="C5815"/>
      <c r="D5815"/>
      <c r="E5815"/>
      <c r="F5815"/>
      <c r="G5815"/>
      <c r="H5815"/>
      <c r="I5815"/>
      <c r="J5815"/>
      <c r="K5815"/>
      <c r="L5815"/>
      <c r="M5815"/>
      <c r="N5815"/>
      <c r="O5815"/>
      <c r="P5815"/>
      <c r="Q5815"/>
    </row>
    <row r="5816" spans="3:17" x14ac:dyDescent="0.35">
      <c r="C5816"/>
      <c r="D5816"/>
      <c r="E5816"/>
      <c r="F5816"/>
      <c r="G5816"/>
      <c r="H5816"/>
      <c r="I5816"/>
      <c r="J5816"/>
      <c r="K5816"/>
      <c r="L5816"/>
      <c r="M5816"/>
      <c r="N5816"/>
      <c r="O5816"/>
      <c r="P5816"/>
      <c r="Q5816"/>
    </row>
    <row r="5817" spans="3:17" x14ac:dyDescent="0.35">
      <c r="C5817"/>
      <c r="D5817"/>
      <c r="E5817"/>
      <c r="F5817"/>
      <c r="G5817"/>
      <c r="H5817"/>
      <c r="I5817"/>
      <c r="J5817"/>
      <c r="K5817"/>
      <c r="L5817"/>
      <c r="M5817"/>
      <c r="N5817"/>
      <c r="O5817"/>
      <c r="P5817"/>
      <c r="Q5817"/>
    </row>
    <row r="5818" spans="3:17" x14ac:dyDescent="0.35">
      <c r="C5818"/>
      <c r="D5818"/>
      <c r="E5818"/>
      <c r="F5818"/>
      <c r="G5818"/>
      <c r="H5818"/>
      <c r="I5818"/>
      <c r="J5818"/>
      <c r="K5818"/>
      <c r="L5818"/>
      <c r="M5818"/>
      <c r="N5818"/>
      <c r="O5818"/>
      <c r="P5818"/>
      <c r="Q5818"/>
    </row>
    <row r="5819" spans="3:17" x14ac:dyDescent="0.35">
      <c r="C5819"/>
      <c r="D5819"/>
      <c r="E5819"/>
      <c r="F5819"/>
      <c r="G5819"/>
      <c r="H5819"/>
      <c r="I5819"/>
      <c r="J5819"/>
      <c r="K5819"/>
      <c r="L5819"/>
      <c r="M5819"/>
      <c r="N5819"/>
      <c r="O5819"/>
      <c r="P5819"/>
      <c r="Q5819"/>
    </row>
    <row r="5820" spans="3:17" x14ac:dyDescent="0.35">
      <c r="C5820"/>
      <c r="D5820"/>
      <c r="E5820"/>
      <c r="F5820"/>
      <c r="G5820"/>
      <c r="H5820"/>
      <c r="I5820"/>
      <c r="J5820"/>
      <c r="K5820"/>
      <c r="L5820"/>
      <c r="M5820"/>
      <c r="N5820"/>
      <c r="O5820"/>
      <c r="P5820"/>
      <c r="Q5820"/>
    </row>
    <row r="5821" spans="3:17" x14ac:dyDescent="0.35">
      <c r="C5821"/>
      <c r="D5821"/>
      <c r="E5821"/>
      <c r="F5821"/>
      <c r="G5821"/>
      <c r="H5821"/>
      <c r="I5821"/>
      <c r="J5821"/>
      <c r="K5821"/>
      <c r="L5821"/>
      <c r="M5821"/>
      <c r="N5821"/>
      <c r="O5821"/>
      <c r="P5821"/>
      <c r="Q5821"/>
    </row>
    <row r="5822" spans="3:17" x14ac:dyDescent="0.35">
      <c r="C5822"/>
      <c r="D5822"/>
      <c r="E5822"/>
      <c r="F5822"/>
      <c r="G5822"/>
      <c r="H5822"/>
      <c r="I5822"/>
      <c r="J5822"/>
      <c r="K5822"/>
      <c r="L5822"/>
      <c r="M5822"/>
      <c r="N5822"/>
      <c r="O5822"/>
      <c r="P5822"/>
      <c r="Q5822"/>
    </row>
    <row r="5823" spans="3:17" x14ac:dyDescent="0.35">
      <c r="C5823"/>
      <c r="D5823"/>
      <c r="E5823"/>
      <c r="F5823"/>
      <c r="G5823"/>
      <c r="H5823"/>
      <c r="I5823"/>
      <c r="J5823"/>
      <c r="K5823"/>
      <c r="L5823"/>
      <c r="M5823"/>
      <c r="N5823"/>
      <c r="O5823"/>
      <c r="P5823"/>
      <c r="Q5823"/>
    </row>
    <row r="5824" spans="3:17" x14ac:dyDescent="0.35">
      <c r="C5824"/>
      <c r="D5824"/>
      <c r="E5824"/>
      <c r="F5824"/>
      <c r="G5824"/>
      <c r="H5824"/>
      <c r="I5824"/>
      <c r="J5824"/>
      <c r="K5824"/>
      <c r="L5824"/>
      <c r="M5824"/>
      <c r="N5824"/>
      <c r="O5824"/>
      <c r="P5824"/>
      <c r="Q5824"/>
    </row>
    <row r="5825" spans="3:17" x14ac:dyDescent="0.35">
      <c r="C5825"/>
      <c r="D5825"/>
      <c r="E5825"/>
      <c r="F5825"/>
      <c r="G5825"/>
      <c r="H5825"/>
      <c r="I5825"/>
      <c r="J5825"/>
      <c r="K5825"/>
      <c r="L5825"/>
      <c r="M5825"/>
      <c r="N5825"/>
      <c r="O5825"/>
      <c r="P5825"/>
      <c r="Q5825"/>
    </row>
    <row r="5826" spans="3:17" x14ac:dyDescent="0.35">
      <c r="C5826"/>
      <c r="D5826"/>
      <c r="E5826"/>
      <c r="F5826"/>
      <c r="G5826"/>
      <c r="H5826"/>
      <c r="I5826"/>
      <c r="J5826"/>
      <c r="K5826"/>
      <c r="L5826"/>
      <c r="M5826"/>
      <c r="N5826"/>
      <c r="O5826"/>
      <c r="P5826"/>
      <c r="Q5826"/>
    </row>
    <row r="5827" spans="3:17" x14ac:dyDescent="0.35">
      <c r="C5827"/>
      <c r="D5827"/>
      <c r="E5827"/>
      <c r="F5827"/>
      <c r="G5827"/>
      <c r="H5827"/>
      <c r="I5827"/>
      <c r="J5827"/>
      <c r="K5827"/>
      <c r="L5827"/>
      <c r="M5827"/>
      <c r="N5827"/>
      <c r="O5827"/>
      <c r="P5827"/>
      <c r="Q5827"/>
    </row>
    <row r="5828" spans="3:17" x14ac:dyDescent="0.35">
      <c r="C5828"/>
      <c r="D5828"/>
      <c r="E5828"/>
      <c r="F5828"/>
      <c r="G5828"/>
      <c r="H5828"/>
      <c r="I5828"/>
      <c r="J5828"/>
      <c r="K5828"/>
      <c r="L5828"/>
      <c r="M5828"/>
      <c r="N5828"/>
      <c r="O5828"/>
      <c r="P5828"/>
      <c r="Q5828"/>
    </row>
    <row r="5829" spans="3:17" x14ac:dyDescent="0.35">
      <c r="C5829"/>
      <c r="D5829"/>
      <c r="E5829"/>
      <c r="F5829"/>
      <c r="G5829"/>
      <c r="H5829"/>
      <c r="I5829"/>
      <c r="J5829"/>
      <c r="K5829"/>
      <c r="L5829"/>
      <c r="M5829"/>
      <c r="N5829"/>
      <c r="O5829"/>
      <c r="P5829"/>
      <c r="Q5829"/>
    </row>
    <row r="5830" spans="3:17" x14ac:dyDescent="0.35">
      <c r="C5830"/>
      <c r="D5830"/>
      <c r="E5830"/>
      <c r="F5830"/>
      <c r="G5830"/>
      <c r="H5830"/>
      <c r="I5830"/>
      <c r="J5830"/>
      <c r="K5830"/>
      <c r="L5830"/>
      <c r="M5830"/>
      <c r="N5830"/>
      <c r="O5830"/>
      <c r="P5830"/>
      <c r="Q5830"/>
    </row>
    <row r="5831" spans="3:17" x14ac:dyDescent="0.35">
      <c r="C5831"/>
      <c r="D5831"/>
      <c r="E5831"/>
      <c r="F5831"/>
      <c r="G5831"/>
      <c r="H5831"/>
      <c r="I5831"/>
      <c r="J5831"/>
      <c r="K5831"/>
      <c r="L5831"/>
      <c r="M5831"/>
      <c r="N5831"/>
      <c r="O5831"/>
      <c r="P5831"/>
      <c r="Q5831"/>
    </row>
    <row r="5832" spans="3:17" x14ac:dyDescent="0.35">
      <c r="C5832"/>
      <c r="D5832"/>
      <c r="E5832"/>
      <c r="F5832"/>
      <c r="G5832"/>
      <c r="H5832"/>
      <c r="I5832"/>
      <c r="J5832"/>
      <c r="K5832"/>
      <c r="L5832"/>
      <c r="M5832"/>
      <c r="N5832"/>
      <c r="O5832"/>
      <c r="P5832"/>
      <c r="Q5832"/>
    </row>
    <row r="5833" spans="3:17" x14ac:dyDescent="0.35">
      <c r="C5833"/>
      <c r="D5833"/>
      <c r="E5833"/>
      <c r="F5833"/>
      <c r="G5833"/>
      <c r="H5833"/>
      <c r="I5833"/>
      <c r="J5833"/>
      <c r="K5833"/>
      <c r="L5833"/>
      <c r="M5833"/>
      <c r="N5833"/>
      <c r="O5833"/>
      <c r="P5833"/>
      <c r="Q5833"/>
    </row>
    <row r="5834" spans="3:17" x14ac:dyDescent="0.35">
      <c r="C5834"/>
      <c r="D5834"/>
      <c r="E5834"/>
      <c r="F5834"/>
      <c r="G5834"/>
      <c r="H5834"/>
      <c r="I5834"/>
      <c r="J5834"/>
      <c r="K5834"/>
      <c r="L5834"/>
      <c r="M5834"/>
      <c r="N5834"/>
      <c r="O5834"/>
      <c r="P5834"/>
      <c r="Q5834"/>
    </row>
    <row r="5835" spans="3:17" x14ac:dyDescent="0.35">
      <c r="C5835"/>
      <c r="D5835"/>
      <c r="E5835"/>
      <c r="F5835"/>
      <c r="G5835"/>
      <c r="H5835"/>
      <c r="I5835"/>
      <c r="J5835"/>
      <c r="K5835"/>
      <c r="L5835"/>
      <c r="M5835"/>
      <c r="N5835"/>
      <c r="O5835"/>
      <c r="P5835"/>
      <c r="Q5835"/>
    </row>
    <row r="5836" spans="3:17" x14ac:dyDescent="0.35">
      <c r="C5836"/>
      <c r="D5836"/>
      <c r="E5836"/>
      <c r="F5836"/>
      <c r="G5836"/>
      <c r="H5836"/>
      <c r="I5836"/>
      <c r="J5836"/>
      <c r="K5836"/>
      <c r="L5836"/>
      <c r="M5836"/>
      <c r="N5836"/>
      <c r="O5836"/>
      <c r="P5836"/>
      <c r="Q5836"/>
    </row>
    <row r="5837" spans="3:17" x14ac:dyDescent="0.35">
      <c r="C5837"/>
      <c r="D5837"/>
      <c r="E5837"/>
      <c r="F5837"/>
      <c r="G5837"/>
      <c r="H5837"/>
      <c r="I5837"/>
      <c r="J5837"/>
      <c r="K5837"/>
      <c r="L5837"/>
      <c r="M5837"/>
      <c r="N5837"/>
      <c r="O5837"/>
      <c r="P5837"/>
      <c r="Q5837"/>
    </row>
    <row r="5838" spans="3:17" x14ac:dyDescent="0.35">
      <c r="C5838"/>
      <c r="D5838"/>
      <c r="E5838"/>
      <c r="F5838"/>
      <c r="G5838"/>
      <c r="H5838"/>
      <c r="I5838"/>
      <c r="J5838"/>
      <c r="K5838"/>
      <c r="L5838"/>
      <c r="M5838"/>
      <c r="N5838"/>
      <c r="O5838"/>
      <c r="P5838"/>
      <c r="Q5838"/>
    </row>
    <row r="5839" spans="3:17" x14ac:dyDescent="0.35">
      <c r="C5839"/>
      <c r="D5839"/>
      <c r="E5839"/>
      <c r="F5839"/>
      <c r="G5839"/>
      <c r="H5839"/>
      <c r="I5839"/>
      <c r="J5839"/>
      <c r="K5839"/>
      <c r="L5839"/>
      <c r="M5839"/>
      <c r="N5839"/>
      <c r="O5839"/>
      <c r="P5839"/>
      <c r="Q5839"/>
    </row>
    <row r="5840" spans="3:17" x14ac:dyDescent="0.35">
      <c r="C5840"/>
      <c r="D5840"/>
      <c r="E5840"/>
      <c r="F5840"/>
      <c r="G5840"/>
      <c r="H5840"/>
      <c r="I5840"/>
      <c r="J5840"/>
      <c r="K5840"/>
      <c r="L5840"/>
      <c r="M5840"/>
      <c r="N5840"/>
      <c r="O5840"/>
      <c r="P5840"/>
      <c r="Q5840"/>
    </row>
    <row r="5841" spans="3:17" x14ac:dyDescent="0.35">
      <c r="C5841"/>
      <c r="D5841"/>
      <c r="E5841"/>
      <c r="F5841"/>
      <c r="G5841"/>
      <c r="H5841"/>
      <c r="I5841"/>
      <c r="J5841"/>
      <c r="K5841"/>
      <c r="L5841"/>
      <c r="M5841"/>
      <c r="N5841"/>
      <c r="O5841"/>
      <c r="P5841"/>
      <c r="Q5841"/>
    </row>
    <row r="5842" spans="3:17" x14ac:dyDescent="0.35">
      <c r="C5842"/>
      <c r="D5842"/>
      <c r="E5842"/>
      <c r="F5842"/>
      <c r="G5842"/>
      <c r="H5842"/>
      <c r="I5842"/>
      <c r="J5842"/>
      <c r="K5842"/>
      <c r="L5842"/>
      <c r="M5842"/>
      <c r="N5842"/>
      <c r="O5842"/>
      <c r="P5842"/>
      <c r="Q5842"/>
    </row>
    <row r="5843" spans="3:17" x14ac:dyDescent="0.35">
      <c r="C5843"/>
      <c r="D5843"/>
      <c r="E5843"/>
      <c r="F5843"/>
      <c r="G5843"/>
      <c r="H5843"/>
      <c r="I5843"/>
      <c r="J5843"/>
      <c r="K5843"/>
      <c r="L5843"/>
      <c r="M5843"/>
      <c r="N5843"/>
      <c r="O5843"/>
      <c r="P5843"/>
      <c r="Q5843"/>
    </row>
    <row r="5844" spans="3:17" x14ac:dyDescent="0.35">
      <c r="C5844"/>
      <c r="D5844"/>
      <c r="E5844"/>
      <c r="F5844"/>
      <c r="G5844"/>
      <c r="H5844"/>
      <c r="I5844"/>
      <c r="J5844"/>
      <c r="K5844"/>
      <c r="L5844"/>
      <c r="M5844"/>
      <c r="N5844"/>
      <c r="O5844"/>
      <c r="P5844"/>
      <c r="Q5844"/>
    </row>
    <row r="5845" spans="3:17" x14ac:dyDescent="0.35">
      <c r="C5845"/>
      <c r="D5845"/>
      <c r="E5845"/>
      <c r="F5845"/>
      <c r="G5845"/>
      <c r="H5845"/>
      <c r="I5845"/>
      <c r="J5845"/>
      <c r="K5845"/>
      <c r="L5845"/>
      <c r="M5845"/>
      <c r="N5845"/>
      <c r="O5845"/>
      <c r="P5845"/>
      <c r="Q5845"/>
    </row>
    <row r="5846" spans="3:17" x14ac:dyDescent="0.35">
      <c r="C5846"/>
      <c r="D5846"/>
      <c r="E5846"/>
      <c r="F5846"/>
      <c r="G5846"/>
      <c r="H5846"/>
      <c r="I5846"/>
      <c r="J5846"/>
      <c r="K5846"/>
      <c r="L5846"/>
      <c r="M5846"/>
      <c r="N5846"/>
      <c r="O5846"/>
      <c r="P5846"/>
      <c r="Q5846"/>
    </row>
    <row r="5847" spans="3:17" x14ac:dyDescent="0.35">
      <c r="C5847"/>
      <c r="D5847"/>
      <c r="E5847"/>
      <c r="F5847"/>
      <c r="G5847"/>
      <c r="H5847"/>
      <c r="I5847"/>
      <c r="J5847"/>
      <c r="K5847"/>
      <c r="L5847"/>
      <c r="M5847"/>
      <c r="N5847"/>
      <c r="O5847"/>
      <c r="P5847"/>
      <c r="Q5847"/>
    </row>
    <row r="5848" spans="3:17" x14ac:dyDescent="0.35">
      <c r="C5848"/>
      <c r="D5848"/>
      <c r="E5848"/>
      <c r="F5848"/>
      <c r="G5848"/>
      <c r="H5848"/>
      <c r="I5848"/>
      <c r="J5848"/>
      <c r="K5848"/>
      <c r="L5848"/>
      <c r="M5848"/>
      <c r="N5848"/>
      <c r="O5848"/>
      <c r="P5848"/>
      <c r="Q5848"/>
    </row>
    <row r="5849" spans="3:17" x14ac:dyDescent="0.35">
      <c r="C5849"/>
      <c r="D5849"/>
      <c r="E5849"/>
      <c r="F5849"/>
      <c r="G5849"/>
      <c r="H5849"/>
      <c r="I5849"/>
      <c r="J5849"/>
      <c r="K5849"/>
      <c r="L5849"/>
      <c r="M5849"/>
      <c r="N5849"/>
      <c r="O5849"/>
      <c r="P5849"/>
      <c r="Q5849"/>
    </row>
    <row r="5850" spans="3:17" x14ac:dyDescent="0.35">
      <c r="C5850"/>
      <c r="D5850"/>
      <c r="E5850"/>
      <c r="F5850"/>
      <c r="G5850"/>
      <c r="H5850"/>
      <c r="I5850"/>
      <c r="J5850"/>
      <c r="K5850"/>
      <c r="L5850"/>
      <c r="M5850"/>
      <c r="N5850"/>
      <c r="O5850"/>
      <c r="P5850"/>
      <c r="Q5850"/>
    </row>
    <row r="5851" spans="3:17" x14ac:dyDescent="0.35">
      <c r="C5851"/>
      <c r="D5851"/>
      <c r="E5851"/>
      <c r="F5851"/>
      <c r="G5851"/>
      <c r="H5851"/>
      <c r="I5851"/>
      <c r="J5851"/>
      <c r="K5851"/>
      <c r="L5851"/>
      <c r="M5851"/>
      <c r="N5851"/>
      <c r="O5851"/>
      <c r="P5851"/>
      <c r="Q5851"/>
    </row>
    <row r="5852" spans="3:17" x14ac:dyDescent="0.35">
      <c r="C5852"/>
      <c r="D5852"/>
      <c r="E5852"/>
      <c r="F5852"/>
      <c r="G5852"/>
      <c r="H5852"/>
      <c r="I5852"/>
      <c r="J5852"/>
      <c r="K5852"/>
      <c r="L5852"/>
      <c r="M5852"/>
      <c r="N5852"/>
      <c r="O5852"/>
      <c r="P5852"/>
      <c r="Q5852"/>
    </row>
    <row r="5853" spans="3:17" x14ac:dyDescent="0.35">
      <c r="C5853"/>
      <c r="D5853"/>
      <c r="E5853"/>
      <c r="F5853"/>
      <c r="G5853"/>
      <c r="H5853"/>
      <c r="I5853"/>
      <c r="J5853"/>
      <c r="K5853"/>
      <c r="L5853"/>
      <c r="M5853"/>
      <c r="N5853"/>
      <c r="O5853"/>
      <c r="P5853"/>
      <c r="Q5853"/>
    </row>
    <row r="5854" spans="3:17" x14ac:dyDescent="0.35">
      <c r="C5854"/>
      <c r="D5854"/>
      <c r="E5854"/>
      <c r="F5854"/>
      <c r="G5854"/>
      <c r="H5854"/>
      <c r="I5854"/>
      <c r="J5854"/>
      <c r="K5854"/>
      <c r="L5854"/>
      <c r="M5854"/>
      <c r="N5854"/>
      <c r="O5854"/>
      <c r="P5854"/>
      <c r="Q5854"/>
    </row>
    <row r="5855" spans="3:17" x14ac:dyDescent="0.35">
      <c r="C5855"/>
      <c r="D5855"/>
      <c r="E5855"/>
      <c r="F5855"/>
      <c r="G5855"/>
      <c r="H5855"/>
      <c r="I5855"/>
      <c r="J5855"/>
      <c r="K5855"/>
      <c r="L5855"/>
      <c r="M5855"/>
      <c r="N5855"/>
      <c r="O5855"/>
      <c r="P5855"/>
      <c r="Q5855"/>
    </row>
    <row r="5856" spans="3:17" x14ac:dyDescent="0.35">
      <c r="C5856"/>
      <c r="D5856"/>
      <c r="E5856"/>
      <c r="F5856"/>
      <c r="G5856"/>
      <c r="H5856"/>
      <c r="I5856"/>
      <c r="J5856"/>
      <c r="K5856"/>
      <c r="L5856"/>
      <c r="M5856"/>
      <c r="N5856"/>
      <c r="O5856"/>
      <c r="P5856"/>
      <c r="Q5856"/>
    </row>
    <row r="5857" spans="3:17" x14ac:dyDescent="0.35">
      <c r="C5857"/>
      <c r="D5857"/>
      <c r="E5857"/>
      <c r="F5857"/>
      <c r="G5857"/>
      <c r="H5857"/>
      <c r="I5857"/>
      <c r="J5857"/>
      <c r="K5857"/>
      <c r="L5857"/>
      <c r="M5857"/>
      <c r="N5857"/>
      <c r="O5857"/>
      <c r="P5857"/>
      <c r="Q5857"/>
    </row>
    <row r="5858" spans="3:17" x14ac:dyDescent="0.35">
      <c r="C5858"/>
      <c r="D5858"/>
      <c r="E5858"/>
      <c r="F5858"/>
      <c r="G5858"/>
      <c r="H5858"/>
      <c r="I5858"/>
      <c r="J5858"/>
      <c r="K5858"/>
      <c r="L5858"/>
      <c r="M5858"/>
      <c r="N5858"/>
      <c r="O5858"/>
      <c r="P5858"/>
      <c r="Q5858"/>
    </row>
    <row r="5859" spans="3:17" x14ac:dyDescent="0.35">
      <c r="C5859"/>
      <c r="D5859"/>
      <c r="E5859"/>
      <c r="F5859"/>
      <c r="G5859"/>
      <c r="H5859"/>
      <c r="I5859"/>
      <c r="J5859"/>
      <c r="K5859"/>
      <c r="L5859"/>
      <c r="M5859"/>
      <c r="N5859"/>
      <c r="O5859"/>
      <c r="P5859"/>
      <c r="Q5859"/>
    </row>
    <row r="5860" spans="3:17" x14ac:dyDescent="0.35">
      <c r="C5860"/>
      <c r="D5860"/>
      <c r="E5860"/>
      <c r="F5860"/>
      <c r="G5860"/>
      <c r="H5860"/>
      <c r="I5860"/>
      <c r="J5860"/>
      <c r="K5860"/>
      <c r="L5860"/>
      <c r="M5860"/>
      <c r="N5860"/>
      <c r="O5860"/>
      <c r="P5860"/>
      <c r="Q5860"/>
    </row>
    <row r="5861" spans="3:17" x14ac:dyDescent="0.35">
      <c r="C5861"/>
      <c r="D5861"/>
      <c r="E5861"/>
      <c r="F5861"/>
      <c r="G5861"/>
      <c r="H5861"/>
      <c r="I5861"/>
      <c r="J5861"/>
      <c r="K5861"/>
      <c r="L5861"/>
      <c r="M5861"/>
      <c r="N5861"/>
      <c r="O5861"/>
      <c r="P5861"/>
      <c r="Q5861"/>
    </row>
    <row r="5862" spans="3:17" x14ac:dyDescent="0.35">
      <c r="C5862"/>
      <c r="D5862"/>
      <c r="E5862"/>
      <c r="F5862"/>
      <c r="G5862"/>
      <c r="H5862"/>
      <c r="I5862"/>
      <c r="J5862"/>
      <c r="K5862"/>
      <c r="L5862"/>
      <c r="M5862"/>
      <c r="N5862"/>
      <c r="O5862"/>
      <c r="P5862"/>
      <c r="Q5862"/>
    </row>
    <row r="5863" spans="3:17" x14ac:dyDescent="0.35">
      <c r="C5863"/>
      <c r="D5863"/>
      <c r="E5863"/>
      <c r="F5863"/>
      <c r="G5863"/>
      <c r="H5863"/>
      <c r="I5863"/>
      <c r="J5863"/>
      <c r="K5863"/>
      <c r="L5863"/>
      <c r="M5863"/>
      <c r="N5863"/>
      <c r="O5863"/>
      <c r="P5863"/>
      <c r="Q5863"/>
    </row>
    <row r="5864" spans="3:17" x14ac:dyDescent="0.35">
      <c r="C5864"/>
      <c r="D5864"/>
      <c r="E5864"/>
      <c r="F5864"/>
      <c r="G5864"/>
      <c r="H5864"/>
      <c r="I5864"/>
      <c r="J5864"/>
      <c r="K5864"/>
      <c r="L5864"/>
      <c r="M5864"/>
      <c r="N5864"/>
      <c r="O5864"/>
      <c r="P5864"/>
      <c r="Q5864"/>
    </row>
    <row r="5865" spans="3:17" x14ac:dyDescent="0.35">
      <c r="C5865"/>
      <c r="D5865"/>
      <c r="E5865"/>
      <c r="F5865"/>
      <c r="G5865"/>
      <c r="H5865"/>
      <c r="I5865"/>
      <c r="J5865"/>
      <c r="K5865"/>
      <c r="L5865"/>
      <c r="M5865"/>
      <c r="N5865"/>
      <c r="O5865"/>
      <c r="P5865"/>
      <c r="Q5865"/>
    </row>
    <row r="5866" spans="3:17" x14ac:dyDescent="0.35">
      <c r="C5866"/>
      <c r="D5866"/>
      <c r="E5866"/>
      <c r="F5866"/>
      <c r="G5866"/>
      <c r="H5866"/>
      <c r="I5866"/>
      <c r="J5866"/>
      <c r="K5866"/>
      <c r="L5866"/>
      <c r="M5866"/>
      <c r="N5866"/>
      <c r="O5866"/>
      <c r="P5866"/>
      <c r="Q5866"/>
    </row>
    <row r="5867" spans="3:17" x14ac:dyDescent="0.35">
      <c r="C5867"/>
      <c r="D5867"/>
      <c r="E5867"/>
      <c r="F5867"/>
      <c r="G5867"/>
      <c r="H5867"/>
      <c r="I5867"/>
      <c r="J5867"/>
      <c r="K5867"/>
      <c r="L5867"/>
      <c r="M5867"/>
      <c r="N5867"/>
      <c r="O5867"/>
      <c r="P5867"/>
      <c r="Q5867"/>
    </row>
    <row r="5868" spans="3:17" x14ac:dyDescent="0.35">
      <c r="C5868"/>
      <c r="D5868"/>
      <c r="E5868"/>
      <c r="F5868"/>
      <c r="G5868"/>
      <c r="H5868"/>
      <c r="I5868"/>
      <c r="J5868"/>
      <c r="K5868"/>
      <c r="L5868"/>
      <c r="M5868"/>
      <c r="N5868"/>
      <c r="O5868"/>
      <c r="P5868"/>
      <c r="Q5868"/>
    </row>
    <row r="5869" spans="3:17" x14ac:dyDescent="0.35">
      <c r="C5869"/>
      <c r="D5869"/>
      <c r="E5869"/>
      <c r="F5869"/>
      <c r="G5869"/>
      <c r="H5869"/>
      <c r="I5869"/>
      <c r="J5869"/>
      <c r="K5869"/>
      <c r="L5869"/>
      <c r="M5869"/>
      <c r="N5869"/>
      <c r="O5869"/>
      <c r="P5869"/>
      <c r="Q5869"/>
    </row>
    <row r="5870" spans="3:17" x14ac:dyDescent="0.35">
      <c r="C5870"/>
      <c r="D5870"/>
      <c r="E5870"/>
      <c r="F5870"/>
      <c r="G5870"/>
      <c r="H5870"/>
      <c r="I5870"/>
      <c r="J5870"/>
      <c r="K5870"/>
      <c r="L5870"/>
      <c r="M5870"/>
      <c r="N5870"/>
      <c r="O5870"/>
      <c r="P5870"/>
      <c r="Q5870"/>
    </row>
    <row r="5871" spans="3:17" x14ac:dyDescent="0.35">
      <c r="C5871"/>
      <c r="D5871"/>
      <c r="E5871"/>
      <c r="F5871"/>
      <c r="G5871"/>
      <c r="H5871"/>
      <c r="I5871"/>
      <c r="J5871"/>
      <c r="K5871"/>
      <c r="L5871"/>
      <c r="M5871"/>
      <c r="N5871"/>
      <c r="O5871"/>
      <c r="P5871"/>
      <c r="Q5871"/>
    </row>
    <row r="5872" spans="3:17" x14ac:dyDescent="0.35">
      <c r="C5872"/>
      <c r="D5872"/>
      <c r="E5872"/>
      <c r="F5872"/>
      <c r="G5872"/>
      <c r="H5872"/>
      <c r="I5872"/>
      <c r="J5872"/>
      <c r="K5872"/>
      <c r="L5872"/>
      <c r="M5872"/>
      <c r="N5872"/>
      <c r="O5872"/>
      <c r="P5872"/>
      <c r="Q5872"/>
    </row>
    <row r="5873" spans="3:17" x14ac:dyDescent="0.35">
      <c r="C5873"/>
      <c r="D5873"/>
      <c r="E5873"/>
      <c r="F5873"/>
      <c r="G5873"/>
      <c r="H5873"/>
      <c r="I5873"/>
      <c r="J5873"/>
      <c r="K5873"/>
      <c r="L5873"/>
      <c r="M5873"/>
      <c r="N5873"/>
      <c r="O5873"/>
      <c r="P5873"/>
      <c r="Q5873"/>
    </row>
    <row r="5874" spans="3:17" x14ac:dyDescent="0.35">
      <c r="C5874"/>
      <c r="D5874"/>
      <c r="E5874"/>
      <c r="F5874"/>
      <c r="G5874"/>
      <c r="H5874"/>
      <c r="I5874"/>
      <c r="J5874"/>
      <c r="K5874"/>
      <c r="L5874"/>
      <c r="M5874"/>
      <c r="N5874"/>
      <c r="O5874"/>
      <c r="P5874"/>
      <c r="Q5874"/>
    </row>
    <row r="5875" spans="3:17" x14ac:dyDescent="0.35">
      <c r="C5875"/>
      <c r="D5875"/>
      <c r="E5875"/>
      <c r="F5875"/>
      <c r="G5875"/>
      <c r="H5875"/>
      <c r="I5875"/>
      <c r="J5875"/>
      <c r="K5875"/>
      <c r="L5875"/>
      <c r="M5875"/>
      <c r="N5875"/>
      <c r="O5875"/>
      <c r="P5875"/>
      <c r="Q5875"/>
    </row>
    <row r="5876" spans="3:17" x14ac:dyDescent="0.35">
      <c r="C5876"/>
      <c r="D5876"/>
      <c r="E5876"/>
      <c r="F5876"/>
      <c r="G5876"/>
      <c r="H5876"/>
      <c r="I5876"/>
      <c r="J5876"/>
      <c r="K5876"/>
      <c r="L5876"/>
      <c r="M5876"/>
      <c r="N5876"/>
      <c r="O5876"/>
      <c r="P5876"/>
      <c r="Q5876"/>
    </row>
    <row r="5877" spans="3:17" x14ac:dyDescent="0.35">
      <c r="C5877"/>
      <c r="D5877"/>
      <c r="E5877"/>
      <c r="F5877"/>
      <c r="G5877"/>
      <c r="H5877"/>
      <c r="I5877"/>
      <c r="J5877"/>
      <c r="K5877"/>
      <c r="L5877"/>
      <c r="M5877"/>
      <c r="N5877"/>
      <c r="O5877"/>
      <c r="P5877"/>
      <c r="Q5877"/>
    </row>
    <row r="5878" spans="3:17" x14ac:dyDescent="0.35">
      <c r="C5878"/>
      <c r="D5878"/>
      <c r="E5878"/>
      <c r="F5878"/>
      <c r="G5878"/>
      <c r="H5878"/>
      <c r="I5878"/>
      <c r="J5878"/>
      <c r="K5878"/>
      <c r="L5878"/>
      <c r="M5878"/>
      <c r="N5878"/>
      <c r="O5878"/>
      <c r="P5878"/>
      <c r="Q5878"/>
    </row>
    <row r="5879" spans="3:17" x14ac:dyDescent="0.35">
      <c r="C5879"/>
      <c r="D5879"/>
      <c r="E5879"/>
      <c r="F5879"/>
      <c r="G5879"/>
      <c r="H5879"/>
      <c r="I5879"/>
      <c r="J5879"/>
      <c r="K5879"/>
      <c r="L5879"/>
      <c r="M5879"/>
      <c r="N5879"/>
      <c r="O5879"/>
      <c r="P5879"/>
      <c r="Q5879"/>
    </row>
    <row r="5880" spans="3:17" x14ac:dyDescent="0.35">
      <c r="C5880"/>
      <c r="D5880"/>
      <c r="E5880"/>
      <c r="F5880"/>
      <c r="G5880"/>
      <c r="H5880"/>
      <c r="I5880"/>
      <c r="J5880"/>
      <c r="K5880"/>
      <c r="L5880"/>
      <c r="M5880"/>
      <c r="N5880"/>
      <c r="O5880"/>
      <c r="P5880"/>
      <c r="Q5880"/>
    </row>
    <row r="5881" spans="3:17" x14ac:dyDescent="0.35">
      <c r="C5881"/>
      <c r="D5881"/>
      <c r="E5881"/>
      <c r="F5881"/>
      <c r="G5881"/>
      <c r="H5881"/>
      <c r="I5881"/>
      <c r="J5881"/>
      <c r="K5881"/>
      <c r="L5881"/>
      <c r="M5881"/>
      <c r="N5881"/>
      <c r="O5881"/>
      <c r="P5881"/>
      <c r="Q5881"/>
    </row>
    <row r="5882" spans="3:17" x14ac:dyDescent="0.35">
      <c r="C5882"/>
      <c r="D5882"/>
      <c r="E5882"/>
      <c r="F5882"/>
      <c r="G5882"/>
      <c r="H5882"/>
      <c r="I5882"/>
      <c r="J5882"/>
      <c r="K5882"/>
      <c r="L5882"/>
      <c r="M5882"/>
      <c r="N5882"/>
      <c r="O5882"/>
      <c r="P5882"/>
      <c r="Q5882"/>
    </row>
    <row r="5883" spans="3:17" x14ac:dyDescent="0.35">
      <c r="C5883"/>
      <c r="D5883"/>
      <c r="E5883"/>
      <c r="F5883"/>
      <c r="G5883"/>
      <c r="H5883"/>
      <c r="I5883"/>
      <c r="J5883"/>
      <c r="K5883"/>
      <c r="L5883"/>
      <c r="M5883"/>
      <c r="N5883"/>
      <c r="O5883"/>
      <c r="P5883"/>
      <c r="Q5883"/>
    </row>
    <row r="5884" spans="3:17" x14ac:dyDescent="0.35">
      <c r="C5884"/>
      <c r="D5884"/>
      <c r="E5884"/>
      <c r="F5884"/>
      <c r="G5884"/>
      <c r="H5884"/>
      <c r="I5884"/>
      <c r="J5884"/>
      <c r="K5884"/>
      <c r="L5884"/>
      <c r="M5884"/>
      <c r="N5884"/>
      <c r="O5884"/>
      <c r="P5884"/>
      <c r="Q5884"/>
    </row>
    <row r="5885" spans="3:17" x14ac:dyDescent="0.35">
      <c r="C5885"/>
      <c r="D5885"/>
      <c r="E5885"/>
      <c r="F5885"/>
      <c r="G5885"/>
      <c r="H5885"/>
      <c r="I5885"/>
      <c r="J5885"/>
      <c r="K5885"/>
      <c r="L5885"/>
      <c r="M5885"/>
      <c r="N5885"/>
      <c r="O5885"/>
      <c r="P5885"/>
      <c r="Q5885"/>
    </row>
    <row r="5886" spans="3:17" x14ac:dyDescent="0.35">
      <c r="C5886"/>
      <c r="D5886"/>
      <c r="E5886"/>
      <c r="F5886"/>
      <c r="G5886"/>
      <c r="H5886"/>
      <c r="I5886"/>
      <c r="J5886"/>
      <c r="K5886"/>
      <c r="L5886"/>
      <c r="M5886"/>
      <c r="N5886"/>
      <c r="O5886"/>
      <c r="P5886"/>
      <c r="Q5886"/>
    </row>
    <row r="5887" spans="3:17" x14ac:dyDescent="0.35">
      <c r="C5887"/>
      <c r="D5887"/>
      <c r="E5887"/>
      <c r="F5887"/>
      <c r="G5887"/>
      <c r="H5887"/>
      <c r="I5887"/>
      <c r="J5887"/>
      <c r="K5887"/>
      <c r="L5887"/>
      <c r="M5887"/>
      <c r="N5887"/>
      <c r="O5887"/>
      <c r="P5887"/>
      <c r="Q5887"/>
    </row>
    <row r="5888" spans="3:17" x14ac:dyDescent="0.35">
      <c r="C5888"/>
      <c r="D5888"/>
      <c r="E5888"/>
      <c r="F5888"/>
      <c r="G5888"/>
      <c r="H5888"/>
      <c r="I5888"/>
      <c r="J5888"/>
      <c r="K5888"/>
      <c r="L5888"/>
      <c r="M5888"/>
      <c r="N5888"/>
      <c r="O5888"/>
      <c r="P5888"/>
      <c r="Q5888"/>
    </row>
    <row r="5889" spans="3:17" x14ac:dyDescent="0.35">
      <c r="C5889"/>
      <c r="D5889"/>
      <c r="E5889"/>
      <c r="F5889"/>
      <c r="G5889"/>
      <c r="H5889"/>
      <c r="I5889"/>
      <c r="J5889"/>
      <c r="K5889"/>
      <c r="L5889"/>
      <c r="M5889"/>
      <c r="N5889"/>
      <c r="O5889"/>
      <c r="P5889"/>
      <c r="Q5889"/>
    </row>
    <row r="5890" spans="3:17" x14ac:dyDescent="0.35">
      <c r="C5890"/>
      <c r="D5890"/>
      <c r="E5890"/>
      <c r="F5890"/>
      <c r="G5890"/>
      <c r="H5890"/>
      <c r="I5890"/>
      <c r="J5890"/>
      <c r="K5890"/>
      <c r="L5890"/>
      <c r="M5890"/>
      <c r="N5890"/>
      <c r="O5890"/>
      <c r="P5890"/>
      <c r="Q5890"/>
    </row>
    <row r="5891" spans="3:17" x14ac:dyDescent="0.35">
      <c r="C5891"/>
      <c r="D5891"/>
      <c r="E5891"/>
      <c r="F5891"/>
      <c r="G5891"/>
      <c r="H5891"/>
      <c r="I5891"/>
      <c r="J5891"/>
      <c r="K5891"/>
      <c r="L5891"/>
      <c r="M5891"/>
      <c r="N5891"/>
      <c r="O5891"/>
      <c r="P5891"/>
      <c r="Q5891"/>
    </row>
    <row r="5892" spans="3:17" x14ac:dyDescent="0.35">
      <c r="C5892"/>
      <c r="D5892"/>
      <c r="E5892"/>
      <c r="F5892"/>
      <c r="G5892"/>
      <c r="H5892"/>
      <c r="I5892"/>
      <c r="J5892"/>
      <c r="K5892"/>
      <c r="L5892"/>
      <c r="M5892"/>
      <c r="N5892"/>
      <c r="O5892"/>
      <c r="P5892"/>
      <c r="Q5892"/>
    </row>
    <row r="5893" spans="3:17" x14ac:dyDescent="0.35">
      <c r="C5893"/>
      <c r="D5893"/>
      <c r="E5893"/>
      <c r="F5893"/>
      <c r="G5893"/>
      <c r="H5893"/>
      <c r="I5893"/>
      <c r="J5893"/>
      <c r="K5893"/>
      <c r="L5893"/>
      <c r="M5893"/>
      <c r="N5893"/>
      <c r="O5893"/>
      <c r="P5893"/>
      <c r="Q5893"/>
    </row>
    <row r="5894" spans="3:17" x14ac:dyDescent="0.35">
      <c r="C5894"/>
      <c r="D5894"/>
      <c r="E5894"/>
      <c r="F5894"/>
      <c r="G5894"/>
      <c r="H5894"/>
      <c r="I5894"/>
      <c r="J5894"/>
      <c r="K5894"/>
      <c r="L5894"/>
      <c r="M5894"/>
      <c r="N5894"/>
      <c r="O5894"/>
      <c r="P5894"/>
      <c r="Q5894"/>
    </row>
    <row r="5895" spans="3:17" x14ac:dyDescent="0.35">
      <c r="C5895"/>
      <c r="D5895"/>
      <c r="E5895"/>
      <c r="F5895"/>
      <c r="G5895"/>
      <c r="H5895"/>
      <c r="I5895"/>
      <c r="J5895"/>
      <c r="K5895"/>
      <c r="L5895"/>
      <c r="M5895"/>
      <c r="N5895"/>
      <c r="O5895"/>
      <c r="P5895"/>
      <c r="Q5895"/>
    </row>
    <row r="5896" spans="3:17" x14ac:dyDescent="0.35">
      <c r="C5896"/>
      <c r="D5896"/>
      <c r="E5896"/>
      <c r="F5896"/>
      <c r="G5896"/>
      <c r="H5896"/>
      <c r="I5896"/>
      <c r="J5896"/>
      <c r="K5896"/>
      <c r="L5896"/>
      <c r="M5896"/>
      <c r="N5896"/>
      <c r="O5896"/>
      <c r="P5896"/>
      <c r="Q5896"/>
    </row>
    <row r="5897" spans="3:17" x14ac:dyDescent="0.35">
      <c r="C5897"/>
      <c r="D5897"/>
      <c r="E5897"/>
      <c r="F5897"/>
      <c r="G5897"/>
      <c r="H5897"/>
      <c r="I5897"/>
      <c r="J5897"/>
      <c r="K5897"/>
      <c r="L5897"/>
      <c r="M5897"/>
      <c r="N5897"/>
      <c r="O5897"/>
      <c r="P5897"/>
      <c r="Q5897"/>
    </row>
    <row r="5898" spans="3:17" x14ac:dyDescent="0.35">
      <c r="C5898"/>
      <c r="D5898"/>
      <c r="E5898"/>
      <c r="F5898"/>
      <c r="G5898"/>
      <c r="H5898"/>
      <c r="I5898"/>
      <c r="J5898"/>
      <c r="K5898"/>
      <c r="L5898"/>
      <c r="M5898"/>
      <c r="N5898"/>
      <c r="O5898"/>
      <c r="P5898"/>
      <c r="Q5898"/>
    </row>
    <row r="5899" spans="3:17" x14ac:dyDescent="0.35">
      <c r="C5899"/>
      <c r="D5899"/>
      <c r="E5899"/>
      <c r="F5899"/>
      <c r="G5899"/>
      <c r="H5899"/>
      <c r="I5899"/>
      <c r="J5899"/>
      <c r="K5899"/>
      <c r="L5899"/>
      <c r="M5899"/>
      <c r="N5899"/>
      <c r="O5899"/>
      <c r="P5899"/>
      <c r="Q5899"/>
    </row>
    <row r="5900" spans="3:17" x14ac:dyDescent="0.35">
      <c r="C5900"/>
      <c r="D5900"/>
      <c r="E5900"/>
      <c r="F5900"/>
      <c r="G5900"/>
      <c r="H5900"/>
      <c r="I5900"/>
      <c r="J5900"/>
      <c r="K5900"/>
      <c r="L5900"/>
      <c r="M5900"/>
      <c r="N5900"/>
      <c r="O5900"/>
      <c r="P5900"/>
      <c r="Q5900"/>
    </row>
    <row r="5901" spans="3:17" x14ac:dyDescent="0.35">
      <c r="C5901"/>
      <c r="D5901"/>
      <c r="E5901"/>
      <c r="F5901"/>
      <c r="G5901"/>
      <c r="H5901"/>
      <c r="I5901"/>
      <c r="J5901"/>
      <c r="K5901"/>
      <c r="L5901"/>
      <c r="M5901"/>
      <c r="N5901"/>
      <c r="O5901"/>
      <c r="P5901"/>
      <c r="Q5901"/>
    </row>
    <row r="5902" spans="3:17" x14ac:dyDescent="0.35">
      <c r="C5902"/>
      <c r="D5902"/>
      <c r="E5902"/>
      <c r="F5902"/>
      <c r="G5902"/>
      <c r="H5902"/>
      <c r="I5902"/>
      <c r="J5902"/>
      <c r="K5902"/>
      <c r="L5902"/>
      <c r="M5902"/>
      <c r="N5902"/>
      <c r="O5902"/>
      <c r="P5902"/>
      <c r="Q5902"/>
    </row>
    <row r="5903" spans="3:17" x14ac:dyDescent="0.35">
      <c r="C5903"/>
      <c r="D5903"/>
      <c r="E5903"/>
      <c r="F5903"/>
      <c r="G5903"/>
      <c r="H5903"/>
      <c r="I5903"/>
      <c r="J5903"/>
      <c r="K5903"/>
      <c r="L5903"/>
      <c r="M5903"/>
      <c r="N5903"/>
      <c r="O5903"/>
      <c r="P5903"/>
      <c r="Q5903"/>
    </row>
    <row r="5904" spans="3:17" x14ac:dyDescent="0.35">
      <c r="C5904"/>
      <c r="D5904"/>
      <c r="E5904"/>
      <c r="F5904"/>
      <c r="G5904"/>
      <c r="H5904"/>
      <c r="I5904"/>
      <c r="J5904"/>
      <c r="K5904"/>
      <c r="L5904"/>
      <c r="M5904"/>
      <c r="N5904"/>
      <c r="O5904"/>
      <c r="P5904"/>
      <c r="Q5904"/>
    </row>
    <row r="5905" spans="3:17" x14ac:dyDescent="0.35">
      <c r="C5905"/>
      <c r="D5905"/>
      <c r="E5905"/>
      <c r="F5905"/>
      <c r="G5905"/>
      <c r="H5905"/>
      <c r="I5905"/>
      <c r="J5905"/>
      <c r="K5905"/>
      <c r="L5905"/>
      <c r="M5905"/>
      <c r="N5905"/>
      <c r="O5905"/>
      <c r="P5905"/>
      <c r="Q5905"/>
    </row>
    <row r="5906" spans="3:17" x14ac:dyDescent="0.35">
      <c r="C5906"/>
      <c r="D5906"/>
      <c r="E5906"/>
      <c r="F5906"/>
      <c r="G5906"/>
      <c r="H5906"/>
      <c r="I5906"/>
      <c r="J5906"/>
      <c r="K5906"/>
      <c r="L5906"/>
      <c r="M5906"/>
      <c r="N5906"/>
      <c r="O5906"/>
      <c r="P5906"/>
      <c r="Q5906"/>
    </row>
    <row r="5907" spans="3:17" x14ac:dyDescent="0.35">
      <c r="C5907"/>
      <c r="D5907"/>
      <c r="E5907"/>
      <c r="F5907"/>
      <c r="G5907"/>
      <c r="H5907"/>
      <c r="I5907"/>
      <c r="J5907"/>
      <c r="K5907"/>
      <c r="L5907"/>
      <c r="M5907"/>
      <c r="N5907"/>
      <c r="O5907"/>
      <c r="P5907"/>
      <c r="Q5907"/>
    </row>
    <row r="5908" spans="3:17" x14ac:dyDescent="0.35">
      <c r="C5908"/>
      <c r="D5908"/>
      <c r="E5908"/>
      <c r="F5908"/>
      <c r="G5908"/>
      <c r="H5908"/>
      <c r="I5908"/>
      <c r="J5908"/>
      <c r="K5908"/>
      <c r="L5908"/>
      <c r="M5908"/>
      <c r="N5908"/>
      <c r="O5908"/>
      <c r="P5908"/>
      <c r="Q5908"/>
    </row>
    <row r="5909" spans="3:17" x14ac:dyDescent="0.35">
      <c r="C5909"/>
      <c r="D5909"/>
      <c r="E5909"/>
      <c r="F5909"/>
      <c r="G5909"/>
      <c r="H5909"/>
      <c r="I5909"/>
      <c r="J5909"/>
      <c r="K5909"/>
      <c r="L5909"/>
      <c r="M5909"/>
      <c r="N5909"/>
      <c r="O5909"/>
      <c r="P5909"/>
      <c r="Q5909"/>
    </row>
    <row r="5910" spans="3:17" x14ac:dyDescent="0.35">
      <c r="C5910"/>
      <c r="D5910"/>
      <c r="E5910"/>
      <c r="F5910"/>
      <c r="G5910"/>
      <c r="H5910"/>
      <c r="I5910"/>
      <c r="J5910"/>
      <c r="K5910"/>
      <c r="L5910"/>
      <c r="M5910"/>
      <c r="N5910"/>
      <c r="O5910"/>
      <c r="P5910"/>
      <c r="Q5910"/>
    </row>
    <row r="5911" spans="3:17" x14ac:dyDescent="0.35">
      <c r="C5911"/>
      <c r="D5911"/>
      <c r="E5911"/>
      <c r="F5911"/>
      <c r="G5911"/>
      <c r="H5911"/>
      <c r="I5911"/>
      <c r="J5911"/>
      <c r="K5911"/>
      <c r="L5911"/>
      <c r="M5911"/>
      <c r="N5911"/>
      <c r="O5911"/>
      <c r="P5911"/>
      <c r="Q5911"/>
    </row>
    <row r="5912" spans="3:17" x14ac:dyDescent="0.35">
      <c r="C5912"/>
      <c r="D5912"/>
      <c r="E5912"/>
      <c r="F5912"/>
      <c r="G5912"/>
      <c r="H5912"/>
      <c r="I5912"/>
      <c r="J5912"/>
      <c r="K5912"/>
      <c r="L5912"/>
      <c r="M5912"/>
      <c r="N5912"/>
      <c r="O5912"/>
      <c r="P5912"/>
      <c r="Q5912"/>
    </row>
    <row r="5913" spans="3:17" x14ac:dyDescent="0.35">
      <c r="C5913"/>
      <c r="D5913"/>
      <c r="E5913"/>
      <c r="F5913"/>
      <c r="G5913"/>
      <c r="H5913"/>
      <c r="I5913"/>
      <c r="J5913"/>
      <c r="K5913"/>
      <c r="L5913"/>
      <c r="M5913"/>
      <c r="N5913"/>
      <c r="O5913"/>
      <c r="P5913"/>
      <c r="Q5913"/>
    </row>
    <row r="5914" spans="3:17" x14ac:dyDescent="0.35">
      <c r="C5914"/>
      <c r="D5914"/>
      <c r="E5914"/>
      <c r="F5914"/>
      <c r="G5914"/>
      <c r="H5914"/>
      <c r="I5914"/>
      <c r="J5914"/>
      <c r="K5914"/>
      <c r="L5914"/>
      <c r="M5914"/>
      <c r="N5914"/>
      <c r="O5914"/>
      <c r="P5914"/>
      <c r="Q5914"/>
    </row>
    <row r="5915" spans="3:17" x14ac:dyDescent="0.35">
      <c r="C5915"/>
      <c r="D5915"/>
      <c r="E5915"/>
      <c r="F5915"/>
      <c r="G5915"/>
      <c r="H5915"/>
      <c r="I5915"/>
      <c r="J5915"/>
      <c r="K5915"/>
      <c r="L5915"/>
      <c r="M5915"/>
      <c r="N5915"/>
      <c r="O5915"/>
      <c r="P5915"/>
      <c r="Q5915"/>
    </row>
    <row r="5916" spans="3:17" x14ac:dyDescent="0.35">
      <c r="C5916"/>
      <c r="D5916"/>
      <c r="E5916"/>
      <c r="F5916"/>
      <c r="G5916"/>
      <c r="H5916"/>
      <c r="I5916"/>
      <c r="J5916"/>
      <c r="K5916"/>
      <c r="L5916"/>
      <c r="M5916"/>
      <c r="N5916"/>
      <c r="O5916"/>
      <c r="P5916"/>
      <c r="Q5916"/>
    </row>
    <row r="5917" spans="3:17" x14ac:dyDescent="0.35">
      <c r="C5917"/>
      <c r="D5917"/>
      <c r="E5917"/>
      <c r="F5917"/>
      <c r="G5917"/>
      <c r="H5917"/>
      <c r="I5917"/>
      <c r="J5917"/>
      <c r="K5917"/>
      <c r="L5917"/>
      <c r="M5917"/>
      <c r="N5917"/>
      <c r="O5917"/>
      <c r="P5917"/>
      <c r="Q5917"/>
    </row>
    <row r="5918" spans="3:17" x14ac:dyDescent="0.35">
      <c r="C5918"/>
      <c r="D5918"/>
      <c r="E5918"/>
      <c r="F5918"/>
      <c r="G5918"/>
      <c r="H5918"/>
      <c r="I5918"/>
      <c r="J5918"/>
      <c r="K5918"/>
      <c r="L5918"/>
      <c r="M5918"/>
      <c r="N5918"/>
      <c r="O5918"/>
      <c r="P5918"/>
      <c r="Q5918"/>
    </row>
    <row r="5919" spans="3:17" x14ac:dyDescent="0.35">
      <c r="C5919"/>
      <c r="D5919"/>
      <c r="E5919"/>
      <c r="F5919"/>
      <c r="G5919"/>
      <c r="H5919"/>
      <c r="I5919"/>
      <c r="J5919"/>
      <c r="K5919"/>
      <c r="L5919"/>
      <c r="M5919"/>
      <c r="N5919"/>
      <c r="O5919"/>
      <c r="P5919"/>
      <c r="Q5919"/>
    </row>
    <row r="5920" spans="3:17" x14ac:dyDescent="0.35">
      <c r="C5920"/>
      <c r="D5920"/>
      <c r="E5920"/>
      <c r="F5920"/>
      <c r="G5920"/>
      <c r="H5920"/>
      <c r="I5920"/>
      <c r="J5920"/>
      <c r="K5920"/>
      <c r="L5920"/>
      <c r="M5920"/>
      <c r="N5920"/>
      <c r="O5920"/>
      <c r="P5920"/>
      <c r="Q5920"/>
    </row>
    <row r="5921" spans="3:17" x14ac:dyDescent="0.35">
      <c r="C5921"/>
      <c r="D5921"/>
      <c r="E5921"/>
      <c r="F5921"/>
      <c r="G5921"/>
      <c r="H5921"/>
      <c r="I5921"/>
      <c r="J5921"/>
      <c r="K5921"/>
      <c r="L5921"/>
      <c r="M5921"/>
      <c r="N5921"/>
      <c r="O5921"/>
      <c r="P5921"/>
      <c r="Q5921"/>
    </row>
    <row r="5922" spans="3:17" x14ac:dyDescent="0.35">
      <c r="C5922"/>
      <c r="D5922"/>
      <c r="E5922"/>
      <c r="F5922"/>
      <c r="G5922"/>
      <c r="H5922"/>
      <c r="I5922"/>
      <c r="J5922"/>
      <c r="K5922"/>
      <c r="L5922"/>
      <c r="M5922"/>
      <c r="N5922"/>
      <c r="O5922"/>
      <c r="P5922"/>
      <c r="Q5922"/>
    </row>
    <row r="5923" spans="3:17" x14ac:dyDescent="0.35">
      <c r="C5923"/>
      <c r="D5923"/>
      <c r="E5923"/>
      <c r="F5923"/>
      <c r="G5923"/>
      <c r="H5923"/>
      <c r="I5923"/>
      <c r="J5923"/>
      <c r="K5923"/>
      <c r="L5923"/>
      <c r="M5923"/>
      <c r="N5923"/>
      <c r="O5923"/>
      <c r="P5923"/>
      <c r="Q5923"/>
    </row>
    <row r="5924" spans="3:17" x14ac:dyDescent="0.35">
      <c r="C5924"/>
      <c r="D5924"/>
      <c r="E5924"/>
      <c r="F5924"/>
      <c r="G5924"/>
      <c r="H5924"/>
      <c r="I5924"/>
      <c r="J5924"/>
      <c r="K5924"/>
      <c r="L5924"/>
      <c r="M5924"/>
      <c r="N5924"/>
      <c r="O5924"/>
      <c r="P5924"/>
      <c r="Q5924"/>
    </row>
    <row r="5925" spans="3:17" x14ac:dyDescent="0.35">
      <c r="C5925"/>
      <c r="D5925"/>
      <c r="E5925"/>
      <c r="F5925"/>
      <c r="G5925"/>
      <c r="H5925"/>
      <c r="I5925"/>
      <c r="J5925"/>
      <c r="K5925"/>
      <c r="L5925"/>
      <c r="M5925"/>
      <c r="N5925"/>
      <c r="O5925"/>
      <c r="P5925"/>
      <c r="Q5925"/>
    </row>
    <row r="5926" spans="3:17" x14ac:dyDescent="0.35">
      <c r="C5926"/>
      <c r="D5926"/>
      <c r="E5926"/>
      <c r="F5926"/>
      <c r="G5926"/>
      <c r="H5926"/>
      <c r="I5926"/>
      <c r="J5926"/>
      <c r="K5926"/>
      <c r="L5926"/>
      <c r="M5926"/>
      <c r="N5926"/>
      <c r="O5926"/>
      <c r="P5926"/>
      <c r="Q5926"/>
    </row>
    <row r="5927" spans="3:17" x14ac:dyDescent="0.35">
      <c r="C5927"/>
      <c r="D5927"/>
      <c r="E5927"/>
      <c r="F5927"/>
      <c r="G5927"/>
      <c r="H5927"/>
      <c r="I5927"/>
      <c r="J5927"/>
      <c r="K5927"/>
      <c r="L5927"/>
      <c r="M5927"/>
      <c r="N5927"/>
      <c r="O5927"/>
      <c r="P5927"/>
      <c r="Q5927"/>
    </row>
    <row r="5928" spans="3:17" x14ac:dyDescent="0.35">
      <c r="C5928"/>
      <c r="D5928"/>
      <c r="E5928"/>
      <c r="F5928"/>
      <c r="G5928"/>
      <c r="H5928"/>
      <c r="I5928"/>
      <c r="J5928"/>
      <c r="K5928"/>
      <c r="L5928"/>
      <c r="M5928"/>
      <c r="N5928"/>
      <c r="O5928"/>
      <c r="P5928"/>
      <c r="Q5928"/>
    </row>
    <row r="5929" spans="3:17" x14ac:dyDescent="0.35">
      <c r="C5929"/>
      <c r="D5929"/>
      <c r="E5929"/>
      <c r="F5929"/>
      <c r="G5929"/>
      <c r="H5929"/>
      <c r="I5929"/>
      <c r="J5929"/>
      <c r="K5929"/>
      <c r="L5929"/>
      <c r="M5929"/>
      <c r="N5929"/>
      <c r="O5929"/>
      <c r="P5929"/>
      <c r="Q5929"/>
    </row>
    <row r="5930" spans="3:17" x14ac:dyDescent="0.35">
      <c r="C5930"/>
      <c r="D5930"/>
      <c r="E5930"/>
      <c r="F5930"/>
      <c r="G5930"/>
      <c r="H5930"/>
      <c r="I5930"/>
      <c r="J5930"/>
      <c r="K5930"/>
      <c r="L5930"/>
      <c r="M5930"/>
      <c r="N5930"/>
      <c r="O5930"/>
      <c r="P5930"/>
      <c r="Q5930"/>
    </row>
    <row r="5931" spans="3:17" x14ac:dyDescent="0.35">
      <c r="C5931"/>
      <c r="D5931"/>
      <c r="E5931"/>
      <c r="F5931"/>
      <c r="G5931"/>
      <c r="H5931"/>
      <c r="I5931"/>
      <c r="J5931"/>
      <c r="K5931"/>
      <c r="L5931"/>
      <c r="M5931"/>
      <c r="N5931"/>
      <c r="O5931"/>
      <c r="P5931"/>
      <c r="Q5931"/>
    </row>
    <row r="5932" spans="3:17" x14ac:dyDescent="0.35">
      <c r="C5932"/>
      <c r="D5932"/>
      <c r="E5932"/>
      <c r="F5932"/>
      <c r="G5932"/>
      <c r="H5932"/>
      <c r="I5932"/>
      <c r="J5932"/>
      <c r="K5932"/>
      <c r="L5932"/>
      <c r="M5932"/>
      <c r="N5932"/>
      <c r="O5932"/>
      <c r="P5932"/>
      <c r="Q5932"/>
    </row>
    <row r="5933" spans="3:17" x14ac:dyDescent="0.35">
      <c r="C5933"/>
      <c r="D5933"/>
      <c r="E5933"/>
      <c r="F5933"/>
      <c r="G5933"/>
      <c r="H5933"/>
      <c r="I5933"/>
      <c r="J5933"/>
      <c r="K5933"/>
      <c r="L5933"/>
      <c r="M5933"/>
      <c r="N5933"/>
      <c r="O5933"/>
      <c r="P5933"/>
      <c r="Q5933"/>
    </row>
    <row r="5934" spans="3:17" x14ac:dyDescent="0.35">
      <c r="C5934"/>
      <c r="D5934"/>
      <c r="E5934"/>
      <c r="F5934"/>
      <c r="G5934"/>
      <c r="H5934"/>
      <c r="I5934"/>
      <c r="J5934"/>
      <c r="K5934"/>
      <c r="L5934"/>
      <c r="M5934"/>
      <c r="N5934"/>
      <c r="O5934"/>
      <c r="P5934"/>
      <c r="Q5934"/>
    </row>
    <row r="5935" spans="3:17" x14ac:dyDescent="0.35">
      <c r="C5935"/>
      <c r="D5935"/>
      <c r="E5935"/>
      <c r="F5935"/>
      <c r="G5935"/>
      <c r="H5935"/>
      <c r="I5935"/>
      <c r="J5935"/>
      <c r="K5935"/>
      <c r="L5935"/>
      <c r="M5935"/>
      <c r="N5935"/>
      <c r="O5935"/>
      <c r="P5935"/>
      <c r="Q5935"/>
    </row>
    <row r="5936" spans="3:17" x14ac:dyDescent="0.35">
      <c r="C5936"/>
      <c r="D5936"/>
      <c r="E5936"/>
      <c r="F5936"/>
      <c r="G5936"/>
      <c r="H5936"/>
      <c r="I5936"/>
      <c r="J5936"/>
      <c r="K5936"/>
      <c r="L5936"/>
      <c r="M5936"/>
      <c r="N5936"/>
      <c r="O5936"/>
      <c r="P5936"/>
      <c r="Q5936"/>
    </row>
    <row r="5937" spans="3:17" x14ac:dyDescent="0.35">
      <c r="C5937"/>
      <c r="D5937"/>
      <c r="E5937"/>
      <c r="F5937"/>
      <c r="G5937"/>
      <c r="H5937"/>
      <c r="I5937"/>
      <c r="J5937"/>
      <c r="K5937"/>
      <c r="L5937"/>
      <c r="M5937"/>
      <c r="N5937"/>
      <c r="O5937"/>
      <c r="P5937"/>
      <c r="Q5937"/>
    </row>
    <row r="5938" spans="3:17" x14ac:dyDescent="0.35">
      <c r="C5938"/>
      <c r="D5938"/>
      <c r="E5938"/>
      <c r="F5938"/>
      <c r="G5938"/>
      <c r="H5938"/>
      <c r="I5938"/>
      <c r="J5938"/>
      <c r="K5938"/>
      <c r="L5938"/>
      <c r="M5938"/>
      <c r="N5938"/>
      <c r="O5938"/>
      <c r="P5938"/>
      <c r="Q5938"/>
    </row>
    <row r="5939" spans="3:17" x14ac:dyDescent="0.35">
      <c r="C5939"/>
      <c r="D5939"/>
      <c r="E5939"/>
      <c r="F5939"/>
      <c r="G5939"/>
      <c r="H5939"/>
      <c r="I5939"/>
      <c r="J5939"/>
      <c r="K5939"/>
      <c r="L5939"/>
      <c r="M5939"/>
      <c r="N5939"/>
      <c r="O5939"/>
      <c r="P5939"/>
      <c r="Q5939"/>
    </row>
    <row r="5940" spans="3:17" x14ac:dyDescent="0.35">
      <c r="C5940"/>
      <c r="D5940"/>
      <c r="E5940"/>
      <c r="F5940"/>
      <c r="G5940"/>
      <c r="H5940"/>
      <c r="I5940"/>
      <c r="J5940"/>
      <c r="K5940"/>
      <c r="L5940"/>
      <c r="M5940"/>
      <c r="N5940"/>
      <c r="O5940"/>
      <c r="P5940"/>
      <c r="Q5940"/>
    </row>
    <row r="5941" spans="3:17" x14ac:dyDescent="0.35">
      <c r="C5941"/>
      <c r="D5941"/>
      <c r="E5941"/>
      <c r="F5941"/>
      <c r="G5941"/>
      <c r="H5941"/>
      <c r="I5941"/>
      <c r="J5941"/>
      <c r="K5941"/>
      <c r="L5941"/>
      <c r="M5941"/>
      <c r="N5941"/>
      <c r="O5941"/>
      <c r="P5941"/>
      <c r="Q5941"/>
    </row>
    <row r="5942" spans="3:17" x14ac:dyDescent="0.35">
      <c r="C5942"/>
      <c r="D5942"/>
      <c r="E5942"/>
      <c r="F5942"/>
      <c r="G5942"/>
      <c r="H5942"/>
      <c r="I5942"/>
      <c r="J5942"/>
      <c r="K5942"/>
      <c r="L5942"/>
      <c r="M5942"/>
      <c r="N5942"/>
      <c r="O5942"/>
      <c r="P5942"/>
      <c r="Q5942"/>
    </row>
    <row r="5943" spans="3:17" x14ac:dyDescent="0.35">
      <c r="C5943"/>
      <c r="D5943"/>
      <c r="E5943"/>
      <c r="F5943"/>
      <c r="G5943"/>
      <c r="H5943"/>
      <c r="I5943"/>
      <c r="J5943"/>
      <c r="K5943"/>
      <c r="L5943"/>
      <c r="M5943"/>
      <c r="N5943"/>
      <c r="O5943"/>
      <c r="P5943"/>
      <c r="Q5943"/>
    </row>
    <row r="5944" spans="3:17" x14ac:dyDescent="0.35">
      <c r="C5944"/>
      <c r="D5944"/>
      <c r="E5944"/>
      <c r="F5944"/>
      <c r="G5944"/>
      <c r="H5944"/>
      <c r="I5944"/>
      <c r="J5944"/>
      <c r="K5944"/>
      <c r="L5944"/>
      <c r="M5944"/>
      <c r="N5944"/>
      <c r="O5944"/>
      <c r="P5944"/>
      <c r="Q5944"/>
    </row>
    <row r="5945" spans="3:17" x14ac:dyDescent="0.35">
      <c r="C5945"/>
      <c r="D5945"/>
      <c r="E5945"/>
      <c r="F5945"/>
      <c r="G5945"/>
      <c r="H5945"/>
      <c r="I5945"/>
      <c r="J5945"/>
      <c r="K5945"/>
      <c r="L5945"/>
      <c r="M5945"/>
      <c r="N5945"/>
      <c r="O5945"/>
      <c r="P5945"/>
      <c r="Q5945"/>
    </row>
    <row r="5946" spans="3:17" x14ac:dyDescent="0.35">
      <c r="C5946"/>
      <c r="D5946"/>
      <c r="E5946"/>
      <c r="F5946"/>
      <c r="G5946"/>
      <c r="H5946"/>
      <c r="I5946"/>
      <c r="J5946"/>
      <c r="K5946"/>
      <c r="L5946"/>
      <c r="M5946"/>
      <c r="N5946"/>
      <c r="O5946"/>
      <c r="P5946"/>
      <c r="Q5946"/>
    </row>
    <row r="5947" spans="3:17" x14ac:dyDescent="0.35">
      <c r="C5947"/>
      <c r="D5947"/>
      <c r="E5947"/>
      <c r="F5947"/>
      <c r="G5947"/>
      <c r="H5947"/>
      <c r="I5947"/>
      <c r="J5947"/>
      <c r="K5947"/>
      <c r="L5947"/>
      <c r="M5947"/>
      <c r="N5947"/>
      <c r="O5947"/>
      <c r="P5947"/>
      <c r="Q5947"/>
    </row>
    <row r="5948" spans="3:17" x14ac:dyDescent="0.35">
      <c r="C5948"/>
      <c r="D5948"/>
      <c r="E5948"/>
      <c r="F5948"/>
      <c r="G5948"/>
      <c r="H5948"/>
      <c r="I5948"/>
      <c r="J5948"/>
      <c r="K5948"/>
      <c r="L5948"/>
      <c r="M5948"/>
      <c r="N5948"/>
      <c r="O5948"/>
      <c r="P5948"/>
      <c r="Q5948"/>
    </row>
    <row r="5949" spans="3:17" x14ac:dyDescent="0.35">
      <c r="C5949"/>
      <c r="D5949"/>
      <c r="E5949"/>
      <c r="F5949"/>
      <c r="G5949"/>
      <c r="H5949"/>
      <c r="I5949"/>
      <c r="J5949"/>
      <c r="K5949"/>
      <c r="L5949"/>
      <c r="M5949"/>
      <c r="N5949"/>
      <c r="O5949"/>
      <c r="P5949"/>
      <c r="Q5949"/>
    </row>
    <row r="5950" spans="3:17" x14ac:dyDescent="0.35">
      <c r="C5950"/>
      <c r="D5950"/>
      <c r="E5950"/>
      <c r="F5950"/>
      <c r="G5950"/>
      <c r="H5950"/>
      <c r="I5950"/>
      <c r="J5950"/>
      <c r="K5950"/>
      <c r="L5950"/>
      <c r="M5950"/>
      <c r="N5950"/>
      <c r="O5950"/>
      <c r="P5950"/>
      <c r="Q5950"/>
    </row>
    <row r="5951" spans="3:17" x14ac:dyDescent="0.35">
      <c r="C5951"/>
      <c r="D5951"/>
      <c r="E5951"/>
      <c r="F5951"/>
      <c r="G5951"/>
      <c r="H5951"/>
      <c r="I5951"/>
      <c r="J5951"/>
      <c r="K5951"/>
      <c r="L5951"/>
      <c r="M5951"/>
      <c r="N5951"/>
      <c r="O5951"/>
      <c r="P5951"/>
      <c r="Q5951"/>
    </row>
    <row r="5952" spans="3:17" x14ac:dyDescent="0.35">
      <c r="C5952"/>
      <c r="D5952"/>
      <c r="E5952"/>
      <c r="F5952"/>
      <c r="G5952"/>
      <c r="H5952"/>
      <c r="I5952"/>
      <c r="J5952"/>
      <c r="K5952"/>
      <c r="L5952"/>
      <c r="M5952"/>
      <c r="N5952"/>
      <c r="O5952"/>
      <c r="P5952"/>
      <c r="Q5952"/>
    </row>
    <row r="5953" spans="3:17" x14ac:dyDescent="0.35">
      <c r="C5953"/>
      <c r="D5953"/>
      <c r="E5953"/>
      <c r="F5953"/>
      <c r="G5953"/>
      <c r="H5953"/>
      <c r="I5953"/>
      <c r="J5953"/>
      <c r="K5953"/>
      <c r="L5953"/>
      <c r="M5953"/>
      <c r="N5953"/>
      <c r="O5953"/>
      <c r="P5953"/>
      <c r="Q5953"/>
    </row>
    <row r="5954" spans="3:17" x14ac:dyDescent="0.35">
      <c r="C5954"/>
      <c r="D5954"/>
      <c r="E5954"/>
      <c r="F5954"/>
      <c r="G5954"/>
      <c r="H5954"/>
      <c r="I5954"/>
      <c r="J5954"/>
      <c r="K5954"/>
      <c r="L5954"/>
      <c r="M5954"/>
      <c r="N5954"/>
      <c r="O5954"/>
      <c r="P5954"/>
      <c r="Q5954"/>
    </row>
    <row r="5955" spans="3:17" x14ac:dyDescent="0.35">
      <c r="C5955"/>
      <c r="D5955"/>
      <c r="E5955"/>
      <c r="F5955"/>
      <c r="G5955"/>
      <c r="H5955"/>
      <c r="I5955"/>
      <c r="J5955"/>
      <c r="K5955"/>
      <c r="L5955"/>
      <c r="M5955"/>
      <c r="N5955"/>
      <c r="O5955"/>
      <c r="P5955"/>
      <c r="Q5955"/>
    </row>
    <row r="5956" spans="3:17" x14ac:dyDescent="0.35">
      <c r="C5956"/>
      <c r="D5956"/>
      <c r="E5956"/>
      <c r="F5956"/>
      <c r="G5956"/>
      <c r="H5956"/>
      <c r="I5956"/>
      <c r="J5956"/>
      <c r="K5956"/>
      <c r="L5956"/>
      <c r="M5956"/>
      <c r="N5956"/>
      <c r="O5956"/>
      <c r="P5956"/>
      <c r="Q5956"/>
    </row>
    <row r="5957" spans="3:17" x14ac:dyDescent="0.35">
      <c r="C5957"/>
      <c r="D5957"/>
      <c r="E5957"/>
      <c r="F5957"/>
      <c r="G5957"/>
      <c r="H5957"/>
      <c r="I5957"/>
      <c r="J5957"/>
      <c r="K5957"/>
      <c r="L5957"/>
      <c r="M5957"/>
      <c r="N5957"/>
      <c r="O5957"/>
      <c r="P5957"/>
      <c r="Q5957"/>
    </row>
    <row r="5958" spans="3:17" x14ac:dyDescent="0.35">
      <c r="C5958"/>
      <c r="D5958"/>
      <c r="E5958"/>
      <c r="F5958"/>
      <c r="G5958"/>
      <c r="H5958"/>
      <c r="I5958"/>
      <c r="J5958"/>
      <c r="K5958"/>
      <c r="L5958"/>
      <c r="M5958"/>
      <c r="N5958"/>
      <c r="O5958"/>
      <c r="P5958"/>
      <c r="Q5958"/>
    </row>
    <row r="5959" spans="3:17" x14ac:dyDescent="0.35">
      <c r="C5959"/>
      <c r="D5959"/>
      <c r="E5959"/>
      <c r="F5959"/>
      <c r="G5959"/>
      <c r="H5959"/>
      <c r="I5959"/>
      <c r="J5959"/>
      <c r="K5959"/>
      <c r="L5959"/>
      <c r="M5959"/>
      <c r="N5959"/>
      <c r="O5959"/>
      <c r="P5959"/>
      <c r="Q5959"/>
    </row>
    <row r="5960" spans="3:17" x14ac:dyDescent="0.35">
      <c r="C5960"/>
      <c r="D5960"/>
      <c r="E5960"/>
      <c r="F5960"/>
      <c r="G5960"/>
      <c r="H5960"/>
      <c r="I5960"/>
      <c r="J5960"/>
      <c r="K5960"/>
      <c r="L5960"/>
      <c r="M5960"/>
      <c r="N5960"/>
      <c r="O5960"/>
      <c r="P5960"/>
      <c r="Q5960"/>
    </row>
    <row r="5961" spans="3:17" x14ac:dyDescent="0.35">
      <c r="C5961"/>
      <c r="D5961"/>
      <c r="E5961"/>
      <c r="F5961"/>
      <c r="G5961"/>
      <c r="H5961"/>
      <c r="I5961"/>
      <c r="J5961"/>
      <c r="K5961"/>
      <c r="L5961"/>
      <c r="M5961"/>
      <c r="N5961"/>
      <c r="O5961"/>
      <c r="P5961"/>
      <c r="Q5961"/>
    </row>
    <row r="5962" spans="3:17" x14ac:dyDescent="0.35">
      <c r="C5962"/>
      <c r="D5962"/>
      <c r="E5962"/>
      <c r="F5962"/>
      <c r="G5962"/>
      <c r="H5962"/>
      <c r="I5962"/>
      <c r="J5962"/>
      <c r="K5962"/>
      <c r="L5962"/>
      <c r="M5962"/>
      <c r="N5962"/>
      <c r="O5962"/>
      <c r="P5962"/>
      <c r="Q5962"/>
    </row>
    <row r="5963" spans="3:17" x14ac:dyDescent="0.35">
      <c r="C5963"/>
      <c r="D5963"/>
      <c r="E5963"/>
      <c r="F5963"/>
      <c r="G5963"/>
      <c r="H5963"/>
      <c r="I5963"/>
      <c r="J5963"/>
      <c r="K5963"/>
      <c r="L5963"/>
      <c r="M5963"/>
      <c r="N5963"/>
      <c r="O5963"/>
      <c r="P5963"/>
      <c r="Q5963"/>
    </row>
    <row r="5964" spans="3:17" x14ac:dyDescent="0.35">
      <c r="C5964"/>
      <c r="D5964"/>
      <c r="E5964"/>
      <c r="F5964"/>
      <c r="G5964"/>
      <c r="H5964"/>
      <c r="I5964"/>
      <c r="J5964"/>
      <c r="K5964"/>
      <c r="L5964"/>
      <c r="M5964"/>
      <c r="N5964"/>
      <c r="O5964"/>
      <c r="P5964"/>
      <c r="Q5964"/>
    </row>
    <row r="5965" spans="3:17" x14ac:dyDescent="0.35">
      <c r="C5965"/>
      <c r="D5965"/>
      <c r="E5965"/>
      <c r="F5965"/>
      <c r="G5965"/>
      <c r="H5965"/>
      <c r="I5965"/>
      <c r="J5965"/>
      <c r="K5965"/>
      <c r="L5965"/>
      <c r="M5965"/>
      <c r="N5965"/>
      <c r="O5965"/>
      <c r="P5965"/>
      <c r="Q5965"/>
    </row>
    <row r="5966" spans="3:17" x14ac:dyDescent="0.35">
      <c r="C5966"/>
      <c r="D5966"/>
      <c r="E5966"/>
      <c r="F5966"/>
      <c r="G5966"/>
      <c r="H5966"/>
      <c r="I5966"/>
      <c r="J5966"/>
      <c r="K5966"/>
      <c r="L5966"/>
      <c r="M5966"/>
      <c r="N5966"/>
      <c r="O5966"/>
      <c r="P5966"/>
      <c r="Q5966"/>
    </row>
    <row r="5967" spans="3:17" x14ac:dyDescent="0.35">
      <c r="C5967"/>
      <c r="D5967"/>
      <c r="E5967"/>
      <c r="F5967"/>
      <c r="G5967"/>
      <c r="H5967"/>
      <c r="I5967"/>
      <c r="J5967"/>
      <c r="K5967"/>
      <c r="L5967"/>
      <c r="M5967"/>
      <c r="N5967"/>
      <c r="O5967"/>
      <c r="P5967"/>
      <c r="Q5967"/>
    </row>
    <row r="5968" spans="3:17" x14ac:dyDescent="0.35">
      <c r="C5968"/>
      <c r="D5968"/>
      <c r="E5968"/>
      <c r="F5968"/>
      <c r="G5968"/>
      <c r="H5968"/>
      <c r="I5968"/>
      <c r="J5968"/>
      <c r="K5968"/>
      <c r="L5968"/>
      <c r="M5968"/>
      <c r="N5968"/>
      <c r="O5968"/>
      <c r="P5968"/>
      <c r="Q5968"/>
    </row>
    <row r="5969" spans="3:17" x14ac:dyDescent="0.35">
      <c r="C5969"/>
      <c r="D5969"/>
      <c r="E5969"/>
      <c r="F5969"/>
      <c r="G5969"/>
      <c r="H5969"/>
      <c r="I5969"/>
      <c r="J5969"/>
      <c r="K5969"/>
      <c r="L5969"/>
      <c r="M5969"/>
      <c r="N5969"/>
      <c r="O5969"/>
      <c r="P5969"/>
      <c r="Q5969"/>
    </row>
    <row r="5970" spans="3:17" x14ac:dyDescent="0.35">
      <c r="C5970"/>
      <c r="D5970"/>
      <c r="E5970"/>
      <c r="F5970"/>
      <c r="G5970"/>
      <c r="H5970"/>
      <c r="I5970"/>
      <c r="J5970"/>
      <c r="K5970"/>
      <c r="L5970"/>
      <c r="M5970"/>
      <c r="N5970"/>
      <c r="O5970"/>
      <c r="P5970"/>
      <c r="Q5970"/>
    </row>
    <row r="5971" spans="3:17" x14ac:dyDescent="0.35">
      <c r="C5971"/>
      <c r="D5971"/>
      <c r="E5971"/>
      <c r="F5971"/>
      <c r="G5971"/>
      <c r="H5971"/>
      <c r="I5971"/>
      <c r="J5971"/>
      <c r="K5971"/>
      <c r="L5971"/>
      <c r="M5971"/>
      <c r="N5971"/>
      <c r="O5971"/>
      <c r="P5971"/>
      <c r="Q5971"/>
    </row>
    <row r="5972" spans="3:17" x14ac:dyDescent="0.35">
      <c r="C5972"/>
      <c r="D5972"/>
      <c r="E5972"/>
      <c r="F5972"/>
      <c r="G5972"/>
      <c r="H5972"/>
      <c r="I5972"/>
      <c r="J5972"/>
      <c r="K5972"/>
      <c r="L5972"/>
      <c r="M5972"/>
      <c r="N5972"/>
      <c r="O5972"/>
      <c r="P5972"/>
      <c r="Q5972"/>
    </row>
    <row r="5973" spans="3:17" x14ac:dyDescent="0.35">
      <c r="C5973"/>
      <c r="D5973"/>
      <c r="E5973"/>
      <c r="F5973"/>
      <c r="G5973"/>
      <c r="H5973"/>
      <c r="I5973"/>
      <c r="J5973"/>
      <c r="K5973"/>
      <c r="L5973"/>
      <c r="M5973"/>
      <c r="N5973"/>
      <c r="O5973"/>
      <c r="P5973"/>
      <c r="Q5973"/>
    </row>
    <row r="5974" spans="3:17" x14ac:dyDescent="0.35">
      <c r="C5974"/>
      <c r="D5974"/>
      <c r="E5974"/>
      <c r="F5974"/>
      <c r="G5974"/>
      <c r="H5974"/>
      <c r="I5974"/>
      <c r="J5974"/>
      <c r="K5974"/>
      <c r="L5974"/>
      <c r="M5974"/>
      <c r="N5974"/>
      <c r="O5974"/>
      <c r="P5974"/>
      <c r="Q5974"/>
    </row>
    <row r="5975" spans="3:17" x14ac:dyDescent="0.35">
      <c r="C5975"/>
      <c r="D5975"/>
      <c r="E5975"/>
      <c r="F5975"/>
      <c r="G5975"/>
      <c r="H5975"/>
      <c r="I5975"/>
      <c r="J5975"/>
      <c r="K5975"/>
      <c r="L5975"/>
      <c r="M5975"/>
      <c r="N5975"/>
      <c r="O5975"/>
      <c r="P5975"/>
      <c r="Q5975"/>
    </row>
    <row r="5976" spans="3:17" x14ac:dyDescent="0.35">
      <c r="C5976"/>
      <c r="D5976"/>
      <c r="E5976"/>
      <c r="F5976"/>
      <c r="G5976"/>
      <c r="H5976"/>
      <c r="I5976"/>
      <c r="J5976"/>
      <c r="K5976"/>
      <c r="L5976"/>
      <c r="M5976"/>
      <c r="N5976"/>
      <c r="O5976"/>
      <c r="P5976"/>
      <c r="Q5976"/>
    </row>
    <row r="5977" spans="3:17" x14ac:dyDescent="0.35">
      <c r="C5977"/>
      <c r="D5977"/>
      <c r="E5977"/>
      <c r="F5977"/>
      <c r="G5977"/>
      <c r="H5977"/>
      <c r="I5977"/>
      <c r="J5977"/>
      <c r="K5977"/>
      <c r="L5977"/>
      <c r="M5977"/>
      <c r="N5977"/>
      <c r="O5977"/>
      <c r="P5977"/>
      <c r="Q5977"/>
    </row>
    <row r="5978" spans="3:17" x14ac:dyDescent="0.35">
      <c r="C5978"/>
      <c r="D5978"/>
      <c r="E5978"/>
      <c r="F5978"/>
      <c r="G5978"/>
      <c r="H5978"/>
      <c r="I5978"/>
      <c r="J5978"/>
      <c r="K5978"/>
      <c r="L5978"/>
      <c r="M5978"/>
      <c r="N5978"/>
      <c r="O5978"/>
      <c r="P5978"/>
      <c r="Q5978"/>
    </row>
    <row r="5979" spans="3:17" x14ac:dyDescent="0.35">
      <c r="C5979"/>
      <c r="D5979"/>
      <c r="E5979"/>
      <c r="F5979"/>
      <c r="G5979"/>
      <c r="H5979"/>
      <c r="I5979"/>
      <c r="J5979"/>
      <c r="K5979"/>
      <c r="L5979"/>
      <c r="M5979"/>
      <c r="N5979"/>
      <c r="O5979"/>
      <c r="P5979"/>
      <c r="Q5979"/>
    </row>
    <row r="5980" spans="3:17" x14ac:dyDescent="0.35">
      <c r="C5980"/>
      <c r="D5980"/>
      <c r="E5980"/>
      <c r="F5980"/>
      <c r="G5980"/>
      <c r="H5980"/>
      <c r="I5980"/>
      <c r="J5980"/>
      <c r="K5980"/>
      <c r="L5980"/>
      <c r="M5980"/>
      <c r="N5980"/>
      <c r="O5980"/>
      <c r="P5980"/>
      <c r="Q5980"/>
    </row>
    <row r="5981" spans="3:17" x14ac:dyDescent="0.35">
      <c r="C5981"/>
      <c r="D5981"/>
      <c r="E5981"/>
      <c r="F5981"/>
      <c r="G5981"/>
      <c r="H5981"/>
      <c r="I5981"/>
      <c r="J5981"/>
      <c r="K5981"/>
      <c r="L5981"/>
      <c r="M5981"/>
      <c r="N5981"/>
      <c r="O5981"/>
      <c r="P5981"/>
      <c r="Q5981"/>
    </row>
    <row r="5982" spans="3:17" x14ac:dyDescent="0.35">
      <c r="C5982"/>
      <c r="D5982"/>
      <c r="E5982"/>
      <c r="F5982"/>
      <c r="G5982"/>
      <c r="H5982"/>
      <c r="I5982"/>
      <c r="J5982"/>
      <c r="K5982"/>
      <c r="L5982"/>
      <c r="M5982"/>
      <c r="N5982"/>
      <c r="O5982"/>
      <c r="P5982"/>
      <c r="Q5982"/>
    </row>
    <row r="5983" spans="3:17" x14ac:dyDescent="0.35">
      <c r="C5983"/>
      <c r="D5983"/>
      <c r="E5983"/>
      <c r="F5983"/>
      <c r="G5983"/>
      <c r="H5983"/>
      <c r="I5983"/>
      <c r="J5983"/>
      <c r="K5983"/>
      <c r="L5983"/>
      <c r="M5983"/>
      <c r="N5983"/>
      <c r="O5983"/>
      <c r="P5983"/>
      <c r="Q5983"/>
    </row>
    <row r="5984" spans="3:17" x14ac:dyDescent="0.35">
      <c r="C5984"/>
      <c r="D5984"/>
      <c r="E5984"/>
      <c r="F5984"/>
      <c r="G5984"/>
      <c r="H5984"/>
      <c r="I5984"/>
      <c r="J5984"/>
      <c r="K5984"/>
      <c r="L5984"/>
      <c r="M5984"/>
      <c r="N5984"/>
      <c r="O5984"/>
      <c r="P5984"/>
      <c r="Q5984"/>
    </row>
    <row r="5985" spans="3:17" x14ac:dyDescent="0.35">
      <c r="C5985"/>
      <c r="D5985"/>
      <c r="E5985"/>
      <c r="F5985"/>
      <c r="G5985"/>
      <c r="H5985"/>
      <c r="I5985"/>
      <c r="J5985"/>
      <c r="K5985"/>
      <c r="L5985"/>
      <c r="M5985"/>
      <c r="N5985"/>
      <c r="O5985"/>
      <c r="P5985"/>
      <c r="Q5985"/>
    </row>
    <row r="5986" spans="3:17" x14ac:dyDescent="0.35">
      <c r="C5986"/>
      <c r="D5986"/>
      <c r="E5986"/>
      <c r="F5986"/>
      <c r="G5986"/>
      <c r="H5986"/>
      <c r="I5986"/>
      <c r="J5986"/>
      <c r="K5986"/>
      <c r="L5986"/>
      <c r="M5986"/>
      <c r="N5986"/>
      <c r="O5986"/>
      <c r="P5986"/>
      <c r="Q5986"/>
    </row>
    <row r="5987" spans="3:17" x14ac:dyDescent="0.35">
      <c r="C5987"/>
      <c r="D5987"/>
      <c r="E5987"/>
      <c r="F5987"/>
      <c r="G5987"/>
      <c r="H5987"/>
      <c r="I5987"/>
      <c r="J5987"/>
      <c r="K5987"/>
      <c r="L5987"/>
      <c r="M5987"/>
      <c r="N5987"/>
      <c r="O5987"/>
      <c r="P5987"/>
      <c r="Q5987"/>
    </row>
    <row r="5988" spans="3:17" x14ac:dyDescent="0.35">
      <c r="C5988"/>
      <c r="D5988"/>
      <c r="E5988"/>
      <c r="F5988"/>
      <c r="G5988"/>
      <c r="H5988"/>
      <c r="I5988"/>
      <c r="J5988"/>
      <c r="K5988"/>
      <c r="L5988"/>
      <c r="M5988"/>
      <c r="N5988"/>
      <c r="O5988"/>
      <c r="P5988"/>
      <c r="Q5988"/>
    </row>
    <row r="5989" spans="3:17" x14ac:dyDescent="0.35">
      <c r="C5989"/>
      <c r="D5989"/>
      <c r="E5989"/>
      <c r="F5989"/>
      <c r="G5989"/>
      <c r="H5989"/>
      <c r="I5989"/>
      <c r="J5989"/>
      <c r="K5989"/>
      <c r="L5989"/>
      <c r="M5989"/>
      <c r="N5989"/>
      <c r="O5989"/>
      <c r="P5989"/>
      <c r="Q5989"/>
    </row>
    <row r="5990" spans="3:17" x14ac:dyDescent="0.35">
      <c r="C5990"/>
      <c r="D5990"/>
      <c r="E5990"/>
      <c r="F5990"/>
      <c r="G5990"/>
      <c r="H5990"/>
      <c r="I5990"/>
      <c r="J5990"/>
      <c r="K5990"/>
      <c r="L5990"/>
      <c r="M5990"/>
      <c r="N5990"/>
      <c r="O5990"/>
      <c r="P5990"/>
      <c r="Q5990"/>
    </row>
    <row r="5991" spans="3:17" x14ac:dyDescent="0.35">
      <c r="C5991"/>
      <c r="D5991"/>
      <c r="E5991"/>
      <c r="F5991"/>
      <c r="G5991"/>
      <c r="H5991"/>
      <c r="I5991"/>
      <c r="J5991"/>
      <c r="K5991"/>
      <c r="L5991"/>
      <c r="M5991"/>
      <c r="N5991"/>
      <c r="O5991"/>
      <c r="P5991"/>
      <c r="Q5991"/>
    </row>
    <row r="5992" spans="3:17" x14ac:dyDescent="0.35">
      <c r="C5992"/>
      <c r="D5992"/>
      <c r="E5992"/>
      <c r="F5992"/>
      <c r="G5992"/>
      <c r="H5992"/>
      <c r="I5992"/>
      <c r="J5992"/>
      <c r="K5992"/>
      <c r="L5992"/>
      <c r="M5992"/>
      <c r="N5992"/>
      <c r="O5992"/>
      <c r="P5992"/>
      <c r="Q5992"/>
    </row>
    <row r="5993" spans="3:17" x14ac:dyDescent="0.35">
      <c r="C5993"/>
      <c r="D5993"/>
      <c r="E5993"/>
      <c r="F5993"/>
      <c r="G5993"/>
      <c r="H5993"/>
      <c r="I5993"/>
      <c r="J5993"/>
      <c r="K5993"/>
      <c r="L5993"/>
      <c r="M5993"/>
      <c r="N5993"/>
      <c r="O5993"/>
      <c r="P5993"/>
      <c r="Q5993"/>
    </row>
    <row r="5994" spans="3:17" x14ac:dyDescent="0.35">
      <c r="C5994"/>
      <c r="D5994"/>
      <c r="E5994"/>
      <c r="F5994"/>
      <c r="G5994"/>
      <c r="H5994"/>
      <c r="I5994"/>
      <c r="J5994"/>
      <c r="K5994"/>
      <c r="L5994"/>
      <c r="M5994"/>
      <c r="N5994"/>
      <c r="O5994"/>
      <c r="P5994"/>
      <c r="Q5994"/>
    </row>
    <row r="5995" spans="3:17" x14ac:dyDescent="0.35">
      <c r="C5995"/>
      <c r="D5995"/>
      <c r="E5995"/>
      <c r="F5995"/>
      <c r="G5995"/>
      <c r="H5995"/>
      <c r="I5995"/>
      <c r="J5995"/>
      <c r="K5995"/>
      <c r="L5995"/>
      <c r="M5995"/>
      <c r="N5995"/>
      <c r="O5995"/>
      <c r="P5995"/>
      <c r="Q5995"/>
    </row>
    <row r="5996" spans="3:17" x14ac:dyDescent="0.35">
      <c r="C5996"/>
      <c r="D5996"/>
      <c r="E5996"/>
      <c r="F5996"/>
      <c r="G5996"/>
      <c r="H5996"/>
      <c r="I5996"/>
      <c r="J5996"/>
      <c r="K5996"/>
      <c r="L5996"/>
      <c r="M5996"/>
      <c r="N5996"/>
      <c r="O5996"/>
      <c r="P5996"/>
      <c r="Q5996"/>
    </row>
    <row r="5997" spans="3:17" x14ac:dyDescent="0.35">
      <c r="C5997"/>
      <c r="D5997"/>
      <c r="E5997"/>
      <c r="F5997"/>
      <c r="G5997"/>
      <c r="H5997"/>
      <c r="I5997"/>
      <c r="J5997"/>
      <c r="K5997"/>
      <c r="L5997"/>
      <c r="M5997"/>
      <c r="N5997"/>
      <c r="O5997"/>
      <c r="P5997"/>
      <c r="Q5997"/>
    </row>
    <row r="5998" spans="3:17" x14ac:dyDescent="0.35">
      <c r="C5998"/>
      <c r="D5998"/>
      <c r="E5998"/>
      <c r="F5998"/>
      <c r="G5998"/>
      <c r="H5998"/>
      <c r="I5998"/>
      <c r="J5998"/>
      <c r="K5998"/>
      <c r="L5998"/>
      <c r="M5998"/>
      <c r="N5998"/>
      <c r="O5998"/>
      <c r="P5998"/>
      <c r="Q5998"/>
    </row>
    <row r="5999" spans="3:17" x14ac:dyDescent="0.35">
      <c r="C5999"/>
      <c r="D5999"/>
      <c r="E5999"/>
      <c r="F5999"/>
      <c r="G5999"/>
      <c r="H5999"/>
      <c r="I5999"/>
      <c r="J5999"/>
      <c r="K5999"/>
      <c r="L5999"/>
      <c r="M5999"/>
      <c r="N5999"/>
      <c r="O5999"/>
      <c r="P5999"/>
      <c r="Q5999"/>
    </row>
    <row r="6000" spans="3:17" x14ac:dyDescent="0.35">
      <c r="C6000"/>
      <c r="D6000"/>
      <c r="E6000"/>
      <c r="F6000"/>
      <c r="G6000"/>
      <c r="H6000"/>
      <c r="I6000"/>
      <c r="J6000"/>
      <c r="K6000"/>
      <c r="L6000"/>
      <c r="M6000"/>
      <c r="N6000"/>
      <c r="O6000"/>
      <c r="P6000"/>
      <c r="Q6000"/>
    </row>
    <row r="6001" spans="3:17" x14ac:dyDescent="0.35">
      <c r="C6001"/>
      <c r="D6001"/>
      <c r="E6001"/>
      <c r="F6001"/>
      <c r="G6001"/>
      <c r="H6001"/>
      <c r="I6001"/>
      <c r="J6001"/>
      <c r="K6001"/>
      <c r="L6001"/>
      <c r="M6001"/>
      <c r="N6001"/>
      <c r="O6001"/>
      <c r="P6001"/>
      <c r="Q6001"/>
    </row>
    <row r="6002" spans="3:17" x14ac:dyDescent="0.35">
      <c r="C6002"/>
      <c r="D6002"/>
      <c r="E6002"/>
      <c r="F6002"/>
      <c r="G6002"/>
      <c r="H6002"/>
      <c r="I6002"/>
      <c r="J6002"/>
      <c r="K6002"/>
      <c r="L6002"/>
      <c r="M6002"/>
      <c r="N6002"/>
      <c r="O6002"/>
      <c r="P6002"/>
      <c r="Q6002"/>
    </row>
    <row r="6003" spans="3:17" x14ac:dyDescent="0.35">
      <c r="C6003"/>
      <c r="D6003"/>
      <c r="E6003"/>
      <c r="F6003"/>
      <c r="G6003"/>
      <c r="H6003"/>
      <c r="I6003"/>
      <c r="J6003"/>
      <c r="K6003"/>
      <c r="L6003"/>
      <c r="M6003"/>
      <c r="N6003"/>
      <c r="O6003"/>
      <c r="P6003"/>
      <c r="Q6003"/>
    </row>
    <row r="6004" spans="3:17" x14ac:dyDescent="0.35">
      <c r="C6004"/>
      <c r="D6004"/>
      <c r="E6004"/>
      <c r="F6004"/>
      <c r="G6004"/>
      <c r="H6004"/>
      <c r="I6004"/>
      <c r="J6004"/>
      <c r="K6004"/>
      <c r="L6004"/>
      <c r="M6004"/>
      <c r="N6004"/>
      <c r="O6004"/>
      <c r="P6004"/>
      <c r="Q6004"/>
    </row>
    <row r="6005" spans="3:17" x14ac:dyDescent="0.35">
      <c r="C6005"/>
      <c r="D6005"/>
      <c r="E6005"/>
      <c r="F6005"/>
      <c r="G6005"/>
      <c r="H6005"/>
      <c r="I6005"/>
      <c r="J6005"/>
      <c r="K6005"/>
      <c r="L6005"/>
      <c r="M6005"/>
      <c r="N6005"/>
      <c r="O6005"/>
      <c r="P6005"/>
      <c r="Q6005"/>
    </row>
    <row r="6006" spans="3:17" x14ac:dyDescent="0.35">
      <c r="C6006"/>
      <c r="D6006"/>
      <c r="E6006"/>
      <c r="F6006"/>
      <c r="G6006"/>
      <c r="H6006"/>
      <c r="I6006"/>
      <c r="J6006"/>
      <c r="K6006"/>
      <c r="L6006"/>
      <c r="M6006"/>
      <c r="N6006"/>
      <c r="O6006"/>
      <c r="P6006"/>
      <c r="Q6006"/>
    </row>
    <row r="6007" spans="3:17" x14ac:dyDescent="0.35">
      <c r="C6007"/>
      <c r="D6007"/>
      <c r="E6007"/>
      <c r="F6007"/>
      <c r="G6007"/>
      <c r="H6007"/>
      <c r="I6007"/>
      <c r="J6007"/>
      <c r="K6007"/>
      <c r="L6007"/>
      <c r="M6007"/>
      <c r="N6007"/>
      <c r="O6007"/>
      <c r="P6007"/>
      <c r="Q6007"/>
    </row>
    <row r="6008" spans="3:17" x14ac:dyDescent="0.35">
      <c r="C6008"/>
      <c r="D6008"/>
      <c r="E6008"/>
      <c r="F6008"/>
      <c r="G6008"/>
      <c r="H6008"/>
      <c r="I6008"/>
      <c r="J6008"/>
      <c r="K6008"/>
      <c r="L6008"/>
      <c r="M6008"/>
      <c r="N6008"/>
      <c r="O6008"/>
      <c r="P6008"/>
      <c r="Q6008"/>
    </row>
    <row r="6009" spans="3:17" x14ac:dyDescent="0.35">
      <c r="C6009"/>
      <c r="D6009"/>
      <c r="E6009"/>
      <c r="F6009"/>
      <c r="G6009"/>
      <c r="H6009"/>
      <c r="I6009"/>
      <c r="J6009"/>
      <c r="K6009"/>
      <c r="L6009"/>
      <c r="M6009"/>
      <c r="N6009"/>
      <c r="O6009"/>
      <c r="P6009"/>
      <c r="Q6009"/>
    </row>
    <row r="6010" spans="3:17" x14ac:dyDescent="0.35">
      <c r="C6010"/>
      <c r="D6010"/>
      <c r="E6010"/>
      <c r="F6010"/>
      <c r="G6010"/>
      <c r="H6010"/>
      <c r="I6010"/>
      <c r="J6010"/>
      <c r="K6010"/>
      <c r="L6010"/>
      <c r="M6010"/>
      <c r="N6010"/>
      <c r="O6010"/>
      <c r="P6010"/>
      <c r="Q6010"/>
    </row>
    <row r="6011" spans="3:17" x14ac:dyDescent="0.35">
      <c r="C6011"/>
      <c r="D6011"/>
      <c r="E6011"/>
      <c r="F6011"/>
      <c r="G6011"/>
      <c r="H6011"/>
      <c r="I6011"/>
      <c r="J6011"/>
      <c r="K6011"/>
      <c r="L6011"/>
      <c r="M6011"/>
      <c r="N6011"/>
      <c r="O6011"/>
      <c r="P6011"/>
      <c r="Q6011"/>
    </row>
    <row r="6012" spans="3:17" x14ac:dyDescent="0.35">
      <c r="C6012"/>
      <c r="D6012"/>
      <c r="E6012"/>
      <c r="F6012"/>
      <c r="G6012"/>
      <c r="H6012"/>
      <c r="I6012"/>
      <c r="J6012"/>
      <c r="K6012"/>
      <c r="L6012"/>
      <c r="M6012"/>
      <c r="N6012"/>
      <c r="O6012"/>
      <c r="P6012"/>
      <c r="Q6012"/>
    </row>
    <row r="6013" spans="3:17" x14ac:dyDescent="0.35">
      <c r="C6013"/>
      <c r="D6013"/>
      <c r="E6013"/>
      <c r="F6013"/>
      <c r="G6013"/>
      <c r="H6013"/>
      <c r="I6013"/>
      <c r="J6013"/>
      <c r="K6013"/>
      <c r="L6013"/>
      <c r="M6013"/>
      <c r="N6013"/>
      <c r="O6013"/>
      <c r="P6013"/>
      <c r="Q6013"/>
    </row>
    <row r="6014" spans="3:17" x14ac:dyDescent="0.35">
      <c r="C6014"/>
      <c r="D6014"/>
      <c r="E6014"/>
      <c r="F6014"/>
      <c r="G6014"/>
      <c r="H6014"/>
      <c r="I6014"/>
      <c r="J6014"/>
      <c r="K6014"/>
      <c r="L6014"/>
      <c r="M6014"/>
      <c r="N6014"/>
      <c r="O6014"/>
      <c r="P6014"/>
      <c r="Q6014"/>
    </row>
    <row r="6015" spans="3:17" x14ac:dyDescent="0.35">
      <c r="C6015"/>
      <c r="D6015"/>
      <c r="E6015"/>
      <c r="F6015"/>
      <c r="G6015"/>
      <c r="H6015"/>
      <c r="I6015"/>
      <c r="J6015"/>
      <c r="K6015"/>
      <c r="L6015"/>
      <c r="M6015"/>
      <c r="N6015"/>
      <c r="O6015"/>
      <c r="P6015"/>
      <c r="Q6015"/>
    </row>
    <row r="6016" spans="3:17" x14ac:dyDescent="0.35">
      <c r="C6016"/>
      <c r="D6016"/>
      <c r="E6016"/>
      <c r="F6016"/>
      <c r="G6016"/>
      <c r="H6016"/>
      <c r="I6016"/>
      <c r="J6016"/>
      <c r="K6016"/>
      <c r="L6016"/>
      <c r="M6016"/>
      <c r="N6016"/>
      <c r="O6016"/>
      <c r="P6016"/>
      <c r="Q6016"/>
    </row>
    <row r="6017" spans="3:17" x14ac:dyDescent="0.35">
      <c r="C6017"/>
      <c r="D6017"/>
      <c r="E6017"/>
      <c r="F6017"/>
      <c r="G6017"/>
      <c r="H6017"/>
      <c r="I6017"/>
      <c r="J6017"/>
      <c r="K6017"/>
      <c r="L6017"/>
      <c r="M6017"/>
      <c r="N6017"/>
      <c r="O6017"/>
      <c r="P6017"/>
      <c r="Q6017"/>
    </row>
    <row r="6018" spans="3:17" x14ac:dyDescent="0.35">
      <c r="C6018"/>
      <c r="D6018"/>
      <c r="E6018"/>
      <c r="F6018"/>
      <c r="G6018"/>
      <c r="H6018"/>
      <c r="I6018"/>
      <c r="J6018"/>
      <c r="K6018"/>
      <c r="L6018"/>
      <c r="M6018"/>
      <c r="N6018"/>
      <c r="O6018"/>
      <c r="P6018"/>
      <c r="Q6018"/>
    </row>
    <row r="6019" spans="3:17" x14ac:dyDescent="0.35">
      <c r="C6019"/>
      <c r="D6019"/>
      <c r="E6019"/>
      <c r="F6019"/>
      <c r="G6019"/>
      <c r="H6019"/>
      <c r="I6019"/>
      <c r="J6019"/>
      <c r="K6019"/>
      <c r="L6019"/>
      <c r="M6019"/>
      <c r="N6019"/>
      <c r="O6019"/>
      <c r="P6019"/>
      <c r="Q6019"/>
    </row>
    <row r="6020" spans="3:17" x14ac:dyDescent="0.35">
      <c r="C6020"/>
      <c r="D6020"/>
      <c r="E6020"/>
      <c r="F6020"/>
      <c r="G6020"/>
      <c r="H6020"/>
      <c r="I6020"/>
      <c r="J6020"/>
      <c r="K6020"/>
      <c r="L6020"/>
      <c r="M6020"/>
      <c r="N6020"/>
      <c r="O6020"/>
      <c r="P6020"/>
      <c r="Q6020"/>
    </row>
    <row r="6021" spans="3:17" x14ac:dyDescent="0.35">
      <c r="C6021"/>
      <c r="D6021"/>
      <c r="E6021"/>
      <c r="F6021"/>
      <c r="G6021"/>
      <c r="H6021"/>
      <c r="I6021"/>
      <c r="J6021"/>
      <c r="K6021"/>
      <c r="L6021"/>
      <c r="M6021"/>
      <c r="N6021"/>
      <c r="O6021"/>
      <c r="P6021"/>
      <c r="Q6021"/>
    </row>
    <row r="6022" spans="3:17" x14ac:dyDescent="0.35">
      <c r="C6022"/>
      <c r="D6022"/>
      <c r="E6022"/>
      <c r="F6022"/>
      <c r="G6022"/>
      <c r="H6022"/>
      <c r="I6022"/>
      <c r="J6022"/>
      <c r="K6022"/>
      <c r="L6022"/>
      <c r="M6022"/>
      <c r="N6022"/>
      <c r="O6022"/>
      <c r="P6022"/>
      <c r="Q6022"/>
    </row>
    <row r="6023" spans="3:17" x14ac:dyDescent="0.35">
      <c r="C6023"/>
      <c r="D6023"/>
      <c r="E6023"/>
      <c r="F6023"/>
      <c r="G6023"/>
      <c r="H6023"/>
      <c r="I6023"/>
      <c r="J6023"/>
      <c r="K6023"/>
      <c r="L6023"/>
      <c r="M6023"/>
      <c r="N6023"/>
      <c r="O6023"/>
      <c r="P6023"/>
      <c r="Q6023"/>
    </row>
    <row r="6024" spans="3:17" x14ac:dyDescent="0.35">
      <c r="C6024"/>
      <c r="D6024"/>
      <c r="E6024"/>
      <c r="F6024"/>
      <c r="G6024"/>
      <c r="H6024"/>
      <c r="I6024"/>
      <c r="J6024"/>
      <c r="K6024"/>
      <c r="L6024"/>
      <c r="M6024"/>
      <c r="N6024"/>
      <c r="O6024"/>
      <c r="P6024"/>
      <c r="Q6024"/>
    </row>
    <row r="6025" spans="3:17" x14ac:dyDescent="0.35">
      <c r="C6025"/>
      <c r="D6025"/>
      <c r="E6025"/>
      <c r="F6025"/>
      <c r="G6025"/>
      <c r="H6025"/>
      <c r="I6025"/>
      <c r="J6025"/>
      <c r="K6025"/>
      <c r="L6025"/>
      <c r="M6025"/>
      <c r="N6025"/>
      <c r="O6025"/>
      <c r="P6025"/>
      <c r="Q6025"/>
    </row>
    <row r="6026" spans="3:17" x14ac:dyDescent="0.35">
      <c r="C6026"/>
      <c r="D6026"/>
      <c r="E6026"/>
      <c r="F6026"/>
      <c r="G6026"/>
      <c r="H6026"/>
      <c r="I6026"/>
      <c r="J6026"/>
      <c r="K6026"/>
      <c r="L6026"/>
      <c r="M6026"/>
      <c r="N6026"/>
      <c r="O6026"/>
      <c r="P6026"/>
      <c r="Q6026"/>
    </row>
    <row r="6027" spans="3:17" x14ac:dyDescent="0.35">
      <c r="C6027"/>
      <c r="D6027"/>
      <c r="E6027"/>
      <c r="F6027"/>
      <c r="G6027"/>
      <c r="H6027"/>
      <c r="I6027"/>
      <c r="J6027"/>
      <c r="K6027"/>
      <c r="L6027"/>
      <c r="M6027"/>
      <c r="N6027"/>
      <c r="O6027"/>
      <c r="P6027"/>
      <c r="Q6027"/>
    </row>
    <row r="6028" spans="3:17" x14ac:dyDescent="0.35">
      <c r="C6028"/>
      <c r="D6028"/>
      <c r="E6028"/>
      <c r="F6028"/>
      <c r="G6028"/>
      <c r="H6028"/>
      <c r="I6028"/>
      <c r="J6028"/>
      <c r="K6028"/>
      <c r="L6028"/>
      <c r="M6028"/>
      <c r="N6028"/>
      <c r="O6028"/>
      <c r="P6028"/>
      <c r="Q6028"/>
    </row>
    <row r="6029" spans="3:17" x14ac:dyDescent="0.35">
      <c r="C6029"/>
      <c r="D6029"/>
      <c r="E6029"/>
      <c r="F6029"/>
      <c r="G6029"/>
      <c r="H6029"/>
      <c r="I6029"/>
      <c r="J6029"/>
      <c r="K6029"/>
      <c r="L6029"/>
      <c r="M6029"/>
      <c r="N6029"/>
      <c r="O6029"/>
      <c r="P6029"/>
      <c r="Q6029"/>
    </row>
    <row r="6030" spans="3:17" x14ac:dyDescent="0.35">
      <c r="C6030"/>
      <c r="D6030"/>
      <c r="E6030"/>
      <c r="F6030"/>
      <c r="G6030"/>
      <c r="H6030"/>
      <c r="I6030"/>
      <c r="J6030"/>
      <c r="K6030"/>
      <c r="L6030"/>
      <c r="M6030"/>
      <c r="N6030"/>
      <c r="O6030"/>
      <c r="P6030"/>
      <c r="Q6030"/>
    </row>
    <row r="6031" spans="3:17" x14ac:dyDescent="0.35">
      <c r="C6031"/>
      <c r="D6031"/>
      <c r="E6031"/>
      <c r="F6031"/>
      <c r="G6031"/>
      <c r="H6031"/>
      <c r="I6031"/>
      <c r="J6031"/>
      <c r="K6031"/>
      <c r="L6031"/>
      <c r="M6031"/>
      <c r="N6031"/>
      <c r="O6031"/>
      <c r="P6031"/>
      <c r="Q6031"/>
    </row>
    <row r="6032" spans="3:17" x14ac:dyDescent="0.35">
      <c r="C6032"/>
      <c r="D6032"/>
      <c r="E6032"/>
      <c r="F6032"/>
      <c r="G6032"/>
      <c r="H6032"/>
      <c r="I6032"/>
      <c r="J6032"/>
      <c r="K6032"/>
      <c r="L6032"/>
      <c r="M6032"/>
      <c r="N6032"/>
      <c r="O6032"/>
      <c r="P6032"/>
      <c r="Q6032"/>
    </row>
    <row r="6033" spans="3:17" x14ac:dyDescent="0.35">
      <c r="C6033"/>
      <c r="D6033"/>
      <c r="E6033"/>
      <c r="F6033"/>
      <c r="G6033"/>
      <c r="H6033"/>
      <c r="I6033"/>
      <c r="J6033"/>
      <c r="K6033"/>
      <c r="L6033"/>
      <c r="M6033"/>
      <c r="N6033"/>
      <c r="O6033"/>
      <c r="P6033"/>
      <c r="Q6033"/>
    </row>
    <row r="6034" spans="3:17" x14ac:dyDescent="0.35">
      <c r="C6034"/>
      <c r="D6034"/>
      <c r="E6034"/>
      <c r="F6034"/>
      <c r="G6034"/>
      <c r="H6034"/>
      <c r="I6034"/>
      <c r="J6034"/>
      <c r="K6034"/>
      <c r="L6034"/>
      <c r="M6034"/>
      <c r="N6034"/>
      <c r="O6034"/>
      <c r="P6034"/>
      <c r="Q6034"/>
    </row>
    <row r="6035" spans="3:17" x14ac:dyDescent="0.35">
      <c r="C6035"/>
      <c r="D6035"/>
      <c r="E6035"/>
      <c r="F6035"/>
      <c r="G6035"/>
      <c r="H6035"/>
      <c r="I6035"/>
      <c r="J6035"/>
      <c r="K6035"/>
      <c r="L6035"/>
      <c r="M6035"/>
      <c r="N6035"/>
      <c r="O6035"/>
      <c r="P6035"/>
      <c r="Q6035"/>
    </row>
    <row r="6036" spans="3:17" x14ac:dyDescent="0.35">
      <c r="C6036"/>
      <c r="D6036"/>
      <c r="E6036"/>
      <c r="F6036"/>
      <c r="G6036"/>
      <c r="H6036"/>
      <c r="I6036"/>
      <c r="J6036"/>
      <c r="K6036"/>
      <c r="L6036"/>
      <c r="M6036"/>
      <c r="N6036"/>
      <c r="O6036"/>
      <c r="P6036"/>
      <c r="Q6036"/>
    </row>
    <row r="6037" spans="3:17" x14ac:dyDescent="0.35">
      <c r="C6037"/>
      <c r="D6037"/>
      <c r="E6037"/>
      <c r="F6037"/>
      <c r="G6037"/>
      <c r="H6037"/>
      <c r="I6037"/>
      <c r="J6037"/>
      <c r="K6037"/>
      <c r="L6037"/>
      <c r="M6037"/>
      <c r="N6037"/>
      <c r="O6037"/>
      <c r="P6037"/>
      <c r="Q6037"/>
    </row>
    <row r="6038" spans="3:17" x14ac:dyDescent="0.35">
      <c r="C6038"/>
      <c r="D6038"/>
      <c r="E6038"/>
      <c r="F6038"/>
      <c r="G6038"/>
      <c r="H6038"/>
      <c r="I6038"/>
      <c r="J6038"/>
      <c r="K6038"/>
      <c r="L6038"/>
      <c r="M6038"/>
      <c r="N6038"/>
      <c r="O6038"/>
      <c r="P6038"/>
      <c r="Q6038"/>
    </row>
    <row r="6039" spans="3:17" x14ac:dyDescent="0.35">
      <c r="C6039"/>
      <c r="D6039"/>
      <c r="E6039"/>
      <c r="F6039"/>
      <c r="G6039"/>
      <c r="H6039"/>
      <c r="I6039"/>
      <c r="J6039"/>
      <c r="K6039"/>
      <c r="L6039"/>
      <c r="M6039"/>
      <c r="N6039"/>
      <c r="O6039"/>
      <c r="P6039"/>
      <c r="Q6039"/>
    </row>
    <row r="6040" spans="3:17" x14ac:dyDescent="0.35">
      <c r="C6040"/>
      <c r="D6040"/>
      <c r="E6040"/>
      <c r="F6040"/>
      <c r="G6040"/>
      <c r="H6040"/>
      <c r="I6040"/>
      <c r="J6040"/>
      <c r="K6040"/>
      <c r="L6040"/>
      <c r="M6040"/>
      <c r="N6040"/>
      <c r="O6040"/>
      <c r="P6040"/>
      <c r="Q6040"/>
    </row>
    <row r="6041" spans="3:17" x14ac:dyDescent="0.35">
      <c r="C6041"/>
      <c r="D6041"/>
      <c r="E6041"/>
      <c r="F6041"/>
      <c r="G6041"/>
      <c r="H6041"/>
      <c r="I6041"/>
      <c r="J6041"/>
      <c r="K6041"/>
      <c r="L6041"/>
      <c r="M6041"/>
      <c r="N6041"/>
      <c r="O6041"/>
      <c r="P6041"/>
      <c r="Q6041"/>
    </row>
    <row r="6042" spans="3:17" x14ac:dyDescent="0.35">
      <c r="C6042"/>
      <c r="D6042"/>
      <c r="E6042"/>
      <c r="F6042"/>
      <c r="G6042"/>
      <c r="H6042"/>
      <c r="I6042"/>
      <c r="J6042"/>
      <c r="K6042"/>
      <c r="L6042"/>
      <c r="M6042"/>
      <c r="N6042"/>
      <c r="O6042"/>
      <c r="P6042"/>
      <c r="Q6042"/>
    </row>
    <row r="6043" spans="3:17" x14ac:dyDescent="0.35">
      <c r="C6043"/>
      <c r="D6043"/>
      <c r="E6043"/>
      <c r="F6043"/>
      <c r="G6043"/>
      <c r="H6043"/>
      <c r="I6043"/>
      <c r="J6043"/>
      <c r="K6043"/>
      <c r="L6043"/>
      <c r="M6043"/>
      <c r="N6043"/>
      <c r="O6043"/>
      <c r="P6043"/>
      <c r="Q6043"/>
    </row>
    <row r="6044" spans="3:17" x14ac:dyDescent="0.35">
      <c r="C6044"/>
      <c r="D6044"/>
      <c r="E6044"/>
      <c r="F6044"/>
      <c r="G6044"/>
      <c r="H6044"/>
      <c r="I6044"/>
      <c r="J6044"/>
      <c r="K6044"/>
      <c r="L6044"/>
      <c r="M6044"/>
      <c r="N6044"/>
      <c r="O6044"/>
      <c r="P6044"/>
      <c r="Q6044"/>
    </row>
    <row r="6045" spans="3:17" x14ac:dyDescent="0.35">
      <c r="C6045"/>
      <c r="D6045"/>
      <c r="E6045"/>
      <c r="F6045"/>
      <c r="G6045"/>
      <c r="H6045"/>
      <c r="I6045"/>
      <c r="J6045"/>
      <c r="K6045"/>
      <c r="L6045"/>
      <c r="M6045"/>
      <c r="N6045"/>
      <c r="O6045"/>
      <c r="P6045"/>
      <c r="Q6045"/>
    </row>
    <row r="6046" spans="3:17" x14ac:dyDescent="0.35">
      <c r="C6046"/>
      <c r="D6046"/>
      <c r="E6046"/>
      <c r="F6046"/>
      <c r="G6046"/>
      <c r="H6046"/>
      <c r="I6046"/>
      <c r="J6046"/>
      <c r="K6046"/>
      <c r="L6046"/>
      <c r="M6046"/>
      <c r="N6046"/>
      <c r="O6046"/>
      <c r="P6046"/>
      <c r="Q6046"/>
    </row>
    <row r="6047" spans="3:17" x14ac:dyDescent="0.35">
      <c r="C6047"/>
      <c r="D6047"/>
      <c r="E6047"/>
      <c r="F6047"/>
      <c r="G6047"/>
      <c r="H6047"/>
      <c r="I6047"/>
      <c r="J6047"/>
      <c r="K6047"/>
      <c r="L6047"/>
      <c r="M6047"/>
      <c r="N6047"/>
      <c r="O6047"/>
      <c r="P6047"/>
      <c r="Q6047"/>
    </row>
    <row r="6048" spans="3:17" x14ac:dyDescent="0.35">
      <c r="C6048"/>
      <c r="D6048"/>
      <c r="E6048"/>
      <c r="F6048"/>
      <c r="G6048"/>
      <c r="H6048"/>
      <c r="I6048"/>
      <c r="J6048"/>
      <c r="K6048"/>
      <c r="L6048"/>
      <c r="M6048"/>
      <c r="N6048"/>
      <c r="O6048"/>
      <c r="P6048"/>
      <c r="Q6048"/>
    </row>
    <row r="6049" spans="3:17" x14ac:dyDescent="0.35">
      <c r="C6049"/>
      <c r="D6049"/>
      <c r="E6049"/>
      <c r="F6049"/>
      <c r="G6049"/>
      <c r="H6049"/>
      <c r="I6049"/>
      <c r="J6049"/>
      <c r="K6049"/>
      <c r="L6049"/>
      <c r="M6049"/>
      <c r="N6049"/>
      <c r="O6049"/>
      <c r="P6049"/>
      <c r="Q6049"/>
    </row>
    <row r="6050" spans="3:17" x14ac:dyDescent="0.35">
      <c r="C6050"/>
      <c r="D6050"/>
      <c r="E6050"/>
      <c r="F6050"/>
      <c r="G6050"/>
      <c r="H6050"/>
      <c r="I6050"/>
      <c r="J6050"/>
      <c r="K6050"/>
      <c r="L6050"/>
      <c r="M6050"/>
      <c r="N6050"/>
      <c r="O6050"/>
      <c r="P6050"/>
      <c r="Q6050"/>
    </row>
    <row r="6051" spans="3:17" x14ac:dyDescent="0.35">
      <c r="C6051"/>
      <c r="D6051"/>
      <c r="E6051"/>
      <c r="F6051"/>
      <c r="G6051"/>
      <c r="H6051"/>
      <c r="I6051"/>
      <c r="J6051"/>
      <c r="K6051"/>
      <c r="L6051"/>
      <c r="M6051"/>
      <c r="N6051"/>
      <c r="O6051"/>
      <c r="P6051"/>
      <c r="Q6051"/>
    </row>
    <row r="6052" spans="3:17" x14ac:dyDescent="0.35">
      <c r="C6052"/>
      <c r="D6052"/>
      <c r="E6052"/>
      <c r="F6052"/>
      <c r="G6052"/>
      <c r="H6052"/>
      <c r="I6052"/>
      <c r="J6052"/>
      <c r="K6052"/>
      <c r="L6052"/>
      <c r="M6052"/>
      <c r="N6052"/>
      <c r="O6052"/>
      <c r="P6052"/>
      <c r="Q6052"/>
    </row>
    <row r="6053" spans="3:17" x14ac:dyDescent="0.35">
      <c r="C6053"/>
      <c r="D6053"/>
      <c r="E6053"/>
      <c r="F6053"/>
      <c r="G6053"/>
      <c r="H6053"/>
      <c r="I6053"/>
      <c r="J6053"/>
      <c r="K6053"/>
      <c r="L6053"/>
      <c r="M6053"/>
      <c r="N6053"/>
      <c r="O6053"/>
      <c r="P6053"/>
      <c r="Q6053"/>
    </row>
    <row r="6054" spans="3:17" x14ac:dyDescent="0.35">
      <c r="C6054"/>
      <c r="D6054"/>
      <c r="E6054"/>
      <c r="F6054"/>
      <c r="G6054"/>
      <c r="H6054"/>
      <c r="I6054"/>
      <c r="J6054"/>
      <c r="K6054"/>
      <c r="L6054"/>
      <c r="M6054"/>
      <c r="N6054"/>
      <c r="O6054"/>
      <c r="P6054"/>
      <c r="Q6054"/>
    </row>
    <row r="6055" spans="3:17" x14ac:dyDescent="0.35">
      <c r="C6055"/>
      <c r="D6055"/>
      <c r="E6055"/>
      <c r="F6055"/>
      <c r="G6055"/>
      <c r="H6055"/>
      <c r="I6055"/>
      <c r="J6055"/>
      <c r="K6055"/>
      <c r="L6055"/>
      <c r="M6055"/>
      <c r="N6055"/>
      <c r="O6055"/>
      <c r="P6055"/>
      <c r="Q6055"/>
    </row>
    <row r="6056" spans="3:17" x14ac:dyDescent="0.35">
      <c r="C6056"/>
      <c r="D6056"/>
      <c r="E6056"/>
      <c r="F6056"/>
      <c r="G6056"/>
      <c r="H6056"/>
      <c r="I6056"/>
      <c r="J6056"/>
      <c r="K6056"/>
      <c r="L6056"/>
      <c r="M6056"/>
      <c r="N6056"/>
      <c r="O6056"/>
      <c r="P6056"/>
      <c r="Q6056"/>
    </row>
    <row r="6057" spans="3:17" x14ac:dyDescent="0.35">
      <c r="C6057"/>
      <c r="D6057"/>
      <c r="E6057"/>
      <c r="F6057"/>
      <c r="G6057"/>
      <c r="H6057"/>
      <c r="I6057"/>
      <c r="J6057"/>
      <c r="K6057"/>
      <c r="L6057"/>
      <c r="M6057"/>
      <c r="N6057"/>
      <c r="O6057"/>
      <c r="P6057"/>
      <c r="Q6057"/>
    </row>
    <row r="6058" spans="3:17" x14ac:dyDescent="0.35">
      <c r="C6058"/>
      <c r="D6058"/>
      <c r="E6058"/>
      <c r="F6058"/>
      <c r="G6058"/>
      <c r="H6058"/>
      <c r="I6058"/>
      <c r="J6058"/>
      <c r="K6058"/>
      <c r="L6058"/>
      <c r="M6058"/>
      <c r="N6058"/>
      <c r="O6058"/>
      <c r="P6058"/>
      <c r="Q6058"/>
    </row>
    <row r="6059" spans="3:17" x14ac:dyDescent="0.35">
      <c r="C6059"/>
      <c r="D6059"/>
      <c r="E6059"/>
      <c r="F6059"/>
      <c r="G6059"/>
      <c r="H6059"/>
      <c r="I6059"/>
      <c r="J6059"/>
      <c r="K6059"/>
      <c r="L6059"/>
      <c r="M6059"/>
      <c r="N6059"/>
      <c r="O6059"/>
      <c r="P6059"/>
      <c r="Q6059"/>
    </row>
    <row r="6060" spans="3:17" x14ac:dyDescent="0.35">
      <c r="C6060"/>
      <c r="D6060"/>
      <c r="E6060"/>
      <c r="F6060"/>
      <c r="G6060"/>
      <c r="H6060"/>
      <c r="I6060"/>
      <c r="J6060"/>
      <c r="K6060"/>
      <c r="L6060"/>
      <c r="M6060"/>
      <c r="N6060"/>
      <c r="O6060"/>
      <c r="P6060"/>
      <c r="Q6060"/>
    </row>
    <row r="6061" spans="3:17" x14ac:dyDescent="0.35">
      <c r="C6061"/>
      <c r="D6061"/>
      <c r="E6061"/>
      <c r="F6061"/>
      <c r="G6061"/>
      <c r="H6061"/>
      <c r="I6061"/>
      <c r="J6061"/>
      <c r="K6061"/>
      <c r="L6061"/>
      <c r="M6061"/>
      <c r="N6061"/>
      <c r="O6061"/>
      <c r="P6061"/>
      <c r="Q6061"/>
    </row>
    <row r="6062" spans="3:17" x14ac:dyDescent="0.35">
      <c r="C6062"/>
      <c r="D6062"/>
      <c r="E6062"/>
      <c r="F6062"/>
      <c r="G6062"/>
      <c r="H6062"/>
      <c r="I6062"/>
      <c r="J6062"/>
      <c r="K6062"/>
      <c r="L6062"/>
      <c r="M6062"/>
      <c r="N6062"/>
      <c r="O6062"/>
      <c r="P6062"/>
      <c r="Q6062"/>
    </row>
    <row r="6063" spans="3:17" x14ac:dyDescent="0.35">
      <c r="C6063"/>
      <c r="D6063"/>
      <c r="E6063"/>
      <c r="F6063"/>
      <c r="G6063"/>
      <c r="H6063"/>
      <c r="I6063"/>
      <c r="J6063"/>
      <c r="K6063"/>
      <c r="L6063"/>
      <c r="M6063"/>
      <c r="N6063"/>
      <c r="O6063"/>
      <c r="P6063"/>
      <c r="Q6063"/>
    </row>
    <row r="6064" spans="3:17" x14ac:dyDescent="0.35">
      <c r="C6064"/>
      <c r="D6064"/>
      <c r="E6064"/>
      <c r="F6064"/>
      <c r="G6064"/>
      <c r="H6064"/>
      <c r="I6064"/>
      <c r="J6064"/>
      <c r="K6064"/>
      <c r="L6064"/>
      <c r="M6064"/>
      <c r="N6064"/>
      <c r="O6064"/>
      <c r="P6064"/>
      <c r="Q6064"/>
    </row>
    <row r="6065" spans="3:17" x14ac:dyDescent="0.35">
      <c r="C6065"/>
      <c r="D6065"/>
      <c r="E6065"/>
      <c r="F6065"/>
      <c r="G6065"/>
      <c r="H6065"/>
      <c r="I6065"/>
      <c r="J6065"/>
      <c r="K6065"/>
      <c r="L6065"/>
      <c r="M6065"/>
      <c r="N6065"/>
      <c r="O6065"/>
      <c r="P6065"/>
      <c r="Q6065"/>
    </row>
    <row r="6066" spans="3:17" x14ac:dyDescent="0.35">
      <c r="C6066"/>
      <c r="D6066"/>
      <c r="E6066"/>
      <c r="F6066"/>
      <c r="G6066"/>
      <c r="H6066"/>
      <c r="I6066"/>
      <c r="J6066"/>
      <c r="K6066"/>
      <c r="L6066"/>
      <c r="M6066"/>
      <c r="N6066"/>
      <c r="O6066"/>
      <c r="P6066"/>
      <c r="Q6066"/>
    </row>
    <row r="6067" spans="3:17" x14ac:dyDescent="0.35">
      <c r="C6067"/>
      <c r="D6067"/>
      <c r="E6067"/>
      <c r="F6067"/>
      <c r="G6067"/>
      <c r="H6067"/>
      <c r="I6067"/>
      <c r="J6067"/>
      <c r="K6067"/>
      <c r="L6067"/>
      <c r="M6067"/>
      <c r="N6067"/>
      <c r="O6067"/>
      <c r="P6067"/>
      <c r="Q6067"/>
    </row>
    <row r="6068" spans="3:17" x14ac:dyDescent="0.35">
      <c r="C6068"/>
      <c r="D6068"/>
      <c r="E6068"/>
      <c r="F6068"/>
      <c r="G6068"/>
      <c r="H6068"/>
      <c r="I6068"/>
      <c r="J6068"/>
      <c r="K6068"/>
      <c r="L6068"/>
      <c r="M6068"/>
      <c r="N6068"/>
      <c r="O6068"/>
      <c r="P6068"/>
      <c r="Q6068"/>
    </row>
    <row r="6069" spans="3:17" x14ac:dyDescent="0.35">
      <c r="C6069"/>
      <c r="D6069"/>
      <c r="E6069"/>
      <c r="F6069"/>
      <c r="G6069"/>
      <c r="H6069"/>
      <c r="I6069"/>
      <c r="J6069"/>
      <c r="K6069"/>
      <c r="L6069"/>
      <c r="M6069"/>
      <c r="N6069"/>
      <c r="O6069"/>
      <c r="P6069"/>
      <c r="Q6069"/>
    </row>
    <row r="6070" spans="3:17" x14ac:dyDescent="0.35">
      <c r="C6070"/>
      <c r="D6070"/>
      <c r="E6070"/>
      <c r="F6070"/>
      <c r="G6070"/>
      <c r="H6070"/>
      <c r="I6070"/>
      <c r="J6070"/>
      <c r="K6070"/>
      <c r="L6070"/>
      <c r="M6070"/>
      <c r="N6070"/>
      <c r="O6070"/>
      <c r="P6070"/>
      <c r="Q6070"/>
    </row>
    <row r="6071" spans="3:17" x14ac:dyDescent="0.35">
      <c r="C6071"/>
      <c r="D6071"/>
      <c r="E6071"/>
      <c r="F6071"/>
      <c r="G6071"/>
      <c r="H6071"/>
      <c r="I6071"/>
      <c r="J6071"/>
      <c r="K6071"/>
      <c r="L6071"/>
      <c r="M6071"/>
      <c r="N6071"/>
      <c r="O6071"/>
      <c r="P6071"/>
      <c r="Q6071"/>
    </row>
    <row r="6072" spans="3:17" x14ac:dyDescent="0.35">
      <c r="C6072"/>
      <c r="D6072"/>
      <c r="E6072"/>
      <c r="F6072"/>
      <c r="G6072"/>
      <c r="H6072"/>
      <c r="I6072"/>
      <c r="J6072"/>
      <c r="K6072"/>
      <c r="L6072"/>
      <c r="M6072"/>
      <c r="N6072"/>
      <c r="O6072"/>
      <c r="P6072"/>
      <c r="Q6072"/>
    </row>
    <row r="6073" spans="3:17" x14ac:dyDescent="0.35">
      <c r="C6073"/>
      <c r="D6073"/>
      <c r="E6073"/>
      <c r="F6073"/>
      <c r="G6073"/>
      <c r="H6073"/>
      <c r="I6073"/>
      <c r="J6073"/>
      <c r="K6073"/>
      <c r="L6073"/>
      <c r="M6073"/>
      <c r="N6073"/>
      <c r="O6073"/>
      <c r="P6073"/>
      <c r="Q6073"/>
    </row>
    <row r="6074" spans="3:17" x14ac:dyDescent="0.35">
      <c r="C6074"/>
      <c r="D6074"/>
      <c r="E6074"/>
      <c r="F6074"/>
      <c r="G6074"/>
      <c r="H6074"/>
      <c r="I6074"/>
      <c r="J6074"/>
      <c r="K6074"/>
      <c r="L6074"/>
      <c r="M6074"/>
      <c r="N6074"/>
      <c r="O6074"/>
      <c r="P6074"/>
      <c r="Q6074"/>
    </row>
    <row r="6075" spans="3:17" x14ac:dyDescent="0.35">
      <c r="C6075"/>
      <c r="D6075"/>
      <c r="E6075"/>
      <c r="F6075"/>
      <c r="G6075"/>
      <c r="H6075"/>
      <c r="I6075"/>
      <c r="J6075"/>
      <c r="K6075"/>
      <c r="L6075"/>
      <c r="M6075"/>
      <c r="N6075"/>
      <c r="O6075"/>
      <c r="P6075"/>
      <c r="Q6075"/>
    </row>
    <row r="6076" spans="3:17" x14ac:dyDescent="0.35">
      <c r="C6076"/>
      <c r="D6076"/>
      <c r="E6076"/>
      <c r="F6076"/>
      <c r="G6076"/>
      <c r="H6076"/>
      <c r="I6076"/>
      <c r="J6076"/>
      <c r="K6076"/>
      <c r="L6076"/>
      <c r="M6076"/>
      <c r="N6076"/>
      <c r="O6076"/>
      <c r="P6076"/>
      <c r="Q6076"/>
    </row>
    <row r="6077" spans="3:17" x14ac:dyDescent="0.35">
      <c r="C6077"/>
      <c r="D6077"/>
      <c r="E6077"/>
      <c r="F6077"/>
      <c r="G6077"/>
      <c r="H6077"/>
      <c r="I6077"/>
      <c r="J6077"/>
      <c r="K6077"/>
      <c r="L6077"/>
      <c r="M6077"/>
      <c r="N6077"/>
      <c r="O6077"/>
      <c r="P6077"/>
      <c r="Q6077"/>
    </row>
    <row r="6078" spans="3:17" x14ac:dyDescent="0.35">
      <c r="C6078"/>
      <c r="D6078"/>
      <c r="E6078"/>
      <c r="F6078"/>
      <c r="G6078"/>
      <c r="H6078"/>
      <c r="I6078"/>
      <c r="J6078"/>
      <c r="K6078"/>
      <c r="L6078"/>
      <c r="M6078"/>
      <c r="N6078"/>
      <c r="O6078"/>
      <c r="P6078"/>
      <c r="Q6078"/>
    </row>
    <row r="6079" spans="3:17" x14ac:dyDescent="0.35">
      <c r="C6079"/>
      <c r="D6079"/>
      <c r="E6079"/>
      <c r="F6079"/>
      <c r="G6079"/>
      <c r="H6079"/>
      <c r="I6079"/>
      <c r="J6079"/>
      <c r="K6079"/>
      <c r="L6079"/>
      <c r="M6079"/>
      <c r="N6079"/>
      <c r="O6079"/>
      <c r="P6079"/>
      <c r="Q6079"/>
    </row>
    <row r="6080" spans="3:17" x14ac:dyDescent="0.35">
      <c r="C6080"/>
      <c r="D6080"/>
      <c r="E6080"/>
      <c r="F6080"/>
      <c r="G6080"/>
      <c r="H6080"/>
      <c r="I6080"/>
      <c r="J6080"/>
      <c r="K6080"/>
      <c r="L6080"/>
      <c r="M6080"/>
      <c r="N6080"/>
      <c r="O6080"/>
      <c r="P6080"/>
      <c r="Q6080"/>
    </row>
    <row r="6081" spans="3:17" x14ac:dyDescent="0.35">
      <c r="C6081"/>
      <c r="D6081"/>
      <c r="E6081"/>
      <c r="F6081"/>
      <c r="G6081"/>
      <c r="H6081"/>
      <c r="I6081"/>
      <c r="J6081"/>
      <c r="K6081"/>
      <c r="L6081"/>
      <c r="M6081"/>
      <c r="N6081"/>
      <c r="O6081"/>
      <c r="P6081"/>
      <c r="Q6081"/>
    </row>
    <row r="6082" spans="3:17" x14ac:dyDescent="0.35">
      <c r="C6082"/>
      <c r="D6082"/>
      <c r="E6082"/>
      <c r="F6082"/>
      <c r="G6082"/>
      <c r="H6082"/>
      <c r="I6082"/>
      <c r="J6082"/>
      <c r="K6082"/>
      <c r="L6082"/>
      <c r="M6082"/>
      <c r="N6082"/>
      <c r="O6082"/>
      <c r="P6082"/>
      <c r="Q6082"/>
    </row>
    <row r="6083" spans="3:17" x14ac:dyDescent="0.35">
      <c r="C6083"/>
      <c r="D6083"/>
      <c r="E6083"/>
      <c r="F6083"/>
      <c r="G6083"/>
      <c r="H6083"/>
      <c r="I6083"/>
      <c r="J6083"/>
      <c r="K6083"/>
      <c r="L6083"/>
      <c r="M6083"/>
      <c r="N6083"/>
      <c r="O6083"/>
      <c r="P6083"/>
      <c r="Q6083"/>
    </row>
    <row r="6084" spans="3:17" x14ac:dyDescent="0.35">
      <c r="C6084"/>
      <c r="D6084"/>
      <c r="E6084"/>
      <c r="F6084"/>
      <c r="G6084"/>
      <c r="H6084"/>
      <c r="I6084"/>
      <c r="J6084"/>
      <c r="K6084"/>
      <c r="L6084"/>
      <c r="M6084"/>
      <c r="N6084"/>
      <c r="O6084"/>
      <c r="P6084"/>
      <c r="Q6084"/>
    </row>
    <row r="6085" spans="3:17" x14ac:dyDescent="0.35">
      <c r="C6085"/>
      <c r="D6085"/>
      <c r="E6085"/>
      <c r="F6085"/>
      <c r="G6085"/>
      <c r="H6085"/>
      <c r="I6085"/>
      <c r="J6085"/>
      <c r="K6085"/>
      <c r="L6085"/>
      <c r="M6085"/>
      <c r="N6085"/>
      <c r="O6085"/>
      <c r="P6085"/>
      <c r="Q6085"/>
    </row>
    <row r="6086" spans="3:17" x14ac:dyDescent="0.35">
      <c r="C6086"/>
      <c r="D6086"/>
      <c r="E6086"/>
      <c r="F6086"/>
      <c r="G6086"/>
      <c r="H6086"/>
      <c r="I6086"/>
      <c r="J6086"/>
      <c r="K6086"/>
      <c r="L6086"/>
      <c r="M6086"/>
      <c r="N6086"/>
      <c r="O6086"/>
      <c r="P6086"/>
      <c r="Q6086"/>
    </row>
    <row r="6087" spans="3:17" x14ac:dyDescent="0.35">
      <c r="C6087"/>
      <c r="D6087"/>
      <c r="E6087"/>
      <c r="F6087"/>
      <c r="G6087"/>
      <c r="H6087"/>
      <c r="I6087"/>
      <c r="J6087"/>
      <c r="K6087"/>
      <c r="L6087"/>
      <c r="M6087"/>
      <c r="N6087"/>
      <c r="O6087"/>
      <c r="P6087"/>
      <c r="Q6087"/>
    </row>
    <row r="6088" spans="3:17" x14ac:dyDescent="0.35">
      <c r="C6088"/>
      <c r="D6088"/>
      <c r="E6088"/>
      <c r="F6088"/>
      <c r="G6088"/>
      <c r="H6088"/>
      <c r="I6088"/>
      <c r="J6088"/>
      <c r="K6088"/>
      <c r="L6088"/>
      <c r="M6088"/>
      <c r="N6088"/>
      <c r="O6088"/>
      <c r="P6088"/>
      <c r="Q6088"/>
    </row>
    <row r="6089" spans="3:17" x14ac:dyDescent="0.35">
      <c r="C6089"/>
      <c r="D6089"/>
      <c r="E6089"/>
      <c r="F6089"/>
      <c r="G6089"/>
      <c r="H6089"/>
      <c r="I6089"/>
      <c r="J6089"/>
      <c r="K6089"/>
      <c r="L6089"/>
      <c r="M6089"/>
      <c r="N6089"/>
      <c r="O6089"/>
      <c r="P6089"/>
      <c r="Q6089"/>
    </row>
    <row r="6090" spans="3:17" x14ac:dyDescent="0.35">
      <c r="C6090"/>
      <c r="D6090"/>
      <c r="E6090"/>
      <c r="F6090"/>
      <c r="G6090"/>
      <c r="H6090"/>
      <c r="I6090"/>
      <c r="J6090"/>
      <c r="K6090"/>
      <c r="L6090"/>
      <c r="M6090"/>
      <c r="N6090"/>
      <c r="O6090"/>
      <c r="P6090"/>
      <c r="Q6090"/>
    </row>
    <row r="6091" spans="3:17" x14ac:dyDescent="0.35">
      <c r="C6091"/>
      <c r="D6091"/>
      <c r="E6091"/>
      <c r="F6091"/>
      <c r="G6091"/>
      <c r="H6091"/>
      <c r="I6091"/>
      <c r="J6091"/>
      <c r="K6091"/>
      <c r="L6091"/>
      <c r="M6091"/>
      <c r="N6091"/>
      <c r="O6091"/>
      <c r="P6091"/>
      <c r="Q6091"/>
    </row>
    <row r="6092" spans="3:17" x14ac:dyDescent="0.35">
      <c r="C6092"/>
      <c r="D6092"/>
      <c r="E6092"/>
      <c r="F6092"/>
      <c r="G6092"/>
      <c r="H6092"/>
      <c r="I6092"/>
      <c r="J6092"/>
      <c r="K6092"/>
      <c r="L6092"/>
      <c r="M6092"/>
      <c r="N6092"/>
      <c r="O6092"/>
      <c r="P6092"/>
      <c r="Q6092"/>
    </row>
    <row r="6093" spans="3:17" x14ac:dyDescent="0.35">
      <c r="C6093"/>
      <c r="D6093"/>
      <c r="E6093"/>
      <c r="F6093"/>
      <c r="G6093"/>
      <c r="H6093"/>
      <c r="I6093"/>
      <c r="J6093"/>
      <c r="K6093"/>
      <c r="L6093"/>
      <c r="M6093"/>
      <c r="N6093"/>
      <c r="O6093"/>
      <c r="P6093"/>
      <c r="Q6093"/>
    </row>
    <row r="6094" spans="3:17" x14ac:dyDescent="0.35">
      <c r="C6094"/>
      <c r="D6094"/>
      <c r="E6094"/>
      <c r="F6094"/>
      <c r="G6094"/>
      <c r="H6094"/>
      <c r="I6094"/>
      <c r="J6094"/>
      <c r="K6094"/>
      <c r="L6094"/>
      <c r="M6094"/>
      <c r="N6094"/>
      <c r="O6094"/>
      <c r="P6094"/>
      <c r="Q6094"/>
    </row>
    <row r="6095" spans="3:17" x14ac:dyDescent="0.35">
      <c r="C6095"/>
      <c r="D6095"/>
      <c r="E6095"/>
      <c r="F6095"/>
      <c r="G6095"/>
      <c r="H6095"/>
      <c r="I6095"/>
      <c r="J6095"/>
      <c r="K6095"/>
      <c r="L6095"/>
      <c r="M6095"/>
      <c r="N6095"/>
      <c r="O6095"/>
      <c r="P6095"/>
      <c r="Q6095"/>
    </row>
    <row r="6096" spans="3:17" x14ac:dyDescent="0.35">
      <c r="C6096"/>
      <c r="D6096"/>
      <c r="E6096"/>
      <c r="F6096"/>
      <c r="G6096"/>
      <c r="H6096"/>
      <c r="I6096"/>
      <c r="J6096"/>
      <c r="K6096"/>
      <c r="L6096"/>
      <c r="M6096"/>
      <c r="N6096"/>
      <c r="O6096"/>
      <c r="P6096"/>
      <c r="Q6096"/>
    </row>
    <row r="6097" spans="3:17" x14ac:dyDescent="0.35">
      <c r="C6097"/>
      <c r="D6097"/>
      <c r="E6097"/>
      <c r="F6097"/>
      <c r="G6097"/>
      <c r="H6097"/>
      <c r="I6097"/>
      <c r="J6097"/>
      <c r="K6097"/>
      <c r="L6097"/>
      <c r="M6097"/>
      <c r="N6097"/>
      <c r="O6097"/>
      <c r="P6097"/>
      <c r="Q6097"/>
    </row>
    <row r="6098" spans="3:17" x14ac:dyDescent="0.35">
      <c r="C6098"/>
      <c r="D6098"/>
      <c r="E6098"/>
      <c r="F6098"/>
      <c r="G6098"/>
      <c r="H6098"/>
      <c r="I6098"/>
      <c r="J6098"/>
      <c r="K6098"/>
      <c r="L6098"/>
      <c r="M6098"/>
      <c r="N6098"/>
      <c r="O6098"/>
      <c r="P6098"/>
      <c r="Q6098"/>
    </row>
    <row r="6099" spans="3:17" x14ac:dyDescent="0.35">
      <c r="C6099"/>
      <c r="D6099"/>
      <c r="E6099"/>
      <c r="F6099"/>
      <c r="G6099"/>
      <c r="H6099"/>
      <c r="I6099"/>
      <c r="J6099"/>
      <c r="K6099"/>
      <c r="L6099"/>
      <c r="M6099"/>
      <c r="N6099"/>
      <c r="O6099"/>
      <c r="P6099"/>
      <c r="Q6099"/>
    </row>
    <row r="6100" spans="3:17" x14ac:dyDescent="0.35">
      <c r="C6100"/>
      <c r="D6100"/>
      <c r="E6100"/>
      <c r="F6100"/>
      <c r="G6100"/>
      <c r="H6100"/>
      <c r="I6100"/>
      <c r="J6100"/>
      <c r="K6100"/>
      <c r="L6100"/>
      <c r="M6100"/>
      <c r="N6100"/>
      <c r="O6100"/>
      <c r="P6100"/>
      <c r="Q6100"/>
    </row>
    <row r="6101" spans="3:17" x14ac:dyDescent="0.35">
      <c r="C6101"/>
      <c r="D6101"/>
      <c r="E6101"/>
      <c r="F6101"/>
      <c r="G6101"/>
      <c r="H6101"/>
      <c r="I6101"/>
      <c r="J6101"/>
      <c r="K6101"/>
      <c r="L6101"/>
      <c r="M6101"/>
      <c r="N6101"/>
      <c r="O6101"/>
      <c r="P6101"/>
      <c r="Q6101"/>
    </row>
    <row r="6102" spans="3:17" x14ac:dyDescent="0.35">
      <c r="C6102"/>
      <c r="D6102"/>
      <c r="E6102"/>
      <c r="F6102"/>
      <c r="G6102"/>
      <c r="H6102"/>
      <c r="I6102"/>
      <c r="J6102"/>
      <c r="K6102"/>
      <c r="L6102"/>
      <c r="M6102"/>
      <c r="N6102"/>
      <c r="O6102"/>
      <c r="P6102"/>
      <c r="Q6102"/>
    </row>
    <row r="6103" spans="3:17" x14ac:dyDescent="0.35">
      <c r="C6103"/>
      <c r="D6103"/>
      <c r="E6103"/>
      <c r="F6103"/>
      <c r="G6103"/>
      <c r="H6103"/>
      <c r="I6103"/>
      <c r="J6103"/>
      <c r="K6103"/>
      <c r="L6103"/>
      <c r="M6103"/>
      <c r="N6103"/>
      <c r="O6103"/>
      <c r="P6103"/>
      <c r="Q6103"/>
    </row>
    <row r="6104" spans="3:17" x14ac:dyDescent="0.35">
      <c r="C6104"/>
      <c r="D6104"/>
      <c r="E6104"/>
      <c r="F6104"/>
      <c r="G6104"/>
      <c r="H6104"/>
      <c r="I6104"/>
      <c r="J6104"/>
      <c r="K6104"/>
      <c r="L6104"/>
      <c r="M6104"/>
      <c r="N6104"/>
      <c r="O6104"/>
      <c r="P6104"/>
      <c r="Q6104"/>
    </row>
    <row r="6105" spans="3:17" x14ac:dyDescent="0.35">
      <c r="C6105"/>
      <c r="D6105"/>
      <c r="E6105"/>
      <c r="F6105"/>
      <c r="G6105"/>
      <c r="H6105"/>
      <c r="I6105"/>
      <c r="J6105"/>
      <c r="K6105"/>
      <c r="L6105"/>
      <c r="M6105"/>
      <c r="N6105"/>
      <c r="O6105"/>
      <c r="P6105"/>
      <c r="Q6105"/>
    </row>
    <row r="6106" spans="3:17" x14ac:dyDescent="0.35">
      <c r="C6106"/>
      <c r="D6106"/>
      <c r="E6106"/>
      <c r="F6106"/>
      <c r="G6106"/>
      <c r="H6106"/>
      <c r="I6106"/>
      <c r="J6106"/>
      <c r="K6106"/>
      <c r="L6106"/>
      <c r="M6106"/>
      <c r="N6106"/>
      <c r="O6106"/>
      <c r="P6106"/>
      <c r="Q6106"/>
    </row>
    <row r="6107" spans="3:17" x14ac:dyDescent="0.35">
      <c r="C6107"/>
      <c r="D6107"/>
      <c r="E6107"/>
      <c r="F6107"/>
      <c r="G6107"/>
      <c r="H6107"/>
      <c r="I6107"/>
      <c r="J6107"/>
      <c r="K6107"/>
      <c r="L6107"/>
      <c r="M6107"/>
      <c r="N6107"/>
      <c r="O6107"/>
      <c r="P6107"/>
      <c r="Q6107"/>
    </row>
    <row r="6108" spans="3:17" x14ac:dyDescent="0.35">
      <c r="C6108"/>
      <c r="D6108"/>
      <c r="E6108"/>
      <c r="F6108"/>
      <c r="G6108"/>
      <c r="H6108"/>
      <c r="I6108"/>
      <c r="J6108"/>
      <c r="K6108"/>
      <c r="L6108"/>
      <c r="M6108"/>
      <c r="N6108"/>
      <c r="O6108"/>
      <c r="P6108"/>
      <c r="Q6108"/>
    </row>
    <row r="6109" spans="3:17" x14ac:dyDescent="0.35">
      <c r="C6109"/>
      <c r="D6109"/>
      <c r="E6109"/>
      <c r="F6109"/>
      <c r="G6109"/>
      <c r="H6109"/>
      <c r="I6109"/>
      <c r="J6109"/>
      <c r="K6109"/>
      <c r="L6109"/>
      <c r="M6109"/>
      <c r="N6109"/>
      <c r="O6109"/>
      <c r="P6109"/>
      <c r="Q6109"/>
    </row>
    <row r="6110" spans="3:17" x14ac:dyDescent="0.35">
      <c r="C6110"/>
      <c r="D6110"/>
      <c r="E6110"/>
      <c r="F6110"/>
      <c r="G6110"/>
      <c r="H6110"/>
      <c r="I6110"/>
      <c r="J6110"/>
      <c r="K6110"/>
      <c r="L6110"/>
      <c r="M6110"/>
      <c r="N6110"/>
      <c r="O6110"/>
      <c r="P6110"/>
      <c r="Q6110"/>
    </row>
    <row r="6111" spans="3:17" x14ac:dyDescent="0.35">
      <c r="C6111"/>
      <c r="D6111"/>
      <c r="E6111"/>
      <c r="F6111"/>
      <c r="G6111"/>
      <c r="H6111"/>
      <c r="I6111"/>
      <c r="J6111"/>
      <c r="K6111"/>
      <c r="L6111"/>
      <c r="M6111"/>
      <c r="N6111"/>
      <c r="O6111"/>
      <c r="P6111"/>
      <c r="Q6111"/>
    </row>
    <row r="6112" spans="3:17" x14ac:dyDescent="0.35">
      <c r="C6112"/>
      <c r="D6112"/>
      <c r="E6112"/>
      <c r="F6112"/>
      <c r="G6112"/>
      <c r="H6112"/>
      <c r="I6112"/>
      <c r="J6112"/>
      <c r="K6112"/>
      <c r="L6112"/>
      <c r="M6112"/>
      <c r="N6112"/>
      <c r="O6112"/>
      <c r="P6112"/>
      <c r="Q6112"/>
    </row>
    <row r="6113" spans="3:17" x14ac:dyDescent="0.35">
      <c r="C6113"/>
      <c r="D6113"/>
      <c r="E6113"/>
      <c r="F6113"/>
      <c r="G6113"/>
      <c r="H6113"/>
      <c r="I6113"/>
      <c r="J6113"/>
      <c r="K6113"/>
      <c r="L6113"/>
      <c r="M6113"/>
      <c r="N6113"/>
      <c r="O6113"/>
      <c r="P6113"/>
      <c r="Q6113"/>
    </row>
    <row r="6114" spans="3:17" x14ac:dyDescent="0.35">
      <c r="C6114"/>
      <c r="D6114"/>
      <c r="E6114"/>
      <c r="F6114"/>
      <c r="G6114"/>
      <c r="H6114"/>
      <c r="I6114"/>
      <c r="J6114"/>
      <c r="K6114"/>
      <c r="L6114"/>
      <c r="M6114"/>
      <c r="N6114"/>
      <c r="O6114"/>
      <c r="P6114"/>
      <c r="Q6114"/>
    </row>
    <row r="6115" spans="3:17" x14ac:dyDescent="0.35">
      <c r="C6115"/>
      <c r="D6115"/>
      <c r="E6115"/>
      <c r="F6115"/>
      <c r="G6115"/>
      <c r="H6115"/>
      <c r="I6115"/>
      <c r="J6115"/>
      <c r="K6115"/>
      <c r="L6115"/>
      <c r="M6115"/>
      <c r="N6115"/>
      <c r="O6115"/>
      <c r="P6115"/>
      <c r="Q6115"/>
    </row>
    <row r="6116" spans="3:17" x14ac:dyDescent="0.35">
      <c r="C6116"/>
      <c r="D6116"/>
      <c r="E6116"/>
      <c r="F6116"/>
      <c r="G6116"/>
      <c r="H6116"/>
      <c r="I6116"/>
      <c r="J6116"/>
      <c r="K6116"/>
      <c r="L6116"/>
      <c r="M6116"/>
      <c r="N6116"/>
      <c r="O6116"/>
      <c r="P6116"/>
      <c r="Q6116"/>
    </row>
    <row r="6117" spans="3:17" x14ac:dyDescent="0.35">
      <c r="C6117"/>
      <c r="D6117"/>
      <c r="E6117"/>
      <c r="F6117"/>
      <c r="G6117"/>
      <c r="H6117"/>
      <c r="I6117"/>
      <c r="J6117"/>
      <c r="K6117"/>
      <c r="L6117"/>
      <c r="M6117"/>
      <c r="N6117"/>
      <c r="O6117"/>
      <c r="P6117"/>
      <c r="Q6117"/>
    </row>
    <row r="6118" spans="3:17" x14ac:dyDescent="0.35">
      <c r="C6118"/>
      <c r="D6118"/>
      <c r="E6118"/>
      <c r="F6118"/>
      <c r="G6118"/>
      <c r="H6118"/>
      <c r="I6118"/>
      <c r="J6118"/>
      <c r="K6118"/>
      <c r="L6118"/>
      <c r="M6118"/>
      <c r="N6118"/>
      <c r="O6118"/>
      <c r="P6118"/>
      <c r="Q6118"/>
    </row>
    <row r="6119" spans="3:17" x14ac:dyDescent="0.35">
      <c r="C6119"/>
      <c r="D6119"/>
      <c r="E6119"/>
      <c r="F6119"/>
      <c r="G6119"/>
      <c r="H6119"/>
      <c r="I6119"/>
      <c r="J6119"/>
      <c r="K6119"/>
      <c r="L6119"/>
      <c r="M6119"/>
      <c r="N6119"/>
      <c r="O6119"/>
      <c r="P6119"/>
      <c r="Q6119"/>
    </row>
    <row r="6120" spans="3:17" x14ac:dyDescent="0.35">
      <c r="C6120"/>
      <c r="D6120"/>
      <c r="E6120"/>
      <c r="F6120"/>
      <c r="G6120"/>
      <c r="H6120"/>
      <c r="I6120"/>
      <c r="J6120"/>
      <c r="K6120"/>
      <c r="L6120"/>
      <c r="M6120"/>
      <c r="N6120"/>
      <c r="O6120"/>
      <c r="P6120"/>
      <c r="Q6120"/>
    </row>
    <row r="6121" spans="3:17" x14ac:dyDescent="0.35">
      <c r="C6121"/>
      <c r="D6121"/>
      <c r="E6121"/>
      <c r="F6121"/>
      <c r="G6121"/>
      <c r="H6121"/>
      <c r="I6121"/>
      <c r="J6121"/>
      <c r="K6121"/>
      <c r="L6121"/>
      <c r="M6121"/>
      <c r="N6121"/>
      <c r="O6121"/>
      <c r="P6121"/>
      <c r="Q6121"/>
    </row>
    <row r="6122" spans="3:17" x14ac:dyDescent="0.35">
      <c r="C6122"/>
      <c r="D6122"/>
      <c r="E6122"/>
      <c r="F6122"/>
      <c r="G6122"/>
      <c r="H6122"/>
      <c r="I6122"/>
      <c r="J6122"/>
      <c r="K6122"/>
      <c r="L6122"/>
      <c r="M6122"/>
      <c r="N6122"/>
      <c r="O6122"/>
      <c r="P6122"/>
      <c r="Q6122"/>
    </row>
    <row r="6123" spans="3:17" x14ac:dyDescent="0.35">
      <c r="C6123"/>
      <c r="D6123"/>
      <c r="E6123"/>
      <c r="F6123"/>
      <c r="G6123"/>
      <c r="H6123"/>
      <c r="I6123"/>
      <c r="J6123"/>
      <c r="K6123"/>
      <c r="L6123"/>
      <c r="M6123"/>
      <c r="N6123"/>
      <c r="O6123"/>
      <c r="P6123"/>
      <c r="Q6123"/>
    </row>
    <row r="6124" spans="3:17" x14ac:dyDescent="0.35">
      <c r="C6124"/>
      <c r="D6124"/>
      <c r="E6124"/>
      <c r="F6124"/>
      <c r="G6124"/>
      <c r="H6124"/>
      <c r="I6124"/>
      <c r="J6124"/>
      <c r="K6124"/>
      <c r="L6124"/>
      <c r="M6124"/>
      <c r="N6124"/>
      <c r="O6124"/>
      <c r="P6124"/>
      <c r="Q6124"/>
    </row>
    <row r="6125" spans="3:17" x14ac:dyDescent="0.35">
      <c r="C6125"/>
      <c r="D6125"/>
      <c r="E6125"/>
      <c r="F6125"/>
      <c r="G6125"/>
      <c r="H6125"/>
      <c r="I6125"/>
      <c r="J6125"/>
      <c r="K6125"/>
      <c r="L6125"/>
      <c r="M6125"/>
      <c r="N6125"/>
      <c r="O6125"/>
      <c r="P6125"/>
      <c r="Q6125"/>
    </row>
    <row r="6126" spans="3:17" x14ac:dyDescent="0.35">
      <c r="C6126"/>
      <c r="D6126"/>
      <c r="E6126"/>
      <c r="F6126"/>
      <c r="G6126"/>
      <c r="H6126"/>
      <c r="I6126"/>
      <c r="J6126"/>
      <c r="K6126"/>
      <c r="L6126"/>
      <c r="M6126"/>
      <c r="N6126"/>
      <c r="O6126"/>
      <c r="P6126"/>
      <c r="Q6126"/>
    </row>
    <row r="6127" spans="3:17" x14ac:dyDescent="0.35">
      <c r="C6127"/>
      <c r="D6127"/>
      <c r="E6127"/>
      <c r="F6127"/>
      <c r="G6127"/>
      <c r="H6127"/>
      <c r="I6127"/>
      <c r="J6127"/>
      <c r="K6127"/>
      <c r="L6127"/>
      <c r="M6127"/>
      <c r="N6127"/>
      <c r="O6127"/>
      <c r="P6127"/>
      <c r="Q6127"/>
    </row>
    <row r="6128" spans="3:17" x14ac:dyDescent="0.35">
      <c r="C6128"/>
      <c r="D6128"/>
      <c r="E6128"/>
      <c r="F6128"/>
      <c r="G6128"/>
      <c r="H6128"/>
      <c r="I6128"/>
      <c r="J6128"/>
      <c r="K6128"/>
      <c r="L6128"/>
      <c r="M6128"/>
      <c r="N6128"/>
      <c r="O6128"/>
      <c r="P6128"/>
      <c r="Q6128"/>
    </row>
    <row r="6129" spans="3:17" x14ac:dyDescent="0.35">
      <c r="C6129"/>
      <c r="D6129"/>
      <c r="E6129"/>
      <c r="F6129"/>
      <c r="G6129"/>
      <c r="H6129"/>
      <c r="I6129"/>
      <c r="J6129"/>
      <c r="K6129"/>
      <c r="L6129"/>
      <c r="M6129"/>
      <c r="N6129"/>
      <c r="O6129"/>
      <c r="P6129"/>
      <c r="Q6129"/>
    </row>
    <row r="6130" spans="3:17" x14ac:dyDescent="0.35">
      <c r="C6130"/>
      <c r="D6130"/>
      <c r="E6130"/>
      <c r="F6130"/>
      <c r="G6130"/>
      <c r="H6130"/>
      <c r="I6130"/>
      <c r="J6130"/>
      <c r="K6130"/>
      <c r="L6130"/>
      <c r="M6130"/>
      <c r="N6130"/>
      <c r="O6130"/>
      <c r="P6130"/>
      <c r="Q6130"/>
    </row>
    <row r="6131" spans="3:17" x14ac:dyDescent="0.35">
      <c r="C6131"/>
      <c r="D6131"/>
      <c r="E6131"/>
      <c r="F6131"/>
      <c r="G6131"/>
      <c r="H6131"/>
      <c r="I6131"/>
      <c r="J6131"/>
      <c r="K6131"/>
      <c r="L6131"/>
      <c r="M6131"/>
      <c r="N6131"/>
      <c r="O6131"/>
      <c r="P6131"/>
      <c r="Q6131"/>
    </row>
    <row r="6132" spans="3:17" x14ac:dyDescent="0.35">
      <c r="C6132"/>
      <c r="D6132"/>
      <c r="E6132"/>
      <c r="F6132"/>
      <c r="G6132"/>
      <c r="H6132"/>
      <c r="I6132"/>
      <c r="J6132"/>
      <c r="K6132"/>
      <c r="L6132"/>
      <c r="M6132"/>
      <c r="N6132"/>
      <c r="O6132"/>
      <c r="P6132"/>
      <c r="Q6132"/>
    </row>
    <row r="6133" spans="3:17" x14ac:dyDescent="0.35">
      <c r="C6133"/>
      <c r="D6133"/>
      <c r="E6133"/>
      <c r="F6133"/>
      <c r="G6133"/>
      <c r="H6133"/>
      <c r="I6133"/>
      <c r="J6133"/>
      <c r="K6133"/>
      <c r="L6133"/>
      <c r="M6133"/>
      <c r="N6133"/>
      <c r="O6133"/>
      <c r="P6133"/>
      <c r="Q6133"/>
    </row>
    <row r="6134" spans="3:17" x14ac:dyDescent="0.35">
      <c r="C6134"/>
      <c r="D6134"/>
      <c r="E6134"/>
      <c r="F6134"/>
      <c r="G6134"/>
      <c r="H6134"/>
      <c r="I6134"/>
      <c r="J6134"/>
      <c r="K6134"/>
      <c r="L6134"/>
      <c r="M6134"/>
      <c r="N6134"/>
      <c r="O6134"/>
      <c r="P6134"/>
      <c r="Q6134"/>
    </row>
    <row r="6135" spans="3:17" x14ac:dyDescent="0.35">
      <c r="C6135"/>
      <c r="D6135"/>
      <c r="E6135"/>
      <c r="F6135"/>
      <c r="G6135"/>
      <c r="H6135"/>
      <c r="I6135"/>
      <c r="J6135"/>
      <c r="K6135"/>
      <c r="L6135"/>
      <c r="M6135"/>
      <c r="N6135"/>
      <c r="O6135"/>
      <c r="P6135"/>
      <c r="Q6135"/>
    </row>
    <row r="6136" spans="3:17" x14ac:dyDescent="0.35">
      <c r="C6136"/>
      <c r="D6136"/>
      <c r="E6136"/>
      <c r="F6136"/>
      <c r="G6136"/>
      <c r="H6136"/>
      <c r="I6136"/>
      <c r="J6136"/>
      <c r="K6136"/>
      <c r="L6136"/>
      <c r="M6136"/>
      <c r="N6136"/>
      <c r="O6136"/>
      <c r="P6136"/>
      <c r="Q6136"/>
    </row>
    <row r="6137" spans="3:17" x14ac:dyDescent="0.35">
      <c r="C6137"/>
      <c r="D6137"/>
      <c r="E6137"/>
      <c r="F6137"/>
      <c r="G6137"/>
      <c r="H6137"/>
      <c r="I6137"/>
      <c r="J6137"/>
      <c r="K6137"/>
      <c r="L6137"/>
      <c r="M6137"/>
      <c r="N6137"/>
      <c r="O6137"/>
      <c r="P6137"/>
      <c r="Q6137"/>
    </row>
    <row r="6138" spans="3:17" x14ac:dyDescent="0.35">
      <c r="C6138"/>
      <c r="D6138"/>
      <c r="E6138"/>
      <c r="F6138"/>
      <c r="G6138"/>
      <c r="H6138"/>
      <c r="I6138"/>
      <c r="J6138"/>
      <c r="K6138"/>
      <c r="L6138"/>
      <c r="M6138"/>
      <c r="N6138"/>
      <c r="O6138"/>
      <c r="P6138"/>
      <c r="Q6138"/>
    </row>
    <row r="6139" spans="3:17" x14ac:dyDescent="0.35">
      <c r="C6139"/>
      <c r="D6139"/>
      <c r="E6139"/>
      <c r="F6139"/>
      <c r="G6139"/>
      <c r="H6139"/>
      <c r="I6139"/>
      <c r="J6139"/>
      <c r="K6139"/>
      <c r="L6139"/>
      <c r="M6139"/>
      <c r="N6139"/>
      <c r="O6139"/>
      <c r="P6139"/>
      <c r="Q6139"/>
    </row>
    <row r="6140" spans="3:17" x14ac:dyDescent="0.35">
      <c r="C6140"/>
      <c r="D6140"/>
      <c r="E6140"/>
      <c r="F6140"/>
      <c r="G6140"/>
      <c r="H6140"/>
      <c r="I6140"/>
      <c r="J6140"/>
      <c r="K6140"/>
      <c r="L6140"/>
      <c r="M6140"/>
      <c r="N6140"/>
      <c r="O6140"/>
      <c r="P6140"/>
      <c r="Q6140"/>
    </row>
    <row r="6141" spans="3:17" x14ac:dyDescent="0.35">
      <c r="C6141"/>
      <c r="D6141"/>
      <c r="E6141"/>
      <c r="F6141"/>
      <c r="G6141"/>
      <c r="H6141"/>
      <c r="I6141"/>
      <c r="J6141"/>
      <c r="K6141"/>
      <c r="L6141"/>
      <c r="M6141"/>
      <c r="N6141"/>
      <c r="O6141"/>
      <c r="P6141"/>
      <c r="Q6141"/>
    </row>
    <row r="6142" spans="3:17" x14ac:dyDescent="0.35">
      <c r="C6142"/>
      <c r="D6142"/>
      <c r="E6142"/>
      <c r="F6142"/>
      <c r="G6142"/>
      <c r="H6142"/>
      <c r="I6142"/>
      <c r="J6142"/>
      <c r="K6142"/>
      <c r="L6142"/>
      <c r="M6142"/>
      <c r="N6142"/>
      <c r="O6142"/>
      <c r="P6142"/>
      <c r="Q6142"/>
    </row>
    <row r="6143" spans="3:17" x14ac:dyDescent="0.35">
      <c r="C6143"/>
      <c r="D6143"/>
      <c r="E6143"/>
      <c r="F6143"/>
      <c r="G6143"/>
      <c r="H6143"/>
      <c r="I6143"/>
      <c r="J6143"/>
      <c r="K6143"/>
      <c r="L6143"/>
      <c r="M6143"/>
      <c r="N6143"/>
      <c r="O6143"/>
      <c r="P6143"/>
      <c r="Q6143"/>
    </row>
    <row r="6144" spans="3:17" x14ac:dyDescent="0.35">
      <c r="C6144"/>
      <c r="D6144"/>
      <c r="E6144"/>
      <c r="F6144"/>
      <c r="G6144"/>
      <c r="H6144"/>
      <c r="I6144"/>
      <c r="J6144"/>
      <c r="K6144"/>
      <c r="L6144"/>
      <c r="M6144"/>
      <c r="N6144"/>
      <c r="O6144"/>
      <c r="P6144"/>
      <c r="Q6144"/>
    </row>
    <row r="6145" spans="3:17" x14ac:dyDescent="0.35">
      <c r="C6145"/>
      <c r="D6145"/>
      <c r="E6145"/>
      <c r="F6145"/>
      <c r="G6145"/>
      <c r="H6145"/>
      <c r="I6145"/>
      <c r="J6145"/>
      <c r="K6145"/>
      <c r="L6145"/>
      <c r="M6145"/>
      <c r="N6145"/>
      <c r="O6145"/>
      <c r="P6145"/>
      <c r="Q6145"/>
    </row>
    <row r="6146" spans="3:17" x14ac:dyDescent="0.35">
      <c r="C6146"/>
      <c r="D6146"/>
      <c r="E6146"/>
      <c r="F6146"/>
      <c r="G6146"/>
      <c r="H6146"/>
      <c r="I6146"/>
      <c r="J6146"/>
      <c r="K6146"/>
      <c r="L6146"/>
      <c r="M6146"/>
      <c r="N6146"/>
      <c r="O6146"/>
      <c r="P6146"/>
      <c r="Q6146"/>
    </row>
    <row r="6147" spans="3:17" x14ac:dyDescent="0.35">
      <c r="C6147"/>
      <c r="D6147"/>
      <c r="E6147"/>
      <c r="F6147"/>
      <c r="G6147"/>
      <c r="H6147"/>
      <c r="I6147"/>
      <c r="J6147"/>
      <c r="K6147"/>
      <c r="L6147"/>
      <c r="M6147"/>
      <c r="N6147"/>
      <c r="O6147"/>
      <c r="P6147"/>
      <c r="Q6147"/>
    </row>
    <row r="6148" spans="3:17" x14ac:dyDescent="0.35">
      <c r="C6148"/>
      <c r="D6148"/>
      <c r="E6148"/>
      <c r="F6148"/>
      <c r="G6148"/>
      <c r="H6148"/>
      <c r="I6148"/>
      <c r="J6148"/>
      <c r="K6148"/>
      <c r="L6148"/>
      <c r="M6148"/>
      <c r="N6148"/>
      <c r="O6148"/>
      <c r="P6148"/>
      <c r="Q6148"/>
    </row>
    <row r="6149" spans="3:17" x14ac:dyDescent="0.35">
      <c r="C6149"/>
      <c r="D6149"/>
      <c r="E6149"/>
      <c r="F6149"/>
      <c r="G6149"/>
      <c r="H6149"/>
      <c r="I6149"/>
      <c r="J6149"/>
      <c r="K6149"/>
      <c r="L6149"/>
      <c r="M6149"/>
      <c r="N6149"/>
      <c r="O6149"/>
      <c r="P6149"/>
      <c r="Q6149"/>
    </row>
    <row r="6150" spans="3:17" x14ac:dyDescent="0.35">
      <c r="C6150"/>
      <c r="D6150"/>
      <c r="E6150"/>
      <c r="F6150"/>
      <c r="G6150"/>
      <c r="H6150"/>
      <c r="I6150"/>
      <c r="J6150"/>
      <c r="K6150"/>
      <c r="L6150"/>
      <c r="M6150"/>
      <c r="N6150"/>
      <c r="O6150"/>
      <c r="P6150"/>
      <c r="Q6150"/>
    </row>
    <row r="6151" spans="3:17" x14ac:dyDescent="0.35">
      <c r="C6151"/>
      <c r="D6151"/>
      <c r="E6151"/>
      <c r="F6151"/>
      <c r="G6151"/>
      <c r="H6151"/>
      <c r="I6151"/>
      <c r="J6151"/>
      <c r="K6151"/>
      <c r="L6151"/>
      <c r="M6151"/>
      <c r="N6151"/>
      <c r="O6151"/>
      <c r="P6151"/>
      <c r="Q6151"/>
    </row>
    <row r="6152" spans="3:17" x14ac:dyDescent="0.35">
      <c r="C6152"/>
      <c r="D6152"/>
      <c r="E6152"/>
      <c r="F6152"/>
      <c r="G6152"/>
      <c r="H6152"/>
      <c r="I6152"/>
      <c r="J6152"/>
      <c r="K6152"/>
      <c r="L6152"/>
      <c r="M6152"/>
      <c r="N6152"/>
      <c r="O6152"/>
      <c r="P6152"/>
      <c r="Q6152"/>
    </row>
    <row r="6153" spans="3:17" x14ac:dyDescent="0.35">
      <c r="C6153"/>
      <c r="D6153"/>
      <c r="E6153"/>
      <c r="F6153"/>
      <c r="G6153"/>
      <c r="H6153"/>
      <c r="I6153"/>
      <c r="J6153"/>
      <c r="K6153"/>
      <c r="L6153"/>
      <c r="M6153"/>
      <c r="N6153"/>
      <c r="O6153"/>
      <c r="P6153"/>
      <c r="Q6153"/>
    </row>
    <row r="6154" spans="3:17" x14ac:dyDescent="0.35">
      <c r="C6154"/>
      <c r="D6154"/>
      <c r="E6154"/>
      <c r="F6154"/>
      <c r="G6154"/>
      <c r="H6154"/>
      <c r="I6154"/>
      <c r="J6154"/>
      <c r="K6154"/>
      <c r="L6154"/>
      <c r="M6154"/>
      <c r="N6154"/>
      <c r="O6154"/>
      <c r="P6154"/>
      <c r="Q6154"/>
    </row>
    <row r="6155" spans="3:17" x14ac:dyDescent="0.35">
      <c r="C6155"/>
      <c r="D6155"/>
      <c r="E6155"/>
      <c r="F6155"/>
      <c r="G6155"/>
      <c r="H6155"/>
      <c r="I6155"/>
      <c r="J6155"/>
      <c r="K6155"/>
      <c r="L6155"/>
      <c r="M6155"/>
      <c r="N6155"/>
      <c r="O6155"/>
      <c r="P6155"/>
      <c r="Q6155"/>
    </row>
    <row r="6156" spans="3:17" x14ac:dyDescent="0.35">
      <c r="C6156"/>
      <c r="D6156"/>
      <c r="E6156"/>
      <c r="F6156"/>
      <c r="G6156"/>
      <c r="H6156"/>
      <c r="I6156"/>
      <c r="J6156"/>
      <c r="K6156"/>
      <c r="L6156"/>
      <c r="M6156"/>
      <c r="N6156"/>
      <c r="O6156"/>
      <c r="P6156"/>
      <c r="Q6156"/>
    </row>
    <row r="6157" spans="3:17" x14ac:dyDescent="0.35">
      <c r="C6157"/>
      <c r="D6157"/>
      <c r="E6157"/>
      <c r="F6157"/>
      <c r="G6157"/>
      <c r="H6157"/>
      <c r="I6157"/>
      <c r="J6157"/>
      <c r="K6157"/>
      <c r="L6157"/>
      <c r="M6157"/>
      <c r="N6157"/>
      <c r="O6157"/>
      <c r="P6157"/>
      <c r="Q6157"/>
    </row>
    <row r="6158" spans="3:17" x14ac:dyDescent="0.35">
      <c r="C6158"/>
      <c r="D6158"/>
      <c r="E6158"/>
      <c r="F6158"/>
      <c r="G6158"/>
      <c r="H6158"/>
      <c r="I6158"/>
      <c r="J6158"/>
      <c r="K6158"/>
      <c r="L6158"/>
      <c r="M6158"/>
      <c r="N6158"/>
      <c r="O6158"/>
      <c r="P6158"/>
      <c r="Q6158"/>
    </row>
    <row r="6159" spans="3:17" x14ac:dyDescent="0.35">
      <c r="C6159"/>
      <c r="D6159"/>
      <c r="E6159"/>
      <c r="F6159"/>
      <c r="G6159"/>
      <c r="H6159"/>
      <c r="I6159"/>
      <c r="J6159"/>
      <c r="K6159"/>
      <c r="L6159"/>
      <c r="M6159"/>
      <c r="N6159"/>
      <c r="O6159"/>
      <c r="P6159"/>
      <c r="Q6159"/>
    </row>
    <row r="6160" spans="3:17" x14ac:dyDescent="0.35">
      <c r="C6160"/>
      <c r="D6160"/>
      <c r="E6160"/>
      <c r="F6160"/>
      <c r="G6160"/>
      <c r="H6160"/>
      <c r="I6160"/>
      <c r="J6160"/>
      <c r="K6160"/>
      <c r="L6160"/>
      <c r="M6160"/>
      <c r="N6160"/>
      <c r="O6160"/>
      <c r="P6160"/>
      <c r="Q6160"/>
    </row>
    <row r="6161" spans="3:17" x14ac:dyDescent="0.35">
      <c r="C6161"/>
      <c r="D6161"/>
      <c r="E6161"/>
      <c r="F6161"/>
      <c r="G6161"/>
      <c r="H6161"/>
      <c r="I6161"/>
      <c r="J6161"/>
      <c r="K6161"/>
      <c r="L6161"/>
      <c r="M6161"/>
      <c r="N6161"/>
      <c r="O6161"/>
      <c r="P6161"/>
      <c r="Q6161"/>
    </row>
    <row r="6162" spans="3:17" x14ac:dyDescent="0.35">
      <c r="C6162"/>
      <c r="D6162"/>
      <c r="E6162"/>
      <c r="F6162"/>
      <c r="G6162"/>
      <c r="H6162"/>
      <c r="I6162"/>
      <c r="J6162"/>
      <c r="K6162"/>
      <c r="L6162"/>
      <c r="M6162"/>
      <c r="N6162"/>
      <c r="O6162"/>
      <c r="P6162"/>
      <c r="Q6162"/>
    </row>
    <row r="6163" spans="3:17" x14ac:dyDescent="0.35">
      <c r="C6163"/>
      <c r="D6163"/>
      <c r="E6163"/>
      <c r="F6163"/>
      <c r="G6163"/>
      <c r="H6163"/>
      <c r="I6163"/>
      <c r="J6163"/>
      <c r="K6163"/>
      <c r="L6163"/>
      <c r="M6163"/>
      <c r="N6163"/>
      <c r="O6163"/>
      <c r="P6163"/>
      <c r="Q6163"/>
    </row>
    <row r="6164" spans="3:17" x14ac:dyDescent="0.35">
      <c r="C6164"/>
      <c r="D6164"/>
      <c r="E6164"/>
      <c r="F6164"/>
      <c r="G6164"/>
      <c r="H6164"/>
      <c r="I6164"/>
      <c r="J6164"/>
      <c r="K6164"/>
      <c r="L6164"/>
      <c r="M6164"/>
      <c r="N6164"/>
      <c r="O6164"/>
      <c r="P6164"/>
      <c r="Q6164"/>
    </row>
    <row r="6165" spans="3:17" x14ac:dyDescent="0.35">
      <c r="C6165"/>
      <c r="D6165"/>
      <c r="E6165"/>
      <c r="F6165"/>
      <c r="G6165"/>
      <c r="H6165"/>
      <c r="I6165"/>
      <c r="J6165"/>
      <c r="K6165"/>
      <c r="L6165"/>
      <c r="M6165"/>
      <c r="N6165"/>
      <c r="O6165"/>
      <c r="P6165"/>
      <c r="Q6165"/>
    </row>
    <row r="6166" spans="3:17" x14ac:dyDescent="0.35">
      <c r="C6166"/>
      <c r="D6166"/>
      <c r="E6166"/>
      <c r="F6166"/>
      <c r="G6166"/>
      <c r="H6166"/>
      <c r="I6166"/>
      <c r="J6166"/>
      <c r="K6166"/>
      <c r="L6166"/>
      <c r="M6166"/>
      <c r="N6166"/>
      <c r="O6166"/>
      <c r="P6166"/>
      <c r="Q6166"/>
    </row>
    <row r="6167" spans="3:17" x14ac:dyDescent="0.35">
      <c r="C6167"/>
      <c r="D6167"/>
      <c r="E6167"/>
      <c r="F6167"/>
      <c r="G6167"/>
      <c r="H6167"/>
      <c r="I6167"/>
      <c r="J6167"/>
      <c r="K6167"/>
      <c r="L6167"/>
      <c r="M6167"/>
      <c r="N6167"/>
      <c r="O6167"/>
      <c r="P6167"/>
      <c r="Q6167"/>
    </row>
    <row r="6168" spans="3:17" x14ac:dyDescent="0.35">
      <c r="C6168"/>
      <c r="D6168"/>
      <c r="E6168"/>
      <c r="F6168"/>
      <c r="G6168"/>
      <c r="H6168"/>
      <c r="I6168"/>
      <c r="J6168"/>
      <c r="K6168"/>
      <c r="L6168"/>
      <c r="M6168"/>
      <c r="N6168"/>
      <c r="O6168"/>
      <c r="P6168"/>
      <c r="Q6168"/>
    </row>
    <row r="6169" spans="3:17" x14ac:dyDescent="0.35">
      <c r="C6169"/>
      <c r="D6169"/>
      <c r="E6169"/>
      <c r="F6169"/>
      <c r="G6169"/>
      <c r="H6169"/>
      <c r="I6169"/>
      <c r="J6169"/>
      <c r="K6169"/>
      <c r="L6169"/>
      <c r="M6169"/>
      <c r="N6169"/>
      <c r="O6169"/>
      <c r="P6169"/>
      <c r="Q6169"/>
    </row>
    <row r="6170" spans="3:17" x14ac:dyDescent="0.35">
      <c r="C6170"/>
      <c r="D6170"/>
      <c r="E6170"/>
      <c r="F6170"/>
      <c r="G6170"/>
      <c r="H6170"/>
      <c r="I6170"/>
      <c r="J6170"/>
      <c r="K6170"/>
      <c r="L6170"/>
      <c r="M6170"/>
      <c r="N6170"/>
      <c r="O6170"/>
      <c r="P6170"/>
      <c r="Q6170"/>
    </row>
    <row r="6171" spans="3:17" x14ac:dyDescent="0.35">
      <c r="C6171"/>
      <c r="D6171"/>
      <c r="E6171"/>
      <c r="F6171"/>
      <c r="G6171"/>
      <c r="H6171"/>
      <c r="I6171"/>
      <c r="J6171"/>
      <c r="K6171"/>
      <c r="L6171"/>
      <c r="M6171"/>
      <c r="N6171"/>
      <c r="O6171"/>
      <c r="P6171"/>
      <c r="Q6171"/>
    </row>
    <row r="6172" spans="3:17" x14ac:dyDescent="0.35">
      <c r="C6172"/>
      <c r="D6172"/>
      <c r="E6172"/>
      <c r="F6172"/>
      <c r="G6172"/>
      <c r="H6172"/>
      <c r="I6172"/>
      <c r="J6172"/>
      <c r="K6172"/>
      <c r="L6172"/>
      <c r="M6172"/>
      <c r="N6172"/>
      <c r="O6172"/>
      <c r="P6172"/>
      <c r="Q6172"/>
    </row>
    <row r="6173" spans="3:17" x14ac:dyDescent="0.35">
      <c r="C6173"/>
      <c r="D6173"/>
      <c r="E6173"/>
      <c r="F6173"/>
      <c r="G6173"/>
      <c r="H6173"/>
      <c r="I6173"/>
      <c r="J6173"/>
      <c r="K6173"/>
      <c r="L6173"/>
      <c r="M6173"/>
      <c r="N6173"/>
      <c r="O6173"/>
      <c r="P6173"/>
      <c r="Q6173"/>
    </row>
    <row r="6174" spans="3:17" x14ac:dyDescent="0.35">
      <c r="C6174"/>
      <c r="D6174"/>
      <c r="E6174"/>
      <c r="F6174"/>
      <c r="G6174"/>
      <c r="H6174"/>
      <c r="I6174"/>
      <c r="J6174"/>
      <c r="K6174"/>
      <c r="L6174"/>
      <c r="M6174"/>
      <c r="N6174"/>
      <c r="O6174"/>
      <c r="P6174"/>
      <c r="Q6174"/>
    </row>
    <row r="6175" spans="3:17" x14ac:dyDescent="0.35">
      <c r="C6175"/>
      <c r="D6175"/>
      <c r="E6175"/>
      <c r="F6175"/>
      <c r="G6175"/>
      <c r="H6175"/>
      <c r="I6175"/>
      <c r="J6175"/>
      <c r="K6175"/>
      <c r="L6175"/>
      <c r="M6175"/>
      <c r="N6175"/>
      <c r="O6175"/>
      <c r="P6175"/>
      <c r="Q6175"/>
    </row>
    <row r="6176" spans="3:17" x14ac:dyDescent="0.35">
      <c r="C6176"/>
      <c r="D6176"/>
      <c r="E6176"/>
      <c r="F6176"/>
      <c r="G6176"/>
      <c r="H6176"/>
      <c r="I6176"/>
      <c r="J6176"/>
      <c r="K6176"/>
      <c r="L6176"/>
      <c r="M6176"/>
      <c r="N6176"/>
      <c r="O6176"/>
      <c r="P6176"/>
      <c r="Q6176"/>
    </row>
    <row r="6177" spans="3:17" x14ac:dyDescent="0.35">
      <c r="C6177"/>
      <c r="D6177"/>
      <c r="E6177"/>
      <c r="F6177"/>
      <c r="G6177"/>
      <c r="H6177"/>
      <c r="I6177"/>
      <c r="J6177"/>
      <c r="K6177"/>
      <c r="L6177"/>
      <c r="M6177"/>
      <c r="N6177"/>
      <c r="O6177"/>
      <c r="P6177"/>
      <c r="Q6177"/>
    </row>
    <row r="6178" spans="3:17" x14ac:dyDescent="0.35">
      <c r="C6178"/>
      <c r="D6178"/>
      <c r="E6178"/>
      <c r="F6178"/>
      <c r="G6178"/>
      <c r="H6178"/>
      <c r="I6178"/>
      <c r="J6178"/>
      <c r="K6178"/>
      <c r="L6178"/>
      <c r="M6178"/>
      <c r="N6178"/>
      <c r="O6178"/>
      <c r="P6178"/>
      <c r="Q6178"/>
    </row>
    <row r="6179" spans="3:17" x14ac:dyDescent="0.35">
      <c r="C6179"/>
      <c r="D6179"/>
      <c r="E6179"/>
      <c r="F6179"/>
      <c r="G6179"/>
      <c r="H6179"/>
      <c r="I6179"/>
      <c r="J6179"/>
      <c r="K6179"/>
      <c r="L6179"/>
      <c r="M6179"/>
      <c r="N6179"/>
      <c r="O6179"/>
      <c r="P6179"/>
      <c r="Q6179"/>
    </row>
    <row r="6180" spans="3:17" x14ac:dyDescent="0.35">
      <c r="C6180"/>
      <c r="D6180"/>
      <c r="E6180"/>
      <c r="F6180"/>
      <c r="G6180"/>
      <c r="H6180"/>
      <c r="I6180"/>
      <c r="J6180"/>
      <c r="K6180"/>
      <c r="L6180"/>
      <c r="M6180"/>
      <c r="N6180"/>
      <c r="O6180"/>
      <c r="P6180"/>
      <c r="Q6180"/>
    </row>
    <row r="6181" spans="3:17" x14ac:dyDescent="0.35">
      <c r="C6181"/>
      <c r="D6181"/>
      <c r="E6181"/>
      <c r="F6181"/>
      <c r="G6181"/>
      <c r="H6181"/>
      <c r="I6181"/>
      <c r="J6181"/>
      <c r="K6181"/>
      <c r="L6181"/>
      <c r="M6181"/>
      <c r="N6181"/>
      <c r="O6181"/>
      <c r="P6181"/>
      <c r="Q6181"/>
    </row>
    <row r="6182" spans="3:17" x14ac:dyDescent="0.35">
      <c r="C6182"/>
      <c r="D6182"/>
      <c r="E6182"/>
      <c r="F6182"/>
      <c r="G6182"/>
      <c r="H6182"/>
      <c r="I6182"/>
      <c r="J6182"/>
      <c r="K6182"/>
      <c r="L6182"/>
      <c r="M6182"/>
      <c r="N6182"/>
      <c r="O6182"/>
      <c r="P6182"/>
      <c r="Q6182"/>
    </row>
    <row r="6183" spans="3:17" x14ac:dyDescent="0.35">
      <c r="C6183"/>
      <c r="D6183"/>
      <c r="E6183"/>
      <c r="F6183"/>
      <c r="G6183"/>
      <c r="H6183"/>
      <c r="I6183"/>
      <c r="J6183"/>
      <c r="K6183"/>
      <c r="L6183"/>
      <c r="M6183"/>
      <c r="N6183"/>
      <c r="O6183"/>
      <c r="P6183"/>
      <c r="Q6183"/>
    </row>
    <row r="6184" spans="3:17" x14ac:dyDescent="0.35">
      <c r="C6184"/>
      <c r="D6184"/>
      <c r="E6184"/>
      <c r="F6184"/>
      <c r="G6184"/>
      <c r="H6184"/>
      <c r="I6184"/>
      <c r="J6184"/>
      <c r="K6184"/>
      <c r="L6184"/>
      <c r="M6184"/>
      <c r="N6184"/>
      <c r="O6184"/>
      <c r="P6184"/>
      <c r="Q6184"/>
    </row>
    <row r="6185" spans="3:17" x14ac:dyDescent="0.35">
      <c r="C6185"/>
      <c r="D6185"/>
      <c r="E6185"/>
      <c r="F6185"/>
      <c r="G6185"/>
      <c r="H6185"/>
      <c r="I6185"/>
      <c r="J6185"/>
      <c r="K6185"/>
      <c r="L6185"/>
      <c r="M6185"/>
      <c r="N6185"/>
      <c r="O6185"/>
      <c r="P6185"/>
      <c r="Q6185"/>
    </row>
    <row r="6186" spans="3:17" x14ac:dyDescent="0.35">
      <c r="C6186"/>
      <c r="D6186"/>
      <c r="E6186"/>
      <c r="F6186"/>
      <c r="G6186"/>
      <c r="H6186"/>
      <c r="I6186"/>
      <c r="J6186"/>
      <c r="K6186"/>
      <c r="L6186"/>
      <c r="M6186"/>
      <c r="N6186"/>
      <c r="O6186"/>
      <c r="P6186"/>
      <c r="Q6186"/>
    </row>
    <row r="6187" spans="3:17" x14ac:dyDescent="0.35">
      <c r="C6187"/>
      <c r="D6187"/>
      <c r="E6187"/>
      <c r="F6187"/>
      <c r="G6187"/>
      <c r="H6187"/>
      <c r="I6187"/>
      <c r="J6187"/>
      <c r="K6187"/>
      <c r="L6187"/>
      <c r="M6187"/>
      <c r="N6187"/>
      <c r="O6187"/>
      <c r="P6187"/>
      <c r="Q6187"/>
    </row>
    <row r="6188" spans="3:17" x14ac:dyDescent="0.35">
      <c r="C6188"/>
      <c r="D6188"/>
      <c r="E6188"/>
      <c r="F6188"/>
      <c r="G6188"/>
      <c r="H6188"/>
      <c r="I6188"/>
      <c r="J6188"/>
      <c r="K6188"/>
      <c r="L6188"/>
      <c r="M6188"/>
      <c r="N6188"/>
      <c r="O6188"/>
      <c r="P6188"/>
      <c r="Q6188"/>
    </row>
    <row r="6189" spans="3:17" x14ac:dyDescent="0.35">
      <c r="C6189"/>
      <c r="D6189"/>
      <c r="E6189"/>
      <c r="F6189"/>
      <c r="G6189"/>
      <c r="H6189"/>
      <c r="I6189"/>
      <c r="J6189"/>
      <c r="K6189"/>
      <c r="L6189"/>
      <c r="M6189"/>
      <c r="N6189"/>
      <c r="O6189"/>
      <c r="P6189"/>
      <c r="Q6189"/>
    </row>
    <row r="6190" spans="3:17" x14ac:dyDescent="0.35">
      <c r="C6190"/>
      <c r="D6190"/>
      <c r="E6190"/>
      <c r="F6190"/>
      <c r="G6190"/>
      <c r="H6190"/>
      <c r="I6190"/>
      <c r="J6190"/>
      <c r="K6190"/>
      <c r="L6190"/>
      <c r="M6190"/>
      <c r="N6190"/>
      <c r="O6190"/>
      <c r="P6190"/>
      <c r="Q6190"/>
    </row>
    <row r="6191" spans="3:17" x14ac:dyDescent="0.35">
      <c r="C6191"/>
      <c r="D6191"/>
      <c r="E6191"/>
      <c r="F6191"/>
      <c r="G6191"/>
      <c r="H6191"/>
      <c r="I6191"/>
      <c r="J6191"/>
      <c r="K6191"/>
      <c r="L6191"/>
      <c r="M6191"/>
      <c r="N6191"/>
      <c r="O6191"/>
      <c r="P6191"/>
      <c r="Q6191"/>
    </row>
    <row r="6192" spans="3:17" x14ac:dyDescent="0.35">
      <c r="C6192"/>
      <c r="D6192"/>
      <c r="E6192"/>
      <c r="F6192"/>
      <c r="G6192"/>
      <c r="H6192"/>
      <c r="I6192"/>
      <c r="J6192"/>
      <c r="K6192"/>
      <c r="L6192"/>
      <c r="M6192"/>
      <c r="N6192"/>
      <c r="O6192"/>
      <c r="P6192"/>
      <c r="Q6192"/>
    </row>
    <row r="6193" spans="3:17" x14ac:dyDescent="0.35">
      <c r="C6193"/>
      <c r="D6193"/>
      <c r="E6193"/>
      <c r="F6193"/>
      <c r="G6193"/>
      <c r="H6193"/>
      <c r="I6193"/>
      <c r="J6193"/>
      <c r="K6193"/>
      <c r="L6193"/>
      <c r="M6193"/>
      <c r="N6193"/>
      <c r="O6193"/>
      <c r="P6193"/>
      <c r="Q6193"/>
    </row>
    <row r="6194" spans="3:17" x14ac:dyDescent="0.35">
      <c r="C6194"/>
      <c r="D6194"/>
      <c r="E6194"/>
      <c r="F6194"/>
      <c r="G6194"/>
      <c r="H6194"/>
      <c r="I6194"/>
      <c r="J6194"/>
      <c r="K6194"/>
      <c r="L6194"/>
      <c r="M6194"/>
      <c r="N6194"/>
      <c r="O6194"/>
      <c r="P6194"/>
      <c r="Q6194"/>
    </row>
    <row r="6195" spans="3:17" x14ac:dyDescent="0.35">
      <c r="C6195"/>
      <c r="D6195"/>
      <c r="E6195"/>
      <c r="F6195"/>
      <c r="G6195"/>
      <c r="H6195"/>
      <c r="I6195"/>
      <c r="J6195"/>
      <c r="K6195"/>
      <c r="L6195"/>
      <c r="M6195"/>
      <c r="N6195"/>
      <c r="O6195"/>
      <c r="P6195"/>
      <c r="Q6195"/>
    </row>
    <row r="6196" spans="3:17" x14ac:dyDescent="0.35">
      <c r="C6196"/>
      <c r="D6196"/>
      <c r="E6196"/>
      <c r="F6196"/>
      <c r="G6196"/>
      <c r="H6196"/>
      <c r="I6196"/>
      <c r="J6196"/>
      <c r="K6196"/>
      <c r="L6196"/>
      <c r="M6196"/>
      <c r="N6196"/>
      <c r="O6196"/>
      <c r="P6196"/>
      <c r="Q6196"/>
    </row>
    <row r="6197" spans="3:17" x14ac:dyDescent="0.35">
      <c r="C6197"/>
      <c r="D6197"/>
      <c r="E6197"/>
      <c r="F6197"/>
      <c r="G6197"/>
      <c r="H6197"/>
      <c r="I6197"/>
      <c r="J6197"/>
      <c r="K6197"/>
      <c r="L6197"/>
      <c r="M6197"/>
      <c r="N6197"/>
      <c r="O6197"/>
      <c r="P6197"/>
      <c r="Q6197"/>
    </row>
    <row r="6198" spans="3:17" x14ac:dyDescent="0.35">
      <c r="C6198"/>
      <c r="D6198"/>
      <c r="E6198"/>
      <c r="F6198"/>
      <c r="G6198"/>
      <c r="H6198"/>
      <c r="I6198"/>
      <c r="J6198"/>
      <c r="K6198"/>
      <c r="L6198"/>
      <c r="M6198"/>
      <c r="N6198"/>
      <c r="O6198"/>
      <c r="P6198"/>
      <c r="Q6198"/>
    </row>
    <row r="6199" spans="3:17" x14ac:dyDescent="0.35">
      <c r="C6199"/>
      <c r="D6199"/>
      <c r="E6199"/>
      <c r="F6199"/>
      <c r="G6199"/>
      <c r="H6199"/>
      <c r="I6199"/>
      <c r="J6199"/>
      <c r="K6199"/>
      <c r="L6199"/>
      <c r="M6199"/>
      <c r="N6199"/>
      <c r="O6199"/>
      <c r="P6199"/>
      <c r="Q6199"/>
    </row>
    <row r="6200" spans="3:17" x14ac:dyDescent="0.35">
      <c r="C6200"/>
      <c r="D6200"/>
      <c r="E6200"/>
      <c r="F6200"/>
      <c r="G6200"/>
      <c r="H6200"/>
      <c r="I6200"/>
      <c r="J6200"/>
      <c r="K6200"/>
      <c r="L6200"/>
      <c r="M6200"/>
      <c r="N6200"/>
      <c r="O6200"/>
      <c r="P6200"/>
      <c r="Q6200"/>
    </row>
    <row r="6201" spans="3:17" x14ac:dyDescent="0.35">
      <c r="C6201"/>
      <c r="D6201"/>
      <c r="E6201"/>
      <c r="F6201"/>
      <c r="G6201"/>
      <c r="H6201"/>
      <c r="I6201"/>
      <c r="J6201"/>
      <c r="K6201"/>
      <c r="L6201"/>
      <c r="M6201"/>
      <c r="N6201"/>
      <c r="O6201"/>
      <c r="P6201"/>
      <c r="Q6201"/>
    </row>
    <row r="6202" spans="3:17" x14ac:dyDescent="0.35">
      <c r="C6202"/>
      <c r="D6202"/>
      <c r="E6202"/>
      <c r="F6202"/>
      <c r="G6202"/>
      <c r="H6202"/>
      <c r="I6202"/>
      <c r="J6202"/>
      <c r="K6202"/>
      <c r="L6202"/>
      <c r="M6202"/>
      <c r="N6202"/>
      <c r="O6202"/>
      <c r="P6202"/>
      <c r="Q6202"/>
    </row>
    <row r="6203" spans="3:17" x14ac:dyDescent="0.35">
      <c r="C6203"/>
      <c r="D6203"/>
      <c r="E6203"/>
      <c r="F6203"/>
      <c r="G6203"/>
      <c r="H6203"/>
      <c r="I6203"/>
      <c r="J6203"/>
      <c r="K6203"/>
      <c r="L6203"/>
      <c r="M6203"/>
      <c r="N6203"/>
      <c r="O6203"/>
      <c r="P6203"/>
      <c r="Q6203"/>
    </row>
    <row r="6204" spans="3:17" x14ac:dyDescent="0.35">
      <c r="C6204"/>
      <c r="D6204"/>
      <c r="E6204"/>
      <c r="F6204"/>
      <c r="G6204"/>
      <c r="H6204"/>
      <c r="I6204"/>
      <c r="J6204"/>
      <c r="K6204"/>
      <c r="L6204"/>
      <c r="M6204"/>
      <c r="N6204"/>
      <c r="O6204"/>
      <c r="P6204"/>
      <c r="Q6204"/>
    </row>
    <row r="6205" spans="3:17" x14ac:dyDescent="0.35">
      <c r="C6205"/>
      <c r="D6205"/>
      <c r="E6205"/>
      <c r="F6205"/>
      <c r="G6205"/>
      <c r="H6205"/>
      <c r="I6205"/>
      <c r="J6205"/>
      <c r="K6205"/>
      <c r="L6205"/>
      <c r="M6205"/>
      <c r="N6205"/>
      <c r="O6205"/>
      <c r="P6205"/>
      <c r="Q6205"/>
    </row>
    <row r="6206" spans="3:17" x14ac:dyDescent="0.35">
      <c r="C6206"/>
      <c r="D6206"/>
      <c r="E6206"/>
      <c r="F6206"/>
      <c r="G6206"/>
      <c r="H6206"/>
      <c r="I6206"/>
      <c r="J6206"/>
      <c r="K6206"/>
      <c r="L6206"/>
      <c r="M6206"/>
      <c r="N6206"/>
      <c r="O6206"/>
      <c r="P6206"/>
      <c r="Q6206"/>
    </row>
    <row r="6207" spans="3:17" x14ac:dyDescent="0.35">
      <c r="C6207"/>
      <c r="D6207"/>
      <c r="E6207"/>
      <c r="F6207"/>
      <c r="G6207"/>
      <c r="H6207"/>
      <c r="I6207"/>
      <c r="J6207"/>
      <c r="K6207"/>
      <c r="L6207"/>
      <c r="M6207"/>
      <c r="N6207"/>
      <c r="O6207"/>
      <c r="P6207"/>
      <c r="Q6207"/>
    </row>
    <row r="6208" spans="3:17" x14ac:dyDescent="0.35">
      <c r="C6208"/>
      <c r="D6208"/>
      <c r="E6208"/>
      <c r="F6208"/>
      <c r="G6208"/>
      <c r="H6208"/>
      <c r="I6208"/>
      <c r="J6208"/>
      <c r="K6208"/>
      <c r="L6208"/>
      <c r="M6208"/>
      <c r="N6208"/>
      <c r="O6208"/>
      <c r="P6208"/>
      <c r="Q6208"/>
    </row>
    <row r="6209" spans="3:17" x14ac:dyDescent="0.35">
      <c r="C6209"/>
      <c r="D6209"/>
      <c r="E6209"/>
      <c r="F6209"/>
      <c r="G6209"/>
      <c r="H6209"/>
      <c r="I6209"/>
      <c r="J6209"/>
      <c r="K6209"/>
      <c r="L6209"/>
      <c r="M6209"/>
      <c r="N6209"/>
      <c r="O6209"/>
      <c r="P6209"/>
      <c r="Q6209"/>
    </row>
    <row r="6210" spans="3:17" x14ac:dyDescent="0.35">
      <c r="C6210"/>
      <c r="D6210"/>
      <c r="E6210"/>
      <c r="F6210"/>
      <c r="G6210"/>
      <c r="H6210"/>
      <c r="I6210"/>
      <c r="J6210"/>
      <c r="K6210"/>
      <c r="L6210"/>
      <c r="M6210"/>
      <c r="N6210"/>
      <c r="O6210"/>
      <c r="P6210"/>
      <c r="Q6210"/>
    </row>
    <row r="6211" spans="3:17" x14ac:dyDescent="0.35">
      <c r="C6211"/>
      <c r="D6211"/>
      <c r="E6211"/>
      <c r="F6211"/>
      <c r="G6211"/>
      <c r="H6211"/>
      <c r="I6211"/>
      <c r="J6211"/>
      <c r="K6211"/>
      <c r="L6211"/>
      <c r="M6211"/>
      <c r="N6211"/>
      <c r="O6211"/>
      <c r="P6211"/>
      <c r="Q6211"/>
    </row>
    <row r="6212" spans="3:17" x14ac:dyDescent="0.35">
      <c r="C6212"/>
      <c r="D6212"/>
      <c r="E6212"/>
      <c r="F6212"/>
      <c r="G6212"/>
      <c r="H6212"/>
      <c r="I6212"/>
      <c r="J6212"/>
      <c r="K6212"/>
      <c r="L6212"/>
      <c r="M6212"/>
      <c r="N6212"/>
      <c r="O6212"/>
      <c r="P6212"/>
      <c r="Q6212"/>
    </row>
    <row r="6213" spans="3:17" x14ac:dyDescent="0.35">
      <c r="C6213"/>
      <c r="D6213"/>
      <c r="E6213"/>
      <c r="F6213"/>
      <c r="G6213"/>
      <c r="H6213"/>
      <c r="I6213"/>
      <c r="J6213"/>
      <c r="K6213"/>
      <c r="L6213"/>
      <c r="M6213"/>
      <c r="N6213"/>
      <c r="O6213"/>
      <c r="P6213"/>
      <c r="Q6213"/>
    </row>
    <row r="6214" spans="3:17" x14ac:dyDescent="0.35">
      <c r="C6214"/>
      <c r="D6214"/>
      <c r="E6214"/>
      <c r="F6214"/>
      <c r="G6214"/>
      <c r="H6214"/>
      <c r="I6214"/>
      <c r="J6214"/>
      <c r="K6214"/>
      <c r="L6214"/>
      <c r="M6214"/>
      <c r="N6214"/>
      <c r="O6214"/>
      <c r="P6214"/>
      <c r="Q6214"/>
    </row>
    <row r="6215" spans="3:17" x14ac:dyDescent="0.35">
      <c r="C6215"/>
      <c r="D6215"/>
      <c r="E6215"/>
      <c r="F6215"/>
      <c r="G6215"/>
      <c r="H6215"/>
      <c r="I6215"/>
      <c r="J6215"/>
      <c r="K6215"/>
      <c r="L6215"/>
      <c r="M6215"/>
      <c r="N6215"/>
      <c r="O6215"/>
      <c r="P6215"/>
      <c r="Q6215"/>
    </row>
    <row r="6216" spans="3:17" x14ac:dyDescent="0.35">
      <c r="C6216"/>
      <c r="D6216"/>
      <c r="E6216"/>
      <c r="F6216"/>
      <c r="G6216"/>
      <c r="H6216"/>
      <c r="I6216"/>
      <c r="J6216"/>
      <c r="K6216"/>
      <c r="L6216"/>
      <c r="M6216"/>
      <c r="N6216"/>
      <c r="O6216"/>
      <c r="P6216"/>
      <c r="Q6216"/>
    </row>
    <row r="6217" spans="3:17" x14ac:dyDescent="0.35">
      <c r="C6217"/>
      <c r="D6217"/>
      <c r="E6217"/>
      <c r="F6217"/>
      <c r="G6217"/>
      <c r="H6217"/>
      <c r="I6217"/>
      <c r="J6217"/>
      <c r="K6217"/>
      <c r="L6217"/>
      <c r="M6217"/>
      <c r="N6217"/>
      <c r="O6217"/>
      <c r="P6217"/>
      <c r="Q6217"/>
    </row>
    <row r="6218" spans="3:17" x14ac:dyDescent="0.35">
      <c r="C6218"/>
      <c r="D6218"/>
      <c r="E6218"/>
      <c r="F6218"/>
      <c r="G6218"/>
      <c r="H6218"/>
      <c r="I6218"/>
      <c r="J6218"/>
      <c r="K6218"/>
      <c r="L6218"/>
      <c r="M6218"/>
      <c r="N6218"/>
      <c r="O6218"/>
      <c r="P6218"/>
      <c r="Q6218"/>
    </row>
    <row r="6219" spans="3:17" x14ac:dyDescent="0.35">
      <c r="C6219"/>
      <c r="D6219"/>
      <c r="E6219"/>
      <c r="F6219"/>
      <c r="G6219"/>
      <c r="H6219"/>
      <c r="I6219"/>
      <c r="J6219"/>
      <c r="K6219"/>
      <c r="L6219"/>
      <c r="M6219"/>
      <c r="N6219"/>
      <c r="O6219"/>
      <c r="P6219"/>
      <c r="Q6219"/>
    </row>
    <row r="6220" spans="3:17" x14ac:dyDescent="0.35">
      <c r="C6220"/>
      <c r="D6220"/>
      <c r="E6220"/>
      <c r="F6220"/>
      <c r="G6220"/>
      <c r="H6220"/>
      <c r="I6220"/>
      <c r="J6220"/>
      <c r="K6220"/>
      <c r="L6220"/>
      <c r="M6220"/>
      <c r="N6220"/>
      <c r="O6220"/>
      <c r="P6220"/>
      <c r="Q6220"/>
    </row>
    <row r="6221" spans="3:17" x14ac:dyDescent="0.35">
      <c r="C6221"/>
      <c r="D6221"/>
      <c r="E6221"/>
      <c r="F6221"/>
      <c r="G6221"/>
      <c r="H6221"/>
      <c r="I6221"/>
      <c r="J6221"/>
      <c r="K6221"/>
      <c r="L6221"/>
      <c r="M6221"/>
      <c r="N6221"/>
      <c r="O6221"/>
      <c r="P6221"/>
      <c r="Q6221"/>
    </row>
    <row r="6222" spans="3:17" x14ac:dyDescent="0.35">
      <c r="C6222"/>
      <c r="D6222"/>
      <c r="E6222"/>
      <c r="F6222"/>
      <c r="G6222"/>
      <c r="H6222"/>
      <c r="I6222"/>
      <c r="J6222"/>
      <c r="K6222"/>
      <c r="L6222"/>
      <c r="M6222"/>
      <c r="N6222"/>
      <c r="O6222"/>
      <c r="P6222"/>
      <c r="Q6222"/>
    </row>
    <row r="6223" spans="3:17" x14ac:dyDescent="0.35">
      <c r="C6223"/>
      <c r="D6223"/>
      <c r="E6223"/>
      <c r="F6223"/>
      <c r="G6223"/>
      <c r="H6223"/>
      <c r="I6223"/>
      <c r="J6223"/>
      <c r="K6223"/>
      <c r="L6223"/>
      <c r="M6223"/>
      <c r="N6223"/>
      <c r="O6223"/>
      <c r="P6223"/>
      <c r="Q6223"/>
    </row>
    <row r="6224" spans="3:17" x14ac:dyDescent="0.35">
      <c r="C6224"/>
      <c r="D6224"/>
      <c r="E6224"/>
      <c r="F6224"/>
      <c r="G6224"/>
      <c r="H6224"/>
      <c r="I6224"/>
      <c r="J6224"/>
      <c r="K6224"/>
      <c r="L6224"/>
      <c r="M6224"/>
      <c r="N6224"/>
      <c r="O6224"/>
      <c r="P6224"/>
      <c r="Q6224"/>
    </row>
    <row r="6225" spans="3:17" x14ac:dyDescent="0.35">
      <c r="C6225"/>
      <c r="D6225"/>
      <c r="E6225"/>
      <c r="F6225"/>
      <c r="G6225"/>
      <c r="H6225"/>
      <c r="I6225"/>
      <c r="J6225"/>
      <c r="K6225"/>
      <c r="L6225"/>
      <c r="M6225"/>
      <c r="N6225"/>
      <c r="O6225"/>
      <c r="P6225"/>
      <c r="Q6225"/>
    </row>
    <row r="6226" spans="3:17" x14ac:dyDescent="0.35">
      <c r="C6226"/>
      <c r="D6226"/>
      <c r="E6226"/>
      <c r="F6226"/>
      <c r="G6226"/>
      <c r="H6226"/>
      <c r="I6226"/>
      <c r="J6226"/>
      <c r="K6226"/>
      <c r="L6226"/>
      <c r="M6226"/>
      <c r="N6226"/>
      <c r="O6226"/>
      <c r="P6226"/>
      <c r="Q6226"/>
    </row>
    <row r="6227" spans="3:17" x14ac:dyDescent="0.35">
      <c r="C6227"/>
      <c r="D6227"/>
      <c r="E6227"/>
      <c r="F6227"/>
      <c r="G6227"/>
      <c r="H6227"/>
      <c r="I6227"/>
      <c r="J6227"/>
      <c r="K6227"/>
      <c r="L6227"/>
      <c r="M6227"/>
      <c r="N6227"/>
      <c r="O6227"/>
      <c r="P6227"/>
      <c r="Q6227"/>
    </row>
    <row r="6228" spans="3:17" x14ac:dyDescent="0.35">
      <c r="C6228"/>
      <c r="D6228"/>
      <c r="E6228"/>
      <c r="F6228"/>
      <c r="G6228"/>
      <c r="H6228"/>
      <c r="I6228"/>
      <c r="J6228"/>
      <c r="K6228"/>
      <c r="L6228"/>
      <c r="M6228"/>
      <c r="N6228"/>
      <c r="O6228"/>
      <c r="P6228"/>
      <c r="Q6228"/>
    </row>
    <row r="6229" spans="3:17" x14ac:dyDescent="0.35">
      <c r="C6229"/>
      <c r="D6229"/>
      <c r="E6229"/>
      <c r="F6229"/>
      <c r="G6229"/>
      <c r="H6229"/>
      <c r="I6229"/>
      <c r="J6229"/>
      <c r="K6229"/>
      <c r="L6229"/>
      <c r="M6229"/>
      <c r="N6229"/>
      <c r="O6229"/>
      <c r="P6229"/>
      <c r="Q6229"/>
    </row>
    <row r="6230" spans="3:17" x14ac:dyDescent="0.35">
      <c r="C6230"/>
      <c r="D6230"/>
      <c r="E6230"/>
      <c r="F6230"/>
      <c r="G6230"/>
      <c r="H6230"/>
      <c r="I6230"/>
      <c r="J6230"/>
      <c r="K6230"/>
      <c r="L6230"/>
      <c r="M6230"/>
      <c r="N6230"/>
      <c r="O6230"/>
      <c r="P6230"/>
      <c r="Q6230"/>
    </row>
    <row r="6231" spans="3:17" x14ac:dyDescent="0.35">
      <c r="C6231"/>
      <c r="D6231"/>
      <c r="E6231"/>
      <c r="F6231"/>
      <c r="G6231"/>
      <c r="H6231"/>
      <c r="I6231"/>
      <c r="J6231"/>
      <c r="K6231"/>
      <c r="L6231"/>
      <c r="M6231"/>
      <c r="N6231"/>
      <c r="O6231"/>
      <c r="P6231"/>
      <c r="Q6231"/>
    </row>
    <row r="6232" spans="3:17" x14ac:dyDescent="0.35">
      <c r="C6232"/>
      <c r="D6232"/>
      <c r="E6232"/>
      <c r="F6232"/>
      <c r="G6232"/>
      <c r="H6232"/>
      <c r="I6232"/>
      <c r="J6232"/>
      <c r="K6232"/>
      <c r="L6232"/>
      <c r="M6232"/>
      <c r="N6232"/>
      <c r="O6232"/>
      <c r="P6232"/>
      <c r="Q6232"/>
    </row>
    <row r="6233" spans="3:17" x14ac:dyDescent="0.35">
      <c r="C6233"/>
      <c r="D6233"/>
      <c r="E6233"/>
      <c r="F6233"/>
      <c r="G6233"/>
      <c r="H6233"/>
      <c r="I6233"/>
      <c r="J6233"/>
      <c r="K6233"/>
      <c r="L6233"/>
      <c r="M6233"/>
      <c r="N6233"/>
      <c r="O6233"/>
      <c r="P6233"/>
      <c r="Q6233"/>
    </row>
    <row r="6234" spans="3:17" x14ac:dyDescent="0.35">
      <c r="C6234"/>
      <c r="D6234"/>
      <c r="E6234"/>
      <c r="F6234"/>
      <c r="G6234"/>
      <c r="H6234"/>
      <c r="I6234"/>
      <c r="J6234"/>
      <c r="K6234"/>
      <c r="L6234"/>
      <c r="M6234"/>
      <c r="N6234"/>
      <c r="O6234"/>
      <c r="P6234"/>
      <c r="Q6234"/>
    </row>
    <row r="6235" spans="3:17" x14ac:dyDescent="0.35">
      <c r="C6235"/>
      <c r="D6235"/>
      <c r="E6235"/>
      <c r="F6235"/>
      <c r="G6235"/>
      <c r="H6235"/>
      <c r="I6235"/>
      <c r="J6235"/>
      <c r="K6235"/>
      <c r="L6235"/>
      <c r="M6235"/>
      <c r="N6235"/>
      <c r="O6235"/>
      <c r="P6235"/>
      <c r="Q6235"/>
    </row>
    <row r="6236" spans="3:17" x14ac:dyDescent="0.35">
      <c r="C6236"/>
      <c r="D6236"/>
      <c r="E6236"/>
      <c r="F6236"/>
      <c r="G6236"/>
      <c r="H6236"/>
      <c r="I6236"/>
      <c r="J6236"/>
      <c r="K6236"/>
      <c r="L6236"/>
      <c r="M6236"/>
      <c r="N6236"/>
      <c r="O6236"/>
      <c r="P6236"/>
      <c r="Q6236"/>
    </row>
    <row r="6237" spans="3:17" x14ac:dyDescent="0.35">
      <c r="C6237"/>
      <c r="D6237"/>
      <c r="E6237"/>
      <c r="F6237"/>
      <c r="G6237"/>
      <c r="H6237"/>
      <c r="I6237"/>
      <c r="J6237"/>
      <c r="K6237"/>
      <c r="L6237"/>
      <c r="M6237"/>
      <c r="N6237"/>
      <c r="O6237"/>
      <c r="P6237"/>
      <c r="Q6237"/>
    </row>
    <row r="6238" spans="3:17" x14ac:dyDescent="0.35">
      <c r="C6238"/>
      <c r="D6238"/>
      <c r="E6238"/>
      <c r="F6238"/>
      <c r="G6238"/>
      <c r="H6238"/>
      <c r="I6238"/>
      <c r="J6238"/>
      <c r="K6238"/>
      <c r="L6238"/>
      <c r="M6238"/>
      <c r="N6238"/>
      <c r="O6238"/>
      <c r="P6238"/>
      <c r="Q6238"/>
    </row>
    <row r="6239" spans="3:17" x14ac:dyDescent="0.35">
      <c r="C6239"/>
      <c r="D6239"/>
      <c r="E6239"/>
      <c r="F6239"/>
      <c r="G6239"/>
      <c r="H6239"/>
      <c r="I6239"/>
      <c r="J6239"/>
      <c r="K6239"/>
      <c r="L6239"/>
      <c r="M6239"/>
      <c r="N6239"/>
      <c r="O6239"/>
      <c r="P6239"/>
      <c r="Q6239"/>
    </row>
    <row r="6240" spans="3:17" x14ac:dyDescent="0.35">
      <c r="C6240"/>
      <c r="D6240"/>
      <c r="E6240"/>
      <c r="F6240"/>
      <c r="G6240"/>
      <c r="H6240"/>
      <c r="I6240"/>
      <c r="J6240"/>
      <c r="K6240"/>
      <c r="L6240"/>
      <c r="M6240"/>
      <c r="N6240"/>
      <c r="O6240"/>
      <c r="P6240"/>
      <c r="Q6240"/>
    </row>
    <row r="6241" spans="3:17" x14ac:dyDescent="0.35">
      <c r="C6241"/>
      <c r="D6241"/>
      <c r="E6241"/>
      <c r="F6241"/>
      <c r="G6241"/>
      <c r="H6241"/>
      <c r="I6241"/>
      <c r="J6241"/>
      <c r="K6241"/>
      <c r="L6241"/>
      <c r="M6241"/>
      <c r="N6241"/>
      <c r="O6241"/>
      <c r="P6241"/>
      <c r="Q6241"/>
    </row>
    <row r="6242" spans="3:17" x14ac:dyDescent="0.35">
      <c r="C6242"/>
      <c r="D6242"/>
      <c r="E6242"/>
      <c r="F6242"/>
      <c r="G6242"/>
      <c r="H6242"/>
      <c r="I6242"/>
      <c r="J6242"/>
      <c r="K6242"/>
      <c r="L6242"/>
      <c r="M6242"/>
      <c r="N6242"/>
      <c r="O6242"/>
      <c r="P6242"/>
      <c r="Q6242"/>
    </row>
    <row r="6243" spans="3:17" x14ac:dyDescent="0.35">
      <c r="C6243"/>
      <c r="D6243"/>
      <c r="E6243"/>
      <c r="F6243"/>
      <c r="G6243"/>
      <c r="H6243"/>
      <c r="I6243"/>
      <c r="J6243"/>
      <c r="K6243"/>
      <c r="L6243"/>
      <c r="M6243"/>
      <c r="N6243"/>
      <c r="O6243"/>
      <c r="P6243"/>
      <c r="Q6243"/>
    </row>
    <row r="6244" spans="3:17" x14ac:dyDescent="0.35">
      <c r="C6244"/>
      <c r="D6244"/>
      <c r="E6244"/>
      <c r="F6244"/>
      <c r="G6244"/>
      <c r="H6244"/>
      <c r="I6244"/>
      <c r="J6244"/>
      <c r="K6244"/>
      <c r="L6244"/>
      <c r="M6244"/>
      <c r="N6244"/>
      <c r="O6244"/>
      <c r="P6244"/>
      <c r="Q6244"/>
    </row>
    <row r="6245" spans="3:17" x14ac:dyDescent="0.35">
      <c r="C6245"/>
      <c r="D6245"/>
      <c r="E6245"/>
      <c r="F6245"/>
      <c r="G6245"/>
      <c r="H6245"/>
      <c r="I6245"/>
      <c r="J6245"/>
      <c r="K6245"/>
      <c r="L6245"/>
      <c r="M6245"/>
      <c r="N6245"/>
      <c r="O6245"/>
      <c r="P6245"/>
      <c r="Q6245"/>
    </row>
    <row r="6246" spans="3:17" x14ac:dyDescent="0.35">
      <c r="C6246"/>
      <c r="D6246"/>
      <c r="E6246"/>
      <c r="F6246"/>
      <c r="G6246"/>
      <c r="H6246"/>
      <c r="I6246"/>
      <c r="J6246"/>
      <c r="K6246"/>
      <c r="L6246"/>
      <c r="M6246"/>
      <c r="N6246"/>
      <c r="O6246"/>
      <c r="P6246"/>
      <c r="Q6246"/>
    </row>
    <row r="6247" spans="3:17" x14ac:dyDescent="0.35">
      <c r="C6247"/>
      <c r="D6247"/>
      <c r="E6247"/>
      <c r="F6247"/>
      <c r="G6247"/>
      <c r="H6247"/>
      <c r="I6247"/>
      <c r="J6247"/>
      <c r="K6247"/>
      <c r="L6247"/>
      <c r="M6247"/>
      <c r="N6247"/>
      <c r="O6247"/>
      <c r="P6247"/>
      <c r="Q6247"/>
    </row>
    <row r="6248" spans="3:17" x14ac:dyDescent="0.35">
      <c r="C6248"/>
      <c r="D6248"/>
      <c r="E6248"/>
      <c r="F6248"/>
      <c r="G6248"/>
      <c r="H6248"/>
      <c r="I6248"/>
      <c r="J6248"/>
      <c r="K6248"/>
      <c r="L6248"/>
      <c r="M6248"/>
      <c r="N6248"/>
      <c r="O6248"/>
      <c r="P6248"/>
      <c r="Q6248"/>
    </row>
    <row r="6249" spans="3:17" x14ac:dyDescent="0.35">
      <c r="C6249"/>
      <c r="D6249"/>
      <c r="E6249"/>
      <c r="F6249"/>
      <c r="G6249"/>
      <c r="H6249"/>
      <c r="I6249"/>
      <c r="J6249"/>
      <c r="K6249"/>
      <c r="L6249"/>
      <c r="M6249"/>
      <c r="N6249"/>
      <c r="O6249"/>
      <c r="P6249"/>
      <c r="Q6249"/>
    </row>
    <row r="6250" spans="3:17" x14ac:dyDescent="0.35">
      <c r="C6250"/>
      <c r="D6250"/>
      <c r="E6250"/>
      <c r="F6250"/>
      <c r="G6250"/>
      <c r="H6250"/>
      <c r="I6250"/>
      <c r="J6250"/>
      <c r="K6250"/>
      <c r="L6250"/>
      <c r="M6250"/>
      <c r="N6250"/>
      <c r="O6250"/>
      <c r="P6250"/>
      <c r="Q6250"/>
    </row>
    <row r="6251" spans="3:17" x14ac:dyDescent="0.35">
      <c r="C6251"/>
      <c r="D6251"/>
      <c r="E6251"/>
      <c r="F6251"/>
      <c r="G6251"/>
      <c r="H6251"/>
      <c r="I6251"/>
      <c r="J6251"/>
      <c r="K6251"/>
      <c r="L6251"/>
      <c r="M6251"/>
      <c r="N6251"/>
      <c r="O6251"/>
      <c r="P6251"/>
      <c r="Q6251"/>
    </row>
    <row r="6252" spans="3:17" x14ac:dyDescent="0.35">
      <c r="C6252"/>
      <c r="D6252"/>
      <c r="E6252"/>
      <c r="F6252"/>
      <c r="G6252"/>
      <c r="H6252"/>
      <c r="I6252"/>
      <c r="J6252"/>
      <c r="K6252"/>
      <c r="L6252"/>
      <c r="M6252"/>
      <c r="N6252"/>
      <c r="O6252"/>
      <c r="P6252"/>
      <c r="Q6252"/>
    </row>
    <row r="6253" spans="3:17" x14ac:dyDescent="0.35">
      <c r="C6253"/>
      <c r="D6253"/>
      <c r="E6253"/>
      <c r="F6253"/>
      <c r="G6253"/>
      <c r="H6253"/>
      <c r="I6253"/>
      <c r="J6253"/>
      <c r="K6253"/>
      <c r="L6253"/>
      <c r="M6253"/>
      <c r="N6253"/>
      <c r="O6253"/>
      <c r="P6253"/>
      <c r="Q6253"/>
    </row>
    <row r="6254" spans="3:17" x14ac:dyDescent="0.35">
      <c r="C6254"/>
      <c r="D6254"/>
      <c r="E6254"/>
      <c r="F6254"/>
      <c r="G6254"/>
      <c r="H6254"/>
      <c r="I6254"/>
      <c r="J6254"/>
      <c r="K6254"/>
      <c r="L6254"/>
      <c r="M6254"/>
      <c r="N6254"/>
      <c r="O6254"/>
      <c r="P6254"/>
      <c r="Q6254"/>
    </row>
    <row r="6255" spans="3:17" x14ac:dyDescent="0.35">
      <c r="C6255"/>
      <c r="D6255"/>
      <c r="E6255"/>
      <c r="F6255"/>
      <c r="G6255"/>
      <c r="H6255"/>
      <c r="I6255"/>
      <c r="J6255"/>
      <c r="K6255"/>
      <c r="L6255"/>
      <c r="M6255"/>
      <c r="N6255"/>
      <c r="O6255"/>
      <c r="P6255"/>
      <c r="Q6255"/>
    </row>
    <row r="6256" spans="3:17" x14ac:dyDescent="0.35">
      <c r="C6256"/>
      <c r="D6256"/>
      <c r="E6256"/>
      <c r="F6256"/>
      <c r="G6256"/>
      <c r="H6256"/>
      <c r="I6256"/>
      <c r="J6256"/>
      <c r="K6256"/>
      <c r="L6256"/>
      <c r="M6256"/>
      <c r="N6256"/>
      <c r="O6256"/>
      <c r="P6256"/>
      <c r="Q6256"/>
    </row>
    <row r="6257" spans="3:17" x14ac:dyDescent="0.35">
      <c r="C6257"/>
      <c r="D6257"/>
      <c r="E6257"/>
      <c r="F6257"/>
      <c r="G6257"/>
      <c r="H6257"/>
      <c r="I6257"/>
      <c r="J6257"/>
      <c r="K6257"/>
      <c r="L6257"/>
      <c r="M6257"/>
      <c r="N6257"/>
      <c r="O6257"/>
      <c r="P6257"/>
      <c r="Q6257"/>
    </row>
    <row r="6258" spans="3:17" x14ac:dyDescent="0.35">
      <c r="C6258"/>
      <c r="D6258"/>
      <c r="E6258"/>
      <c r="F6258"/>
      <c r="G6258"/>
      <c r="H6258"/>
      <c r="I6258"/>
      <c r="J6258"/>
      <c r="K6258"/>
      <c r="L6258"/>
      <c r="M6258"/>
      <c r="N6258"/>
      <c r="O6258"/>
      <c r="P6258"/>
      <c r="Q6258"/>
    </row>
    <row r="6259" spans="3:17" x14ac:dyDescent="0.35">
      <c r="C6259"/>
      <c r="D6259"/>
      <c r="E6259"/>
      <c r="F6259"/>
      <c r="G6259"/>
      <c r="H6259"/>
      <c r="I6259"/>
      <c r="J6259"/>
      <c r="K6259"/>
      <c r="L6259"/>
      <c r="M6259"/>
      <c r="N6259"/>
      <c r="O6259"/>
      <c r="P6259"/>
      <c r="Q6259"/>
    </row>
    <row r="6260" spans="3:17" x14ac:dyDescent="0.35">
      <c r="C6260"/>
      <c r="D6260"/>
      <c r="E6260"/>
      <c r="F6260"/>
      <c r="G6260"/>
      <c r="H6260"/>
      <c r="I6260"/>
      <c r="J6260"/>
      <c r="K6260"/>
      <c r="L6260"/>
      <c r="M6260"/>
      <c r="N6260"/>
      <c r="O6260"/>
      <c r="P6260"/>
      <c r="Q6260"/>
    </row>
    <row r="6261" spans="3:17" x14ac:dyDescent="0.35">
      <c r="C6261"/>
      <c r="D6261"/>
      <c r="E6261"/>
      <c r="F6261"/>
      <c r="G6261"/>
      <c r="H6261"/>
      <c r="I6261"/>
      <c r="J6261"/>
      <c r="K6261"/>
      <c r="L6261"/>
      <c r="M6261"/>
      <c r="N6261"/>
      <c r="O6261"/>
      <c r="P6261"/>
      <c r="Q6261"/>
    </row>
    <row r="6262" spans="3:17" x14ac:dyDescent="0.35">
      <c r="C6262"/>
      <c r="D6262"/>
      <c r="E6262"/>
      <c r="F6262"/>
      <c r="G6262"/>
      <c r="H6262"/>
      <c r="I6262"/>
      <c r="J6262"/>
      <c r="K6262"/>
      <c r="L6262"/>
      <c r="M6262"/>
      <c r="N6262"/>
      <c r="O6262"/>
      <c r="P6262"/>
      <c r="Q6262"/>
    </row>
    <row r="6263" spans="3:17" x14ac:dyDescent="0.35">
      <c r="C6263"/>
      <c r="D6263"/>
      <c r="E6263"/>
      <c r="F6263"/>
      <c r="G6263"/>
      <c r="H6263"/>
      <c r="I6263"/>
      <c r="J6263"/>
      <c r="K6263"/>
      <c r="L6263"/>
      <c r="M6263"/>
      <c r="N6263"/>
      <c r="O6263"/>
      <c r="P6263"/>
      <c r="Q6263"/>
    </row>
    <row r="6264" spans="3:17" x14ac:dyDescent="0.35">
      <c r="C6264"/>
      <c r="D6264"/>
      <c r="E6264"/>
      <c r="F6264"/>
      <c r="G6264"/>
      <c r="H6264"/>
      <c r="I6264"/>
      <c r="J6264"/>
      <c r="K6264"/>
      <c r="L6264"/>
      <c r="M6264"/>
      <c r="N6264"/>
      <c r="O6264"/>
      <c r="P6264"/>
      <c r="Q6264"/>
    </row>
    <row r="6265" spans="3:17" x14ac:dyDescent="0.35">
      <c r="C6265"/>
      <c r="D6265"/>
      <c r="E6265"/>
      <c r="F6265"/>
      <c r="G6265"/>
      <c r="H6265"/>
      <c r="I6265"/>
      <c r="J6265"/>
      <c r="K6265"/>
      <c r="L6265"/>
      <c r="M6265"/>
      <c r="N6265"/>
      <c r="O6265"/>
      <c r="P6265"/>
      <c r="Q6265"/>
    </row>
    <row r="6266" spans="3:17" x14ac:dyDescent="0.35">
      <c r="C6266"/>
      <c r="D6266"/>
      <c r="E6266"/>
      <c r="F6266"/>
      <c r="G6266"/>
      <c r="H6266"/>
      <c r="I6266"/>
      <c r="J6266"/>
      <c r="K6266"/>
      <c r="L6266"/>
      <c r="M6266"/>
      <c r="N6266"/>
      <c r="O6266"/>
      <c r="P6266"/>
      <c r="Q6266"/>
    </row>
    <row r="6267" spans="3:17" x14ac:dyDescent="0.35">
      <c r="C6267"/>
      <c r="D6267"/>
      <c r="E6267"/>
      <c r="F6267"/>
      <c r="G6267"/>
      <c r="H6267"/>
      <c r="I6267"/>
      <c r="J6267"/>
      <c r="K6267"/>
      <c r="L6267"/>
      <c r="M6267"/>
      <c r="N6267"/>
      <c r="O6267"/>
      <c r="P6267"/>
      <c r="Q6267"/>
    </row>
    <row r="6268" spans="3:17" x14ac:dyDescent="0.35">
      <c r="C6268"/>
      <c r="D6268"/>
      <c r="E6268"/>
      <c r="F6268"/>
      <c r="G6268"/>
      <c r="H6268"/>
      <c r="I6268"/>
      <c r="J6268"/>
      <c r="K6268"/>
      <c r="L6268"/>
      <c r="M6268"/>
      <c r="N6268"/>
      <c r="O6268"/>
      <c r="P6268"/>
      <c r="Q6268"/>
    </row>
    <row r="6269" spans="3:17" x14ac:dyDescent="0.35">
      <c r="C6269"/>
      <c r="D6269"/>
      <c r="E6269"/>
      <c r="F6269"/>
      <c r="G6269"/>
      <c r="H6269"/>
      <c r="I6269"/>
      <c r="J6269"/>
      <c r="K6269"/>
      <c r="L6269"/>
      <c r="M6269"/>
      <c r="N6269"/>
      <c r="O6269"/>
      <c r="P6269"/>
      <c r="Q6269"/>
    </row>
    <row r="6270" spans="3:17" x14ac:dyDescent="0.35">
      <c r="C6270"/>
      <c r="D6270"/>
      <c r="E6270"/>
      <c r="F6270"/>
      <c r="G6270"/>
      <c r="H6270"/>
      <c r="I6270"/>
      <c r="J6270"/>
      <c r="K6270"/>
      <c r="L6270"/>
      <c r="M6270"/>
      <c r="N6270"/>
      <c r="O6270"/>
      <c r="P6270"/>
      <c r="Q6270"/>
    </row>
    <row r="6271" spans="3:17" x14ac:dyDescent="0.35">
      <c r="C6271"/>
      <c r="D6271"/>
      <c r="E6271"/>
      <c r="F6271"/>
      <c r="G6271"/>
      <c r="H6271"/>
      <c r="I6271"/>
      <c r="J6271"/>
      <c r="K6271"/>
      <c r="L6271"/>
      <c r="M6271"/>
      <c r="N6271"/>
      <c r="O6271"/>
      <c r="P6271"/>
      <c r="Q6271"/>
    </row>
    <row r="6272" spans="3:17" x14ac:dyDescent="0.35">
      <c r="C6272"/>
      <c r="D6272"/>
      <c r="E6272"/>
      <c r="F6272"/>
      <c r="G6272"/>
      <c r="H6272"/>
      <c r="I6272"/>
      <c r="J6272"/>
      <c r="K6272"/>
      <c r="L6272"/>
      <c r="M6272"/>
      <c r="N6272"/>
      <c r="O6272"/>
      <c r="P6272"/>
      <c r="Q6272"/>
    </row>
    <row r="6273" spans="3:17" x14ac:dyDescent="0.35">
      <c r="C6273"/>
      <c r="D6273"/>
      <c r="E6273"/>
      <c r="F6273"/>
      <c r="G6273"/>
      <c r="H6273"/>
      <c r="I6273"/>
      <c r="J6273"/>
      <c r="K6273"/>
      <c r="L6273"/>
      <c r="M6273"/>
      <c r="N6273"/>
      <c r="O6273"/>
      <c r="P6273"/>
      <c r="Q6273"/>
    </row>
    <row r="6274" spans="3:17" x14ac:dyDescent="0.35">
      <c r="C6274"/>
      <c r="D6274"/>
      <c r="E6274"/>
      <c r="F6274"/>
      <c r="G6274"/>
      <c r="H6274"/>
      <c r="I6274"/>
      <c r="J6274"/>
      <c r="K6274"/>
      <c r="L6274"/>
      <c r="M6274"/>
      <c r="N6274"/>
      <c r="O6274"/>
      <c r="P6274"/>
      <c r="Q6274"/>
    </row>
    <row r="6275" spans="3:17" x14ac:dyDescent="0.35">
      <c r="C6275"/>
      <c r="D6275"/>
      <c r="E6275"/>
      <c r="F6275"/>
      <c r="G6275"/>
      <c r="H6275"/>
      <c r="I6275"/>
      <c r="J6275"/>
      <c r="K6275"/>
      <c r="L6275"/>
      <c r="M6275"/>
      <c r="N6275"/>
      <c r="O6275"/>
      <c r="P6275"/>
      <c r="Q6275"/>
    </row>
    <row r="6276" spans="3:17" x14ac:dyDescent="0.35">
      <c r="C6276"/>
      <c r="D6276"/>
      <c r="E6276"/>
      <c r="F6276"/>
      <c r="G6276"/>
      <c r="H6276"/>
      <c r="I6276"/>
      <c r="J6276"/>
      <c r="K6276"/>
      <c r="L6276"/>
      <c r="M6276"/>
      <c r="N6276"/>
      <c r="O6276"/>
      <c r="P6276"/>
      <c r="Q6276"/>
    </row>
    <row r="6277" spans="3:17" x14ac:dyDescent="0.35">
      <c r="C6277"/>
      <c r="D6277"/>
      <c r="E6277"/>
      <c r="F6277"/>
      <c r="G6277"/>
      <c r="H6277"/>
      <c r="I6277"/>
      <c r="J6277"/>
      <c r="K6277"/>
      <c r="L6277"/>
      <c r="M6277"/>
      <c r="N6277"/>
      <c r="O6277"/>
      <c r="P6277"/>
      <c r="Q6277"/>
    </row>
    <row r="6278" spans="3:17" x14ac:dyDescent="0.35">
      <c r="C6278"/>
      <c r="D6278"/>
      <c r="E6278"/>
      <c r="F6278"/>
      <c r="G6278"/>
      <c r="H6278"/>
      <c r="I6278"/>
      <c r="J6278"/>
      <c r="K6278"/>
      <c r="L6278"/>
      <c r="M6278"/>
      <c r="N6278"/>
      <c r="O6278"/>
      <c r="P6278"/>
      <c r="Q6278"/>
    </row>
    <row r="6279" spans="3:17" x14ac:dyDescent="0.35">
      <c r="C6279"/>
      <c r="D6279"/>
      <c r="E6279"/>
      <c r="F6279"/>
      <c r="G6279"/>
      <c r="H6279"/>
      <c r="I6279"/>
      <c r="J6279"/>
      <c r="K6279"/>
      <c r="L6279"/>
      <c r="M6279"/>
      <c r="N6279"/>
      <c r="O6279"/>
      <c r="P6279"/>
      <c r="Q6279"/>
    </row>
    <row r="6280" spans="3:17" x14ac:dyDescent="0.35">
      <c r="C6280"/>
      <c r="D6280"/>
      <c r="E6280"/>
      <c r="F6280"/>
      <c r="G6280"/>
      <c r="H6280"/>
      <c r="I6280"/>
      <c r="J6280"/>
      <c r="K6280"/>
      <c r="L6280"/>
      <c r="M6280"/>
      <c r="N6280"/>
      <c r="O6280"/>
      <c r="P6280"/>
      <c r="Q6280"/>
    </row>
    <row r="6281" spans="3:17" x14ac:dyDescent="0.35">
      <c r="C6281"/>
      <c r="D6281"/>
      <c r="E6281"/>
      <c r="F6281"/>
      <c r="G6281"/>
      <c r="H6281"/>
      <c r="I6281"/>
      <c r="J6281"/>
      <c r="K6281"/>
      <c r="L6281"/>
      <c r="M6281"/>
      <c r="N6281"/>
      <c r="O6281"/>
      <c r="P6281"/>
      <c r="Q6281"/>
    </row>
    <row r="6282" spans="3:17" x14ac:dyDescent="0.35">
      <c r="C6282"/>
      <c r="D6282"/>
      <c r="E6282"/>
      <c r="F6282"/>
      <c r="G6282"/>
      <c r="H6282"/>
      <c r="I6282"/>
      <c r="J6282"/>
      <c r="K6282"/>
      <c r="L6282"/>
      <c r="M6282"/>
      <c r="N6282"/>
      <c r="O6282"/>
      <c r="P6282"/>
      <c r="Q6282"/>
    </row>
    <row r="6283" spans="3:17" x14ac:dyDescent="0.35">
      <c r="C6283"/>
      <c r="D6283"/>
      <c r="E6283"/>
      <c r="F6283"/>
      <c r="G6283"/>
      <c r="H6283"/>
      <c r="I6283"/>
      <c r="J6283"/>
      <c r="K6283"/>
      <c r="L6283"/>
      <c r="M6283"/>
      <c r="N6283"/>
      <c r="O6283"/>
      <c r="P6283"/>
      <c r="Q6283"/>
    </row>
    <row r="6284" spans="3:17" x14ac:dyDescent="0.35">
      <c r="C6284"/>
      <c r="D6284"/>
      <c r="E6284"/>
      <c r="F6284"/>
      <c r="G6284"/>
      <c r="H6284"/>
      <c r="I6284"/>
      <c r="J6284"/>
      <c r="K6284"/>
      <c r="L6284"/>
      <c r="M6284"/>
      <c r="N6284"/>
      <c r="O6284"/>
      <c r="P6284"/>
      <c r="Q6284"/>
    </row>
    <row r="6285" spans="3:17" x14ac:dyDescent="0.35">
      <c r="C6285"/>
      <c r="D6285"/>
      <c r="E6285"/>
      <c r="F6285"/>
      <c r="G6285"/>
      <c r="H6285"/>
      <c r="I6285"/>
      <c r="J6285"/>
      <c r="K6285"/>
      <c r="L6285"/>
      <c r="M6285"/>
      <c r="N6285"/>
      <c r="O6285"/>
      <c r="P6285"/>
      <c r="Q6285"/>
    </row>
    <row r="6286" spans="3:17" x14ac:dyDescent="0.35">
      <c r="C6286"/>
      <c r="D6286"/>
      <c r="E6286"/>
      <c r="F6286"/>
      <c r="G6286"/>
      <c r="H6286"/>
      <c r="I6286"/>
      <c r="J6286"/>
      <c r="K6286"/>
      <c r="L6286"/>
      <c r="M6286"/>
      <c r="N6286"/>
      <c r="O6286"/>
      <c r="P6286"/>
      <c r="Q6286"/>
    </row>
    <row r="6287" spans="3:17" x14ac:dyDescent="0.35">
      <c r="C6287"/>
      <c r="D6287"/>
      <c r="E6287"/>
      <c r="F6287"/>
      <c r="G6287"/>
      <c r="H6287"/>
      <c r="I6287"/>
      <c r="J6287"/>
      <c r="K6287"/>
      <c r="L6287"/>
      <c r="M6287"/>
      <c r="N6287"/>
      <c r="O6287"/>
      <c r="P6287"/>
      <c r="Q6287"/>
    </row>
    <row r="6288" spans="3:17" x14ac:dyDescent="0.35">
      <c r="C6288"/>
      <c r="D6288"/>
      <c r="E6288"/>
      <c r="F6288"/>
      <c r="G6288"/>
      <c r="H6288"/>
      <c r="I6288"/>
      <c r="J6288"/>
      <c r="K6288"/>
      <c r="L6288"/>
      <c r="M6288"/>
      <c r="N6288"/>
      <c r="O6288"/>
      <c r="P6288"/>
      <c r="Q6288"/>
    </row>
    <row r="6289" spans="3:17" x14ac:dyDescent="0.35">
      <c r="C6289"/>
      <c r="D6289"/>
      <c r="E6289"/>
      <c r="F6289"/>
      <c r="G6289"/>
      <c r="H6289"/>
      <c r="I6289"/>
      <c r="J6289"/>
      <c r="K6289"/>
      <c r="L6289"/>
      <c r="M6289"/>
      <c r="N6289"/>
      <c r="O6289"/>
      <c r="P6289"/>
      <c r="Q6289"/>
    </row>
    <row r="6290" spans="3:17" x14ac:dyDescent="0.35">
      <c r="C6290"/>
      <c r="D6290"/>
      <c r="E6290"/>
      <c r="F6290"/>
      <c r="G6290"/>
      <c r="H6290"/>
      <c r="I6290"/>
      <c r="J6290"/>
      <c r="K6290"/>
      <c r="L6290"/>
      <c r="M6290"/>
      <c r="N6290"/>
      <c r="O6290"/>
      <c r="P6290"/>
      <c r="Q6290"/>
    </row>
    <row r="6291" spans="3:17" x14ac:dyDescent="0.35">
      <c r="C6291"/>
      <c r="D6291"/>
      <c r="E6291"/>
      <c r="F6291"/>
      <c r="G6291"/>
      <c r="H6291"/>
      <c r="I6291"/>
      <c r="J6291"/>
      <c r="K6291"/>
      <c r="L6291"/>
      <c r="M6291"/>
      <c r="N6291"/>
      <c r="O6291"/>
      <c r="P6291"/>
      <c r="Q6291"/>
    </row>
    <row r="6292" spans="3:17" x14ac:dyDescent="0.35">
      <c r="C6292"/>
      <c r="D6292"/>
      <c r="E6292"/>
      <c r="F6292"/>
      <c r="G6292"/>
      <c r="H6292"/>
      <c r="I6292"/>
      <c r="J6292"/>
      <c r="K6292"/>
      <c r="L6292"/>
      <c r="M6292"/>
      <c r="N6292"/>
      <c r="O6292"/>
      <c r="P6292"/>
      <c r="Q6292"/>
    </row>
    <row r="6293" spans="3:17" x14ac:dyDescent="0.35">
      <c r="C6293"/>
      <c r="D6293"/>
      <c r="E6293"/>
      <c r="F6293"/>
      <c r="G6293"/>
      <c r="H6293"/>
      <c r="I6293"/>
      <c r="J6293"/>
      <c r="K6293"/>
      <c r="L6293"/>
      <c r="M6293"/>
      <c r="N6293"/>
      <c r="O6293"/>
      <c r="P6293"/>
      <c r="Q6293"/>
    </row>
    <row r="6294" spans="3:17" x14ac:dyDescent="0.35">
      <c r="C6294"/>
      <c r="D6294"/>
      <c r="E6294"/>
      <c r="F6294"/>
      <c r="G6294"/>
      <c r="H6294"/>
      <c r="I6294"/>
      <c r="J6294"/>
      <c r="K6294"/>
      <c r="L6294"/>
      <c r="M6294"/>
      <c r="N6294"/>
      <c r="O6294"/>
      <c r="P6294"/>
      <c r="Q6294"/>
    </row>
    <row r="6295" spans="3:17" x14ac:dyDescent="0.35">
      <c r="C6295"/>
      <c r="D6295"/>
      <c r="E6295"/>
      <c r="F6295"/>
      <c r="G6295"/>
      <c r="H6295"/>
      <c r="I6295"/>
      <c r="J6295"/>
      <c r="K6295"/>
      <c r="L6295"/>
      <c r="M6295"/>
      <c r="N6295"/>
      <c r="O6295"/>
      <c r="P6295"/>
      <c r="Q6295"/>
    </row>
    <row r="6296" spans="3:17" x14ac:dyDescent="0.35">
      <c r="C6296"/>
      <c r="D6296"/>
      <c r="E6296"/>
      <c r="F6296"/>
      <c r="G6296"/>
      <c r="H6296"/>
      <c r="I6296"/>
      <c r="J6296"/>
      <c r="K6296"/>
      <c r="L6296"/>
      <c r="M6296"/>
      <c r="N6296"/>
      <c r="O6296"/>
      <c r="P6296"/>
      <c r="Q6296"/>
    </row>
    <row r="6297" spans="3:17" x14ac:dyDescent="0.35">
      <c r="C6297"/>
      <c r="D6297"/>
      <c r="E6297"/>
      <c r="F6297"/>
      <c r="G6297"/>
      <c r="H6297"/>
      <c r="I6297"/>
      <c r="J6297"/>
      <c r="K6297"/>
      <c r="L6297"/>
      <c r="M6297"/>
      <c r="N6297"/>
      <c r="O6297"/>
      <c r="P6297"/>
      <c r="Q6297"/>
    </row>
    <row r="6298" spans="3:17" x14ac:dyDescent="0.35">
      <c r="C6298"/>
      <c r="D6298"/>
      <c r="E6298"/>
      <c r="F6298"/>
      <c r="G6298"/>
      <c r="H6298"/>
      <c r="I6298"/>
      <c r="J6298"/>
      <c r="K6298"/>
      <c r="L6298"/>
      <c r="M6298"/>
      <c r="N6298"/>
      <c r="O6298"/>
      <c r="P6298"/>
      <c r="Q6298"/>
    </row>
    <row r="6299" spans="3:17" x14ac:dyDescent="0.35">
      <c r="C6299"/>
      <c r="D6299"/>
      <c r="E6299"/>
      <c r="F6299"/>
      <c r="G6299"/>
      <c r="H6299"/>
      <c r="I6299"/>
      <c r="J6299"/>
      <c r="K6299"/>
      <c r="L6299"/>
      <c r="M6299"/>
      <c r="N6299"/>
      <c r="O6299"/>
      <c r="P6299"/>
      <c r="Q6299"/>
    </row>
    <row r="6300" spans="3:17" x14ac:dyDescent="0.35">
      <c r="C6300"/>
      <c r="D6300"/>
      <c r="E6300"/>
      <c r="F6300"/>
      <c r="G6300"/>
      <c r="H6300"/>
      <c r="I6300"/>
      <c r="J6300"/>
      <c r="K6300"/>
      <c r="L6300"/>
      <c r="M6300"/>
      <c r="N6300"/>
      <c r="O6300"/>
      <c r="P6300"/>
      <c r="Q6300"/>
    </row>
    <row r="6301" spans="3:17" x14ac:dyDescent="0.35">
      <c r="C6301"/>
      <c r="D6301"/>
      <c r="E6301"/>
      <c r="F6301"/>
      <c r="G6301"/>
      <c r="H6301"/>
      <c r="I6301"/>
      <c r="J6301"/>
      <c r="K6301"/>
      <c r="L6301"/>
      <c r="M6301"/>
      <c r="N6301"/>
      <c r="O6301"/>
      <c r="P6301"/>
      <c r="Q6301"/>
    </row>
    <row r="6302" spans="3:17" x14ac:dyDescent="0.35">
      <c r="C6302"/>
      <c r="D6302"/>
      <c r="E6302"/>
      <c r="F6302"/>
      <c r="G6302"/>
      <c r="H6302"/>
      <c r="I6302"/>
      <c r="J6302"/>
      <c r="K6302"/>
      <c r="L6302"/>
      <c r="M6302"/>
      <c r="N6302"/>
      <c r="O6302"/>
      <c r="P6302"/>
      <c r="Q6302"/>
    </row>
    <row r="6303" spans="3:17" x14ac:dyDescent="0.35">
      <c r="C6303"/>
      <c r="D6303"/>
      <c r="E6303"/>
      <c r="F6303"/>
      <c r="G6303"/>
      <c r="H6303"/>
      <c r="I6303"/>
      <c r="J6303"/>
      <c r="K6303"/>
      <c r="L6303"/>
      <c r="M6303"/>
      <c r="N6303"/>
      <c r="O6303"/>
      <c r="P6303"/>
      <c r="Q6303"/>
    </row>
    <row r="6304" spans="3:17" x14ac:dyDescent="0.35">
      <c r="C6304"/>
      <c r="D6304"/>
      <c r="E6304"/>
      <c r="F6304"/>
      <c r="G6304"/>
      <c r="H6304"/>
      <c r="I6304"/>
      <c r="J6304"/>
      <c r="K6304"/>
      <c r="L6304"/>
      <c r="M6304"/>
      <c r="N6304"/>
      <c r="O6304"/>
      <c r="P6304"/>
      <c r="Q6304"/>
    </row>
    <row r="6305" spans="3:17" x14ac:dyDescent="0.35">
      <c r="C6305"/>
      <c r="D6305"/>
      <c r="E6305"/>
      <c r="F6305"/>
      <c r="G6305"/>
      <c r="H6305"/>
      <c r="I6305"/>
      <c r="J6305"/>
      <c r="K6305"/>
      <c r="L6305"/>
      <c r="M6305"/>
      <c r="N6305"/>
      <c r="O6305"/>
      <c r="P6305"/>
      <c r="Q6305"/>
    </row>
    <row r="6306" spans="3:17" x14ac:dyDescent="0.35">
      <c r="C6306"/>
      <c r="D6306"/>
      <c r="E6306"/>
      <c r="F6306"/>
      <c r="G6306"/>
      <c r="H6306"/>
      <c r="I6306"/>
      <c r="J6306"/>
      <c r="K6306"/>
      <c r="L6306"/>
      <c r="M6306"/>
      <c r="N6306"/>
      <c r="O6306"/>
      <c r="P6306"/>
      <c r="Q6306"/>
    </row>
    <row r="6307" spans="3:17" x14ac:dyDescent="0.35">
      <c r="C6307"/>
      <c r="D6307"/>
      <c r="E6307"/>
      <c r="F6307"/>
      <c r="G6307"/>
      <c r="H6307"/>
      <c r="I6307"/>
      <c r="J6307"/>
      <c r="K6307"/>
      <c r="L6307"/>
      <c r="M6307"/>
      <c r="N6307"/>
      <c r="O6307"/>
      <c r="P6307"/>
      <c r="Q6307"/>
    </row>
    <row r="6308" spans="3:17" x14ac:dyDescent="0.35">
      <c r="C6308"/>
      <c r="D6308"/>
      <c r="E6308"/>
      <c r="F6308"/>
      <c r="G6308"/>
      <c r="H6308"/>
      <c r="I6308"/>
      <c r="J6308"/>
      <c r="K6308"/>
      <c r="L6308"/>
      <c r="M6308"/>
      <c r="N6308"/>
      <c r="O6308"/>
      <c r="P6308"/>
      <c r="Q6308"/>
    </row>
    <row r="6309" spans="3:17" x14ac:dyDescent="0.35">
      <c r="C6309"/>
      <c r="D6309"/>
      <c r="E6309"/>
      <c r="F6309"/>
      <c r="G6309"/>
      <c r="H6309"/>
      <c r="I6309"/>
      <c r="J6309"/>
      <c r="K6309"/>
      <c r="L6309"/>
      <c r="M6309"/>
      <c r="N6309"/>
      <c r="O6309"/>
      <c r="P6309"/>
      <c r="Q6309"/>
    </row>
    <row r="6310" spans="3:17" x14ac:dyDescent="0.35">
      <c r="C6310"/>
      <c r="D6310"/>
      <c r="E6310"/>
      <c r="F6310"/>
      <c r="G6310"/>
      <c r="H6310"/>
      <c r="I6310"/>
      <c r="J6310"/>
      <c r="K6310"/>
      <c r="L6310"/>
      <c r="M6310"/>
      <c r="N6310"/>
      <c r="O6310"/>
      <c r="P6310"/>
      <c r="Q6310"/>
    </row>
    <row r="6311" spans="3:17" x14ac:dyDescent="0.35">
      <c r="C6311"/>
      <c r="D6311"/>
      <c r="E6311"/>
      <c r="F6311"/>
      <c r="G6311"/>
      <c r="H6311"/>
      <c r="I6311"/>
      <c r="J6311"/>
      <c r="K6311"/>
      <c r="L6311"/>
      <c r="M6311"/>
      <c r="N6311"/>
      <c r="O6311"/>
      <c r="P6311"/>
      <c r="Q6311"/>
    </row>
    <row r="6312" spans="3:17" x14ac:dyDescent="0.35">
      <c r="C6312"/>
      <c r="D6312"/>
      <c r="E6312"/>
      <c r="F6312"/>
      <c r="G6312"/>
      <c r="H6312"/>
      <c r="I6312"/>
      <c r="J6312"/>
      <c r="K6312"/>
      <c r="L6312"/>
      <c r="M6312"/>
      <c r="N6312"/>
      <c r="O6312"/>
      <c r="P6312"/>
      <c r="Q6312"/>
    </row>
    <row r="6313" spans="3:17" x14ac:dyDescent="0.35">
      <c r="C6313"/>
      <c r="D6313"/>
      <c r="E6313"/>
      <c r="F6313"/>
      <c r="G6313"/>
      <c r="H6313"/>
      <c r="I6313"/>
      <c r="J6313"/>
      <c r="K6313"/>
      <c r="L6313"/>
      <c r="M6313"/>
      <c r="N6313"/>
      <c r="O6313"/>
      <c r="P6313"/>
      <c r="Q6313"/>
    </row>
    <row r="6314" spans="3:17" x14ac:dyDescent="0.35">
      <c r="C6314"/>
      <c r="D6314"/>
      <c r="E6314"/>
      <c r="F6314"/>
      <c r="G6314"/>
      <c r="H6314"/>
      <c r="I6314"/>
      <c r="J6314"/>
      <c r="K6314"/>
      <c r="L6314"/>
      <c r="M6314"/>
      <c r="N6314"/>
      <c r="O6314"/>
      <c r="P6314"/>
      <c r="Q6314"/>
    </row>
    <row r="6315" spans="3:17" x14ac:dyDescent="0.35">
      <c r="C6315"/>
      <c r="D6315"/>
      <c r="E6315"/>
      <c r="F6315"/>
      <c r="G6315"/>
      <c r="H6315"/>
      <c r="I6315"/>
      <c r="J6315"/>
      <c r="K6315"/>
      <c r="L6315"/>
      <c r="M6315"/>
      <c r="N6315"/>
      <c r="O6315"/>
      <c r="P6315"/>
      <c r="Q6315"/>
    </row>
    <row r="6316" spans="3:17" x14ac:dyDescent="0.35">
      <c r="C6316"/>
      <c r="D6316"/>
      <c r="E6316"/>
      <c r="F6316"/>
      <c r="G6316"/>
      <c r="H6316"/>
      <c r="I6316"/>
      <c r="J6316"/>
      <c r="K6316"/>
      <c r="L6316"/>
      <c r="M6316"/>
      <c r="N6316"/>
      <c r="O6316"/>
      <c r="P6316"/>
      <c r="Q6316"/>
    </row>
    <row r="6317" spans="3:17" x14ac:dyDescent="0.35">
      <c r="C6317"/>
      <c r="D6317"/>
      <c r="E6317"/>
      <c r="F6317"/>
      <c r="G6317"/>
      <c r="H6317"/>
      <c r="I6317"/>
      <c r="J6317"/>
      <c r="K6317"/>
      <c r="L6317"/>
      <c r="M6317"/>
      <c r="N6317"/>
      <c r="O6317"/>
      <c r="P6317"/>
      <c r="Q6317"/>
    </row>
    <row r="6318" spans="3:17" x14ac:dyDescent="0.35">
      <c r="C6318"/>
      <c r="D6318"/>
      <c r="E6318"/>
      <c r="F6318"/>
      <c r="G6318"/>
      <c r="H6318"/>
      <c r="I6318"/>
      <c r="J6318"/>
      <c r="K6318"/>
      <c r="L6318"/>
      <c r="M6318"/>
      <c r="N6318"/>
      <c r="O6318"/>
      <c r="P6318"/>
      <c r="Q6318"/>
    </row>
    <row r="6319" spans="3:17" x14ac:dyDescent="0.35">
      <c r="C6319"/>
      <c r="D6319"/>
      <c r="E6319"/>
      <c r="F6319"/>
      <c r="G6319"/>
      <c r="H6319"/>
      <c r="I6319"/>
      <c r="J6319"/>
      <c r="K6319"/>
      <c r="L6319"/>
      <c r="M6319"/>
      <c r="N6319"/>
      <c r="O6319"/>
      <c r="P6319"/>
      <c r="Q6319"/>
    </row>
    <row r="6320" spans="3:17" x14ac:dyDescent="0.35">
      <c r="C6320"/>
      <c r="D6320"/>
      <c r="E6320"/>
      <c r="F6320"/>
      <c r="G6320"/>
      <c r="H6320"/>
      <c r="I6320"/>
      <c r="J6320"/>
      <c r="K6320"/>
      <c r="L6320"/>
      <c r="M6320"/>
      <c r="N6320"/>
      <c r="O6320"/>
      <c r="P6320"/>
      <c r="Q6320"/>
    </row>
    <row r="6321" spans="3:17" x14ac:dyDescent="0.35">
      <c r="C6321"/>
      <c r="D6321"/>
      <c r="E6321"/>
      <c r="F6321"/>
      <c r="G6321"/>
      <c r="H6321"/>
      <c r="I6321"/>
      <c r="J6321"/>
      <c r="K6321"/>
      <c r="L6321"/>
      <c r="M6321"/>
      <c r="N6321"/>
      <c r="O6321"/>
      <c r="P6321"/>
      <c r="Q6321"/>
    </row>
    <row r="6322" spans="3:17" x14ac:dyDescent="0.35">
      <c r="C6322"/>
      <c r="D6322"/>
      <c r="E6322"/>
      <c r="F6322"/>
      <c r="G6322"/>
      <c r="H6322"/>
      <c r="I6322"/>
      <c r="J6322"/>
      <c r="K6322"/>
      <c r="L6322"/>
      <c r="M6322"/>
      <c r="N6322"/>
      <c r="O6322"/>
      <c r="P6322"/>
      <c r="Q6322"/>
    </row>
    <row r="6323" spans="3:17" x14ac:dyDescent="0.35">
      <c r="C6323"/>
      <c r="D6323"/>
      <c r="E6323"/>
      <c r="F6323"/>
      <c r="G6323"/>
      <c r="H6323"/>
      <c r="I6323"/>
      <c r="J6323"/>
      <c r="K6323"/>
      <c r="L6323"/>
      <c r="M6323"/>
      <c r="N6323"/>
      <c r="O6323"/>
      <c r="P6323"/>
      <c r="Q6323"/>
    </row>
    <row r="6324" spans="3:17" x14ac:dyDescent="0.35">
      <c r="C6324"/>
      <c r="D6324"/>
      <c r="E6324"/>
      <c r="F6324"/>
      <c r="G6324"/>
      <c r="H6324"/>
      <c r="I6324"/>
      <c r="J6324"/>
      <c r="K6324"/>
      <c r="L6324"/>
      <c r="M6324"/>
      <c r="N6324"/>
      <c r="O6324"/>
      <c r="P6324"/>
      <c r="Q6324"/>
    </row>
    <row r="6325" spans="3:17" x14ac:dyDescent="0.35">
      <c r="C6325"/>
      <c r="D6325"/>
      <c r="E6325"/>
      <c r="F6325"/>
      <c r="G6325"/>
      <c r="H6325"/>
      <c r="I6325"/>
      <c r="J6325"/>
      <c r="K6325"/>
      <c r="L6325"/>
      <c r="M6325"/>
      <c r="N6325"/>
      <c r="O6325"/>
      <c r="P6325"/>
      <c r="Q6325"/>
    </row>
    <row r="6326" spans="3:17" x14ac:dyDescent="0.35">
      <c r="C6326"/>
      <c r="D6326"/>
      <c r="E6326"/>
      <c r="F6326"/>
      <c r="G6326"/>
      <c r="H6326"/>
      <c r="I6326"/>
      <c r="J6326"/>
      <c r="K6326"/>
      <c r="L6326"/>
      <c r="M6326"/>
      <c r="N6326"/>
      <c r="O6326"/>
      <c r="P6326"/>
      <c r="Q6326"/>
    </row>
    <row r="6327" spans="3:17" x14ac:dyDescent="0.35">
      <c r="C6327"/>
      <c r="D6327"/>
      <c r="E6327"/>
      <c r="F6327"/>
      <c r="G6327"/>
      <c r="H6327"/>
      <c r="I6327"/>
      <c r="J6327"/>
      <c r="K6327"/>
      <c r="L6327"/>
      <c r="M6327"/>
      <c r="N6327"/>
      <c r="O6327"/>
      <c r="P6327"/>
      <c r="Q6327"/>
    </row>
    <row r="6328" spans="3:17" x14ac:dyDescent="0.35">
      <c r="C6328"/>
      <c r="D6328"/>
      <c r="E6328"/>
      <c r="F6328"/>
      <c r="G6328"/>
      <c r="H6328"/>
      <c r="I6328"/>
      <c r="J6328"/>
      <c r="K6328"/>
      <c r="L6328"/>
      <c r="M6328"/>
      <c r="N6328"/>
      <c r="O6328"/>
      <c r="P6328"/>
      <c r="Q6328"/>
    </row>
    <row r="6329" spans="3:17" x14ac:dyDescent="0.35">
      <c r="C6329"/>
      <c r="D6329"/>
      <c r="E6329"/>
      <c r="F6329"/>
      <c r="G6329"/>
      <c r="H6329"/>
      <c r="I6329"/>
      <c r="J6329"/>
      <c r="K6329"/>
      <c r="L6329"/>
      <c r="M6329"/>
      <c r="N6329"/>
      <c r="O6329"/>
      <c r="P6329"/>
      <c r="Q6329"/>
    </row>
    <row r="6330" spans="3:17" x14ac:dyDescent="0.35">
      <c r="C6330"/>
      <c r="D6330"/>
      <c r="E6330"/>
      <c r="F6330"/>
      <c r="G6330"/>
      <c r="H6330"/>
      <c r="I6330"/>
      <c r="J6330"/>
      <c r="K6330"/>
      <c r="L6330"/>
      <c r="M6330"/>
      <c r="N6330"/>
      <c r="O6330"/>
      <c r="P6330"/>
      <c r="Q6330"/>
    </row>
    <row r="6331" spans="3:17" x14ac:dyDescent="0.35">
      <c r="C6331"/>
      <c r="D6331"/>
      <c r="E6331"/>
      <c r="F6331"/>
      <c r="G6331"/>
      <c r="H6331"/>
      <c r="I6331"/>
      <c r="J6331"/>
      <c r="K6331"/>
      <c r="L6331"/>
      <c r="M6331"/>
      <c r="N6331"/>
      <c r="O6331"/>
      <c r="P6331"/>
      <c r="Q6331"/>
    </row>
    <row r="6332" spans="3:17" x14ac:dyDescent="0.35">
      <c r="C6332"/>
      <c r="D6332"/>
      <c r="E6332"/>
      <c r="F6332"/>
      <c r="G6332"/>
      <c r="H6332"/>
      <c r="I6332"/>
      <c r="J6332"/>
      <c r="K6332"/>
      <c r="L6332"/>
      <c r="M6332"/>
      <c r="N6332"/>
      <c r="O6332"/>
      <c r="P6332"/>
      <c r="Q6332"/>
    </row>
    <row r="6333" spans="3:17" x14ac:dyDescent="0.35">
      <c r="C6333"/>
      <c r="D6333"/>
      <c r="E6333"/>
      <c r="F6333"/>
      <c r="G6333"/>
      <c r="H6333"/>
      <c r="I6333"/>
      <c r="J6333"/>
      <c r="K6333"/>
      <c r="L6333"/>
      <c r="M6333"/>
      <c r="N6333"/>
      <c r="O6333"/>
      <c r="P6333"/>
      <c r="Q6333"/>
    </row>
    <row r="6334" spans="3:17" x14ac:dyDescent="0.35">
      <c r="C6334"/>
      <c r="D6334"/>
      <c r="E6334"/>
      <c r="F6334"/>
      <c r="G6334"/>
      <c r="H6334"/>
      <c r="I6334"/>
      <c r="J6334"/>
      <c r="K6334"/>
      <c r="L6334"/>
      <c r="M6334"/>
      <c r="N6334"/>
      <c r="O6334"/>
      <c r="P6334"/>
      <c r="Q6334"/>
    </row>
    <row r="6335" spans="3:17" x14ac:dyDescent="0.35">
      <c r="C6335"/>
      <c r="D6335"/>
      <c r="E6335"/>
      <c r="F6335"/>
      <c r="G6335"/>
      <c r="H6335"/>
      <c r="I6335"/>
      <c r="J6335"/>
      <c r="K6335"/>
      <c r="L6335"/>
      <c r="M6335"/>
      <c r="N6335"/>
      <c r="O6335"/>
      <c r="P6335"/>
      <c r="Q6335"/>
    </row>
    <row r="6336" spans="3:17" x14ac:dyDescent="0.35">
      <c r="C6336"/>
      <c r="D6336"/>
      <c r="E6336"/>
      <c r="F6336"/>
      <c r="G6336"/>
      <c r="H6336"/>
      <c r="I6336"/>
      <c r="J6336"/>
      <c r="K6336"/>
      <c r="L6336"/>
      <c r="M6336"/>
      <c r="N6336"/>
      <c r="O6336"/>
      <c r="P6336"/>
      <c r="Q6336"/>
    </row>
    <row r="6337" spans="3:17" x14ac:dyDescent="0.35">
      <c r="C6337"/>
      <c r="D6337"/>
      <c r="E6337"/>
      <c r="F6337"/>
      <c r="G6337"/>
      <c r="H6337"/>
      <c r="I6337"/>
      <c r="J6337"/>
      <c r="K6337"/>
      <c r="L6337"/>
      <c r="M6337"/>
      <c r="N6337"/>
      <c r="O6337"/>
      <c r="P6337"/>
      <c r="Q6337"/>
    </row>
    <row r="6338" spans="3:17" x14ac:dyDescent="0.35">
      <c r="C6338"/>
      <c r="D6338"/>
      <c r="E6338"/>
      <c r="F6338"/>
      <c r="G6338"/>
      <c r="H6338"/>
      <c r="I6338"/>
      <c r="J6338"/>
      <c r="K6338"/>
      <c r="L6338"/>
      <c r="M6338"/>
      <c r="N6338"/>
      <c r="O6338"/>
      <c r="P6338"/>
      <c r="Q6338"/>
    </row>
    <row r="6339" spans="3:17" x14ac:dyDescent="0.35">
      <c r="C6339"/>
      <c r="D6339"/>
      <c r="E6339"/>
      <c r="F6339"/>
      <c r="G6339"/>
      <c r="H6339"/>
      <c r="I6339"/>
      <c r="J6339"/>
      <c r="K6339"/>
      <c r="L6339"/>
      <c r="M6339"/>
      <c r="N6339"/>
      <c r="O6339"/>
      <c r="P6339"/>
      <c r="Q6339"/>
    </row>
    <row r="6340" spans="3:17" x14ac:dyDescent="0.35">
      <c r="C6340"/>
      <c r="D6340"/>
      <c r="E6340"/>
      <c r="F6340"/>
      <c r="G6340"/>
      <c r="H6340"/>
      <c r="I6340"/>
      <c r="J6340"/>
      <c r="K6340"/>
      <c r="L6340"/>
      <c r="M6340"/>
      <c r="N6340"/>
      <c r="O6340"/>
      <c r="P6340"/>
      <c r="Q6340"/>
    </row>
    <row r="6341" spans="3:17" x14ac:dyDescent="0.35">
      <c r="C6341"/>
      <c r="D6341"/>
      <c r="E6341"/>
      <c r="F6341"/>
      <c r="G6341"/>
      <c r="H6341"/>
      <c r="I6341"/>
      <c r="J6341"/>
      <c r="K6341"/>
      <c r="L6341"/>
      <c r="M6341"/>
      <c r="N6341"/>
      <c r="O6341"/>
      <c r="P6341"/>
      <c r="Q6341"/>
    </row>
    <row r="6342" spans="3:17" x14ac:dyDescent="0.35">
      <c r="C6342"/>
      <c r="D6342"/>
      <c r="E6342"/>
      <c r="F6342"/>
      <c r="G6342"/>
      <c r="H6342"/>
      <c r="I6342"/>
      <c r="J6342"/>
      <c r="K6342"/>
      <c r="L6342"/>
      <c r="M6342"/>
      <c r="N6342"/>
      <c r="O6342"/>
      <c r="P6342"/>
      <c r="Q6342"/>
    </row>
    <row r="6343" spans="3:17" x14ac:dyDescent="0.35">
      <c r="C6343"/>
      <c r="D6343"/>
      <c r="E6343"/>
      <c r="F6343"/>
      <c r="G6343"/>
      <c r="H6343"/>
      <c r="I6343"/>
      <c r="J6343"/>
      <c r="K6343"/>
      <c r="L6343"/>
      <c r="M6343"/>
      <c r="N6343"/>
      <c r="O6343"/>
      <c r="P6343"/>
      <c r="Q6343"/>
    </row>
    <row r="6344" spans="3:17" x14ac:dyDescent="0.35">
      <c r="C6344"/>
      <c r="D6344"/>
      <c r="E6344"/>
      <c r="F6344"/>
      <c r="G6344"/>
      <c r="H6344"/>
      <c r="I6344"/>
      <c r="J6344"/>
      <c r="K6344"/>
      <c r="L6344"/>
      <c r="M6344"/>
      <c r="N6344"/>
      <c r="O6344"/>
      <c r="P6344"/>
      <c r="Q6344"/>
    </row>
    <row r="6345" spans="3:17" x14ac:dyDescent="0.35">
      <c r="C6345"/>
      <c r="D6345"/>
      <c r="E6345"/>
      <c r="F6345"/>
      <c r="G6345"/>
      <c r="H6345"/>
      <c r="I6345"/>
      <c r="J6345"/>
      <c r="K6345"/>
      <c r="L6345"/>
      <c r="M6345"/>
      <c r="N6345"/>
      <c r="O6345"/>
      <c r="P6345"/>
      <c r="Q6345"/>
    </row>
    <row r="6346" spans="3:17" x14ac:dyDescent="0.35">
      <c r="C6346"/>
      <c r="D6346"/>
      <c r="E6346"/>
      <c r="F6346"/>
      <c r="G6346"/>
      <c r="H6346"/>
      <c r="I6346"/>
      <c r="J6346"/>
      <c r="K6346"/>
      <c r="L6346"/>
      <c r="M6346"/>
      <c r="N6346"/>
      <c r="O6346"/>
      <c r="P6346"/>
      <c r="Q6346"/>
    </row>
    <row r="6347" spans="3:17" x14ac:dyDescent="0.35">
      <c r="C6347"/>
      <c r="D6347"/>
      <c r="E6347"/>
      <c r="F6347"/>
      <c r="G6347"/>
      <c r="H6347"/>
      <c r="I6347"/>
      <c r="J6347"/>
      <c r="K6347"/>
      <c r="L6347"/>
      <c r="M6347"/>
      <c r="N6347"/>
      <c r="O6347"/>
      <c r="P6347"/>
      <c r="Q6347"/>
    </row>
    <row r="6348" spans="3:17" x14ac:dyDescent="0.35">
      <c r="C6348"/>
      <c r="D6348"/>
      <c r="E6348"/>
      <c r="F6348"/>
      <c r="G6348"/>
      <c r="H6348"/>
      <c r="I6348"/>
      <c r="J6348"/>
      <c r="K6348"/>
      <c r="L6348"/>
      <c r="M6348"/>
      <c r="N6348"/>
      <c r="O6348"/>
      <c r="P6348"/>
      <c r="Q6348"/>
    </row>
    <row r="6349" spans="3:17" x14ac:dyDescent="0.35">
      <c r="C6349"/>
      <c r="D6349"/>
      <c r="E6349"/>
      <c r="F6349"/>
      <c r="G6349"/>
      <c r="H6349"/>
      <c r="I6349"/>
      <c r="J6349"/>
      <c r="K6349"/>
      <c r="L6349"/>
      <c r="M6349"/>
      <c r="N6349"/>
      <c r="O6349"/>
      <c r="P6349"/>
      <c r="Q6349"/>
    </row>
    <row r="6350" spans="3:17" x14ac:dyDescent="0.35">
      <c r="C6350"/>
      <c r="D6350"/>
      <c r="E6350"/>
      <c r="F6350"/>
      <c r="G6350"/>
      <c r="H6350"/>
      <c r="I6350"/>
      <c r="J6350"/>
      <c r="K6350"/>
      <c r="L6350"/>
      <c r="M6350"/>
      <c r="N6350"/>
      <c r="O6350"/>
      <c r="P6350"/>
      <c r="Q6350"/>
    </row>
    <row r="6351" spans="3:17" x14ac:dyDescent="0.35">
      <c r="C6351"/>
      <c r="D6351"/>
      <c r="E6351"/>
      <c r="F6351"/>
      <c r="G6351"/>
      <c r="H6351"/>
      <c r="I6351"/>
      <c r="J6351"/>
      <c r="K6351"/>
      <c r="L6351"/>
      <c r="M6351"/>
      <c r="N6351"/>
      <c r="O6351"/>
      <c r="P6351"/>
      <c r="Q6351"/>
    </row>
    <row r="6352" spans="3:17" x14ac:dyDescent="0.35">
      <c r="C6352"/>
      <c r="D6352"/>
      <c r="E6352"/>
      <c r="F6352"/>
      <c r="G6352"/>
      <c r="H6352"/>
      <c r="I6352"/>
      <c r="J6352"/>
      <c r="K6352"/>
      <c r="L6352"/>
      <c r="M6352"/>
      <c r="N6352"/>
      <c r="O6352"/>
      <c r="P6352"/>
      <c r="Q6352"/>
    </row>
    <row r="6353" spans="3:17" x14ac:dyDescent="0.35">
      <c r="C6353"/>
      <c r="D6353"/>
      <c r="E6353"/>
      <c r="F6353"/>
      <c r="G6353"/>
      <c r="H6353"/>
      <c r="I6353"/>
      <c r="J6353"/>
      <c r="K6353"/>
      <c r="L6353"/>
      <c r="M6353"/>
      <c r="N6353"/>
      <c r="O6353"/>
      <c r="P6353"/>
      <c r="Q6353"/>
    </row>
    <row r="6354" spans="3:17" x14ac:dyDescent="0.35">
      <c r="C6354"/>
      <c r="D6354"/>
      <c r="E6354"/>
      <c r="F6354"/>
      <c r="G6354"/>
      <c r="H6354"/>
      <c r="I6354"/>
      <c r="J6354"/>
      <c r="K6354"/>
      <c r="L6354"/>
      <c r="M6354"/>
      <c r="N6354"/>
      <c r="O6354"/>
      <c r="P6354"/>
      <c r="Q6354"/>
    </row>
    <row r="6355" spans="3:17" x14ac:dyDescent="0.35">
      <c r="C6355"/>
      <c r="D6355"/>
      <c r="E6355"/>
      <c r="F6355"/>
      <c r="G6355"/>
      <c r="H6355"/>
      <c r="I6355"/>
      <c r="J6355"/>
      <c r="K6355"/>
      <c r="L6355"/>
      <c r="M6355"/>
      <c r="N6355"/>
      <c r="O6355"/>
      <c r="P6355"/>
      <c r="Q6355"/>
    </row>
    <row r="6356" spans="3:17" x14ac:dyDescent="0.35">
      <c r="C6356"/>
      <c r="D6356"/>
      <c r="E6356"/>
      <c r="F6356"/>
      <c r="G6356"/>
      <c r="H6356"/>
      <c r="I6356"/>
      <c r="J6356"/>
      <c r="K6356"/>
      <c r="L6356"/>
      <c r="M6356"/>
      <c r="N6356"/>
      <c r="O6356"/>
      <c r="P6356"/>
      <c r="Q6356"/>
    </row>
    <row r="6357" spans="3:17" x14ac:dyDescent="0.35">
      <c r="C6357"/>
      <c r="D6357"/>
      <c r="E6357"/>
      <c r="F6357"/>
      <c r="G6357"/>
      <c r="H6357"/>
      <c r="I6357"/>
      <c r="J6357"/>
      <c r="K6357"/>
      <c r="L6357"/>
      <c r="M6357"/>
      <c r="N6357"/>
      <c r="O6357"/>
      <c r="P6357"/>
      <c r="Q6357"/>
    </row>
    <row r="6358" spans="3:17" x14ac:dyDescent="0.35">
      <c r="C6358"/>
      <c r="D6358"/>
      <c r="E6358"/>
      <c r="F6358"/>
      <c r="G6358"/>
      <c r="H6358"/>
      <c r="I6358"/>
      <c r="J6358"/>
      <c r="K6358"/>
      <c r="L6358"/>
      <c r="M6358"/>
      <c r="N6358"/>
      <c r="O6358"/>
      <c r="P6358"/>
      <c r="Q6358"/>
    </row>
    <row r="6359" spans="3:17" x14ac:dyDescent="0.35">
      <c r="C6359"/>
      <c r="D6359"/>
      <c r="E6359"/>
      <c r="F6359"/>
      <c r="G6359"/>
      <c r="H6359"/>
      <c r="I6359"/>
      <c r="J6359"/>
      <c r="K6359"/>
      <c r="L6359"/>
      <c r="M6359"/>
      <c r="N6359"/>
      <c r="O6359"/>
      <c r="P6359"/>
      <c r="Q6359"/>
    </row>
    <row r="6360" spans="3:17" x14ac:dyDescent="0.35">
      <c r="C6360"/>
      <c r="D6360"/>
      <c r="E6360"/>
      <c r="F6360"/>
      <c r="G6360"/>
      <c r="H6360"/>
      <c r="I6360"/>
      <c r="J6360"/>
      <c r="K6360"/>
      <c r="L6360"/>
      <c r="M6360"/>
      <c r="N6360"/>
      <c r="O6360"/>
      <c r="P6360"/>
      <c r="Q6360"/>
    </row>
    <row r="6361" spans="3:17" x14ac:dyDescent="0.35">
      <c r="C6361"/>
      <c r="D6361"/>
      <c r="E6361"/>
      <c r="F6361"/>
      <c r="G6361"/>
      <c r="H6361"/>
      <c r="I6361"/>
      <c r="J6361"/>
      <c r="K6361"/>
      <c r="L6361"/>
      <c r="M6361"/>
      <c r="N6361"/>
      <c r="O6361"/>
      <c r="P6361"/>
      <c r="Q6361"/>
    </row>
    <row r="6362" spans="3:17" x14ac:dyDescent="0.35">
      <c r="C6362"/>
      <c r="D6362"/>
      <c r="E6362"/>
      <c r="F6362"/>
      <c r="G6362"/>
      <c r="H6362"/>
      <c r="I6362"/>
      <c r="J6362"/>
      <c r="K6362"/>
      <c r="L6362"/>
      <c r="M6362"/>
      <c r="N6362"/>
      <c r="O6362"/>
      <c r="P6362"/>
      <c r="Q6362"/>
    </row>
    <row r="6363" spans="3:17" x14ac:dyDescent="0.35">
      <c r="C6363"/>
      <c r="D6363"/>
      <c r="E6363"/>
      <c r="F6363"/>
      <c r="G6363"/>
      <c r="H6363"/>
      <c r="I6363"/>
      <c r="J6363"/>
      <c r="K6363"/>
      <c r="L6363"/>
      <c r="M6363"/>
      <c r="N6363"/>
      <c r="O6363"/>
      <c r="P6363"/>
      <c r="Q6363"/>
    </row>
    <row r="6364" spans="3:17" x14ac:dyDescent="0.35">
      <c r="C6364"/>
      <c r="D6364"/>
      <c r="E6364"/>
      <c r="F6364"/>
      <c r="G6364"/>
      <c r="H6364"/>
      <c r="I6364"/>
      <c r="J6364"/>
      <c r="K6364"/>
      <c r="L6364"/>
      <c r="M6364"/>
      <c r="N6364"/>
      <c r="O6364"/>
      <c r="P6364"/>
      <c r="Q6364"/>
    </row>
    <row r="6365" spans="3:17" x14ac:dyDescent="0.35">
      <c r="C6365"/>
      <c r="D6365"/>
      <c r="E6365"/>
      <c r="F6365"/>
      <c r="G6365"/>
      <c r="H6365"/>
      <c r="I6365"/>
      <c r="J6365"/>
      <c r="K6365"/>
      <c r="L6365"/>
      <c r="M6365"/>
      <c r="N6365"/>
      <c r="O6365"/>
      <c r="P6365"/>
      <c r="Q6365"/>
    </row>
    <row r="6366" spans="3:17" x14ac:dyDescent="0.35">
      <c r="C6366"/>
      <c r="D6366"/>
      <c r="E6366"/>
      <c r="F6366"/>
      <c r="G6366"/>
      <c r="H6366"/>
      <c r="I6366"/>
      <c r="J6366"/>
      <c r="K6366"/>
      <c r="L6366"/>
      <c r="M6366"/>
      <c r="N6366"/>
      <c r="O6366"/>
      <c r="P6366"/>
      <c r="Q6366"/>
    </row>
    <row r="6367" spans="3:17" x14ac:dyDescent="0.35">
      <c r="C6367"/>
      <c r="D6367"/>
      <c r="E6367"/>
      <c r="F6367"/>
      <c r="G6367"/>
      <c r="H6367"/>
      <c r="I6367"/>
      <c r="J6367"/>
      <c r="K6367"/>
      <c r="L6367"/>
      <c r="M6367"/>
      <c r="N6367"/>
      <c r="O6367"/>
      <c r="P6367"/>
      <c r="Q6367"/>
    </row>
    <row r="6368" spans="3:17" x14ac:dyDescent="0.35">
      <c r="C6368"/>
      <c r="D6368"/>
      <c r="E6368"/>
      <c r="F6368"/>
      <c r="G6368"/>
      <c r="H6368"/>
      <c r="I6368"/>
      <c r="J6368"/>
      <c r="K6368"/>
      <c r="L6368"/>
      <c r="M6368"/>
      <c r="N6368"/>
      <c r="O6368"/>
      <c r="P6368"/>
      <c r="Q6368"/>
    </row>
    <row r="6369" spans="3:17" x14ac:dyDescent="0.35">
      <c r="C6369"/>
      <c r="D6369"/>
      <c r="E6369"/>
      <c r="F6369"/>
      <c r="G6369"/>
      <c r="H6369"/>
      <c r="I6369"/>
      <c r="J6369"/>
      <c r="K6369"/>
      <c r="L6369"/>
      <c r="M6369"/>
      <c r="N6369"/>
      <c r="O6369"/>
      <c r="P6369"/>
      <c r="Q6369"/>
    </row>
    <row r="6370" spans="3:17" x14ac:dyDescent="0.35">
      <c r="C6370"/>
      <c r="D6370"/>
      <c r="E6370"/>
      <c r="F6370"/>
      <c r="G6370"/>
      <c r="H6370"/>
      <c r="I6370"/>
      <c r="J6370"/>
      <c r="K6370"/>
      <c r="L6370"/>
      <c r="M6370"/>
      <c r="N6370"/>
      <c r="O6370"/>
      <c r="P6370"/>
      <c r="Q6370"/>
    </row>
    <row r="6371" spans="3:17" x14ac:dyDescent="0.35">
      <c r="C6371"/>
      <c r="D6371"/>
      <c r="E6371"/>
      <c r="F6371"/>
      <c r="G6371"/>
      <c r="H6371"/>
      <c r="I6371"/>
      <c r="J6371"/>
      <c r="K6371"/>
      <c r="L6371"/>
      <c r="M6371"/>
      <c r="N6371"/>
      <c r="O6371"/>
      <c r="P6371"/>
      <c r="Q6371"/>
    </row>
    <row r="6372" spans="3:17" x14ac:dyDescent="0.35">
      <c r="C6372"/>
      <c r="D6372"/>
      <c r="E6372"/>
      <c r="F6372"/>
      <c r="G6372"/>
      <c r="H6372"/>
      <c r="I6372"/>
      <c r="J6372"/>
      <c r="K6372"/>
      <c r="L6372"/>
      <c r="M6372"/>
      <c r="N6372"/>
      <c r="O6372"/>
      <c r="P6372"/>
      <c r="Q6372"/>
    </row>
    <row r="6373" spans="3:17" x14ac:dyDescent="0.35">
      <c r="C6373"/>
      <c r="D6373"/>
      <c r="E6373"/>
      <c r="F6373"/>
      <c r="G6373"/>
      <c r="H6373"/>
      <c r="I6373"/>
      <c r="J6373"/>
      <c r="K6373"/>
      <c r="L6373"/>
      <c r="M6373"/>
      <c r="N6373"/>
      <c r="O6373"/>
      <c r="P6373"/>
      <c r="Q6373"/>
    </row>
    <row r="6374" spans="3:17" x14ac:dyDescent="0.35">
      <c r="C6374"/>
      <c r="D6374"/>
      <c r="E6374"/>
      <c r="F6374"/>
      <c r="G6374"/>
      <c r="H6374"/>
      <c r="I6374"/>
      <c r="J6374"/>
      <c r="K6374"/>
      <c r="L6374"/>
      <c r="M6374"/>
      <c r="N6374"/>
      <c r="O6374"/>
      <c r="P6374"/>
      <c r="Q6374"/>
    </row>
    <row r="6375" spans="3:17" x14ac:dyDescent="0.35">
      <c r="C6375"/>
      <c r="D6375"/>
      <c r="E6375"/>
      <c r="F6375"/>
      <c r="G6375"/>
      <c r="H6375"/>
      <c r="I6375"/>
      <c r="J6375"/>
      <c r="K6375"/>
      <c r="L6375"/>
      <c r="M6375"/>
      <c r="N6375"/>
      <c r="O6375"/>
      <c r="P6375"/>
      <c r="Q6375"/>
    </row>
    <row r="6376" spans="3:17" x14ac:dyDescent="0.35">
      <c r="C6376"/>
      <c r="D6376"/>
      <c r="E6376"/>
      <c r="F6376"/>
      <c r="G6376"/>
      <c r="H6376"/>
      <c r="I6376"/>
      <c r="J6376"/>
      <c r="K6376"/>
      <c r="L6376"/>
      <c r="M6376"/>
      <c r="N6376"/>
      <c r="O6376"/>
      <c r="P6376"/>
      <c r="Q6376"/>
    </row>
    <row r="6377" spans="3:17" x14ac:dyDescent="0.35">
      <c r="C6377"/>
      <c r="D6377"/>
      <c r="E6377"/>
      <c r="F6377"/>
      <c r="G6377"/>
      <c r="H6377"/>
      <c r="I6377"/>
      <c r="J6377"/>
      <c r="K6377"/>
      <c r="L6377"/>
      <c r="M6377"/>
      <c r="N6377"/>
      <c r="O6377"/>
      <c r="P6377"/>
      <c r="Q6377"/>
    </row>
    <row r="6378" spans="3:17" x14ac:dyDescent="0.35">
      <c r="C6378"/>
      <c r="D6378"/>
      <c r="E6378"/>
      <c r="F6378"/>
      <c r="G6378"/>
      <c r="H6378"/>
      <c r="I6378"/>
      <c r="J6378"/>
      <c r="K6378"/>
      <c r="L6378"/>
      <c r="M6378"/>
      <c r="N6378"/>
      <c r="O6378"/>
      <c r="P6378"/>
      <c r="Q6378"/>
    </row>
    <row r="6379" spans="3:17" x14ac:dyDescent="0.35">
      <c r="C6379"/>
      <c r="D6379"/>
      <c r="E6379"/>
      <c r="F6379"/>
      <c r="G6379"/>
      <c r="H6379"/>
      <c r="I6379"/>
      <c r="J6379"/>
      <c r="K6379"/>
      <c r="L6379"/>
      <c r="M6379"/>
      <c r="N6379"/>
      <c r="O6379"/>
      <c r="P6379"/>
      <c r="Q6379"/>
    </row>
    <row r="6380" spans="3:17" x14ac:dyDescent="0.35">
      <c r="C6380"/>
      <c r="D6380"/>
      <c r="E6380"/>
      <c r="F6380"/>
      <c r="G6380"/>
      <c r="H6380"/>
      <c r="I6380"/>
      <c r="J6380"/>
      <c r="K6380"/>
      <c r="L6380"/>
      <c r="M6380"/>
      <c r="N6380"/>
      <c r="O6380"/>
      <c r="P6380"/>
      <c r="Q6380"/>
    </row>
    <row r="6381" spans="3:17" x14ac:dyDescent="0.35">
      <c r="C6381"/>
      <c r="D6381"/>
      <c r="E6381"/>
      <c r="F6381"/>
      <c r="G6381"/>
      <c r="H6381"/>
      <c r="I6381"/>
      <c r="J6381"/>
      <c r="K6381"/>
      <c r="L6381"/>
      <c r="M6381"/>
      <c r="N6381"/>
      <c r="O6381"/>
      <c r="P6381"/>
      <c r="Q6381"/>
    </row>
    <row r="6382" spans="3:17" x14ac:dyDescent="0.35">
      <c r="C6382"/>
      <c r="D6382"/>
      <c r="E6382"/>
      <c r="F6382"/>
      <c r="G6382"/>
      <c r="H6382"/>
      <c r="I6382"/>
      <c r="J6382"/>
      <c r="K6382"/>
      <c r="L6382"/>
      <c r="M6382"/>
      <c r="N6382"/>
      <c r="O6382"/>
      <c r="P6382"/>
      <c r="Q6382"/>
    </row>
    <row r="6383" spans="3:17" x14ac:dyDescent="0.35">
      <c r="C6383"/>
      <c r="D6383"/>
      <c r="E6383"/>
      <c r="F6383"/>
      <c r="G6383"/>
      <c r="H6383"/>
      <c r="I6383"/>
      <c r="J6383"/>
      <c r="K6383"/>
      <c r="L6383"/>
      <c r="M6383"/>
      <c r="N6383"/>
      <c r="O6383"/>
      <c r="P6383"/>
      <c r="Q6383"/>
    </row>
    <row r="6384" spans="3:17" x14ac:dyDescent="0.35">
      <c r="C6384"/>
      <c r="D6384"/>
      <c r="E6384"/>
      <c r="F6384"/>
      <c r="G6384"/>
      <c r="H6384"/>
      <c r="I6384"/>
      <c r="J6384"/>
      <c r="K6384"/>
      <c r="L6384"/>
      <c r="M6384"/>
      <c r="N6384"/>
      <c r="O6384"/>
      <c r="P6384"/>
      <c r="Q6384"/>
    </row>
    <row r="6385" spans="3:17" x14ac:dyDescent="0.35">
      <c r="C6385"/>
      <c r="D6385"/>
      <c r="E6385"/>
      <c r="F6385"/>
      <c r="G6385"/>
      <c r="H6385"/>
      <c r="I6385"/>
      <c r="J6385"/>
      <c r="K6385"/>
      <c r="L6385"/>
      <c r="M6385"/>
      <c r="N6385"/>
      <c r="O6385"/>
      <c r="P6385"/>
      <c r="Q6385"/>
    </row>
    <row r="6386" spans="3:17" x14ac:dyDescent="0.35">
      <c r="C6386"/>
      <c r="D6386"/>
      <c r="E6386"/>
      <c r="F6386"/>
      <c r="G6386"/>
      <c r="H6386"/>
      <c r="I6386"/>
      <c r="J6386"/>
      <c r="K6386"/>
      <c r="L6386"/>
      <c r="M6386"/>
      <c r="N6386"/>
      <c r="O6386"/>
      <c r="P6386"/>
      <c r="Q6386"/>
    </row>
    <row r="6387" spans="3:17" x14ac:dyDescent="0.35">
      <c r="C6387"/>
      <c r="D6387"/>
      <c r="E6387"/>
      <c r="F6387"/>
      <c r="G6387"/>
      <c r="H6387"/>
      <c r="I6387"/>
      <c r="J6387"/>
      <c r="K6387"/>
      <c r="L6387"/>
      <c r="M6387"/>
      <c r="N6387"/>
      <c r="O6387"/>
      <c r="P6387"/>
      <c r="Q6387"/>
    </row>
    <row r="6388" spans="3:17" x14ac:dyDescent="0.35">
      <c r="C6388"/>
      <c r="D6388"/>
      <c r="E6388"/>
      <c r="F6388"/>
      <c r="G6388"/>
      <c r="H6388"/>
      <c r="I6388"/>
      <c r="J6388"/>
      <c r="K6388"/>
      <c r="L6388"/>
      <c r="M6388"/>
      <c r="N6388"/>
      <c r="O6388"/>
      <c r="P6388"/>
      <c r="Q6388"/>
    </row>
    <row r="6389" spans="3:17" x14ac:dyDescent="0.35">
      <c r="C6389"/>
      <c r="D6389"/>
      <c r="E6389"/>
      <c r="F6389"/>
      <c r="G6389"/>
      <c r="H6389"/>
      <c r="I6389"/>
      <c r="J6389"/>
      <c r="K6389"/>
      <c r="L6389"/>
      <c r="M6389"/>
      <c r="N6389"/>
      <c r="O6389"/>
      <c r="P6389"/>
      <c r="Q6389"/>
    </row>
    <row r="6390" spans="3:17" x14ac:dyDescent="0.35">
      <c r="C6390"/>
      <c r="D6390"/>
      <c r="E6390"/>
      <c r="F6390"/>
      <c r="G6390"/>
      <c r="H6390"/>
      <c r="I6390"/>
      <c r="J6390"/>
      <c r="K6390"/>
      <c r="L6390"/>
      <c r="M6390"/>
      <c r="N6390"/>
      <c r="O6390"/>
      <c r="P6390"/>
      <c r="Q6390"/>
    </row>
    <row r="6391" spans="3:17" x14ac:dyDescent="0.35">
      <c r="C6391"/>
      <c r="D6391"/>
      <c r="E6391"/>
      <c r="F6391"/>
      <c r="G6391"/>
      <c r="H6391"/>
      <c r="I6391"/>
      <c r="J6391"/>
      <c r="K6391"/>
      <c r="L6391"/>
      <c r="M6391"/>
      <c r="N6391"/>
      <c r="O6391"/>
      <c r="P6391"/>
      <c r="Q6391"/>
    </row>
    <row r="6392" spans="3:17" x14ac:dyDescent="0.35">
      <c r="C6392"/>
      <c r="D6392"/>
      <c r="E6392"/>
      <c r="F6392"/>
      <c r="G6392"/>
      <c r="H6392"/>
      <c r="I6392"/>
      <c r="J6392"/>
      <c r="K6392"/>
      <c r="L6392"/>
      <c r="M6392"/>
      <c r="N6392"/>
      <c r="O6392"/>
      <c r="P6392"/>
      <c r="Q6392"/>
    </row>
    <row r="6393" spans="3:17" x14ac:dyDescent="0.35">
      <c r="C6393"/>
      <c r="D6393"/>
      <c r="E6393"/>
      <c r="F6393"/>
      <c r="G6393"/>
      <c r="H6393"/>
      <c r="I6393"/>
      <c r="J6393"/>
      <c r="K6393"/>
      <c r="L6393"/>
      <c r="M6393"/>
      <c r="N6393"/>
      <c r="O6393"/>
      <c r="P6393"/>
      <c r="Q6393"/>
    </row>
    <row r="6394" spans="3:17" x14ac:dyDescent="0.35">
      <c r="C6394"/>
      <c r="D6394"/>
      <c r="E6394"/>
      <c r="F6394"/>
      <c r="G6394"/>
      <c r="H6394"/>
      <c r="I6394"/>
      <c r="J6394"/>
      <c r="K6394"/>
      <c r="L6394"/>
      <c r="M6394"/>
      <c r="N6394"/>
      <c r="O6394"/>
      <c r="P6394"/>
      <c r="Q6394"/>
    </row>
    <row r="6395" spans="3:17" x14ac:dyDescent="0.35">
      <c r="C6395"/>
      <c r="D6395"/>
      <c r="E6395"/>
      <c r="F6395"/>
      <c r="G6395"/>
      <c r="H6395"/>
      <c r="I6395"/>
      <c r="J6395"/>
      <c r="K6395"/>
      <c r="L6395"/>
      <c r="M6395"/>
      <c r="N6395"/>
      <c r="O6395"/>
      <c r="P6395"/>
      <c r="Q6395"/>
    </row>
    <row r="6396" spans="3:17" x14ac:dyDescent="0.35">
      <c r="C6396"/>
      <c r="D6396"/>
      <c r="E6396"/>
      <c r="F6396"/>
      <c r="G6396"/>
      <c r="H6396"/>
      <c r="I6396"/>
      <c r="J6396"/>
      <c r="K6396"/>
      <c r="L6396"/>
      <c r="M6396"/>
      <c r="N6396"/>
      <c r="O6396"/>
      <c r="P6396"/>
      <c r="Q6396"/>
    </row>
    <row r="6397" spans="3:17" x14ac:dyDescent="0.35">
      <c r="C6397"/>
      <c r="D6397"/>
      <c r="E6397"/>
      <c r="F6397"/>
      <c r="G6397"/>
      <c r="H6397"/>
      <c r="I6397"/>
      <c r="J6397"/>
      <c r="K6397"/>
      <c r="L6397"/>
      <c r="M6397"/>
      <c r="N6397"/>
      <c r="O6397"/>
      <c r="P6397"/>
      <c r="Q6397"/>
    </row>
    <row r="6398" spans="3:17" x14ac:dyDescent="0.35">
      <c r="C6398"/>
      <c r="D6398"/>
      <c r="E6398"/>
      <c r="F6398"/>
      <c r="G6398"/>
      <c r="H6398"/>
      <c r="I6398"/>
      <c r="J6398"/>
      <c r="K6398"/>
      <c r="L6398"/>
      <c r="M6398"/>
      <c r="N6398"/>
      <c r="O6398"/>
      <c r="P6398"/>
      <c r="Q6398"/>
    </row>
    <row r="6399" spans="3:17" x14ac:dyDescent="0.35">
      <c r="C6399"/>
      <c r="D6399"/>
      <c r="E6399"/>
      <c r="F6399"/>
      <c r="G6399"/>
      <c r="H6399"/>
      <c r="I6399"/>
      <c r="J6399"/>
      <c r="K6399"/>
      <c r="L6399"/>
      <c r="M6399"/>
      <c r="N6399"/>
      <c r="O6399"/>
      <c r="P6399"/>
      <c r="Q6399"/>
    </row>
    <row r="6400" spans="3:17" x14ac:dyDescent="0.35">
      <c r="C6400"/>
      <c r="D6400"/>
      <c r="E6400"/>
      <c r="F6400"/>
      <c r="G6400"/>
      <c r="H6400"/>
      <c r="I6400"/>
      <c r="J6400"/>
      <c r="K6400"/>
      <c r="L6400"/>
      <c r="M6400"/>
      <c r="N6400"/>
      <c r="O6400"/>
      <c r="P6400"/>
      <c r="Q6400"/>
    </row>
    <row r="6401" spans="3:17" x14ac:dyDescent="0.35">
      <c r="C6401"/>
      <c r="D6401"/>
      <c r="E6401"/>
      <c r="F6401"/>
      <c r="G6401"/>
      <c r="H6401"/>
      <c r="I6401"/>
      <c r="J6401"/>
      <c r="K6401"/>
      <c r="L6401"/>
      <c r="M6401"/>
      <c r="N6401"/>
      <c r="O6401"/>
      <c r="P6401"/>
      <c r="Q6401"/>
    </row>
    <row r="6402" spans="3:17" x14ac:dyDescent="0.35">
      <c r="C6402"/>
      <c r="D6402"/>
      <c r="E6402"/>
      <c r="F6402"/>
      <c r="G6402"/>
      <c r="H6402"/>
      <c r="I6402"/>
      <c r="J6402"/>
      <c r="K6402"/>
      <c r="L6402"/>
      <c r="M6402"/>
      <c r="N6402"/>
      <c r="O6402"/>
      <c r="P6402"/>
      <c r="Q6402"/>
    </row>
    <row r="6403" spans="3:17" x14ac:dyDescent="0.35">
      <c r="C6403"/>
      <c r="D6403"/>
      <c r="E6403"/>
      <c r="F6403"/>
      <c r="G6403"/>
      <c r="H6403"/>
      <c r="I6403"/>
      <c r="J6403"/>
      <c r="K6403"/>
      <c r="L6403"/>
      <c r="M6403"/>
      <c r="N6403"/>
      <c r="O6403"/>
      <c r="P6403"/>
      <c r="Q6403"/>
    </row>
    <row r="6404" spans="3:17" x14ac:dyDescent="0.35">
      <c r="C6404"/>
      <c r="D6404"/>
      <c r="E6404"/>
      <c r="F6404"/>
      <c r="G6404"/>
      <c r="H6404"/>
      <c r="I6404"/>
      <c r="J6404"/>
      <c r="K6404"/>
      <c r="L6404"/>
      <c r="M6404"/>
      <c r="N6404"/>
      <c r="O6404"/>
      <c r="P6404"/>
      <c r="Q6404"/>
    </row>
    <row r="6405" spans="3:17" x14ac:dyDescent="0.35">
      <c r="C6405"/>
      <c r="D6405"/>
      <c r="E6405"/>
      <c r="F6405"/>
      <c r="G6405"/>
      <c r="H6405"/>
      <c r="I6405"/>
      <c r="J6405"/>
      <c r="K6405"/>
      <c r="L6405"/>
      <c r="M6405"/>
      <c r="N6405"/>
      <c r="O6405"/>
      <c r="P6405"/>
      <c r="Q6405"/>
    </row>
    <row r="6406" spans="3:17" x14ac:dyDescent="0.35">
      <c r="C6406"/>
      <c r="D6406"/>
      <c r="E6406"/>
      <c r="F6406"/>
      <c r="G6406"/>
      <c r="H6406"/>
      <c r="I6406"/>
      <c r="J6406"/>
      <c r="K6406"/>
      <c r="L6406"/>
      <c r="M6406"/>
      <c r="N6406"/>
      <c r="O6406"/>
      <c r="P6406"/>
      <c r="Q6406"/>
    </row>
    <row r="6407" spans="3:17" x14ac:dyDescent="0.35">
      <c r="C6407"/>
      <c r="D6407"/>
      <c r="E6407"/>
      <c r="F6407"/>
      <c r="G6407"/>
      <c r="H6407"/>
      <c r="I6407"/>
      <c r="J6407"/>
      <c r="K6407"/>
      <c r="L6407"/>
      <c r="M6407"/>
      <c r="N6407"/>
      <c r="O6407"/>
      <c r="P6407"/>
      <c r="Q6407"/>
    </row>
    <row r="6408" spans="3:17" x14ac:dyDescent="0.35">
      <c r="C6408"/>
      <c r="D6408"/>
      <c r="E6408"/>
      <c r="F6408"/>
      <c r="G6408"/>
      <c r="H6408"/>
      <c r="I6408"/>
      <c r="J6408"/>
      <c r="K6408"/>
      <c r="L6408"/>
      <c r="M6408"/>
      <c r="N6408"/>
      <c r="O6408"/>
      <c r="P6408"/>
      <c r="Q6408"/>
    </row>
    <row r="6409" spans="3:17" x14ac:dyDescent="0.35">
      <c r="C6409"/>
      <c r="D6409"/>
      <c r="E6409"/>
      <c r="F6409"/>
      <c r="G6409"/>
      <c r="H6409"/>
      <c r="I6409"/>
      <c r="J6409"/>
      <c r="K6409"/>
      <c r="L6409"/>
      <c r="M6409"/>
      <c r="N6409"/>
      <c r="O6409"/>
      <c r="P6409"/>
      <c r="Q6409"/>
    </row>
    <row r="6410" spans="3:17" x14ac:dyDescent="0.35">
      <c r="C6410"/>
      <c r="D6410"/>
      <c r="E6410"/>
      <c r="F6410"/>
      <c r="G6410"/>
      <c r="H6410"/>
      <c r="I6410"/>
      <c r="J6410"/>
      <c r="K6410"/>
      <c r="L6410"/>
      <c r="M6410"/>
      <c r="N6410"/>
      <c r="O6410"/>
      <c r="P6410"/>
      <c r="Q6410"/>
    </row>
    <row r="6411" spans="3:17" x14ac:dyDescent="0.35">
      <c r="C6411"/>
      <c r="D6411"/>
      <c r="E6411"/>
      <c r="F6411"/>
      <c r="G6411"/>
      <c r="H6411"/>
      <c r="I6411"/>
      <c r="J6411"/>
      <c r="K6411"/>
      <c r="L6411"/>
      <c r="M6411"/>
      <c r="N6411"/>
      <c r="O6411"/>
      <c r="P6411"/>
      <c r="Q6411"/>
    </row>
    <row r="6412" spans="3:17" x14ac:dyDescent="0.35">
      <c r="C6412"/>
      <c r="D6412"/>
      <c r="E6412"/>
      <c r="F6412"/>
      <c r="G6412"/>
      <c r="H6412"/>
      <c r="I6412"/>
      <c r="J6412"/>
      <c r="K6412"/>
      <c r="L6412"/>
      <c r="M6412"/>
      <c r="N6412"/>
      <c r="O6412"/>
      <c r="P6412"/>
      <c r="Q6412"/>
    </row>
    <row r="6413" spans="3:17" x14ac:dyDescent="0.35">
      <c r="C6413"/>
      <c r="D6413"/>
      <c r="E6413"/>
      <c r="F6413"/>
      <c r="G6413"/>
      <c r="H6413"/>
      <c r="I6413"/>
      <c r="J6413"/>
      <c r="K6413"/>
      <c r="L6413"/>
      <c r="M6413"/>
      <c r="N6413"/>
      <c r="O6413"/>
      <c r="P6413"/>
      <c r="Q6413"/>
    </row>
    <row r="6414" spans="3:17" x14ac:dyDescent="0.35">
      <c r="C6414"/>
      <c r="D6414"/>
      <c r="E6414"/>
      <c r="F6414"/>
      <c r="G6414"/>
      <c r="H6414"/>
      <c r="I6414"/>
      <c r="J6414"/>
      <c r="K6414"/>
      <c r="L6414"/>
      <c r="M6414"/>
      <c r="N6414"/>
      <c r="O6414"/>
      <c r="P6414"/>
      <c r="Q6414"/>
    </row>
    <row r="6415" spans="3:17" x14ac:dyDescent="0.35">
      <c r="C6415"/>
      <c r="D6415"/>
      <c r="E6415"/>
      <c r="F6415"/>
      <c r="G6415"/>
      <c r="H6415"/>
      <c r="I6415"/>
      <c r="J6415"/>
      <c r="K6415"/>
      <c r="L6415"/>
      <c r="M6415"/>
      <c r="N6415"/>
      <c r="O6415"/>
      <c r="P6415"/>
      <c r="Q6415"/>
    </row>
    <row r="6416" spans="3:17" x14ac:dyDescent="0.35">
      <c r="C6416"/>
      <c r="D6416"/>
      <c r="E6416"/>
      <c r="F6416"/>
      <c r="G6416"/>
      <c r="H6416"/>
      <c r="I6416"/>
      <c r="J6416"/>
      <c r="K6416"/>
      <c r="L6416"/>
      <c r="M6416"/>
      <c r="N6416"/>
      <c r="O6416"/>
      <c r="P6416"/>
      <c r="Q6416"/>
    </row>
    <row r="6417" spans="3:17" x14ac:dyDescent="0.35">
      <c r="C6417"/>
      <c r="D6417"/>
      <c r="E6417"/>
      <c r="F6417"/>
      <c r="G6417"/>
      <c r="H6417"/>
      <c r="I6417"/>
      <c r="J6417"/>
      <c r="K6417"/>
      <c r="L6417"/>
      <c r="M6417"/>
      <c r="N6417"/>
      <c r="O6417"/>
      <c r="P6417"/>
      <c r="Q6417"/>
    </row>
    <row r="6418" spans="3:17" x14ac:dyDescent="0.35">
      <c r="C6418"/>
      <c r="D6418"/>
      <c r="E6418"/>
      <c r="F6418"/>
      <c r="G6418"/>
      <c r="H6418"/>
      <c r="I6418"/>
      <c r="J6418"/>
      <c r="K6418"/>
      <c r="L6418"/>
      <c r="M6418"/>
      <c r="N6418"/>
      <c r="O6418"/>
      <c r="P6418"/>
      <c r="Q6418"/>
    </row>
    <row r="6419" spans="3:17" x14ac:dyDescent="0.35">
      <c r="C6419"/>
      <c r="D6419"/>
      <c r="E6419"/>
      <c r="F6419"/>
      <c r="G6419"/>
      <c r="H6419"/>
      <c r="I6419"/>
      <c r="J6419"/>
      <c r="K6419"/>
      <c r="L6419"/>
      <c r="M6419"/>
      <c r="N6419"/>
      <c r="O6419"/>
      <c r="P6419"/>
      <c r="Q6419"/>
    </row>
    <row r="6420" spans="3:17" x14ac:dyDescent="0.35">
      <c r="C6420"/>
      <c r="D6420"/>
      <c r="E6420"/>
      <c r="F6420"/>
      <c r="G6420"/>
      <c r="H6420"/>
      <c r="I6420"/>
      <c r="J6420"/>
      <c r="K6420"/>
      <c r="L6420"/>
      <c r="M6420"/>
      <c r="N6420"/>
      <c r="O6420"/>
      <c r="P6420"/>
      <c r="Q6420"/>
    </row>
    <row r="6421" spans="3:17" x14ac:dyDescent="0.35">
      <c r="C6421"/>
      <c r="D6421"/>
      <c r="E6421"/>
      <c r="F6421"/>
      <c r="G6421"/>
      <c r="H6421"/>
      <c r="I6421"/>
      <c r="J6421"/>
      <c r="K6421"/>
      <c r="L6421"/>
      <c r="M6421"/>
      <c r="N6421"/>
      <c r="O6421"/>
      <c r="P6421"/>
      <c r="Q6421"/>
    </row>
    <row r="6422" spans="3:17" x14ac:dyDescent="0.35">
      <c r="C6422"/>
      <c r="D6422"/>
      <c r="E6422"/>
      <c r="F6422"/>
      <c r="G6422"/>
      <c r="H6422"/>
      <c r="I6422"/>
      <c r="J6422"/>
      <c r="K6422"/>
      <c r="L6422"/>
      <c r="M6422"/>
      <c r="N6422"/>
      <c r="O6422"/>
      <c r="P6422"/>
      <c r="Q6422"/>
    </row>
    <row r="6423" spans="3:17" x14ac:dyDescent="0.35">
      <c r="C6423"/>
      <c r="D6423"/>
      <c r="E6423"/>
      <c r="F6423"/>
      <c r="G6423"/>
      <c r="H6423"/>
      <c r="I6423"/>
      <c r="J6423"/>
      <c r="K6423"/>
      <c r="L6423"/>
      <c r="M6423"/>
      <c r="N6423"/>
      <c r="O6423"/>
      <c r="P6423"/>
      <c r="Q6423"/>
    </row>
    <row r="6424" spans="3:17" x14ac:dyDescent="0.35">
      <c r="C6424"/>
      <c r="D6424"/>
      <c r="E6424"/>
      <c r="F6424"/>
      <c r="G6424"/>
      <c r="H6424"/>
      <c r="I6424"/>
      <c r="J6424"/>
      <c r="K6424"/>
      <c r="L6424"/>
      <c r="M6424"/>
      <c r="N6424"/>
      <c r="O6424"/>
      <c r="P6424"/>
      <c r="Q6424"/>
    </row>
    <row r="6425" spans="3:17" x14ac:dyDescent="0.35">
      <c r="C6425"/>
      <c r="D6425"/>
      <c r="E6425"/>
      <c r="F6425"/>
      <c r="G6425"/>
      <c r="H6425"/>
      <c r="I6425"/>
      <c r="J6425"/>
      <c r="K6425"/>
      <c r="L6425"/>
      <c r="M6425"/>
      <c r="N6425"/>
      <c r="O6425"/>
      <c r="P6425"/>
      <c r="Q6425"/>
    </row>
    <row r="6426" spans="3:17" x14ac:dyDescent="0.35">
      <c r="C6426"/>
      <c r="D6426"/>
      <c r="E6426"/>
      <c r="F6426"/>
      <c r="G6426"/>
      <c r="H6426"/>
      <c r="I6426"/>
      <c r="J6426"/>
      <c r="K6426"/>
      <c r="L6426"/>
      <c r="M6426"/>
      <c r="N6426"/>
      <c r="O6426"/>
      <c r="P6426"/>
      <c r="Q6426"/>
    </row>
    <row r="6427" spans="3:17" x14ac:dyDescent="0.35">
      <c r="C6427"/>
      <c r="D6427"/>
      <c r="E6427"/>
      <c r="F6427"/>
      <c r="G6427"/>
      <c r="H6427"/>
      <c r="I6427"/>
      <c r="J6427"/>
      <c r="K6427"/>
      <c r="L6427"/>
      <c r="M6427"/>
      <c r="N6427"/>
      <c r="O6427"/>
      <c r="P6427"/>
      <c r="Q6427"/>
    </row>
    <row r="6428" spans="3:17" x14ac:dyDescent="0.35">
      <c r="C6428"/>
      <c r="D6428"/>
      <c r="E6428"/>
      <c r="F6428"/>
      <c r="G6428"/>
      <c r="H6428"/>
      <c r="I6428"/>
      <c r="J6428"/>
      <c r="K6428"/>
      <c r="L6428"/>
      <c r="M6428"/>
      <c r="N6428"/>
      <c r="O6428"/>
      <c r="P6428"/>
      <c r="Q6428"/>
    </row>
    <row r="6429" spans="3:17" x14ac:dyDescent="0.35">
      <c r="C6429"/>
      <c r="D6429"/>
      <c r="E6429"/>
      <c r="F6429"/>
      <c r="G6429"/>
      <c r="H6429"/>
      <c r="I6429"/>
      <c r="J6429"/>
      <c r="K6429"/>
      <c r="L6429"/>
      <c r="M6429"/>
      <c r="N6429"/>
      <c r="O6429"/>
      <c r="P6429"/>
      <c r="Q6429"/>
    </row>
    <row r="6430" spans="3:17" x14ac:dyDescent="0.35">
      <c r="C6430"/>
      <c r="D6430"/>
      <c r="E6430"/>
      <c r="F6430"/>
      <c r="G6430"/>
      <c r="H6430"/>
      <c r="I6430"/>
      <c r="J6430"/>
      <c r="K6430"/>
      <c r="L6430"/>
      <c r="M6430"/>
      <c r="N6430"/>
      <c r="O6430"/>
      <c r="P6430"/>
      <c r="Q6430"/>
    </row>
    <row r="6431" spans="3:17" x14ac:dyDescent="0.35">
      <c r="C6431"/>
      <c r="D6431"/>
      <c r="E6431"/>
      <c r="F6431"/>
      <c r="G6431"/>
      <c r="H6431"/>
      <c r="I6431"/>
      <c r="J6431"/>
      <c r="K6431"/>
      <c r="L6431"/>
      <c r="M6431"/>
      <c r="N6431"/>
      <c r="O6431"/>
      <c r="P6431"/>
      <c r="Q6431"/>
    </row>
    <row r="6432" spans="3:17" x14ac:dyDescent="0.35">
      <c r="C6432"/>
      <c r="D6432"/>
      <c r="E6432"/>
      <c r="F6432"/>
      <c r="G6432"/>
      <c r="H6432"/>
      <c r="I6432"/>
      <c r="J6432"/>
      <c r="K6432"/>
      <c r="L6432"/>
      <c r="M6432"/>
      <c r="N6432"/>
      <c r="O6432"/>
      <c r="P6432"/>
      <c r="Q6432"/>
    </row>
    <row r="6433" spans="3:17" x14ac:dyDescent="0.35">
      <c r="C6433"/>
      <c r="D6433"/>
      <c r="E6433"/>
      <c r="F6433"/>
      <c r="G6433"/>
      <c r="H6433"/>
      <c r="I6433"/>
      <c r="J6433"/>
      <c r="K6433"/>
      <c r="L6433"/>
      <c r="M6433"/>
      <c r="N6433"/>
      <c r="O6433"/>
      <c r="P6433"/>
      <c r="Q6433"/>
    </row>
    <row r="6434" spans="3:17" x14ac:dyDescent="0.35">
      <c r="C6434"/>
      <c r="D6434"/>
      <c r="E6434"/>
      <c r="F6434"/>
      <c r="G6434"/>
      <c r="H6434"/>
      <c r="I6434"/>
      <c r="J6434"/>
      <c r="K6434"/>
      <c r="L6434"/>
      <c r="M6434"/>
      <c r="N6434"/>
      <c r="O6434"/>
      <c r="P6434"/>
      <c r="Q6434"/>
    </row>
    <row r="6435" spans="3:17" x14ac:dyDescent="0.35">
      <c r="C6435"/>
      <c r="D6435"/>
      <c r="E6435"/>
      <c r="F6435"/>
      <c r="G6435"/>
      <c r="H6435"/>
      <c r="I6435"/>
      <c r="J6435"/>
      <c r="K6435"/>
      <c r="L6435"/>
      <c r="M6435"/>
      <c r="N6435"/>
      <c r="O6435"/>
      <c r="P6435"/>
      <c r="Q6435"/>
    </row>
    <row r="6436" spans="3:17" x14ac:dyDescent="0.35">
      <c r="C6436"/>
      <c r="D6436"/>
      <c r="E6436"/>
      <c r="F6436"/>
      <c r="G6436"/>
      <c r="H6436"/>
      <c r="I6436"/>
      <c r="J6436"/>
      <c r="K6436"/>
      <c r="L6436"/>
      <c r="M6436"/>
      <c r="N6436"/>
      <c r="O6436"/>
      <c r="P6436"/>
      <c r="Q6436"/>
    </row>
    <row r="6437" spans="3:17" x14ac:dyDescent="0.35">
      <c r="C6437"/>
      <c r="D6437"/>
      <c r="E6437"/>
      <c r="F6437"/>
      <c r="G6437"/>
      <c r="H6437"/>
      <c r="I6437"/>
      <c r="J6437"/>
      <c r="K6437"/>
      <c r="L6437"/>
      <c r="M6437"/>
      <c r="N6437"/>
      <c r="O6437"/>
      <c r="P6437"/>
      <c r="Q6437"/>
    </row>
    <row r="6438" spans="3:17" x14ac:dyDescent="0.35">
      <c r="C6438"/>
      <c r="D6438"/>
      <c r="E6438"/>
      <c r="F6438"/>
      <c r="G6438"/>
      <c r="H6438"/>
      <c r="I6438"/>
      <c r="J6438"/>
      <c r="K6438"/>
      <c r="L6438"/>
      <c r="M6438"/>
      <c r="N6438"/>
      <c r="O6438"/>
      <c r="P6438"/>
      <c r="Q6438"/>
    </row>
    <row r="6439" spans="3:17" x14ac:dyDescent="0.35">
      <c r="C6439"/>
      <c r="D6439"/>
      <c r="E6439"/>
      <c r="F6439"/>
      <c r="G6439"/>
      <c r="H6439"/>
      <c r="I6439"/>
      <c r="J6439"/>
      <c r="K6439"/>
      <c r="L6439"/>
      <c r="M6439"/>
      <c r="N6439"/>
      <c r="O6439"/>
      <c r="P6439"/>
      <c r="Q6439"/>
    </row>
    <row r="6440" spans="3:17" x14ac:dyDescent="0.35">
      <c r="C6440"/>
      <c r="D6440"/>
      <c r="E6440"/>
      <c r="F6440"/>
      <c r="G6440"/>
      <c r="H6440"/>
      <c r="I6440"/>
      <c r="J6440"/>
      <c r="K6440"/>
      <c r="L6440"/>
      <c r="M6440"/>
      <c r="N6440"/>
      <c r="O6440"/>
      <c r="P6440"/>
      <c r="Q6440"/>
    </row>
    <row r="6441" spans="3:17" x14ac:dyDescent="0.35">
      <c r="C6441"/>
      <c r="D6441"/>
      <c r="E6441"/>
      <c r="F6441"/>
      <c r="G6441"/>
      <c r="H6441"/>
      <c r="I6441"/>
      <c r="J6441"/>
      <c r="K6441"/>
      <c r="L6441"/>
      <c r="M6441"/>
      <c r="N6441"/>
      <c r="O6441"/>
      <c r="P6441"/>
      <c r="Q6441"/>
    </row>
    <row r="6442" spans="3:17" x14ac:dyDescent="0.35">
      <c r="C6442"/>
      <c r="D6442"/>
      <c r="E6442"/>
      <c r="F6442"/>
      <c r="G6442"/>
      <c r="H6442"/>
      <c r="I6442"/>
      <c r="J6442"/>
      <c r="K6442"/>
      <c r="L6442"/>
      <c r="M6442"/>
      <c r="N6442"/>
      <c r="O6442"/>
      <c r="P6442"/>
      <c r="Q6442"/>
    </row>
    <row r="6443" spans="3:17" x14ac:dyDescent="0.35">
      <c r="C6443"/>
      <c r="D6443"/>
      <c r="E6443"/>
      <c r="F6443"/>
      <c r="G6443"/>
      <c r="H6443"/>
      <c r="I6443"/>
      <c r="J6443"/>
      <c r="K6443"/>
      <c r="L6443"/>
      <c r="M6443"/>
      <c r="N6443"/>
      <c r="O6443"/>
      <c r="P6443"/>
      <c r="Q6443"/>
    </row>
    <row r="6444" spans="3:17" x14ac:dyDescent="0.35">
      <c r="C6444"/>
      <c r="D6444"/>
      <c r="E6444"/>
      <c r="F6444"/>
      <c r="G6444"/>
      <c r="H6444"/>
      <c r="I6444"/>
      <c r="J6444"/>
      <c r="K6444"/>
      <c r="L6444"/>
      <c r="M6444"/>
      <c r="N6444"/>
      <c r="O6444"/>
      <c r="P6444"/>
      <c r="Q6444"/>
    </row>
    <row r="6445" spans="3:17" x14ac:dyDescent="0.35">
      <c r="C6445"/>
      <c r="D6445"/>
      <c r="E6445"/>
      <c r="F6445"/>
      <c r="G6445"/>
      <c r="H6445"/>
      <c r="I6445"/>
      <c r="J6445"/>
      <c r="K6445"/>
      <c r="L6445"/>
      <c r="M6445"/>
      <c r="N6445"/>
      <c r="O6445"/>
      <c r="P6445"/>
      <c r="Q6445"/>
    </row>
    <row r="6446" spans="3:17" x14ac:dyDescent="0.35">
      <c r="C6446"/>
      <c r="D6446"/>
      <c r="E6446"/>
      <c r="F6446"/>
      <c r="G6446"/>
      <c r="H6446"/>
      <c r="I6446"/>
      <c r="J6446"/>
      <c r="K6446"/>
      <c r="L6446"/>
      <c r="M6446"/>
      <c r="N6446"/>
      <c r="O6446"/>
      <c r="P6446"/>
      <c r="Q6446"/>
    </row>
    <row r="6447" spans="3:17" x14ac:dyDescent="0.35">
      <c r="C6447"/>
      <c r="D6447"/>
      <c r="E6447"/>
      <c r="F6447"/>
      <c r="G6447"/>
      <c r="H6447"/>
      <c r="I6447"/>
      <c r="J6447"/>
      <c r="K6447"/>
      <c r="L6447"/>
      <c r="M6447"/>
      <c r="N6447"/>
      <c r="O6447"/>
      <c r="P6447"/>
      <c r="Q6447"/>
    </row>
    <row r="6448" spans="3:17" x14ac:dyDescent="0.35">
      <c r="C6448"/>
      <c r="D6448"/>
      <c r="E6448"/>
      <c r="F6448"/>
      <c r="G6448"/>
      <c r="H6448"/>
      <c r="I6448"/>
      <c r="J6448"/>
      <c r="K6448"/>
      <c r="L6448"/>
      <c r="M6448"/>
      <c r="N6448"/>
      <c r="O6448"/>
      <c r="P6448"/>
      <c r="Q6448"/>
    </row>
    <row r="6449" spans="3:17" x14ac:dyDescent="0.35">
      <c r="C6449"/>
      <c r="D6449"/>
      <c r="E6449"/>
      <c r="F6449"/>
      <c r="G6449"/>
      <c r="H6449"/>
      <c r="I6449"/>
      <c r="J6449"/>
      <c r="K6449"/>
      <c r="L6449"/>
      <c r="M6449"/>
      <c r="N6449"/>
      <c r="O6449"/>
      <c r="P6449"/>
      <c r="Q6449"/>
    </row>
    <row r="6450" spans="3:17" x14ac:dyDescent="0.35">
      <c r="C6450"/>
      <c r="D6450"/>
      <c r="E6450"/>
      <c r="F6450"/>
      <c r="G6450"/>
      <c r="H6450"/>
      <c r="I6450"/>
      <c r="J6450"/>
      <c r="K6450"/>
      <c r="L6450"/>
      <c r="M6450"/>
      <c r="N6450"/>
      <c r="O6450"/>
      <c r="P6450"/>
      <c r="Q6450"/>
    </row>
    <row r="6451" spans="3:17" x14ac:dyDescent="0.35">
      <c r="C6451"/>
      <c r="D6451"/>
      <c r="E6451"/>
      <c r="F6451"/>
      <c r="G6451"/>
      <c r="H6451"/>
      <c r="I6451"/>
      <c r="J6451"/>
      <c r="K6451"/>
      <c r="L6451"/>
      <c r="M6451"/>
      <c r="N6451"/>
      <c r="O6451"/>
      <c r="P6451"/>
      <c r="Q6451"/>
    </row>
    <row r="6452" spans="3:17" x14ac:dyDescent="0.35">
      <c r="C6452"/>
      <c r="D6452"/>
      <c r="E6452"/>
      <c r="F6452"/>
      <c r="G6452"/>
      <c r="H6452"/>
      <c r="I6452"/>
      <c r="J6452"/>
      <c r="K6452"/>
      <c r="L6452"/>
      <c r="M6452"/>
      <c r="N6452"/>
      <c r="O6452"/>
      <c r="P6452"/>
      <c r="Q6452"/>
    </row>
    <row r="6453" spans="3:17" x14ac:dyDescent="0.35">
      <c r="C6453"/>
      <c r="D6453"/>
      <c r="E6453"/>
      <c r="F6453"/>
      <c r="G6453"/>
      <c r="H6453"/>
      <c r="I6453"/>
      <c r="J6453"/>
      <c r="K6453"/>
      <c r="L6453"/>
      <c r="M6453"/>
      <c r="N6453"/>
      <c r="O6453"/>
      <c r="P6453"/>
      <c r="Q6453"/>
    </row>
    <row r="6454" spans="3:17" x14ac:dyDescent="0.35">
      <c r="C6454"/>
      <c r="D6454"/>
      <c r="E6454"/>
      <c r="F6454"/>
      <c r="G6454"/>
      <c r="H6454"/>
      <c r="I6454"/>
      <c r="J6454"/>
      <c r="K6454"/>
      <c r="L6454"/>
      <c r="M6454"/>
      <c r="N6454"/>
      <c r="O6454"/>
      <c r="P6454"/>
      <c r="Q6454"/>
    </row>
    <row r="6455" spans="3:17" x14ac:dyDescent="0.35">
      <c r="C6455"/>
      <c r="D6455"/>
      <c r="E6455"/>
      <c r="F6455"/>
      <c r="G6455"/>
      <c r="H6455"/>
      <c r="I6455"/>
      <c r="J6455"/>
      <c r="K6455"/>
      <c r="L6455"/>
      <c r="M6455"/>
      <c r="N6455"/>
      <c r="O6455"/>
      <c r="P6455"/>
      <c r="Q6455"/>
    </row>
    <row r="6456" spans="3:17" x14ac:dyDescent="0.35">
      <c r="C6456"/>
      <c r="D6456"/>
      <c r="E6456"/>
      <c r="F6456"/>
      <c r="G6456"/>
      <c r="H6456"/>
      <c r="I6456"/>
      <c r="J6456"/>
      <c r="K6456"/>
      <c r="L6456"/>
      <c r="M6456"/>
      <c r="N6456"/>
      <c r="O6456"/>
      <c r="P6456"/>
      <c r="Q6456"/>
    </row>
    <row r="6457" spans="3:17" x14ac:dyDescent="0.35">
      <c r="C6457"/>
      <c r="D6457"/>
      <c r="E6457"/>
      <c r="F6457"/>
      <c r="G6457"/>
      <c r="H6457"/>
      <c r="I6457"/>
      <c r="J6457"/>
      <c r="K6457"/>
      <c r="L6457"/>
      <c r="M6457"/>
      <c r="N6457"/>
      <c r="O6457"/>
      <c r="P6457"/>
      <c r="Q6457"/>
    </row>
    <row r="6458" spans="3:17" x14ac:dyDescent="0.35">
      <c r="C6458"/>
      <c r="D6458"/>
      <c r="E6458"/>
      <c r="F6458"/>
      <c r="G6458"/>
      <c r="H6458"/>
      <c r="I6458"/>
      <c r="J6458"/>
      <c r="K6458"/>
      <c r="L6458"/>
      <c r="M6458"/>
      <c r="N6458"/>
      <c r="O6458"/>
      <c r="P6458"/>
      <c r="Q6458"/>
    </row>
    <row r="6459" spans="3:17" x14ac:dyDescent="0.35">
      <c r="C6459"/>
      <c r="D6459"/>
      <c r="E6459"/>
      <c r="F6459"/>
      <c r="G6459"/>
      <c r="H6459"/>
      <c r="I6459"/>
      <c r="J6459"/>
      <c r="K6459"/>
      <c r="L6459"/>
      <c r="M6459"/>
      <c r="N6459"/>
      <c r="O6459"/>
      <c r="P6459"/>
      <c r="Q6459"/>
    </row>
    <row r="6460" spans="3:17" x14ac:dyDescent="0.35">
      <c r="C6460"/>
      <c r="D6460"/>
      <c r="E6460"/>
      <c r="F6460"/>
      <c r="G6460"/>
      <c r="H6460"/>
      <c r="I6460"/>
      <c r="J6460"/>
      <c r="K6460"/>
      <c r="L6460"/>
      <c r="M6460"/>
      <c r="N6460"/>
      <c r="O6460"/>
      <c r="P6460"/>
      <c r="Q6460"/>
    </row>
    <row r="6461" spans="3:17" x14ac:dyDescent="0.35">
      <c r="C6461"/>
      <c r="D6461"/>
      <c r="E6461"/>
      <c r="F6461"/>
      <c r="G6461"/>
      <c r="H6461"/>
      <c r="I6461"/>
      <c r="J6461"/>
      <c r="K6461"/>
      <c r="L6461"/>
      <c r="M6461"/>
      <c r="N6461"/>
      <c r="O6461"/>
      <c r="P6461"/>
      <c r="Q6461"/>
    </row>
    <row r="6462" spans="3:17" x14ac:dyDescent="0.35">
      <c r="C6462"/>
      <c r="D6462"/>
      <c r="E6462"/>
      <c r="F6462"/>
      <c r="G6462"/>
      <c r="H6462"/>
      <c r="I6462"/>
      <c r="J6462"/>
      <c r="K6462"/>
      <c r="L6462"/>
      <c r="M6462"/>
      <c r="N6462"/>
      <c r="O6462"/>
      <c r="P6462"/>
      <c r="Q6462"/>
    </row>
    <row r="6463" spans="3:17" x14ac:dyDescent="0.35">
      <c r="C6463"/>
      <c r="D6463"/>
      <c r="E6463"/>
      <c r="F6463"/>
      <c r="G6463"/>
      <c r="H6463"/>
      <c r="I6463"/>
      <c r="J6463"/>
      <c r="K6463"/>
      <c r="L6463"/>
      <c r="M6463"/>
      <c r="N6463"/>
      <c r="O6463"/>
      <c r="P6463"/>
      <c r="Q6463"/>
    </row>
    <row r="6464" spans="3:17" x14ac:dyDescent="0.35">
      <c r="C6464"/>
      <c r="D6464"/>
      <c r="E6464"/>
      <c r="F6464"/>
      <c r="G6464"/>
      <c r="H6464"/>
      <c r="I6464"/>
      <c r="J6464"/>
      <c r="K6464"/>
      <c r="L6464"/>
      <c r="M6464"/>
      <c r="N6464"/>
      <c r="O6464"/>
      <c r="P6464"/>
      <c r="Q6464"/>
    </row>
    <row r="6465" spans="3:17" x14ac:dyDescent="0.35">
      <c r="C6465"/>
      <c r="D6465"/>
      <c r="E6465"/>
      <c r="F6465"/>
      <c r="G6465"/>
      <c r="H6465"/>
      <c r="I6465"/>
      <c r="J6465"/>
      <c r="K6465"/>
      <c r="L6465"/>
      <c r="M6465"/>
      <c r="N6465"/>
      <c r="O6465"/>
      <c r="P6465"/>
      <c r="Q6465"/>
    </row>
    <row r="6466" spans="3:17" x14ac:dyDescent="0.35">
      <c r="C6466"/>
      <c r="D6466"/>
      <c r="E6466"/>
      <c r="F6466"/>
      <c r="G6466"/>
      <c r="H6466"/>
      <c r="I6466"/>
      <c r="J6466"/>
      <c r="K6466"/>
      <c r="L6466"/>
      <c r="M6466"/>
      <c r="N6466"/>
      <c r="O6466"/>
      <c r="P6466"/>
      <c r="Q6466"/>
    </row>
    <row r="6467" spans="3:17" x14ac:dyDescent="0.35">
      <c r="C6467"/>
      <c r="D6467"/>
      <c r="E6467"/>
      <c r="F6467"/>
      <c r="G6467"/>
      <c r="H6467"/>
      <c r="I6467"/>
      <c r="J6467"/>
      <c r="K6467"/>
      <c r="L6467"/>
      <c r="M6467"/>
      <c r="N6467"/>
      <c r="O6467"/>
      <c r="P6467"/>
      <c r="Q6467"/>
    </row>
    <row r="6468" spans="3:17" x14ac:dyDescent="0.35">
      <c r="C6468"/>
      <c r="D6468"/>
      <c r="E6468"/>
      <c r="F6468"/>
      <c r="G6468"/>
      <c r="H6468"/>
      <c r="I6468"/>
      <c r="J6468"/>
      <c r="K6468"/>
      <c r="L6468"/>
      <c r="M6468"/>
      <c r="N6468"/>
      <c r="O6468"/>
      <c r="P6468"/>
      <c r="Q6468"/>
    </row>
    <row r="6469" spans="3:17" x14ac:dyDescent="0.35">
      <c r="C6469"/>
      <c r="D6469"/>
      <c r="E6469"/>
      <c r="F6469"/>
      <c r="G6469"/>
      <c r="H6469"/>
      <c r="I6469"/>
      <c r="J6469"/>
      <c r="K6469"/>
      <c r="L6469"/>
      <c r="M6469"/>
      <c r="N6469"/>
      <c r="O6469"/>
      <c r="P6469"/>
      <c r="Q6469"/>
    </row>
    <row r="6470" spans="3:17" x14ac:dyDescent="0.35">
      <c r="C6470"/>
      <c r="D6470"/>
      <c r="E6470"/>
      <c r="F6470"/>
      <c r="G6470"/>
      <c r="H6470"/>
      <c r="I6470"/>
      <c r="J6470"/>
      <c r="K6470"/>
      <c r="L6470"/>
      <c r="M6470"/>
      <c r="N6470"/>
      <c r="O6470"/>
      <c r="P6470"/>
      <c r="Q6470"/>
    </row>
    <row r="6471" spans="3:17" x14ac:dyDescent="0.35">
      <c r="C6471"/>
      <c r="D6471"/>
      <c r="E6471"/>
      <c r="F6471"/>
      <c r="G6471"/>
      <c r="H6471"/>
      <c r="I6471"/>
      <c r="J6471"/>
      <c r="K6471"/>
      <c r="L6471"/>
      <c r="M6471"/>
      <c r="N6471"/>
      <c r="O6471"/>
      <c r="P6471"/>
      <c r="Q6471"/>
    </row>
    <row r="6472" spans="3:17" x14ac:dyDescent="0.35">
      <c r="C6472"/>
      <c r="D6472"/>
      <c r="E6472"/>
      <c r="F6472"/>
      <c r="G6472"/>
      <c r="H6472"/>
      <c r="I6472"/>
      <c r="J6472"/>
      <c r="K6472"/>
      <c r="L6472"/>
      <c r="M6472"/>
      <c r="N6472"/>
      <c r="O6472"/>
      <c r="P6472"/>
      <c r="Q6472"/>
    </row>
    <row r="6473" spans="3:17" x14ac:dyDescent="0.35">
      <c r="C6473"/>
      <c r="D6473"/>
      <c r="E6473"/>
      <c r="F6473"/>
      <c r="G6473"/>
      <c r="H6473"/>
      <c r="I6473"/>
      <c r="J6473"/>
      <c r="K6473"/>
      <c r="L6473"/>
      <c r="M6473"/>
      <c r="N6473"/>
      <c r="O6473"/>
      <c r="P6473"/>
      <c r="Q6473"/>
    </row>
    <row r="6474" spans="3:17" x14ac:dyDescent="0.35">
      <c r="C6474"/>
      <c r="D6474"/>
      <c r="E6474"/>
      <c r="F6474"/>
      <c r="G6474"/>
      <c r="H6474"/>
      <c r="I6474"/>
      <c r="J6474"/>
      <c r="K6474"/>
      <c r="L6474"/>
      <c r="M6474"/>
      <c r="N6474"/>
      <c r="O6474"/>
      <c r="P6474"/>
      <c r="Q6474"/>
    </row>
    <row r="6475" spans="3:17" x14ac:dyDescent="0.35">
      <c r="C6475"/>
      <c r="D6475"/>
      <c r="E6475"/>
      <c r="F6475"/>
      <c r="G6475"/>
      <c r="H6475"/>
      <c r="I6475"/>
      <c r="J6475"/>
      <c r="K6475"/>
      <c r="L6475"/>
      <c r="M6475"/>
      <c r="N6475"/>
      <c r="O6475"/>
      <c r="P6475"/>
      <c r="Q6475"/>
    </row>
    <row r="6476" spans="3:17" x14ac:dyDescent="0.35">
      <c r="C6476"/>
      <c r="D6476"/>
      <c r="E6476"/>
      <c r="F6476"/>
      <c r="G6476"/>
      <c r="H6476"/>
      <c r="I6476"/>
      <c r="J6476"/>
      <c r="K6476"/>
      <c r="L6476"/>
      <c r="M6476"/>
      <c r="N6476"/>
      <c r="O6476"/>
      <c r="P6476"/>
      <c r="Q6476"/>
    </row>
    <row r="6477" spans="3:17" x14ac:dyDescent="0.35">
      <c r="C6477"/>
      <c r="D6477"/>
      <c r="E6477"/>
      <c r="F6477"/>
      <c r="G6477"/>
      <c r="H6477"/>
      <c r="I6477"/>
      <c r="J6477"/>
      <c r="K6477"/>
      <c r="L6477"/>
      <c r="M6477"/>
      <c r="N6477"/>
      <c r="O6477"/>
      <c r="P6477"/>
      <c r="Q6477"/>
    </row>
    <row r="6478" spans="3:17" x14ac:dyDescent="0.35">
      <c r="C6478"/>
      <c r="D6478"/>
      <c r="E6478"/>
      <c r="F6478"/>
      <c r="G6478"/>
      <c r="H6478"/>
      <c r="I6478"/>
      <c r="J6478"/>
      <c r="K6478"/>
      <c r="L6478"/>
      <c r="M6478"/>
      <c r="N6478"/>
      <c r="O6478"/>
      <c r="P6478"/>
      <c r="Q6478"/>
    </row>
    <row r="6479" spans="3:17" x14ac:dyDescent="0.35">
      <c r="C6479"/>
      <c r="D6479"/>
      <c r="E6479"/>
      <c r="F6479"/>
      <c r="G6479"/>
      <c r="H6479"/>
      <c r="I6479"/>
      <c r="J6479"/>
      <c r="K6479"/>
      <c r="L6479"/>
      <c r="M6479"/>
      <c r="N6479"/>
      <c r="O6479"/>
      <c r="P6479"/>
      <c r="Q6479"/>
    </row>
    <row r="6480" spans="3:17" x14ac:dyDescent="0.35">
      <c r="C6480"/>
      <c r="D6480"/>
      <c r="E6480"/>
      <c r="F6480"/>
      <c r="G6480"/>
      <c r="H6480"/>
      <c r="I6480"/>
      <c r="J6480"/>
      <c r="K6480"/>
      <c r="L6480"/>
      <c r="M6480"/>
      <c r="N6480"/>
      <c r="O6480"/>
      <c r="P6480"/>
      <c r="Q6480"/>
    </row>
    <row r="6481" spans="3:17" x14ac:dyDescent="0.35">
      <c r="C6481"/>
      <c r="D6481"/>
      <c r="E6481"/>
      <c r="F6481"/>
      <c r="G6481"/>
      <c r="H6481"/>
      <c r="I6481"/>
      <c r="J6481"/>
      <c r="K6481"/>
      <c r="L6481"/>
      <c r="M6481"/>
      <c r="N6481"/>
      <c r="O6481"/>
      <c r="P6481"/>
      <c r="Q6481"/>
    </row>
    <row r="6482" spans="3:17" x14ac:dyDescent="0.35">
      <c r="C6482"/>
      <c r="D6482"/>
      <c r="E6482"/>
      <c r="F6482"/>
      <c r="G6482"/>
      <c r="H6482"/>
      <c r="I6482"/>
      <c r="J6482"/>
      <c r="K6482"/>
      <c r="L6482"/>
      <c r="M6482"/>
      <c r="N6482"/>
      <c r="O6482"/>
      <c r="P6482"/>
      <c r="Q6482"/>
    </row>
    <row r="6483" spans="3:17" x14ac:dyDescent="0.35">
      <c r="C6483"/>
      <c r="D6483"/>
      <c r="E6483"/>
      <c r="F6483"/>
      <c r="G6483"/>
      <c r="H6483"/>
      <c r="I6483"/>
      <c r="J6483"/>
      <c r="K6483"/>
      <c r="L6483"/>
      <c r="M6483"/>
      <c r="N6483"/>
      <c r="O6483"/>
      <c r="P6483"/>
      <c r="Q6483"/>
    </row>
    <row r="6484" spans="3:17" x14ac:dyDescent="0.35">
      <c r="C6484"/>
      <c r="D6484"/>
      <c r="E6484"/>
      <c r="F6484"/>
      <c r="G6484"/>
      <c r="H6484"/>
      <c r="I6484"/>
      <c r="J6484"/>
      <c r="K6484"/>
      <c r="L6484"/>
      <c r="M6484"/>
      <c r="N6484"/>
      <c r="O6484"/>
      <c r="P6484"/>
      <c r="Q6484"/>
    </row>
    <row r="6485" spans="3:17" x14ac:dyDescent="0.35">
      <c r="C6485"/>
      <c r="D6485"/>
      <c r="E6485"/>
      <c r="F6485"/>
      <c r="G6485"/>
      <c r="H6485"/>
      <c r="I6485"/>
      <c r="J6485"/>
      <c r="K6485"/>
      <c r="L6485"/>
      <c r="M6485"/>
      <c r="N6485"/>
      <c r="O6485"/>
      <c r="P6485"/>
      <c r="Q6485"/>
    </row>
    <row r="6486" spans="3:17" x14ac:dyDescent="0.35">
      <c r="C6486"/>
      <c r="D6486"/>
      <c r="E6486"/>
      <c r="F6486"/>
      <c r="G6486"/>
      <c r="H6486"/>
      <c r="I6486"/>
      <c r="J6486"/>
      <c r="K6486"/>
      <c r="L6486"/>
      <c r="M6486"/>
      <c r="N6486"/>
      <c r="O6486"/>
      <c r="P6486"/>
      <c r="Q6486"/>
    </row>
    <row r="6487" spans="3:17" x14ac:dyDescent="0.35">
      <c r="C6487"/>
      <c r="D6487"/>
      <c r="E6487"/>
      <c r="F6487"/>
      <c r="G6487"/>
      <c r="H6487"/>
      <c r="I6487"/>
      <c r="J6487"/>
      <c r="K6487"/>
      <c r="L6487"/>
      <c r="M6487"/>
      <c r="N6487"/>
      <c r="O6487"/>
      <c r="P6487"/>
      <c r="Q6487"/>
    </row>
    <row r="6488" spans="3:17" x14ac:dyDescent="0.35">
      <c r="C6488"/>
      <c r="D6488"/>
      <c r="E6488"/>
      <c r="F6488"/>
      <c r="G6488"/>
      <c r="H6488"/>
      <c r="I6488"/>
      <c r="J6488"/>
      <c r="K6488"/>
      <c r="L6488"/>
      <c r="M6488"/>
      <c r="N6488"/>
      <c r="O6488"/>
      <c r="P6488"/>
      <c r="Q6488"/>
    </row>
    <row r="6489" spans="3:17" x14ac:dyDescent="0.35">
      <c r="C6489"/>
      <c r="D6489"/>
      <c r="E6489"/>
      <c r="F6489"/>
      <c r="G6489"/>
      <c r="H6489"/>
      <c r="I6489"/>
      <c r="J6489"/>
      <c r="K6489"/>
      <c r="L6489"/>
      <c r="M6489"/>
      <c r="N6489"/>
      <c r="O6489"/>
      <c r="P6489"/>
      <c r="Q6489"/>
    </row>
    <row r="6490" spans="3:17" x14ac:dyDescent="0.35">
      <c r="C6490"/>
      <c r="D6490"/>
      <c r="E6490"/>
      <c r="F6490"/>
      <c r="G6490"/>
      <c r="H6490"/>
      <c r="I6490"/>
      <c r="J6490"/>
      <c r="K6490"/>
      <c r="L6490"/>
      <c r="M6490"/>
      <c r="N6490"/>
      <c r="O6490"/>
      <c r="P6490"/>
      <c r="Q6490"/>
    </row>
    <row r="6491" spans="3:17" x14ac:dyDescent="0.35">
      <c r="C6491"/>
      <c r="D6491"/>
      <c r="E6491"/>
      <c r="F6491"/>
      <c r="G6491"/>
      <c r="H6491"/>
      <c r="I6491"/>
      <c r="J6491"/>
      <c r="K6491"/>
      <c r="L6491"/>
      <c r="M6491"/>
      <c r="N6491"/>
      <c r="O6491"/>
      <c r="P6491"/>
      <c r="Q6491"/>
    </row>
    <row r="6492" spans="3:17" x14ac:dyDescent="0.35">
      <c r="C6492"/>
      <c r="D6492"/>
      <c r="E6492"/>
      <c r="F6492"/>
      <c r="G6492"/>
      <c r="H6492"/>
      <c r="I6492"/>
      <c r="J6492"/>
      <c r="K6492"/>
      <c r="L6492"/>
      <c r="M6492"/>
      <c r="N6492"/>
      <c r="O6492"/>
      <c r="P6492"/>
      <c r="Q6492"/>
    </row>
    <row r="6493" spans="3:17" x14ac:dyDescent="0.35">
      <c r="C6493"/>
      <c r="D6493"/>
      <c r="E6493"/>
      <c r="F6493"/>
      <c r="G6493"/>
      <c r="H6493"/>
      <c r="I6493"/>
      <c r="J6493"/>
      <c r="K6493"/>
      <c r="L6493"/>
      <c r="M6493"/>
      <c r="N6493"/>
      <c r="O6493"/>
      <c r="P6493"/>
      <c r="Q6493"/>
    </row>
    <row r="6494" spans="3:17" x14ac:dyDescent="0.35">
      <c r="C6494"/>
      <c r="D6494"/>
      <c r="E6494"/>
      <c r="F6494"/>
      <c r="G6494"/>
      <c r="H6494"/>
      <c r="I6494"/>
      <c r="J6494"/>
      <c r="K6494"/>
      <c r="L6494"/>
      <c r="M6494"/>
      <c r="N6494"/>
      <c r="O6494"/>
      <c r="P6494"/>
      <c r="Q6494"/>
    </row>
    <row r="6495" spans="3:17" x14ac:dyDescent="0.35">
      <c r="C6495"/>
      <c r="D6495"/>
      <c r="E6495"/>
      <c r="F6495"/>
      <c r="G6495"/>
      <c r="H6495"/>
      <c r="I6495"/>
      <c r="J6495"/>
      <c r="K6495"/>
      <c r="L6495"/>
      <c r="M6495"/>
      <c r="N6495"/>
      <c r="O6495"/>
      <c r="P6495"/>
      <c r="Q6495"/>
    </row>
    <row r="6496" spans="3:17" x14ac:dyDescent="0.35">
      <c r="C6496"/>
      <c r="D6496"/>
      <c r="E6496"/>
      <c r="F6496"/>
      <c r="G6496"/>
      <c r="H6496"/>
      <c r="I6496"/>
      <c r="J6496"/>
      <c r="K6496"/>
      <c r="L6496"/>
      <c r="M6496"/>
      <c r="N6496"/>
      <c r="O6496"/>
      <c r="P6496"/>
      <c r="Q6496"/>
    </row>
    <row r="6497" spans="3:17" x14ac:dyDescent="0.35">
      <c r="C6497"/>
      <c r="D6497"/>
      <c r="E6497"/>
      <c r="F6497"/>
      <c r="G6497"/>
      <c r="H6497"/>
      <c r="I6497"/>
      <c r="J6497"/>
      <c r="K6497"/>
      <c r="L6497"/>
      <c r="M6497"/>
      <c r="N6497"/>
      <c r="O6497"/>
      <c r="P6497"/>
      <c r="Q6497"/>
    </row>
    <row r="6498" spans="3:17" x14ac:dyDescent="0.35">
      <c r="C6498"/>
      <c r="D6498"/>
      <c r="E6498"/>
      <c r="F6498"/>
      <c r="G6498"/>
      <c r="H6498"/>
      <c r="I6498"/>
      <c r="J6498"/>
      <c r="K6498"/>
      <c r="L6498"/>
      <c r="M6498"/>
      <c r="N6498"/>
      <c r="O6498"/>
      <c r="P6498"/>
      <c r="Q6498"/>
    </row>
    <row r="6499" spans="3:17" x14ac:dyDescent="0.35">
      <c r="C6499"/>
      <c r="D6499"/>
      <c r="E6499"/>
      <c r="F6499"/>
      <c r="G6499"/>
      <c r="H6499"/>
      <c r="I6499"/>
      <c r="J6499"/>
      <c r="K6499"/>
      <c r="L6499"/>
      <c r="M6499"/>
      <c r="N6499"/>
      <c r="O6499"/>
      <c r="P6499"/>
      <c r="Q6499"/>
    </row>
    <row r="6500" spans="3:17" x14ac:dyDescent="0.35">
      <c r="C6500"/>
      <c r="D6500"/>
      <c r="E6500"/>
      <c r="F6500"/>
      <c r="G6500"/>
      <c r="H6500"/>
      <c r="I6500"/>
      <c r="J6500"/>
      <c r="K6500"/>
      <c r="L6500"/>
      <c r="M6500"/>
      <c r="N6500"/>
      <c r="O6500"/>
      <c r="P6500"/>
      <c r="Q6500"/>
    </row>
    <row r="6501" spans="3:17" x14ac:dyDescent="0.35">
      <c r="C6501"/>
      <c r="D6501"/>
      <c r="E6501"/>
      <c r="F6501"/>
      <c r="G6501"/>
      <c r="H6501"/>
      <c r="I6501"/>
      <c r="J6501"/>
      <c r="K6501"/>
      <c r="L6501"/>
      <c r="M6501"/>
      <c r="N6501"/>
      <c r="O6501"/>
      <c r="P6501"/>
      <c r="Q6501"/>
    </row>
    <row r="6502" spans="3:17" x14ac:dyDescent="0.35">
      <c r="C6502"/>
      <c r="D6502"/>
      <c r="E6502"/>
      <c r="F6502"/>
      <c r="G6502"/>
      <c r="H6502"/>
      <c r="I6502"/>
      <c r="J6502"/>
      <c r="K6502"/>
      <c r="L6502"/>
      <c r="M6502"/>
      <c r="N6502"/>
      <c r="O6502"/>
      <c r="P6502"/>
      <c r="Q6502"/>
    </row>
    <row r="6503" spans="3:17" x14ac:dyDescent="0.35">
      <c r="C6503"/>
      <c r="D6503"/>
      <c r="E6503"/>
      <c r="F6503"/>
      <c r="G6503"/>
      <c r="H6503"/>
      <c r="I6503"/>
      <c r="J6503"/>
      <c r="K6503"/>
      <c r="L6503"/>
      <c r="M6503"/>
      <c r="N6503"/>
      <c r="O6503"/>
      <c r="P6503"/>
      <c r="Q6503"/>
    </row>
    <row r="6504" spans="3:17" x14ac:dyDescent="0.35">
      <c r="C6504"/>
      <c r="D6504"/>
      <c r="E6504"/>
      <c r="F6504"/>
      <c r="G6504"/>
      <c r="H6504"/>
      <c r="I6504"/>
      <c r="J6504"/>
      <c r="K6504"/>
      <c r="L6504"/>
      <c r="M6504"/>
      <c r="N6504"/>
      <c r="O6504"/>
      <c r="P6504"/>
      <c r="Q6504"/>
    </row>
    <row r="6505" spans="3:17" x14ac:dyDescent="0.35">
      <c r="C6505"/>
      <c r="D6505"/>
      <c r="E6505"/>
      <c r="F6505"/>
      <c r="G6505"/>
      <c r="H6505"/>
      <c r="I6505"/>
      <c r="J6505"/>
      <c r="K6505"/>
      <c r="L6505"/>
      <c r="M6505"/>
      <c r="N6505"/>
      <c r="O6505"/>
      <c r="P6505"/>
      <c r="Q6505"/>
    </row>
    <row r="6506" spans="3:17" x14ac:dyDescent="0.35">
      <c r="C6506"/>
      <c r="D6506"/>
      <c r="E6506"/>
      <c r="F6506"/>
      <c r="G6506"/>
      <c r="H6506"/>
      <c r="I6506"/>
      <c r="J6506"/>
      <c r="K6506"/>
      <c r="L6506"/>
      <c r="M6506"/>
      <c r="N6506"/>
      <c r="O6506"/>
      <c r="P6506"/>
      <c r="Q6506"/>
    </row>
    <row r="6507" spans="3:17" x14ac:dyDescent="0.35">
      <c r="C6507"/>
      <c r="D6507"/>
      <c r="E6507"/>
      <c r="F6507"/>
      <c r="G6507"/>
      <c r="H6507"/>
      <c r="I6507"/>
      <c r="J6507"/>
      <c r="K6507"/>
      <c r="L6507"/>
      <c r="M6507"/>
      <c r="N6507"/>
      <c r="O6507"/>
      <c r="P6507"/>
      <c r="Q6507"/>
    </row>
    <row r="6508" spans="3:17" x14ac:dyDescent="0.35">
      <c r="C6508"/>
      <c r="D6508"/>
      <c r="E6508"/>
      <c r="F6508"/>
      <c r="G6508"/>
      <c r="H6508"/>
      <c r="I6508"/>
      <c r="J6508"/>
      <c r="K6508"/>
      <c r="L6508"/>
      <c r="M6508"/>
      <c r="N6508"/>
      <c r="O6508"/>
      <c r="P6508"/>
      <c r="Q6508"/>
    </row>
    <row r="6509" spans="3:17" x14ac:dyDescent="0.35">
      <c r="C6509"/>
      <c r="D6509"/>
      <c r="E6509"/>
      <c r="F6509"/>
      <c r="G6509"/>
      <c r="H6509"/>
      <c r="I6509"/>
      <c r="J6509"/>
      <c r="K6509"/>
      <c r="L6509"/>
      <c r="M6509"/>
      <c r="N6509"/>
      <c r="O6509"/>
      <c r="P6509"/>
      <c r="Q6509"/>
    </row>
    <row r="6510" spans="3:17" x14ac:dyDescent="0.35">
      <c r="C6510"/>
      <c r="D6510"/>
      <c r="E6510"/>
      <c r="F6510"/>
      <c r="G6510"/>
      <c r="H6510"/>
      <c r="I6510"/>
      <c r="J6510"/>
      <c r="K6510"/>
      <c r="L6510"/>
      <c r="M6510"/>
      <c r="N6510"/>
      <c r="O6510"/>
      <c r="P6510"/>
      <c r="Q6510"/>
    </row>
    <row r="6511" spans="3:17" x14ac:dyDescent="0.35">
      <c r="C6511"/>
      <c r="D6511"/>
      <c r="E6511"/>
      <c r="F6511"/>
      <c r="G6511"/>
      <c r="H6511"/>
      <c r="I6511"/>
      <c r="J6511"/>
      <c r="K6511"/>
      <c r="L6511"/>
      <c r="M6511"/>
      <c r="N6511"/>
      <c r="O6511"/>
      <c r="P6511"/>
      <c r="Q6511"/>
    </row>
    <row r="6512" spans="3:17" x14ac:dyDescent="0.35">
      <c r="C6512"/>
      <c r="D6512"/>
      <c r="E6512"/>
      <c r="F6512"/>
      <c r="G6512"/>
      <c r="H6512"/>
      <c r="I6512"/>
      <c r="J6512"/>
      <c r="K6512"/>
      <c r="L6512"/>
      <c r="M6512"/>
      <c r="N6512"/>
      <c r="O6512"/>
      <c r="P6512"/>
      <c r="Q6512"/>
    </row>
    <row r="6513" spans="3:17" x14ac:dyDescent="0.35">
      <c r="C6513"/>
      <c r="D6513"/>
      <c r="E6513"/>
      <c r="F6513"/>
      <c r="G6513"/>
      <c r="H6513"/>
      <c r="I6513"/>
      <c r="J6513"/>
      <c r="K6513"/>
      <c r="L6513"/>
      <c r="M6513"/>
      <c r="N6513"/>
      <c r="O6513"/>
      <c r="P6513"/>
      <c r="Q6513"/>
    </row>
    <row r="6514" spans="3:17" x14ac:dyDescent="0.35">
      <c r="C6514"/>
      <c r="D6514"/>
      <c r="E6514"/>
      <c r="F6514"/>
      <c r="G6514"/>
      <c r="H6514"/>
      <c r="I6514"/>
      <c r="J6514"/>
      <c r="K6514"/>
      <c r="L6514"/>
      <c r="M6514"/>
      <c r="N6514"/>
      <c r="O6514"/>
      <c r="P6514"/>
      <c r="Q6514"/>
    </row>
    <row r="6515" spans="3:17" x14ac:dyDescent="0.35">
      <c r="C6515"/>
      <c r="D6515"/>
      <c r="E6515"/>
      <c r="F6515"/>
      <c r="G6515"/>
      <c r="H6515"/>
      <c r="I6515"/>
      <c r="J6515"/>
      <c r="K6515"/>
      <c r="L6515"/>
      <c r="M6515"/>
      <c r="N6515"/>
      <c r="O6515"/>
      <c r="P6515"/>
      <c r="Q6515"/>
    </row>
    <row r="6516" spans="3:17" x14ac:dyDescent="0.35">
      <c r="C6516"/>
      <c r="D6516"/>
      <c r="E6516"/>
      <c r="F6516"/>
      <c r="G6516"/>
      <c r="H6516"/>
      <c r="I6516"/>
      <c r="J6516"/>
      <c r="K6516"/>
      <c r="L6516"/>
      <c r="M6516"/>
      <c r="N6516"/>
      <c r="O6516"/>
      <c r="P6516"/>
      <c r="Q6516"/>
    </row>
    <row r="6517" spans="3:17" x14ac:dyDescent="0.35">
      <c r="C6517"/>
      <c r="D6517"/>
      <c r="E6517"/>
      <c r="F6517"/>
      <c r="G6517"/>
      <c r="H6517"/>
      <c r="I6517"/>
      <c r="J6517"/>
      <c r="K6517"/>
      <c r="L6517"/>
      <c r="M6517"/>
      <c r="N6517"/>
      <c r="O6517"/>
      <c r="P6517"/>
      <c r="Q6517"/>
    </row>
    <row r="6518" spans="3:17" x14ac:dyDescent="0.35">
      <c r="C6518"/>
      <c r="D6518"/>
      <c r="E6518"/>
      <c r="F6518"/>
      <c r="G6518"/>
      <c r="H6518"/>
      <c r="I6518"/>
      <c r="J6518"/>
      <c r="K6518"/>
      <c r="L6518"/>
      <c r="M6518"/>
      <c r="N6518"/>
      <c r="O6518"/>
      <c r="P6518"/>
      <c r="Q6518"/>
    </row>
    <row r="6519" spans="3:17" x14ac:dyDescent="0.35">
      <c r="C6519"/>
      <c r="D6519"/>
      <c r="E6519"/>
      <c r="F6519"/>
      <c r="G6519"/>
      <c r="H6519"/>
      <c r="I6519"/>
      <c r="J6519"/>
      <c r="K6519"/>
      <c r="L6519"/>
      <c r="M6519"/>
      <c r="N6519"/>
      <c r="O6519"/>
      <c r="P6519"/>
      <c r="Q6519"/>
    </row>
    <row r="6520" spans="3:17" x14ac:dyDescent="0.35">
      <c r="C6520"/>
      <c r="D6520"/>
      <c r="E6520"/>
      <c r="F6520"/>
      <c r="G6520"/>
      <c r="H6520"/>
      <c r="I6520"/>
      <c r="J6520"/>
      <c r="K6520"/>
      <c r="L6520"/>
      <c r="M6520"/>
      <c r="N6520"/>
      <c r="O6520"/>
      <c r="P6520"/>
      <c r="Q6520"/>
    </row>
    <row r="6521" spans="3:17" x14ac:dyDescent="0.35">
      <c r="C6521"/>
      <c r="D6521"/>
      <c r="E6521"/>
      <c r="F6521"/>
      <c r="G6521"/>
      <c r="H6521"/>
      <c r="I6521"/>
      <c r="J6521"/>
      <c r="K6521"/>
      <c r="L6521"/>
      <c r="M6521"/>
      <c r="N6521"/>
      <c r="O6521"/>
      <c r="P6521"/>
      <c r="Q6521"/>
    </row>
    <row r="6522" spans="3:17" x14ac:dyDescent="0.35">
      <c r="C6522"/>
      <c r="D6522"/>
      <c r="E6522"/>
      <c r="F6522"/>
      <c r="G6522"/>
      <c r="H6522"/>
      <c r="I6522"/>
      <c r="J6522"/>
      <c r="K6522"/>
      <c r="L6522"/>
      <c r="M6522"/>
      <c r="N6522"/>
      <c r="O6522"/>
      <c r="P6522"/>
      <c r="Q6522"/>
    </row>
    <row r="6523" spans="3:17" x14ac:dyDescent="0.35">
      <c r="C6523"/>
      <c r="D6523"/>
      <c r="E6523"/>
      <c r="F6523"/>
      <c r="G6523"/>
      <c r="H6523"/>
      <c r="I6523"/>
      <c r="J6523"/>
      <c r="K6523"/>
      <c r="L6523"/>
      <c r="M6523"/>
      <c r="N6523"/>
      <c r="O6523"/>
      <c r="P6523"/>
      <c r="Q6523"/>
    </row>
    <row r="6524" spans="3:17" x14ac:dyDescent="0.35">
      <c r="C6524"/>
      <c r="D6524"/>
      <c r="E6524"/>
      <c r="F6524"/>
      <c r="G6524"/>
      <c r="H6524"/>
      <c r="I6524"/>
      <c r="J6524"/>
      <c r="K6524"/>
      <c r="L6524"/>
      <c r="M6524"/>
      <c r="N6524"/>
      <c r="O6524"/>
      <c r="P6524"/>
      <c r="Q6524"/>
    </row>
    <row r="6525" spans="3:17" x14ac:dyDescent="0.35">
      <c r="C6525"/>
      <c r="D6525"/>
      <c r="E6525"/>
      <c r="F6525"/>
      <c r="G6525"/>
      <c r="H6525"/>
      <c r="I6525"/>
      <c r="J6525"/>
      <c r="K6525"/>
      <c r="L6525"/>
      <c r="M6525"/>
      <c r="N6525"/>
      <c r="O6525"/>
      <c r="P6525"/>
      <c r="Q6525"/>
    </row>
    <row r="6526" spans="3:17" x14ac:dyDescent="0.35">
      <c r="C6526"/>
      <c r="D6526"/>
      <c r="E6526"/>
      <c r="F6526"/>
      <c r="G6526"/>
      <c r="H6526"/>
      <c r="I6526"/>
      <c r="J6526"/>
      <c r="K6526"/>
      <c r="L6526"/>
      <c r="M6526"/>
      <c r="N6526"/>
      <c r="O6526"/>
      <c r="P6526"/>
      <c r="Q6526"/>
    </row>
    <row r="6527" spans="3:17" x14ac:dyDescent="0.35">
      <c r="C6527"/>
      <c r="D6527"/>
      <c r="E6527"/>
      <c r="F6527"/>
      <c r="G6527"/>
      <c r="H6527"/>
      <c r="I6527"/>
      <c r="J6527"/>
      <c r="K6527"/>
      <c r="L6527"/>
      <c r="M6527"/>
      <c r="N6527"/>
      <c r="O6527"/>
      <c r="P6527"/>
      <c r="Q6527"/>
    </row>
    <row r="6528" spans="3:17" x14ac:dyDescent="0.35">
      <c r="C6528"/>
      <c r="D6528"/>
      <c r="E6528"/>
      <c r="F6528"/>
      <c r="G6528"/>
      <c r="H6528"/>
      <c r="I6528"/>
      <c r="J6528"/>
      <c r="K6528"/>
      <c r="L6528"/>
      <c r="M6528"/>
      <c r="N6528"/>
      <c r="O6528"/>
      <c r="P6528"/>
      <c r="Q6528"/>
    </row>
    <row r="6529" spans="3:17" x14ac:dyDescent="0.35">
      <c r="C6529"/>
      <c r="D6529"/>
      <c r="E6529"/>
      <c r="F6529"/>
      <c r="G6529"/>
      <c r="H6529"/>
      <c r="I6529"/>
      <c r="J6529"/>
      <c r="K6529"/>
      <c r="L6529"/>
      <c r="M6529"/>
      <c r="N6529"/>
      <c r="O6529"/>
      <c r="P6529"/>
      <c r="Q6529"/>
    </row>
    <row r="6530" spans="3:17" x14ac:dyDescent="0.35">
      <c r="C6530"/>
      <c r="D6530"/>
      <c r="E6530"/>
      <c r="F6530"/>
      <c r="G6530"/>
      <c r="H6530"/>
      <c r="I6530"/>
      <c r="J6530"/>
      <c r="K6530"/>
      <c r="L6530"/>
      <c r="M6530"/>
      <c r="N6530"/>
      <c r="O6530"/>
      <c r="P6530"/>
      <c r="Q6530"/>
    </row>
    <row r="6531" spans="3:17" x14ac:dyDescent="0.35">
      <c r="C6531"/>
      <c r="D6531"/>
      <c r="E6531"/>
      <c r="F6531"/>
      <c r="G6531"/>
      <c r="H6531"/>
      <c r="I6531"/>
      <c r="J6531"/>
      <c r="K6531"/>
      <c r="L6531"/>
      <c r="M6531"/>
      <c r="N6531"/>
      <c r="O6531"/>
      <c r="P6531"/>
      <c r="Q6531"/>
    </row>
    <row r="6532" spans="3:17" x14ac:dyDescent="0.35">
      <c r="C6532"/>
      <c r="D6532"/>
      <c r="E6532"/>
      <c r="F6532"/>
      <c r="G6532"/>
      <c r="H6532"/>
      <c r="I6532"/>
      <c r="J6532"/>
      <c r="K6532"/>
      <c r="L6532"/>
      <c r="M6532"/>
      <c r="N6532"/>
      <c r="O6532"/>
      <c r="P6532"/>
      <c r="Q6532"/>
    </row>
    <row r="6533" spans="3:17" x14ac:dyDescent="0.35">
      <c r="C6533"/>
      <c r="D6533"/>
      <c r="E6533"/>
      <c r="F6533"/>
      <c r="G6533"/>
      <c r="H6533"/>
      <c r="I6533"/>
      <c r="J6533"/>
      <c r="K6533"/>
      <c r="L6533"/>
      <c r="M6533"/>
      <c r="N6533"/>
      <c r="O6533"/>
      <c r="P6533"/>
      <c r="Q6533"/>
    </row>
    <row r="6534" spans="3:17" x14ac:dyDescent="0.35">
      <c r="C6534"/>
      <c r="D6534"/>
      <c r="E6534"/>
      <c r="F6534"/>
      <c r="G6534"/>
      <c r="H6534"/>
      <c r="I6534"/>
      <c r="J6534"/>
      <c r="K6534"/>
      <c r="L6534"/>
      <c r="M6534"/>
      <c r="N6534"/>
      <c r="O6534"/>
      <c r="P6534"/>
      <c r="Q6534"/>
    </row>
    <row r="6535" spans="3:17" x14ac:dyDescent="0.35">
      <c r="C6535"/>
      <c r="D6535"/>
      <c r="E6535"/>
      <c r="F6535"/>
      <c r="G6535"/>
      <c r="H6535"/>
      <c r="I6535"/>
      <c r="J6535"/>
      <c r="K6535"/>
      <c r="L6535"/>
      <c r="M6535"/>
      <c r="N6535"/>
      <c r="O6535"/>
      <c r="P6535"/>
      <c r="Q6535"/>
    </row>
    <row r="6536" spans="3:17" x14ac:dyDescent="0.35">
      <c r="C6536"/>
      <c r="D6536"/>
      <c r="E6536"/>
      <c r="F6536"/>
      <c r="G6536"/>
      <c r="H6536"/>
      <c r="I6536"/>
      <c r="J6536"/>
      <c r="K6536"/>
      <c r="L6536"/>
      <c r="M6536"/>
      <c r="N6536"/>
      <c r="O6536"/>
      <c r="P6536"/>
      <c r="Q6536"/>
    </row>
    <row r="6537" spans="3:17" x14ac:dyDescent="0.35">
      <c r="C6537"/>
      <c r="D6537"/>
      <c r="E6537"/>
      <c r="F6537"/>
      <c r="G6537"/>
      <c r="H6537"/>
      <c r="I6537"/>
      <c r="J6537"/>
      <c r="K6537"/>
      <c r="L6537"/>
      <c r="M6537"/>
      <c r="N6537"/>
      <c r="O6537"/>
      <c r="P6537"/>
      <c r="Q6537"/>
    </row>
    <row r="6538" spans="3:17" x14ac:dyDescent="0.35">
      <c r="C6538"/>
      <c r="D6538"/>
      <c r="E6538"/>
      <c r="F6538"/>
      <c r="G6538"/>
      <c r="H6538"/>
      <c r="I6538"/>
      <c r="J6538"/>
      <c r="K6538"/>
      <c r="L6538"/>
      <c r="M6538"/>
      <c r="N6538"/>
      <c r="O6538"/>
      <c r="P6538"/>
      <c r="Q6538"/>
    </row>
    <row r="6539" spans="3:17" x14ac:dyDescent="0.35">
      <c r="C6539"/>
      <c r="D6539"/>
      <c r="E6539"/>
      <c r="F6539"/>
      <c r="G6539"/>
      <c r="H6539"/>
      <c r="I6539"/>
      <c r="J6539"/>
      <c r="K6539"/>
      <c r="L6539"/>
      <c r="M6539"/>
      <c r="N6539"/>
      <c r="O6539"/>
      <c r="P6539"/>
      <c r="Q6539"/>
    </row>
    <row r="6540" spans="3:17" x14ac:dyDescent="0.35">
      <c r="C6540"/>
      <c r="D6540"/>
      <c r="E6540"/>
      <c r="F6540"/>
      <c r="G6540"/>
      <c r="H6540"/>
      <c r="I6540"/>
      <c r="J6540"/>
      <c r="K6540"/>
      <c r="L6540"/>
      <c r="M6540"/>
      <c r="N6540"/>
      <c r="O6540"/>
      <c r="P6540"/>
      <c r="Q6540"/>
    </row>
    <row r="6541" spans="3:17" x14ac:dyDescent="0.35">
      <c r="C6541"/>
      <c r="D6541"/>
      <c r="E6541"/>
      <c r="F6541"/>
      <c r="G6541"/>
      <c r="H6541"/>
      <c r="I6541"/>
      <c r="J6541"/>
      <c r="K6541"/>
      <c r="L6541"/>
      <c r="M6541"/>
      <c r="N6541"/>
      <c r="O6541"/>
      <c r="P6541"/>
      <c r="Q6541"/>
    </row>
    <row r="6542" spans="3:17" x14ac:dyDescent="0.35">
      <c r="C6542"/>
      <c r="D6542"/>
      <c r="E6542"/>
      <c r="F6542"/>
      <c r="G6542"/>
      <c r="H6542"/>
      <c r="I6542"/>
      <c r="J6542"/>
      <c r="K6542"/>
      <c r="L6542"/>
      <c r="M6542"/>
      <c r="N6542"/>
      <c r="O6542"/>
      <c r="P6542"/>
      <c r="Q6542"/>
    </row>
    <row r="6543" spans="3:17" x14ac:dyDescent="0.35">
      <c r="C6543"/>
      <c r="D6543"/>
      <c r="E6543"/>
      <c r="F6543"/>
      <c r="G6543"/>
      <c r="H6543"/>
      <c r="I6543"/>
      <c r="J6543"/>
      <c r="K6543"/>
      <c r="L6543"/>
      <c r="M6543"/>
      <c r="N6543"/>
      <c r="O6543"/>
      <c r="P6543"/>
      <c r="Q6543"/>
    </row>
    <row r="6544" spans="3:17" x14ac:dyDescent="0.35">
      <c r="C6544"/>
      <c r="D6544"/>
      <c r="E6544"/>
      <c r="F6544"/>
      <c r="G6544"/>
      <c r="H6544"/>
      <c r="I6544"/>
      <c r="J6544"/>
      <c r="K6544"/>
      <c r="L6544"/>
      <c r="M6544"/>
      <c r="N6544"/>
      <c r="O6544"/>
      <c r="P6544"/>
      <c r="Q6544"/>
    </row>
    <row r="6545" spans="3:17" x14ac:dyDescent="0.35">
      <c r="C6545"/>
      <c r="D6545"/>
      <c r="E6545"/>
      <c r="F6545"/>
      <c r="G6545"/>
      <c r="H6545"/>
      <c r="I6545"/>
      <c r="J6545"/>
      <c r="K6545"/>
      <c r="L6545"/>
      <c r="M6545"/>
      <c r="N6545"/>
      <c r="O6545"/>
      <c r="P6545"/>
      <c r="Q6545"/>
    </row>
    <row r="6546" spans="3:17" x14ac:dyDescent="0.35">
      <c r="C6546"/>
      <c r="D6546"/>
      <c r="E6546"/>
      <c r="F6546"/>
      <c r="G6546"/>
      <c r="H6546"/>
      <c r="I6546"/>
      <c r="J6546"/>
      <c r="K6546"/>
      <c r="L6546"/>
      <c r="M6546"/>
      <c r="N6546"/>
      <c r="O6546"/>
      <c r="P6546"/>
      <c r="Q6546"/>
    </row>
    <row r="6547" spans="3:17" x14ac:dyDescent="0.35">
      <c r="C6547"/>
      <c r="D6547"/>
      <c r="E6547"/>
      <c r="F6547"/>
      <c r="G6547"/>
      <c r="H6547"/>
      <c r="I6547"/>
      <c r="J6547"/>
      <c r="K6547"/>
      <c r="L6547"/>
      <c r="M6547"/>
      <c r="N6547"/>
      <c r="O6547"/>
      <c r="P6547"/>
      <c r="Q6547"/>
    </row>
    <row r="6548" spans="3:17" x14ac:dyDescent="0.35">
      <c r="C6548"/>
      <c r="D6548"/>
      <c r="E6548"/>
      <c r="F6548"/>
      <c r="G6548"/>
      <c r="H6548"/>
      <c r="I6548"/>
      <c r="J6548"/>
      <c r="K6548"/>
      <c r="L6548"/>
      <c r="M6548"/>
      <c r="N6548"/>
      <c r="O6548"/>
      <c r="P6548"/>
      <c r="Q6548"/>
    </row>
    <row r="6549" spans="3:17" x14ac:dyDescent="0.35">
      <c r="C6549"/>
      <c r="D6549"/>
      <c r="E6549"/>
      <c r="F6549"/>
      <c r="G6549"/>
      <c r="H6549"/>
      <c r="I6549"/>
      <c r="J6549"/>
      <c r="K6549"/>
      <c r="L6549"/>
      <c r="M6549"/>
      <c r="N6549"/>
      <c r="O6549"/>
      <c r="P6549"/>
      <c r="Q6549"/>
    </row>
    <row r="6550" spans="3:17" x14ac:dyDescent="0.35">
      <c r="C6550"/>
      <c r="D6550"/>
      <c r="E6550"/>
      <c r="F6550"/>
      <c r="G6550"/>
      <c r="H6550"/>
      <c r="I6550"/>
      <c r="J6550"/>
      <c r="K6550"/>
      <c r="L6550"/>
      <c r="M6550"/>
      <c r="N6550"/>
      <c r="O6550"/>
      <c r="P6550"/>
      <c r="Q6550"/>
    </row>
    <row r="6551" spans="3:17" x14ac:dyDescent="0.35">
      <c r="C6551"/>
      <c r="D6551"/>
      <c r="E6551"/>
      <c r="F6551"/>
      <c r="G6551"/>
      <c r="H6551"/>
      <c r="I6551"/>
      <c r="J6551"/>
      <c r="K6551"/>
      <c r="L6551"/>
      <c r="M6551"/>
      <c r="N6551"/>
      <c r="O6551"/>
      <c r="P6551"/>
      <c r="Q6551"/>
    </row>
    <row r="6552" spans="3:17" x14ac:dyDescent="0.35">
      <c r="C6552"/>
      <c r="D6552"/>
      <c r="E6552"/>
      <c r="F6552"/>
      <c r="G6552"/>
      <c r="H6552"/>
      <c r="I6552"/>
      <c r="J6552"/>
      <c r="K6552"/>
      <c r="L6552"/>
      <c r="M6552"/>
      <c r="N6552"/>
      <c r="O6552"/>
      <c r="P6552"/>
      <c r="Q6552"/>
    </row>
    <row r="6553" spans="3:17" x14ac:dyDescent="0.35">
      <c r="C6553"/>
      <c r="D6553"/>
      <c r="E6553"/>
      <c r="F6553"/>
      <c r="G6553"/>
      <c r="H6553"/>
      <c r="I6553"/>
      <c r="J6553"/>
      <c r="K6553"/>
      <c r="L6553"/>
      <c r="M6553"/>
      <c r="N6553"/>
      <c r="O6553"/>
      <c r="P6553"/>
      <c r="Q6553"/>
    </row>
    <row r="6554" spans="3:17" x14ac:dyDescent="0.35">
      <c r="C6554"/>
      <c r="D6554"/>
      <c r="E6554"/>
      <c r="F6554"/>
      <c r="G6554"/>
      <c r="H6554"/>
      <c r="I6554"/>
      <c r="J6554"/>
      <c r="K6554"/>
      <c r="L6554"/>
      <c r="M6554"/>
      <c r="N6554"/>
      <c r="O6554"/>
      <c r="P6554"/>
      <c r="Q6554"/>
    </row>
    <row r="6555" spans="3:17" x14ac:dyDescent="0.35">
      <c r="C6555"/>
      <c r="D6555"/>
      <c r="E6555"/>
      <c r="F6555"/>
      <c r="G6555"/>
      <c r="H6555"/>
      <c r="I6555"/>
      <c r="J6555"/>
      <c r="K6555"/>
      <c r="L6555"/>
      <c r="M6555"/>
      <c r="N6555"/>
      <c r="O6555"/>
      <c r="P6555"/>
      <c r="Q6555"/>
    </row>
    <row r="6556" spans="3:17" x14ac:dyDescent="0.35">
      <c r="C6556"/>
      <c r="D6556"/>
      <c r="E6556"/>
      <c r="F6556"/>
      <c r="G6556"/>
      <c r="H6556"/>
      <c r="I6556"/>
      <c r="J6556"/>
      <c r="K6556"/>
      <c r="L6556"/>
      <c r="M6556"/>
      <c r="N6556"/>
      <c r="O6556"/>
      <c r="P6556"/>
      <c r="Q6556"/>
    </row>
    <row r="6557" spans="3:17" x14ac:dyDescent="0.35">
      <c r="C6557"/>
      <c r="D6557"/>
      <c r="E6557"/>
      <c r="F6557"/>
      <c r="G6557"/>
      <c r="H6557"/>
      <c r="I6557"/>
      <c r="J6557"/>
      <c r="K6557"/>
      <c r="L6557"/>
      <c r="M6557"/>
      <c r="N6557"/>
      <c r="O6557"/>
      <c r="P6557"/>
      <c r="Q6557"/>
    </row>
    <row r="6558" spans="3:17" x14ac:dyDescent="0.35">
      <c r="C6558"/>
      <c r="D6558"/>
      <c r="E6558"/>
      <c r="F6558"/>
      <c r="G6558"/>
      <c r="H6558"/>
      <c r="I6558"/>
      <c r="J6558"/>
      <c r="K6558"/>
      <c r="L6558"/>
      <c r="M6558"/>
      <c r="N6558"/>
      <c r="O6558"/>
      <c r="P6558"/>
      <c r="Q6558"/>
    </row>
    <row r="6559" spans="3:17" x14ac:dyDescent="0.35">
      <c r="C6559"/>
      <c r="D6559"/>
      <c r="E6559"/>
      <c r="F6559"/>
      <c r="G6559"/>
      <c r="H6559"/>
      <c r="I6559"/>
      <c r="J6559"/>
      <c r="K6559"/>
      <c r="L6559"/>
      <c r="M6559"/>
      <c r="N6559"/>
      <c r="O6559"/>
      <c r="P6559"/>
      <c r="Q6559"/>
    </row>
    <row r="6560" spans="3:17" x14ac:dyDescent="0.35">
      <c r="C6560"/>
      <c r="D6560"/>
      <c r="E6560"/>
      <c r="F6560"/>
      <c r="G6560"/>
      <c r="H6560"/>
      <c r="I6560"/>
      <c r="J6560"/>
      <c r="K6560"/>
      <c r="L6560"/>
      <c r="M6560"/>
      <c r="N6560"/>
      <c r="O6560"/>
      <c r="P6560"/>
      <c r="Q6560"/>
    </row>
    <row r="6561" spans="3:17" x14ac:dyDescent="0.35">
      <c r="C6561"/>
      <c r="D6561"/>
      <c r="E6561"/>
      <c r="F6561"/>
      <c r="G6561"/>
      <c r="H6561"/>
      <c r="I6561"/>
      <c r="J6561"/>
      <c r="K6561"/>
      <c r="L6561"/>
      <c r="M6561"/>
      <c r="N6561"/>
      <c r="O6561"/>
      <c r="P6561"/>
      <c r="Q6561"/>
    </row>
    <row r="6562" spans="3:17" x14ac:dyDescent="0.35">
      <c r="C6562"/>
      <c r="D6562"/>
      <c r="E6562"/>
      <c r="F6562"/>
      <c r="G6562"/>
      <c r="H6562"/>
      <c r="I6562"/>
      <c r="J6562"/>
      <c r="K6562"/>
      <c r="L6562"/>
      <c r="M6562"/>
      <c r="N6562"/>
      <c r="O6562"/>
      <c r="P6562"/>
      <c r="Q6562"/>
    </row>
    <row r="6563" spans="3:17" x14ac:dyDescent="0.35">
      <c r="C6563"/>
      <c r="D6563"/>
      <c r="E6563"/>
      <c r="F6563"/>
      <c r="G6563"/>
      <c r="H6563"/>
      <c r="I6563"/>
      <c r="J6563"/>
      <c r="K6563"/>
      <c r="L6563"/>
      <c r="M6563"/>
      <c r="N6563"/>
      <c r="O6563"/>
      <c r="P6563"/>
      <c r="Q6563"/>
    </row>
    <row r="6564" spans="3:17" x14ac:dyDescent="0.35">
      <c r="C6564"/>
      <c r="D6564"/>
      <c r="E6564"/>
      <c r="F6564"/>
      <c r="G6564"/>
      <c r="H6564"/>
      <c r="I6564"/>
      <c r="J6564"/>
      <c r="K6564"/>
      <c r="L6564"/>
      <c r="M6564"/>
      <c r="N6564"/>
      <c r="O6564"/>
      <c r="P6564"/>
      <c r="Q6564"/>
    </row>
    <row r="6565" spans="3:17" x14ac:dyDescent="0.35">
      <c r="C6565"/>
      <c r="D6565"/>
      <c r="E6565"/>
      <c r="F6565"/>
      <c r="G6565"/>
      <c r="H6565"/>
      <c r="I6565"/>
      <c r="J6565"/>
      <c r="K6565"/>
      <c r="L6565"/>
      <c r="M6565"/>
      <c r="N6565"/>
      <c r="O6565"/>
      <c r="P6565"/>
      <c r="Q6565"/>
    </row>
    <row r="6566" spans="3:17" x14ac:dyDescent="0.35">
      <c r="C6566"/>
      <c r="D6566"/>
      <c r="E6566"/>
      <c r="F6566"/>
      <c r="G6566"/>
      <c r="H6566"/>
      <c r="I6566"/>
      <c r="J6566"/>
      <c r="K6566"/>
      <c r="L6566"/>
      <c r="M6566"/>
      <c r="N6566"/>
      <c r="O6566"/>
      <c r="P6566"/>
      <c r="Q6566"/>
    </row>
    <row r="6567" spans="3:17" x14ac:dyDescent="0.35">
      <c r="C6567"/>
      <c r="D6567"/>
      <c r="E6567"/>
      <c r="F6567"/>
      <c r="G6567"/>
      <c r="H6567"/>
      <c r="I6567"/>
      <c r="J6567"/>
      <c r="K6567"/>
      <c r="L6567"/>
      <c r="M6567"/>
      <c r="N6567"/>
      <c r="O6567"/>
      <c r="P6567"/>
      <c r="Q6567"/>
    </row>
    <row r="6568" spans="3:17" x14ac:dyDescent="0.35">
      <c r="C6568"/>
      <c r="D6568"/>
      <c r="E6568"/>
      <c r="F6568"/>
      <c r="G6568"/>
      <c r="H6568"/>
      <c r="I6568"/>
      <c r="J6568"/>
      <c r="K6568"/>
      <c r="L6568"/>
      <c r="M6568"/>
      <c r="N6568"/>
      <c r="O6568"/>
      <c r="P6568"/>
      <c r="Q6568"/>
    </row>
    <row r="6569" spans="3:17" x14ac:dyDescent="0.35">
      <c r="C6569"/>
      <c r="D6569"/>
      <c r="E6569"/>
      <c r="F6569"/>
      <c r="G6569"/>
      <c r="H6569"/>
      <c r="I6569"/>
      <c r="J6569"/>
      <c r="K6569"/>
      <c r="L6569"/>
      <c r="M6569"/>
      <c r="N6569"/>
      <c r="O6569"/>
      <c r="P6569"/>
      <c r="Q6569"/>
    </row>
    <row r="6570" spans="3:17" x14ac:dyDescent="0.35">
      <c r="C6570"/>
      <c r="D6570"/>
      <c r="E6570"/>
      <c r="F6570"/>
      <c r="G6570"/>
      <c r="H6570"/>
      <c r="I6570"/>
      <c r="J6570"/>
      <c r="K6570"/>
      <c r="L6570"/>
      <c r="M6570"/>
      <c r="N6570"/>
      <c r="O6570"/>
      <c r="P6570"/>
      <c r="Q6570"/>
    </row>
    <row r="6571" spans="3:17" x14ac:dyDescent="0.35">
      <c r="C6571"/>
      <c r="D6571"/>
      <c r="E6571"/>
      <c r="F6571"/>
      <c r="G6571"/>
      <c r="H6571"/>
      <c r="I6571"/>
      <c r="J6571"/>
      <c r="K6571"/>
      <c r="L6571"/>
      <c r="M6571"/>
      <c r="N6571"/>
      <c r="O6571"/>
      <c r="P6571"/>
      <c r="Q6571"/>
    </row>
    <row r="6572" spans="3:17" x14ac:dyDescent="0.35">
      <c r="C6572"/>
      <c r="D6572"/>
      <c r="E6572"/>
      <c r="F6572"/>
      <c r="G6572"/>
      <c r="H6572"/>
      <c r="I6572"/>
      <c r="J6572"/>
      <c r="K6572"/>
      <c r="L6572"/>
      <c r="M6572"/>
      <c r="N6572"/>
      <c r="O6572"/>
      <c r="P6572"/>
      <c r="Q6572"/>
    </row>
    <row r="6573" spans="3:17" x14ac:dyDescent="0.35">
      <c r="C6573"/>
      <c r="D6573"/>
      <c r="E6573"/>
      <c r="F6573"/>
      <c r="G6573"/>
      <c r="H6573"/>
      <c r="I6573"/>
      <c r="J6573"/>
      <c r="K6573"/>
      <c r="L6573"/>
      <c r="M6573"/>
      <c r="N6573"/>
      <c r="O6573"/>
      <c r="P6573"/>
      <c r="Q6573"/>
    </row>
    <row r="6574" spans="3:17" x14ac:dyDescent="0.35">
      <c r="C6574"/>
      <c r="D6574"/>
      <c r="E6574"/>
      <c r="F6574"/>
      <c r="G6574"/>
      <c r="H6574"/>
      <c r="I6574"/>
      <c r="J6574"/>
      <c r="K6574"/>
      <c r="L6574"/>
      <c r="M6574"/>
      <c r="N6574"/>
      <c r="O6574"/>
      <c r="P6574"/>
      <c r="Q6574"/>
    </row>
    <row r="6575" spans="3:17" x14ac:dyDescent="0.35">
      <c r="C6575"/>
      <c r="D6575"/>
      <c r="E6575"/>
      <c r="F6575"/>
      <c r="G6575"/>
      <c r="H6575"/>
      <c r="I6575"/>
      <c r="J6575"/>
      <c r="K6575"/>
      <c r="L6575"/>
      <c r="M6575"/>
      <c r="N6575"/>
      <c r="O6575"/>
      <c r="P6575"/>
      <c r="Q6575"/>
    </row>
    <row r="6576" spans="3:17" x14ac:dyDescent="0.35">
      <c r="C6576"/>
      <c r="D6576"/>
      <c r="E6576"/>
      <c r="F6576"/>
      <c r="G6576"/>
      <c r="H6576"/>
      <c r="I6576"/>
      <c r="J6576"/>
      <c r="K6576"/>
      <c r="L6576"/>
      <c r="M6576"/>
      <c r="N6576"/>
      <c r="O6576"/>
      <c r="P6576"/>
      <c r="Q6576"/>
    </row>
    <row r="6577" spans="3:17" x14ac:dyDescent="0.35">
      <c r="C6577"/>
      <c r="D6577"/>
      <c r="E6577"/>
      <c r="F6577"/>
      <c r="G6577"/>
      <c r="H6577"/>
      <c r="I6577"/>
      <c r="J6577"/>
      <c r="K6577"/>
      <c r="L6577"/>
      <c r="M6577"/>
      <c r="N6577"/>
      <c r="O6577"/>
      <c r="P6577"/>
      <c r="Q6577"/>
    </row>
    <row r="6578" spans="3:17" x14ac:dyDescent="0.35">
      <c r="C6578"/>
      <c r="D6578"/>
      <c r="E6578"/>
      <c r="F6578"/>
      <c r="G6578"/>
      <c r="H6578"/>
      <c r="I6578"/>
      <c r="J6578"/>
      <c r="K6578"/>
      <c r="L6578"/>
      <c r="M6578"/>
      <c r="N6578"/>
      <c r="O6578"/>
      <c r="P6578"/>
      <c r="Q6578"/>
    </row>
    <row r="6579" spans="3:17" x14ac:dyDescent="0.35">
      <c r="C6579"/>
      <c r="D6579"/>
      <c r="E6579"/>
      <c r="F6579"/>
      <c r="G6579"/>
      <c r="H6579"/>
      <c r="I6579"/>
      <c r="J6579"/>
      <c r="K6579"/>
      <c r="L6579"/>
      <c r="M6579"/>
      <c r="N6579"/>
      <c r="O6579"/>
      <c r="P6579"/>
      <c r="Q6579"/>
    </row>
    <row r="6580" spans="3:17" x14ac:dyDescent="0.35">
      <c r="C6580"/>
      <c r="D6580"/>
      <c r="E6580"/>
      <c r="F6580"/>
      <c r="G6580"/>
      <c r="H6580"/>
      <c r="I6580"/>
      <c r="J6580"/>
      <c r="K6580"/>
      <c r="L6580"/>
      <c r="M6580"/>
      <c r="N6580"/>
      <c r="O6580"/>
      <c r="P6580"/>
      <c r="Q6580"/>
    </row>
    <row r="6581" spans="3:17" x14ac:dyDescent="0.35">
      <c r="C6581"/>
      <c r="D6581"/>
      <c r="E6581"/>
      <c r="F6581"/>
      <c r="G6581"/>
      <c r="H6581"/>
      <c r="I6581"/>
      <c r="J6581"/>
      <c r="K6581"/>
      <c r="L6581"/>
      <c r="M6581"/>
      <c r="N6581"/>
      <c r="O6581"/>
      <c r="P6581"/>
      <c r="Q6581"/>
    </row>
    <row r="6582" spans="3:17" x14ac:dyDescent="0.35">
      <c r="C6582"/>
      <c r="D6582"/>
      <c r="E6582"/>
      <c r="F6582"/>
      <c r="G6582"/>
      <c r="H6582"/>
      <c r="I6582"/>
      <c r="J6582"/>
      <c r="K6582"/>
      <c r="L6582"/>
      <c r="M6582"/>
      <c r="N6582"/>
      <c r="O6582"/>
      <c r="P6582"/>
      <c r="Q6582"/>
    </row>
    <row r="6583" spans="3:17" x14ac:dyDescent="0.35">
      <c r="C6583"/>
      <c r="D6583"/>
      <c r="E6583"/>
      <c r="F6583"/>
      <c r="G6583"/>
      <c r="H6583"/>
      <c r="I6583"/>
      <c r="J6583"/>
      <c r="K6583"/>
      <c r="L6583"/>
      <c r="M6583"/>
      <c r="N6583"/>
      <c r="O6583"/>
      <c r="P6583"/>
      <c r="Q6583"/>
    </row>
    <row r="6584" spans="3:17" x14ac:dyDescent="0.35">
      <c r="C6584"/>
      <c r="D6584"/>
      <c r="E6584"/>
      <c r="F6584"/>
      <c r="G6584"/>
      <c r="H6584"/>
      <c r="I6584"/>
      <c r="J6584"/>
      <c r="K6584"/>
      <c r="L6584"/>
      <c r="M6584"/>
      <c r="N6584"/>
      <c r="O6584"/>
      <c r="P6584"/>
      <c r="Q6584"/>
    </row>
    <row r="6585" spans="3:17" x14ac:dyDescent="0.35">
      <c r="C6585"/>
      <c r="D6585"/>
      <c r="E6585"/>
      <c r="F6585"/>
      <c r="G6585"/>
      <c r="H6585"/>
      <c r="I6585"/>
      <c r="J6585"/>
      <c r="K6585"/>
      <c r="L6585"/>
      <c r="M6585"/>
      <c r="N6585"/>
      <c r="O6585"/>
      <c r="P6585"/>
      <c r="Q6585"/>
    </row>
    <row r="6586" spans="3:17" x14ac:dyDescent="0.35">
      <c r="C6586"/>
      <c r="D6586"/>
      <c r="E6586"/>
      <c r="F6586"/>
      <c r="G6586"/>
      <c r="H6586"/>
      <c r="I6586"/>
      <c r="J6586"/>
      <c r="K6586"/>
      <c r="L6586"/>
      <c r="M6586"/>
      <c r="N6586"/>
      <c r="O6586"/>
      <c r="P6586"/>
      <c r="Q6586"/>
    </row>
    <row r="6587" spans="3:17" x14ac:dyDescent="0.35">
      <c r="C6587"/>
      <c r="D6587"/>
      <c r="E6587"/>
      <c r="F6587"/>
      <c r="G6587"/>
      <c r="H6587"/>
      <c r="I6587"/>
      <c r="J6587"/>
      <c r="K6587"/>
      <c r="L6587"/>
      <c r="M6587"/>
      <c r="N6587"/>
      <c r="O6587"/>
      <c r="P6587"/>
      <c r="Q6587"/>
    </row>
    <row r="6588" spans="3:17" x14ac:dyDescent="0.35">
      <c r="C6588"/>
      <c r="D6588"/>
      <c r="E6588"/>
      <c r="F6588"/>
      <c r="G6588"/>
      <c r="H6588"/>
      <c r="I6588"/>
      <c r="J6588"/>
      <c r="K6588"/>
      <c r="L6588"/>
      <c r="M6588"/>
      <c r="N6588"/>
      <c r="O6588"/>
      <c r="P6588"/>
      <c r="Q6588"/>
    </row>
    <row r="6589" spans="3:17" x14ac:dyDescent="0.35">
      <c r="C6589"/>
      <c r="D6589"/>
      <c r="E6589"/>
      <c r="F6589"/>
      <c r="G6589"/>
      <c r="H6589"/>
      <c r="I6589"/>
      <c r="J6589"/>
      <c r="K6589"/>
      <c r="L6589"/>
      <c r="M6589"/>
      <c r="N6589"/>
      <c r="O6589"/>
      <c r="P6589"/>
      <c r="Q6589"/>
    </row>
    <row r="6590" spans="3:17" x14ac:dyDescent="0.35">
      <c r="C6590"/>
      <c r="D6590"/>
      <c r="E6590"/>
      <c r="F6590"/>
      <c r="G6590"/>
      <c r="H6590"/>
      <c r="I6590"/>
      <c r="J6590"/>
      <c r="K6590"/>
      <c r="L6590"/>
      <c r="M6590"/>
      <c r="N6590"/>
      <c r="O6590"/>
      <c r="P6590"/>
      <c r="Q6590"/>
    </row>
    <row r="6591" spans="3:17" x14ac:dyDescent="0.35">
      <c r="C6591"/>
      <c r="D6591"/>
      <c r="E6591"/>
      <c r="F6591"/>
      <c r="G6591"/>
      <c r="H6591"/>
      <c r="I6591"/>
      <c r="J6591"/>
      <c r="K6591"/>
      <c r="L6591"/>
      <c r="M6591"/>
      <c r="N6591"/>
      <c r="O6591"/>
      <c r="P6591"/>
      <c r="Q6591"/>
    </row>
    <row r="6592" spans="3:17" x14ac:dyDescent="0.35">
      <c r="C6592"/>
      <c r="D6592"/>
      <c r="E6592"/>
      <c r="F6592"/>
      <c r="G6592"/>
      <c r="H6592"/>
      <c r="I6592"/>
      <c r="J6592"/>
      <c r="K6592"/>
      <c r="L6592"/>
      <c r="M6592"/>
      <c r="N6592"/>
      <c r="O6592"/>
      <c r="P6592"/>
      <c r="Q6592"/>
    </row>
    <row r="6593" spans="3:17" x14ac:dyDescent="0.35">
      <c r="C6593"/>
      <c r="D6593"/>
      <c r="E6593"/>
      <c r="F6593"/>
      <c r="G6593"/>
      <c r="H6593"/>
      <c r="I6593"/>
      <c r="J6593"/>
      <c r="K6593"/>
      <c r="L6593"/>
      <c r="M6593"/>
      <c r="N6593"/>
      <c r="O6593"/>
      <c r="P6593"/>
      <c r="Q6593"/>
    </row>
    <row r="6594" spans="3:17" x14ac:dyDescent="0.35">
      <c r="C6594"/>
      <c r="D6594"/>
      <c r="E6594"/>
      <c r="F6594"/>
      <c r="G6594"/>
      <c r="H6594"/>
      <c r="I6594"/>
      <c r="J6594"/>
      <c r="K6594"/>
      <c r="L6594"/>
      <c r="M6594"/>
      <c r="N6594"/>
      <c r="O6594"/>
      <c r="P6594"/>
      <c r="Q6594"/>
    </row>
    <row r="6595" spans="3:17" x14ac:dyDescent="0.35">
      <c r="C6595"/>
      <c r="D6595"/>
      <c r="E6595"/>
      <c r="F6595"/>
      <c r="G6595"/>
      <c r="H6595"/>
      <c r="I6595"/>
      <c r="J6595"/>
      <c r="K6595"/>
      <c r="L6595"/>
      <c r="M6595"/>
      <c r="N6595"/>
      <c r="O6595"/>
      <c r="P6595"/>
      <c r="Q6595"/>
    </row>
    <row r="6596" spans="3:17" x14ac:dyDescent="0.35">
      <c r="C6596"/>
      <c r="D6596"/>
      <c r="E6596"/>
      <c r="F6596"/>
      <c r="G6596"/>
      <c r="H6596"/>
      <c r="I6596"/>
      <c r="J6596"/>
      <c r="K6596"/>
      <c r="L6596"/>
      <c r="M6596"/>
      <c r="N6596"/>
      <c r="O6596"/>
      <c r="P6596"/>
      <c r="Q6596"/>
    </row>
    <row r="6597" spans="3:17" x14ac:dyDescent="0.35">
      <c r="C6597"/>
      <c r="D6597"/>
      <c r="E6597"/>
      <c r="F6597"/>
      <c r="G6597"/>
      <c r="H6597"/>
      <c r="I6597"/>
      <c r="J6597"/>
      <c r="K6597"/>
      <c r="L6597"/>
      <c r="M6597"/>
      <c r="N6597"/>
      <c r="O6597"/>
      <c r="P6597"/>
      <c r="Q6597"/>
    </row>
    <row r="6598" spans="3:17" x14ac:dyDescent="0.35">
      <c r="C6598"/>
      <c r="D6598"/>
      <c r="E6598"/>
      <c r="F6598"/>
      <c r="G6598"/>
      <c r="H6598"/>
      <c r="I6598"/>
      <c r="J6598"/>
      <c r="K6598"/>
      <c r="L6598"/>
      <c r="M6598"/>
      <c r="N6598"/>
      <c r="O6598"/>
      <c r="P6598"/>
      <c r="Q6598"/>
    </row>
    <row r="6599" spans="3:17" x14ac:dyDescent="0.35">
      <c r="C6599"/>
      <c r="D6599"/>
      <c r="E6599"/>
      <c r="F6599"/>
      <c r="G6599"/>
      <c r="H6599"/>
      <c r="I6599"/>
      <c r="J6599"/>
      <c r="K6599"/>
      <c r="L6599"/>
      <c r="M6599"/>
      <c r="N6599"/>
      <c r="O6599"/>
      <c r="P6599"/>
      <c r="Q6599"/>
    </row>
    <row r="6600" spans="3:17" x14ac:dyDescent="0.35">
      <c r="C6600"/>
      <c r="D6600"/>
      <c r="E6600"/>
      <c r="F6600"/>
      <c r="G6600"/>
      <c r="H6600"/>
      <c r="I6600"/>
      <c r="J6600"/>
      <c r="K6600"/>
      <c r="L6600"/>
      <c r="M6600"/>
      <c r="N6600"/>
      <c r="O6600"/>
      <c r="P6600"/>
      <c r="Q6600"/>
    </row>
    <row r="6601" spans="3:17" x14ac:dyDescent="0.35">
      <c r="C6601"/>
      <c r="D6601"/>
      <c r="E6601"/>
      <c r="F6601"/>
      <c r="G6601"/>
      <c r="H6601"/>
      <c r="I6601"/>
      <c r="J6601"/>
      <c r="K6601"/>
      <c r="L6601"/>
      <c r="M6601"/>
      <c r="N6601"/>
      <c r="O6601"/>
      <c r="P6601"/>
      <c r="Q6601"/>
    </row>
    <row r="6602" spans="3:17" x14ac:dyDescent="0.35">
      <c r="C6602"/>
      <c r="D6602"/>
      <c r="E6602"/>
      <c r="F6602"/>
      <c r="G6602"/>
      <c r="H6602"/>
      <c r="I6602"/>
      <c r="J6602"/>
      <c r="K6602"/>
      <c r="L6602"/>
      <c r="M6602"/>
      <c r="N6602"/>
      <c r="O6602"/>
      <c r="P6602"/>
      <c r="Q6602"/>
    </row>
    <row r="6603" spans="3:17" x14ac:dyDescent="0.35">
      <c r="C6603"/>
      <c r="D6603"/>
      <c r="E6603"/>
      <c r="F6603"/>
      <c r="G6603"/>
      <c r="H6603"/>
      <c r="I6603"/>
      <c r="J6603"/>
      <c r="K6603"/>
      <c r="L6603"/>
      <c r="M6603"/>
      <c r="N6603"/>
      <c r="O6603"/>
      <c r="P6603"/>
      <c r="Q6603"/>
    </row>
    <row r="6604" spans="3:17" x14ac:dyDescent="0.35">
      <c r="C6604"/>
      <c r="D6604"/>
      <c r="E6604"/>
      <c r="F6604"/>
      <c r="G6604"/>
      <c r="H6604"/>
      <c r="I6604"/>
      <c r="J6604"/>
      <c r="K6604"/>
      <c r="L6604"/>
      <c r="M6604"/>
      <c r="N6604"/>
      <c r="O6604"/>
      <c r="P6604"/>
      <c r="Q6604"/>
    </row>
    <row r="6605" spans="3:17" x14ac:dyDescent="0.35">
      <c r="C6605"/>
      <c r="D6605"/>
      <c r="E6605"/>
      <c r="F6605"/>
      <c r="G6605"/>
      <c r="H6605"/>
      <c r="I6605"/>
      <c r="J6605"/>
      <c r="K6605"/>
      <c r="L6605"/>
      <c r="M6605"/>
      <c r="N6605"/>
      <c r="O6605"/>
      <c r="P6605"/>
      <c r="Q6605"/>
    </row>
    <row r="6606" spans="3:17" x14ac:dyDescent="0.35">
      <c r="C6606"/>
      <c r="D6606"/>
      <c r="E6606"/>
      <c r="F6606"/>
      <c r="G6606"/>
      <c r="H6606"/>
      <c r="I6606"/>
      <c r="J6606"/>
      <c r="K6606"/>
      <c r="L6606"/>
      <c r="M6606"/>
      <c r="N6606"/>
      <c r="O6606"/>
      <c r="P6606"/>
      <c r="Q6606"/>
    </row>
    <row r="6607" spans="3:17" x14ac:dyDescent="0.35">
      <c r="C6607"/>
      <c r="D6607"/>
      <c r="E6607"/>
      <c r="F6607"/>
      <c r="G6607"/>
      <c r="H6607"/>
      <c r="I6607"/>
      <c r="J6607"/>
      <c r="K6607"/>
      <c r="L6607"/>
      <c r="M6607"/>
      <c r="N6607"/>
      <c r="O6607"/>
      <c r="P6607"/>
      <c r="Q6607"/>
    </row>
    <row r="6608" spans="3:17" x14ac:dyDescent="0.35">
      <c r="C6608"/>
      <c r="D6608"/>
      <c r="E6608"/>
      <c r="F6608"/>
      <c r="G6608"/>
      <c r="H6608"/>
      <c r="I6608"/>
      <c r="J6608"/>
      <c r="K6608"/>
      <c r="L6608"/>
      <c r="M6608"/>
      <c r="N6608"/>
      <c r="O6608"/>
      <c r="P6608"/>
      <c r="Q6608"/>
    </row>
    <row r="6609" spans="3:17" x14ac:dyDescent="0.35">
      <c r="C6609"/>
      <c r="D6609"/>
      <c r="E6609"/>
      <c r="F6609"/>
      <c r="G6609"/>
      <c r="H6609"/>
      <c r="I6609"/>
      <c r="J6609"/>
      <c r="K6609"/>
      <c r="L6609"/>
      <c r="M6609"/>
      <c r="N6609"/>
      <c r="O6609"/>
      <c r="P6609"/>
      <c r="Q6609"/>
    </row>
    <row r="6610" spans="3:17" x14ac:dyDescent="0.35">
      <c r="C6610"/>
      <c r="D6610"/>
      <c r="E6610"/>
      <c r="F6610"/>
      <c r="G6610"/>
      <c r="H6610"/>
      <c r="I6610"/>
      <c r="J6610"/>
      <c r="K6610"/>
      <c r="L6610"/>
      <c r="M6610"/>
      <c r="N6610"/>
      <c r="O6610"/>
      <c r="P6610"/>
      <c r="Q6610"/>
    </row>
    <row r="6611" spans="3:17" x14ac:dyDescent="0.35">
      <c r="C6611"/>
      <c r="D6611"/>
      <c r="E6611"/>
      <c r="F6611"/>
      <c r="G6611"/>
      <c r="H6611"/>
      <c r="I6611"/>
      <c r="J6611"/>
      <c r="K6611"/>
      <c r="L6611"/>
      <c r="M6611"/>
      <c r="N6611"/>
      <c r="O6611"/>
      <c r="P6611"/>
      <c r="Q6611"/>
    </row>
    <row r="6612" spans="3:17" x14ac:dyDescent="0.35">
      <c r="C6612"/>
      <c r="D6612"/>
      <c r="E6612"/>
      <c r="F6612"/>
      <c r="G6612"/>
      <c r="H6612"/>
      <c r="I6612"/>
      <c r="J6612"/>
      <c r="K6612"/>
      <c r="L6612"/>
      <c r="M6612"/>
      <c r="N6612"/>
      <c r="O6612"/>
      <c r="P6612"/>
      <c r="Q6612"/>
    </row>
    <row r="6613" spans="3:17" x14ac:dyDescent="0.35">
      <c r="C6613"/>
      <c r="D6613"/>
      <c r="E6613"/>
      <c r="F6613"/>
      <c r="G6613"/>
      <c r="H6613"/>
      <c r="I6613"/>
      <c r="J6613"/>
      <c r="K6613"/>
      <c r="L6613"/>
      <c r="M6613"/>
      <c r="N6613"/>
      <c r="O6613"/>
      <c r="P6613"/>
      <c r="Q6613"/>
    </row>
    <row r="6614" spans="3:17" x14ac:dyDescent="0.35">
      <c r="C6614"/>
      <c r="D6614"/>
      <c r="E6614"/>
      <c r="F6614"/>
      <c r="G6614"/>
      <c r="H6614"/>
      <c r="I6614"/>
      <c r="J6614"/>
      <c r="K6614"/>
      <c r="L6614"/>
      <c r="M6614"/>
      <c r="N6614"/>
      <c r="O6614"/>
      <c r="P6614"/>
      <c r="Q6614"/>
    </row>
    <row r="6615" spans="3:17" x14ac:dyDescent="0.35">
      <c r="C6615"/>
      <c r="D6615"/>
      <c r="E6615"/>
      <c r="F6615"/>
      <c r="G6615"/>
      <c r="H6615"/>
      <c r="I6615"/>
      <c r="J6615"/>
      <c r="K6615"/>
      <c r="L6615"/>
      <c r="M6615"/>
      <c r="N6615"/>
      <c r="O6615"/>
      <c r="P6615"/>
      <c r="Q6615"/>
    </row>
    <row r="6616" spans="3:17" x14ac:dyDescent="0.35">
      <c r="C6616"/>
      <c r="D6616"/>
      <c r="E6616"/>
      <c r="F6616"/>
      <c r="G6616"/>
      <c r="H6616"/>
      <c r="I6616"/>
      <c r="J6616"/>
      <c r="K6616"/>
      <c r="L6616"/>
      <c r="M6616"/>
      <c r="N6616"/>
      <c r="O6616"/>
      <c r="P6616"/>
      <c r="Q6616"/>
    </row>
    <row r="6617" spans="3:17" x14ac:dyDescent="0.35">
      <c r="C6617"/>
      <c r="D6617"/>
      <c r="E6617"/>
      <c r="F6617"/>
      <c r="G6617"/>
      <c r="H6617"/>
      <c r="I6617"/>
      <c r="J6617"/>
      <c r="K6617"/>
      <c r="L6617"/>
      <c r="M6617"/>
      <c r="N6617"/>
      <c r="O6617"/>
      <c r="P6617"/>
      <c r="Q6617"/>
    </row>
    <row r="6618" spans="3:17" x14ac:dyDescent="0.35">
      <c r="C6618"/>
      <c r="D6618"/>
      <c r="E6618"/>
      <c r="F6618"/>
      <c r="G6618"/>
      <c r="H6618"/>
      <c r="I6618"/>
      <c r="J6618"/>
      <c r="K6618"/>
      <c r="L6618"/>
      <c r="M6618"/>
      <c r="N6618"/>
      <c r="O6618"/>
      <c r="P6618"/>
      <c r="Q6618"/>
    </row>
    <row r="6619" spans="3:17" x14ac:dyDescent="0.35">
      <c r="C6619"/>
      <c r="D6619"/>
      <c r="E6619"/>
      <c r="F6619"/>
      <c r="G6619"/>
      <c r="H6619"/>
      <c r="I6619"/>
      <c r="J6619"/>
      <c r="K6619"/>
      <c r="L6619"/>
      <c r="M6619"/>
      <c r="N6619"/>
      <c r="O6619"/>
      <c r="P6619"/>
      <c r="Q6619"/>
    </row>
    <row r="6620" spans="3:17" x14ac:dyDescent="0.35">
      <c r="C6620"/>
      <c r="D6620"/>
      <c r="E6620"/>
      <c r="F6620"/>
      <c r="G6620"/>
      <c r="H6620"/>
      <c r="I6620"/>
      <c r="J6620"/>
      <c r="K6620"/>
      <c r="L6620"/>
      <c r="M6620"/>
      <c r="N6620"/>
      <c r="O6620"/>
      <c r="P6620"/>
      <c r="Q6620"/>
    </row>
    <row r="6621" spans="3:17" x14ac:dyDescent="0.35">
      <c r="C6621"/>
      <c r="D6621"/>
      <c r="E6621"/>
      <c r="F6621"/>
      <c r="G6621"/>
      <c r="H6621"/>
      <c r="I6621"/>
      <c r="J6621"/>
      <c r="K6621"/>
      <c r="L6621"/>
      <c r="M6621"/>
      <c r="N6621"/>
      <c r="O6621"/>
      <c r="P6621"/>
      <c r="Q6621"/>
    </row>
    <row r="6622" spans="3:17" x14ac:dyDescent="0.35">
      <c r="C6622"/>
      <c r="D6622"/>
      <c r="E6622"/>
      <c r="F6622"/>
      <c r="G6622"/>
      <c r="H6622"/>
      <c r="I6622"/>
      <c r="J6622"/>
      <c r="K6622"/>
      <c r="L6622"/>
      <c r="M6622"/>
      <c r="N6622"/>
      <c r="O6622"/>
      <c r="P6622"/>
      <c r="Q6622"/>
    </row>
    <row r="6623" spans="3:17" x14ac:dyDescent="0.35">
      <c r="C6623"/>
      <c r="D6623"/>
      <c r="E6623"/>
      <c r="F6623"/>
      <c r="G6623"/>
      <c r="H6623"/>
      <c r="I6623"/>
      <c r="J6623"/>
      <c r="K6623"/>
      <c r="L6623"/>
      <c r="M6623"/>
      <c r="N6623"/>
      <c r="O6623"/>
      <c r="P6623"/>
      <c r="Q6623"/>
    </row>
    <row r="6624" spans="3:17" x14ac:dyDescent="0.35">
      <c r="C6624"/>
      <c r="D6624"/>
      <c r="E6624"/>
      <c r="F6624"/>
      <c r="G6624"/>
      <c r="H6624"/>
      <c r="I6624"/>
      <c r="J6624"/>
      <c r="K6624"/>
      <c r="L6624"/>
      <c r="M6624"/>
      <c r="N6624"/>
      <c r="O6624"/>
      <c r="P6624"/>
      <c r="Q6624"/>
    </row>
    <row r="6625" spans="3:17" x14ac:dyDescent="0.35">
      <c r="C6625"/>
      <c r="D6625"/>
      <c r="E6625"/>
      <c r="F6625"/>
      <c r="G6625"/>
      <c r="H6625"/>
      <c r="I6625"/>
      <c r="J6625"/>
      <c r="K6625"/>
      <c r="L6625"/>
      <c r="M6625"/>
      <c r="N6625"/>
      <c r="O6625"/>
      <c r="P6625"/>
      <c r="Q6625"/>
    </row>
    <row r="6626" spans="3:17" x14ac:dyDescent="0.35">
      <c r="C6626"/>
      <c r="D6626"/>
      <c r="E6626"/>
      <c r="F6626"/>
      <c r="G6626"/>
      <c r="H6626"/>
      <c r="I6626"/>
      <c r="J6626"/>
      <c r="K6626"/>
      <c r="L6626"/>
      <c r="M6626"/>
      <c r="N6626"/>
      <c r="O6626"/>
      <c r="P6626"/>
      <c r="Q6626"/>
    </row>
    <row r="6627" spans="3:17" x14ac:dyDescent="0.35">
      <c r="C6627"/>
      <c r="D6627"/>
      <c r="E6627"/>
      <c r="F6627"/>
      <c r="G6627"/>
      <c r="H6627"/>
      <c r="I6627"/>
      <c r="J6627"/>
      <c r="K6627"/>
      <c r="L6627"/>
      <c r="M6627"/>
      <c r="N6627"/>
      <c r="O6627"/>
      <c r="P6627"/>
      <c r="Q6627"/>
    </row>
    <row r="6628" spans="3:17" x14ac:dyDescent="0.35">
      <c r="C6628"/>
      <c r="D6628"/>
      <c r="E6628"/>
      <c r="F6628"/>
      <c r="G6628"/>
      <c r="H6628"/>
      <c r="I6628"/>
      <c r="J6628"/>
      <c r="K6628"/>
      <c r="L6628"/>
      <c r="M6628"/>
      <c r="N6628"/>
      <c r="O6628"/>
      <c r="P6628"/>
      <c r="Q6628"/>
    </row>
    <row r="6629" spans="3:17" x14ac:dyDescent="0.35">
      <c r="C6629"/>
      <c r="D6629"/>
      <c r="E6629"/>
      <c r="F6629"/>
      <c r="G6629"/>
      <c r="H6629"/>
      <c r="I6629"/>
      <c r="J6629"/>
      <c r="K6629"/>
      <c r="L6629"/>
      <c r="M6629"/>
      <c r="N6629"/>
      <c r="O6629"/>
      <c r="P6629"/>
      <c r="Q6629"/>
    </row>
    <row r="6630" spans="3:17" x14ac:dyDescent="0.35">
      <c r="C6630"/>
      <c r="D6630"/>
      <c r="E6630"/>
      <c r="F6630"/>
      <c r="G6630"/>
      <c r="H6630"/>
      <c r="I6630"/>
      <c r="J6630"/>
      <c r="K6630"/>
      <c r="L6630"/>
      <c r="M6630"/>
      <c r="N6630"/>
      <c r="O6630"/>
      <c r="P6630"/>
      <c r="Q6630"/>
    </row>
    <row r="6631" spans="3:17" x14ac:dyDescent="0.35">
      <c r="C6631"/>
      <c r="D6631"/>
      <c r="E6631"/>
      <c r="F6631"/>
      <c r="G6631"/>
      <c r="H6631"/>
      <c r="I6631"/>
      <c r="J6631"/>
      <c r="K6631"/>
      <c r="L6631"/>
      <c r="M6631"/>
      <c r="N6631"/>
      <c r="O6631"/>
      <c r="P6631"/>
      <c r="Q6631"/>
    </row>
    <row r="6632" spans="3:17" x14ac:dyDescent="0.35">
      <c r="C6632"/>
      <c r="D6632"/>
      <c r="E6632"/>
      <c r="F6632"/>
      <c r="G6632"/>
      <c r="H6632"/>
      <c r="I6632"/>
      <c r="J6632"/>
      <c r="K6632"/>
      <c r="L6632"/>
      <c r="M6632"/>
      <c r="N6632"/>
      <c r="O6632"/>
      <c r="P6632"/>
      <c r="Q6632"/>
    </row>
    <row r="6633" spans="3:17" x14ac:dyDescent="0.35">
      <c r="C6633"/>
      <c r="D6633"/>
      <c r="E6633"/>
      <c r="F6633"/>
      <c r="G6633"/>
      <c r="H6633"/>
      <c r="I6633"/>
      <c r="J6633"/>
      <c r="K6633"/>
      <c r="L6633"/>
      <c r="M6633"/>
      <c r="N6633"/>
      <c r="O6633"/>
      <c r="P6633"/>
      <c r="Q6633"/>
    </row>
    <row r="6634" spans="3:17" x14ac:dyDescent="0.35">
      <c r="C6634"/>
      <c r="D6634"/>
      <c r="E6634"/>
      <c r="F6634"/>
      <c r="G6634"/>
      <c r="H6634"/>
      <c r="I6634"/>
      <c r="J6634"/>
      <c r="K6634"/>
      <c r="L6634"/>
      <c r="M6634"/>
      <c r="N6634"/>
      <c r="O6634"/>
      <c r="P6634"/>
      <c r="Q6634"/>
    </row>
    <row r="6635" spans="3:17" x14ac:dyDescent="0.35">
      <c r="C6635"/>
      <c r="D6635"/>
      <c r="E6635"/>
      <c r="F6635"/>
      <c r="G6635"/>
      <c r="H6635"/>
      <c r="I6635"/>
      <c r="J6635"/>
      <c r="K6635"/>
      <c r="L6635"/>
      <c r="M6635"/>
      <c r="N6635"/>
      <c r="O6635"/>
      <c r="P6635"/>
      <c r="Q6635"/>
    </row>
    <row r="6636" spans="3:17" x14ac:dyDescent="0.35">
      <c r="C6636"/>
      <c r="D6636"/>
      <c r="E6636"/>
      <c r="F6636"/>
      <c r="G6636"/>
      <c r="H6636"/>
      <c r="I6636"/>
      <c r="J6636"/>
      <c r="K6636"/>
      <c r="L6636"/>
      <c r="M6636"/>
      <c r="N6636"/>
      <c r="O6636"/>
      <c r="P6636"/>
      <c r="Q6636"/>
    </row>
    <row r="6637" spans="3:17" x14ac:dyDescent="0.35">
      <c r="C6637"/>
      <c r="D6637"/>
      <c r="E6637"/>
      <c r="F6637"/>
      <c r="G6637"/>
      <c r="H6637"/>
      <c r="I6637"/>
      <c r="J6637"/>
      <c r="K6637"/>
      <c r="L6637"/>
      <c r="M6637"/>
      <c r="N6637"/>
      <c r="O6637"/>
      <c r="P6637"/>
      <c r="Q6637"/>
    </row>
    <row r="6638" spans="3:17" x14ac:dyDescent="0.35">
      <c r="C6638"/>
      <c r="D6638"/>
      <c r="E6638"/>
      <c r="F6638"/>
      <c r="G6638"/>
      <c r="H6638"/>
      <c r="I6638"/>
      <c r="J6638"/>
      <c r="K6638"/>
      <c r="L6638"/>
      <c r="M6638"/>
      <c r="N6638"/>
      <c r="O6638"/>
      <c r="P6638"/>
      <c r="Q6638"/>
    </row>
    <row r="6639" spans="3:17" x14ac:dyDescent="0.35">
      <c r="C6639"/>
      <c r="D6639"/>
      <c r="E6639"/>
      <c r="F6639"/>
      <c r="G6639"/>
      <c r="H6639"/>
      <c r="I6639"/>
      <c r="J6639"/>
      <c r="K6639"/>
      <c r="L6639"/>
      <c r="M6639"/>
      <c r="N6639"/>
      <c r="O6639"/>
      <c r="P6639"/>
      <c r="Q6639"/>
    </row>
    <row r="6640" spans="3:17" x14ac:dyDescent="0.35">
      <c r="C6640"/>
      <c r="D6640"/>
      <c r="E6640"/>
      <c r="F6640"/>
      <c r="G6640"/>
      <c r="H6640"/>
      <c r="I6640"/>
      <c r="J6640"/>
      <c r="K6640"/>
      <c r="L6640"/>
      <c r="M6640"/>
      <c r="N6640"/>
      <c r="O6640"/>
      <c r="P6640"/>
      <c r="Q6640"/>
    </row>
    <row r="6641" spans="3:17" x14ac:dyDescent="0.35">
      <c r="C6641"/>
      <c r="D6641"/>
      <c r="E6641"/>
      <c r="F6641"/>
      <c r="G6641"/>
      <c r="H6641"/>
      <c r="I6641"/>
      <c r="J6641"/>
      <c r="K6641"/>
      <c r="L6641"/>
      <c r="M6641"/>
      <c r="N6641"/>
      <c r="O6641"/>
      <c r="P6641"/>
      <c r="Q6641"/>
    </row>
    <row r="6642" spans="3:17" x14ac:dyDescent="0.35">
      <c r="C6642"/>
      <c r="D6642"/>
      <c r="E6642"/>
      <c r="F6642"/>
      <c r="G6642"/>
      <c r="H6642"/>
      <c r="I6642"/>
      <c r="J6642"/>
      <c r="K6642"/>
      <c r="L6642"/>
      <c r="M6642"/>
      <c r="N6642"/>
      <c r="O6642"/>
      <c r="P6642"/>
      <c r="Q6642"/>
    </row>
    <row r="6643" spans="3:17" x14ac:dyDescent="0.35">
      <c r="C6643"/>
      <c r="D6643"/>
      <c r="E6643"/>
      <c r="F6643"/>
      <c r="G6643"/>
      <c r="H6643"/>
      <c r="I6643"/>
      <c r="J6643"/>
      <c r="K6643"/>
      <c r="L6643"/>
      <c r="M6643"/>
      <c r="N6643"/>
      <c r="O6643"/>
      <c r="P6643"/>
      <c r="Q6643"/>
    </row>
    <row r="6644" spans="3:17" x14ac:dyDescent="0.35">
      <c r="C6644"/>
      <c r="D6644"/>
      <c r="E6644"/>
      <c r="F6644"/>
      <c r="G6644"/>
      <c r="H6644"/>
      <c r="I6644"/>
      <c r="J6644"/>
      <c r="K6644"/>
      <c r="L6644"/>
      <c r="M6644"/>
      <c r="N6644"/>
      <c r="O6644"/>
      <c r="P6644"/>
      <c r="Q6644"/>
    </row>
    <row r="6645" spans="3:17" x14ac:dyDescent="0.35">
      <c r="C6645"/>
      <c r="D6645"/>
      <c r="E6645"/>
      <c r="F6645"/>
      <c r="G6645"/>
      <c r="H6645"/>
      <c r="I6645"/>
      <c r="J6645"/>
      <c r="K6645"/>
      <c r="L6645"/>
      <c r="M6645"/>
      <c r="N6645"/>
      <c r="O6645"/>
      <c r="P6645"/>
      <c r="Q6645"/>
    </row>
    <row r="6646" spans="3:17" x14ac:dyDescent="0.35">
      <c r="C6646"/>
      <c r="D6646"/>
      <c r="E6646"/>
      <c r="F6646"/>
      <c r="G6646"/>
      <c r="H6646"/>
      <c r="I6646"/>
      <c r="J6646"/>
      <c r="K6646"/>
      <c r="L6646"/>
      <c r="M6646"/>
      <c r="N6646"/>
      <c r="O6646"/>
      <c r="P6646"/>
      <c r="Q6646"/>
    </row>
    <row r="6647" spans="3:17" x14ac:dyDescent="0.35">
      <c r="C6647"/>
      <c r="D6647"/>
      <c r="E6647"/>
      <c r="F6647"/>
      <c r="G6647"/>
      <c r="H6647"/>
      <c r="I6647"/>
      <c r="J6647"/>
      <c r="K6647"/>
      <c r="L6647"/>
      <c r="M6647"/>
      <c r="N6647"/>
      <c r="O6647"/>
      <c r="P6647"/>
      <c r="Q6647"/>
    </row>
    <row r="6648" spans="3:17" x14ac:dyDescent="0.35">
      <c r="C6648"/>
      <c r="D6648"/>
      <c r="E6648"/>
      <c r="F6648"/>
      <c r="G6648"/>
      <c r="H6648"/>
      <c r="I6648"/>
      <c r="J6648"/>
      <c r="K6648"/>
      <c r="L6648"/>
      <c r="M6648"/>
      <c r="N6648"/>
      <c r="O6648"/>
      <c r="P6648"/>
      <c r="Q6648"/>
    </row>
    <row r="6649" spans="3:17" x14ac:dyDescent="0.35">
      <c r="C6649"/>
      <c r="D6649"/>
      <c r="E6649"/>
      <c r="F6649"/>
      <c r="G6649"/>
      <c r="H6649"/>
      <c r="I6649"/>
      <c r="J6649"/>
      <c r="K6649"/>
      <c r="L6649"/>
      <c r="M6649"/>
      <c r="N6649"/>
      <c r="O6649"/>
      <c r="P6649"/>
      <c r="Q6649"/>
    </row>
    <row r="6650" spans="3:17" x14ac:dyDescent="0.35">
      <c r="C6650"/>
      <c r="D6650"/>
      <c r="E6650"/>
      <c r="F6650"/>
      <c r="G6650"/>
      <c r="H6650"/>
      <c r="I6650"/>
      <c r="J6650"/>
      <c r="K6650"/>
      <c r="L6650"/>
      <c r="M6650"/>
      <c r="N6650"/>
      <c r="O6650"/>
      <c r="P6650"/>
      <c r="Q6650"/>
    </row>
    <row r="6651" spans="3:17" x14ac:dyDescent="0.35">
      <c r="C6651"/>
      <c r="D6651"/>
      <c r="E6651"/>
      <c r="F6651"/>
      <c r="G6651"/>
      <c r="H6651"/>
      <c r="I6651"/>
      <c r="J6651"/>
      <c r="K6651"/>
      <c r="L6651"/>
      <c r="M6651"/>
      <c r="N6651"/>
      <c r="O6651"/>
      <c r="P6651"/>
      <c r="Q6651"/>
    </row>
    <row r="6652" spans="3:17" x14ac:dyDescent="0.35">
      <c r="C6652"/>
      <c r="D6652"/>
      <c r="E6652"/>
      <c r="F6652"/>
      <c r="G6652"/>
      <c r="H6652"/>
      <c r="I6652"/>
      <c r="J6652"/>
      <c r="K6652"/>
      <c r="L6652"/>
      <c r="M6652"/>
      <c r="N6652"/>
      <c r="O6652"/>
      <c r="P6652"/>
      <c r="Q6652"/>
    </row>
    <row r="6653" spans="3:17" x14ac:dyDescent="0.35">
      <c r="C6653"/>
      <c r="D6653"/>
      <c r="E6653"/>
      <c r="F6653"/>
      <c r="G6653"/>
      <c r="H6653"/>
      <c r="I6653"/>
      <c r="J6653"/>
      <c r="K6653"/>
      <c r="L6653"/>
      <c r="M6653"/>
      <c r="N6653"/>
      <c r="O6653"/>
      <c r="P6653"/>
      <c r="Q6653"/>
    </row>
    <row r="6654" spans="3:17" x14ac:dyDescent="0.35">
      <c r="C6654"/>
      <c r="D6654"/>
      <c r="E6654"/>
      <c r="F6654"/>
      <c r="G6654"/>
      <c r="H6654"/>
      <c r="I6654"/>
      <c r="J6654"/>
      <c r="K6654"/>
      <c r="L6654"/>
      <c r="M6654"/>
      <c r="N6654"/>
      <c r="O6654"/>
      <c r="P6654"/>
      <c r="Q6654"/>
    </row>
    <row r="6655" spans="3:17" x14ac:dyDescent="0.35">
      <c r="C6655"/>
      <c r="D6655"/>
      <c r="E6655"/>
      <c r="F6655"/>
      <c r="G6655"/>
      <c r="H6655"/>
      <c r="I6655"/>
      <c r="J6655"/>
      <c r="K6655"/>
      <c r="L6655"/>
      <c r="M6655"/>
      <c r="N6655"/>
      <c r="O6655"/>
      <c r="P6655"/>
      <c r="Q6655"/>
    </row>
    <row r="6656" spans="3:17" x14ac:dyDescent="0.35">
      <c r="C6656"/>
      <c r="D6656"/>
      <c r="E6656"/>
      <c r="F6656"/>
      <c r="G6656"/>
      <c r="H6656"/>
      <c r="I6656"/>
      <c r="J6656"/>
      <c r="K6656"/>
      <c r="L6656"/>
      <c r="M6656"/>
      <c r="N6656"/>
      <c r="O6656"/>
      <c r="P6656"/>
      <c r="Q6656"/>
    </row>
    <row r="6657" spans="3:17" x14ac:dyDescent="0.35">
      <c r="C6657"/>
      <c r="D6657"/>
      <c r="E6657"/>
      <c r="F6657"/>
      <c r="G6657"/>
      <c r="H6657"/>
      <c r="I6657"/>
      <c r="J6657"/>
      <c r="K6657"/>
      <c r="L6657"/>
      <c r="M6657"/>
      <c r="N6657"/>
      <c r="O6657"/>
      <c r="P6657"/>
      <c r="Q6657"/>
    </row>
    <row r="6658" spans="3:17" x14ac:dyDescent="0.35">
      <c r="C6658"/>
      <c r="D6658"/>
      <c r="E6658"/>
      <c r="F6658"/>
      <c r="G6658"/>
      <c r="H6658"/>
      <c r="I6658"/>
      <c r="J6658"/>
      <c r="K6658"/>
      <c r="L6658"/>
      <c r="M6658"/>
      <c r="N6658"/>
      <c r="O6658"/>
      <c r="P6658"/>
      <c r="Q6658"/>
    </row>
    <row r="6659" spans="3:17" x14ac:dyDescent="0.35">
      <c r="C6659"/>
      <c r="D6659"/>
      <c r="E6659"/>
      <c r="F6659"/>
      <c r="G6659"/>
      <c r="H6659"/>
      <c r="I6659"/>
      <c r="J6659"/>
      <c r="K6659"/>
      <c r="L6659"/>
      <c r="M6659"/>
      <c r="N6659"/>
      <c r="O6659"/>
      <c r="P6659"/>
      <c r="Q6659"/>
    </row>
    <row r="6660" spans="3:17" x14ac:dyDescent="0.35">
      <c r="C6660"/>
      <c r="D6660"/>
      <c r="E6660"/>
      <c r="F6660"/>
      <c r="G6660"/>
      <c r="H6660"/>
      <c r="I6660"/>
      <c r="J6660"/>
      <c r="K6660"/>
      <c r="L6660"/>
      <c r="M6660"/>
      <c r="N6660"/>
      <c r="O6660"/>
      <c r="P6660"/>
      <c r="Q6660"/>
    </row>
    <row r="6661" spans="3:17" x14ac:dyDescent="0.35">
      <c r="C6661"/>
      <c r="D6661"/>
      <c r="E6661"/>
      <c r="F6661"/>
      <c r="G6661"/>
      <c r="H6661"/>
      <c r="I6661"/>
      <c r="J6661"/>
      <c r="K6661"/>
      <c r="L6661"/>
      <c r="M6661"/>
      <c r="N6661"/>
      <c r="O6661"/>
      <c r="P6661"/>
      <c r="Q6661"/>
    </row>
    <row r="6662" spans="3:17" x14ac:dyDescent="0.35">
      <c r="C6662"/>
      <c r="D6662"/>
      <c r="E6662"/>
      <c r="F6662"/>
      <c r="G6662"/>
      <c r="H6662"/>
      <c r="I6662"/>
      <c r="J6662"/>
      <c r="K6662"/>
      <c r="L6662"/>
      <c r="M6662"/>
      <c r="N6662"/>
      <c r="O6662"/>
      <c r="P6662"/>
      <c r="Q6662"/>
    </row>
    <row r="6663" spans="3:17" x14ac:dyDescent="0.35">
      <c r="C6663"/>
      <c r="D6663"/>
      <c r="E6663"/>
      <c r="F6663"/>
      <c r="G6663"/>
      <c r="H6663"/>
      <c r="I6663"/>
      <c r="J6663"/>
      <c r="K6663"/>
      <c r="L6663"/>
      <c r="M6663"/>
      <c r="N6663"/>
      <c r="O6663"/>
      <c r="P6663"/>
      <c r="Q6663"/>
    </row>
    <row r="6664" spans="3:17" x14ac:dyDescent="0.35">
      <c r="C6664"/>
      <c r="D6664"/>
      <c r="E6664"/>
      <c r="F6664"/>
      <c r="G6664"/>
      <c r="H6664"/>
      <c r="I6664"/>
      <c r="J6664"/>
      <c r="K6664"/>
      <c r="L6664"/>
      <c r="M6664"/>
      <c r="N6664"/>
      <c r="O6664"/>
      <c r="P6664"/>
      <c r="Q6664"/>
    </row>
    <row r="6665" spans="3:17" x14ac:dyDescent="0.35">
      <c r="C6665"/>
      <c r="D6665"/>
      <c r="E6665"/>
      <c r="F6665"/>
      <c r="G6665"/>
      <c r="H6665"/>
      <c r="I6665"/>
      <c r="J6665"/>
      <c r="K6665"/>
      <c r="L6665"/>
      <c r="M6665"/>
      <c r="N6665"/>
      <c r="O6665"/>
      <c r="P6665"/>
      <c r="Q6665"/>
    </row>
    <row r="6666" spans="3:17" x14ac:dyDescent="0.35">
      <c r="C6666"/>
      <c r="D6666"/>
      <c r="E6666"/>
      <c r="F6666"/>
      <c r="G6666"/>
      <c r="H6666"/>
      <c r="I6666"/>
      <c r="J6666"/>
      <c r="K6666"/>
      <c r="L6666"/>
      <c r="M6666"/>
      <c r="N6666"/>
      <c r="O6666"/>
      <c r="P6666"/>
      <c r="Q6666"/>
    </row>
    <row r="6667" spans="3:17" x14ac:dyDescent="0.35">
      <c r="C6667"/>
      <c r="D6667"/>
      <c r="E6667"/>
      <c r="F6667"/>
      <c r="G6667"/>
      <c r="H6667"/>
      <c r="I6667"/>
      <c r="J6667"/>
      <c r="K6667"/>
      <c r="L6667"/>
      <c r="M6667"/>
      <c r="N6667"/>
      <c r="O6667"/>
      <c r="P6667"/>
      <c r="Q6667"/>
    </row>
    <row r="6668" spans="3:17" x14ac:dyDescent="0.35">
      <c r="C6668"/>
      <c r="D6668"/>
      <c r="E6668"/>
      <c r="F6668"/>
      <c r="G6668"/>
      <c r="H6668"/>
      <c r="I6668"/>
      <c r="J6668"/>
      <c r="K6668"/>
      <c r="L6668"/>
      <c r="M6668"/>
      <c r="N6668"/>
      <c r="O6668"/>
      <c r="P6668"/>
      <c r="Q6668"/>
    </row>
    <row r="6669" spans="3:17" x14ac:dyDescent="0.35">
      <c r="C6669"/>
      <c r="D6669"/>
      <c r="E6669"/>
      <c r="F6669"/>
      <c r="G6669"/>
      <c r="H6669"/>
      <c r="I6669"/>
      <c r="J6669"/>
      <c r="K6669"/>
      <c r="L6669"/>
      <c r="M6669"/>
      <c r="N6669"/>
      <c r="O6669"/>
      <c r="P6669"/>
      <c r="Q6669"/>
    </row>
    <row r="6670" spans="3:17" x14ac:dyDescent="0.35">
      <c r="C6670"/>
      <c r="D6670"/>
      <c r="E6670"/>
      <c r="F6670"/>
      <c r="G6670"/>
      <c r="H6670"/>
      <c r="I6670"/>
      <c r="J6670"/>
      <c r="K6670"/>
      <c r="L6670"/>
      <c r="M6670"/>
      <c r="N6670"/>
      <c r="O6670"/>
      <c r="P6670"/>
      <c r="Q6670"/>
    </row>
    <row r="6671" spans="3:17" x14ac:dyDescent="0.35">
      <c r="C6671"/>
      <c r="D6671"/>
      <c r="E6671"/>
      <c r="F6671"/>
      <c r="G6671"/>
      <c r="H6671"/>
      <c r="I6671"/>
      <c r="J6671"/>
      <c r="K6671"/>
      <c r="L6671"/>
      <c r="M6671"/>
      <c r="N6671"/>
      <c r="O6671"/>
      <c r="P6671"/>
      <c r="Q6671"/>
    </row>
    <row r="6672" spans="3:17" x14ac:dyDescent="0.35">
      <c r="C6672"/>
      <c r="D6672"/>
      <c r="E6672"/>
      <c r="F6672"/>
      <c r="G6672"/>
      <c r="H6672"/>
      <c r="I6672"/>
      <c r="J6672"/>
      <c r="K6672"/>
      <c r="L6672"/>
      <c r="M6672"/>
      <c r="N6672"/>
      <c r="O6672"/>
      <c r="P6672"/>
      <c r="Q6672"/>
    </row>
    <row r="6673" spans="3:17" x14ac:dyDescent="0.35">
      <c r="C6673"/>
      <c r="D6673"/>
      <c r="E6673"/>
      <c r="F6673"/>
      <c r="G6673"/>
      <c r="H6673"/>
      <c r="I6673"/>
      <c r="J6673"/>
      <c r="K6673"/>
      <c r="L6673"/>
      <c r="M6673"/>
      <c r="N6673"/>
      <c r="O6673"/>
      <c r="P6673"/>
      <c r="Q6673"/>
    </row>
    <row r="6674" spans="3:17" x14ac:dyDescent="0.35">
      <c r="C6674"/>
      <c r="D6674"/>
      <c r="E6674"/>
      <c r="F6674"/>
      <c r="G6674"/>
      <c r="H6674"/>
      <c r="I6674"/>
      <c r="J6674"/>
      <c r="K6674"/>
      <c r="L6674"/>
      <c r="M6674"/>
      <c r="N6674"/>
      <c r="O6674"/>
      <c r="P6674"/>
      <c r="Q6674"/>
    </row>
    <row r="6675" spans="3:17" x14ac:dyDescent="0.35">
      <c r="C6675"/>
      <c r="D6675"/>
      <c r="E6675"/>
      <c r="F6675"/>
      <c r="G6675"/>
      <c r="H6675"/>
      <c r="I6675"/>
      <c r="J6675"/>
      <c r="K6675"/>
      <c r="L6675"/>
      <c r="M6675"/>
      <c r="N6675"/>
      <c r="O6675"/>
      <c r="P6675"/>
      <c r="Q6675"/>
    </row>
    <row r="6676" spans="3:17" x14ac:dyDescent="0.35">
      <c r="C6676"/>
      <c r="D6676"/>
      <c r="E6676"/>
      <c r="F6676"/>
      <c r="G6676"/>
      <c r="H6676"/>
      <c r="I6676"/>
      <c r="J6676"/>
      <c r="K6676"/>
      <c r="L6676"/>
      <c r="M6676"/>
      <c r="N6676"/>
      <c r="O6676"/>
      <c r="P6676"/>
      <c r="Q6676"/>
    </row>
    <row r="6677" spans="3:17" x14ac:dyDescent="0.35">
      <c r="C6677"/>
      <c r="D6677"/>
      <c r="E6677"/>
      <c r="F6677"/>
      <c r="G6677"/>
      <c r="H6677"/>
      <c r="I6677"/>
      <c r="J6677"/>
      <c r="K6677"/>
      <c r="L6677"/>
      <c r="M6677"/>
      <c r="N6677"/>
      <c r="O6677"/>
      <c r="P6677"/>
      <c r="Q6677"/>
    </row>
    <row r="6678" spans="3:17" x14ac:dyDescent="0.35">
      <c r="C6678"/>
      <c r="D6678"/>
      <c r="E6678"/>
      <c r="F6678"/>
      <c r="G6678"/>
      <c r="H6678"/>
      <c r="I6678"/>
      <c r="J6678"/>
      <c r="K6678"/>
      <c r="L6678"/>
      <c r="M6678"/>
      <c r="N6678"/>
      <c r="O6678"/>
      <c r="P6678"/>
      <c r="Q6678"/>
    </row>
    <row r="6679" spans="3:17" x14ac:dyDescent="0.35">
      <c r="C6679"/>
      <c r="D6679"/>
      <c r="E6679"/>
      <c r="F6679"/>
      <c r="G6679"/>
      <c r="H6679"/>
      <c r="I6679"/>
      <c r="J6679"/>
      <c r="K6679"/>
      <c r="L6679"/>
      <c r="M6679"/>
      <c r="N6679"/>
      <c r="O6679"/>
      <c r="P6679"/>
      <c r="Q6679"/>
    </row>
    <row r="6680" spans="3:17" x14ac:dyDescent="0.35">
      <c r="C6680"/>
      <c r="D6680"/>
      <c r="E6680"/>
      <c r="F6680"/>
      <c r="G6680"/>
      <c r="H6680"/>
      <c r="I6680"/>
      <c r="J6680"/>
      <c r="K6680"/>
      <c r="L6680"/>
      <c r="M6680"/>
      <c r="N6680"/>
      <c r="O6680"/>
      <c r="P6680"/>
      <c r="Q6680"/>
    </row>
    <row r="6681" spans="3:17" x14ac:dyDescent="0.35">
      <c r="C6681"/>
      <c r="D6681"/>
      <c r="E6681"/>
      <c r="F6681"/>
      <c r="G6681"/>
      <c r="H6681"/>
      <c r="I6681"/>
      <c r="J6681"/>
      <c r="K6681"/>
      <c r="L6681"/>
      <c r="M6681"/>
      <c r="N6681"/>
      <c r="O6681"/>
      <c r="P6681"/>
      <c r="Q6681"/>
    </row>
    <row r="6682" spans="3:17" x14ac:dyDescent="0.35">
      <c r="C6682"/>
      <c r="D6682"/>
      <c r="E6682"/>
      <c r="F6682"/>
      <c r="G6682"/>
      <c r="H6682"/>
      <c r="I6682"/>
      <c r="J6682"/>
      <c r="K6682"/>
      <c r="L6682"/>
      <c r="M6682"/>
      <c r="N6682"/>
      <c r="O6682"/>
      <c r="P6682"/>
      <c r="Q6682"/>
    </row>
    <row r="6683" spans="3:17" x14ac:dyDescent="0.35">
      <c r="C6683"/>
      <c r="D6683"/>
      <c r="E6683"/>
      <c r="F6683"/>
      <c r="G6683"/>
      <c r="H6683"/>
      <c r="I6683"/>
      <c r="J6683"/>
      <c r="K6683"/>
      <c r="L6683"/>
      <c r="M6683"/>
      <c r="N6683"/>
      <c r="O6683"/>
      <c r="P6683"/>
      <c r="Q6683"/>
    </row>
    <row r="6684" spans="3:17" x14ac:dyDescent="0.35">
      <c r="C6684"/>
      <c r="D6684"/>
      <c r="E6684"/>
      <c r="F6684"/>
      <c r="G6684"/>
      <c r="H6684"/>
      <c r="I6684"/>
      <c r="J6684"/>
      <c r="K6684"/>
      <c r="L6684"/>
      <c r="M6684"/>
      <c r="N6684"/>
      <c r="O6684"/>
      <c r="P6684"/>
      <c r="Q6684"/>
    </row>
    <row r="6685" spans="3:17" x14ac:dyDescent="0.35">
      <c r="C6685"/>
      <c r="D6685"/>
      <c r="E6685"/>
      <c r="F6685"/>
      <c r="G6685"/>
      <c r="H6685"/>
      <c r="I6685"/>
      <c r="J6685"/>
      <c r="K6685"/>
      <c r="L6685"/>
      <c r="M6685"/>
      <c r="N6685"/>
      <c r="O6685"/>
      <c r="P6685"/>
      <c r="Q6685"/>
    </row>
    <row r="6686" spans="3:17" x14ac:dyDescent="0.35">
      <c r="C6686"/>
      <c r="D6686"/>
      <c r="E6686"/>
      <c r="F6686"/>
      <c r="G6686"/>
      <c r="H6686"/>
      <c r="I6686"/>
      <c r="J6686"/>
      <c r="K6686"/>
      <c r="L6686"/>
      <c r="M6686"/>
      <c r="N6686"/>
      <c r="O6686"/>
      <c r="P6686"/>
      <c r="Q6686"/>
    </row>
    <row r="6687" spans="3:17" x14ac:dyDescent="0.35">
      <c r="C6687"/>
      <c r="D6687"/>
      <c r="E6687"/>
      <c r="F6687"/>
      <c r="G6687"/>
      <c r="H6687"/>
      <c r="I6687"/>
      <c r="J6687"/>
      <c r="K6687"/>
      <c r="L6687"/>
      <c r="M6687"/>
      <c r="N6687"/>
      <c r="O6687"/>
      <c r="P6687"/>
      <c r="Q6687"/>
    </row>
    <row r="6688" spans="3:17" x14ac:dyDescent="0.35">
      <c r="C6688"/>
      <c r="D6688"/>
      <c r="E6688"/>
      <c r="F6688"/>
      <c r="G6688"/>
      <c r="H6688"/>
      <c r="I6688"/>
      <c r="J6688"/>
      <c r="K6688"/>
      <c r="L6688"/>
      <c r="M6688"/>
      <c r="N6688"/>
      <c r="O6688"/>
      <c r="P6688"/>
      <c r="Q6688"/>
    </row>
    <row r="6689" spans="3:17" x14ac:dyDescent="0.35">
      <c r="C6689"/>
      <c r="D6689"/>
      <c r="E6689"/>
      <c r="F6689"/>
      <c r="G6689"/>
      <c r="H6689"/>
      <c r="I6689"/>
      <c r="J6689"/>
      <c r="K6689"/>
      <c r="L6689"/>
      <c r="M6689"/>
      <c r="N6689"/>
      <c r="O6689"/>
      <c r="P6689"/>
      <c r="Q6689"/>
    </row>
    <row r="6690" spans="3:17" x14ac:dyDescent="0.35">
      <c r="C6690"/>
      <c r="D6690"/>
      <c r="E6690"/>
      <c r="F6690"/>
      <c r="G6690"/>
      <c r="H6690"/>
      <c r="I6690"/>
      <c r="J6690"/>
      <c r="K6690"/>
      <c r="L6690"/>
      <c r="M6690"/>
      <c r="N6690"/>
      <c r="O6690"/>
      <c r="P6690"/>
      <c r="Q6690"/>
    </row>
    <row r="6691" spans="3:17" x14ac:dyDescent="0.35">
      <c r="C6691"/>
      <c r="D6691"/>
      <c r="E6691"/>
      <c r="F6691"/>
      <c r="G6691"/>
      <c r="H6691"/>
      <c r="I6691"/>
      <c r="J6691"/>
      <c r="K6691"/>
      <c r="L6691"/>
      <c r="M6691"/>
      <c r="N6691"/>
      <c r="O6691"/>
      <c r="P6691"/>
      <c r="Q6691"/>
    </row>
    <row r="6692" spans="3:17" x14ac:dyDescent="0.35">
      <c r="C6692"/>
      <c r="D6692"/>
      <c r="E6692"/>
      <c r="F6692"/>
      <c r="G6692"/>
      <c r="H6692"/>
      <c r="I6692"/>
      <c r="J6692"/>
      <c r="K6692"/>
      <c r="L6692"/>
      <c r="M6692"/>
      <c r="N6692"/>
      <c r="O6692"/>
      <c r="P6692"/>
      <c r="Q6692"/>
    </row>
    <row r="6693" spans="3:17" x14ac:dyDescent="0.35">
      <c r="C6693"/>
      <c r="D6693"/>
      <c r="E6693"/>
      <c r="F6693"/>
      <c r="G6693"/>
      <c r="H6693"/>
      <c r="I6693"/>
      <c r="J6693"/>
      <c r="K6693"/>
      <c r="L6693"/>
      <c r="M6693"/>
      <c r="N6693"/>
      <c r="O6693"/>
      <c r="P6693"/>
      <c r="Q6693"/>
    </row>
    <row r="6694" spans="3:17" x14ac:dyDescent="0.35">
      <c r="C6694"/>
      <c r="D6694"/>
      <c r="E6694"/>
      <c r="F6694"/>
      <c r="G6694"/>
      <c r="H6694"/>
      <c r="I6694"/>
      <c r="J6694"/>
      <c r="K6694"/>
      <c r="L6694"/>
      <c r="M6694"/>
      <c r="N6694"/>
      <c r="O6694"/>
      <c r="P6694"/>
      <c r="Q6694"/>
    </row>
    <row r="6695" spans="3:17" x14ac:dyDescent="0.35">
      <c r="C6695"/>
      <c r="D6695"/>
      <c r="E6695"/>
      <c r="F6695"/>
      <c r="G6695"/>
      <c r="H6695"/>
      <c r="I6695"/>
      <c r="J6695"/>
      <c r="K6695"/>
      <c r="L6695"/>
      <c r="M6695"/>
      <c r="N6695"/>
      <c r="O6695"/>
      <c r="P6695"/>
      <c r="Q6695"/>
    </row>
    <row r="6696" spans="3:17" x14ac:dyDescent="0.35">
      <c r="C6696"/>
      <c r="D6696"/>
      <c r="E6696"/>
      <c r="F6696"/>
      <c r="G6696"/>
      <c r="H6696"/>
      <c r="I6696"/>
      <c r="J6696"/>
      <c r="K6696"/>
      <c r="L6696"/>
      <c r="M6696"/>
      <c r="N6696"/>
      <c r="O6696"/>
      <c r="P6696"/>
      <c r="Q6696"/>
    </row>
    <row r="6697" spans="3:17" x14ac:dyDescent="0.35">
      <c r="C6697"/>
      <c r="D6697"/>
      <c r="E6697"/>
      <c r="F6697"/>
      <c r="G6697"/>
      <c r="H6697"/>
      <c r="I6697"/>
      <c r="J6697"/>
      <c r="K6697"/>
      <c r="L6697"/>
      <c r="M6697"/>
      <c r="N6697"/>
      <c r="O6697"/>
      <c r="P6697"/>
      <c r="Q6697"/>
    </row>
    <row r="6698" spans="3:17" x14ac:dyDescent="0.35">
      <c r="C6698"/>
      <c r="D6698"/>
      <c r="E6698"/>
      <c r="F6698"/>
      <c r="G6698"/>
      <c r="H6698"/>
      <c r="I6698"/>
      <c r="J6698"/>
      <c r="K6698"/>
      <c r="L6698"/>
      <c r="M6698"/>
      <c r="N6698"/>
      <c r="O6698"/>
      <c r="P6698"/>
      <c r="Q6698"/>
    </row>
    <row r="6699" spans="3:17" x14ac:dyDescent="0.35">
      <c r="C6699"/>
      <c r="D6699"/>
      <c r="E6699"/>
      <c r="F6699"/>
      <c r="G6699"/>
      <c r="H6699"/>
      <c r="I6699"/>
      <c r="J6699"/>
      <c r="K6699"/>
      <c r="L6699"/>
      <c r="M6699"/>
      <c r="N6699"/>
      <c r="O6699"/>
      <c r="P6699"/>
      <c r="Q6699"/>
    </row>
    <row r="6700" spans="3:17" x14ac:dyDescent="0.35">
      <c r="C6700"/>
      <c r="D6700"/>
      <c r="E6700"/>
      <c r="F6700"/>
      <c r="G6700"/>
      <c r="H6700"/>
      <c r="I6700"/>
      <c r="J6700"/>
      <c r="K6700"/>
      <c r="L6700"/>
      <c r="M6700"/>
      <c r="N6700"/>
      <c r="O6700"/>
      <c r="P6700"/>
      <c r="Q6700"/>
    </row>
    <row r="6701" spans="3:17" x14ac:dyDescent="0.35">
      <c r="C6701"/>
      <c r="D6701"/>
      <c r="E6701"/>
      <c r="F6701"/>
      <c r="G6701"/>
      <c r="H6701"/>
      <c r="I6701"/>
      <c r="J6701"/>
      <c r="K6701"/>
      <c r="L6701"/>
      <c r="M6701"/>
      <c r="N6701"/>
      <c r="O6701"/>
      <c r="P6701"/>
      <c r="Q6701"/>
    </row>
    <row r="6702" spans="3:17" x14ac:dyDescent="0.35">
      <c r="C6702"/>
      <c r="D6702"/>
      <c r="E6702"/>
      <c r="F6702"/>
      <c r="G6702"/>
      <c r="H6702"/>
      <c r="I6702"/>
      <c r="J6702"/>
      <c r="K6702"/>
      <c r="L6702"/>
      <c r="M6702"/>
      <c r="N6702"/>
      <c r="O6702"/>
      <c r="P6702"/>
      <c r="Q6702"/>
    </row>
    <row r="6703" spans="3:17" x14ac:dyDescent="0.35">
      <c r="C6703"/>
      <c r="D6703"/>
      <c r="E6703"/>
      <c r="F6703"/>
      <c r="G6703"/>
      <c r="H6703"/>
      <c r="I6703"/>
      <c r="J6703"/>
      <c r="K6703"/>
      <c r="L6703"/>
      <c r="M6703"/>
      <c r="N6703"/>
      <c r="O6703"/>
      <c r="P6703"/>
      <c r="Q6703"/>
    </row>
    <row r="6704" spans="3:17" x14ac:dyDescent="0.35">
      <c r="C6704"/>
      <c r="D6704"/>
      <c r="E6704"/>
      <c r="F6704"/>
      <c r="G6704"/>
      <c r="H6704"/>
      <c r="I6704"/>
      <c r="J6704"/>
      <c r="K6704"/>
      <c r="L6704"/>
      <c r="M6704"/>
      <c r="N6704"/>
      <c r="O6704"/>
      <c r="P6704"/>
      <c r="Q6704"/>
    </row>
    <row r="6705" spans="3:17" x14ac:dyDescent="0.35">
      <c r="C6705"/>
      <c r="D6705"/>
      <c r="E6705"/>
      <c r="F6705"/>
      <c r="G6705"/>
      <c r="H6705"/>
      <c r="I6705"/>
      <c r="J6705"/>
      <c r="K6705"/>
      <c r="L6705"/>
      <c r="M6705"/>
      <c r="N6705"/>
      <c r="O6705"/>
      <c r="P6705"/>
      <c r="Q6705"/>
    </row>
    <row r="6706" spans="3:17" x14ac:dyDescent="0.35">
      <c r="C6706"/>
      <c r="D6706"/>
      <c r="E6706"/>
      <c r="F6706"/>
      <c r="G6706"/>
      <c r="H6706"/>
      <c r="I6706"/>
      <c r="J6706"/>
      <c r="K6706"/>
      <c r="L6706"/>
      <c r="M6706"/>
      <c r="N6706"/>
      <c r="O6706"/>
      <c r="P6706"/>
      <c r="Q6706"/>
    </row>
    <row r="6707" spans="3:17" x14ac:dyDescent="0.35">
      <c r="C6707"/>
      <c r="D6707"/>
      <c r="E6707"/>
      <c r="F6707"/>
      <c r="G6707"/>
      <c r="H6707"/>
      <c r="I6707"/>
      <c r="J6707"/>
      <c r="K6707"/>
      <c r="L6707"/>
      <c r="M6707"/>
      <c r="N6707"/>
      <c r="O6707"/>
      <c r="P6707"/>
      <c r="Q6707"/>
    </row>
    <row r="6708" spans="3:17" x14ac:dyDescent="0.35">
      <c r="C6708"/>
      <c r="D6708"/>
      <c r="E6708"/>
      <c r="F6708"/>
      <c r="G6708"/>
      <c r="H6708"/>
      <c r="I6708"/>
      <c r="J6708"/>
      <c r="K6708"/>
      <c r="L6708"/>
      <c r="M6708"/>
      <c r="N6708"/>
      <c r="O6708"/>
      <c r="P6708"/>
      <c r="Q6708"/>
    </row>
    <row r="6709" spans="3:17" x14ac:dyDescent="0.35">
      <c r="C6709"/>
      <c r="D6709"/>
      <c r="E6709"/>
      <c r="F6709"/>
      <c r="G6709"/>
      <c r="H6709"/>
      <c r="I6709"/>
      <c r="J6709"/>
      <c r="K6709"/>
      <c r="L6709"/>
      <c r="M6709"/>
      <c r="N6709"/>
      <c r="O6709"/>
      <c r="P6709"/>
      <c r="Q6709"/>
    </row>
    <row r="6710" spans="3:17" x14ac:dyDescent="0.35">
      <c r="C6710"/>
      <c r="D6710"/>
      <c r="E6710"/>
      <c r="F6710"/>
      <c r="G6710"/>
      <c r="H6710"/>
      <c r="I6710"/>
      <c r="J6710"/>
      <c r="K6710"/>
      <c r="L6710"/>
      <c r="M6710"/>
      <c r="N6710"/>
      <c r="O6710"/>
      <c r="P6710"/>
      <c r="Q6710"/>
    </row>
    <row r="6711" spans="3:17" x14ac:dyDescent="0.35">
      <c r="C6711"/>
      <c r="D6711"/>
      <c r="E6711"/>
      <c r="F6711"/>
      <c r="G6711"/>
      <c r="H6711"/>
      <c r="I6711"/>
      <c r="J6711"/>
      <c r="K6711"/>
      <c r="L6711"/>
      <c r="M6711"/>
      <c r="N6711"/>
      <c r="O6711"/>
      <c r="P6711"/>
      <c r="Q6711"/>
    </row>
    <row r="6712" spans="3:17" x14ac:dyDescent="0.35">
      <c r="C6712"/>
      <c r="D6712"/>
      <c r="E6712"/>
      <c r="F6712"/>
      <c r="G6712"/>
      <c r="H6712"/>
      <c r="I6712"/>
      <c r="J6712"/>
      <c r="K6712"/>
      <c r="L6712"/>
      <c r="M6712"/>
      <c r="N6712"/>
      <c r="O6712"/>
      <c r="P6712"/>
      <c r="Q6712"/>
    </row>
    <row r="6713" spans="3:17" x14ac:dyDescent="0.35">
      <c r="C6713"/>
      <c r="D6713"/>
      <c r="E6713"/>
      <c r="F6713"/>
      <c r="G6713"/>
      <c r="H6713"/>
      <c r="I6713"/>
      <c r="J6713"/>
      <c r="K6713"/>
      <c r="L6713"/>
      <c r="M6713"/>
      <c r="N6713"/>
      <c r="O6713"/>
      <c r="P6713"/>
      <c r="Q6713"/>
    </row>
    <row r="6714" spans="3:17" x14ac:dyDescent="0.35">
      <c r="C6714"/>
      <c r="D6714"/>
      <c r="E6714"/>
      <c r="F6714"/>
      <c r="G6714"/>
      <c r="H6714"/>
      <c r="I6714"/>
      <c r="J6714"/>
      <c r="K6714"/>
      <c r="L6714"/>
      <c r="M6714"/>
      <c r="N6714"/>
      <c r="O6714"/>
      <c r="P6714"/>
      <c r="Q6714"/>
    </row>
    <row r="6715" spans="3:17" x14ac:dyDescent="0.35">
      <c r="C6715"/>
      <c r="D6715"/>
      <c r="E6715"/>
      <c r="F6715"/>
      <c r="G6715"/>
      <c r="H6715"/>
      <c r="I6715"/>
      <c r="J6715"/>
      <c r="K6715"/>
      <c r="L6715"/>
      <c r="M6715"/>
      <c r="N6715"/>
      <c r="O6715"/>
      <c r="P6715"/>
      <c r="Q6715"/>
    </row>
    <row r="6716" spans="3:17" x14ac:dyDescent="0.35">
      <c r="C6716"/>
      <c r="D6716"/>
      <c r="E6716"/>
      <c r="F6716"/>
      <c r="G6716"/>
      <c r="H6716"/>
      <c r="I6716"/>
      <c r="J6716"/>
      <c r="K6716"/>
      <c r="L6716"/>
      <c r="M6716"/>
      <c r="N6716"/>
      <c r="O6716"/>
      <c r="P6716"/>
      <c r="Q6716"/>
    </row>
    <row r="6717" spans="3:17" x14ac:dyDescent="0.35">
      <c r="C6717"/>
      <c r="D6717"/>
      <c r="E6717"/>
      <c r="F6717"/>
      <c r="G6717"/>
      <c r="H6717"/>
      <c r="I6717"/>
      <c r="J6717"/>
      <c r="K6717"/>
      <c r="L6717"/>
      <c r="M6717"/>
      <c r="N6717"/>
      <c r="O6717"/>
      <c r="P6717"/>
      <c r="Q6717"/>
    </row>
    <row r="6718" spans="3:17" x14ac:dyDescent="0.35">
      <c r="C6718"/>
      <c r="D6718"/>
      <c r="E6718"/>
      <c r="F6718"/>
      <c r="G6718"/>
      <c r="H6718"/>
      <c r="I6718"/>
      <c r="J6718"/>
      <c r="K6718"/>
      <c r="L6718"/>
      <c r="M6718"/>
      <c r="N6718"/>
      <c r="O6718"/>
      <c r="P6718"/>
      <c r="Q6718"/>
    </row>
    <row r="6719" spans="3:17" x14ac:dyDescent="0.35">
      <c r="C6719"/>
      <c r="D6719"/>
      <c r="E6719"/>
      <c r="F6719"/>
      <c r="G6719"/>
      <c r="H6719"/>
      <c r="I6719"/>
      <c r="J6719"/>
      <c r="K6719"/>
      <c r="L6719"/>
      <c r="M6719"/>
      <c r="N6719"/>
      <c r="O6719"/>
      <c r="P6719"/>
      <c r="Q6719"/>
    </row>
    <row r="6720" spans="3:17" x14ac:dyDescent="0.35">
      <c r="C6720"/>
      <c r="D6720"/>
      <c r="E6720"/>
      <c r="F6720"/>
      <c r="G6720"/>
      <c r="H6720"/>
      <c r="I6720"/>
      <c r="J6720"/>
      <c r="K6720"/>
      <c r="L6720"/>
      <c r="M6720"/>
      <c r="N6720"/>
      <c r="O6720"/>
      <c r="P6720"/>
      <c r="Q6720"/>
    </row>
    <row r="6721" spans="3:17" x14ac:dyDescent="0.35">
      <c r="C6721"/>
      <c r="D6721"/>
      <c r="E6721"/>
      <c r="F6721"/>
      <c r="G6721"/>
      <c r="H6721"/>
      <c r="I6721"/>
      <c r="J6721"/>
      <c r="K6721"/>
      <c r="L6721"/>
      <c r="M6721"/>
      <c r="N6721"/>
      <c r="O6721"/>
      <c r="P6721"/>
      <c r="Q6721"/>
    </row>
    <row r="6722" spans="3:17" x14ac:dyDescent="0.35">
      <c r="C6722"/>
      <c r="D6722"/>
      <c r="E6722"/>
      <c r="F6722"/>
      <c r="G6722"/>
      <c r="H6722"/>
      <c r="I6722"/>
      <c r="J6722"/>
      <c r="K6722"/>
      <c r="L6722"/>
      <c r="M6722"/>
      <c r="N6722"/>
      <c r="O6722"/>
      <c r="P6722"/>
      <c r="Q6722"/>
    </row>
    <row r="6723" spans="3:17" x14ac:dyDescent="0.35">
      <c r="C6723"/>
      <c r="D6723"/>
      <c r="E6723"/>
      <c r="F6723"/>
      <c r="G6723"/>
      <c r="H6723"/>
      <c r="I6723"/>
      <c r="J6723"/>
      <c r="K6723"/>
      <c r="L6723"/>
      <c r="M6723"/>
      <c r="N6723"/>
      <c r="O6723"/>
      <c r="P6723"/>
      <c r="Q6723"/>
    </row>
    <row r="6724" spans="3:17" x14ac:dyDescent="0.35">
      <c r="C6724"/>
      <c r="D6724"/>
      <c r="E6724"/>
      <c r="F6724"/>
      <c r="G6724"/>
      <c r="H6724"/>
      <c r="I6724"/>
      <c r="J6724"/>
      <c r="K6724"/>
      <c r="L6724"/>
      <c r="M6724"/>
      <c r="N6724"/>
      <c r="O6724"/>
      <c r="P6724"/>
      <c r="Q6724"/>
    </row>
    <row r="6725" spans="3:17" x14ac:dyDescent="0.35">
      <c r="C6725"/>
      <c r="D6725"/>
      <c r="E6725"/>
      <c r="F6725"/>
      <c r="G6725"/>
      <c r="H6725"/>
      <c r="I6725"/>
      <c r="J6725"/>
      <c r="K6725"/>
      <c r="L6725"/>
      <c r="M6725"/>
      <c r="N6725"/>
      <c r="O6725"/>
      <c r="P6725"/>
      <c r="Q6725"/>
    </row>
    <row r="6726" spans="3:17" x14ac:dyDescent="0.35">
      <c r="C6726"/>
      <c r="D6726"/>
      <c r="E6726"/>
      <c r="F6726"/>
      <c r="G6726"/>
      <c r="H6726"/>
      <c r="I6726"/>
      <c r="J6726"/>
      <c r="K6726"/>
      <c r="L6726"/>
      <c r="M6726"/>
      <c r="N6726"/>
      <c r="O6726"/>
      <c r="P6726"/>
      <c r="Q6726"/>
    </row>
    <row r="6727" spans="3:17" x14ac:dyDescent="0.35">
      <c r="C6727"/>
      <c r="D6727"/>
      <c r="E6727"/>
      <c r="F6727"/>
      <c r="G6727"/>
      <c r="H6727"/>
      <c r="I6727"/>
      <c r="J6727"/>
      <c r="K6727"/>
      <c r="L6727"/>
      <c r="M6727"/>
      <c r="N6727"/>
      <c r="O6727"/>
      <c r="P6727"/>
      <c r="Q6727"/>
    </row>
    <row r="6728" spans="3:17" x14ac:dyDescent="0.35">
      <c r="C6728"/>
      <c r="D6728"/>
      <c r="E6728"/>
      <c r="F6728"/>
      <c r="G6728"/>
      <c r="H6728"/>
      <c r="I6728"/>
      <c r="J6728"/>
      <c r="K6728"/>
      <c r="L6728"/>
      <c r="M6728"/>
      <c r="N6728"/>
      <c r="O6728"/>
      <c r="P6728"/>
      <c r="Q6728"/>
    </row>
    <row r="6729" spans="3:17" x14ac:dyDescent="0.35">
      <c r="C6729"/>
      <c r="D6729"/>
      <c r="E6729"/>
      <c r="F6729"/>
      <c r="G6729"/>
      <c r="H6729"/>
      <c r="I6729"/>
      <c r="J6729"/>
      <c r="K6729"/>
      <c r="L6729"/>
      <c r="M6729"/>
      <c r="N6729"/>
      <c r="O6729"/>
      <c r="P6729"/>
      <c r="Q6729"/>
    </row>
    <row r="6730" spans="3:17" x14ac:dyDescent="0.35">
      <c r="C6730"/>
      <c r="D6730"/>
      <c r="E6730"/>
      <c r="F6730"/>
      <c r="G6730"/>
      <c r="H6730"/>
      <c r="I6730"/>
      <c r="J6730"/>
      <c r="K6730"/>
      <c r="L6730"/>
      <c r="M6730"/>
      <c r="N6730"/>
      <c r="O6730"/>
      <c r="P6730"/>
      <c r="Q6730"/>
    </row>
    <row r="6731" spans="3:17" x14ac:dyDescent="0.35">
      <c r="C6731"/>
      <c r="D6731"/>
      <c r="E6731"/>
      <c r="F6731"/>
      <c r="G6731"/>
      <c r="H6731"/>
      <c r="I6731"/>
      <c r="J6731"/>
      <c r="K6731"/>
      <c r="L6731"/>
      <c r="M6731"/>
      <c r="N6731"/>
      <c r="O6731"/>
      <c r="P6731"/>
      <c r="Q6731"/>
    </row>
    <row r="6732" spans="3:17" x14ac:dyDescent="0.35">
      <c r="C6732"/>
      <c r="D6732"/>
      <c r="E6732"/>
      <c r="F6732"/>
      <c r="G6732"/>
      <c r="H6732"/>
      <c r="I6732"/>
      <c r="J6732"/>
      <c r="K6732"/>
      <c r="L6732"/>
      <c r="M6732"/>
      <c r="N6732"/>
      <c r="O6732"/>
      <c r="P6732"/>
      <c r="Q6732"/>
    </row>
    <row r="6733" spans="3:17" x14ac:dyDescent="0.35">
      <c r="C6733"/>
      <c r="D6733"/>
      <c r="E6733"/>
      <c r="F6733"/>
      <c r="G6733"/>
      <c r="H6733"/>
      <c r="I6733"/>
      <c r="J6733"/>
      <c r="K6733"/>
      <c r="L6733"/>
      <c r="M6733"/>
      <c r="N6733"/>
      <c r="O6733"/>
      <c r="P6733"/>
      <c r="Q6733"/>
    </row>
    <row r="6734" spans="3:17" x14ac:dyDescent="0.35">
      <c r="C6734"/>
      <c r="D6734"/>
      <c r="E6734"/>
      <c r="F6734"/>
      <c r="G6734"/>
      <c r="H6734"/>
      <c r="I6734"/>
      <c r="J6734"/>
      <c r="K6734"/>
      <c r="L6734"/>
      <c r="M6734"/>
      <c r="N6734"/>
      <c r="O6734"/>
      <c r="P6734"/>
      <c r="Q6734"/>
    </row>
    <row r="6735" spans="3:17" x14ac:dyDescent="0.35">
      <c r="C6735"/>
      <c r="D6735"/>
      <c r="E6735"/>
      <c r="F6735"/>
      <c r="G6735"/>
      <c r="H6735"/>
      <c r="I6735"/>
      <c r="J6735"/>
      <c r="K6735"/>
      <c r="L6735"/>
      <c r="M6735"/>
      <c r="N6735"/>
      <c r="O6735"/>
      <c r="P6735"/>
      <c r="Q6735"/>
    </row>
    <row r="6736" spans="3:17" x14ac:dyDescent="0.35">
      <c r="C6736"/>
      <c r="D6736"/>
      <c r="E6736"/>
      <c r="F6736"/>
      <c r="G6736"/>
      <c r="H6736"/>
      <c r="I6736"/>
      <c r="J6736"/>
      <c r="K6736"/>
      <c r="L6736"/>
      <c r="M6736"/>
      <c r="N6736"/>
      <c r="O6736"/>
      <c r="P6736"/>
      <c r="Q6736"/>
    </row>
    <row r="6737" spans="3:17" x14ac:dyDescent="0.35">
      <c r="C6737"/>
      <c r="D6737"/>
      <c r="E6737"/>
      <c r="F6737"/>
      <c r="G6737"/>
      <c r="H6737"/>
      <c r="I6737"/>
      <c r="J6737"/>
      <c r="K6737"/>
      <c r="L6737"/>
      <c r="M6737"/>
      <c r="N6737"/>
      <c r="O6737"/>
      <c r="P6737"/>
      <c r="Q6737"/>
    </row>
    <row r="6738" spans="3:17" x14ac:dyDescent="0.35">
      <c r="C6738"/>
      <c r="D6738"/>
      <c r="E6738"/>
      <c r="F6738"/>
      <c r="G6738"/>
      <c r="H6738"/>
      <c r="I6738"/>
      <c r="J6738"/>
      <c r="K6738"/>
      <c r="L6738"/>
      <c r="M6738"/>
      <c r="N6738"/>
      <c r="O6738"/>
      <c r="P6738"/>
      <c r="Q6738"/>
    </row>
    <row r="6739" spans="3:17" x14ac:dyDescent="0.35">
      <c r="C6739"/>
      <c r="D6739"/>
      <c r="E6739"/>
      <c r="F6739"/>
      <c r="G6739"/>
      <c r="H6739"/>
      <c r="I6739"/>
      <c r="J6739"/>
      <c r="K6739"/>
      <c r="L6739"/>
      <c r="M6739"/>
      <c r="N6739"/>
      <c r="O6739"/>
      <c r="P6739"/>
      <c r="Q6739"/>
    </row>
    <row r="6740" spans="3:17" x14ac:dyDescent="0.35">
      <c r="C6740"/>
      <c r="D6740"/>
      <c r="E6740"/>
      <c r="F6740"/>
      <c r="G6740"/>
      <c r="H6740"/>
      <c r="I6740"/>
      <c r="J6740"/>
      <c r="K6740"/>
      <c r="L6740"/>
      <c r="M6740"/>
      <c r="N6740"/>
      <c r="O6740"/>
      <c r="P6740"/>
      <c r="Q6740"/>
    </row>
    <row r="6741" spans="3:17" x14ac:dyDescent="0.35">
      <c r="C6741"/>
      <c r="D6741"/>
      <c r="E6741"/>
      <c r="F6741"/>
      <c r="G6741"/>
      <c r="H6741"/>
      <c r="I6741"/>
      <c r="J6741"/>
      <c r="K6741"/>
      <c r="L6741"/>
      <c r="M6741"/>
      <c r="N6741"/>
      <c r="O6741"/>
      <c r="P6741"/>
      <c r="Q6741"/>
    </row>
    <row r="6742" spans="3:17" x14ac:dyDescent="0.35">
      <c r="C6742"/>
      <c r="D6742"/>
      <c r="E6742"/>
      <c r="F6742"/>
      <c r="G6742"/>
      <c r="H6742"/>
      <c r="I6742"/>
      <c r="J6742"/>
      <c r="K6742"/>
      <c r="L6742"/>
      <c r="M6742"/>
      <c r="N6742"/>
      <c r="O6742"/>
      <c r="P6742"/>
      <c r="Q6742"/>
    </row>
    <row r="6743" spans="3:17" x14ac:dyDescent="0.35">
      <c r="C6743"/>
      <c r="D6743"/>
      <c r="E6743"/>
      <c r="F6743"/>
      <c r="G6743"/>
      <c r="H6743"/>
      <c r="I6743"/>
      <c r="J6743"/>
      <c r="K6743"/>
      <c r="L6743"/>
      <c r="M6743"/>
      <c r="N6743"/>
      <c r="O6743"/>
      <c r="P6743"/>
      <c r="Q6743"/>
    </row>
    <row r="6744" spans="3:17" x14ac:dyDescent="0.35">
      <c r="C6744"/>
      <c r="D6744"/>
      <c r="E6744"/>
      <c r="F6744"/>
      <c r="G6744"/>
      <c r="H6744"/>
      <c r="I6744"/>
      <c r="J6744"/>
      <c r="K6744"/>
      <c r="L6744"/>
      <c r="M6744"/>
      <c r="N6744"/>
      <c r="O6744"/>
      <c r="P6744"/>
      <c r="Q6744"/>
    </row>
    <row r="6745" spans="3:17" x14ac:dyDescent="0.35">
      <c r="C6745"/>
      <c r="D6745"/>
      <c r="E6745"/>
      <c r="F6745"/>
      <c r="G6745"/>
      <c r="H6745"/>
      <c r="I6745"/>
      <c r="J6745"/>
      <c r="K6745"/>
      <c r="L6745"/>
      <c r="M6745"/>
      <c r="N6745"/>
      <c r="O6745"/>
      <c r="P6745"/>
      <c r="Q6745"/>
    </row>
    <row r="6746" spans="3:17" x14ac:dyDescent="0.35">
      <c r="C6746"/>
      <c r="D6746"/>
      <c r="E6746"/>
      <c r="F6746"/>
      <c r="G6746"/>
      <c r="H6746"/>
      <c r="I6746"/>
      <c r="J6746"/>
      <c r="K6746"/>
      <c r="L6746"/>
      <c r="M6746"/>
      <c r="N6746"/>
      <c r="O6746"/>
      <c r="P6746"/>
      <c r="Q6746"/>
    </row>
    <row r="6747" spans="3:17" x14ac:dyDescent="0.35">
      <c r="C6747"/>
      <c r="D6747"/>
      <c r="E6747"/>
      <c r="F6747"/>
      <c r="G6747"/>
      <c r="H6747"/>
      <c r="I6747"/>
      <c r="J6747"/>
      <c r="K6747"/>
      <c r="L6747"/>
      <c r="M6747"/>
      <c r="N6747"/>
      <c r="O6747"/>
      <c r="P6747"/>
      <c r="Q6747"/>
    </row>
    <row r="6748" spans="3:17" x14ac:dyDescent="0.35">
      <c r="C6748"/>
      <c r="D6748"/>
      <c r="E6748"/>
      <c r="F6748"/>
      <c r="G6748"/>
      <c r="H6748"/>
      <c r="I6748"/>
      <c r="J6748"/>
      <c r="K6748"/>
      <c r="L6748"/>
      <c r="M6748"/>
      <c r="N6748"/>
      <c r="O6748"/>
      <c r="P6748"/>
      <c r="Q6748"/>
    </row>
    <row r="6749" spans="3:17" x14ac:dyDescent="0.35">
      <c r="C6749"/>
      <c r="D6749"/>
      <c r="E6749"/>
      <c r="F6749"/>
      <c r="G6749"/>
      <c r="H6749"/>
      <c r="I6749"/>
      <c r="J6749"/>
      <c r="K6749"/>
      <c r="L6749"/>
      <c r="M6749"/>
      <c r="N6749"/>
      <c r="O6749"/>
      <c r="P6749"/>
      <c r="Q6749"/>
    </row>
    <row r="6750" spans="3:17" x14ac:dyDescent="0.35">
      <c r="C6750"/>
      <c r="D6750"/>
      <c r="E6750"/>
      <c r="F6750"/>
      <c r="G6750"/>
      <c r="H6750"/>
      <c r="I6750"/>
      <c r="J6750"/>
      <c r="K6750"/>
      <c r="L6750"/>
      <c r="M6750"/>
      <c r="N6750"/>
      <c r="O6750"/>
      <c r="P6750"/>
      <c r="Q6750"/>
    </row>
    <row r="6751" spans="3:17" x14ac:dyDescent="0.35">
      <c r="C6751"/>
      <c r="D6751"/>
      <c r="E6751"/>
      <c r="F6751"/>
      <c r="G6751"/>
      <c r="H6751"/>
      <c r="I6751"/>
      <c r="J6751"/>
      <c r="K6751"/>
      <c r="L6751"/>
      <c r="M6751"/>
      <c r="N6751"/>
      <c r="O6751"/>
      <c r="P6751"/>
      <c r="Q6751"/>
    </row>
    <row r="6752" spans="3:17" x14ac:dyDescent="0.35">
      <c r="C6752"/>
      <c r="D6752"/>
      <c r="E6752"/>
      <c r="F6752"/>
      <c r="G6752"/>
      <c r="H6752"/>
      <c r="I6752"/>
      <c r="J6752"/>
      <c r="K6752"/>
      <c r="L6752"/>
      <c r="M6752"/>
      <c r="N6752"/>
      <c r="O6752"/>
      <c r="P6752"/>
      <c r="Q6752"/>
    </row>
    <row r="6753" spans="3:17" x14ac:dyDescent="0.35">
      <c r="C6753"/>
      <c r="D6753"/>
      <c r="E6753"/>
      <c r="F6753"/>
      <c r="G6753"/>
      <c r="H6753"/>
      <c r="I6753"/>
      <c r="J6753"/>
      <c r="K6753"/>
      <c r="L6753"/>
      <c r="M6753"/>
      <c r="N6753"/>
      <c r="O6753"/>
      <c r="P6753"/>
      <c r="Q6753"/>
    </row>
    <row r="6754" spans="3:17" x14ac:dyDescent="0.35">
      <c r="C6754"/>
      <c r="D6754"/>
      <c r="E6754"/>
      <c r="F6754"/>
      <c r="G6754"/>
      <c r="H6754"/>
      <c r="I6754"/>
      <c r="J6754"/>
      <c r="K6754"/>
      <c r="L6754"/>
      <c r="M6754"/>
      <c r="N6754"/>
      <c r="O6754"/>
      <c r="P6754"/>
      <c r="Q6754"/>
    </row>
    <row r="6755" spans="3:17" x14ac:dyDescent="0.35">
      <c r="C6755"/>
      <c r="D6755"/>
      <c r="E6755"/>
      <c r="F6755"/>
      <c r="G6755"/>
      <c r="H6755"/>
      <c r="I6755"/>
      <c r="J6755"/>
      <c r="K6755"/>
      <c r="L6755"/>
      <c r="M6755"/>
      <c r="N6755"/>
      <c r="O6755"/>
      <c r="P6755"/>
      <c r="Q6755"/>
    </row>
    <row r="6756" spans="3:17" x14ac:dyDescent="0.35">
      <c r="C6756"/>
      <c r="D6756"/>
      <c r="E6756"/>
      <c r="F6756"/>
      <c r="G6756"/>
      <c r="H6756"/>
      <c r="I6756"/>
      <c r="J6756"/>
      <c r="K6756"/>
      <c r="L6756"/>
      <c r="M6756"/>
      <c r="N6756"/>
      <c r="O6756"/>
      <c r="P6756"/>
      <c r="Q6756"/>
    </row>
    <row r="6757" spans="3:17" x14ac:dyDescent="0.35">
      <c r="C6757"/>
      <c r="D6757"/>
      <c r="E6757"/>
      <c r="F6757"/>
      <c r="G6757"/>
      <c r="H6757"/>
      <c r="I6757"/>
      <c r="J6757"/>
      <c r="K6757"/>
      <c r="L6757"/>
      <c r="M6757"/>
      <c r="N6757"/>
      <c r="O6757"/>
      <c r="P6757"/>
      <c r="Q6757"/>
    </row>
    <row r="6758" spans="3:17" x14ac:dyDescent="0.35">
      <c r="C6758"/>
      <c r="D6758"/>
      <c r="E6758"/>
      <c r="F6758"/>
      <c r="G6758"/>
      <c r="H6758"/>
      <c r="I6758"/>
      <c r="J6758"/>
      <c r="K6758"/>
      <c r="L6758"/>
      <c r="M6758"/>
      <c r="N6758"/>
      <c r="O6758"/>
      <c r="P6758"/>
      <c r="Q6758"/>
    </row>
    <row r="6759" spans="3:17" x14ac:dyDescent="0.35">
      <c r="C6759"/>
      <c r="D6759"/>
      <c r="E6759"/>
      <c r="F6759"/>
      <c r="G6759"/>
      <c r="H6759"/>
      <c r="I6759"/>
      <c r="J6759"/>
      <c r="K6759"/>
      <c r="L6759"/>
      <c r="M6759"/>
      <c r="N6759"/>
      <c r="O6759"/>
      <c r="P6759"/>
      <c r="Q6759"/>
    </row>
    <row r="6760" spans="3:17" x14ac:dyDescent="0.35">
      <c r="C6760"/>
      <c r="D6760"/>
      <c r="E6760"/>
      <c r="F6760"/>
      <c r="G6760"/>
      <c r="H6760"/>
      <c r="I6760"/>
      <c r="J6760"/>
      <c r="K6760"/>
      <c r="L6760"/>
      <c r="M6760"/>
      <c r="N6760"/>
      <c r="O6760"/>
      <c r="P6760"/>
      <c r="Q6760"/>
    </row>
    <row r="6761" spans="3:17" x14ac:dyDescent="0.35">
      <c r="C6761"/>
      <c r="D6761"/>
      <c r="E6761"/>
      <c r="F6761"/>
      <c r="G6761"/>
      <c r="H6761"/>
      <c r="I6761"/>
      <c r="J6761"/>
      <c r="K6761"/>
      <c r="L6761"/>
      <c r="M6761"/>
      <c r="N6761"/>
      <c r="O6761"/>
      <c r="P6761"/>
      <c r="Q6761"/>
    </row>
    <row r="6762" spans="3:17" x14ac:dyDescent="0.35">
      <c r="C6762"/>
      <c r="D6762"/>
      <c r="E6762"/>
      <c r="F6762"/>
      <c r="G6762"/>
      <c r="H6762"/>
      <c r="I6762"/>
      <c r="J6762"/>
      <c r="K6762"/>
      <c r="L6762"/>
      <c r="M6762"/>
      <c r="N6762"/>
      <c r="O6762"/>
      <c r="P6762"/>
      <c r="Q6762"/>
    </row>
    <row r="6763" spans="3:17" x14ac:dyDescent="0.35">
      <c r="C6763"/>
      <c r="D6763"/>
      <c r="E6763"/>
      <c r="F6763"/>
      <c r="G6763"/>
      <c r="H6763"/>
      <c r="I6763"/>
      <c r="J6763"/>
      <c r="K6763"/>
      <c r="L6763"/>
      <c r="M6763"/>
      <c r="N6763"/>
      <c r="O6763"/>
      <c r="P6763"/>
      <c r="Q6763"/>
    </row>
    <row r="6764" spans="3:17" x14ac:dyDescent="0.35">
      <c r="C6764"/>
      <c r="D6764"/>
      <c r="E6764"/>
      <c r="F6764"/>
      <c r="G6764"/>
      <c r="H6764"/>
      <c r="I6764"/>
      <c r="J6764"/>
      <c r="K6764"/>
      <c r="L6764"/>
      <c r="M6764"/>
      <c r="N6764"/>
      <c r="O6764"/>
      <c r="P6764"/>
      <c r="Q6764"/>
    </row>
    <row r="6765" spans="3:17" x14ac:dyDescent="0.35">
      <c r="C6765"/>
      <c r="D6765"/>
      <c r="E6765"/>
      <c r="F6765"/>
      <c r="G6765"/>
      <c r="H6765"/>
      <c r="I6765"/>
      <c r="J6765"/>
      <c r="K6765"/>
      <c r="L6765"/>
      <c r="M6765"/>
      <c r="N6765"/>
      <c r="O6765"/>
      <c r="P6765"/>
      <c r="Q6765"/>
    </row>
    <row r="6766" spans="3:17" x14ac:dyDescent="0.35">
      <c r="C6766"/>
      <c r="D6766"/>
      <c r="E6766"/>
      <c r="F6766"/>
      <c r="G6766"/>
      <c r="H6766"/>
      <c r="I6766"/>
      <c r="J6766"/>
      <c r="K6766"/>
      <c r="L6766"/>
      <c r="M6766"/>
      <c r="N6766"/>
      <c r="O6766"/>
      <c r="P6766"/>
      <c r="Q6766"/>
    </row>
    <row r="6767" spans="3:17" x14ac:dyDescent="0.35">
      <c r="C6767"/>
      <c r="D6767"/>
      <c r="E6767"/>
      <c r="F6767"/>
      <c r="G6767"/>
      <c r="H6767"/>
      <c r="I6767"/>
      <c r="J6767"/>
      <c r="K6767"/>
      <c r="L6767"/>
      <c r="M6767"/>
      <c r="N6767"/>
      <c r="O6767"/>
      <c r="P6767"/>
      <c r="Q6767"/>
    </row>
    <row r="6768" spans="3:17" x14ac:dyDescent="0.35">
      <c r="C6768"/>
      <c r="D6768"/>
      <c r="E6768"/>
      <c r="F6768"/>
      <c r="G6768"/>
      <c r="H6768"/>
      <c r="I6768"/>
      <c r="J6768"/>
      <c r="K6768"/>
      <c r="L6768"/>
      <c r="M6768"/>
      <c r="N6768"/>
      <c r="O6768"/>
      <c r="P6768"/>
      <c r="Q6768"/>
    </row>
    <row r="6769" spans="3:17" x14ac:dyDescent="0.35">
      <c r="C6769"/>
      <c r="D6769"/>
      <c r="E6769"/>
      <c r="F6769"/>
      <c r="G6769"/>
      <c r="H6769"/>
      <c r="I6769"/>
      <c r="J6769"/>
      <c r="K6769"/>
      <c r="L6769"/>
      <c r="M6769"/>
      <c r="N6769"/>
      <c r="O6769"/>
      <c r="P6769"/>
      <c r="Q6769"/>
    </row>
    <row r="6770" spans="3:17" x14ac:dyDescent="0.35">
      <c r="C6770"/>
      <c r="D6770"/>
      <c r="E6770"/>
      <c r="F6770"/>
      <c r="G6770"/>
      <c r="H6770"/>
      <c r="I6770"/>
      <c r="J6770"/>
      <c r="K6770"/>
      <c r="L6770"/>
      <c r="M6770"/>
      <c r="N6770"/>
      <c r="O6770"/>
      <c r="P6770"/>
      <c r="Q6770"/>
    </row>
    <row r="6771" spans="3:17" x14ac:dyDescent="0.35">
      <c r="C6771"/>
      <c r="D6771"/>
      <c r="E6771"/>
      <c r="F6771"/>
      <c r="G6771"/>
      <c r="H6771"/>
      <c r="I6771"/>
      <c r="J6771"/>
      <c r="K6771"/>
      <c r="L6771"/>
      <c r="M6771"/>
      <c r="N6771"/>
      <c r="O6771"/>
      <c r="P6771"/>
      <c r="Q6771"/>
    </row>
    <row r="6772" spans="3:17" x14ac:dyDescent="0.35">
      <c r="C6772"/>
      <c r="D6772"/>
      <c r="E6772"/>
      <c r="F6772"/>
      <c r="G6772"/>
      <c r="H6772"/>
      <c r="I6772"/>
      <c r="J6772"/>
      <c r="K6772"/>
      <c r="L6772"/>
      <c r="M6772"/>
      <c r="N6772"/>
      <c r="O6772"/>
      <c r="P6772"/>
      <c r="Q6772"/>
    </row>
    <row r="6773" spans="3:17" x14ac:dyDescent="0.35">
      <c r="C6773"/>
      <c r="D6773"/>
      <c r="E6773"/>
      <c r="F6773"/>
      <c r="G6773"/>
      <c r="H6773"/>
      <c r="I6773"/>
      <c r="J6773"/>
      <c r="K6773"/>
      <c r="L6773"/>
      <c r="M6773"/>
      <c r="N6773"/>
      <c r="O6773"/>
      <c r="P6773"/>
      <c r="Q6773"/>
    </row>
    <row r="6774" spans="3:17" x14ac:dyDescent="0.35">
      <c r="C6774"/>
      <c r="D6774"/>
      <c r="E6774"/>
      <c r="F6774"/>
      <c r="G6774"/>
      <c r="H6774"/>
      <c r="I6774"/>
      <c r="J6774"/>
      <c r="K6774"/>
      <c r="L6774"/>
      <c r="M6774"/>
      <c r="N6774"/>
      <c r="O6774"/>
      <c r="P6774"/>
      <c r="Q6774"/>
    </row>
    <row r="6775" spans="3:17" x14ac:dyDescent="0.35">
      <c r="C6775"/>
      <c r="D6775"/>
      <c r="E6775"/>
      <c r="F6775"/>
      <c r="G6775"/>
      <c r="H6775"/>
      <c r="I6775"/>
      <c r="J6775"/>
      <c r="K6775"/>
      <c r="L6775"/>
      <c r="M6775"/>
      <c r="N6775"/>
      <c r="O6775"/>
      <c r="P6775"/>
      <c r="Q6775"/>
    </row>
    <row r="6776" spans="3:17" x14ac:dyDescent="0.35">
      <c r="C6776"/>
      <c r="D6776"/>
      <c r="E6776"/>
      <c r="F6776"/>
      <c r="G6776"/>
      <c r="H6776"/>
      <c r="I6776"/>
      <c r="J6776"/>
      <c r="K6776"/>
      <c r="L6776"/>
      <c r="M6776"/>
      <c r="N6776"/>
      <c r="O6776"/>
      <c r="P6776"/>
      <c r="Q6776"/>
    </row>
    <row r="6777" spans="3:17" x14ac:dyDescent="0.35">
      <c r="C6777"/>
      <c r="D6777"/>
      <c r="E6777"/>
      <c r="F6777"/>
      <c r="G6777"/>
      <c r="H6777"/>
      <c r="I6777"/>
      <c r="J6777"/>
      <c r="K6777"/>
      <c r="L6777"/>
      <c r="M6777"/>
      <c r="N6777"/>
      <c r="O6777"/>
      <c r="P6777"/>
      <c r="Q6777"/>
    </row>
    <row r="6778" spans="3:17" x14ac:dyDescent="0.35">
      <c r="C6778"/>
      <c r="D6778"/>
      <c r="E6778"/>
      <c r="F6778"/>
      <c r="G6778"/>
      <c r="H6778"/>
      <c r="I6778"/>
      <c r="J6778"/>
      <c r="K6778"/>
      <c r="L6778"/>
      <c r="M6778"/>
      <c r="N6778"/>
      <c r="O6778"/>
      <c r="P6778"/>
      <c r="Q6778"/>
    </row>
    <row r="6779" spans="3:17" x14ac:dyDescent="0.35">
      <c r="C6779"/>
      <c r="D6779"/>
      <c r="E6779"/>
      <c r="F6779"/>
      <c r="G6779"/>
      <c r="H6779"/>
      <c r="I6779"/>
      <c r="J6779"/>
      <c r="K6779"/>
      <c r="L6779"/>
      <c r="M6779"/>
      <c r="N6779"/>
      <c r="O6779"/>
      <c r="P6779"/>
      <c r="Q6779"/>
    </row>
    <row r="6780" spans="3:17" x14ac:dyDescent="0.35">
      <c r="C6780"/>
      <c r="D6780"/>
      <c r="E6780"/>
      <c r="F6780"/>
      <c r="G6780"/>
      <c r="H6780"/>
      <c r="I6780"/>
      <c r="J6780"/>
      <c r="K6780"/>
      <c r="L6780"/>
      <c r="M6780"/>
      <c r="N6780"/>
      <c r="O6780"/>
      <c r="P6780"/>
      <c r="Q6780"/>
    </row>
    <row r="6781" spans="3:17" x14ac:dyDescent="0.35">
      <c r="C6781"/>
      <c r="D6781"/>
      <c r="E6781"/>
      <c r="F6781"/>
      <c r="G6781"/>
      <c r="H6781"/>
      <c r="I6781"/>
      <c r="J6781"/>
      <c r="K6781"/>
      <c r="L6781"/>
      <c r="M6781"/>
      <c r="N6781"/>
      <c r="O6781"/>
      <c r="P6781"/>
      <c r="Q6781"/>
    </row>
    <row r="6782" spans="3:17" x14ac:dyDescent="0.35">
      <c r="C6782"/>
      <c r="D6782"/>
      <c r="E6782"/>
      <c r="F6782"/>
      <c r="G6782"/>
      <c r="H6782"/>
      <c r="I6782"/>
      <c r="J6782"/>
      <c r="K6782"/>
      <c r="L6782"/>
      <c r="M6782"/>
      <c r="N6782"/>
      <c r="O6782"/>
      <c r="P6782"/>
      <c r="Q6782"/>
    </row>
    <row r="6783" spans="3:17" x14ac:dyDescent="0.35">
      <c r="C6783"/>
      <c r="D6783"/>
      <c r="E6783"/>
      <c r="F6783"/>
      <c r="G6783"/>
      <c r="H6783"/>
      <c r="I6783"/>
      <c r="J6783"/>
      <c r="K6783"/>
      <c r="L6783"/>
      <c r="M6783"/>
      <c r="N6783"/>
      <c r="O6783"/>
      <c r="P6783"/>
      <c r="Q6783"/>
    </row>
    <row r="6784" spans="3:17" x14ac:dyDescent="0.35">
      <c r="C6784"/>
      <c r="D6784"/>
      <c r="E6784"/>
      <c r="F6784"/>
      <c r="G6784"/>
      <c r="H6784"/>
      <c r="I6784"/>
      <c r="J6784"/>
      <c r="K6784"/>
      <c r="L6784"/>
      <c r="M6784"/>
      <c r="N6784"/>
      <c r="O6784"/>
      <c r="P6784"/>
      <c r="Q6784"/>
    </row>
    <row r="6785" spans="3:17" x14ac:dyDescent="0.35">
      <c r="C6785"/>
      <c r="D6785"/>
      <c r="E6785"/>
      <c r="F6785"/>
      <c r="G6785"/>
      <c r="H6785"/>
      <c r="I6785"/>
      <c r="J6785"/>
      <c r="K6785"/>
      <c r="L6785"/>
      <c r="M6785"/>
      <c r="N6785"/>
      <c r="O6785"/>
      <c r="P6785"/>
      <c r="Q6785"/>
    </row>
    <row r="6786" spans="3:17" x14ac:dyDescent="0.35">
      <c r="C6786"/>
      <c r="D6786"/>
      <c r="E6786"/>
      <c r="F6786"/>
      <c r="G6786"/>
      <c r="H6786"/>
      <c r="I6786"/>
      <c r="J6786"/>
      <c r="K6786"/>
      <c r="L6786"/>
      <c r="M6786"/>
      <c r="N6786"/>
      <c r="O6786"/>
      <c r="P6786"/>
      <c r="Q6786"/>
    </row>
    <row r="6787" spans="3:17" x14ac:dyDescent="0.35">
      <c r="C6787"/>
      <c r="D6787"/>
      <c r="E6787"/>
      <c r="F6787"/>
      <c r="G6787"/>
      <c r="H6787"/>
      <c r="I6787"/>
      <c r="J6787"/>
      <c r="K6787"/>
      <c r="L6787"/>
      <c r="M6787"/>
      <c r="N6787"/>
      <c r="O6787"/>
      <c r="P6787"/>
      <c r="Q6787"/>
    </row>
    <row r="6788" spans="3:17" x14ac:dyDescent="0.35">
      <c r="C6788"/>
      <c r="D6788"/>
      <c r="E6788"/>
      <c r="F6788"/>
      <c r="G6788"/>
      <c r="H6788"/>
      <c r="I6788"/>
      <c r="J6788"/>
      <c r="K6788"/>
      <c r="L6788"/>
      <c r="M6788"/>
      <c r="N6788"/>
      <c r="O6788"/>
      <c r="P6788"/>
      <c r="Q6788"/>
    </row>
    <row r="6789" spans="3:17" x14ac:dyDescent="0.35">
      <c r="C6789"/>
      <c r="D6789"/>
      <c r="E6789"/>
      <c r="F6789"/>
      <c r="G6789"/>
      <c r="H6789"/>
      <c r="I6789"/>
      <c r="J6789"/>
      <c r="K6789"/>
      <c r="L6789"/>
      <c r="M6789"/>
      <c r="N6789"/>
      <c r="O6789"/>
      <c r="P6789"/>
      <c r="Q6789"/>
    </row>
    <row r="6790" spans="3:17" x14ac:dyDescent="0.35">
      <c r="C6790"/>
      <c r="D6790"/>
      <c r="E6790"/>
      <c r="F6790"/>
      <c r="G6790"/>
      <c r="H6790"/>
      <c r="I6790"/>
      <c r="J6790"/>
      <c r="K6790"/>
      <c r="L6790"/>
      <c r="M6790"/>
      <c r="N6790"/>
      <c r="O6790"/>
      <c r="P6790"/>
      <c r="Q6790"/>
    </row>
    <row r="6791" spans="3:17" x14ac:dyDescent="0.35">
      <c r="C6791"/>
      <c r="D6791"/>
      <c r="E6791"/>
      <c r="F6791"/>
      <c r="G6791"/>
      <c r="H6791"/>
      <c r="I6791"/>
      <c r="J6791"/>
      <c r="K6791"/>
      <c r="L6791"/>
      <c r="M6791"/>
      <c r="N6791"/>
      <c r="O6791"/>
      <c r="P6791"/>
      <c r="Q6791"/>
    </row>
    <row r="6792" spans="3:17" x14ac:dyDescent="0.35">
      <c r="C6792"/>
      <c r="D6792"/>
      <c r="E6792"/>
      <c r="F6792"/>
      <c r="G6792"/>
      <c r="H6792"/>
      <c r="I6792"/>
      <c r="J6792"/>
      <c r="K6792"/>
      <c r="L6792"/>
      <c r="M6792"/>
      <c r="N6792"/>
      <c r="O6792"/>
      <c r="P6792"/>
      <c r="Q6792"/>
    </row>
    <row r="6793" spans="3:17" x14ac:dyDescent="0.35">
      <c r="C6793"/>
      <c r="D6793"/>
      <c r="E6793"/>
      <c r="F6793"/>
      <c r="G6793"/>
      <c r="H6793"/>
      <c r="I6793"/>
      <c r="J6793"/>
      <c r="K6793"/>
      <c r="L6793"/>
      <c r="M6793"/>
      <c r="N6793"/>
      <c r="O6793"/>
      <c r="P6793"/>
      <c r="Q6793"/>
    </row>
    <row r="6794" spans="3:17" x14ac:dyDescent="0.35">
      <c r="C6794"/>
      <c r="D6794"/>
      <c r="E6794"/>
      <c r="F6794"/>
      <c r="G6794"/>
      <c r="H6794"/>
      <c r="I6794"/>
      <c r="J6794"/>
      <c r="K6794"/>
      <c r="L6794"/>
      <c r="M6794"/>
      <c r="N6794"/>
      <c r="O6794"/>
      <c r="P6794"/>
      <c r="Q6794"/>
    </row>
    <row r="6795" spans="3:17" x14ac:dyDescent="0.35">
      <c r="C6795"/>
      <c r="D6795"/>
      <c r="E6795"/>
      <c r="F6795"/>
      <c r="G6795"/>
      <c r="H6795"/>
      <c r="I6795"/>
      <c r="J6795"/>
      <c r="K6795"/>
      <c r="L6795"/>
      <c r="M6795"/>
      <c r="N6795"/>
      <c r="O6795"/>
      <c r="P6795"/>
      <c r="Q6795"/>
    </row>
    <row r="6796" spans="3:17" x14ac:dyDescent="0.35">
      <c r="C6796"/>
      <c r="D6796"/>
      <c r="E6796"/>
      <c r="F6796"/>
      <c r="G6796"/>
      <c r="H6796"/>
      <c r="I6796"/>
      <c r="J6796"/>
      <c r="K6796"/>
      <c r="L6796"/>
      <c r="M6796"/>
      <c r="N6796"/>
      <c r="O6796"/>
      <c r="P6796"/>
      <c r="Q6796"/>
    </row>
    <row r="6797" spans="3:17" x14ac:dyDescent="0.35">
      <c r="C6797"/>
      <c r="D6797"/>
      <c r="E6797"/>
      <c r="F6797"/>
      <c r="G6797"/>
      <c r="H6797"/>
      <c r="I6797"/>
      <c r="J6797"/>
      <c r="K6797"/>
      <c r="L6797"/>
      <c r="M6797"/>
      <c r="N6797"/>
      <c r="O6797"/>
      <c r="P6797"/>
      <c r="Q6797"/>
    </row>
    <row r="6798" spans="3:17" x14ac:dyDescent="0.35">
      <c r="C6798"/>
      <c r="D6798"/>
      <c r="E6798"/>
      <c r="F6798"/>
      <c r="G6798"/>
      <c r="H6798"/>
      <c r="I6798"/>
      <c r="J6798"/>
      <c r="K6798"/>
      <c r="L6798"/>
      <c r="M6798"/>
      <c r="N6798"/>
      <c r="O6798"/>
      <c r="P6798"/>
      <c r="Q6798"/>
    </row>
    <row r="6799" spans="3:17" x14ac:dyDescent="0.35">
      <c r="C6799"/>
      <c r="D6799"/>
      <c r="E6799"/>
      <c r="F6799"/>
      <c r="G6799"/>
      <c r="H6799"/>
      <c r="I6799"/>
      <c r="J6799"/>
      <c r="K6799"/>
      <c r="L6799"/>
      <c r="M6799"/>
      <c r="N6799"/>
      <c r="O6799"/>
      <c r="P6799"/>
      <c r="Q6799"/>
    </row>
    <row r="6800" spans="3:17" x14ac:dyDescent="0.35">
      <c r="C6800"/>
      <c r="D6800"/>
      <c r="E6800"/>
      <c r="F6800"/>
      <c r="G6800"/>
      <c r="H6800"/>
      <c r="I6800"/>
      <c r="J6800"/>
      <c r="K6800"/>
      <c r="L6800"/>
      <c r="M6800"/>
      <c r="N6800"/>
      <c r="O6800"/>
      <c r="P6800"/>
      <c r="Q6800"/>
    </row>
    <row r="6801" spans="3:17" x14ac:dyDescent="0.35">
      <c r="C6801"/>
      <c r="D6801"/>
      <c r="E6801"/>
      <c r="F6801"/>
      <c r="G6801"/>
      <c r="H6801"/>
      <c r="I6801"/>
      <c r="J6801"/>
      <c r="K6801"/>
      <c r="L6801"/>
      <c r="M6801"/>
      <c r="N6801"/>
      <c r="O6801"/>
      <c r="P6801"/>
      <c r="Q6801"/>
    </row>
    <row r="6802" spans="3:17" x14ac:dyDescent="0.35">
      <c r="C6802"/>
      <c r="D6802"/>
      <c r="E6802"/>
      <c r="F6802"/>
      <c r="G6802"/>
      <c r="H6802"/>
      <c r="I6802"/>
      <c r="J6802"/>
      <c r="K6802"/>
      <c r="L6802"/>
      <c r="M6802"/>
      <c r="N6802"/>
      <c r="O6802"/>
      <c r="P6802"/>
      <c r="Q6802"/>
    </row>
    <row r="6803" spans="3:17" x14ac:dyDescent="0.35">
      <c r="C6803"/>
      <c r="D6803"/>
      <c r="E6803"/>
      <c r="F6803"/>
      <c r="G6803"/>
      <c r="H6803"/>
      <c r="I6803"/>
      <c r="J6803"/>
      <c r="K6803"/>
      <c r="L6803"/>
      <c r="M6803"/>
      <c r="N6803"/>
      <c r="O6803"/>
      <c r="P6803"/>
      <c r="Q6803"/>
    </row>
    <row r="6804" spans="3:17" x14ac:dyDescent="0.35">
      <c r="C6804"/>
      <c r="D6804"/>
      <c r="E6804"/>
      <c r="F6804"/>
      <c r="G6804"/>
      <c r="H6804"/>
      <c r="I6804"/>
      <c r="J6804"/>
      <c r="K6804"/>
      <c r="L6804"/>
      <c r="M6804"/>
      <c r="N6804"/>
      <c r="O6804"/>
      <c r="P6804"/>
      <c r="Q6804"/>
    </row>
    <row r="6805" spans="3:17" x14ac:dyDescent="0.35">
      <c r="C6805"/>
      <c r="D6805"/>
      <c r="E6805"/>
      <c r="F6805"/>
      <c r="G6805"/>
      <c r="H6805"/>
      <c r="I6805"/>
      <c r="J6805"/>
      <c r="K6805"/>
      <c r="L6805"/>
      <c r="M6805"/>
      <c r="N6805"/>
      <c r="O6805"/>
      <c r="P6805"/>
      <c r="Q6805"/>
    </row>
    <row r="6806" spans="3:17" x14ac:dyDescent="0.35">
      <c r="C6806"/>
      <c r="D6806"/>
      <c r="E6806"/>
      <c r="F6806"/>
      <c r="G6806"/>
      <c r="H6806"/>
      <c r="I6806"/>
      <c r="J6806"/>
      <c r="K6806"/>
      <c r="L6806"/>
      <c r="M6806"/>
      <c r="N6806"/>
      <c r="O6806"/>
      <c r="P6806"/>
      <c r="Q6806"/>
    </row>
    <row r="6807" spans="3:17" x14ac:dyDescent="0.35">
      <c r="C6807"/>
      <c r="D6807"/>
      <c r="E6807"/>
      <c r="F6807"/>
      <c r="G6807"/>
      <c r="H6807"/>
      <c r="I6807"/>
      <c r="J6807"/>
      <c r="K6807"/>
      <c r="L6807"/>
      <c r="M6807"/>
      <c r="N6807"/>
      <c r="O6807"/>
      <c r="P6807"/>
      <c r="Q6807"/>
    </row>
    <row r="6808" spans="3:17" x14ac:dyDescent="0.35">
      <c r="C6808"/>
      <c r="D6808"/>
      <c r="E6808"/>
      <c r="F6808"/>
      <c r="G6808"/>
      <c r="H6808"/>
      <c r="I6808"/>
      <c r="J6808"/>
      <c r="K6808"/>
      <c r="L6808"/>
      <c r="M6808"/>
      <c r="N6808"/>
      <c r="O6808"/>
      <c r="P6808"/>
      <c r="Q6808"/>
    </row>
    <row r="6809" spans="3:17" x14ac:dyDescent="0.35">
      <c r="C6809"/>
      <c r="D6809"/>
      <c r="E6809"/>
      <c r="F6809"/>
      <c r="G6809"/>
      <c r="H6809"/>
      <c r="I6809"/>
      <c r="J6809"/>
      <c r="K6809"/>
      <c r="L6809"/>
      <c r="M6809"/>
      <c r="N6809"/>
      <c r="O6809"/>
      <c r="P6809"/>
      <c r="Q6809"/>
    </row>
    <row r="6810" spans="3:17" x14ac:dyDescent="0.35">
      <c r="C6810"/>
      <c r="D6810"/>
      <c r="E6810"/>
      <c r="F6810"/>
      <c r="G6810"/>
      <c r="H6810"/>
      <c r="I6810"/>
      <c r="J6810"/>
      <c r="K6810"/>
      <c r="L6810"/>
      <c r="M6810"/>
      <c r="N6810"/>
      <c r="O6810"/>
      <c r="P6810"/>
      <c r="Q6810"/>
    </row>
    <row r="6811" spans="3:17" x14ac:dyDescent="0.35">
      <c r="C6811"/>
      <c r="D6811"/>
      <c r="E6811"/>
      <c r="F6811"/>
      <c r="G6811"/>
      <c r="H6811"/>
      <c r="I6811"/>
      <c r="J6811"/>
      <c r="K6811"/>
      <c r="L6811"/>
      <c r="M6811"/>
      <c r="N6811"/>
      <c r="O6811"/>
      <c r="P6811"/>
      <c r="Q6811"/>
    </row>
    <row r="6812" spans="3:17" x14ac:dyDescent="0.35">
      <c r="C6812"/>
      <c r="D6812"/>
      <c r="E6812"/>
      <c r="F6812"/>
      <c r="G6812"/>
      <c r="H6812"/>
      <c r="I6812"/>
      <c r="J6812"/>
      <c r="K6812"/>
      <c r="L6812"/>
      <c r="M6812"/>
      <c r="N6812"/>
      <c r="O6812"/>
      <c r="P6812"/>
      <c r="Q6812"/>
    </row>
    <row r="6813" spans="3:17" x14ac:dyDescent="0.35">
      <c r="C6813"/>
      <c r="D6813"/>
      <c r="E6813"/>
      <c r="F6813"/>
      <c r="G6813"/>
      <c r="H6813"/>
      <c r="I6813"/>
      <c r="J6813"/>
      <c r="K6813"/>
      <c r="L6813"/>
      <c r="M6813"/>
      <c r="N6813"/>
      <c r="O6813"/>
      <c r="P6813"/>
      <c r="Q6813"/>
    </row>
    <row r="6814" spans="3:17" x14ac:dyDescent="0.35">
      <c r="C6814"/>
      <c r="D6814"/>
      <c r="E6814"/>
      <c r="F6814"/>
      <c r="G6814"/>
      <c r="H6814"/>
      <c r="I6814"/>
      <c r="J6814"/>
      <c r="K6814"/>
      <c r="L6814"/>
      <c r="M6814"/>
      <c r="N6814"/>
      <c r="O6814"/>
      <c r="P6814"/>
      <c r="Q6814"/>
    </row>
    <row r="6815" spans="3:17" x14ac:dyDescent="0.35">
      <c r="C6815"/>
      <c r="D6815"/>
      <c r="E6815"/>
      <c r="F6815"/>
      <c r="G6815"/>
      <c r="H6815"/>
      <c r="I6815"/>
      <c r="J6815"/>
      <c r="K6815"/>
      <c r="L6815"/>
      <c r="M6815"/>
      <c r="N6815"/>
      <c r="O6815"/>
      <c r="P6815"/>
      <c r="Q6815"/>
    </row>
    <row r="6816" spans="3:17" x14ac:dyDescent="0.35">
      <c r="C6816"/>
      <c r="D6816"/>
      <c r="E6816"/>
      <c r="F6816"/>
      <c r="G6816"/>
      <c r="H6816"/>
      <c r="I6816"/>
      <c r="J6816"/>
      <c r="K6816"/>
      <c r="L6816"/>
      <c r="M6816"/>
      <c r="N6816"/>
      <c r="O6816"/>
      <c r="P6816"/>
      <c r="Q6816"/>
    </row>
    <row r="6817" spans="3:17" x14ac:dyDescent="0.35">
      <c r="C6817"/>
      <c r="D6817"/>
      <c r="E6817"/>
      <c r="F6817"/>
      <c r="G6817"/>
      <c r="H6817"/>
      <c r="I6817"/>
      <c r="J6817"/>
      <c r="K6817"/>
      <c r="L6817"/>
      <c r="M6817"/>
      <c r="N6817"/>
      <c r="O6817"/>
      <c r="P6817"/>
      <c r="Q6817"/>
    </row>
    <row r="6818" spans="3:17" x14ac:dyDescent="0.35">
      <c r="C6818"/>
      <c r="D6818"/>
      <c r="E6818"/>
      <c r="F6818"/>
      <c r="G6818"/>
      <c r="H6818"/>
      <c r="I6818"/>
      <c r="J6818"/>
      <c r="K6818"/>
      <c r="L6818"/>
      <c r="M6818"/>
      <c r="N6818"/>
      <c r="O6818"/>
      <c r="P6818"/>
      <c r="Q6818"/>
    </row>
    <row r="6819" spans="3:17" x14ac:dyDescent="0.35">
      <c r="C6819"/>
      <c r="D6819"/>
      <c r="E6819"/>
      <c r="F6819"/>
      <c r="G6819"/>
      <c r="H6819"/>
      <c r="I6819"/>
      <c r="J6819"/>
      <c r="K6819"/>
      <c r="L6819"/>
      <c r="M6819"/>
      <c r="N6819"/>
      <c r="O6819"/>
      <c r="P6819"/>
      <c r="Q6819"/>
    </row>
    <row r="6820" spans="3:17" x14ac:dyDescent="0.35">
      <c r="C6820"/>
      <c r="D6820"/>
      <c r="E6820"/>
      <c r="F6820"/>
      <c r="G6820"/>
      <c r="H6820"/>
      <c r="I6820"/>
      <c r="J6820"/>
      <c r="K6820"/>
      <c r="L6820"/>
      <c r="M6820"/>
      <c r="N6820"/>
      <c r="O6820"/>
      <c r="P6820"/>
      <c r="Q6820"/>
    </row>
    <row r="6821" spans="3:17" x14ac:dyDescent="0.35">
      <c r="C6821"/>
      <c r="D6821"/>
      <c r="E6821"/>
      <c r="F6821"/>
      <c r="G6821"/>
      <c r="H6821"/>
      <c r="I6821"/>
      <c r="J6821"/>
      <c r="K6821"/>
      <c r="L6821"/>
      <c r="M6821"/>
      <c r="N6821"/>
      <c r="O6821"/>
      <c r="P6821"/>
      <c r="Q6821"/>
    </row>
    <row r="6822" spans="3:17" x14ac:dyDescent="0.35">
      <c r="C6822"/>
      <c r="D6822"/>
      <c r="E6822"/>
      <c r="F6822"/>
      <c r="G6822"/>
      <c r="H6822"/>
      <c r="I6822"/>
      <c r="J6822"/>
      <c r="K6822"/>
      <c r="L6822"/>
      <c r="M6822"/>
      <c r="N6822"/>
      <c r="O6822"/>
      <c r="P6822"/>
      <c r="Q6822"/>
    </row>
    <row r="6823" spans="3:17" x14ac:dyDescent="0.35">
      <c r="C6823"/>
      <c r="D6823"/>
      <c r="E6823"/>
      <c r="F6823"/>
      <c r="G6823"/>
      <c r="H6823"/>
      <c r="I6823"/>
      <c r="J6823"/>
      <c r="K6823"/>
      <c r="L6823"/>
      <c r="M6823"/>
      <c r="N6823"/>
      <c r="O6823"/>
      <c r="P6823"/>
      <c r="Q6823"/>
    </row>
    <row r="6824" spans="3:17" x14ac:dyDescent="0.35">
      <c r="C6824"/>
      <c r="D6824"/>
      <c r="E6824"/>
      <c r="F6824"/>
      <c r="G6824"/>
      <c r="H6824"/>
      <c r="I6824"/>
      <c r="J6824"/>
      <c r="K6824"/>
      <c r="L6824"/>
      <c r="M6824"/>
      <c r="N6824"/>
      <c r="O6824"/>
      <c r="P6824"/>
      <c r="Q6824"/>
    </row>
    <row r="6825" spans="3:17" x14ac:dyDescent="0.35">
      <c r="C6825"/>
      <c r="D6825"/>
      <c r="E6825"/>
      <c r="F6825"/>
      <c r="G6825"/>
      <c r="H6825"/>
      <c r="I6825"/>
      <c r="J6825"/>
      <c r="K6825"/>
      <c r="L6825"/>
      <c r="M6825"/>
      <c r="N6825"/>
      <c r="O6825"/>
      <c r="P6825"/>
      <c r="Q6825"/>
    </row>
    <row r="6826" spans="3:17" x14ac:dyDescent="0.35">
      <c r="C6826"/>
      <c r="D6826"/>
      <c r="E6826"/>
      <c r="F6826"/>
      <c r="G6826"/>
      <c r="H6826"/>
      <c r="I6826"/>
      <c r="J6826"/>
      <c r="K6826"/>
      <c r="L6826"/>
      <c r="M6826"/>
      <c r="N6826"/>
      <c r="O6826"/>
      <c r="P6826"/>
      <c r="Q6826"/>
    </row>
    <row r="6827" spans="3:17" x14ac:dyDescent="0.35">
      <c r="C6827"/>
      <c r="D6827"/>
      <c r="E6827"/>
      <c r="F6827"/>
      <c r="G6827"/>
      <c r="H6827"/>
      <c r="I6827"/>
      <c r="J6827"/>
      <c r="K6827"/>
      <c r="L6827"/>
      <c r="M6827"/>
      <c r="N6827"/>
      <c r="O6827"/>
      <c r="P6827"/>
      <c r="Q6827"/>
    </row>
    <row r="6828" spans="3:17" x14ac:dyDescent="0.35">
      <c r="C6828"/>
      <c r="D6828"/>
      <c r="E6828"/>
      <c r="F6828"/>
      <c r="G6828"/>
      <c r="H6828"/>
      <c r="I6828"/>
      <c r="J6828"/>
      <c r="K6828"/>
      <c r="L6828"/>
      <c r="M6828"/>
      <c r="N6828"/>
      <c r="O6828"/>
      <c r="P6828"/>
      <c r="Q6828"/>
    </row>
    <row r="6829" spans="3:17" x14ac:dyDescent="0.35">
      <c r="C6829"/>
      <c r="D6829"/>
      <c r="E6829"/>
      <c r="F6829"/>
      <c r="G6829"/>
      <c r="H6829"/>
      <c r="I6829"/>
      <c r="J6829"/>
      <c r="K6829"/>
      <c r="L6829"/>
      <c r="M6829"/>
      <c r="N6829"/>
      <c r="O6829"/>
      <c r="P6829"/>
      <c r="Q6829"/>
    </row>
    <row r="6830" spans="3:17" x14ac:dyDescent="0.35">
      <c r="C6830"/>
      <c r="D6830"/>
      <c r="E6830"/>
      <c r="F6830"/>
      <c r="G6830"/>
      <c r="H6830"/>
      <c r="I6830"/>
      <c r="J6830"/>
      <c r="K6830"/>
      <c r="L6830"/>
      <c r="M6830"/>
      <c r="N6830"/>
      <c r="O6830"/>
      <c r="P6830"/>
      <c r="Q6830"/>
    </row>
    <row r="6831" spans="3:17" x14ac:dyDescent="0.35">
      <c r="C6831"/>
      <c r="D6831"/>
      <c r="E6831"/>
      <c r="F6831"/>
      <c r="G6831"/>
      <c r="H6831"/>
      <c r="I6831"/>
      <c r="J6831"/>
      <c r="K6831"/>
      <c r="L6831"/>
      <c r="M6831"/>
      <c r="N6831"/>
      <c r="O6831"/>
      <c r="P6831"/>
      <c r="Q6831"/>
    </row>
    <row r="6832" spans="3:17" x14ac:dyDescent="0.35">
      <c r="C6832"/>
      <c r="D6832"/>
      <c r="E6832"/>
      <c r="F6832"/>
      <c r="G6832"/>
      <c r="H6832"/>
      <c r="I6832"/>
      <c r="J6832"/>
      <c r="K6832"/>
      <c r="L6832"/>
      <c r="M6832"/>
      <c r="N6832"/>
      <c r="O6832"/>
      <c r="P6832"/>
      <c r="Q6832"/>
    </row>
    <row r="6833" spans="3:17" x14ac:dyDescent="0.35">
      <c r="C6833"/>
      <c r="D6833"/>
      <c r="E6833"/>
      <c r="F6833"/>
      <c r="G6833"/>
      <c r="H6833"/>
      <c r="I6833"/>
      <c r="J6833"/>
      <c r="K6833"/>
      <c r="L6833"/>
      <c r="M6833"/>
      <c r="N6833"/>
      <c r="O6833"/>
      <c r="P6833"/>
      <c r="Q6833"/>
    </row>
    <row r="6834" spans="3:17" x14ac:dyDescent="0.35">
      <c r="C6834"/>
      <c r="D6834"/>
      <c r="E6834"/>
      <c r="F6834"/>
      <c r="G6834"/>
      <c r="H6834"/>
      <c r="I6834"/>
      <c r="J6834"/>
      <c r="K6834"/>
      <c r="L6834"/>
      <c r="M6834"/>
      <c r="N6834"/>
      <c r="O6834"/>
      <c r="P6834"/>
      <c r="Q6834"/>
    </row>
    <row r="6835" spans="3:17" x14ac:dyDescent="0.35">
      <c r="C6835"/>
      <c r="D6835"/>
      <c r="E6835"/>
      <c r="F6835"/>
      <c r="G6835"/>
      <c r="H6835"/>
      <c r="I6835"/>
      <c r="J6835"/>
      <c r="K6835"/>
      <c r="L6835"/>
      <c r="M6835"/>
      <c r="N6835"/>
      <c r="O6835"/>
      <c r="P6835"/>
      <c r="Q6835"/>
    </row>
    <row r="6836" spans="3:17" x14ac:dyDescent="0.35">
      <c r="C6836"/>
      <c r="D6836"/>
      <c r="E6836"/>
      <c r="F6836"/>
      <c r="G6836"/>
      <c r="H6836"/>
      <c r="I6836"/>
      <c r="J6836"/>
      <c r="K6836"/>
      <c r="L6836"/>
      <c r="M6836"/>
      <c r="N6836"/>
      <c r="O6836"/>
      <c r="P6836"/>
      <c r="Q6836"/>
    </row>
    <row r="6837" spans="3:17" x14ac:dyDescent="0.35">
      <c r="C6837"/>
      <c r="D6837"/>
      <c r="E6837"/>
      <c r="F6837"/>
      <c r="G6837"/>
      <c r="H6837"/>
      <c r="I6837"/>
      <c r="J6837"/>
      <c r="K6837"/>
      <c r="L6837"/>
      <c r="M6837"/>
      <c r="N6837"/>
      <c r="O6837"/>
      <c r="P6837"/>
      <c r="Q6837"/>
    </row>
    <row r="6838" spans="3:17" x14ac:dyDescent="0.35">
      <c r="C6838"/>
      <c r="D6838"/>
      <c r="E6838"/>
      <c r="F6838"/>
      <c r="G6838"/>
      <c r="H6838"/>
      <c r="I6838"/>
      <c r="J6838"/>
      <c r="K6838"/>
      <c r="L6838"/>
      <c r="M6838"/>
      <c r="N6838"/>
      <c r="O6838"/>
      <c r="P6838"/>
      <c r="Q6838"/>
    </row>
    <row r="6839" spans="3:17" x14ac:dyDescent="0.35">
      <c r="C6839"/>
      <c r="D6839"/>
      <c r="E6839"/>
      <c r="F6839"/>
      <c r="G6839"/>
      <c r="H6839"/>
      <c r="I6839"/>
      <c r="J6839"/>
      <c r="K6839"/>
      <c r="L6839"/>
      <c r="M6839"/>
      <c r="N6839"/>
      <c r="O6839"/>
      <c r="P6839"/>
      <c r="Q6839"/>
    </row>
    <row r="6840" spans="3:17" x14ac:dyDescent="0.35">
      <c r="C6840"/>
      <c r="D6840"/>
      <c r="E6840"/>
      <c r="F6840"/>
      <c r="G6840"/>
      <c r="H6840"/>
      <c r="I6840"/>
      <c r="J6840"/>
      <c r="K6840"/>
      <c r="L6840"/>
      <c r="M6840"/>
      <c r="N6840"/>
      <c r="O6840"/>
      <c r="P6840"/>
      <c r="Q6840"/>
    </row>
    <row r="6841" spans="3:17" x14ac:dyDescent="0.35">
      <c r="C6841"/>
      <c r="D6841"/>
      <c r="E6841"/>
      <c r="F6841"/>
      <c r="G6841"/>
      <c r="H6841"/>
      <c r="I6841"/>
      <c r="J6841"/>
      <c r="K6841"/>
      <c r="L6841"/>
      <c r="M6841"/>
      <c r="N6841"/>
      <c r="O6841"/>
      <c r="P6841"/>
      <c r="Q6841"/>
    </row>
    <row r="6842" spans="3:17" x14ac:dyDescent="0.35">
      <c r="C6842"/>
      <c r="D6842"/>
      <c r="E6842"/>
      <c r="F6842"/>
      <c r="G6842"/>
      <c r="H6842"/>
      <c r="I6842"/>
      <c r="J6842"/>
      <c r="K6842"/>
      <c r="L6842"/>
      <c r="M6842"/>
      <c r="N6842"/>
      <c r="O6842"/>
      <c r="P6842"/>
      <c r="Q6842"/>
    </row>
    <row r="6843" spans="3:17" x14ac:dyDescent="0.35">
      <c r="C6843"/>
      <c r="D6843"/>
      <c r="E6843"/>
      <c r="F6843"/>
      <c r="G6843"/>
      <c r="H6843"/>
      <c r="I6843"/>
      <c r="J6843"/>
      <c r="K6843"/>
      <c r="L6843"/>
      <c r="M6843"/>
      <c r="N6843"/>
      <c r="O6843"/>
      <c r="P6843"/>
      <c r="Q6843"/>
    </row>
    <row r="6844" spans="3:17" x14ac:dyDescent="0.35">
      <c r="C6844"/>
      <c r="D6844"/>
      <c r="E6844"/>
      <c r="F6844"/>
      <c r="G6844"/>
      <c r="H6844"/>
      <c r="I6844"/>
      <c r="J6844"/>
      <c r="K6844"/>
      <c r="L6844"/>
      <c r="M6844"/>
      <c r="N6844"/>
      <c r="O6844"/>
      <c r="P6844"/>
      <c r="Q6844"/>
    </row>
    <row r="6845" spans="3:17" x14ac:dyDescent="0.35">
      <c r="C6845"/>
      <c r="D6845"/>
      <c r="E6845"/>
      <c r="F6845"/>
      <c r="G6845"/>
      <c r="H6845"/>
      <c r="I6845"/>
      <c r="J6845"/>
      <c r="K6845"/>
      <c r="L6845"/>
      <c r="M6845"/>
      <c r="N6845"/>
      <c r="O6845"/>
      <c r="P6845"/>
      <c r="Q6845"/>
    </row>
    <row r="6846" spans="3:17" x14ac:dyDescent="0.35">
      <c r="C6846"/>
      <c r="D6846"/>
      <c r="E6846"/>
      <c r="F6846"/>
      <c r="G6846"/>
      <c r="H6846"/>
      <c r="I6846"/>
      <c r="J6846"/>
      <c r="K6846"/>
      <c r="L6846"/>
      <c r="M6846"/>
      <c r="N6846"/>
      <c r="O6846"/>
      <c r="P6846"/>
      <c r="Q6846"/>
    </row>
    <row r="6847" spans="3:17" x14ac:dyDescent="0.35">
      <c r="C6847"/>
      <c r="D6847"/>
      <c r="E6847"/>
      <c r="F6847"/>
      <c r="G6847"/>
      <c r="H6847"/>
      <c r="I6847"/>
      <c r="J6847"/>
      <c r="K6847"/>
      <c r="L6847"/>
      <c r="M6847"/>
      <c r="N6847"/>
      <c r="O6847"/>
      <c r="P6847"/>
      <c r="Q6847"/>
    </row>
    <row r="6848" spans="3:17" x14ac:dyDescent="0.35">
      <c r="C6848"/>
      <c r="D6848"/>
      <c r="E6848"/>
      <c r="F6848"/>
      <c r="G6848"/>
      <c r="H6848"/>
      <c r="I6848"/>
      <c r="J6848"/>
      <c r="K6848"/>
      <c r="L6848"/>
      <c r="M6848"/>
      <c r="N6848"/>
      <c r="O6848"/>
      <c r="P6848"/>
      <c r="Q6848"/>
    </row>
    <row r="6849" spans="3:17" x14ac:dyDescent="0.35">
      <c r="C6849"/>
      <c r="D6849"/>
      <c r="E6849"/>
      <c r="F6849"/>
      <c r="G6849"/>
      <c r="H6849"/>
      <c r="I6849"/>
      <c r="J6849"/>
      <c r="K6849"/>
      <c r="L6849"/>
      <c r="M6849"/>
      <c r="N6849"/>
      <c r="O6849"/>
      <c r="P6849"/>
      <c r="Q6849"/>
    </row>
    <row r="6850" spans="3:17" x14ac:dyDescent="0.35">
      <c r="C6850"/>
      <c r="D6850"/>
      <c r="E6850"/>
      <c r="F6850"/>
      <c r="G6850"/>
      <c r="H6850"/>
      <c r="I6850"/>
      <c r="J6850"/>
      <c r="K6850"/>
      <c r="L6850"/>
      <c r="M6850"/>
      <c r="N6850"/>
      <c r="O6850"/>
      <c r="P6850"/>
      <c r="Q6850"/>
    </row>
    <row r="6851" spans="3:17" x14ac:dyDescent="0.35">
      <c r="C6851"/>
      <c r="D6851"/>
      <c r="E6851"/>
      <c r="F6851"/>
      <c r="G6851"/>
      <c r="H6851"/>
      <c r="I6851"/>
      <c r="J6851"/>
      <c r="K6851"/>
      <c r="L6851"/>
      <c r="M6851"/>
      <c r="N6851"/>
      <c r="O6851"/>
      <c r="P6851"/>
      <c r="Q6851"/>
    </row>
    <row r="6852" spans="3:17" x14ac:dyDescent="0.35">
      <c r="C6852"/>
      <c r="D6852"/>
      <c r="E6852"/>
      <c r="F6852"/>
      <c r="G6852"/>
      <c r="H6852"/>
      <c r="I6852"/>
      <c r="J6852"/>
      <c r="K6852"/>
      <c r="L6852"/>
      <c r="M6852"/>
      <c r="N6852"/>
      <c r="O6852"/>
      <c r="P6852"/>
      <c r="Q6852"/>
    </row>
    <row r="6853" spans="3:17" x14ac:dyDescent="0.35">
      <c r="C6853"/>
      <c r="D6853"/>
      <c r="E6853"/>
      <c r="F6853"/>
      <c r="G6853"/>
      <c r="H6853"/>
      <c r="I6853"/>
      <c r="J6853"/>
      <c r="K6853"/>
      <c r="L6853"/>
      <c r="M6853"/>
      <c r="N6853"/>
      <c r="O6853"/>
      <c r="P6853"/>
      <c r="Q6853"/>
    </row>
    <row r="6854" spans="3:17" x14ac:dyDescent="0.35">
      <c r="C6854"/>
      <c r="D6854"/>
      <c r="E6854"/>
      <c r="F6854"/>
      <c r="G6854"/>
      <c r="H6854"/>
      <c r="I6854"/>
      <c r="J6854"/>
      <c r="K6854"/>
      <c r="L6854"/>
      <c r="M6854"/>
      <c r="N6854"/>
      <c r="O6854"/>
      <c r="P6854"/>
      <c r="Q6854"/>
    </row>
    <row r="6855" spans="3:17" x14ac:dyDescent="0.35">
      <c r="C6855"/>
      <c r="D6855"/>
      <c r="E6855"/>
      <c r="F6855"/>
      <c r="G6855"/>
      <c r="H6855"/>
      <c r="I6855"/>
      <c r="J6855"/>
      <c r="K6855"/>
      <c r="L6855"/>
      <c r="M6855"/>
      <c r="N6855"/>
      <c r="O6855"/>
      <c r="P6855"/>
      <c r="Q6855"/>
    </row>
    <row r="6856" spans="3:17" x14ac:dyDescent="0.35">
      <c r="C6856"/>
      <c r="D6856"/>
      <c r="E6856"/>
      <c r="F6856"/>
      <c r="G6856"/>
      <c r="H6856"/>
      <c r="I6856"/>
      <c r="J6856"/>
      <c r="K6856"/>
      <c r="L6856"/>
      <c r="M6856"/>
      <c r="N6856"/>
      <c r="O6856"/>
      <c r="P6856"/>
      <c r="Q6856"/>
    </row>
    <row r="6857" spans="3:17" x14ac:dyDescent="0.35">
      <c r="C6857"/>
      <c r="D6857"/>
      <c r="E6857"/>
      <c r="F6857"/>
      <c r="G6857"/>
      <c r="H6857"/>
      <c r="I6857"/>
      <c r="J6857"/>
      <c r="K6857"/>
      <c r="L6857"/>
      <c r="M6857"/>
      <c r="N6857"/>
      <c r="O6857"/>
      <c r="P6857"/>
      <c r="Q6857"/>
    </row>
    <row r="6858" spans="3:17" x14ac:dyDescent="0.35">
      <c r="C6858"/>
      <c r="D6858"/>
      <c r="E6858"/>
      <c r="F6858"/>
      <c r="G6858"/>
      <c r="H6858"/>
      <c r="I6858"/>
      <c r="J6858"/>
      <c r="K6858"/>
      <c r="L6858"/>
      <c r="M6858"/>
      <c r="N6858"/>
      <c r="O6858"/>
      <c r="P6858"/>
      <c r="Q6858"/>
    </row>
    <row r="6859" spans="3:17" x14ac:dyDescent="0.35">
      <c r="C6859"/>
      <c r="D6859"/>
      <c r="E6859"/>
      <c r="F6859"/>
      <c r="G6859"/>
      <c r="H6859"/>
      <c r="I6859"/>
      <c r="J6859"/>
      <c r="K6859"/>
      <c r="L6859"/>
      <c r="M6859"/>
      <c r="N6859"/>
      <c r="O6859"/>
      <c r="P6859"/>
      <c r="Q6859"/>
    </row>
    <row r="6860" spans="3:17" x14ac:dyDescent="0.35">
      <c r="C6860"/>
      <c r="D6860"/>
      <c r="E6860"/>
      <c r="F6860"/>
      <c r="G6860"/>
      <c r="H6860"/>
      <c r="I6860"/>
      <c r="J6860"/>
      <c r="K6860"/>
      <c r="L6860"/>
      <c r="M6860"/>
      <c r="N6860"/>
      <c r="O6860"/>
      <c r="P6860"/>
      <c r="Q6860"/>
    </row>
    <row r="6861" spans="3:17" x14ac:dyDescent="0.35">
      <c r="C6861"/>
      <c r="D6861"/>
      <c r="E6861"/>
      <c r="F6861"/>
      <c r="G6861"/>
      <c r="H6861"/>
      <c r="I6861"/>
      <c r="J6861"/>
      <c r="K6861"/>
      <c r="L6861"/>
      <c r="M6861"/>
      <c r="N6861"/>
      <c r="O6861"/>
      <c r="P6861"/>
      <c r="Q6861"/>
    </row>
    <row r="6862" spans="3:17" x14ac:dyDescent="0.35">
      <c r="C6862"/>
      <c r="D6862"/>
      <c r="E6862"/>
      <c r="F6862"/>
      <c r="G6862"/>
      <c r="H6862"/>
      <c r="I6862"/>
      <c r="J6862"/>
      <c r="K6862"/>
      <c r="L6862"/>
      <c r="M6862"/>
      <c r="N6862"/>
      <c r="O6862"/>
      <c r="P6862"/>
      <c r="Q6862"/>
    </row>
    <row r="6863" spans="3:17" x14ac:dyDescent="0.35">
      <c r="C6863"/>
      <c r="D6863"/>
      <c r="E6863"/>
      <c r="F6863"/>
      <c r="G6863"/>
      <c r="H6863"/>
      <c r="I6863"/>
      <c r="J6863"/>
      <c r="K6863"/>
      <c r="L6863"/>
      <c r="M6863"/>
      <c r="N6863"/>
      <c r="O6863"/>
      <c r="P6863"/>
      <c r="Q6863"/>
    </row>
    <row r="6864" spans="3:17" x14ac:dyDescent="0.35">
      <c r="C6864"/>
      <c r="D6864"/>
      <c r="E6864"/>
      <c r="F6864"/>
      <c r="G6864"/>
      <c r="H6864"/>
      <c r="I6864"/>
      <c r="J6864"/>
      <c r="K6864"/>
      <c r="L6864"/>
      <c r="M6864"/>
      <c r="N6864"/>
      <c r="O6864"/>
      <c r="P6864"/>
      <c r="Q6864"/>
    </row>
    <row r="6865" spans="3:17" x14ac:dyDescent="0.35">
      <c r="C6865"/>
      <c r="D6865"/>
      <c r="E6865"/>
      <c r="F6865"/>
      <c r="G6865"/>
      <c r="H6865"/>
      <c r="I6865"/>
      <c r="J6865"/>
      <c r="K6865"/>
      <c r="L6865"/>
      <c r="M6865"/>
      <c r="N6865"/>
      <c r="O6865"/>
      <c r="P6865"/>
      <c r="Q6865"/>
    </row>
    <row r="6866" spans="3:17" x14ac:dyDescent="0.35">
      <c r="C6866"/>
      <c r="D6866"/>
      <c r="E6866"/>
      <c r="F6866"/>
      <c r="G6866"/>
      <c r="H6866"/>
      <c r="I6866"/>
      <c r="J6866"/>
      <c r="K6866"/>
      <c r="L6866"/>
      <c r="M6866"/>
      <c r="N6866"/>
      <c r="O6866"/>
      <c r="P6866"/>
      <c r="Q6866"/>
    </row>
    <row r="6867" spans="3:17" x14ac:dyDescent="0.35">
      <c r="C6867"/>
      <c r="D6867"/>
      <c r="E6867"/>
      <c r="F6867"/>
      <c r="G6867"/>
      <c r="H6867"/>
      <c r="I6867"/>
      <c r="J6867"/>
      <c r="K6867"/>
      <c r="L6867"/>
      <c r="M6867"/>
      <c r="N6867"/>
      <c r="O6867"/>
      <c r="P6867"/>
      <c r="Q6867"/>
    </row>
    <row r="6868" spans="3:17" x14ac:dyDescent="0.35">
      <c r="C6868"/>
      <c r="D6868"/>
      <c r="E6868"/>
      <c r="F6868"/>
      <c r="G6868"/>
      <c r="H6868"/>
      <c r="I6868"/>
      <c r="J6868"/>
      <c r="K6868"/>
      <c r="L6868"/>
      <c r="M6868"/>
      <c r="N6868"/>
      <c r="O6868"/>
      <c r="P6868"/>
      <c r="Q6868"/>
    </row>
    <row r="6869" spans="3:17" x14ac:dyDescent="0.35">
      <c r="C6869"/>
      <c r="D6869"/>
      <c r="E6869"/>
      <c r="F6869"/>
      <c r="G6869"/>
      <c r="H6869"/>
      <c r="I6869"/>
      <c r="J6869"/>
      <c r="K6869"/>
      <c r="L6869"/>
      <c r="M6869"/>
      <c r="N6869"/>
      <c r="O6869"/>
      <c r="P6869"/>
      <c r="Q6869"/>
    </row>
    <row r="6870" spans="3:17" x14ac:dyDescent="0.35">
      <c r="C6870"/>
      <c r="D6870"/>
      <c r="E6870"/>
      <c r="F6870"/>
      <c r="G6870"/>
      <c r="H6870"/>
      <c r="I6870"/>
      <c r="J6870"/>
      <c r="K6870"/>
      <c r="L6870"/>
      <c r="M6870"/>
      <c r="N6870"/>
      <c r="O6870"/>
      <c r="P6870"/>
      <c r="Q6870"/>
    </row>
    <row r="6871" spans="3:17" x14ac:dyDescent="0.35">
      <c r="C6871"/>
      <c r="D6871"/>
      <c r="E6871"/>
      <c r="F6871"/>
      <c r="G6871"/>
      <c r="H6871"/>
      <c r="I6871"/>
      <c r="J6871"/>
      <c r="K6871"/>
      <c r="L6871"/>
      <c r="M6871"/>
      <c r="N6871"/>
      <c r="O6871"/>
      <c r="P6871"/>
      <c r="Q6871"/>
    </row>
    <row r="6872" spans="3:17" x14ac:dyDescent="0.35">
      <c r="C6872"/>
      <c r="D6872"/>
      <c r="E6872"/>
      <c r="F6872"/>
      <c r="G6872"/>
      <c r="H6872"/>
      <c r="I6872"/>
      <c r="J6872"/>
      <c r="K6872"/>
      <c r="L6872"/>
      <c r="M6872"/>
      <c r="N6872"/>
      <c r="O6872"/>
      <c r="P6872"/>
      <c r="Q6872"/>
    </row>
    <row r="6873" spans="3:17" x14ac:dyDescent="0.35">
      <c r="C6873"/>
      <c r="D6873"/>
      <c r="E6873"/>
      <c r="F6873"/>
      <c r="G6873"/>
      <c r="H6873"/>
      <c r="I6873"/>
      <c r="J6873"/>
      <c r="K6873"/>
      <c r="L6873"/>
      <c r="M6873"/>
      <c r="N6873"/>
      <c r="O6873"/>
      <c r="P6873"/>
      <c r="Q6873"/>
    </row>
    <row r="6874" spans="3:17" x14ac:dyDescent="0.35">
      <c r="C6874"/>
      <c r="D6874"/>
      <c r="E6874"/>
      <c r="F6874"/>
      <c r="G6874"/>
      <c r="H6874"/>
      <c r="I6874"/>
      <c r="J6874"/>
      <c r="K6874"/>
      <c r="L6874"/>
      <c r="M6874"/>
      <c r="N6874"/>
      <c r="O6874"/>
      <c r="P6874"/>
      <c r="Q6874"/>
    </row>
    <row r="6875" spans="3:17" x14ac:dyDescent="0.35">
      <c r="C6875"/>
      <c r="D6875"/>
      <c r="E6875"/>
      <c r="F6875"/>
      <c r="G6875"/>
      <c r="H6875"/>
      <c r="I6875"/>
      <c r="J6875"/>
      <c r="K6875"/>
      <c r="L6875"/>
      <c r="M6875"/>
      <c r="N6875"/>
      <c r="O6875"/>
      <c r="P6875"/>
      <c r="Q6875"/>
    </row>
    <row r="6876" spans="3:17" x14ac:dyDescent="0.35">
      <c r="C6876"/>
      <c r="D6876"/>
      <c r="E6876"/>
      <c r="F6876"/>
      <c r="G6876"/>
      <c r="H6876"/>
      <c r="I6876"/>
      <c r="J6876"/>
      <c r="K6876"/>
      <c r="L6876"/>
      <c r="M6876"/>
      <c r="N6876"/>
      <c r="O6876"/>
      <c r="P6876"/>
      <c r="Q6876"/>
    </row>
    <row r="6877" spans="3:17" x14ac:dyDescent="0.35">
      <c r="C6877"/>
      <c r="D6877"/>
      <c r="E6877"/>
      <c r="F6877"/>
      <c r="G6877"/>
      <c r="H6877"/>
      <c r="I6877"/>
      <c r="J6877"/>
      <c r="K6877"/>
      <c r="L6877"/>
      <c r="M6877"/>
      <c r="N6877"/>
      <c r="O6877"/>
      <c r="P6877"/>
      <c r="Q6877"/>
    </row>
    <row r="6878" spans="3:17" x14ac:dyDescent="0.35">
      <c r="C6878"/>
      <c r="D6878"/>
      <c r="E6878"/>
      <c r="F6878"/>
      <c r="G6878"/>
      <c r="H6878"/>
      <c r="I6878"/>
      <c r="J6878"/>
      <c r="K6878"/>
      <c r="L6878"/>
      <c r="M6878"/>
      <c r="N6878"/>
      <c r="O6878"/>
      <c r="P6878"/>
      <c r="Q6878"/>
    </row>
    <row r="6879" spans="3:17" x14ac:dyDescent="0.35">
      <c r="C6879"/>
      <c r="D6879"/>
      <c r="E6879"/>
      <c r="F6879"/>
      <c r="G6879"/>
      <c r="H6879"/>
      <c r="I6879"/>
      <c r="J6879"/>
      <c r="K6879"/>
      <c r="L6879"/>
      <c r="M6879"/>
      <c r="N6879"/>
      <c r="O6879"/>
      <c r="P6879"/>
      <c r="Q6879"/>
    </row>
    <row r="6880" spans="3:17" x14ac:dyDescent="0.35">
      <c r="C6880"/>
      <c r="D6880"/>
      <c r="E6880"/>
      <c r="F6880"/>
      <c r="G6880"/>
      <c r="H6880"/>
      <c r="I6880"/>
      <c r="J6880"/>
      <c r="K6880"/>
      <c r="L6880"/>
      <c r="M6880"/>
      <c r="N6880"/>
      <c r="O6880"/>
      <c r="P6880"/>
      <c r="Q6880"/>
    </row>
    <row r="6881" spans="3:17" x14ac:dyDescent="0.35">
      <c r="C6881"/>
      <c r="D6881"/>
      <c r="E6881"/>
      <c r="F6881"/>
      <c r="G6881"/>
      <c r="H6881"/>
      <c r="I6881"/>
      <c r="J6881"/>
      <c r="K6881"/>
      <c r="L6881"/>
      <c r="M6881"/>
      <c r="N6881"/>
      <c r="O6881"/>
      <c r="P6881"/>
      <c r="Q6881"/>
    </row>
    <row r="6882" spans="3:17" x14ac:dyDescent="0.35">
      <c r="C6882"/>
      <c r="D6882"/>
      <c r="E6882"/>
      <c r="F6882"/>
      <c r="G6882"/>
      <c r="H6882"/>
      <c r="I6882"/>
      <c r="J6882"/>
      <c r="K6882"/>
      <c r="L6882"/>
      <c r="M6882"/>
      <c r="N6882"/>
      <c r="O6882"/>
      <c r="P6882"/>
      <c r="Q6882"/>
    </row>
    <row r="6883" spans="3:17" x14ac:dyDescent="0.35">
      <c r="C6883"/>
      <c r="D6883"/>
      <c r="E6883"/>
      <c r="F6883"/>
      <c r="G6883"/>
      <c r="H6883"/>
      <c r="I6883"/>
      <c r="J6883"/>
      <c r="K6883"/>
      <c r="L6883"/>
      <c r="M6883"/>
      <c r="N6883"/>
      <c r="O6883"/>
      <c r="P6883"/>
      <c r="Q6883"/>
    </row>
    <row r="6884" spans="3:17" x14ac:dyDescent="0.35">
      <c r="C6884"/>
      <c r="D6884"/>
      <c r="E6884"/>
      <c r="F6884"/>
      <c r="G6884"/>
      <c r="H6884"/>
      <c r="I6884"/>
      <c r="J6884"/>
      <c r="K6884"/>
      <c r="L6884"/>
      <c r="M6884"/>
      <c r="N6884"/>
      <c r="O6884"/>
      <c r="P6884"/>
      <c r="Q6884"/>
    </row>
    <row r="6885" spans="3:17" x14ac:dyDescent="0.35">
      <c r="C6885"/>
      <c r="D6885"/>
      <c r="E6885"/>
      <c r="F6885"/>
      <c r="G6885"/>
      <c r="H6885"/>
      <c r="I6885"/>
      <c r="J6885"/>
      <c r="K6885"/>
      <c r="L6885"/>
      <c r="M6885"/>
      <c r="N6885"/>
      <c r="O6885"/>
      <c r="P6885"/>
      <c r="Q6885"/>
    </row>
    <row r="6886" spans="3:17" x14ac:dyDescent="0.35">
      <c r="C6886"/>
      <c r="D6886"/>
      <c r="E6886"/>
      <c r="F6886"/>
      <c r="G6886"/>
      <c r="H6886"/>
      <c r="I6886"/>
      <c r="J6886"/>
      <c r="K6886"/>
      <c r="L6886"/>
      <c r="M6886"/>
      <c r="N6886"/>
      <c r="O6886"/>
      <c r="P6886"/>
      <c r="Q6886"/>
    </row>
    <row r="6887" spans="3:17" x14ac:dyDescent="0.35">
      <c r="C6887"/>
      <c r="D6887"/>
      <c r="E6887"/>
      <c r="F6887"/>
      <c r="G6887"/>
      <c r="H6887"/>
      <c r="I6887"/>
      <c r="J6887"/>
      <c r="K6887"/>
      <c r="L6887"/>
      <c r="M6887"/>
      <c r="N6887"/>
      <c r="O6887"/>
      <c r="P6887"/>
      <c r="Q6887"/>
    </row>
    <row r="6888" spans="3:17" x14ac:dyDescent="0.35">
      <c r="C6888"/>
      <c r="D6888"/>
      <c r="E6888"/>
      <c r="F6888"/>
      <c r="G6888"/>
      <c r="H6888"/>
      <c r="I6888"/>
      <c r="J6888"/>
      <c r="K6888"/>
      <c r="L6888"/>
      <c r="M6888"/>
      <c r="N6888"/>
      <c r="O6888"/>
      <c r="P6888"/>
      <c r="Q6888"/>
    </row>
    <row r="6889" spans="3:17" x14ac:dyDescent="0.35">
      <c r="C6889"/>
      <c r="D6889"/>
      <c r="E6889"/>
      <c r="F6889"/>
      <c r="G6889"/>
      <c r="H6889"/>
      <c r="I6889"/>
      <c r="J6889"/>
      <c r="K6889"/>
      <c r="L6889"/>
      <c r="M6889"/>
      <c r="N6889"/>
      <c r="O6889"/>
      <c r="P6889"/>
      <c r="Q6889"/>
    </row>
    <row r="6890" spans="3:17" x14ac:dyDescent="0.35">
      <c r="C6890"/>
      <c r="D6890"/>
      <c r="E6890"/>
      <c r="F6890"/>
      <c r="G6890"/>
      <c r="H6890"/>
      <c r="I6890"/>
      <c r="J6890"/>
      <c r="K6890"/>
      <c r="L6890"/>
      <c r="M6890"/>
      <c r="N6890"/>
      <c r="O6890"/>
      <c r="P6890"/>
      <c r="Q6890"/>
    </row>
    <row r="6891" spans="3:17" x14ac:dyDescent="0.35">
      <c r="C6891"/>
      <c r="D6891"/>
      <c r="E6891"/>
      <c r="F6891"/>
      <c r="G6891"/>
      <c r="H6891"/>
      <c r="I6891"/>
      <c r="J6891"/>
      <c r="K6891"/>
      <c r="L6891"/>
      <c r="M6891"/>
      <c r="N6891"/>
      <c r="O6891"/>
      <c r="P6891"/>
      <c r="Q6891"/>
    </row>
    <row r="6892" spans="3:17" x14ac:dyDescent="0.35">
      <c r="C6892"/>
      <c r="D6892"/>
      <c r="E6892"/>
      <c r="F6892"/>
      <c r="G6892"/>
      <c r="H6892"/>
      <c r="I6892"/>
      <c r="J6892"/>
      <c r="K6892"/>
      <c r="L6892"/>
      <c r="M6892"/>
      <c r="N6892"/>
      <c r="O6892"/>
      <c r="P6892"/>
      <c r="Q6892"/>
    </row>
    <row r="6893" spans="3:17" x14ac:dyDescent="0.35">
      <c r="C6893"/>
      <c r="D6893"/>
      <c r="E6893"/>
      <c r="F6893"/>
      <c r="G6893"/>
      <c r="H6893"/>
      <c r="I6893"/>
      <c r="J6893"/>
      <c r="K6893"/>
      <c r="L6893"/>
      <c r="M6893"/>
      <c r="N6893"/>
      <c r="O6893"/>
      <c r="P6893"/>
      <c r="Q6893"/>
    </row>
    <row r="6894" spans="3:17" x14ac:dyDescent="0.35">
      <c r="C6894"/>
      <c r="D6894"/>
      <c r="E6894"/>
      <c r="F6894"/>
      <c r="G6894"/>
      <c r="H6894"/>
      <c r="I6894"/>
      <c r="J6894"/>
      <c r="K6894"/>
      <c r="L6894"/>
      <c r="M6894"/>
      <c r="N6894"/>
      <c r="O6894"/>
      <c r="P6894"/>
      <c r="Q6894"/>
    </row>
    <row r="6895" spans="3:17" x14ac:dyDescent="0.35">
      <c r="C6895"/>
      <c r="D6895"/>
      <c r="E6895"/>
      <c r="F6895"/>
      <c r="G6895"/>
      <c r="H6895"/>
      <c r="I6895"/>
      <c r="J6895"/>
      <c r="K6895"/>
      <c r="L6895"/>
      <c r="M6895"/>
      <c r="N6895"/>
      <c r="O6895"/>
      <c r="P6895"/>
      <c r="Q6895"/>
    </row>
    <row r="6896" spans="3:17" x14ac:dyDescent="0.35">
      <c r="C6896"/>
      <c r="D6896"/>
      <c r="E6896"/>
      <c r="F6896"/>
      <c r="G6896"/>
      <c r="H6896"/>
      <c r="I6896"/>
      <c r="J6896"/>
      <c r="K6896"/>
      <c r="L6896"/>
      <c r="M6896"/>
      <c r="N6896"/>
      <c r="O6896"/>
      <c r="P6896"/>
      <c r="Q6896"/>
    </row>
    <row r="6897" spans="3:17" x14ac:dyDescent="0.35">
      <c r="C6897"/>
      <c r="D6897"/>
      <c r="E6897"/>
      <c r="F6897"/>
      <c r="G6897"/>
      <c r="H6897"/>
      <c r="I6897"/>
      <c r="J6897"/>
      <c r="K6897"/>
      <c r="L6897"/>
      <c r="M6897"/>
      <c r="N6897"/>
      <c r="O6897"/>
      <c r="P6897"/>
      <c r="Q6897"/>
    </row>
    <row r="6898" spans="3:17" x14ac:dyDescent="0.35">
      <c r="C6898"/>
      <c r="D6898"/>
      <c r="E6898"/>
      <c r="F6898"/>
      <c r="G6898"/>
      <c r="H6898"/>
      <c r="I6898"/>
      <c r="J6898"/>
      <c r="K6898"/>
      <c r="L6898"/>
      <c r="M6898"/>
      <c r="N6898"/>
      <c r="O6898"/>
      <c r="P6898"/>
      <c r="Q6898"/>
    </row>
    <row r="6899" spans="3:17" x14ac:dyDescent="0.35">
      <c r="C6899"/>
      <c r="D6899"/>
      <c r="E6899"/>
      <c r="F6899"/>
      <c r="G6899"/>
      <c r="H6899"/>
      <c r="I6899"/>
      <c r="J6899"/>
      <c r="K6899"/>
      <c r="L6899"/>
      <c r="M6899"/>
      <c r="N6899"/>
      <c r="O6899"/>
      <c r="P6899"/>
      <c r="Q6899"/>
    </row>
    <row r="6900" spans="3:17" x14ac:dyDescent="0.35">
      <c r="C6900"/>
      <c r="D6900"/>
      <c r="E6900"/>
      <c r="F6900"/>
      <c r="G6900"/>
      <c r="H6900"/>
      <c r="I6900"/>
      <c r="J6900"/>
      <c r="K6900"/>
      <c r="L6900"/>
      <c r="M6900"/>
      <c r="N6900"/>
      <c r="O6900"/>
      <c r="P6900"/>
      <c r="Q6900"/>
    </row>
    <row r="6901" spans="3:17" x14ac:dyDescent="0.35">
      <c r="C6901"/>
      <c r="D6901"/>
      <c r="E6901"/>
      <c r="F6901"/>
      <c r="G6901"/>
      <c r="H6901"/>
      <c r="I6901"/>
      <c r="J6901"/>
      <c r="K6901"/>
      <c r="L6901"/>
      <c r="M6901"/>
      <c r="N6901"/>
      <c r="O6901"/>
      <c r="P6901"/>
      <c r="Q6901"/>
    </row>
    <row r="6902" spans="3:17" x14ac:dyDescent="0.35">
      <c r="C6902"/>
      <c r="D6902"/>
      <c r="E6902"/>
      <c r="F6902"/>
      <c r="G6902"/>
      <c r="H6902"/>
      <c r="I6902"/>
      <c r="J6902"/>
      <c r="K6902"/>
      <c r="L6902"/>
      <c r="M6902"/>
      <c r="N6902"/>
      <c r="O6902"/>
      <c r="P6902"/>
      <c r="Q6902"/>
    </row>
    <row r="6903" spans="3:17" x14ac:dyDescent="0.35">
      <c r="C6903"/>
      <c r="D6903"/>
      <c r="E6903"/>
      <c r="F6903"/>
      <c r="G6903"/>
      <c r="H6903"/>
      <c r="I6903"/>
      <c r="J6903"/>
      <c r="K6903"/>
      <c r="L6903"/>
      <c r="M6903"/>
      <c r="N6903"/>
      <c r="O6903"/>
      <c r="P6903"/>
      <c r="Q6903"/>
    </row>
    <row r="6904" spans="3:17" x14ac:dyDescent="0.35">
      <c r="C6904"/>
      <c r="D6904"/>
      <c r="E6904"/>
      <c r="F6904"/>
      <c r="G6904"/>
      <c r="H6904"/>
      <c r="I6904"/>
      <c r="J6904"/>
      <c r="K6904"/>
      <c r="L6904"/>
      <c r="M6904"/>
      <c r="N6904"/>
      <c r="O6904"/>
      <c r="P6904"/>
      <c r="Q6904"/>
    </row>
    <row r="6905" spans="3:17" x14ac:dyDescent="0.35">
      <c r="C6905"/>
      <c r="D6905"/>
      <c r="E6905"/>
      <c r="F6905"/>
      <c r="G6905"/>
      <c r="H6905"/>
      <c r="I6905"/>
      <c r="J6905"/>
      <c r="K6905"/>
      <c r="L6905"/>
      <c r="M6905"/>
      <c r="N6905"/>
      <c r="O6905"/>
      <c r="P6905"/>
      <c r="Q6905"/>
    </row>
    <row r="6906" spans="3:17" x14ac:dyDescent="0.35">
      <c r="C6906"/>
      <c r="D6906"/>
      <c r="E6906"/>
      <c r="F6906"/>
      <c r="G6906"/>
      <c r="H6906"/>
      <c r="I6906"/>
      <c r="J6906"/>
      <c r="K6906"/>
      <c r="L6906"/>
      <c r="M6906"/>
      <c r="N6906"/>
      <c r="O6906"/>
      <c r="P6906"/>
      <c r="Q6906"/>
    </row>
    <row r="6907" spans="3:17" x14ac:dyDescent="0.35">
      <c r="C6907"/>
      <c r="D6907"/>
      <c r="E6907"/>
      <c r="F6907"/>
      <c r="G6907"/>
      <c r="H6907"/>
      <c r="I6907"/>
      <c r="J6907"/>
      <c r="K6907"/>
      <c r="L6907"/>
      <c r="M6907"/>
      <c r="N6907"/>
      <c r="O6907"/>
      <c r="P6907"/>
      <c r="Q6907"/>
    </row>
    <row r="6908" spans="3:17" x14ac:dyDescent="0.35">
      <c r="C6908"/>
      <c r="D6908"/>
      <c r="E6908"/>
      <c r="F6908"/>
      <c r="G6908"/>
      <c r="H6908"/>
      <c r="I6908"/>
      <c r="J6908"/>
      <c r="K6908"/>
      <c r="L6908"/>
      <c r="M6908"/>
      <c r="N6908"/>
      <c r="O6908"/>
      <c r="P6908"/>
      <c r="Q6908"/>
    </row>
    <row r="6909" spans="3:17" x14ac:dyDescent="0.35">
      <c r="C6909"/>
      <c r="D6909"/>
      <c r="E6909"/>
      <c r="F6909"/>
      <c r="G6909"/>
      <c r="H6909"/>
      <c r="I6909"/>
      <c r="J6909"/>
      <c r="K6909"/>
      <c r="L6909"/>
      <c r="M6909"/>
      <c r="N6909"/>
      <c r="O6909"/>
      <c r="P6909"/>
      <c r="Q6909"/>
    </row>
    <row r="6910" spans="3:17" x14ac:dyDescent="0.35">
      <c r="C6910"/>
      <c r="D6910"/>
      <c r="E6910"/>
      <c r="F6910"/>
      <c r="G6910"/>
      <c r="H6910"/>
      <c r="I6910"/>
      <c r="J6910"/>
      <c r="K6910"/>
      <c r="L6910"/>
      <c r="M6910"/>
      <c r="N6910"/>
      <c r="O6910"/>
      <c r="P6910"/>
      <c r="Q6910"/>
    </row>
    <row r="6911" spans="3:17" x14ac:dyDescent="0.35">
      <c r="C6911"/>
      <c r="D6911"/>
      <c r="E6911"/>
      <c r="F6911"/>
      <c r="G6911"/>
      <c r="H6911"/>
      <c r="I6911"/>
      <c r="J6911"/>
      <c r="K6911"/>
      <c r="L6911"/>
      <c r="M6911"/>
      <c r="N6911"/>
      <c r="O6911"/>
      <c r="P6911"/>
      <c r="Q6911"/>
    </row>
    <row r="6912" spans="3:17" x14ac:dyDescent="0.35">
      <c r="C6912"/>
      <c r="D6912"/>
      <c r="E6912"/>
      <c r="F6912"/>
      <c r="G6912"/>
      <c r="H6912"/>
      <c r="I6912"/>
      <c r="J6912"/>
      <c r="K6912"/>
      <c r="L6912"/>
      <c r="M6912"/>
      <c r="N6912"/>
      <c r="O6912"/>
      <c r="P6912"/>
      <c r="Q6912"/>
    </row>
    <row r="6913" spans="3:17" x14ac:dyDescent="0.35">
      <c r="C6913"/>
      <c r="D6913"/>
      <c r="E6913"/>
      <c r="F6913"/>
      <c r="G6913"/>
      <c r="H6913"/>
      <c r="I6913"/>
      <c r="J6913"/>
      <c r="K6913"/>
      <c r="L6913"/>
      <c r="M6913"/>
      <c r="N6913"/>
      <c r="O6913"/>
      <c r="P6913"/>
      <c r="Q6913"/>
    </row>
    <row r="6914" spans="3:17" x14ac:dyDescent="0.35">
      <c r="C6914"/>
      <c r="D6914"/>
      <c r="E6914"/>
      <c r="F6914"/>
      <c r="G6914"/>
      <c r="H6914"/>
      <c r="I6914"/>
      <c r="J6914"/>
      <c r="K6914"/>
      <c r="L6914"/>
      <c r="M6914"/>
      <c r="N6914"/>
      <c r="O6914"/>
      <c r="P6914"/>
      <c r="Q6914"/>
    </row>
    <row r="6915" spans="3:17" x14ac:dyDescent="0.35">
      <c r="C6915"/>
      <c r="D6915"/>
      <c r="E6915"/>
      <c r="F6915"/>
      <c r="G6915"/>
      <c r="H6915"/>
      <c r="I6915"/>
      <c r="J6915"/>
      <c r="K6915"/>
      <c r="L6915"/>
      <c r="M6915"/>
      <c r="N6915"/>
      <c r="O6915"/>
      <c r="P6915"/>
      <c r="Q6915"/>
    </row>
    <row r="6916" spans="3:17" x14ac:dyDescent="0.35">
      <c r="C6916"/>
      <c r="D6916"/>
      <c r="E6916"/>
      <c r="F6916"/>
      <c r="G6916"/>
      <c r="H6916"/>
      <c r="I6916"/>
      <c r="J6916"/>
      <c r="K6916"/>
      <c r="L6916"/>
      <c r="M6916"/>
      <c r="N6916"/>
      <c r="O6916"/>
      <c r="P6916"/>
      <c r="Q6916"/>
    </row>
    <row r="6917" spans="3:17" x14ac:dyDescent="0.35">
      <c r="C6917"/>
      <c r="D6917"/>
      <c r="E6917"/>
      <c r="F6917"/>
      <c r="G6917"/>
      <c r="H6917"/>
      <c r="I6917"/>
      <c r="J6917"/>
      <c r="K6917"/>
      <c r="L6917"/>
      <c r="M6917"/>
      <c r="N6917"/>
      <c r="O6917"/>
      <c r="P6917"/>
      <c r="Q6917"/>
    </row>
    <row r="6918" spans="3:17" x14ac:dyDescent="0.35">
      <c r="C6918"/>
      <c r="D6918"/>
      <c r="E6918"/>
      <c r="F6918"/>
      <c r="G6918"/>
      <c r="H6918"/>
      <c r="I6918"/>
      <c r="J6918"/>
      <c r="K6918"/>
      <c r="L6918"/>
      <c r="M6918"/>
      <c r="N6918"/>
      <c r="O6918"/>
      <c r="P6918"/>
      <c r="Q6918"/>
    </row>
    <row r="6919" spans="3:17" x14ac:dyDescent="0.35">
      <c r="C6919"/>
      <c r="D6919"/>
      <c r="E6919"/>
      <c r="F6919"/>
      <c r="G6919"/>
      <c r="H6919"/>
      <c r="I6919"/>
      <c r="J6919"/>
      <c r="K6919"/>
      <c r="L6919"/>
      <c r="M6919"/>
      <c r="N6919"/>
      <c r="O6919"/>
      <c r="P6919"/>
      <c r="Q6919"/>
    </row>
    <row r="6920" spans="3:17" x14ac:dyDescent="0.35">
      <c r="C6920"/>
      <c r="D6920"/>
      <c r="E6920"/>
      <c r="F6920"/>
      <c r="G6920"/>
      <c r="H6920"/>
      <c r="I6920"/>
      <c r="J6920"/>
      <c r="K6920"/>
      <c r="L6920"/>
      <c r="M6920"/>
      <c r="N6920"/>
      <c r="O6920"/>
      <c r="P6920"/>
      <c r="Q6920"/>
    </row>
    <row r="6921" spans="3:17" x14ac:dyDescent="0.35">
      <c r="C6921"/>
      <c r="D6921"/>
      <c r="E6921"/>
      <c r="F6921"/>
      <c r="G6921"/>
      <c r="H6921"/>
      <c r="I6921"/>
      <c r="J6921"/>
      <c r="K6921"/>
      <c r="L6921"/>
      <c r="M6921"/>
      <c r="N6921"/>
      <c r="O6921"/>
      <c r="P6921"/>
      <c r="Q6921"/>
    </row>
    <row r="6922" spans="3:17" x14ac:dyDescent="0.35">
      <c r="C6922"/>
      <c r="D6922"/>
      <c r="E6922"/>
      <c r="F6922"/>
      <c r="G6922"/>
      <c r="H6922"/>
      <c r="I6922"/>
      <c r="J6922"/>
      <c r="K6922"/>
      <c r="L6922"/>
      <c r="M6922"/>
      <c r="N6922"/>
      <c r="O6922"/>
      <c r="P6922"/>
      <c r="Q6922"/>
    </row>
    <row r="6923" spans="3:17" x14ac:dyDescent="0.35">
      <c r="C6923"/>
      <c r="D6923"/>
      <c r="E6923"/>
      <c r="F6923"/>
      <c r="G6923"/>
      <c r="H6923"/>
      <c r="I6923"/>
      <c r="J6923"/>
      <c r="K6923"/>
      <c r="L6923"/>
      <c r="M6923"/>
      <c r="N6923"/>
      <c r="O6923"/>
      <c r="P6923"/>
      <c r="Q6923"/>
    </row>
    <row r="6924" spans="3:17" x14ac:dyDescent="0.35">
      <c r="C6924"/>
      <c r="D6924"/>
      <c r="E6924"/>
      <c r="F6924"/>
      <c r="G6924"/>
      <c r="H6924"/>
      <c r="I6924"/>
      <c r="J6924"/>
      <c r="K6924"/>
      <c r="L6924"/>
      <c r="M6924"/>
      <c r="N6924"/>
      <c r="O6924"/>
      <c r="P6924"/>
      <c r="Q6924"/>
    </row>
    <row r="6925" spans="3:17" x14ac:dyDescent="0.35">
      <c r="C6925"/>
      <c r="D6925"/>
      <c r="E6925"/>
      <c r="F6925"/>
      <c r="G6925"/>
      <c r="H6925"/>
      <c r="I6925"/>
      <c r="J6925"/>
      <c r="K6925"/>
      <c r="L6925"/>
      <c r="M6925"/>
      <c r="N6925"/>
      <c r="O6925"/>
      <c r="P6925"/>
      <c r="Q6925"/>
    </row>
    <row r="6926" spans="3:17" x14ac:dyDescent="0.35">
      <c r="C6926"/>
      <c r="D6926"/>
      <c r="E6926"/>
      <c r="F6926"/>
      <c r="G6926"/>
      <c r="H6926"/>
      <c r="I6926"/>
      <c r="J6926"/>
      <c r="K6926"/>
      <c r="L6926"/>
      <c r="M6926"/>
      <c r="N6926"/>
      <c r="O6926"/>
      <c r="P6926"/>
      <c r="Q6926"/>
    </row>
    <row r="6927" spans="3:17" x14ac:dyDescent="0.35">
      <c r="C6927"/>
      <c r="D6927"/>
      <c r="E6927"/>
      <c r="F6927"/>
      <c r="G6927"/>
      <c r="H6927"/>
      <c r="I6927"/>
      <c r="J6927"/>
      <c r="K6927"/>
      <c r="L6927"/>
      <c r="M6927"/>
      <c r="N6927"/>
      <c r="O6927"/>
      <c r="P6927"/>
      <c r="Q6927"/>
    </row>
    <row r="6928" spans="3:17" x14ac:dyDescent="0.35">
      <c r="C6928"/>
      <c r="D6928"/>
      <c r="E6928"/>
      <c r="F6928"/>
      <c r="G6928"/>
      <c r="H6928"/>
      <c r="I6928"/>
      <c r="J6928"/>
      <c r="K6928"/>
      <c r="L6928"/>
      <c r="M6928"/>
      <c r="N6928"/>
      <c r="O6928"/>
      <c r="P6928"/>
      <c r="Q6928"/>
    </row>
    <row r="6929" spans="3:17" x14ac:dyDescent="0.35">
      <c r="C6929"/>
      <c r="D6929"/>
      <c r="E6929"/>
      <c r="F6929"/>
      <c r="G6929"/>
      <c r="H6929"/>
      <c r="I6929"/>
      <c r="J6929"/>
      <c r="K6929"/>
      <c r="L6929"/>
      <c r="M6929"/>
      <c r="N6929"/>
      <c r="O6929"/>
      <c r="P6929"/>
      <c r="Q6929"/>
    </row>
    <row r="6930" spans="3:17" x14ac:dyDescent="0.35">
      <c r="C6930"/>
      <c r="D6930"/>
      <c r="E6930"/>
      <c r="F6930"/>
      <c r="G6930"/>
      <c r="H6930"/>
      <c r="I6930"/>
      <c r="J6930"/>
      <c r="K6930"/>
      <c r="L6930"/>
      <c r="M6930"/>
      <c r="N6930"/>
      <c r="O6930"/>
      <c r="P6930"/>
      <c r="Q6930"/>
    </row>
    <row r="6931" spans="3:17" x14ac:dyDescent="0.35">
      <c r="C6931"/>
      <c r="D6931"/>
      <c r="E6931"/>
      <c r="F6931"/>
      <c r="G6931"/>
      <c r="H6931"/>
      <c r="I6931"/>
      <c r="J6931"/>
      <c r="K6931"/>
      <c r="L6931"/>
      <c r="M6931"/>
      <c r="N6931"/>
      <c r="O6931"/>
      <c r="P6931"/>
      <c r="Q6931"/>
    </row>
    <row r="6932" spans="3:17" x14ac:dyDescent="0.35">
      <c r="C6932"/>
      <c r="D6932"/>
      <c r="E6932"/>
      <c r="F6932"/>
      <c r="G6932"/>
      <c r="H6932"/>
      <c r="I6932"/>
      <c r="J6932"/>
      <c r="K6932"/>
      <c r="L6932"/>
      <c r="M6932"/>
      <c r="N6932"/>
      <c r="O6932"/>
      <c r="P6932"/>
      <c r="Q6932"/>
    </row>
    <row r="6933" spans="3:17" x14ac:dyDescent="0.35">
      <c r="C6933"/>
      <c r="D6933"/>
      <c r="E6933"/>
      <c r="F6933"/>
      <c r="G6933"/>
      <c r="H6933"/>
      <c r="I6933"/>
      <c r="J6933"/>
      <c r="K6933"/>
      <c r="L6933"/>
      <c r="M6933"/>
      <c r="N6933"/>
      <c r="O6933"/>
      <c r="P6933"/>
      <c r="Q6933"/>
    </row>
    <row r="6934" spans="3:17" x14ac:dyDescent="0.35">
      <c r="C6934"/>
      <c r="D6934"/>
      <c r="E6934"/>
      <c r="F6934"/>
      <c r="G6934"/>
      <c r="H6934"/>
      <c r="I6934"/>
      <c r="J6934"/>
      <c r="K6934"/>
      <c r="L6934"/>
      <c r="M6934"/>
      <c r="N6934"/>
      <c r="O6934"/>
      <c r="P6934"/>
      <c r="Q6934"/>
    </row>
    <row r="6935" spans="3:17" x14ac:dyDescent="0.35">
      <c r="C6935"/>
      <c r="D6935"/>
      <c r="E6935"/>
      <c r="F6935"/>
      <c r="G6935"/>
      <c r="H6935"/>
      <c r="I6935"/>
      <c r="J6935"/>
      <c r="K6935"/>
      <c r="L6935"/>
      <c r="M6935"/>
      <c r="N6935"/>
      <c r="O6935"/>
      <c r="P6935"/>
      <c r="Q6935"/>
    </row>
    <row r="6936" spans="3:17" x14ac:dyDescent="0.35">
      <c r="C6936"/>
      <c r="D6936"/>
      <c r="E6936"/>
      <c r="F6936"/>
      <c r="G6936"/>
      <c r="H6936"/>
      <c r="I6936"/>
      <c r="J6936"/>
      <c r="K6936"/>
      <c r="L6936"/>
      <c r="M6936"/>
      <c r="N6936"/>
      <c r="O6936"/>
      <c r="P6936"/>
      <c r="Q6936"/>
    </row>
    <row r="6937" spans="3:17" x14ac:dyDescent="0.35">
      <c r="C6937"/>
      <c r="D6937"/>
      <c r="E6937"/>
      <c r="F6937"/>
      <c r="G6937"/>
      <c r="H6937"/>
      <c r="I6937"/>
      <c r="J6937"/>
      <c r="K6937"/>
      <c r="L6937"/>
      <c r="M6937"/>
      <c r="N6937"/>
      <c r="O6937"/>
      <c r="P6937"/>
      <c r="Q6937"/>
    </row>
    <row r="6938" spans="3:17" x14ac:dyDescent="0.35">
      <c r="C6938"/>
      <c r="D6938"/>
      <c r="E6938"/>
      <c r="F6938"/>
      <c r="G6938"/>
      <c r="H6938"/>
      <c r="I6938"/>
      <c r="J6938"/>
      <c r="K6938"/>
      <c r="L6938"/>
      <c r="M6938"/>
      <c r="N6938"/>
      <c r="O6938"/>
      <c r="P6938"/>
      <c r="Q6938"/>
    </row>
    <row r="6939" spans="3:17" x14ac:dyDescent="0.35">
      <c r="C6939"/>
      <c r="D6939"/>
      <c r="E6939"/>
      <c r="F6939"/>
      <c r="G6939"/>
      <c r="H6939"/>
      <c r="I6939"/>
      <c r="J6939"/>
      <c r="K6939"/>
      <c r="L6939"/>
      <c r="M6939"/>
      <c r="N6939"/>
      <c r="O6939"/>
      <c r="P6939"/>
      <c r="Q6939"/>
    </row>
    <row r="6940" spans="3:17" x14ac:dyDescent="0.35">
      <c r="C6940"/>
      <c r="D6940"/>
      <c r="E6940"/>
      <c r="F6940"/>
      <c r="G6940"/>
      <c r="H6940"/>
      <c r="I6940"/>
      <c r="J6940"/>
      <c r="K6940"/>
      <c r="L6940"/>
      <c r="M6940"/>
      <c r="N6940"/>
      <c r="O6940"/>
      <c r="P6940"/>
      <c r="Q6940"/>
    </row>
    <row r="6941" spans="3:17" x14ac:dyDescent="0.35">
      <c r="C6941"/>
      <c r="D6941"/>
      <c r="E6941"/>
      <c r="F6941"/>
      <c r="G6941"/>
      <c r="H6941"/>
      <c r="I6941"/>
      <c r="J6941"/>
      <c r="K6941"/>
      <c r="L6941"/>
      <c r="M6941"/>
      <c r="N6941"/>
      <c r="O6941"/>
      <c r="P6941"/>
      <c r="Q6941"/>
    </row>
    <row r="6942" spans="3:17" x14ac:dyDescent="0.35">
      <c r="C6942"/>
      <c r="D6942"/>
      <c r="E6942"/>
      <c r="F6942"/>
      <c r="G6942"/>
      <c r="H6942"/>
      <c r="I6942"/>
      <c r="J6942"/>
      <c r="K6942"/>
      <c r="L6942"/>
      <c r="M6942"/>
      <c r="N6942"/>
      <c r="O6942"/>
      <c r="P6942"/>
      <c r="Q6942"/>
    </row>
    <row r="6943" spans="3:17" x14ac:dyDescent="0.35">
      <c r="C6943"/>
      <c r="D6943"/>
      <c r="E6943"/>
      <c r="F6943"/>
      <c r="G6943"/>
      <c r="H6943"/>
      <c r="I6943"/>
      <c r="J6943"/>
      <c r="K6943"/>
      <c r="L6943"/>
      <c r="M6943"/>
      <c r="N6943"/>
      <c r="O6943"/>
      <c r="P6943"/>
      <c r="Q6943"/>
    </row>
    <row r="6944" spans="3:17" x14ac:dyDescent="0.35">
      <c r="C6944"/>
      <c r="D6944"/>
      <c r="E6944"/>
      <c r="F6944"/>
      <c r="G6944"/>
      <c r="H6944"/>
      <c r="I6944"/>
      <c r="J6944"/>
      <c r="K6944"/>
      <c r="L6944"/>
      <c r="M6944"/>
      <c r="N6944"/>
      <c r="O6944"/>
      <c r="P6944"/>
      <c r="Q6944"/>
    </row>
    <row r="6945" spans="3:17" x14ac:dyDescent="0.35">
      <c r="C6945"/>
      <c r="D6945"/>
      <c r="E6945"/>
      <c r="F6945"/>
      <c r="G6945"/>
      <c r="H6945"/>
      <c r="I6945"/>
      <c r="J6945"/>
      <c r="K6945"/>
      <c r="L6945"/>
      <c r="M6945"/>
      <c r="N6945"/>
      <c r="O6945"/>
      <c r="P6945"/>
      <c r="Q6945"/>
    </row>
    <row r="6946" spans="3:17" x14ac:dyDescent="0.35">
      <c r="C6946"/>
      <c r="D6946"/>
      <c r="E6946"/>
      <c r="F6946"/>
      <c r="G6946"/>
      <c r="H6946"/>
      <c r="I6946"/>
      <c r="J6946"/>
      <c r="K6946"/>
      <c r="L6946"/>
      <c r="M6946"/>
      <c r="N6946"/>
      <c r="O6946"/>
      <c r="P6946"/>
      <c r="Q6946"/>
    </row>
    <row r="6947" spans="3:17" x14ac:dyDescent="0.35">
      <c r="C6947"/>
      <c r="D6947"/>
      <c r="E6947"/>
      <c r="F6947"/>
      <c r="G6947"/>
      <c r="H6947"/>
      <c r="I6947"/>
      <c r="J6947"/>
      <c r="K6947"/>
      <c r="L6947"/>
      <c r="M6947"/>
      <c r="N6947"/>
      <c r="O6947"/>
      <c r="P6947"/>
      <c r="Q6947"/>
    </row>
    <row r="6948" spans="3:17" x14ac:dyDescent="0.35">
      <c r="C6948"/>
      <c r="D6948"/>
      <c r="E6948"/>
      <c r="F6948"/>
      <c r="G6948"/>
      <c r="H6948"/>
      <c r="I6948"/>
      <c r="J6948"/>
      <c r="K6948"/>
      <c r="L6948"/>
      <c r="M6948"/>
      <c r="N6948"/>
      <c r="O6948"/>
      <c r="P6948"/>
      <c r="Q6948"/>
    </row>
    <row r="6949" spans="3:17" x14ac:dyDescent="0.35">
      <c r="C6949"/>
      <c r="D6949"/>
      <c r="E6949"/>
      <c r="F6949"/>
      <c r="G6949"/>
      <c r="H6949"/>
      <c r="I6949"/>
      <c r="J6949"/>
      <c r="K6949"/>
      <c r="L6949"/>
      <c r="M6949"/>
      <c r="N6949"/>
      <c r="O6949"/>
      <c r="P6949"/>
      <c r="Q6949"/>
    </row>
    <row r="6950" spans="3:17" x14ac:dyDescent="0.35">
      <c r="C6950"/>
      <c r="D6950"/>
      <c r="E6950"/>
      <c r="F6950"/>
      <c r="G6950"/>
      <c r="H6950"/>
      <c r="I6950"/>
      <c r="J6950"/>
      <c r="K6950"/>
      <c r="L6950"/>
      <c r="M6950"/>
      <c r="N6950"/>
      <c r="O6950"/>
      <c r="P6950"/>
      <c r="Q6950"/>
    </row>
    <row r="6951" spans="3:17" x14ac:dyDescent="0.35">
      <c r="C6951"/>
      <c r="D6951"/>
      <c r="E6951"/>
      <c r="F6951"/>
      <c r="G6951"/>
      <c r="H6951"/>
      <c r="I6951"/>
      <c r="J6951"/>
      <c r="K6951"/>
      <c r="L6951"/>
      <c r="M6951"/>
      <c r="N6951"/>
      <c r="O6951"/>
      <c r="P6951"/>
      <c r="Q6951"/>
    </row>
    <row r="6952" spans="3:17" x14ac:dyDescent="0.35">
      <c r="C6952"/>
      <c r="D6952"/>
      <c r="E6952"/>
      <c r="F6952"/>
      <c r="G6952"/>
      <c r="H6952"/>
      <c r="I6952"/>
      <c r="J6952"/>
      <c r="K6952"/>
      <c r="L6952"/>
      <c r="M6952"/>
      <c r="N6952"/>
      <c r="O6952"/>
      <c r="P6952"/>
      <c r="Q6952"/>
    </row>
    <row r="6953" spans="3:17" x14ac:dyDescent="0.35">
      <c r="C6953"/>
      <c r="D6953"/>
      <c r="E6953"/>
      <c r="F6953"/>
      <c r="G6953"/>
      <c r="H6953"/>
      <c r="I6953"/>
      <c r="J6953"/>
      <c r="K6953"/>
      <c r="L6953"/>
      <c r="M6953"/>
      <c r="N6953"/>
      <c r="O6953"/>
      <c r="P6953"/>
      <c r="Q6953"/>
    </row>
    <row r="6954" spans="3:17" x14ac:dyDescent="0.35">
      <c r="C6954"/>
      <c r="D6954"/>
      <c r="E6954"/>
      <c r="F6954"/>
      <c r="G6954"/>
      <c r="H6954"/>
      <c r="I6954"/>
      <c r="J6954"/>
      <c r="K6954"/>
      <c r="L6954"/>
      <c r="M6954"/>
      <c r="N6954"/>
      <c r="O6954"/>
      <c r="P6954"/>
      <c r="Q6954"/>
    </row>
    <row r="6955" spans="3:17" x14ac:dyDescent="0.35">
      <c r="C6955"/>
      <c r="D6955"/>
      <c r="E6955"/>
      <c r="F6955"/>
      <c r="G6955"/>
      <c r="H6955"/>
      <c r="I6955"/>
      <c r="J6955"/>
      <c r="K6955"/>
      <c r="L6955"/>
      <c r="M6955"/>
      <c r="N6955"/>
      <c r="O6955"/>
      <c r="P6955"/>
      <c r="Q6955"/>
    </row>
    <row r="6956" spans="3:17" x14ac:dyDescent="0.35">
      <c r="C6956"/>
      <c r="D6956"/>
      <c r="E6956"/>
      <c r="F6956"/>
      <c r="G6956"/>
      <c r="H6956"/>
      <c r="I6956"/>
      <c r="J6956"/>
      <c r="K6956"/>
      <c r="L6956"/>
      <c r="M6956"/>
      <c r="N6956"/>
      <c r="O6956"/>
      <c r="P6956"/>
      <c r="Q6956"/>
    </row>
    <row r="6957" spans="3:17" x14ac:dyDescent="0.35">
      <c r="C6957"/>
      <c r="D6957"/>
      <c r="E6957"/>
      <c r="F6957"/>
      <c r="G6957"/>
      <c r="H6957"/>
      <c r="I6957"/>
      <c r="J6957"/>
      <c r="K6957"/>
      <c r="L6957"/>
      <c r="M6957"/>
      <c r="N6957"/>
      <c r="O6957"/>
      <c r="P6957"/>
      <c r="Q6957"/>
    </row>
    <row r="6958" spans="3:17" x14ac:dyDescent="0.35">
      <c r="C6958"/>
      <c r="D6958"/>
      <c r="E6958"/>
      <c r="F6958"/>
      <c r="G6958"/>
      <c r="H6958"/>
      <c r="I6958"/>
      <c r="J6958"/>
      <c r="K6958"/>
      <c r="L6958"/>
      <c r="M6958"/>
      <c r="N6958"/>
      <c r="O6958"/>
      <c r="P6958"/>
      <c r="Q6958"/>
    </row>
    <row r="6959" spans="3:17" x14ac:dyDescent="0.35">
      <c r="C6959"/>
      <c r="D6959"/>
      <c r="E6959"/>
      <c r="F6959"/>
      <c r="G6959"/>
      <c r="H6959"/>
      <c r="I6959"/>
      <c r="J6959"/>
      <c r="K6959"/>
      <c r="L6959"/>
      <c r="M6959"/>
      <c r="N6959"/>
      <c r="O6959"/>
      <c r="P6959"/>
      <c r="Q6959"/>
    </row>
    <row r="6960" spans="3:17" x14ac:dyDescent="0.35">
      <c r="C6960"/>
      <c r="D6960"/>
      <c r="E6960"/>
      <c r="F6960"/>
      <c r="G6960"/>
      <c r="H6960"/>
      <c r="I6960"/>
      <c r="J6960"/>
      <c r="K6960"/>
      <c r="L6960"/>
      <c r="M6960"/>
      <c r="N6960"/>
      <c r="O6960"/>
      <c r="P6960"/>
      <c r="Q6960"/>
    </row>
    <row r="6961" spans="3:17" x14ac:dyDescent="0.35">
      <c r="C6961"/>
      <c r="D6961"/>
      <c r="E6961"/>
      <c r="F6961"/>
      <c r="G6961"/>
      <c r="H6961"/>
      <c r="I6961"/>
      <c r="J6961"/>
      <c r="K6961"/>
      <c r="L6961"/>
      <c r="M6961"/>
      <c r="N6961"/>
      <c r="O6961"/>
      <c r="P6961"/>
      <c r="Q6961"/>
    </row>
    <row r="6962" spans="3:17" x14ac:dyDescent="0.35">
      <c r="C6962"/>
      <c r="D6962"/>
      <c r="E6962"/>
      <c r="F6962"/>
      <c r="G6962"/>
      <c r="H6962"/>
      <c r="I6962"/>
      <c r="J6962"/>
      <c r="K6962"/>
      <c r="L6962"/>
      <c r="M6962"/>
      <c r="N6962"/>
      <c r="O6962"/>
      <c r="P6962"/>
      <c r="Q6962"/>
    </row>
    <row r="6963" spans="3:17" x14ac:dyDescent="0.35">
      <c r="C6963"/>
      <c r="D6963"/>
      <c r="E6963"/>
      <c r="F6963"/>
      <c r="G6963"/>
      <c r="H6963"/>
      <c r="I6963"/>
      <c r="J6963"/>
      <c r="K6963"/>
      <c r="L6963"/>
      <c r="M6963"/>
      <c r="N6963"/>
      <c r="O6963"/>
      <c r="P6963"/>
      <c r="Q6963"/>
    </row>
    <row r="6964" spans="3:17" x14ac:dyDescent="0.35">
      <c r="C6964"/>
      <c r="D6964"/>
      <c r="E6964"/>
      <c r="F6964"/>
      <c r="G6964"/>
      <c r="H6964"/>
      <c r="I6964"/>
      <c r="J6964"/>
      <c r="K6964"/>
      <c r="L6964"/>
      <c r="M6964"/>
      <c r="N6964"/>
      <c r="O6964"/>
      <c r="P6964"/>
      <c r="Q6964"/>
    </row>
    <row r="6965" spans="3:17" x14ac:dyDescent="0.35">
      <c r="C6965"/>
      <c r="D6965"/>
      <c r="E6965"/>
      <c r="F6965"/>
      <c r="G6965"/>
      <c r="H6965"/>
      <c r="I6965"/>
      <c r="J6965"/>
      <c r="K6965"/>
      <c r="L6965"/>
      <c r="M6965"/>
      <c r="N6965"/>
      <c r="O6965"/>
      <c r="P6965"/>
      <c r="Q6965"/>
    </row>
    <row r="6966" spans="3:17" x14ac:dyDescent="0.35">
      <c r="C6966"/>
      <c r="D6966"/>
      <c r="E6966"/>
      <c r="F6966"/>
      <c r="G6966"/>
      <c r="H6966"/>
      <c r="I6966"/>
      <c r="J6966"/>
      <c r="K6966"/>
      <c r="L6966"/>
      <c r="M6966"/>
      <c r="N6966"/>
      <c r="O6966"/>
      <c r="P6966"/>
      <c r="Q6966"/>
    </row>
    <row r="6967" spans="3:17" x14ac:dyDescent="0.35">
      <c r="C6967"/>
      <c r="D6967"/>
      <c r="E6967"/>
      <c r="F6967"/>
      <c r="G6967"/>
      <c r="H6967"/>
      <c r="I6967"/>
      <c r="J6967"/>
      <c r="K6967"/>
      <c r="L6967"/>
      <c r="M6967"/>
      <c r="N6967"/>
      <c r="O6967"/>
      <c r="P6967"/>
      <c r="Q6967"/>
    </row>
    <row r="6968" spans="3:17" x14ac:dyDescent="0.35">
      <c r="C6968"/>
      <c r="D6968"/>
      <c r="E6968"/>
      <c r="F6968"/>
      <c r="G6968"/>
      <c r="H6968"/>
      <c r="I6968"/>
      <c r="J6968"/>
      <c r="K6968"/>
      <c r="L6968"/>
      <c r="M6968"/>
      <c r="N6968"/>
      <c r="O6968"/>
      <c r="P6968"/>
      <c r="Q6968"/>
    </row>
    <row r="6969" spans="3:17" x14ac:dyDescent="0.35">
      <c r="C6969"/>
      <c r="D6969"/>
      <c r="E6969"/>
      <c r="F6969"/>
      <c r="G6969"/>
      <c r="H6969"/>
      <c r="I6969"/>
      <c r="J6969"/>
      <c r="K6969"/>
      <c r="L6969"/>
      <c r="M6969"/>
      <c r="N6969"/>
      <c r="O6969"/>
      <c r="P6969"/>
      <c r="Q6969"/>
    </row>
    <row r="6970" spans="3:17" x14ac:dyDescent="0.35">
      <c r="C6970"/>
      <c r="D6970"/>
      <c r="E6970"/>
      <c r="F6970"/>
      <c r="G6970"/>
      <c r="H6970"/>
      <c r="I6970"/>
      <c r="J6970"/>
      <c r="K6970"/>
      <c r="L6970"/>
      <c r="M6970"/>
      <c r="N6970"/>
      <c r="O6970"/>
      <c r="P6970"/>
      <c r="Q6970"/>
    </row>
    <row r="6971" spans="3:17" x14ac:dyDescent="0.35">
      <c r="C6971"/>
      <c r="D6971"/>
      <c r="E6971"/>
      <c r="F6971"/>
      <c r="G6971"/>
      <c r="H6971"/>
      <c r="I6971"/>
      <c r="J6971"/>
      <c r="K6971"/>
      <c r="L6971"/>
      <c r="M6971"/>
      <c r="N6971"/>
      <c r="O6971"/>
      <c r="P6971"/>
      <c r="Q6971"/>
    </row>
    <row r="6972" spans="3:17" x14ac:dyDescent="0.35">
      <c r="C6972"/>
      <c r="D6972"/>
      <c r="E6972"/>
      <c r="F6972"/>
      <c r="G6972"/>
      <c r="H6972"/>
      <c r="I6972"/>
      <c r="J6972"/>
      <c r="K6972"/>
      <c r="L6972"/>
      <c r="M6972"/>
      <c r="N6972"/>
      <c r="O6972"/>
      <c r="P6972"/>
      <c r="Q6972"/>
    </row>
    <row r="6973" spans="3:17" x14ac:dyDescent="0.35">
      <c r="C6973"/>
      <c r="D6973"/>
      <c r="E6973"/>
      <c r="F6973"/>
      <c r="G6973"/>
      <c r="H6973"/>
      <c r="I6973"/>
      <c r="J6973"/>
      <c r="K6973"/>
      <c r="L6973"/>
      <c r="M6973"/>
      <c r="N6973"/>
      <c r="O6973"/>
      <c r="P6973"/>
      <c r="Q6973"/>
    </row>
    <row r="6974" spans="3:17" x14ac:dyDescent="0.35">
      <c r="C6974"/>
      <c r="D6974"/>
      <c r="E6974"/>
      <c r="F6974"/>
      <c r="G6974"/>
      <c r="H6974"/>
      <c r="I6974"/>
      <c r="J6974"/>
      <c r="K6974"/>
      <c r="L6974"/>
      <c r="M6974"/>
      <c r="N6974"/>
      <c r="O6974"/>
      <c r="P6974"/>
      <c r="Q6974"/>
    </row>
    <row r="6975" spans="3:17" x14ac:dyDescent="0.35">
      <c r="C6975"/>
      <c r="D6975"/>
      <c r="E6975"/>
      <c r="F6975"/>
      <c r="G6975"/>
      <c r="H6975"/>
      <c r="I6975"/>
      <c r="J6975"/>
      <c r="K6975"/>
      <c r="L6975"/>
      <c r="M6975"/>
      <c r="N6975"/>
      <c r="O6975"/>
      <c r="P6975"/>
      <c r="Q6975"/>
    </row>
    <row r="6976" spans="3:17" x14ac:dyDescent="0.35">
      <c r="C6976"/>
      <c r="D6976"/>
      <c r="E6976"/>
      <c r="F6976"/>
      <c r="G6976"/>
      <c r="H6976"/>
      <c r="I6976"/>
      <c r="J6976"/>
      <c r="K6976"/>
      <c r="L6976"/>
      <c r="M6976"/>
      <c r="N6976"/>
      <c r="O6976"/>
      <c r="P6976"/>
      <c r="Q6976"/>
    </row>
    <row r="6977" spans="3:17" x14ac:dyDescent="0.35">
      <c r="C6977"/>
      <c r="D6977"/>
      <c r="E6977"/>
      <c r="F6977"/>
      <c r="G6977"/>
      <c r="H6977"/>
      <c r="I6977"/>
      <c r="J6977"/>
      <c r="K6977"/>
      <c r="L6977"/>
      <c r="M6977"/>
      <c r="N6977"/>
      <c r="O6977"/>
      <c r="P6977"/>
      <c r="Q6977"/>
    </row>
    <row r="6978" spans="3:17" x14ac:dyDescent="0.35">
      <c r="C6978"/>
      <c r="D6978"/>
      <c r="E6978"/>
      <c r="F6978"/>
      <c r="G6978"/>
      <c r="H6978"/>
      <c r="I6978"/>
      <c r="J6978"/>
      <c r="K6978"/>
      <c r="L6978"/>
      <c r="M6978"/>
      <c r="N6978"/>
      <c r="O6978"/>
      <c r="P6978"/>
      <c r="Q6978"/>
    </row>
    <row r="6979" spans="3:17" x14ac:dyDescent="0.35">
      <c r="C6979"/>
      <c r="D6979"/>
      <c r="E6979"/>
      <c r="F6979"/>
      <c r="G6979"/>
      <c r="H6979"/>
      <c r="I6979"/>
      <c r="J6979"/>
      <c r="K6979"/>
      <c r="L6979"/>
      <c r="M6979"/>
      <c r="N6979"/>
      <c r="O6979"/>
      <c r="P6979"/>
      <c r="Q6979"/>
    </row>
    <row r="6980" spans="3:17" x14ac:dyDescent="0.35">
      <c r="C6980"/>
      <c r="D6980"/>
      <c r="E6980"/>
      <c r="F6980"/>
      <c r="G6980"/>
      <c r="H6980"/>
      <c r="I6980"/>
      <c r="J6980"/>
      <c r="K6980"/>
      <c r="L6980"/>
      <c r="M6980"/>
      <c r="N6980"/>
      <c r="O6980"/>
      <c r="P6980"/>
      <c r="Q6980"/>
    </row>
    <row r="6981" spans="3:17" x14ac:dyDescent="0.35">
      <c r="C6981"/>
      <c r="D6981"/>
      <c r="E6981"/>
      <c r="F6981"/>
      <c r="G6981"/>
      <c r="H6981"/>
      <c r="I6981"/>
      <c r="J6981"/>
      <c r="K6981"/>
      <c r="L6981"/>
      <c r="M6981"/>
      <c r="N6981"/>
      <c r="O6981"/>
      <c r="P6981"/>
      <c r="Q6981"/>
    </row>
    <row r="6982" spans="3:17" x14ac:dyDescent="0.35">
      <c r="C6982"/>
      <c r="D6982"/>
      <c r="E6982"/>
      <c r="F6982"/>
      <c r="G6982"/>
      <c r="H6982"/>
      <c r="I6982"/>
      <c r="J6982"/>
      <c r="K6982"/>
      <c r="L6982"/>
      <c r="M6982"/>
      <c r="N6982"/>
      <c r="O6982"/>
      <c r="P6982"/>
      <c r="Q6982"/>
    </row>
    <row r="6983" spans="3:17" x14ac:dyDescent="0.35">
      <c r="C6983"/>
      <c r="D6983"/>
      <c r="E6983"/>
      <c r="F6983"/>
      <c r="G6983"/>
      <c r="H6983"/>
      <c r="I6983"/>
      <c r="J6983"/>
      <c r="K6983"/>
      <c r="L6983"/>
      <c r="M6983"/>
      <c r="N6983"/>
      <c r="O6983"/>
      <c r="P6983"/>
      <c r="Q6983"/>
    </row>
    <row r="6984" spans="3:17" x14ac:dyDescent="0.35">
      <c r="C6984"/>
      <c r="D6984"/>
      <c r="E6984"/>
      <c r="F6984"/>
      <c r="G6984"/>
      <c r="H6984"/>
      <c r="I6984"/>
      <c r="J6984"/>
      <c r="K6984"/>
      <c r="L6984"/>
      <c r="M6984"/>
      <c r="N6984"/>
      <c r="O6984"/>
      <c r="P6984"/>
      <c r="Q6984"/>
    </row>
    <row r="6985" spans="3:17" x14ac:dyDescent="0.35">
      <c r="C6985"/>
      <c r="D6985"/>
      <c r="E6985"/>
      <c r="F6985"/>
      <c r="G6985"/>
      <c r="H6985"/>
      <c r="I6985"/>
      <c r="J6985"/>
      <c r="K6985"/>
      <c r="L6985"/>
      <c r="M6985"/>
      <c r="N6985"/>
      <c r="O6985"/>
      <c r="P6985"/>
      <c r="Q6985"/>
    </row>
    <row r="6986" spans="3:17" x14ac:dyDescent="0.35">
      <c r="C6986"/>
      <c r="D6986"/>
      <c r="E6986"/>
      <c r="F6986"/>
      <c r="G6986"/>
      <c r="H6986"/>
      <c r="I6986"/>
      <c r="J6986"/>
      <c r="K6986"/>
      <c r="L6986"/>
      <c r="M6986"/>
      <c r="N6986"/>
      <c r="O6986"/>
      <c r="P6986"/>
      <c r="Q6986"/>
    </row>
    <row r="6987" spans="3:17" x14ac:dyDescent="0.35">
      <c r="C6987"/>
      <c r="D6987"/>
      <c r="E6987"/>
      <c r="F6987"/>
      <c r="G6987"/>
      <c r="H6987"/>
      <c r="I6987"/>
      <c r="J6987"/>
      <c r="K6987"/>
      <c r="L6987"/>
      <c r="M6987"/>
      <c r="N6987"/>
      <c r="O6987"/>
      <c r="P6987"/>
      <c r="Q6987"/>
    </row>
    <row r="6988" spans="3:17" x14ac:dyDescent="0.35">
      <c r="C6988"/>
      <c r="D6988"/>
      <c r="E6988"/>
      <c r="F6988"/>
      <c r="G6988"/>
      <c r="H6988"/>
      <c r="I6988"/>
      <c r="J6988"/>
      <c r="K6988"/>
      <c r="L6988"/>
      <c r="M6988"/>
      <c r="N6988"/>
      <c r="O6988"/>
      <c r="P6988"/>
      <c r="Q6988"/>
    </row>
    <row r="6989" spans="3:17" x14ac:dyDescent="0.35">
      <c r="C6989"/>
      <c r="D6989"/>
      <c r="E6989"/>
      <c r="F6989"/>
      <c r="G6989"/>
      <c r="H6989"/>
      <c r="I6989"/>
      <c r="J6989"/>
      <c r="K6989"/>
      <c r="L6989"/>
      <c r="M6989"/>
      <c r="N6989"/>
      <c r="O6989"/>
      <c r="P6989"/>
      <c r="Q6989"/>
    </row>
    <row r="6990" spans="3:17" x14ac:dyDescent="0.35">
      <c r="C6990"/>
      <c r="D6990"/>
      <c r="E6990"/>
      <c r="F6990"/>
      <c r="G6990"/>
      <c r="H6990"/>
      <c r="I6990"/>
      <c r="J6990"/>
      <c r="K6990"/>
      <c r="L6990"/>
      <c r="M6990"/>
      <c r="N6990"/>
      <c r="O6990"/>
      <c r="P6990"/>
      <c r="Q6990"/>
    </row>
    <row r="6991" spans="3:17" x14ac:dyDescent="0.35">
      <c r="C6991"/>
      <c r="D6991"/>
      <c r="E6991"/>
      <c r="F6991"/>
      <c r="G6991"/>
      <c r="H6991"/>
      <c r="I6991"/>
      <c r="J6991"/>
      <c r="K6991"/>
      <c r="L6991"/>
      <c r="M6991"/>
      <c r="N6991"/>
      <c r="O6991"/>
      <c r="P6991"/>
      <c r="Q6991"/>
    </row>
    <row r="6992" spans="3:17" x14ac:dyDescent="0.35">
      <c r="C6992"/>
      <c r="D6992"/>
      <c r="E6992"/>
      <c r="F6992"/>
      <c r="G6992"/>
      <c r="H6992"/>
      <c r="I6992"/>
      <c r="J6992"/>
      <c r="K6992"/>
      <c r="L6992"/>
      <c r="M6992"/>
      <c r="N6992"/>
      <c r="O6992"/>
      <c r="P6992"/>
      <c r="Q6992"/>
    </row>
    <row r="6993" spans="3:17" x14ac:dyDescent="0.35">
      <c r="C6993"/>
      <c r="D6993"/>
      <c r="E6993"/>
      <c r="F6993"/>
      <c r="G6993"/>
      <c r="H6993"/>
      <c r="I6993"/>
      <c r="J6993"/>
      <c r="K6993"/>
      <c r="L6993"/>
      <c r="M6993"/>
      <c r="N6993"/>
      <c r="O6993"/>
      <c r="P6993"/>
      <c r="Q6993"/>
    </row>
    <row r="6994" spans="3:17" x14ac:dyDescent="0.35">
      <c r="C6994"/>
      <c r="D6994"/>
      <c r="E6994"/>
      <c r="F6994"/>
      <c r="G6994"/>
      <c r="H6994"/>
      <c r="I6994"/>
      <c r="J6994"/>
      <c r="K6994"/>
      <c r="L6994"/>
      <c r="M6994"/>
      <c r="N6994"/>
      <c r="O6994"/>
      <c r="P6994"/>
      <c r="Q6994"/>
    </row>
    <row r="6995" spans="3:17" x14ac:dyDescent="0.35">
      <c r="C6995"/>
      <c r="D6995"/>
      <c r="E6995"/>
      <c r="F6995"/>
      <c r="G6995"/>
      <c r="H6995"/>
      <c r="I6995"/>
      <c r="J6995"/>
      <c r="K6995"/>
      <c r="L6995"/>
      <c r="M6995"/>
      <c r="N6995"/>
      <c r="O6995"/>
      <c r="P6995"/>
      <c r="Q6995"/>
    </row>
    <row r="6996" spans="3:17" x14ac:dyDescent="0.35">
      <c r="C6996"/>
      <c r="D6996"/>
      <c r="E6996"/>
      <c r="F6996"/>
      <c r="G6996"/>
      <c r="H6996"/>
      <c r="I6996"/>
      <c r="J6996"/>
      <c r="K6996"/>
      <c r="L6996"/>
      <c r="M6996"/>
      <c r="N6996"/>
      <c r="O6996"/>
      <c r="P6996"/>
      <c r="Q6996"/>
    </row>
    <row r="6997" spans="3:17" x14ac:dyDescent="0.35">
      <c r="C6997"/>
      <c r="D6997"/>
      <c r="E6997"/>
      <c r="F6997"/>
      <c r="G6997"/>
      <c r="H6997"/>
      <c r="I6997"/>
      <c r="J6997"/>
      <c r="K6997"/>
      <c r="L6997"/>
      <c r="M6997"/>
      <c r="N6997"/>
      <c r="O6997"/>
      <c r="P6997"/>
      <c r="Q6997"/>
    </row>
    <row r="6998" spans="3:17" x14ac:dyDescent="0.35">
      <c r="C6998"/>
      <c r="D6998"/>
      <c r="E6998"/>
      <c r="F6998"/>
      <c r="G6998"/>
      <c r="H6998"/>
      <c r="I6998"/>
      <c r="J6998"/>
      <c r="K6998"/>
      <c r="L6998"/>
      <c r="M6998"/>
      <c r="N6998"/>
      <c r="O6998"/>
      <c r="P6998"/>
      <c r="Q6998"/>
    </row>
    <row r="6999" spans="3:17" x14ac:dyDescent="0.35">
      <c r="C6999"/>
      <c r="D6999"/>
      <c r="E6999"/>
      <c r="F6999"/>
      <c r="G6999"/>
      <c r="H6999"/>
      <c r="I6999"/>
      <c r="J6999"/>
      <c r="K6999"/>
      <c r="L6999"/>
      <c r="M6999"/>
      <c r="N6999"/>
      <c r="O6999"/>
      <c r="P6999"/>
      <c r="Q6999"/>
    </row>
    <row r="7000" spans="3:17" x14ac:dyDescent="0.35">
      <c r="C7000"/>
      <c r="D7000"/>
      <c r="E7000"/>
      <c r="F7000"/>
      <c r="G7000"/>
      <c r="H7000"/>
      <c r="I7000"/>
      <c r="J7000"/>
      <c r="K7000"/>
      <c r="L7000"/>
      <c r="M7000"/>
      <c r="N7000"/>
      <c r="O7000"/>
      <c r="P7000"/>
      <c r="Q7000"/>
    </row>
    <row r="7001" spans="3:17" x14ac:dyDescent="0.35">
      <c r="C7001"/>
      <c r="D7001"/>
      <c r="E7001"/>
      <c r="F7001"/>
      <c r="G7001"/>
      <c r="H7001"/>
      <c r="I7001"/>
      <c r="J7001"/>
      <c r="K7001"/>
      <c r="L7001"/>
      <c r="M7001"/>
      <c r="N7001"/>
      <c r="O7001"/>
      <c r="P7001"/>
      <c r="Q7001"/>
    </row>
    <row r="7002" spans="3:17" x14ac:dyDescent="0.35">
      <c r="C7002"/>
      <c r="D7002"/>
      <c r="E7002"/>
      <c r="F7002"/>
      <c r="G7002"/>
      <c r="H7002"/>
      <c r="I7002"/>
      <c r="J7002"/>
      <c r="K7002"/>
      <c r="L7002"/>
      <c r="M7002"/>
      <c r="N7002"/>
      <c r="O7002"/>
      <c r="P7002"/>
      <c r="Q7002"/>
    </row>
    <row r="7003" spans="3:17" x14ac:dyDescent="0.35">
      <c r="C7003"/>
      <c r="D7003"/>
      <c r="E7003"/>
      <c r="F7003"/>
      <c r="G7003"/>
      <c r="H7003"/>
      <c r="I7003"/>
      <c r="J7003"/>
      <c r="K7003"/>
      <c r="L7003"/>
      <c r="M7003"/>
      <c r="N7003"/>
      <c r="O7003"/>
      <c r="P7003"/>
      <c r="Q7003"/>
    </row>
    <row r="7004" spans="3:17" x14ac:dyDescent="0.35">
      <c r="C7004"/>
      <c r="D7004"/>
      <c r="E7004"/>
      <c r="F7004"/>
      <c r="G7004"/>
      <c r="H7004"/>
      <c r="I7004"/>
      <c r="J7004"/>
      <c r="K7004"/>
      <c r="L7004"/>
      <c r="M7004"/>
      <c r="N7004"/>
      <c r="O7004"/>
      <c r="P7004"/>
      <c r="Q7004"/>
    </row>
    <row r="7005" spans="3:17" x14ac:dyDescent="0.35">
      <c r="C7005"/>
      <c r="D7005"/>
      <c r="E7005"/>
      <c r="F7005"/>
      <c r="G7005"/>
      <c r="H7005"/>
      <c r="I7005"/>
      <c r="J7005"/>
      <c r="K7005"/>
      <c r="L7005"/>
      <c r="M7005"/>
      <c r="N7005"/>
      <c r="O7005"/>
      <c r="P7005"/>
      <c r="Q7005"/>
    </row>
    <row r="7006" spans="3:17" x14ac:dyDescent="0.35">
      <c r="C7006"/>
      <c r="D7006"/>
      <c r="E7006"/>
      <c r="F7006"/>
      <c r="G7006"/>
      <c r="H7006"/>
      <c r="I7006"/>
      <c r="J7006"/>
      <c r="K7006"/>
      <c r="L7006"/>
      <c r="M7006"/>
      <c r="N7006"/>
      <c r="O7006"/>
      <c r="P7006"/>
      <c r="Q7006"/>
    </row>
    <row r="7007" spans="3:17" x14ac:dyDescent="0.35">
      <c r="C7007"/>
      <c r="D7007"/>
      <c r="E7007"/>
      <c r="F7007"/>
      <c r="G7007"/>
      <c r="H7007"/>
      <c r="I7007"/>
      <c r="J7007"/>
      <c r="K7007"/>
      <c r="L7007"/>
      <c r="M7007"/>
      <c r="N7007"/>
      <c r="O7007"/>
      <c r="P7007"/>
      <c r="Q7007"/>
    </row>
    <row r="7008" spans="3:17" x14ac:dyDescent="0.35">
      <c r="C7008"/>
      <c r="D7008"/>
      <c r="E7008"/>
      <c r="F7008"/>
      <c r="G7008"/>
      <c r="H7008"/>
      <c r="I7008"/>
      <c r="J7008"/>
      <c r="K7008"/>
      <c r="L7008"/>
      <c r="M7008"/>
      <c r="N7008"/>
      <c r="O7008"/>
      <c r="P7008"/>
      <c r="Q7008"/>
    </row>
    <row r="7009" spans="3:17" x14ac:dyDescent="0.35">
      <c r="C7009"/>
      <c r="D7009"/>
      <c r="E7009"/>
      <c r="F7009"/>
      <c r="G7009"/>
      <c r="H7009"/>
      <c r="I7009"/>
      <c r="J7009"/>
      <c r="K7009"/>
      <c r="L7009"/>
      <c r="M7009"/>
      <c r="N7009"/>
      <c r="O7009"/>
      <c r="P7009"/>
      <c r="Q7009"/>
    </row>
    <row r="7010" spans="3:17" x14ac:dyDescent="0.35">
      <c r="C7010"/>
      <c r="D7010"/>
      <c r="E7010"/>
      <c r="F7010"/>
      <c r="G7010"/>
      <c r="H7010"/>
      <c r="I7010"/>
      <c r="J7010"/>
      <c r="K7010"/>
      <c r="L7010"/>
      <c r="M7010"/>
      <c r="N7010"/>
      <c r="O7010"/>
      <c r="P7010"/>
      <c r="Q7010"/>
    </row>
    <row r="7011" spans="3:17" x14ac:dyDescent="0.35">
      <c r="C7011"/>
      <c r="D7011"/>
      <c r="E7011"/>
      <c r="F7011"/>
      <c r="G7011"/>
      <c r="H7011"/>
      <c r="I7011"/>
      <c r="J7011"/>
      <c r="K7011"/>
      <c r="L7011"/>
      <c r="M7011"/>
      <c r="N7011"/>
      <c r="O7011"/>
      <c r="P7011"/>
      <c r="Q7011"/>
    </row>
    <row r="7012" spans="3:17" x14ac:dyDescent="0.35">
      <c r="C7012"/>
      <c r="D7012"/>
      <c r="E7012"/>
      <c r="F7012"/>
      <c r="G7012"/>
      <c r="H7012"/>
      <c r="I7012"/>
      <c r="J7012"/>
      <c r="K7012"/>
      <c r="L7012"/>
      <c r="M7012"/>
      <c r="N7012"/>
      <c r="O7012"/>
      <c r="P7012"/>
      <c r="Q7012"/>
    </row>
    <row r="7013" spans="3:17" x14ac:dyDescent="0.35">
      <c r="C7013"/>
      <c r="D7013"/>
      <c r="E7013"/>
      <c r="F7013"/>
      <c r="G7013"/>
      <c r="H7013"/>
      <c r="I7013"/>
      <c r="J7013"/>
      <c r="K7013"/>
      <c r="L7013"/>
      <c r="M7013"/>
      <c r="N7013"/>
      <c r="O7013"/>
      <c r="P7013"/>
      <c r="Q7013"/>
    </row>
    <row r="7014" spans="3:17" x14ac:dyDescent="0.35">
      <c r="C7014"/>
      <c r="D7014"/>
      <c r="E7014"/>
      <c r="F7014"/>
      <c r="G7014"/>
      <c r="H7014"/>
      <c r="I7014"/>
      <c r="J7014"/>
      <c r="K7014"/>
      <c r="L7014"/>
      <c r="M7014"/>
      <c r="N7014"/>
      <c r="O7014"/>
      <c r="P7014"/>
      <c r="Q7014"/>
    </row>
    <row r="7015" spans="3:17" x14ac:dyDescent="0.35">
      <c r="C7015"/>
      <c r="D7015"/>
      <c r="E7015"/>
      <c r="F7015"/>
      <c r="G7015"/>
      <c r="H7015"/>
      <c r="I7015"/>
      <c r="J7015"/>
      <c r="K7015"/>
      <c r="L7015"/>
      <c r="M7015"/>
      <c r="N7015"/>
      <c r="O7015"/>
      <c r="P7015"/>
      <c r="Q7015"/>
    </row>
    <row r="7016" spans="3:17" x14ac:dyDescent="0.35">
      <c r="C7016"/>
      <c r="D7016"/>
      <c r="E7016"/>
      <c r="F7016"/>
      <c r="G7016"/>
      <c r="H7016"/>
      <c r="I7016"/>
      <c r="J7016"/>
      <c r="K7016"/>
      <c r="L7016"/>
      <c r="M7016"/>
      <c r="N7016"/>
      <c r="O7016"/>
      <c r="P7016"/>
      <c r="Q7016"/>
    </row>
    <row r="7017" spans="3:17" x14ac:dyDescent="0.35">
      <c r="C7017"/>
      <c r="D7017"/>
      <c r="E7017"/>
      <c r="F7017"/>
      <c r="G7017"/>
      <c r="H7017"/>
      <c r="I7017"/>
      <c r="J7017"/>
      <c r="K7017"/>
      <c r="L7017"/>
      <c r="M7017"/>
      <c r="N7017"/>
      <c r="O7017"/>
      <c r="P7017"/>
      <c r="Q7017"/>
    </row>
    <row r="7018" spans="3:17" x14ac:dyDescent="0.35">
      <c r="C7018"/>
      <c r="D7018"/>
      <c r="E7018"/>
      <c r="F7018"/>
      <c r="G7018"/>
      <c r="H7018"/>
      <c r="I7018"/>
      <c r="J7018"/>
      <c r="K7018"/>
      <c r="L7018"/>
      <c r="M7018"/>
      <c r="N7018"/>
      <c r="O7018"/>
      <c r="P7018"/>
      <c r="Q7018"/>
    </row>
    <row r="7019" spans="3:17" x14ac:dyDescent="0.35">
      <c r="C7019"/>
      <c r="D7019"/>
      <c r="E7019"/>
      <c r="F7019"/>
      <c r="G7019"/>
      <c r="H7019"/>
      <c r="I7019"/>
      <c r="J7019"/>
      <c r="K7019"/>
      <c r="L7019"/>
      <c r="M7019"/>
      <c r="N7019"/>
      <c r="O7019"/>
      <c r="P7019"/>
      <c r="Q7019"/>
    </row>
    <row r="7020" spans="3:17" x14ac:dyDescent="0.35">
      <c r="C7020"/>
      <c r="D7020"/>
      <c r="E7020"/>
      <c r="F7020"/>
      <c r="G7020"/>
      <c r="H7020"/>
      <c r="I7020"/>
      <c r="J7020"/>
      <c r="K7020"/>
      <c r="L7020"/>
      <c r="M7020"/>
      <c r="N7020"/>
      <c r="O7020"/>
      <c r="P7020"/>
      <c r="Q7020"/>
    </row>
    <row r="7021" spans="3:17" x14ac:dyDescent="0.35">
      <c r="C7021"/>
      <c r="D7021"/>
      <c r="E7021"/>
      <c r="F7021"/>
      <c r="G7021"/>
      <c r="H7021"/>
      <c r="I7021"/>
      <c r="J7021"/>
      <c r="K7021"/>
      <c r="L7021"/>
      <c r="M7021"/>
      <c r="N7021"/>
      <c r="O7021"/>
      <c r="P7021"/>
      <c r="Q7021"/>
    </row>
    <row r="7022" spans="3:17" x14ac:dyDescent="0.35">
      <c r="C7022"/>
      <c r="D7022"/>
      <c r="E7022"/>
      <c r="F7022"/>
      <c r="G7022"/>
      <c r="H7022"/>
      <c r="I7022"/>
      <c r="J7022"/>
      <c r="K7022"/>
      <c r="L7022"/>
      <c r="M7022"/>
      <c r="N7022"/>
      <c r="O7022"/>
      <c r="P7022"/>
      <c r="Q7022"/>
    </row>
    <row r="7023" spans="3:17" x14ac:dyDescent="0.35">
      <c r="C7023"/>
      <c r="D7023"/>
      <c r="E7023"/>
      <c r="F7023"/>
      <c r="G7023"/>
      <c r="H7023"/>
      <c r="I7023"/>
      <c r="J7023"/>
      <c r="K7023"/>
      <c r="L7023"/>
      <c r="M7023"/>
      <c r="N7023"/>
      <c r="O7023"/>
      <c r="P7023"/>
      <c r="Q7023"/>
    </row>
    <row r="7024" spans="3:17" x14ac:dyDescent="0.35">
      <c r="C7024"/>
      <c r="D7024"/>
      <c r="E7024"/>
      <c r="F7024"/>
      <c r="G7024"/>
      <c r="H7024"/>
      <c r="I7024"/>
      <c r="J7024"/>
      <c r="K7024"/>
      <c r="L7024"/>
      <c r="M7024"/>
      <c r="N7024"/>
      <c r="O7024"/>
      <c r="P7024"/>
      <c r="Q7024"/>
    </row>
    <row r="7025" spans="3:17" x14ac:dyDescent="0.35">
      <c r="C7025"/>
      <c r="D7025"/>
      <c r="E7025"/>
      <c r="F7025"/>
      <c r="G7025"/>
      <c r="H7025"/>
      <c r="I7025"/>
      <c r="J7025"/>
      <c r="K7025"/>
      <c r="L7025"/>
      <c r="M7025"/>
      <c r="N7025"/>
      <c r="O7025"/>
      <c r="P7025"/>
      <c r="Q7025"/>
    </row>
    <row r="7026" spans="3:17" x14ac:dyDescent="0.35">
      <c r="C7026"/>
      <c r="D7026"/>
      <c r="E7026"/>
      <c r="F7026"/>
      <c r="G7026"/>
      <c r="H7026"/>
      <c r="I7026"/>
      <c r="J7026"/>
      <c r="K7026"/>
      <c r="L7026"/>
      <c r="M7026"/>
      <c r="N7026"/>
      <c r="O7026"/>
      <c r="P7026"/>
      <c r="Q7026"/>
    </row>
    <row r="7027" spans="3:17" x14ac:dyDescent="0.35">
      <c r="C7027"/>
      <c r="D7027"/>
      <c r="E7027"/>
      <c r="F7027"/>
      <c r="G7027"/>
      <c r="H7027"/>
      <c r="I7027"/>
      <c r="J7027"/>
      <c r="K7027"/>
      <c r="L7027"/>
      <c r="M7027"/>
      <c r="N7027"/>
      <c r="O7027"/>
      <c r="P7027"/>
      <c r="Q7027"/>
    </row>
    <row r="7028" spans="3:17" x14ac:dyDescent="0.35">
      <c r="C7028"/>
      <c r="D7028"/>
      <c r="E7028"/>
      <c r="F7028"/>
      <c r="G7028"/>
      <c r="H7028"/>
      <c r="I7028"/>
      <c r="J7028"/>
      <c r="K7028"/>
      <c r="L7028"/>
      <c r="M7028"/>
      <c r="N7028"/>
      <c r="O7028"/>
      <c r="P7028"/>
      <c r="Q7028"/>
    </row>
    <row r="7029" spans="3:17" x14ac:dyDescent="0.35">
      <c r="C7029"/>
      <c r="D7029"/>
      <c r="E7029"/>
      <c r="F7029"/>
      <c r="G7029"/>
      <c r="H7029"/>
      <c r="I7029"/>
      <c r="J7029"/>
      <c r="K7029"/>
      <c r="L7029"/>
      <c r="M7029"/>
      <c r="N7029"/>
      <c r="O7029"/>
      <c r="P7029"/>
      <c r="Q7029"/>
    </row>
    <row r="7030" spans="3:17" x14ac:dyDescent="0.35">
      <c r="C7030"/>
      <c r="D7030"/>
      <c r="E7030"/>
      <c r="F7030"/>
      <c r="G7030"/>
      <c r="H7030"/>
      <c r="I7030"/>
      <c r="J7030"/>
      <c r="K7030"/>
      <c r="L7030"/>
      <c r="M7030"/>
      <c r="N7030"/>
      <c r="O7030"/>
      <c r="P7030"/>
      <c r="Q7030"/>
    </row>
    <row r="7031" spans="3:17" x14ac:dyDescent="0.35">
      <c r="C7031"/>
      <c r="D7031"/>
      <c r="E7031"/>
      <c r="F7031"/>
      <c r="G7031"/>
      <c r="H7031"/>
      <c r="I7031"/>
      <c r="J7031"/>
      <c r="K7031"/>
      <c r="L7031"/>
      <c r="M7031"/>
      <c r="N7031"/>
      <c r="O7031"/>
      <c r="P7031"/>
      <c r="Q7031"/>
    </row>
    <row r="7032" spans="3:17" x14ac:dyDescent="0.35">
      <c r="C7032"/>
      <c r="D7032"/>
      <c r="E7032"/>
      <c r="F7032"/>
      <c r="G7032"/>
      <c r="H7032"/>
      <c r="I7032"/>
      <c r="J7032"/>
      <c r="K7032"/>
      <c r="L7032"/>
      <c r="M7032"/>
      <c r="N7032"/>
      <c r="O7032"/>
      <c r="P7032"/>
      <c r="Q7032"/>
    </row>
    <row r="7033" spans="3:17" x14ac:dyDescent="0.35">
      <c r="C7033"/>
      <c r="D7033"/>
      <c r="E7033"/>
      <c r="F7033"/>
      <c r="G7033"/>
      <c r="H7033"/>
      <c r="I7033"/>
      <c r="J7033"/>
      <c r="K7033"/>
      <c r="L7033"/>
      <c r="M7033"/>
      <c r="N7033"/>
      <c r="O7033"/>
      <c r="P7033"/>
      <c r="Q7033"/>
    </row>
    <row r="7034" spans="3:17" x14ac:dyDescent="0.35">
      <c r="C7034"/>
      <c r="D7034"/>
      <c r="E7034"/>
      <c r="F7034"/>
      <c r="G7034"/>
      <c r="H7034"/>
      <c r="I7034"/>
      <c r="J7034"/>
      <c r="K7034"/>
      <c r="L7034"/>
      <c r="M7034"/>
      <c r="N7034"/>
      <c r="O7034"/>
      <c r="P7034"/>
      <c r="Q7034"/>
    </row>
    <row r="7035" spans="3:17" x14ac:dyDescent="0.35">
      <c r="C7035"/>
      <c r="D7035"/>
      <c r="E7035"/>
      <c r="F7035"/>
      <c r="G7035"/>
      <c r="H7035"/>
      <c r="I7035"/>
      <c r="J7035"/>
      <c r="K7035"/>
      <c r="L7035"/>
      <c r="M7035"/>
      <c r="N7035"/>
      <c r="O7035"/>
      <c r="P7035"/>
      <c r="Q7035"/>
    </row>
    <row r="7036" spans="3:17" x14ac:dyDescent="0.35">
      <c r="C7036"/>
      <c r="D7036"/>
      <c r="E7036"/>
      <c r="F7036"/>
      <c r="G7036"/>
      <c r="H7036"/>
      <c r="I7036"/>
      <c r="J7036"/>
      <c r="K7036"/>
      <c r="L7036"/>
      <c r="M7036"/>
      <c r="N7036"/>
      <c r="O7036"/>
      <c r="P7036"/>
      <c r="Q7036"/>
    </row>
    <row r="7037" spans="3:17" x14ac:dyDescent="0.35">
      <c r="C7037"/>
      <c r="D7037"/>
      <c r="E7037"/>
      <c r="F7037"/>
      <c r="G7037"/>
      <c r="H7037"/>
      <c r="I7037"/>
      <c r="J7037"/>
      <c r="K7037"/>
      <c r="L7037"/>
      <c r="M7037"/>
      <c r="N7037"/>
      <c r="O7037"/>
      <c r="P7037"/>
      <c r="Q7037"/>
    </row>
    <row r="7038" spans="3:17" x14ac:dyDescent="0.35">
      <c r="C7038"/>
      <c r="D7038"/>
      <c r="E7038"/>
      <c r="F7038"/>
      <c r="G7038"/>
      <c r="H7038"/>
      <c r="I7038"/>
      <c r="J7038"/>
      <c r="K7038"/>
      <c r="L7038"/>
      <c r="M7038"/>
      <c r="N7038"/>
      <c r="O7038"/>
      <c r="P7038"/>
      <c r="Q7038"/>
    </row>
    <row r="7039" spans="3:17" x14ac:dyDescent="0.35">
      <c r="C7039"/>
      <c r="D7039"/>
      <c r="E7039"/>
      <c r="F7039"/>
      <c r="G7039"/>
      <c r="H7039"/>
      <c r="I7039"/>
      <c r="J7039"/>
      <c r="K7039"/>
      <c r="L7039"/>
      <c r="M7039"/>
      <c r="N7039"/>
      <c r="O7039"/>
      <c r="P7039"/>
      <c r="Q7039"/>
    </row>
    <row r="7040" spans="3:17" x14ac:dyDescent="0.35">
      <c r="C7040"/>
      <c r="D7040"/>
      <c r="E7040"/>
      <c r="F7040"/>
      <c r="G7040"/>
      <c r="H7040"/>
      <c r="I7040"/>
      <c r="J7040"/>
      <c r="K7040"/>
      <c r="L7040"/>
      <c r="M7040"/>
      <c r="N7040"/>
      <c r="O7040"/>
      <c r="P7040"/>
      <c r="Q7040"/>
    </row>
    <row r="7041" spans="3:17" x14ac:dyDescent="0.35">
      <c r="C7041"/>
      <c r="D7041"/>
      <c r="E7041"/>
      <c r="F7041"/>
      <c r="G7041"/>
      <c r="H7041"/>
      <c r="I7041"/>
      <c r="J7041"/>
      <c r="K7041"/>
      <c r="L7041"/>
      <c r="M7041"/>
      <c r="N7041"/>
      <c r="O7041"/>
      <c r="P7041"/>
      <c r="Q7041"/>
    </row>
    <row r="7042" spans="3:17" x14ac:dyDescent="0.35">
      <c r="C7042"/>
      <c r="D7042"/>
      <c r="E7042"/>
      <c r="F7042"/>
      <c r="G7042"/>
      <c r="H7042"/>
      <c r="I7042"/>
      <c r="J7042"/>
      <c r="K7042"/>
      <c r="L7042"/>
      <c r="M7042"/>
      <c r="N7042"/>
      <c r="O7042"/>
      <c r="P7042"/>
      <c r="Q7042"/>
    </row>
    <row r="7043" spans="3:17" x14ac:dyDescent="0.35">
      <c r="C7043"/>
      <c r="D7043"/>
      <c r="E7043"/>
      <c r="F7043"/>
      <c r="G7043"/>
      <c r="H7043"/>
      <c r="I7043"/>
      <c r="J7043"/>
      <c r="K7043"/>
      <c r="L7043"/>
      <c r="M7043"/>
      <c r="N7043"/>
      <c r="O7043"/>
      <c r="P7043"/>
      <c r="Q7043"/>
    </row>
    <row r="7044" spans="3:17" x14ac:dyDescent="0.35">
      <c r="C7044"/>
      <c r="D7044"/>
      <c r="E7044"/>
      <c r="F7044"/>
      <c r="G7044"/>
      <c r="H7044"/>
      <c r="I7044"/>
      <c r="J7044"/>
      <c r="K7044"/>
      <c r="L7044"/>
      <c r="M7044"/>
      <c r="N7044"/>
      <c r="O7044"/>
      <c r="P7044"/>
      <c r="Q7044"/>
    </row>
    <row r="7045" spans="3:17" x14ac:dyDescent="0.35">
      <c r="C7045"/>
      <c r="D7045"/>
      <c r="E7045"/>
      <c r="F7045"/>
      <c r="G7045"/>
      <c r="H7045"/>
      <c r="I7045"/>
      <c r="J7045"/>
      <c r="K7045"/>
      <c r="L7045"/>
      <c r="M7045"/>
      <c r="N7045"/>
      <c r="O7045"/>
      <c r="P7045"/>
      <c r="Q7045"/>
    </row>
    <row r="7046" spans="3:17" x14ac:dyDescent="0.35">
      <c r="C7046"/>
      <c r="D7046"/>
      <c r="E7046"/>
      <c r="F7046"/>
      <c r="G7046"/>
      <c r="H7046"/>
      <c r="I7046"/>
      <c r="J7046"/>
      <c r="K7046"/>
      <c r="L7046"/>
      <c r="M7046"/>
      <c r="N7046"/>
      <c r="O7046"/>
      <c r="P7046"/>
      <c r="Q7046"/>
    </row>
    <row r="7047" spans="3:17" x14ac:dyDescent="0.35">
      <c r="C7047"/>
      <c r="D7047"/>
      <c r="E7047"/>
      <c r="F7047"/>
      <c r="G7047"/>
      <c r="H7047"/>
      <c r="I7047"/>
      <c r="J7047"/>
      <c r="K7047"/>
      <c r="L7047"/>
      <c r="M7047"/>
      <c r="N7047"/>
      <c r="O7047"/>
      <c r="P7047"/>
      <c r="Q7047"/>
    </row>
    <row r="7048" spans="3:17" x14ac:dyDescent="0.35">
      <c r="C7048"/>
      <c r="D7048"/>
      <c r="E7048"/>
      <c r="F7048"/>
      <c r="G7048"/>
      <c r="H7048"/>
      <c r="I7048"/>
      <c r="J7048"/>
      <c r="K7048"/>
      <c r="L7048"/>
      <c r="M7048"/>
      <c r="N7048"/>
      <c r="O7048"/>
      <c r="P7048"/>
      <c r="Q7048"/>
    </row>
    <row r="7049" spans="3:17" x14ac:dyDescent="0.35">
      <c r="C7049"/>
      <c r="D7049"/>
      <c r="E7049"/>
      <c r="F7049"/>
      <c r="G7049"/>
      <c r="H7049"/>
      <c r="I7049"/>
      <c r="J7049"/>
      <c r="K7049"/>
      <c r="L7049"/>
      <c r="M7049"/>
      <c r="N7049"/>
      <c r="O7049"/>
      <c r="P7049"/>
      <c r="Q7049"/>
    </row>
    <row r="7050" spans="3:17" x14ac:dyDescent="0.35">
      <c r="C7050"/>
      <c r="D7050"/>
      <c r="E7050"/>
      <c r="F7050"/>
      <c r="G7050"/>
      <c r="H7050"/>
      <c r="I7050"/>
      <c r="J7050"/>
      <c r="K7050"/>
      <c r="L7050"/>
      <c r="M7050"/>
      <c r="N7050"/>
      <c r="O7050"/>
      <c r="P7050"/>
      <c r="Q7050"/>
    </row>
    <row r="7051" spans="3:17" x14ac:dyDescent="0.35">
      <c r="C7051"/>
      <c r="D7051"/>
      <c r="E7051"/>
      <c r="F7051"/>
      <c r="G7051"/>
      <c r="H7051"/>
      <c r="I7051"/>
      <c r="J7051"/>
      <c r="K7051"/>
      <c r="L7051"/>
      <c r="M7051"/>
      <c r="N7051"/>
      <c r="O7051"/>
      <c r="P7051"/>
      <c r="Q7051"/>
    </row>
    <row r="7052" spans="3:17" x14ac:dyDescent="0.35">
      <c r="C7052"/>
      <c r="D7052"/>
      <c r="E7052"/>
      <c r="F7052"/>
      <c r="G7052"/>
      <c r="H7052"/>
      <c r="I7052"/>
      <c r="J7052"/>
      <c r="K7052"/>
      <c r="L7052"/>
      <c r="M7052"/>
      <c r="N7052"/>
      <c r="O7052"/>
      <c r="P7052"/>
      <c r="Q7052"/>
    </row>
    <row r="7053" spans="3:17" x14ac:dyDescent="0.35">
      <c r="C7053"/>
      <c r="D7053"/>
      <c r="E7053"/>
      <c r="F7053"/>
      <c r="G7053"/>
      <c r="H7053"/>
      <c r="I7053"/>
      <c r="J7053"/>
      <c r="K7053"/>
      <c r="L7053"/>
      <c r="M7053"/>
      <c r="N7053"/>
      <c r="O7053"/>
      <c r="P7053"/>
      <c r="Q7053"/>
    </row>
    <row r="7054" spans="3:17" x14ac:dyDescent="0.35">
      <c r="C7054"/>
      <c r="D7054"/>
      <c r="E7054"/>
      <c r="F7054"/>
      <c r="G7054"/>
      <c r="H7054"/>
      <c r="I7054"/>
      <c r="J7054"/>
      <c r="K7054"/>
      <c r="L7054"/>
      <c r="M7054"/>
      <c r="N7054"/>
      <c r="O7054"/>
      <c r="P7054"/>
      <c r="Q7054"/>
    </row>
    <row r="7055" spans="3:17" x14ac:dyDescent="0.35">
      <c r="C7055"/>
      <c r="D7055"/>
      <c r="E7055"/>
      <c r="F7055"/>
      <c r="G7055"/>
      <c r="H7055"/>
      <c r="I7055"/>
      <c r="J7055"/>
      <c r="K7055"/>
      <c r="L7055"/>
      <c r="M7055"/>
      <c r="N7055"/>
      <c r="O7055"/>
      <c r="P7055"/>
      <c r="Q7055"/>
    </row>
    <row r="7056" spans="3:17" x14ac:dyDescent="0.35">
      <c r="C7056"/>
      <c r="D7056"/>
      <c r="E7056"/>
      <c r="F7056"/>
      <c r="G7056"/>
      <c r="H7056"/>
      <c r="I7056"/>
      <c r="J7056"/>
      <c r="K7056"/>
      <c r="L7056"/>
      <c r="M7056"/>
      <c r="N7056"/>
      <c r="O7056"/>
      <c r="P7056"/>
      <c r="Q7056"/>
    </row>
    <row r="7057" spans="3:17" x14ac:dyDescent="0.35">
      <c r="C7057"/>
      <c r="D7057"/>
      <c r="E7057"/>
      <c r="F7057"/>
      <c r="G7057"/>
      <c r="H7057"/>
      <c r="I7057"/>
      <c r="J7057"/>
      <c r="K7057"/>
      <c r="L7057"/>
      <c r="M7057"/>
      <c r="N7057"/>
      <c r="O7057"/>
      <c r="P7057"/>
      <c r="Q7057"/>
    </row>
    <row r="7058" spans="3:17" x14ac:dyDescent="0.35">
      <c r="C7058"/>
      <c r="D7058"/>
      <c r="E7058"/>
      <c r="F7058"/>
      <c r="G7058"/>
      <c r="H7058"/>
      <c r="I7058"/>
      <c r="J7058"/>
      <c r="K7058"/>
      <c r="L7058"/>
      <c r="M7058"/>
      <c r="N7058"/>
      <c r="O7058"/>
      <c r="P7058"/>
      <c r="Q7058"/>
    </row>
    <row r="7059" spans="3:17" x14ac:dyDescent="0.35">
      <c r="C7059"/>
      <c r="D7059"/>
      <c r="E7059"/>
      <c r="F7059"/>
      <c r="G7059"/>
      <c r="H7059"/>
      <c r="I7059"/>
      <c r="J7059"/>
      <c r="K7059"/>
      <c r="L7059"/>
      <c r="M7059"/>
      <c r="N7059"/>
      <c r="O7059"/>
      <c r="P7059"/>
      <c r="Q7059"/>
    </row>
    <row r="7060" spans="3:17" x14ac:dyDescent="0.35">
      <c r="C7060"/>
      <c r="D7060"/>
      <c r="E7060"/>
      <c r="F7060"/>
      <c r="G7060"/>
      <c r="H7060"/>
      <c r="I7060"/>
      <c r="J7060"/>
      <c r="K7060"/>
      <c r="L7060"/>
      <c r="M7060"/>
      <c r="N7060"/>
      <c r="O7060"/>
      <c r="P7060"/>
      <c r="Q7060"/>
    </row>
    <row r="7061" spans="3:17" x14ac:dyDescent="0.35">
      <c r="C7061"/>
      <c r="D7061"/>
      <c r="E7061"/>
      <c r="F7061"/>
      <c r="G7061"/>
      <c r="H7061"/>
      <c r="I7061"/>
      <c r="J7061"/>
      <c r="K7061"/>
      <c r="L7061"/>
      <c r="M7061"/>
      <c r="N7061"/>
      <c r="O7061"/>
      <c r="P7061"/>
      <c r="Q7061"/>
    </row>
    <row r="7062" spans="3:17" x14ac:dyDescent="0.35">
      <c r="C7062"/>
      <c r="D7062"/>
      <c r="E7062"/>
      <c r="F7062"/>
      <c r="G7062"/>
      <c r="H7062"/>
      <c r="I7062"/>
      <c r="J7062"/>
      <c r="K7062"/>
      <c r="L7062"/>
      <c r="M7062"/>
      <c r="N7062"/>
      <c r="O7062"/>
      <c r="P7062"/>
      <c r="Q7062"/>
    </row>
    <row r="7063" spans="3:17" x14ac:dyDescent="0.35">
      <c r="C7063"/>
      <c r="D7063"/>
      <c r="E7063"/>
      <c r="F7063"/>
      <c r="G7063"/>
      <c r="H7063"/>
      <c r="I7063"/>
      <c r="J7063"/>
      <c r="K7063"/>
      <c r="L7063"/>
      <c r="M7063"/>
      <c r="N7063"/>
      <c r="O7063"/>
      <c r="P7063"/>
      <c r="Q7063"/>
    </row>
    <row r="7064" spans="3:17" x14ac:dyDescent="0.35">
      <c r="C7064"/>
      <c r="D7064"/>
      <c r="E7064"/>
      <c r="F7064"/>
      <c r="G7064"/>
      <c r="H7064"/>
      <c r="I7064"/>
      <c r="J7064"/>
      <c r="K7064"/>
      <c r="L7064"/>
      <c r="M7064"/>
      <c r="N7064"/>
      <c r="O7064"/>
      <c r="P7064"/>
      <c r="Q7064"/>
    </row>
    <row r="7065" spans="3:17" x14ac:dyDescent="0.35">
      <c r="C7065"/>
      <c r="D7065"/>
      <c r="E7065"/>
      <c r="F7065"/>
      <c r="G7065"/>
      <c r="H7065"/>
      <c r="I7065"/>
      <c r="J7065"/>
      <c r="K7065"/>
      <c r="L7065"/>
      <c r="M7065"/>
      <c r="N7065"/>
      <c r="O7065"/>
      <c r="P7065"/>
      <c r="Q7065"/>
    </row>
    <row r="7066" spans="3:17" x14ac:dyDescent="0.35">
      <c r="C7066"/>
      <c r="D7066"/>
      <c r="E7066"/>
      <c r="F7066"/>
      <c r="G7066"/>
      <c r="H7066"/>
      <c r="I7066"/>
      <c r="J7066"/>
      <c r="K7066"/>
      <c r="L7066"/>
      <c r="M7066"/>
      <c r="N7066"/>
      <c r="O7066"/>
      <c r="P7066"/>
      <c r="Q7066"/>
    </row>
    <row r="7067" spans="3:17" x14ac:dyDescent="0.35">
      <c r="C7067"/>
      <c r="D7067"/>
      <c r="E7067"/>
      <c r="F7067"/>
      <c r="G7067"/>
      <c r="H7067"/>
      <c r="I7067"/>
      <c r="J7067"/>
      <c r="K7067"/>
      <c r="L7067"/>
      <c r="M7067"/>
      <c r="N7067"/>
      <c r="O7067"/>
      <c r="P7067"/>
      <c r="Q7067"/>
    </row>
    <row r="7068" spans="3:17" x14ac:dyDescent="0.35">
      <c r="C7068"/>
      <c r="D7068"/>
      <c r="E7068"/>
      <c r="F7068"/>
      <c r="G7068"/>
      <c r="H7068"/>
      <c r="I7068"/>
      <c r="J7068"/>
      <c r="K7068"/>
      <c r="L7068"/>
      <c r="M7068"/>
      <c r="N7068"/>
      <c r="O7068"/>
      <c r="P7068"/>
      <c r="Q7068"/>
    </row>
    <row r="7069" spans="3:17" x14ac:dyDescent="0.35">
      <c r="C7069"/>
      <c r="D7069"/>
      <c r="E7069"/>
      <c r="F7069"/>
      <c r="G7069"/>
      <c r="H7069"/>
      <c r="I7069"/>
      <c r="J7069"/>
      <c r="K7069"/>
      <c r="L7069"/>
      <c r="M7069"/>
      <c r="N7069"/>
      <c r="O7069"/>
      <c r="P7069"/>
      <c r="Q7069"/>
    </row>
    <row r="7070" spans="3:17" x14ac:dyDescent="0.35">
      <c r="C7070"/>
      <c r="D7070"/>
      <c r="E7070"/>
      <c r="F7070"/>
      <c r="G7070"/>
      <c r="H7070"/>
      <c r="I7070"/>
      <c r="J7070"/>
      <c r="K7070"/>
      <c r="L7070"/>
      <c r="M7070"/>
      <c r="N7070"/>
      <c r="O7070"/>
      <c r="P7070"/>
      <c r="Q7070"/>
    </row>
    <row r="7071" spans="3:17" x14ac:dyDescent="0.35">
      <c r="C7071"/>
      <c r="D7071"/>
      <c r="E7071"/>
      <c r="F7071"/>
      <c r="G7071"/>
      <c r="H7071"/>
      <c r="I7071"/>
      <c r="J7071"/>
      <c r="K7071"/>
      <c r="L7071"/>
      <c r="M7071"/>
      <c r="N7071"/>
      <c r="O7071"/>
      <c r="P7071"/>
      <c r="Q7071"/>
    </row>
    <row r="7072" spans="3:17" x14ac:dyDescent="0.35">
      <c r="C7072"/>
      <c r="D7072"/>
      <c r="E7072"/>
      <c r="F7072"/>
      <c r="G7072"/>
      <c r="H7072"/>
      <c r="I7072"/>
      <c r="J7072"/>
      <c r="K7072"/>
      <c r="L7072"/>
      <c r="M7072"/>
      <c r="N7072"/>
      <c r="O7072"/>
      <c r="P7072"/>
      <c r="Q7072"/>
    </row>
    <row r="7073" spans="3:17" x14ac:dyDescent="0.35">
      <c r="C7073"/>
      <c r="D7073"/>
      <c r="E7073"/>
      <c r="F7073"/>
      <c r="G7073"/>
      <c r="H7073"/>
      <c r="I7073"/>
      <c r="J7073"/>
      <c r="K7073"/>
      <c r="L7073"/>
      <c r="M7073"/>
      <c r="N7073"/>
      <c r="O7073"/>
      <c r="P7073"/>
      <c r="Q7073"/>
    </row>
    <row r="7074" spans="3:17" x14ac:dyDescent="0.35">
      <c r="C7074"/>
      <c r="D7074"/>
      <c r="E7074"/>
      <c r="F7074"/>
      <c r="G7074"/>
      <c r="H7074"/>
      <c r="I7074"/>
      <c r="J7074"/>
      <c r="K7074"/>
      <c r="L7074"/>
      <c r="M7074"/>
      <c r="N7074"/>
      <c r="O7074"/>
      <c r="P7074"/>
      <c r="Q7074"/>
    </row>
    <row r="7075" spans="3:17" x14ac:dyDescent="0.35">
      <c r="C7075"/>
      <c r="D7075"/>
      <c r="E7075"/>
      <c r="F7075"/>
      <c r="G7075"/>
      <c r="H7075"/>
      <c r="I7075"/>
      <c r="J7075"/>
      <c r="K7075"/>
      <c r="L7075"/>
      <c r="M7075"/>
      <c r="N7075"/>
      <c r="O7075"/>
      <c r="P7075"/>
      <c r="Q7075"/>
    </row>
    <row r="7076" spans="3:17" x14ac:dyDescent="0.35">
      <c r="C7076"/>
      <c r="D7076"/>
      <c r="E7076"/>
      <c r="F7076"/>
      <c r="G7076"/>
      <c r="H7076"/>
      <c r="I7076"/>
      <c r="J7076"/>
      <c r="K7076"/>
      <c r="L7076"/>
      <c r="M7076"/>
      <c r="N7076"/>
      <c r="O7076"/>
      <c r="P7076"/>
      <c r="Q7076"/>
    </row>
    <row r="7077" spans="3:17" x14ac:dyDescent="0.35">
      <c r="C7077"/>
      <c r="D7077"/>
      <c r="E7077"/>
      <c r="F7077"/>
      <c r="G7077"/>
      <c r="H7077"/>
      <c r="I7077"/>
      <c r="J7077"/>
      <c r="K7077"/>
      <c r="L7077"/>
      <c r="M7077"/>
      <c r="N7077"/>
      <c r="O7077"/>
      <c r="P7077"/>
      <c r="Q7077"/>
    </row>
    <row r="7078" spans="3:17" x14ac:dyDescent="0.35">
      <c r="C7078"/>
      <c r="D7078"/>
      <c r="E7078"/>
      <c r="F7078"/>
      <c r="G7078"/>
      <c r="H7078"/>
      <c r="I7078"/>
      <c r="J7078"/>
      <c r="K7078"/>
      <c r="L7078"/>
      <c r="M7078"/>
      <c r="N7078"/>
      <c r="O7078"/>
      <c r="P7078"/>
      <c r="Q7078"/>
    </row>
    <row r="7079" spans="3:17" x14ac:dyDescent="0.35">
      <c r="C7079"/>
      <c r="D7079"/>
      <c r="E7079"/>
      <c r="F7079"/>
      <c r="G7079"/>
      <c r="H7079"/>
      <c r="I7079"/>
      <c r="J7079"/>
      <c r="K7079"/>
      <c r="L7079"/>
      <c r="M7079"/>
      <c r="N7079"/>
      <c r="O7079"/>
      <c r="P7079"/>
      <c r="Q7079"/>
    </row>
    <row r="7080" spans="3:17" x14ac:dyDescent="0.35">
      <c r="C7080"/>
      <c r="D7080"/>
      <c r="E7080"/>
      <c r="F7080"/>
      <c r="G7080"/>
      <c r="H7080"/>
      <c r="I7080"/>
      <c r="J7080"/>
      <c r="K7080"/>
      <c r="L7080"/>
      <c r="M7080"/>
      <c r="N7080"/>
      <c r="O7080"/>
      <c r="P7080"/>
      <c r="Q7080"/>
    </row>
    <row r="7081" spans="3:17" x14ac:dyDescent="0.35">
      <c r="C7081"/>
      <c r="D7081"/>
      <c r="E7081"/>
      <c r="F7081"/>
      <c r="G7081"/>
      <c r="H7081"/>
      <c r="I7081"/>
      <c r="J7081"/>
      <c r="K7081"/>
      <c r="L7081"/>
      <c r="M7081"/>
      <c r="N7081"/>
      <c r="O7081"/>
      <c r="P7081"/>
      <c r="Q7081"/>
    </row>
    <row r="7082" spans="3:17" x14ac:dyDescent="0.35">
      <c r="C7082"/>
      <c r="D7082"/>
      <c r="E7082"/>
      <c r="F7082"/>
      <c r="G7082"/>
      <c r="H7082"/>
      <c r="I7082"/>
      <c r="J7082"/>
      <c r="K7082"/>
      <c r="L7082"/>
      <c r="M7082"/>
      <c r="N7082"/>
      <c r="O7082"/>
      <c r="P7082"/>
      <c r="Q7082"/>
    </row>
    <row r="7083" spans="3:17" x14ac:dyDescent="0.35">
      <c r="C7083"/>
      <c r="D7083"/>
      <c r="E7083"/>
      <c r="F7083"/>
      <c r="G7083"/>
      <c r="H7083"/>
      <c r="I7083"/>
      <c r="J7083"/>
      <c r="K7083"/>
      <c r="L7083"/>
      <c r="M7083"/>
      <c r="N7083"/>
      <c r="O7083"/>
      <c r="P7083"/>
      <c r="Q7083"/>
    </row>
    <row r="7084" spans="3:17" x14ac:dyDescent="0.35">
      <c r="C7084"/>
      <c r="D7084"/>
      <c r="E7084"/>
      <c r="F7084"/>
      <c r="G7084"/>
      <c r="H7084"/>
      <c r="I7084"/>
      <c r="J7084"/>
      <c r="K7084"/>
      <c r="L7084"/>
      <c r="M7084"/>
      <c r="N7084"/>
      <c r="O7084"/>
      <c r="P7084"/>
      <c r="Q7084"/>
    </row>
    <row r="7085" spans="3:17" x14ac:dyDescent="0.35">
      <c r="C7085"/>
      <c r="D7085"/>
      <c r="E7085"/>
      <c r="F7085"/>
      <c r="G7085"/>
      <c r="H7085"/>
      <c r="I7085"/>
      <c r="J7085"/>
      <c r="K7085"/>
      <c r="L7085"/>
      <c r="M7085"/>
      <c r="N7085"/>
      <c r="O7085"/>
      <c r="P7085"/>
      <c r="Q7085"/>
    </row>
    <row r="7086" spans="3:17" x14ac:dyDescent="0.35">
      <c r="C7086"/>
      <c r="D7086"/>
      <c r="E7086"/>
      <c r="F7086"/>
      <c r="G7086"/>
      <c r="H7086"/>
      <c r="I7086"/>
      <c r="J7086"/>
      <c r="K7086"/>
      <c r="L7086"/>
      <c r="M7086"/>
      <c r="N7086"/>
      <c r="O7086"/>
      <c r="P7086"/>
      <c r="Q7086"/>
    </row>
    <row r="7087" spans="3:17" x14ac:dyDescent="0.35">
      <c r="C7087"/>
      <c r="D7087"/>
      <c r="E7087"/>
      <c r="F7087"/>
      <c r="G7087"/>
      <c r="H7087"/>
      <c r="I7087"/>
      <c r="J7087"/>
      <c r="K7087"/>
      <c r="L7087"/>
      <c r="M7087"/>
      <c r="N7087"/>
      <c r="O7087"/>
      <c r="P7087"/>
      <c r="Q7087"/>
    </row>
    <row r="7088" spans="3:17" x14ac:dyDescent="0.35">
      <c r="C7088"/>
      <c r="D7088"/>
      <c r="E7088"/>
      <c r="F7088"/>
      <c r="G7088"/>
      <c r="H7088"/>
      <c r="I7088"/>
      <c r="J7088"/>
      <c r="K7088"/>
      <c r="L7088"/>
      <c r="M7088"/>
      <c r="N7088"/>
      <c r="O7088"/>
      <c r="P7088"/>
      <c r="Q7088"/>
    </row>
    <row r="7089" spans="3:17" x14ac:dyDescent="0.35">
      <c r="C7089"/>
      <c r="D7089"/>
      <c r="E7089"/>
      <c r="F7089"/>
      <c r="G7089"/>
      <c r="H7089"/>
      <c r="I7089"/>
      <c r="J7089"/>
      <c r="K7089"/>
      <c r="L7089"/>
      <c r="M7089"/>
      <c r="N7089"/>
      <c r="O7089"/>
      <c r="P7089"/>
      <c r="Q7089"/>
    </row>
    <row r="7090" spans="3:17" x14ac:dyDescent="0.35">
      <c r="C7090"/>
      <c r="D7090"/>
      <c r="E7090"/>
      <c r="F7090"/>
      <c r="G7090"/>
      <c r="H7090"/>
      <c r="I7090"/>
      <c r="J7090"/>
      <c r="K7090"/>
      <c r="L7090"/>
      <c r="M7090"/>
      <c r="N7090"/>
      <c r="O7090"/>
      <c r="P7090"/>
      <c r="Q7090"/>
    </row>
    <row r="7091" spans="3:17" x14ac:dyDescent="0.35">
      <c r="C7091"/>
      <c r="D7091"/>
      <c r="E7091"/>
      <c r="F7091"/>
      <c r="G7091"/>
      <c r="H7091"/>
      <c r="I7091"/>
      <c r="J7091"/>
      <c r="K7091"/>
      <c r="L7091"/>
      <c r="M7091"/>
      <c r="N7091"/>
      <c r="O7091"/>
      <c r="P7091"/>
      <c r="Q7091"/>
    </row>
    <row r="7092" spans="3:17" x14ac:dyDescent="0.35">
      <c r="C7092"/>
      <c r="D7092"/>
      <c r="E7092"/>
      <c r="F7092"/>
      <c r="G7092"/>
      <c r="H7092"/>
      <c r="I7092"/>
      <c r="J7092"/>
      <c r="K7092"/>
      <c r="L7092"/>
      <c r="M7092"/>
      <c r="N7092"/>
      <c r="O7092"/>
      <c r="P7092"/>
      <c r="Q7092"/>
    </row>
    <row r="7093" spans="3:17" x14ac:dyDescent="0.35">
      <c r="C7093"/>
      <c r="D7093"/>
      <c r="E7093"/>
      <c r="F7093"/>
      <c r="G7093"/>
      <c r="H7093"/>
      <c r="I7093"/>
      <c r="J7093"/>
      <c r="K7093"/>
      <c r="L7093"/>
      <c r="M7093"/>
      <c r="N7093"/>
      <c r="O7093"/>
      <c r="P7093"/>
      <c r="Q7093"/>
    </row>
    <row r="7094" spans="3:17" x14ac:dyDescent="0.35">
      <c r="C7094"/>
      <c r="D7094"/>
      <c r="E7094"/>
      <c r="F7094"/>
      <c r="G7094"/>
      <c r="H7094"/>
      <c r="I7094"/>
      <c r="J7094"/>
      <c r="K7094"/>
      <c r="L7094"/>
      <c r="M7094"/>
      <c r="N7094"/>
      <c r="O7094"/>
      <c r="P7094"/>
      <c r="Q7094"/>
    </row>
    <row r="7095" spans="3:17" x14ac:dyDescent="0.35">
      <c r="C7095"/>
      <c r="D7095"/>
      <c r="E7095"/>
      <c r="F7095"/>
      <c r="G7095"/>
      <c r="H7095"/>
      <c r="I7095"/>
      <c r="J7095"/>
      <c r="K7095"/>
      <c r="L7095"/>
      <c r="M7095"/>
      <c r="N7095"/>
      <c r="O7095"/>
      <c r="P7095"/>
      <c r="Q7095"/>
    </row>
    <row r="7096" spans="3:17" x14ac:dyDescent="0.35">
      <c r="C7096"/>
      <c r="D7096"/>
      <c r="E7096"/>
      <c r="F7096"/>
      <c r="G7096"/>
      <c r="H7096"/>
      <c r="I7096"/>
      <c r="J7096"/>
      <c r="K7096"/>
      <c r="L7096"/>
      <c r="M7096"/>
      <c r="N7096"/>
      <c r="O7096"/>
      <c r="P7096"/>
      <c r="Q7096"/>
    </row>
    <row r="7097" spans="3:17" x14ac:dyDescent="0.35">
      <c r="C7097"/>
      <c r="D7097"/>
      <c r="E7097"/>
      <c r="F7097"/>
      <c r="G7097"/>
      <c r="H7097"/>
      <c r="I7097"/>
      <c r="J7097"/>
      <c r="K7097"/>
      <c r="L7097"/>
      <c r="M7097"/>
      <c r="N7097"/>
      <c r="O7097"/>
      <c r="P7097"/>
      <c r="Q7097"/>
    </row>
    <row r="7098" spans="3:17" x14ac:dyDescent="0.35">
      <c r="C7098"/>
      <c r="D7098"/>
      <c r="E7098"/>
      <c r="F7098"/>
      <c r="G7098"/>
      <c r="H7098"/>
      <c r="I7098"/>
      <c r="J7098"/>
      <c r="K7098"/>
      <c r="L7098"/>
      <c r="M7098"/>
      <c r="N7098"/>
      <c r="O7098"/>
      <c r="P7098"/>
      <c r="Q7098"/>
    </row>
    <row r="7099" spans="3:17" x14ac:dyDescent="0.35">
      <c r="C7099"/>
      <c r="D7099"/>
      <c r="E7099"/>
      <c r="F7099"/>
      <c r="G7099"/>
      <c r="H7099"/>
      <c r="I7099"/>
      <c r="J7099"/>
      <c r="K7099"/>
      <c r="L7099"/>
      <c r="M7099"/>
      <c r="N7099"/>
      <c r="O7099"/>
      <c r="P7099"/>
      <c r="Q7099"/>
    </row>
    <row r="7100" spans="3:17" x14ac:dyDescent="0.35">
      <c r="C7100"/>
      <c r="D7100"/>
      <c r="E7100"/>
      <c r="F7100"/>
      <c r="G7100"/>
      <c r="H7100"/>
      <c r="I7100"/>
      <c r="J7100"/>
      <c r="K7100"/>
      <c r="L7100"/>
      <c r="M7100"/>
      <c r="N7100"/>
      <c r="O7100"/>
      <c r="P7100"/>
      <c r="Q7100"/>
    </row>
    <row r="7101" spans="3:17" x14ac:dyDescent="0.35">
      <c r="C7101"/>
      <c r="D7101"/>
      <c r="E7101"/>
      <c r="F7101"/>
      <c r="G7101"/>
      <c r="H7101"/>
      <c r="I7101"/>
      <c r="J7101"/>
      <c r="K7101"/>
      <c r="L7101"/>
      <c r="M7101"/>
      <c r="N7101"/>
      <c r="O7101"/>
      <c r="P7101"/>
      <c r="Q7101"/>
    </row>
    <row r="7102" spans="3:17" x14ac:dyDescent="0.35">
      <c r="C7102"/>
      <c r="D7102"/>
      <c r="E7102"/>
      <c r="F7102"/>
      <c r="G7102"/>
      <c r="H7102"/>
      <c r="I7102"/>
      <c r="J7102"/>
      <c r="K7102"/>
      <c r="L7102"/>
      <c r="M7102"/>
      <c r="N7102"/>
      <c r="O7102"/>
      <c r="P7102"/>
      <c r="Q7102"/>
    </row>
    <row r="7103" spans="3:17" x14ac:dyDescent="0.35">
      <c r="C7103"/>
      <c r="D7103"/>
      <c r="E7103"/>
      <c r="F7103"/>
      <c r="G7103"/>
      <c r="H7103"/>
      <c r="I7103"/>
      <c r="J7103"/>
      <c r="K7103"/>
      <c r="L7103"/>
      <c r="M7103"/>
      <c r="N7103"/>
      <c r="O7103"/>
      <c r="P7103"/>
      <c r="Q7103"/>
    </row>
    <row r="7104" spans="3:17" x14ac:dyDescent="0.35">
      <c r="C7104"/>
      <c r="D7104"/>
      <c r="E7104"/>
      <c r="F7104"/>
      <c r="G7104"/>
      <c r="H7104"/>
      <c r="I7104"/>
      <c r="J7104"/>
      <c r="K7104"/>
      <c r="L7104"/>
      <c r="M7104"/>
      <c r="N7104"/>
      <c r="O7104"/>
      <c r="P7104"/>
      <c r="Q7104"/>
    </row>
    <row r="7105" spans="3:17" x14ac:dyDescent="0.35">
      <c r="C7105"/>
      <c r="D7105"/>
      <c r="E7105"/>
      <c r="F7105"/>
      <c r="G7105"/>
      <c r="H7105"/>
      <c r="I7105"/>
      <c r="J7105"/>
      <c r="K7105"/>
      <c r="L7105"/>
      <c r="M7105"/>
      <c r="N7105"/>
      <c r="O7105"/>
      <c r="P7105"/>
      <c r="Q7105"/>
    </row>
    <row r="7106" spans="3:17" x14ac:dyDescent="0.35">
      <c r="C7106"/>
      <c r="D7106"/>
      <c r="E7106"/>
      <c r="F7106"/>
      <c r="G7106"/>
      <c r="H7106"/>
      <c r="I7106"/>
      <c r="J7106"/>
      <c r="K7106"/>
      <c r="L7106"/>
      <c r="M7106"/>
      <c r="N7106"/>
      <c r="O7106"/>
      <c r="P7106"/>
      <c r="Q7106"/>
    </row>
    <row r="7107" spans="3:17" x14ac:dyDescent="0.35">
      <c r="C7107"/>
      <c r="D7107"/>
      <c r="E7107"/>
      <c r="F7107"/>
      <c r="G7107"/>
      <c r="H7107"/>
      <c r="I7107"/>
      <c r="J7107"/>
      <c r="K7107"/>
      <c r="L7107"/>
      <c r="M7107"/>
      <c r="N7107"/>
      <c r="O7107"/>
      <c r="P7107"/>
      <c r="Q7107"/>
    </row>
    <row r="7108" spans="3:17" x14ac:dyDescent="0.35">
      <c r="C7108"/>
      <c r="D7108"/>
      <c r="E7108"/>
      <c r="F7108"/>
      <c r="G7108"/>
      <c r="H7108"/>
      <c r="I7108"/>
      <c r="J7108"/>
      <c r="K7108"/>
      <c r="L7108"/>
      <c r="M7108"/>
      <c r="N7108"/>
      <c r="O7108"/>
      <c r="P7108"/>
      <c r="Q7108"/>
    </row>
    <row r="7109" spans="3:17" x14ac:dyDescent="0.35">
      <c r="C7109"/>
      <c r="D7109"/>
      <c r="E7109"/>
      <c r="F7109"/>
      <c r="G7109"/>
      <c r="H7109"/>
      <c r="I7109"/>
      <c r="J7109"/>
      <c r="K7109"/>
      <c r="L7109"/>
      <c r="M7109"/>
      <c r="N7109"/>
      <c r="O7109"/>
      <c r="P7109"/>
      <c r="Q7109"/>
    </row>
    <row r="7110" spans="3:17" x14ac:dyDescent="0.35">
      <c r="C7110"/>
      <c r="D7110"/>
      <c r="E7110"/>
      <c r="F7110"/>
      <c r="G7110"/>
      <c r="H7110"/>
      <c r="I7110"/>
      <c r="J7110"/>
      <c r="K7110"/>
      <c r="L7110"/>
      <c r="M7110"/>
      <c r="N7110"/>
      <c r="O7110"/>
      <c r="P7110"/>
      <c r="Q7110"/>
    </row>
    <row r="7111" spans="3:17" x14ac:dyDescent="0.35">
      <c r="C7111"/>
      <c r="D7111"/>
      <c r="E7111"/>
      <c r="F7111"/>
      <c r="G7111"/>
      <c r="H7111"/>
      <c r="I7111"/>
      <c r="J7111"/>
      <c r="K7111"/>
      <c r="L7111"/>
      <c r="M7111"/>
      <c r="N7111"/>
      <c r="O7111"/>
      <c r="P7111"/>
      <c r="Q7111"/>
    </row>
    <row r="7112" spans="3:17" x14ac:dyDescent="0.35">
      <c r="C7112"/>
      <c r="D7112"/>
      <c r="E7112"/>
      <c r="F7112"/>
      <c r="G7112"/>
      <c r="H7112"/>
      <c r="I7112"/>
      <c r="J7112"/>
      <c r="K7112"/>
      <c r="L7112"/>
      <c r="M7112"/>
      <c r="N7112"/>
      <c r="O7112"/>
      <c r="P7112"/>
      <c r="Q7112"/>
    </row>
    <row r="7113" spans="3:17" x14ac:dyDescent="0.35">
      <c r="C7113"/>
      <c r="D7113"/>
      <c r="E7113"/>
      <c r="F7113"/>
      <c r="G7113"/>
      <c r="H7113"/>
      <c r="I7113"/>
      <c r="J7113"/>
      <c r="K7113"/>
      <c r="L7113"/>
      <c r="M7113"/>
      <c r="N7113"/>
      <c r="O7113"/>
      <c r="P7113"/>
      <c r="Q7113"/>
    </row>
    <row r="7114" spans="3:17" x14ac:dyDescent="0.35">
      <c r="C7114"/>
      <c r="D7114"/>
      <c r="E7114"/>
      <c r="F7114"/>
      <c r="G7114"/>
      <c r="H7114"/>
      <c r="I7114"/>
      <c r="J7114"/>
      <c r="K7114"/>
      <c r="L7114"/>
      <c r="M7114"/>
      <c r="N7114"/>
      <c r="O7114"/>
      <c r="P7114"/>
      <c r="Q7114"/>
    </row>
    <row r="7115" spans="3:17" x14ac:dyDescent="0.35">
      <c r="C7115"/>
      <c r="D7115"/>
      <c r="E7115"/>
      <c r="F7115"/>
      <c r="G7115"/>
      <c r="H7115"/>
      <c r="I7115"/>
      <c r="J7115"/>
      <c r="K7115"/>
      <c r="L7115"/>
      <c r="M7115"/>
      <c r="N7115"/>
      <c r="O7115"/>
      <c r="P7115"/>
      <c r="Q7115"/>
    </row>
    <row r="7116" spans="3:17" x14ac:dyDescent="0.35">
      <c r="C7116"/>
      <c r="D7116"/>
      <c r="E7116"/>
      <c r="F7116"/>
      <c r="G7116"/>
      <c r="H7116"/>
      <c r="I7116"/>
      <c r="J7116"/>
      <c r="K7116"/>
      <c r="L7116"/>
      <c r="M7116"/>
      <c r="N7116"/>
      <c r="O7116"/>
      <c r="P7116"/>
      <c r="Q7116"/>
    </row>
    <row r="7117" spans="3:17" x14ac:dyDescent="0.35">
      <c r="C7117"/>
      <c r="D7117"/>
      <c r="E7117"/>
      <c r="F7117"/>
      <c r="G7117"/>
      <c r="H7117"/>
      <c r="I7117"/>
      <c r="J7117"/>
      <c r="K7117"/>
      <c r="L7117"/>
      <c r="M7117"/>
      <c r="N7117"/>
      <c r="O7117"/>
      <c r="P7117"/>
      <c r="Q7117"/>
    </row>
    <row r="7118" spans="3:17" x14ac:dyDescent="0.35">
      <c r="C7118"/>
      <c r="D7118"/>
      <c r="E7118"/>
      <c r="F7118"/>
      <c r="G7118"/>
      <c r="H7118"/>
      <c r="I7118"/>
      <c r="J7118"/>
      <c r="K7118"/>
      <c r="L7118"/>
      <c r="M7118"/>
      <c r="N7118"/>
      <c r="O7118"/>
      <c r="P7118"/>
      <c r="Q7118"/>
    </row>
    <row r="7119" spans="3:17" x14ac:dyDescent="0.35">
      <c r="C7119"/>
      <c r="D7119"/>
      <c r="E7119"/>
      <c r="F7119"/>
      <c r="G7119"/>
      <c r="H7119"/>
      <c r="I7119"/>
      <c r="J7119"/>
      <c r="K7119"/>
      <c r="L7119"/>
      <c r="M7119"/>
      <c r="N7119"/>
      <c r="O7119"/>
      <c r="P7119"/>
      <c r="Q7119"/>
    </row>
    <row r="7120" spans="3:17" x14ac:dyDescent="0.35">
      <c r="C7120"/>
      <c r="D7120"/>
      <c r="E7120"/>
      <c r="F7120"/>
      <c r="G7120"/>
      <c r="H7120"/>
      <c r="I7120"/>
      <c r="J7120"/>
      <c r="K7120"/>
      <c r="L7120"/>
      <c r="M7120"/>
      <c r="N7120"/>
      <c r="O7120"/>
      <c r="P7120"/>
      <c r="Q7120"/>
    </row>
    <row r="7121" spans="3:17" x14ac:dyDescent="0.35">
      <c r="C7121"/>
      <c r="D7121"/>
      <c r="E7121"/>
      <c r="F7121"/>
      <c r="G7121"/>
      <c r="H7121"/>
      <c r="I7121"/>
      <c r="J7121"/>
      <c r="K7121"/>
      <c r="L7121"/>
      <c r="M7121"/>
      <c r="N7121"/>
      <c r="O7121"/>
      <c r="P7121"/>
      <c r="Q7121"/>
    </row>
    <row r="7122" spans="3:17" x14ac:dyDescent="0.35">
      <c r="C7122"/>
      <c r="D7122"/>
      <c r="E7122"/>
      <c r="F7122"/>
      <c r="G7122"/>
      <c r="H7122"/>
      <c r="I7122"/>
      <c r="J7122"/>
      <c r="K7122"/>
      <c r="L7122"/>
      <c r="M7122"/>
      <c r="N7122"/>
      <c r="O7122"/>
      <c r="P7122"/>
      <c r="Q7122"/>
    </row>
    <row r="7123" spans="3:17" x14ac:dyDescent="0.35">
      <c r="C7123"/>
      <c r="D7123"/>
      <c r="E7123"/>
      <c r="F7123"/>
      <c r="G7123"/>
      <c r="H7123"/>
      <c r="I7123"/>
      <c r="J7123"/>
      <c r="K7123"/>
      <c r="L7123"/>
      <c r="M7123"/>
      <c r="N7123"/>
      <c r="O7123"/>
      <c r="P7123"/>
      <c r="Q7123"/>
    </row>
    <row r="7124" spans="3:17" x14ac:dyDescent="0.35">
      <c r="C7124"/>
      <c r="D7124"/>
      <c r="E7124"/>
      <c r="F7124"/>
      <c r="G7124"/>
      <c r="H7124"/>
      <c r="I7124"/>
      <c r="J7124"/>
      <c r="K7124"/>
      <c r="L7124"/>
      <c r="M7124"/>
      <c r="N7124"/>
      <c r="O7124"/>
      <c r="P7124"/>
      <c r="Q7124"/>
    </row>
    <row r="7125" spans="3:17" x14ac:dyDescent="0.35">
      <c r="C7125"/>
      <c r="D7125"/>
      <c r="E7125"/>
      <c r="F7125"/>
      <c r="G7125"/>
      <c r="H7125"/>
      <c r="I7125"/>
      <c r="J7125"/>
      <c r="K7125"/>
      <c r="L7125"/>
      <c r="M7125"/>
      <c r="N7125"/>
      <c r="O7125"/>
      <c r="P7125"/>
      <c r="Q7125"/>
    </row>
    <row r="7126" spans="3:17" x14ac:dyDescent="0.35">
      <c r="C7126"/>
      <c r="D7126"/>
      <c r="E7126"/>
      <c r="F7126"/>
      <c r="G7126"/>
      <c r="H7126"/>
      <c r="I7126"/>
      <c r="J7126"/>
      <c r="K7126"/>
      <c r="L7126"/>
      <c r="M7126"/>
      <c r="N7126"/>
      <c r="O7126"/>
      <c r="P7126"/>
      <c r="Q7126"/>
    </row>
    <row r="7127" spans="3:17" x14ac:dyDescent="0.35">
      <c r="C7127"/>
      <c r="D7127"/>
      <c r="E7127"/>
      <c r="F7127"/>
      <c r="G7127"/>
      <c r="H7127"/>
      <c r="I7127"/>
      <c r="J7127"/>
      <c r="K7127"/>
      <c r="L7127"/>
      <c r="M7127"/>
      <c r="N7127"/>
      <c r="O7127"/>
      <c r="P7127"/>
      <c r="Q7127"/>
    </row>
    <row r="7128" spans="3:17" x14ac:dyDescent="0.35">
      <c r="C7128"/>
      <c r="D7128"/>
      <c r="E7128"/>
      <c r="F7128"/>
      <c r="G7128"/>
      <c r="H7128"/>
      <c r="I7128"/>
      <c r="J7128"/>
      <c r="K7128"/>
      <c r="L7128"/>
      <c r="M7128"/>
      <c r="N7128"/>
      <c r="O7128"/>
      <c r="P7128"/>
      <c r="Q7128"/>
    </row>
    <row r="7129" spans="3:17" x14ac:dyDescent="0.35">
      <c r="C7129"/>
      <c r="D7129"/>
      <c r="E7129"/>
      <c r="F7129"/>
      <c r="G7129"/>
      <c r="H7129"/>
      <c r="I7129"/>
      <c r="J7129"/>
      <c r="K7129"/>
      <c r="L7129"/>
      <c r="M7129"/>
      <c r="N7129"/>
      <c r="O7129"/>
      <c r="P7129"/>
      <c r="Q7129"/>
    </row>
    <row r="7130" spans="3:17" x14ac:dyDescent="0.35">
      <c r="C7130"/>
      <c r="D7130"/>
      <c r="E7130"/>
      <c r="F7130"/>
      <c r="G7130"/>
      <c r="H7130"/>
      <c r="I7130"/>
      <c r="J7130"/>
      <c r="K7130"/>
      <c r="L7130"/>
      <c r="M7130"/>
      <c r="N7130"/>
      <c r="O7130"/>
      <c r="P7130"/>
      <c r="Q7130"/>
    </row>
    <row r="7131" spans="3:17" x14ac:dyDescent="0.35">
      <c r="C7131"/>
      <c r="D7131"/>
      <c r="E7131"/>
      <c r="F7131"/>
      <c r="G7131"/>
      <c r="H7131"/>
      <c r="I7131"/>
      <c r="J7131"/>
      <c r="K7131"/>
      <c r="L7131"/>
      <c r="M7131"/>
      <c r="N7131"/>
      <c r="O7131"/>
      <c r="P7131"/>
      <c r="Q7131"/>
    </row>
    <row r="7132" spans="3:17" x14ac:dyDescent="0.35">
      <c r="C7132"/>
      <c r="D7132"/>
      <c r="E7132"/>
      <c r="F7132"/>
      <c r="G7132"/>
      <c r="H7132"/>
      <c r="I7132"/>
      <c r="J7132"/>
      <c r="K7132"/>
      <c r="L7132"/>
      <c r="M7132"/>
      <c r="N7132"/>
      <c r="O7132"/>
      <c r="P7132"/>
      <c r="Q7132"/>
    </row>
    <row r="7133" spans="3:17" x14ac:dyDescent="0.35">
      <c r="C7133"/>
      <c r="D7133"/>
      <c r="E7133"/>
      <c r="F7133"/>
      <c r="G7133"/>
      <c r="H7133"/>
      <c r="I7133"/>
      <c r="J7133"/>
      <c r="K7133"/>
      <c r="L7133"/>
      <c r="M7133"/>
      <c r="N7133"/>
      <c r="O7133"/>
      <c r="P7133"/>
      <c r="Q7133"/>
    </row>
    <row r="7134" spans="3:17" x14ac:dyDescent="0.35">
      <c r="C7134"/>
      <c r="D7134"/>
      <c r="E7134"/>
      <c r="F7134"/>
      <c r="G7134"/>
      <c r="H7134"/>
      <c r="I7134"/>
      <c r="J7134"/>
      <c r="K7134"/>
      <c r="L7134"/>
      <c r="M7134"/>
      <c r="N7134"/>
      <c r="O7134"/>
      <c r="P7134"/>
      <c r="Q7134"/>
    </row>
    <row r="7135" spans="3:17" x14ac:dyDescent="0.35">
      <c r="C7135"/>
      <c r="D7135"/>
      <c r="E7135"/>
      <c r="F7135"/>
      <c r="G7135"/>
      <c r="H7135"/>
      <c r="I7135"/>
      <c r="J7135"/>
      <c r="K7135"/>
      <c r="L7135"/>
      <c r="M7135"/>
      <c r="N7135"/>
      <c r="O7135"/>
      <c r="P7135"/>
      <c r="Q7135"/>
    </row>
    <row r="7136" spans="3:17" x14ac:dyDescent="0.35">
      <c r="C7136"/>
      <c r="D7136"/>
      <c r="E7136"/>
      <c r="F7136"/>
      <c r="G7136"/>
      <c r="H7136"/>
      <c r="I7136"/>
      <c r="J7136"/>
      <c r="K7136"/>
      <c r="L7136"/>
      <c r="M7136"/>
      <c r="N7136"/>
      <c r="O7136"/>
      <c r="P7136"/>
      <c r="Q7136"/>
    </row>
    <row r="7137" spans="3:17" x14ac:dyDescent="0.35">
      <c r="C7137"/>
      <c r="D7137"/>
      <c r="E7137"/>
      <c r="F7137"/>
      <c r="G7137"/>
      <c r="H7137"/>
      <c r="I7137"/>
      <c r="J7137"/>
      <c r="K7137"/>
      <c r="L7137"/>
      <c r="M7137"/>
      <c r="N7137"/>
      <c r="O7137"/>
      <c r="P7137"/>
      <c r="Q7137"/>
    </row>
    <row r="7138" spans="3:17" x14ac:dyDescent="0.35">
      <c r="C7138"/>
      <c r="D7138"/>
      <c r="E7138"/>
      <c r="F7138"/>
      <c r="G7138"/>
      <c r="H7138"/>
      <c r="I7138"/>
      <c r="J7138"/>
      <c r="K7138"/>
      <c r="L7138"/>
      <c r="M7138"/>
      <c r="N7138"/>
      <c r="O7138"/>
      <c r="P7138"/>
      <c r="Q7138"/>
    </row>
    <row r="7139" spans="3:17" x14ac:dyDescent="0.35">
      <c r="C7139"/>
      <c r="D7139"/>
      <c r="E7139"/>
      <c r="F7139"/>
      <c r="G7139"/>
      <c r="H7139"/>
      <c r="I7139"/>
      <c r="J7139"/>
      <c r="K7139"/>
      <c r="L7139"/>
      <c r="M7139"/>
      <c r="N7139"/>
      <c r="O7139"/>
      <c r="P7139"/>
      <c r="Q7139"/>
    </row>
    <row r="7140" spans="3:17" x14ac:dyDescent="0.35">
      <c r="C7140"/>
      <c r="D7140"/>
      <c r="E7140"/>
      <c r="F7140"/>
      <c r="G7140"/>
      <c r="H7140"/>
      <c r="I7140"/>
      <c r="J7140"/>
      <c r="K7140"/>
      <c r="L7140"/>
      <c r="M7140"/>
      <c r="N7140"/>
      <c r="O7140"/>
      <c r="P7140"/>
      <c r="Q7140"/>
    </row>
    <row r="7141" spans="3:17" x14ac:dyDescent="0.35">
      <c r="C7141"/>
      <c r="D7141"/>
      <c r="E7141"/>
      <c r="F7141"/>
      <c r="G7141"/>
      <c r="H7141"/>
      <c r="I7141"/>
      <c r="J7141"/>
      <c r="K7141"/>
      <c r="L7141"/>
      <c r="M7141"/>
      <c r="N7141"/>
      <c r="O7141"/>
      <c r="P7141"/>
      <c r="Q7141"/>
    </row>
    <row r="7142" spans="3:17" x14ac:dyDescent="0.35">
      <c r="C7142"/>
      <c r="D7142"/>
      <c r="E7142"/>
      <c r="F7142"/>
      <c r="G7142"/>
      <c r="H7142"/>
      <c r="I7142"/>
      <c r="J7142"/>
      <c r="K7142"/>
      <c r="L7142"/>
      <c r="M7142"/>
      <c r="N7142"/>
      <c r="O7142"/>
      <c r="P7142"/>
      <c r="Q7142"/>
    </row>
    <row r="7143" spans="3:17" x14ac:dyDescent="0.35">
      <c r="C7143"/>
      <c r="D7143"/>
      <c r="E7143"/>
      <c r="F7143"/>
      <c r="G7143"/>
      <c r="H7143"/>
      <c r="I7143"/>
      <c r="J7143"/>
      <c r="K7143"/>
      <c r="L7143"/>
      <c r="M7143"/>
      <c r="N7143"/>
      <c r="O7143"/>
      <c r="P7143"/>
      <c r="Q7143"/>
    </row>
    <row r="7144" spans="3:17" x14ac:dyDescent="0.35">
      <c r="C7144"/>
      <c r="D7144"/>
      <c r="E7144"/>
      <c r="F7144"/>
      <c r="G7144"/>
      <c r="H7144"/>
      <c r="I7144"/>
      <c r="J7144"/>
      <c r="K7144"/>
      <c r="L7144"/>
      <c r="M7144"/>
      <c r="N7144"/>
      <c r="O7144"/>
      <c r="P7144"/>
      <c r="Q7144"/>
    </row>
    <row r="7145" spans="3:17" x14ac:dyDescent="0.35">
      <c r="C7145"/>
      <c r="D7145"/>
      <c r="E7145"/>
      <c r="F7145"/>
      <c r="G7145"/>
      <c r="H7145"/>
      <c r="I7145"/>
      <c r="J7145"/>
      <c r="K7145"/>
      <c r="L7145"/>
      <c r="M7145"/>
      <c r="N7145"/>
      <c r="O7145"/>
      <c r="P7145"/>
      <c r="Q7145"/>
    </row>
    <row r="7146" spans="3:17" x14ac:dyDescent="0.35">
      <c r="C7146"/>
      <c r="D7146"/>
      <c r="E7146"/>
      <c r="F7146"/>
      <c r="G7146"/>
      <c r="H7146"/>
      <c r="I7146"/>
      <c r="J7146"/>
      <c r="K7146"/>
      <c r="L7146"/>
      <c r="M7146"/>
      <c r="N7146"/>
      <c r="O7146"/>
      <c r="P7146"/>
      <c r="Q7146"/>
    </row>
    <row r="7147" spans="3:17" x14ac:dyDescent="0.35">
      <c r="C7147"/>
      <c r="D7147"/>
      <c r="E7147"/>
      <c r="F7147"/>
      <c r="G7147"/>
      <c r="H7147"/>
      <c r="I7147"/>
      <c r="J7147"/>
      <c r="K7147"/>
      <c r="L7147"/>
      <c r="M7147"/>
      <c r="N7147"/>
      <c r="O7147"/>
      <c r="P7147"/>
      <c r="Q7147"/>
    </row>
    <row r="7148" spans="3:17" x14ac:dyDescent="0.35">
      <c r="C7148"/>
      <c r="D7148"/>
      <c r="E7148"/>
      <c r="F7148"/>
      <c r="G7148"/>
      <c r="H7148"/>
      <c r="I7148"/>
      <c r="J7148"/>
      <c r="K7148"/>
      <c r="L7148"/>
      <c r="M7148"/>
      <c r="N7148"/>
      <c r="O7148"/>
      <c r="P7148"/>
      <c r="Q7148"/>
    </row>
    <row r="7149" spans="3:17" x14ac:dyDescent="0.35">
      <c r="C7149"/>
      <c r="D7149"/>
      <c r="E7149"/>
      <c r="F7149"/>
      <c r="G7149"/>
      <c r="H7149"/>
      <c r="I7149"/>
      <c r="J7149"/>
      <c r="K7149"/>
      <c r="L7149"/>
      <c r="M7149"/>
      <c r="N7149"/>
      <c r="O7149"/>
      <c r="P7149"/>
      <c r="Q7149"/>
    </row>
    <row r="7150" spans="3:17" x14ac:dyDescent="0.35">
      <c r="C7150"/>
      <c r="D7150"/>
      <c r="E7150"/>
      <c r="F7150"/>
      <c r="G7150"/>
      <c r="H7150"/>
      <c r="I7150"/>
      <c r="J7150"/>
      <c r="K7150"/>
      <c r="L7150"/>
      <c r="M7150"/>
      <c r="N7150"/>
      <c r="O7150"/>
      <c r="P7150"/>
      <c r="Q7150"/>
    </row>
    <row r="7151" spans="3:17" x14ac:dyDescent="0.35">
      <c r="C7151"/>
      <c r="D7151"/>
      <c r="E7151"/>
      <c r="F7151"/>
      <c r="G7151"/>
      <c r="H7151"/>
      <c r="I7151"/>
      <c r="J7151"/>
      <c r="K7151"/>
      <c r="L7151"/>
      <c r="M7151"/>
      <c r="N7151"/>
      <c r="O7151"/>
      <c r="P7151"/>
      <c r="Q7151"/>
    </row>
    <row r="7152" spans="3:17" x14ac:dyDescent="0.35">
      <c r="C7152"/>
      <c r="D7152"/>
      <c r="E7152"/>
      <c r="F7152"/>
      <c r="G7152"/>
      <c r="H7152"/>
      <c r="I7152"/>
      <c r="J7152"/>
      <c r="K7152"/>
      <c r="L7152"/>
      <c r="M7152"/>
      <c r="N7152"/>
      <c r="O7152"/>
      <c r="P7152"/>
      <c r="Q7152"/>
    </row>
    <row r="7153" spans="3:17" x14ac:dyDescent="0.35">
      <c r="C7153"/>
      <c r="D7153"/>
      <c r="E7153"/>
      <c r="F7153"/>
      <c r="G7153"/>
      <c r="H7153"/>
      <c r="I7153"/>
      <c r="J7153"/>
      <c r="K7153"/>
      <c r="L7153"/>
      <c r="M7153"/>
      <c r="N7153"/>
      <c r="O7153"/>
      <c r="P7153"/>
      <c r="Q7153"/>
    </row>
    <row r="7154" spans="3:17" x14ac:dyDescent="0.35">
      <c r="C7154"/>
      <c r="D7154"/>
      <c r="E7154"/>
      <c r="F7154"/>
      <c r="G7154"/>
      <c r="H7154"/>
      <c r="I7154"/>
      <c r="J7154"/>
      <c r="K7154"/>
      <c r="L7154"/>
      <c r="M7154"/>
      <c r="N7154"/>
      <c r="O7154"/>
      <c r="P7154"/>
      <c r="Q7154"/>
    </row>
    <row r="7155" spans="3:17" x14ac:dyDescent="0.35">
      <c r="C7155"/>
      <c r="D7155"/>
      <c r="E7155"/>
      <c r="F7155"/>
      <c r="G7155"/>
      <c r="H7155"/>
      <c r="I7155"/>
      <c r="J7155"/>
      <c r="K7155"/>
      <c r="L7155"/>
      <c r="M7155"/>
      <c r="N7155"/>
      <c r="O7155"/>
      <c r="P7155"/>
      <c r="Q7155"/>
    </row>
    <row r="7156" spans="3:17" x14ac:dyDescent="0.35">
      <c r="C7156"/>
      <c r="D7156"/>
      <c r="E7156"/>
      <c r="F7156"/>
      <c r="G7156"/>
      <c r="H7156"/>
      <c r="I7156"/>
      <c r="J7156"/>
      <c r="K7156"/>
      <c r="L7156"/>
      <c r="M7156"/>
      <c r="N7156"/>
      <c r="O7156"/>
      <c r="P7156"/>
      <c r="Q7156"/>
    </row>
    <row r="7157" spans="3:17" x14ac:dyDescent="0.35">
      <c r="C7157"/>
      <c r="D7157"/>
      <c r="E7157"/>
      <c r="F7157"/>
      <c r="G7157"/>
      <c r="H7157"/>
      <c r="I7157"/>
      <c r="J7157"/>
      <c r="K7157"/>
      <c r="L7157"/>
      <c r="M7157"/>
      <c r="N7157"/>
      <c r="O7157"/>
      <c r="P7157"/>
      <c r="Q7157"/>
    </row>
    <row r="7158" spans="3:17" x14ac:dyDescent="0.35">
      <c r="C7158"/>
      <c r="D7158"/>
      <c r="E7158"/>
      <c r="F7158"/>
      <c r="G7158"/>
      <c r="H7158"/>
      <c r="I7158"/>
      <c r="J7158"/>
      <c r="K7158"/>
      <c r="L7158"/>
      <c r="M7158"/>
      <c r="N7158"/>
      <c r="O7158"/>
      <c r="P7158"/>
      <c r="Q7158"/>
    </row>
    <row r="7159" spans="3:17" x14ac:dyDescent="0.35">
      <c r="C7159"/>
      <c r="D7159"/>
      <c r="E7159"/>
      <c r="F7159"/>
      <c r="G7159"/>
      <c r="H7159"/>
      <c r="I7159"/>
      <c r="J7159"/>
      <c r="K7159"/>
      <c r="L7159"/>
      <c r="M7159"/>
      <c r="N7159"/>
      <c r="O7159"/>
      <c r="P7159"/>
      <c r="Q7159"/>
    </row>
    <row r="7160" spans="3:17" x14ac:dyDescent="0.35">
      <c r="C7160"/>
      <c r="D7160"/>
      <c r="E7160"/>
      <c r="F7160"/>
      <c r="G7160"/>
      <c r="H7160"/>
      <c r="I7160"/>
      <c r="J7160"/>
      <c r="K7160"/>
      <c r="L7160"/>
      <c r="M7160"/>
      <c r="N7160"/>
      <c r="O7160"/>
      <c r="P7160"/>
      <c r="Q7160"/>
    </row>
    <row r="7161" spans="3:17" x14ac:dyDescent="0.35">
      <c r="C7161"/>
      <c r="D7161"/>
      <c r="E7161"/>
      <c r="F7161"/>
      <c r="G7161"/>
      <c r="H7161"/>
      <c r="I7161"/>
      <c r="J7161"/>
      <c r="K7161"/>
      <c r="L7161"/>
      <c r="M7161"/>
      <c r="N7161"/>
      <c r="O7161"/>
      <c r="P7161"/>
      <c r="Q7161"/>
    </row>
    <row r="7162" spans="3:17" x14ac:dyDescent="0.35">
      <c r="C7162"/>
      <c r="D7162"/>
      <c r="E7162"/>
      <c r="F7162"/>
      <c r="G7162"/>
      <c r="H7162"/>
      <c r="I7162"/>
      <c r="J7162"/>
      <c r="K7162"/>
      <c r="L7162"/>
      <c r="M7162"/>
      <c r="N7162"/>
      <c r="O7162"/>
      <c r="P7162"/>
      <c r="Q7162"/>
    </row>
    <row r="7163" spans="3:17" x14ac:dyDescent="0.35">
      <c r="C7163"/>
      <c r="D7163"/>
      <c r="E7163"/>
      <c r="F7163"/>
      <c r="G7163"/>
      <c r="H7163"/>
      <c r="I7163"/>
      <c r="J7163"/>
      <c r="K7163"/>
      <c r="L7163"/>
      <c r="M7163"/>
      <c r="N7163"/>
      <c r="O7163"/>
      <c r="P7163"/>
      <c r="Q7163"/>
    </row>
    <row r="7164" spans="3:17" x14ac:dyDescent="0.35">
      <c r="C7164"/>
      <c r="D7164"/>
      <c r="E7164"/>
      <c r="F7164"/>
      <c r="G7164"/>
      <c r="H7164"/>
      <c r="I7164"/>
      <c r="J7164"/>
      <c r="K7164"/>
      <c r="L7164"/>
      <c r="M7164"/>
      <c r="N7164"/>
      <c r="O7164"/>
      <c r="P7164"/>
      <c r="Q7164"/>
    </row>
    <row r="7165" spans="3:17" x14ac:dyDescent="0.35">
      <c r="C7165"/>
      <c r="D7165"/>
      <c r="E7165"/>
      <c r="F7165"/>
      <c r="G7165"/>
      <c r="H7165"/>
      <c r="I7165"/>
      <c r="J7165"/>
      <c r="K7165"/>
      <c r="L7165"/>
      <c r="M7165"/>
      <c r="N7165"/>
      <c r="O7165"/>
      <c r="P7165"/>
      <c r="Q7165"/>
    </row>
    <row r="7166" spans="3:17" x14ac:dyDescent="0.35">
      <c r="C7166"/>
      <c r="D7166"/>
      <c r="E7166"/>
      <c r="F7166"/>
      <c r="G7166"/>
      <c r="H7166"/>
      <c r="I7166"/>
      <c r="J7166"/>
      <c r="K7166"/>
      <c r="L7166"/>
      <c r="M7166"/>
      <c r="N7166"/>
      <c r="O7166"/>
      <c r="P7166"/>
      <c r="Q7166"/>
    </row>
    <row r="7167" spans="3:17" x14ac:dyDescent="0.35">
      <c r="C7167"/>
      <c r="D7167"/>
      <c r="E7167"/>
      <c r="F7167"/>
      <c r="G7167"/>
      <c r="H7167"/>
      <c r="I7167"/>
      <c r="J7167"/>
      <c r="K7167"/>
      <c r="L7167"/>
      <c r="M7167"/>
      <c r="N7167"/>
      <c r="O7167"/>
      <c r="P7167"/>
      <c r="Q7167"/>
    </row>
    <row r="7168" spans="3:17" x14ac:dyDescent="0.35">
      <c r="C7168"/>
      <c r="D7168"/>
      <c r="E7168"/>
      <c r="F7168"/>
      <c r="G7168"/>
      <c r="H7168"/>
      <c r="I7168"/>
      <c r="J7168"/>
      <c r="K7168"/>
      <c r="L7168"/>
      <c r="M7168"/>
      <c r="N7168"/>
      <c r="O7168"/>
      <c r="P7168"/>
      <c r="Q7168"/>
    </row>
    <row r="7169" spans="3:17" x14ac:dyDescent="0.35">
      <c r="C7169"/>
      <c r="D7169"/>
      <c r="E7169"/>
      <c r="F7169"/>
      <c r="G7169"/>
      <c r="H7169"/>
      <c r="I7169"/>
      <c r="J7169"/>
      <c r="K7169"/>
      <c r="L7169"/>
      <c r="M7169"/>
      <c r="N7169"/>
      <c r="O7169"/>
      <c r="P7169"/>
      <c r="Q7169"/>
    </row>
    <row r="7170" spans="3:17" x14ac:dyDescent="0.35">
      <c r="C7170"/>
      <c r="D7170"/>
      <c r="E7170"/>
      <c r="F7170"/>
      <c r="G7170"/>
      <c r="H7170"/>
      <c r="I7170"/>
      <c r="J7170"/>
      <c r="K7170"/>
      <c r="L7170"/>
      <c r="M7170"/>
      <c r="N7170"/>
      <c r="O7170"/>
      <c r="P7170"/>
      <c r="Q7170"/>
    </row>
    <row r="7171" spans="3:17" x14ac:dyDescent="0.35">
      <c r="C7171"/>
      <c r="D7171"/>
      <c r="E7171"/>
      <c r="F7171"/>
      <c r="G7171"/>
      <c r="H7171"/>
      <c r="I7171"/>
      <c r="J7171"/>
      <c r="K7171"/>
      <c r="L7171"/>
      <c r="M7171"/>
      <c r="N7171"/>
      <c r="O7171"/>
      <c r="P7171"/>
      <c r="Q7171"/>
    </row>
    <row r="7172" spans="3:17" x14ac:dyDescent="0.35">
      <c r="C7172"/>
      <c r="D7172"/>
      <c r="E7172"/>
      <c r="F7172"/>
      <c r="G7172"/>
      <c r="H7172"/>
      <c r="I7172"/>
      <c r="J7172"/>
      <c r="K7172"/>
      <c r="L7172"/>
      <c r="M7172"/>
      <c r="N7172"/>
      <c r="O7172"/>
      <c r="P7172"/>
      <c r="Q7172"/>
    </row>
    <row r="7173" spans="3:17" x14ac:dyDescent="0.35">
      <c r="C7173"/>
      <c r="D7173"/>
      <c r="E7173"/>
      <c r="F7173"/>
      <c r="G7173"/>
      <c r="H7173"/>
      <c r="I7173"/>
      <c r="J7173"/>
      <c r="K7173"/>
      <c r="L7173"/>
      <c r="M7173"/>
      <c r="N7173"/>
      <c r="O7173"/>
      <c r="P7173"/>
      <c r="Q7173"/>
    </row>
    <row r="7174" spans="3:17" x14ac:dyDescent="0.35">
      <c r="C7174"/>
      <c r="D7174"/>
      <c r="E7174"/>
      <c r="F7174"/>
      <c r="G7174"/>
      <c r="H7174"/>
      <c r="I7174"/>
      <c r="J7174"/>
      <c r="K7174"/>
      <c r="L7174"/>
      <c r="M7174"/>
      <c r="N7174"/>
      <c r="O7174"/>
      <c r="P7174"/>
      <c r="Q7174"/>
    </row>
    <row r="7175" spans="3:17" x14ac:dyDescent="0.35">
      <c r="C7175"/>
      <c r="D7175"/>
      <c r="E7175"/>
      <c r="F7175"/>
      <c r="G7175"/>
      <c r="H7175"/>
      <c r="I7175"/>
      <c r="J7175"/>
      <c r="K7175"/>
      <c r="L7175"/>
      <c r="M7175"/>
      <c r="N7175"/>
      <c r="O7175"/>
      <c r="P7175"/>
      <c r="Q7175"/>
    </row>
    <row r="7176" spans="3:17" x14ac:dyDescent="0.35">
      <c r="C7176"/>
      <c r="D7176"/>
      <c r="E7176"/>
      <c r="F7176"/>
      <c r="G7176"/>
      <c r="H7176"/>
      <c r="I7176"/>
      <c r="J7176"/>
      <c r="K7176"/>
      <c r="L7176"/>
      <c r="M7176"/>
      <c r="N7176"/>
      <c r="O7176"/>
      <c r="P7176"/>
      <c r="Q7176"/>
    </row>
    <row r="7177" spans="3:17" x14ac:dyDescent="0.35">
      <c r="C7177"/>
      <c r="D7177"/>
      <c r="E7177"/>
      <c r="F7177"/>
      <c r="G7177"/>
      <c r="H7177"/>
      <c r="I7177"/>
      <c r="J7177"/>
      <c r="K7177"/>
      <c r="L7177"/>
      <c r="M7177"/>
      <c r="N7177"/>
      <c r="O7177"/>
      <c r="P7177"/>
      <c r="Q7177"/>
    </row>
    <row r="7178" spans="3:17" x14ac:dyDescent="0.35">
      <c r="C7178"/>
      <c r="D7178"/>
      <c r="E7178"/>
      <c r="F7178"/>
      <c r="G7178"/>
      <c r="H7178"/>
      <c r="I7178"/>
      <c r="J7178"/>
      <c r="K7178"/>
      <c r="L7178"/>
      <c r="M7178"/>
      <c r="N7178"/>
      <c r="O7178"/>
      <c r="P7178"/>
      <c r="Q7178"/>
    </row>
    <row r="7179" spans="3:17" x14ac:dyDescent="0.35">
      <c r="C7179"/>
      <c r="D7179"/>
      <c r="E7179"/>
      <c r="F7179"/>
      <c r="G7179"/>
      <c r="H7179"/>
      <c r="I7179"/>
      <c r="J7179"/>
      <c r="K7179"/>
      <c r="L7179"/>
      <c r="M7179"/>
      <c r="N7179"/>
      <c r="O7179"/>
      <c r="P7179"/>
      <c r="Q7179"/>
    </row>
    <row r="7180" spans="3:17" x14ac:dyDescent="0.35">
      <c r="C7180"/>
      <c r="D7180"/>
      <c r="E7180"/>
      <c r="F7180"/>
      <c r="G7180"/>
      <c r="H7180"/>
      <c r="I7180"/>
      <c r="J7180"/>
      <c r="K7180"/>
      <c r="L7180"/>
      <c r="M7180"/>
      <c r="N7180"/>
      <c r="O7180"/>
      <c r="P7180"/>
      <c r="Q7180"/>
    </row>
    <row r="7181" spans="3:17" x14ac:dyDescent="0.35">
      <c r="C7181"/>
      <c r="D7181"/>
      <c r="E7181"/>
      <c r="F7181"/>
      <c r="G7181"/>
      <c r="H7181"/>
      <c r="I7181"/>
      <c r="J7181"/>
      <c r="K7181"/>
      <c r="L7181"/>
      <c r="M7181"/>
      <c r="N7181"/>
      <c r="O7181"/>
      <c r="P7181"/>
      <c r="Q7181"/>
    </row>
    <row r="7182" spans="3:17" x14ac:dyDescent="0.35">
      <c r="C7182"/>
      <c r="D7182"/>
      <c r="E7182"/>
      <c r="F7182"/>
      <c r="G7182"/>
      <c r="H7182"/>
      <c r="I7182"/>
      <c r="J7182"/>
      <c r="K7182"/>
      <c r="L7182"/>
      <c r="M7182"/>
      <c r="N7182"/>
      <c r="O7182"/>
      <c r="P7182"/>
      <c r="Q7182"/>
    </row>
    <row r="7183" spans="3:17" x14ac:dyDescent="0.35">
      <c r="C7183"/>
      <c r="D7183"/>
      <c r="E7183"/>
      <c r="F7183"/>
      <c r="G7183"/>
      <c r="H7183"/>
      <c r="I7183"/>
      <c r="J7183"/>
      <c r="K7183"/>
      <c r="L7183"/>
      <c r="M7183"/>
      <c r="N7183"/>
      <c r="O7183"/>
      <c r="P7183"/>
      <c r="Q7183"/>
    </row>
    <row r="7184" spans="3:17" x14ac:dyDescent="0.35">
      <c r="C7184"/>
      <c r="D7184"/>
      <c r="E7184"/>
      <c r="F7184"/>
      <c r="G7184"/>
      <c r="H7184"/>
      <c r="I7184"/>
      <c r="J7184"/>
      <c r="K7184"/>
      <c r="L7184"/>
      <c r="M7184"/>
      <c r="N7184"/>
      <c r="O7184"/>
      <c r="P7184"/>
      <c r="Q7184"/>
    </row>
    <row r="7185" spans="3:17" x14ac:dyDescent="0.35">
      <c r="C7185"/>
      <c r="D7185"/>
      <c r="E7185"/>
      <c r="F7185"/>
      <c r="G7185"/>
      <c r="H7185"/>
      <c r="I7185"/>
      <c r="J7185"/>
      <c r="K7185"/>
      <c r="L7185"/>
      <c r="M7185"/>
      <c r="N7185"/>
      <c r="O7185"/>
      <c r="P7185"/>
      <c r="Q7185"/>
    </row>
    <row r="7186" spans="3:17" x14ac:dyDescent="0.35">
      <c r="C7186"/>
      <c r="D7186"/>
      <c r="E7186"/>
      <c r="F7186"/>
      <c r="G7186"/>
      <c r="H7186"/>
      <c r="I7186"/>
      <c r="J7186"/>
      <c r="K7186"/>
      <c r="L7186"/>
      <c r="M7186"/>
      <c r="N7186"/>
      <c r="O7186"/>
      <c r="P7186"/>
      <c r="Q7186"/>
    </row>
    <row r="7187" spans="3:17" x14ac:dyDescent="0.35">
      <c r="C7187"/>
      <c r="D7187"/>
      <c r="E7187"/>
      <c r="F7187"/>
      <c r="G7187"/>
      <c r="H7187"/>
      <c r="I7187"/>
      <c r="J7187"/>
      <c r="K7187"/>
      <c r="L7187"/>
      <c r="M7187"/>
      <c r="N7187"/>
      <c r="O7187"/>
      <c r="P7187"/>
      <c r="Q7187"/>
    </row>
    <row r="7188" spans="3:17" x14ac:dyDescent="0.35">
      <c r="C7188"/>
      <c r="D7188"/>
      <c r="E7188"/>
      <c r="F7188"/>
      <c r="G7188"/>
      <c r="H7188"/>
      <c r="I7188"/>
      <c r="J7188"/>
      <c r="K7188"/>
      <c r="L7188"/>
      <c r="M7188"/>
      <c r="N7188"/>
      <c r="O7188"/>
      <c r="P7188"/>
      <c r="Q7188"/>
    </row>
    <row r="7189" spans="3:17" x14ac:dyDescent="0.35">
      <c r="C7189"/>
      <c r="D7189"/>
      <c r="E7189"/>
      <c r="F7189"/>
      <c r="G7189"/>
      <c r="H7189"/>
      <c r="I7189"/>
      <c r="J7189"/>
      <c r="K7189"/>
      <c r="L7189"/>
      <c r="M7189"/>
      <c r="N7189"/>
      <c r="O7189"/>
      <c r="P7189"/>
      <c r="Q7189"/>
    </row>
    <row r="7190" spans="3:17" x14ac:dyDescent="0.35">
      <c r="C7190"/>
      <c r="D7190"/>
      <c r="E7190"/>
      <c r="F7190"/>
      <c r="G7190"/>
      <c r="H7190"/>
      <c r="I7190"/>
      <c r="J7190"/>
      <c r="K7190"/>
      <c r="L7190"/>
      <c r="M7190"/>
      <c r="N7190"/>
      <c r="O7190"/>
      <c r="P7190"/>
      <c r="Q7190"/>
    </row>
    <row r="7191" spans="3:17" x14ac:dyDescent="0.35">
      <c r="C7191"/>
      <c r="D7191"/>
      <c r="E7191"/>
      <c r="F7191"/>
      <c r="G7191"/>
      <c r="H7191"/>
      <c r="I7191"/>
      <c r="J7191"/>
      <c r="K7191"/>
      <c r="L7191"/>
      <c r="M7191"/>
      <c r="N7191"/>
      <c r="O7191"/>
      <c r="P7191"/>
      <c r="Q7191"/>
    </row>
    <row r="7192" spans="3:17" x14ac:dyDescent="0.35">
      <c r="C7192"/>
      <c r="D7192"/>
      <c r="E7192"/>
      <c r="F7192"/>
      <c r="G7192"/>
      <c r="H7192"/>
      <c r="I7192"/>
      <c r="J7192"/>
      <c r="K7192"/>
      <c r="L7192"/>
      <c r="M7192"/>
      <c r="N7192"/>
      <c r="O7192"/>
      <c r="P7192"/>
      <c r="Q7192"/>
    </row>
    <row r="7193" spans="3:17" x14ac:dyDescent="0.35">
      <c r="C7193"/>
      <c r="D7193"/>
      <c r="E7193"/>
      <c r="F7193"/>
      <c r="G7193"/>
      <c r="H7193"/>
      <c r="I7193"/>
      <c r="J7193"/>
      <c r="K7193"/>
      <c r="L7193"/>
      <c r="M7193"/>
      <c r="N7193"/>
      <c r="O7193"/>
      <c r="P7193"/>
      <c r="Q7193"/>
    </row>
    <row r="7194" spans="3:17" x14ac:dyDescent="0.35">
      <c r="C7194"/>
      <c r="D7194"/>
      <c r="E7194"/>
      <c r="F7194"/>
      <c r="G7194"/>
      <c r="H7194"/>
      <c r="I7194"/>
      <c r="J7194"/>
      <c r="K7194"/>
      <c r="L7194"/>
      <c r="M7194"/>
      <c r="N7194"/>
      <c r="O7194"/>
      <c r="P7194"/>
      <c r="Q7194"/>
    </row>
    <row r="7195" spans="3:17" x14ac:dyDescent="0.35">
      <c r="C7195"/>
      <c r="D7195"/>
      <c r="E7195"/>
      <c r="F7195"/>
      <c r="G7195"/>
      <c r="H7195"/>
      <c r="I7195"/>
      <c r="J7195"/>
      <c r="K7195"/>
      <c r="L7195"/>
      <c r="M7195"/>
      <c r="N7195"/>
      <c r="O7195"/>
      <c r="P7195"/>
      <c r="Q7195"/>
    </row>
    <row r="7196" spans="3:17" x14ac:dyDescent="0.35">
      <c r="C7196"/>
      <c r="D7196"/>
      <c r="E7196"/>
      <c r="F7196"/>
      <c r="G7196"/>
      <c r="H7196"/>
      <c r="I7196"/>
      <c r="J7196"/>
      <c r="K7196"/>
      <c r="L7196"/>
      <c r="M7196"/>
      <c r="N7196"/>
      <c r="O7196"/>
      <c r="P7196"/>
      <c r="Q7196"/>
    </row>
    <row r="7197" spans="3:17" x14ac:dyDescent="0.35">
      <c r="C7197"/>
      <c r="D7197"/>
      <c r="E7197"/>
      <c r="F7197"/>
      <c r="G7197"/>
      <c r="H7197"/>
      <c r="I7197"/>
      <c r="J7197"/>
      <c r="K7197"/>
      <c r="L7197"/>
      <c r="M7197"/>
      <c r="N7197"/>
      <c r="O7197"/>
      <c r="P7197"/>
      <c r="Q7197"/>
    </row>
    <row r="7198" spans="3:17" x14ac:dyDescent="0.35">
      <c r="C7198"/>
      <c r="D7198"/>
      <c r="E7198"/>
      <c r="F7198"/>
      <c r="G7198"/>
      <c r="H7198"/>
      <c r="I7198"/>
      <c r="J7198"/>
      <c r="K7198"/>
      <c r="L7198"/>
      <c r="M7198"/>
      <c r="N7198"/>
      <c r="O7198"/>
      <c r="P7198"/>
      <c r="Q7198"/>
    </row>
    <row r="7199" spans="3:17" x14ac:dyDescent="0.35">
      <c r="C7199"/>
      <c r="D7199"/>
      <c r="E7199"/>
      <c r="F7199"/>
      <c r="G7199"/>
      <c r="H7199"/>
      <c r="I7199"/>
      <c r="J7199"/>
      <c r="K7199"/>
      <c r="L7199"/>
      <c r="M7199"/>
      <c r="N7199"/>
      <c r="O7199"/>
      <c r="P7199"/>
      <c r="Q7199"/>
    </row>
    <row r="7200" spans="3:17" x14ac:dyDescent="0.35">
      <c r="C7200"/>
      <c r="D7200"/>
      <c r="E7200"/>
      <c r="F7200"/>
      <c r="G7200"/>
      <c r="H7200"/>
      <c r="I7200"/>
      <c r="J7200"/>
      <c r="K7200"/>
      <c r="L7200"/>
      <c r="M7200"/>
      <c r="N7200"/>
      <c r="O7200"/>
      <c r="P7200"/>
      <c r="Q7200"/>
    </row>
    <row r="7201" spans="3:17" x14ac:dyDescent="0.35">
      <c r="C7201"/>
      <c r="D7201"/>
      <c r="E7201"/>
      <c r="F7201"/>
      <c r="G7201"/>
      <c r="H7201"/>
      <c r="I7201"/>
      <c r="J7201"/>
      <c r="K7201"/>
      <c r="L7201"/>
      <c r="M7201"/>
      <c r="N7201"/>
      <c r="O7201"/>
      <c r="P7201"/>
      <c r="Q7201"/>
    </row>
    <row r="7202" spans="3:17" x14ac:dyDescent="0.35">
      <c r="C7202"/>
      <c r="D7202"/>
      <c r="E7202"/>
      <c r="F7202"/>
      <c r="G7202"/>
      <c r="H7202"/>
      <c r="I7202"/>
      <c r="J7202"/>
      <c r="K7202"/>
      <c r="L7202"/>
      <c r="M7202"/>
      <c r="N7202"/>
      <c r="O7202"/>
      <c r="P7202"/>
      <c r="Q7202"/>
    </row>
    <row r="7203" spans="3:17" x14ac:dyDescent="0.35">
      <c r="C7203"/>
      <c r="D7203"/>
      <c r="E7203"/>
      <c r="F7203"/>
      <c r="G7203"/>
      <c r="H7203"/>
      <c r="I7203"/>
      <c r="J7203"/>
      <c r="K7203"/>
      <c r="L7203"/>
      <c r="M7203"/>
      <c r="N7203"/>
      <c r="O7203"/>
      <c r="P7203"/>
      <c r="Q7203"/>
    </row>
    <row r="7204" spans="3:17" x14ac:dyDescent="0.35">
      <c r="C7204"/>
      <c r="D7204"/>
      <c r="E7204"/>
      <c r="F7204"/>
      <c r="G7204"/>
      <c r="H7204"/>
      <c r="I7204"/>
      <c r="J7204"/>
      <c r="K7204"/>
      <c r="L7204"/>
      <c r="M7204"/>
      <c r="N7204"/>
      <c r="O7204"/>
      <c r="P7204"/>
      <c r="Q7204"/>
    </row>
    <row r="7205" spans="3:17" x14ac:dyDescent="0.35">
      <c r="C7205"/>
      <c r="D7205"/>
      <c r="E7205"/>
      <c r="F7205"/>
      <c r="G7205"/>
      <c r="H7205"/>
      <c r="I7205"/>
      <c r="J7205"/>
      <c r="K7205"/>
      <c r="L7205"/>
      <c r="M7205"/>
      <c r="N7205"/>
      <c r="O7205"/>
      <c r="P7205"/>
      <c r="Q7205"/>
    </row>
    <row r="7206" spans="3:17" x14ac:dyDescent="0.35">
      <c r="C7206"/>
      <c r="D7206"/>
      <c r="E7206"/>
      <c r="F7206"/>
      <c r="G7206"/>
      <c r="H7206"/>
      <c r="I7206"/>
      <c r="J7206"/>
      <c r="K7206"/>
      <c r="L7206"/>
      <c r="M7206"/>
      <c r="N7206"/>
      <c r="O7206"/>
      <c r="P7206"/>
      <c r="Q7206"/>
    </row>
    <row r="7207" spans="3:17" x14ac:dyDescent="0.35">
      <c r="C7207"/>
      <c r="D7207"/>
      <c r="E7207"/>
      <c r="F7207"/>
      <c r="G7207"/>
      <c r="H7207"/>
      <c r="I7207"/>
      <c r="J7207"/>
      <c r="K7207"/>
      <c r="L7207"/>
      <c r="M7207"/>
      <c r="N7207"/>
      <c r="O7207"/>
      <c r="P7207"/>
      <c r="Q7207"/>
    </row>
    <row r="7208" spans="3:17" x14ac:dyDescent="0.35">
      <c r="C7208"/>
      <c r="D7208"/>
      <c r="E7208"/>
      <c r="F7208"/>
      <c r="G7208"/>
      <c r="H7208"/>
      <c r="I7208"/>
      <c r="J7208"/>
      <c r="K7208"/>
      <c r="L7208"/>
      <c r="M7208"/>
      <c r="N7208"/>
      <c r="O7208"/>
      <c r="P7208"/>
      <c r="Q7208"/>
    </row>
    <row r="7209" spans="3:17" x14ac:dyDescent="0.35">
      <c r="C7209"/>
      <c r="D7209"/>
      <c r="E7209"/>
      <c r="F7209"/>
      <c r="G7209"/>
      <c r="H7209"/>
      <c r="I7209"/>
      <c r="J7209"/>
      <c r="K7209"/>
      <c r="L7209"/>
      <c r="M7209"/>
      <c r="N7209"/>
      <c r="O7209"/>
      <c r="P7209"/>
      <c r="Q7209"/>
    </row>
    <row r="7210" spans="3:17" x14ac:dyDescent="0.35">
      <c r="C7210"/>
      <c r="D7210"/>
      <c r="E7210"/>
      <c r="F7210"/>
      <c r="G7210"/>
      <c r="H7210"/>
      <c r="I7210"/>
      <c r="J7210"/>
      <c r="K7210"/>
      <c r="L7210"/>
      <c r="M7210"/>
      <c r="N7210"/>
      <c r="O7210"/>
      <c r="P7210"/>
      <c r="Q7210"/>
    </row>
    <row r="7211" spans="3:17" x14ac:dyDescent="0.35">
      <c r="C7211"/>
      <c r="D7211"/>
      <c r="E7211"/>
      <c r="F7211"/>
      <c r="G7211"/>
      <c r="H7211"/>
      <c r="I7211"/>
      <c r="J7211"/>
      <c r="K7211"/>
      <c r="L7211"/>
      <c r="M7211"/>
      <c r="N7211"/>
      <c r="O7211"/>
      <c r="P7211"/>
      <c r="Q7211"/>
    </row>
    <row r="7212" spans="3:17" x14ac:dyDescent="0.35">
      <c r="C7212"/>
      <c r="D7212"/>
      <c r="E7212"/>
      <c r="F7212"/>
      <c r="G7212"/>
      <c r="H7212"/>
      <c r="I7212"/>
      <c r="J7212"/>
      <c r="K7212"/>
      <c r="L7212"/>
      <c r="M7212"/>
      <c r="N7212"/>
      <c r="O7212"/>
      <c r="P7212"/>
      <c r="Q7212"/>
    </row>
    <row r="7213" spans="3:17" x14ac:dyDescent="0.35">
      <c r="C7213"/>
      <c r="D7213"/>
      <c r="E7213"/>
      <c r="F7213"/>
      <c r="G7213"/>
      <c r="H7213"/>
      <c r="I7213"/>
      <c r="J7213"/>
      <c r="K7213"/>
      <c r="L7213"/>
      <c r="M7213"/>
      <c r="N7213"/>
      <c r="O7213"/>
      <c r="P7213"/>
      <c r="Q7213"/>
    </row>
    <row r="7214" spans="3:17" x14ac:dyDescent="0.35">
      <c r="C7214"/>
      <c r="D7214"/>
      <c r="E7214"/>
      <c r="F7214"/>
      <c r="G7214"/>
      <c r="H7214"/>
      <c r="I7214"/>
      <c r="J7214"/>
      <c r="K7214"/>
      <c r="L7214"/>
      <c r="M7214"/>
      <c r="N7214"/>
      <c r="O7214"/>
      <c r="P7214"/>
      <c r="Q7214"/>
    </row>
    <row r="7215" spans="3:17" x14ac:dyDescent="0.35">
      <c r="C7215"/>
      <c r="D7215"/>
      <c r="E7215"/>
      <c r="F7215"/>
      <c r="G7215"/>
      <c r="H7215"/>
      <c r="I7215"/>
      <c r="J7215"/>
      <c r="K7215"/>
      <c r="L7215"/>
      <c r="M7215"/>
      <c r="N7215"/>
      <c r="O7215"/>
      <c r="P7215"/>
      <c r="Q7215"/>
    </row>
    <row r="7216" spans="3:17" x14ac:dyDescent="0.35">
      <c r="C7216"/>
      <c r="D7216"/>
      <c r="E7216"/>
      <c r="F7216"/>
      <c r="G7216"/>
      <c r="H7216"/>
      <c r="I7216"/>
      <c r="J7216"/>
      <c r="K7216"/>
      <c r="L7216"/>
      <c r="M7216"/>
      <c r="N7216"/>
      <c r="O7216"/>
      <c r="P7216"/>
      <c r="Q7216"/>
    </row>
    <row r="7217" spans="3:17" x14ac:dyDescent="0.35">
      <c r="C7217"/>
      <c r="D7217"/>
      <c r="E7217"/>
      <c r="F7217"/>
      <c r="G7217"/>
      <c r="H7217"/>
      <c r="I7217"/>
      <c r="J7217"/>
      <c r="K7217"/>
      <c r="L7217"/>
      <c r="M7217"/>
      <c r="N7217"/>
      <c r="O7217"/>
      <c r="P7217"/>
      <c r="Q7217"/>
    </row>
    <row r="7218" spans="3:17" x14ac:dyDescent="0.35">
      <c r="C7218"/>
      <c r="D7218"/>
      <c r="E7218"/>
      <c r="F7218"/>
      <c r="G7218"/>
      <c r="H7218"/>
      <c r="I7218"/>
      <c r="J7218"/>
      <c r="K7218"/>
      <c r="L7218"/>
      <c r="M7218"/>
      <c r="N7218"/>
      <c r="O7218"/>
      <c r="P7218"/>
      <c r="Q7218"/>
    </row>
    <row r="7219" spans="3:17" x14ac:dyDescent="0.35">
      <c r="C7219"/>
      <c r="D7219"/>
      <c r="E7219"/>
      <c r="F7219"/>
      <c r="G7219"/>
      <c r="H7219"/>
      <c r="I7219"/>
      <c r="J7219"/>
      <c r="K7219"/>
      <c r="L7219"/>
      <c r="M7219"/>
      <c r="N7219"/>
      <c r="O7219"/>
      <c r="P7219"/>
      <c r="Q7219"/>
    </row>
    <row r="7220" spans="3:17" x14ac:dyDescent="0.35">
      <c r="C7220"/>
      <c r="D7220"/>
      <c r="E7220"/>
      <c r="F7220"/>
      <c r="G7220"/>
      <c r="H7220"/>
      <c r="I7220"/>
      <c r="J7220"/>
      <c r="K7220"/>
      <c r="L7220"/>
      <c r="M7220"/>
      <c r="N7220"/>
      <c r="O7220"/>
      <c r="P7220"/>
      <c r="Q7220"/>
    </row>
    <row r="7221" spans="3:17" x14ac:dyDescent="0.35">
      <c r="C7221"/>
      <c r="D7221"/>
      <c r="E7221"/>
      <c r="F7221"/>
      <c r="G7221"/>
      <c r="H7221"/>
      <c r="I7221"/>
      <c r="J7221"/>
      <c r="K7221"/>
      <c r="L7221"/>
      <c r="M7221"/>
      <c r="N7221"/>
      <c r="O7221"/>
      <c r="P7221"/>
      <c r="Q7221"/>
    </row>
    <row r="7222" spans="3:17" x14ac:dyDescent="0.35">
      <c r="C7222"/>
      <c r="D7222"/>
      <c r="E7222"/>
      <c r="F7222"/>
      <c r="G7222"/>
      <c r="H7222"/>
      <c r="I7222"/>
      <c r="J7222"/>
      <c r="K7222"/>
      <c r="L7222"/>
      <c r="M7222"/>
      <c r="N7222"/>
      <c r="O7222"/>
      <c r="P7222"/>
      <c r="Q7222"/>
    </row>
    <row r="7223" spans="3:17" x14ac:dyDescent="0.35">
      <c r="C7223"/>
      <c r="D7223"/>
      <c r="E7223"/>
      <c r="F7223"/>
      <c r="G7223"/>
      <c r="H7223"/>
      <c r="I7223"/>
      <c r="J7223"/>
      <c r="K7223"/>
      <c r="L7223"/>
      <c r="M7223"/>
      <c r="N7223"/>
      <c r="O7223"/>
      <c r="P7223"/>
      <c r="Q7223"/>
    </row>
    <row r="7224" spans="3:17" x14ac:dyDescent="0.35">
      <c r="C7224"/>
      <c r="D7224"/>
      <c r="E7224"/>
      <c r="F7224"/>
      <c r="G7224"/>
      <c r="H7224"/>
      <c r="I7224"/>
      <c r="J7224"/>
      <c r="K7224"/>
      <c r="L7224"/>
      <c r="M7224"/>
      <c r="N7224"/>
      <c r="O7224"/>
      <c r="P7224"/>
      <c r="Q7224"/>
    </row>
    <row r="7225" spans="3:17" x14ac:dyDescent="0.35">
      <c r="C7225"/>
      <c r="D7225"/>
      <c r="E7225"/>
      <c r="F7225"/>
      <c r="G7225"/>
      <c r="H7225"/>
      <c r="I7225"/>
      <c r="J7225"/>
      <c r="K7225"/>
      <c r="L7225"/>
      <c r="M7225"/>
      <c r="N7225"/>
      <c r="O7225"/>
      <c r="P7225"/>
      <c r="Q7225"/>
    </row>
    <row r="7226" spans="3:17" x14ac:dyDescent="0.35">
      <c r="C7226"/>
      <c r="D7226"/>
      <c r="E7226"/>
      <c r="F7226"/>
      <c r="G7226"/>
      <c r="H7226"/>
      <c r="I7226"/>
      <c r="J7226"/>
      <c r="K7226"/>
      <c r="L7226"/>
      <c r="M7226"/>
      <c r="N7226"/>
      <c r="O7226"/>
      <c r="P7226"/>
      <c r="Q7226"/>
    </row>
    <row r="7227" spans="3:17" x14ac:dyDescent="0.35">
      <c r="C7227"/>
      <c r="D7227"/>
      <c r="E7227"/>
      <c r="F7227"/>
      <c r="G7227"/>
      <c r="H7227"/>
      <c r="I7227"/>
      <c r="J7227"/>
      <c r="K7227"/>
      <c r="L7227"/>
      <c r="M7227"/>
      <c r="N7227"/>
      <c r="O7227"/>
      <c r="P7227"/>
      <c r="Q7227"/>
    </row>
    <row r="7228" spans="3:17" x14ac:dyDescent="0.35">
      <c r="C7228"/>
      <c r="D7228"/>
      <c r="E7228"/>
      <c r="F7228"/>
      <c r="G7228"/>
      <c r="H7228"/>
      <c r="I7228"/>
      <c r="J7228"/>
      <c r="K7228"/>
      <c r="L7228"/>
      <c r="M7228"/>
      <c r="N7228"/>
      <c r="O7228"/>
      <c r="P7228"/>
      <c r="Q7228"/>
    </row>
    <row r="7229" spans="3:17" x14ac:dyDescent="0.35">
      <c r="C7229"/>
      <c r="D7229"/>
      <c r="E7229"/>
      <c r="F7229"/>
      <c r="G7229"/>
      <c r="H7229"/>
      <c r="I7229"/>
      <c r="J7229"/>
      <c r="K7229"/>
      <c r="L7229"/>
      <c r="M7229"/>
      <c r="N7229"/>
      <c r="O7229"/>
      <c r="P7229"/>
      <c r="Q7229"/>
    </row>
    <row r="7230" spans="3:17" x14ac:dyDescent="0.35">
      <c r="C7230"/>
      <c r="D7230"/>
      <c r="E7230"/>
      <c r="F7230"/>
      <c r="G7230"/>
      <c r="H7230"/>
      <c r="I7230"/>
      <c r="J7230"/>
      <c r="K7230"/>
      <c r="L7230"/>
      <c r="M7230"/>
      <c r="N7230"/>
      <c r="O7230"/>
      <c r="P7230"/>
      <c r="Q7230"/>
    </row>
    <row r="7231" spans="3:17" x14ac:dyDescent="0.35">
      <c r="C7231"/>
      <c r="D7231"/>
      <c r="E7231"/>
      <c r="F7231"/>
      <c r="G7231"/>
      <c r="H7231"/>
      <c r="I7231"/>
      <c r="J7231"/>
      <c r="K7231"/>
      <c r="L7231"/>
      <c r="M7231"/>
      <c r="N7231"/>
      <c r="O7231"/>
      <c r="P7231"/>
      <c r="Q7231"/>
    </row>
    <row r="7232" spans="3:17" x14ac:dyDescent="0.35">
      <c r="C7232"/>
      <c r="D7232"/>
      <c r="E7232"/>
      <c r="F7232"/>
      <c r="G7232"/>
      <c r="H7232"/>
      <c r="I7232"/>
      <c r="J7232"/>
      <c r="K7232"/>
      <c r="L7232"/>
      <c r="M7232"/>
      <c r="N7232"/>
      <c r="O7232"/>
      <c r="P7232"/>
      <c r="Q7232"/>
    </row>
    <row r="7233" spans="3:17" x14ac:dyDescent="0.35">
      <c r="C7233"/>
      <c r="D7233"/>
      <c r="E7233"/>
      <c r="F7233"/>
      <c r="G7233"/>
      <c r="H7233"/>
      <c r="I7233"/>
      <c r="J7233"/>
      <c r="K7233"/>
      <c r="L7233"/>
      <c r="M7233"/>
      <c r="N7233"/>
      <c r="O7233"/>
      <c r="P7233"/>
      <c r="Q7233"/>
    </row>
    <row r="7234" spans="3:17" x14ac:dyDescent="0.35">
      <c r="C7234"/>
      <c r="D7234"/>
      <c r="E7234"/>
      <c r="F7234"/>
      <c r="G7234"/>
      <c r="H7234"/>
      <c r="I7234"/>
      <c r="J7234"/>
      <c r="K7234"/>
      <c r="L7234"/>
      <c r="M7234"/>
      <c r="N7234"/>
      <c r="O7234"/>
      <c r="P7234"/>
      <c r="Q7234"/>
    </row>
    <row r="7235" spans="3:17" x14ac:dyDescent="0.35">
      <c r="C7235"/>
      <c r="D7235"/>
      <c r="E7235"/>
      <c r="F7235"/>
      <c r="G7235"/>
      <c r="H7235"/>
      <c r="I7235"/>
      <c r="J7235"/>
      <c r="K7235"/>
      <c r="L7235"/>
      <c r="M7235"/>
      <c r="N7235"/>
      <c r="O7235"/>
      <c r="P7235"/>
      <c r="Q7235"/>
    </row>
    <row r="7236" spans="3:17" x14ac:dyDescent="0.35">
      <c r="C7236"/>
      <c r="D7236"/>
      <c r="E7236"/>
      <c r="F7236"/>
      <c r="G7236"/>
      <c r="H7236"/>
      <c r="I7236"/>
      <c r="J7236"/>
      <c r="K7236"/>
      <c r="L7236"/>
      <c r="M7236"/>
      <c r="N7236"/>
      <c r="O7236"/>
      <c r="P7236"/>
      <c r="Q7236"/>
    </row>
    <row r="7237" spans="3:17" x14ac:dyDescent="0.35">
      <c r="C7237"/>
      <c r="D7237"/>
      <c r="E7237"/>
      <c r="F7237"/>
      <c r="G7237"/>
      <c r="H7237"/>
      <c r="I7237"/>
      <c r="J7237"/>
      <c r="K7237"/>
      <c r="L7237"/>
      <c r="M7237"/>
      <c r="N7237"/>
      <c r="O7237"/>
      <c r="P7237"/>
      <c r="Q7237"/>
    </row>
    <row r="7238" spans="3:17" x14ac:dyDescent="0.35">
      <c r="C7238"/>
      <c r="D7238"/>
      <c r="E7238"/>
      <c r="F7238"/>
      <c r="G7238"/>
      <c r="H7238"/>
      <c r="I7238"/>
      <c r="J7238"/>
      <c r="K7238"/>
      <c r="L7238"/>
      <c r="M7238"/>
      <c r="N7238"/>
      <c r="O7238"/>
      <c r="P7238"/>
      <c r="Q7238"/>
    </row>
    <row r="7239" spans="3:17" x14ac:dyDescent="0.35">
      <c r="C7239"/>
      <c r="D7239"/>
      <c r="E7239"/>
      <c r="F7239"/>
      <c r="G7239"/>
      <c r="H7239"/>
      <c r="I7239"/>
      <c r="J7239"/>
      <c r="K7239"/>
      <c r="L7239"/>
      <c r="M7239"/>
      <c r="N7239"/>
      <c r="O7239"/>
      <c r="P7239"/>
      <c r="Q7239"/>
    </row>
    <row r="7240" spans="3:17" x14ac:dyDescent="0.35">
      <c r="C7240"/>
      <c r="D7240"/>
      <c r="E7240"/>
      <c r="F7240"/>
      <c r="G7240"/>
      <c r="H7240"/>
      <c r="I7240"/>
      <c r="J7240"/>
      <c r="K7240"/>
      <c r="L7240"/>
      <c r="M7240"/>
      <c r="N7240"/>
      <c r="O7240"/>
      <c r="P7240"/>
      <c r="Q7240"/>
    </row>
    <row r="7241" spans="3:17" x14ac:dyDescent="0.35">
      <c r="C7241"/>
      <c r="D7241"/>
      <c r="E7241"/>
      <c r="F7241"/>
      <c r="G7241"/>
      <c r="H7241"/>
      <c r="I7241"/>
      <c r="J7241"/>
      <c r="K7241"/>
      <c r="L7241"/>
      <c r="M7241"/>
      <c r="N7241"/>
      <c r="O7241"/>
      <c r="P7241"/>
      <c r="Q7241"/>
    </row>
    <row r="7242" spans="3:17" x14ac:dyDescent="0.35">
      <c r="C7242"/>
      <c r="D7242"/>
      <c r="E7242"/>
      <c r="F7242"/>
      <c r="G7242"/>
      <c r="H7242"/>
      <c r="I7242"/>
      <c r="J7242"/>
      <c r="K7242"/>
      <c r="L7242"/>
      <c r="M7242"/>
      <c r="N7242"/>
      <c r="O7242"/>
      <c r="P7242"/>
      <c r="Q7242"/>
    </row>
    <row r="7243" spans="3:17" x14ac:dyDescent="0.35">
      <c r="C7243"/>
      <c r="D7243"/>
      <c r="E7243"/>
      <c r="F7243"/>
      <c r="G7243"/>
      <c r="H7243"/>
      <c r="I7243"/>
      <c r="J7243"/>
      <c r="K7243"/>
      <c r="L7243"/>
      <c r="M7243"/>
      <c r="N7243"/>
      <c r="O7243"/>
      <c r="P7243"/>
      <c r="Q7243"/>
    </row>
    <row r="7244" spans="3:17" x14ac:dyDescent="0.35">
      <c r="C7244"/>
      <c r="D7244"/>
      <c r="E7244"/>
      <c r="F7244"/>
      <c r="G7244"/>
      <c r="H7244"/>
      <c r="I7244"/>
      <c r="J7244"/>
      <c r="K7244"/>
      <c r="L7244"/>
      <c r="M7244"/>
      <c r="N7244"/>
      <c r="O7244"/>
      <c r="P7244"/>
      <c r="Q7244"/>
    </row>
    <row r="7245" spans="3:17" x14ac:dyDescent="0.35">
      <c r="C7245"/>
      <c r="D7245"/>
      <c r="E7245"/>
      <c r="F7245"/>
      <c r="G7245"/>
      <c r="H7245"/>
      <c r="I7245"/>
      <c r="J7245"/>
      <c r="K7245"/>
      <c r="L7245"/>
      <c r="M7245"/>
      <c r="N7245"/>
      <c r="O7245"/>
      <c r="P7245"/>
      <c r="Q7245"/>
    </row>
    <row r="7246" spans="3:17" x14ac:dyDescent="0.35">
      <c r="C7246"/>
      <c r="D7246"/>
      <c r="E7246"/>
      <c r="F7246"/>
      <c r="G7246"/>
      <c r="H7246"/>
      <c r="I7246"/>
      <c r="J7246"/>
      <c r="K7246"/>
      <c r="L7246"/>
      <c r="M7246"/>
      <c r="N7246"/>
      <c r="O7246"/>
      <c r="P7246"/>
      <c r="Q7246"/>
    </row>
    <row r="7247" spans="3:17" x14ac:dyDescent="0.35">
      <c r="C7247"/>
      <c r="D7247"/>
      <c r="E7247"/>
      <c r="F7247"/>
      <c r="G7247"/>
      <c r="H7247"/>
      <c r="I7247"/>
      <c r="J7247"/>
      <c r="K7247"/>
      <c r="L7247"/>
      <c r="M7247"/>
      <c r="N7247"/>
      <c r="O7247"/>
      <c r="P7247"/>
      <c r="Q7247"/>
    </row>
    <row r="7248" spans="3:17" x14ac:dyDescent="0.35">
      <c r="C7248"/>
      <c r="D7248"/>
      <c r="E7248"/>
      <c r="F7248"/>
      <c r="G7248"/>
      <c r="H7248"/>
      <c r="I7248"/>
      <c r="J7248"/>
      <c r="K7248"/>
      <c r="L7248"/>
      <c r="M7248"/>
      <c r="N7248"/>
      <c r="O7248"/>
      <c r="P7248"/>
      <c r="Q7248"/>
    </row>
    <row r="7249" spans="3:17" x14ac:dyDescent="0.35">
      <c r="C7249"/>
      <c r="D7249"/>
      <c r="E7249"/>
      <c r="F7249"/>
      <c r="G7249"/>
      <c r="H7249"/>
      <c r="I7249"/>
      <c r="J7249"/>
      <c r="K7249"/>
      <c r="L7249"/>
      <c r="M7249"/>
      <c r="N7249"/>
      <c r="O7249"/>
      <c r="P7249"/>
      <c r="Q7249"/>
    </row>
    <row r="7250" spans="3:17" x14ac:dyDescent="0.35">
      <c r="C7250"/>
      <c r="D7250"/>
      <c r="E7250"/>
      <c r="F7250"/>
      <c r="G7250"/>
      <c r="H7250"/>
      <c r="I7250"/>
      <c r="J7250"/>
      <c r="K7250"/>
      <c r="L7250"/>
      <c r="M7250"/>
      <c r="N7250"/>
      <c r="O7250"/>
      <c r="P7250"/>
      <c r="Q7250"/>
    </row>
    <row r="7251" spans="3:17" x14ac:dyDescent="0.35">
      <c r="C7251"/>
      <c r="D7251"/>
      <c r="E7251"/>
      <c r="F7251"/>
      <c r="G7251"/>
      <c r="H7251"/>
      <c r="I7251"/>
      <c r="J7251"/>
      <c r="K7251"/>
      <c r="L7251"/>
      <c r="M7251"/>
      <c r="N7251"/>
      <c r="O7251"/>
      <c r="P7251"/>
      <c r="Q7251"/>
    </row>
    <row r="7252" spans="3:17" x14ac:dyDescent="0.35">
      <c r="C7252"/>
      <c r="D7252"/>
      <c r="E7252"/>
      <c r="F7252"/>
      <c r="G7252"/>
      <c r="H7252"/>
      <c r="I7252"/>
      <c r="J7252"/>
      <c r="K7252"/>
      <c r="L7252"/>
      <c r="M7252"/>
      <c r="N7252"/>
      <c r="O7252"/>
      <c r="P7252"/>
      <c r="Q7252"/>
    </row>
    <row r="7253" spans="3:17" x14ac:dyDescent="0.35">
      <c r="C7253"/>
      <c r="D7253"/>
      <c r="E7253"/>
      <c r="F7253"/>
      <c r="G7253"/>
      <c r="H7253"/>
      <c r="I7253"/>
      <c r="J7253"/>
      <c r="K7253"/>
      <c r="L7253"/>
      <c r="M7253"/>
      <c r="N7253"/>
      <c r="O7253"/>
      <c r="P7253"/>
      <c r="Q7253"/>
    </row>
    <row r="7254" spans="3:17" x14ac:dyDescent="0.35">
      <c r="C7254"/>
      <c r="D7254"/>
      <c r="E7254"/>
      <c r="F7254"/>
      <c r="G7254"/>
      <c r="H7254"/>
      <c r="I7254"/>
      <c r="J7254"/>
      <c r="K7254"/>
      <c r="L7254"/>
      <c r="M7254"/>
      <c r="N7254"/>
      <c r="O7254"/>
      <c r="P7254"/>
      <c r="Q7254"/>
    </row>
    <row r="7255" spans="3:17" x14ac:dyDescent="0.35">
      <c r="C7255"/>
      <c r="D7255"/>
      <c r="E7255"/>
      <c r="F7255"/>
      <c r="G7255"/>
      <c r="H7255"/>
      <c r="I7255"/>
      <c r="J7255"/>
      <c r="K7255"/>
      <c r="L7255"/>
      <c r="M7255"/>
      <c r="N7255"/>
      <c r="O7255"/>
      <c r="P7255"/>
      <c r="Q7255"/>
    </row>
    <row r="7256" spans="3:17" x14ac:dyDescent="0.35">
      <c r="C7256"/>
      <c r="D7256"/>
      <c r="E7256"/>
      <c r="F7256"/>
      <c r="G7256"/>
      <c r="H7256"/>
      <c r="I7256"/>
      <c r="J7256"/>
      <c r="K7256"/>
      <c r="L7256"/>
      <c r="M7256"/>
      <c r="N7256"/>
      <c r="O7256"/>
      <c r="P7256"/>
      <c r="Q7256"/>
    </row>
    <row r="7257" spans="3:17" x14ac:dyDescent="0.35">
      <c r="C7257"/>
      <c r="D7257"/>
      <c r="E7257"/>
      <c r="F7257"/>
      <c r="G7257"/>
      <c r="H7257"/>
      <c r="I7257"/>
      <c r="J7257"/>
      <c r="K7257"/>
      <c r="L7257"/>
      <c r="M7257"/>
      <c r="N7257"/>
      <c r="O7257"/>
      <c r="P7257"/>
      <c r="Q7257"/>
    </row>
    <row r="7258" spans="3:17" x14ac:dyDescent="0.35">
      <c r="C7258"/>
      <c r="D7258"/>
      <c r="E7258"/>
      <c r="F7258"/>
      <c r="G7258"/>
      <c r="H7258"/>
      <c r="I7258"/>
      <c r="J7258"/>
      <c r="K7258"/>
      <c r="L7258"/>
      <c r="M7258"/>
      <c r="N7258"/>
      <c r="O7258"/>
      <c r="P7258"/>
      <c r="Q7258"/>
    </row>
    <row r="7259" spans="3:17" x14ac:dyDescent="0.35">
      <c r="C7259"/>
      <c r="D7259"/>
      <c r="E7259"/>
      <c r="F7259"/>
      <c r="G7259"/>
      <c r="H7259"/>
      <c r="I7259"/>
      <c r="J7259"/>
      <c r="K7259"/>
      <c r="L7259"/>
      <c r="M7259"/>
      <c r="N7259"/>
      <c r="O7259"/>
      <c r="P7259"/>
      <c r="Q7259"/>
    </row>
    <row r="7260" spans="3:17" x14ac:dyDescent="0.35">
      <c r="C7260"/>
      <c r="D7260"/>
      <c r="E7260"/>
      <c r="F7260"/>
      <c r="G7260"/>
      <c r="H7260"/>
      <c r="I7260"/>
      <c r="J7260"/>
      <c r="K7260"/>
      <c r="L7260"/>
      <c r="M7260"/>
      <c r="N7260"/>
      <c r="O7260"/>
      <c r="P7260"/>
      <c r="Q7260"/>
    </row>
    <row r="7261" spans="3:17" x14ac:dyDescent="0.35">
      <c r="C7261"/>
      <c r="D7261"/>
      <c r="E7261"/>
      <c r="F7261"/>
      <c r="G7261"/>
      <c r="H7261"/>
      <c r="I7261"/>
      <c r="J7261"/>
      <c r="K7261"/>
      <c r="L7261"/>
      <c r="M7261"/>
      <c r="N7261"/>
      <c r="O7261"/>
      <c r="P7261"/>
      <c r="Q7261"/>
    </row>
    <row r="7262" spans="3:17" x14ac:dyDescent="0.35">
      <c r="C7262"/>
      <c r="D7262"/>
      <c r="E7262"/>
      <c r="F7262"/>
      <c r="G7262"/>
      <c r="H7262"/>
      <c r="I7262"/>
      <c r="J7262"/>
      <c r="K7262"/>
      <c r="L7262"/>
      <c r="M7262"/>
      <c r="N7262"/>
      <c r="O7262"/>
      <c r="P7262"/>
      <c r="Q7262"/>
    </row>
    <row r="7263" spans="3:17" x14ac:dyDescent="0.35">
      <c r="C7263"/>
      <c r="D7263"/>
      <c r="E7263"/>
      <c r="F7263"/>
      <c r="G7263"/>
      <c r="H7263"/>
      <c r="I7263"/>
      <c r="J7263"/>
      <c r="K7263"/>
      <c r="L7263"/>
      <c r="M7263"/>
      <c r="N7263"/>
      <c r="O7263"/>
      <c r="P7263"/>
      <c r="Q7263"/>
    </row>
    <row r="7264" spans="3:17" x14ac:dyDescent="0.35">
      <c r="C7264"/>
      <c r="D7264"/>
      <c r="E7264"/>
      <c r="F7264"/>
      <c r="G7264"/>
      <c r="H7264"/>
      <c r="I7264"/>
      <c r="J7264"/>
      <c r="K7264"/>
      <c r="L7264"/>
      <c r="M7264"/>
      <c r="N7264"/>
      <c r="O7264"/>
      <c r="P7264"/>
      <c r="Q7264"/>
    </row>
    <row r="7265" spans="3:17" x14ac:dyDescent="0.35">
      <c r="C7265"/>
      <c r="D7265"/>
      <c r="E7265"/>
      <c r="F7265"/>
      <c r="G7265"/>
      <c r="H7265"/>
      <c r="I7265"/>
      <c r="J7265"/>
      <c r="K7265"/>
      <c r="L7265"/>
      <c r="M7265"/>
      <c r="N7265"/>
      <c r="O7265"/>
      <c r="P7265"/>
      <c r="Q7265"/>
    </row>
    <row r="7266" spans="3:17" x14ac:dyDescent="0.35">
      <c r="C7266"/>
      <c r="D7266"/>
      <c r="E7266"/>
      <c r="F7266"/>
      <c r="G7266"/>
      <c r="H7266"/>
      <c r="I7266"/>
      <c r="J7266"/>
      <c r="K7266"/>
      <c r="L7266"/>
      <c r="M7266"/>
      <c r="N7266"/>
      <c r="O7266"/>
      <c r="P7266"/>
      <c r="Q7266"/>
    </row>
    <row r="7267" spans="3:17" x14ac:dyDescent="0.35">
      <c r="C7267"/>
      <c r="D7267"/>
      <c r="E7267"/>
      <c r="F7267"/>
      <c r="G7267"/>
      <c r="H7267"/>
      <c r="I7267"/>
      <c r="J7267"/>
      <c r="K7267"/>
      <c r="L7267"/>
      <c r="M7267"/>
      <c r="N7267"/>
      <c r="O7267"/>
      <c r="P7267"/>
      <c r="Q7267"/>
    </row>
    <row r="7268" spans="3:17" x14ac:dyDescent="0.35">
      <c r="C7268"/>
      <c r="D7268"/>
      <c r="E7268"/>
      <c r="F7268"/>
      <c r="G7268"/>
      <c r="H7268"/>
      <c r="I7268"/>
      <c r="J7268"/>
      <c r="K7268"/>
      <c r="L7268"/>
      <c r="M7268"/>
      <c r="N7268"/>
      <c r="O7268"/>
      <c r="P7268"/>
      <c r="Q7268"/>
    </row>
    <row r="7269" spans="3:17" x14ac:dyDescent="0.35">
      <c r="C7269"/>
      <c r="D7269"/>
      <c r="E7269"/>
      <c r="F7269"/>
      <c r="G7269"/>
      <c r="H7269"/>
      <c r="I7269"/>
      <c r="J7269"/>
      <c r="K7269"/>
      <c r="L7269"/>
      <c r="M7269"/>
      <c r="N7269"/>
      <c r="O7269"/>
      <c r="P7269"/>
      <c r="Q7269"/>
    </row>
    <row r="7270" spans="3:17" x14ac:dyDescent="0.35">
      <c r="C7270"/>
      <c r="D7270"/>
      <c r="E7270"/>
      <c r="F7270"/>
      <c r="G7270"/>
      <c r="H7270"/>
      <c r="I7270"/>
      <c r="J7270"/>
      <c r="K7270"/>
      <c r="L7270"/>
      <c r="M7270"/>
      <c r="N7270"/>
      <c r="O7270"/>
      <c r="P7270"/>
      <c r="Q7270"/>
    </row>
    <row r="7271" spans="3:17" x14ac:dyDescent="0.35">
      <c r="C7271"/>
      <c r="D7271"/>
      <c r="E7271"/>
      <c r="F7271"/>
      <c r="G7271"/>
      <c r="H7271"/>
      <c r="I7271"/>
      <c r="J7271"/>
      <c r="K7271"/>
      <c r="L7271"/>
      <c r="M7271"/>
      <c r="N7271"/>
      <c r="O7271"/>
      <c r="P7271"/>
      <c r="Q7271"/>
    </row>
    <row r="7272" spans="3:17" x14ac:dyDescent="0.35">
      <c r="C7272"/>
      <c r="D7272"/>
      <c r="E7272"/>
      <c r="F7272"/>
      <c r="G7272"/>
      <c r="H7272"/>
      <c r="I7272"/>
      <c r="J7272"/>
      <c r="K7272"/>
      <c r="L7272"/>
      <c r="M7272"/>
      <c r="N7272"/>
      <c r="O7272"/>
      <c r="P7272"/>
      <c r="Q7272"/>
    </row>
    <row r="7273" spans="3:17" x14ac:dyDescent="0.35">
      <c r="C7273"/>
      <c r="D7273"/>
      <c r="E7273"/>
      <c r="F7273"/>
      <c r="G7273"/>
      <c r="H7273"/>
      <c r="I7273"/>
      <c r="J7273"/>
      <c r="K7273"/>
      <c r="L7273"/>
      <c r="M7273"/>
      <c r="N7273"/>
      <c r="O7273"/>
      <c r="P7273"/>
      <c r="Q7273"/>
    </row>
    <row r="7274" spans="3:17" x14ac:dyDescent="0.35">
      <c r="C7274"/>
      <c r="D7274"/>
      <c r="E7274"/>
      <c r="F7274"/>
      <c r="G7274"/>
      <c r="H7274"/>
      <c r="I7274"/>
      <c r="J7274"/>
      <c r="K7274"/>
      <c r="L7274"/>
      <c r="M7274"/>
      <c r="N7274"/>
      <c r="O7274"/>
      <c r="P7274"/>
      <c r="Q7274"/>
    </row>
    <row r="7275" spans="3:17" x14ac:dyDescent="0.35">
      <c r="C7275"/>
      <c r="D7275"/>
      <c r="E7275"/>
      <c r="F7275"/>
      <c r="G7275"/>
      <c r="H7275"/>
      <c r="I7275"/>
      <c r="J7275"/>
      <c r="K7275"/>
      <c r="L7275"/>
      <c r="M7275"/>
      <c r="N7275"/>
      <c r="O7275"/>
      <c r="P7275"/>
      <c r="Q7275"/>
    </row>
    <row r="7276" spans="3:17" x14ac:dyDescent="0.35">
      <c r="C7276"/>
      <c r="D7276"/>
      <c r="E7276"/>
      <c r="F7276"/>
      <c r="G7276"/>
      <c r="H7276"/>
      <c r="I7276"/>
      <c r="J7276"/>
      <c r="K7276"/>
      <c r="L7276"/>
      <c r="M7276"/>
      <c r="N7276"/>
      <c r="O7276"/>
      <c r="P7276"/>
      <c r="Q7276"/>
    </row>
    <row r="7277" spans="3:17" x14ac:dyDescent="0.35">
      <c r="C7277"/>
      <c r="D7277"/>
      <c r="E7277"/>
      <c r="F7277"/>
      <c r="G7277"/>
      <c r="H7277"/>
      <c r="I7277"/>
      <c r="J7277"/>
      <c r="K7277"/>
      <c r="L7277"/>
      <c r="M7277"/>
      <c r="N7277"/>
      <c r="O7277"/>
      <c r="P7277"/>
      <c r="Q7277"/>
    </row>
    <row r="7278" spans="3:17" x14ac:dyDescent="0.35">
      <c r="C7278"/>
      <c r="D7278"/>
      <c r="E7278"/>
      <c r="F7278"/>
      <c r="G7278"/>
      <c r="H7278"/>
      <c r="I7278"/>
      <c r="J7278"/>
      <c r="K7278"/>
      <c r="L7278"/>
      <c r="M7278"/>
      <c r="N7278"/>
      <c r="O7278"/>
      <c r="P7278"/>
      <c r="Q7278"/>
    </row>
    <row r="7279" spans="3:17" x14ac:dyDescent="0.35">
      <c r="C7279"/>
      <c r="D7279"/>
      <c r="E7279"/>
      <c r="F7279"/>
      <c r="G7279"/>
      <c r="H7279"/>
      <c r="I7279"/>
      <c r="J7279"/>
      <c r="K7279"/>
      <c r="L7279"/>
      <c r="M7279"/>
      <c r="N7279"/>
      <c r="O7279"/>
      <c r="P7279"/>
      <c r="Q7279"/>
    </row>
    <row r="7280" spans="3:17" x14ac:dyDescent="0.35">
      <c r="C7280"/>
      <c r="D7280"/>
      <c r="E7280"/>
      <c r="F7280"/>
      <c r="G7280"/>
      <c r="H7280"/>
      <c r="I7280"/>
      <c r="J7280"/>
      <c r="K7280"/>
      <c r="L7280"/>
      <c r="M7280"/>
      <c r="N7280"/>
      <c r="O7280"/>
      <c r="P7280"/>
      <c r="Q7280"/>
    </row>
    <row r="7281" spans="3:17" x14ac:dyDescent="0.35">
      <c r="C7281"/>
      <c r="D7281"/>
      <c r="E7281"/>
      <c r="F7281"/>
      <c r="G7281"/>
      <c r="H7281"/>
      <c r="I7281"/>
      <c r="J7281"/>
      <c r="K7281"/>
      <c r="L7281"/>
      <c r="M7281"/>
      <c r="N7281"/>
      <c r="O7281"/>
      <c r="P7281"/>
      <c r="Q7281"/>
    </row>
    <row r="7282" spans="3:17" x14ac:dyDescent="0.35">
      <c r="C7282"/>
      <c r="D7282"/>
      <c r="E7282"/>
      <c r="F7282"/>
      <c r="G7282"/>
      <c r="H7282"/>
      <c r="I7282"/>
      <c r="J7282"/>
      <c r="K7282"/>
      <c r="L7282"/>
      <c r="M7282"/>
      <c r="N7282"/>
      <c r="O7282"/>
      <c r="P7282"/>
      <c r="Q7282"/>
    </row>
    <row r="7283" spans="3:17" x14ac:dyDescent="0.35">
      <c r="C7283"/>
      <c r="D7283"/>
      <c r="E7283"/>
      <c r="F7283"/>
      <c r="G7283"/>
      <c r="H7283"/>
      <c r="I7283"/>
      <c r="J7283"/>
      <c r="K7283"/>
      <c r="L7283"/>
      <c r="M7283"/>
      <c r="N7283"/>
      <c r="O7283"/>
      <c r="P7283"/>
      <c r="Q7283"/>
    </row>
    <row r="7284" spans="3:17" x14ac:dyDescent="0.35">
      <c r="C7284"/>
      <c r="D7284"/>
      <c r="E7284"/>
      <c r="F7284"/>
      <c r="G7284"/>
      <c r="H7284"/>
      <c r="I7284"/>
      <c r="J7284"/>
      <c r="K7284"/>
      <c r="L7284"/>
      <c r="M7284"/>
      <c r="N7284"/>
      <c r="O7284"/>
      <c r="P7284"/>
      <c r="Q7284"/>
    </row>
    <row r="7285" spans="3:17" x14ac:dyDescent="0.35">
      <c r="C7285"/>
      <c r="D7285"/>
      <c r="E7285"/>
      <c r="F7285"/>
      <c r="G7285"/>
      <c r="H7285"/>
      <c r="I7285"/>
      <c r="J7285"/>
      <c r="K7285"/>
      <c r="L7285"/>
      <c r="M7285"/>
      <c r="N7285"/>
      <c r="O7285"/>
      <c r="P7285"/>
      <c r="Q7285"/>
    </row>
    <row r="7286" spans="3:17" x14ac:dyDescent="0.35">
      <c r="C7286"/>
      <c r="D7286"/>
      <c r="E7286"/>
      <c r="F7286"/>
      <c r="G7286"/>
      <c r="H7286"/>
      <c r="I7286"/>
      <c r="J7286"/>
      <c r="K7286"/>
      <c r="L7286"/>
      <c r="M7286"/>
      <c r="N7286"/>
      <c r="O7286"/>
      <c r="P7286"/>
      <c r="Q7286"/>
    </row>
    <row r="7287" spans="3:17" x14ac:dyDescent="0.35">
      <c r="C7287"/>
      <c r="D7287"/>
      <c r="E7287"/>
      <c r="F7287"/>
      <c r="G7287"/>
      <c r="H7287"/>
      <c r="I7287"/>
      <c r="J7287"/>
      <c r="K7287"/>
      <c r="L7287"/>
      <c r="M7287"/>
      <c r="N7287"/>
      <c r="O7287"/>
      <c r="P7287"/>
      <c r="Q7287"/>
    </row>
    <row r="7288" spans="3:17" x14ac:dyDescent="0.35">
      <c r="C7288"/>
      <c r="D7288"/>
      <c r="E7288"/>
      <c r="F7288"/>
      <c r="G7288"/>
      <c r="H7288"/>
      <c r="I7288"/>
      <c r="J7288"/>
      <c r="K7288"/>
      <c r="L7288"/>
      <c r="M7288"/>
      <c r="N7288"/>
      <c r="O7288"/>
      <c r="P7288"/>
      <c r="Q7288"/>
    </row>
    <row r="7289" spans="3:17" x14ac:dyDescent="0.35">
      <c r="C7289"/>
      <c r="D7289"/>
      <c r="E7289"/>
      <c r="F7289"/>
      <c r="G7289"/>
      <c r="H7289"/>
      <c r="I7289"/>
      <c r="J7289"/>
      <c r="K7289"/>
      <c r="L7289"/>
      <c r="M7289"/>
      <c r="N7289"/>
      <c r="O7289"/>
      <c r="P7289"/>
      <c r="Q7289"/>
    </row>
    <row r="7290" spans="3:17" x14ac:dyDescent="0.35">
      <c r="C7290"/>
      <c r="D7290"/>
      <c r="E7290"/>
      <c r="F7290"/>
      <c r="G7290"/>
      <c r="H7290"/>
      <c r="I7290"/>
      <c r="J7290"/>
      <c r="K7290"/>
      <c r="L7290"/>
      <c r="M7290"/>
      <c r="N7290"/>
      <c r="O7290"/>
      <c r="P7290"/>
      <c r="Q7290"/>
    </row>
    <row r="7291" spans="3:17" x14ac:dyDescent="0.35">
      <c r="C7291"/>
      <c r="D7291"/>
      <c r="E7291"/>
      <c r="F7291"/>
      <c r="G7291"/>
      <c r="H7291"/>
      <c r="I7291"/>
      <c r="J7291"/>
      <c r="K7291"/>
      <c r="L7291"/>
      <c r="M7291"/>
      <c r="N7291"/>
      <c r="O7291"/>
      <c r="P7291"/>
      <c r="Q7291"/>
    </row>
    <row r="7292" spans="3:17" x14ac:dyDescent="0.35">
      <c r="C7292"/>
      <c r="D7292"/>
      <c r="E7292"/>
      <c r="F7292"/>
      <c r="G7292"/>
      <c r="H7292"/>
      <c r="I7292"/>
      <c r="J7292"/>
      <c r="K7292"/>
      <c r="L7292"/>
      <c r="M7292"/>
      <c r="N7292"/>
      <c r="O7292"/>
      <c r="P7292"/>
      <c r="Q7292"/>
    </row>
    <row r="7293" spans="3:17" x14ac:dyDescent="0.35">
      <c r="C7293"/>
      <c r="D7293"/>
      <c r="E7293"/>
      <c r="F7293"/>
      <c r="G7293"/>
      <c r="H7293"/>
      <c r="I7293"/>
      <c r="J7293"/>
      <c r="K7293"/>
      <c r="L7293"/>
      <c r="M7293"/>
      <c r="N7293"/>
      <c r="O7293"/>
      <c r="P7293"/>
      <c r="Q7293"/>
    </row>
    <row r="7294" spans="3:17" x14ac:dyDescent="0.35">
      <c r="C7294"/>
      <c r="D7294"/>
      <c r="E7294"/>
      <c r="F7294"/>
      <c r="G7294"/>
      <c r="H7294"/>
      <c r="I7294"/>
      <c r="J7294"/>
      <c r="K7294"/>
      <c r="L7294"/>
      <c r="M7294"/>
      <c r="N7294"/>
      <c r="O7294"/>
      <c r="P7294"/>
      <c r="Q7294"/>
    </row>
    <row r="7295" spans="3:17" x14ac:dyDescent="0.35">
      <c r="C7295"/>
      <c r="D7295"/>
      <c r="E7295"/>
      <c r="F7295"/>
      <c r="G7295"/>
      <c r="H7295"/>
      <c r="I7295"/>
      <c r="J7295"/>
      <c r="K7295"/>
      <c r="L7295"/>
      <c r="M7295"/>
      <c r="N7295"/>
      <c r="O7295"/>
      <c r="P7295"/>
      <c r="Q7295"/>
    </row>
    <row r="7296" spans="3:17" x14ac:dyDescent="0.35">
      <c r="C7296"/>
      <c r="D7296"/>
      <c r="E7296"/>
      <c r="F7296"/>
      <c r="G7296"/>
      <c r="H7296"/>
      <c r="I7296"/>
      <c r="J7296"/>
      <c r="K7296"/>
      <c r="L7296"/>
      <c r="M7296"/>
      <c r="N7296"/>
      <c r="O7296"/>
      <c r="P7296"/>
      <c r="Q7296"/>
    </row>
    <row r="7297" spans="3:17" x14ac:dyDescent="0.35">
      <c r="C7297"/>
      <c r="D7297"/>
      <c r="E7297"/>
      <c r="F7297"/>
      <c r="G7297"/>
      <c r="H7297"/>
      <c r="I7297"/>
      <c r="J7297"/>
      <c r="K7297"/>
      <c r="L7297"/>
      <c r="M7297"/>
      <c r="N7297"/>
      <c r="O7297"/>
      <c r="P7297"/>
      <c r="Q7297"/>
    </row>
    <row r="7298" spans="3:17" x14ac:dyDescent="0.35">
      <c r="C7298"/>
      <c r="D7298"/>
      <c r="E7298"/>
      <c r="F7298"/>
      <c r="G7298"/>
      <c r="H7298"/>
      <c r="I7298"/>
      <c r="J7298"/>
      <c r="K7298"/>
      <c r="L7298"/>
      <c r="M7298"/>
      <c r="N7298"/>
      <c r="O7298"/>
      <c r="P7298"/>
      <c r="Q7298"/>
    </row>
    <row r="7299" spans="3:17" x14ac:dyDescent="0.35">
      <c r="C7299"/>
      <c r="D7299"/>
      <c r="E7299"/>
      <c r="F7299"/>
      <c r="G7299"/>
      <c r="H7299"/>
      <c r="I7299"/>
      <c r="J7299"/>
      <c r="K7299"/>
      <c r="L7299"/>
      <c r="M7299"/>
      <c r="N7299"/>
      <c r="O7299"/>
      <c r="P7299"/>
      <c r="Q7299"/>
    </row>
    <row r="7300" spans="3:17" x14ac:dyDescent="0.35">
      <c r="C7300"/>
      <c r="D7300"/>
      <c r="E7300"/>
      <c r="F7300"/>
      <c r="G7300"/>
      <c r="H7300"/>
      <c r="I7300"/>
      <c r="J7300"/>
      <c r="K7300"/>
      <c r="L7300"/>
      <c r="M7300"/>
      <c r="N7300"/>
      <c r="O7300"/>
      <c r="P7300"/>
      <c r="Q7300"/>
    </row>
    <row r="7301" spans="3:17" x14ac:dyDescent="0.35">
      <c r="C7301"/>
      <c r="D7301"/>
      <c r="E7301"/>
      <c r="F7301"/>
      <c r="G7301"/>
      <c r="H7301"/>
      <c r="I7301"/>
      <c r="J7301"/>
      <c r="K7301"/>
      <c r="L7301"/>
      <c r="M7301"/>
      <c r="N7301"/>
      <c r="O7301"/>
      <c r="P7301"/>
      <c r="Q7301"/>
    </row>
    <row r="7302" spans="3:17" x14ac:dyDescent="0.35">
      <c r="C7302"/>
      <c r="D7302"/>
      <c r="E7302"/>
      <c r="F7302"/>
      <c r="G7302"/>
      <c r="H7302"/>
      <c r="I7302"/>
      <c r="J7302"/>
      <c r="K7302"/>
      <c r="L7302"/>
      <c r="M7302"/>
      <c r="N7302"/>
      <c r="O7302"/>
      <c r="P7302"/>
      <c r="Q7302"/>
    </row>
    <row r="7303" spans="3:17" x14ac:dyDescent="0.35">
      <c r="C7303"/>
      <c r="D7303"/>
      <c r="E7303"/>
      <c r="F7303"/>
      <c r="G7303"/>
      <c r="H7303"/>
      <c r="I7303"/>
      <c r="J7303"/>
      <c r="K7303"/>
      <c r="L7303"/>
      <c r="M7303"/>
      <c r="N7303"/>
      <c r="O7303"/>
      <c r="P7303"/>
      <c r="Q7303"/>
    </row>
    <row r="7304" spans="3:17" x14ac:dyDescent="0.35">
      <c r="C7304"/>
      <c r="D7304"/>
      <c r="E7304"/>
      <c r="F7304"/>
      <c r="G7304"/>
      <c r="H7304"/>
      <c r="I7304"/>
      <c r="J7304"/>
      <c r="K7304"/>
      <c r="L7304"/>
      <c r="M7304"/>
      <c r="N7304"/>
      <c r="O7304"/>
      <c r="P7304"/>
      <c r="Q7304"/>
    </row>
    <row r="7305" spans="3:17" x14ac:dyDescent="0.35">
      <c r="C7305"/>
      <c r="D7305"/>
      <c r="E7305"/>
      <c r="F7305"/>
      <c r="G7305"/>
      <c r="H7305"/>
      <c r="I7305"/>
      <c r="J7305"/>
      <c r="K7305"/>
      <c r="L7305"/>
      <c r="M7305"/>
      <c r="N7305"/>
      <c r="O7305"/>
      <c r="P7305"/>
      <c r="Q7305"/>
    </row>
    <row r="7306" spans="3:17" x14ac:dyDescent="0.35">
      <c r="C7306"/>
      <c r="D7306"/>
      <c r="E7306"/>
      <c r="F7306"/>
      <c r="G7306"/>
      <c r="H7306"/>
      <c r="I7306"/>
      <c r="J7306"/>
      <c r="K7306"/>
      <c r="L7306"/>
      <c r="M7306"/>
      <c r="N7306"/>
      <c r="O7306"/>
      <c r="P7306"/>
      <c r="Q7306"/>
    </row>
    <row r="7307" spans="3:17" x14ac:dyDescent="0.35">
      <c r="C7307"/>
      <c r="D7307"/>
      <c r="E7307"/>
      <c r="F7307"/>
      <c r="G7307"/>
      <c r="H7307"/>
      <c r="I7307"/>
      <c r="J7307"/>
      <c r="K7307"/>
      <c r="L7307"/>
      <c r="M7307"/>
      <c r="N7307"/>
      <c r="O7307"/>
      <c r="P7307"/>
      <c r="Q7307"/>
    </row>
    <row r="7308" spans="3:17" x14ac:dyDescent="0.35">
      <c r="C7308"/>
      <c r="D7308"/>
      <c r="E7308"/>
      <c r="F7308"/>
      <c r="G7308"/>
      <c r="H7308"/>
      <c r="I7308"/>
      <c r="J7308"/>
      <c r="K7308"/>
      <c r="L7308"/>
      <c r="M7308"/>
      <c r="N7308"/>
      <c r="O7308"/>
      <c r="P7308"/>
      <c r="Q7308"/>
    </row>
    <row r="7309" spans="3:17" x14ac:dyDescent="0.35">
      <c r="C7309"/>
      <c r="D7309"/>
      <c r="E7309"/>
      <c r="F7309"/>
      <c r="G7309"/>
      <c r="H7309"/>
      <c r="I7309"/>
      <c r="J7309"/>
      <c r="K7309"/>
      <c r="L7309"/>
      <c r="M7309"/>
      <c r="N7309"/>
      <c r="O7309"/>
      <c r="P7309"/>
      <c r="Q7309"/>
    </row>
    <row r="7310" spans="3:17" x14ac:dyDescent="0.35">
      <c r="C7310"/>
      <c r="D7310"/>
      <c r="E7310"/>
      <c r="F7310"/>
      <c r="G7310"/>
      <c r="H7310"/>
      <c r="I7310"/>
      <c r="J7310"/>
      <c r="K7310"/>
      <c r="L7310"/>
      <c r="M7310"/>
      <c r="N7310"/>
      <c r="O7310"/>
      <c r="P7310"/>
      <c r="Q7310"/>
    </row>
    <row r="7311" spans="3:17" x14ac:dyDescent="0.35">
      <c r="C7311"/>
      <c r="D7311"/>
      <c r="E7311"/>
      <c r="F7311"/>
      <c r="G7311"/>
      <c r="H7311"/>
      <c r="I7311"/>
      <c r="J7311"/>
      <c r="K7311"/>
      <c r="L7311"/>
      <c r="M7311"/>
      <c r="N7311"/>
      <c r="O7311"/>
      <c r="P7311"/>
      <c r="Q7311"/>
    </row>
    <row r="7312" spans="3:17" x14ac:dyDescent="0.35">
      <c r="C7312"/>
      <c r="D7312"/>
      <c r="E7312"/>
      <c r="F7312"/>
      <c r="G7312"/>
      <c r="H7312"/>
      <c r="I7312"/>
      <c r="J7312"/>
      <c r="K7312"/>
      <c r="L7312"/>
      <c r="M7312"/>
      <c r="N7312"/>
      <c r="O7312"/>
      <c r="P7312"/>
      <c r="Q7312"/>
    </row>
    <row r="7313" spans="3:17" x14ac:dyDescent="0.35">
      <c r="C7313"/>
      <c r="D7313"/>
      <c r="E7313"/>
      <c r="F7313"/>
      <c r="G7313"/>
      <c r="H7313"/>
      <c r="I7313"/>
      <c r="J7313"/>
      <c r="K7313"/>
      <c r="L7313"/>
      <c r="M7313"/>
      <c r="N7313"/>
      <c r="O7313"/>
      <c r="P7313"/>
      <c r="Q7313"/>
    </row>
    <row r="7314" spans="3:17" x14ac:dyDescent="0.35">
      <c r="C7314"/>
      <c r="D7314"/>
      <c r="E7314"/>
      <c r="F7314"/>
      <c r="G7314"/>
      <c r="H7314"/>
      <c r="I7314"/>
      <c r="J7314"/>
      <c r="K7314"/>
      <c r="L7314"/>
      <c r="M7314"/>
      <c r="N7314"/>
      <c r="O7314"/>
      <c r="P7314"/>
      <c r="Q7314"/>
    </row>
    <row r="7315" spans="3:17" x14ac:dyDescent="0.35">
      <c r="C7315"/>
      <c r="D7315"/>
      <c r="E7315"/>
      <c r="F7315"/>
      <c r="G7315"/>
      <c r="H7315"/>
      <c r="I7315"/>
      <c r="J7315"/>
      <c r="K7315"/>
      <c r="L7315"/>
      <c r="M7315"/>
      <c r="N7315"/>
      <c r="O7315"/>
      <c r="P7315"/>
      <c r="Q7315"/>
    </row>
    <row r="7316" spans="3:17" x14ac:dyDescent="0.35">
      <c r="C7316"/>
      <c r="D7316"/>
      <c r="E7316"/>
      <c r="F7316"/>
      <c r="G7316"/>
      <c r="H7316"/>
      <c r="I7316"/>
      <c r="J7316"/>
      <c r="K7316"/>
      <c r="L7316"/>
      <c r="M7316"/>
      <c r="N7316"/>
      <c r="O7316"/>
      <c r="P7316"/>
      <c r="Q7316"/>
    </row>
    <row r="7317" spans="3:17" x14ac:dyDescent="0.35">
      <c r="C7317"/>
      <c r="D7317"/>
      <c r="E7317"/>
      <c r="F7317"/>
      <c r="G7317"/>
      <c r="H7317"/>
      <c r="I7317"/>
      <c r="J7317"/>
      <c r="K7317"/>
      <c r="L7317"/>
      <c r="M7317"/>
      <c r="N7317"/>
      <c r="O7317"/>
      <c r="P7317"/>
      <c r="Q7317"/>
    </row>
    <row r="7318" spans="3:17" x14ac:dyDescent="0.35">
      <c r="C7318"/>
      <c r="D7318"/>
      <c r="E7318"/>
      <c r="F7318"/>
      <c r="G7318"/>
      <c r="H7318"/>
      <c r="I7318"/>
      <c r="J7318"/>
      <c r="K7318"/>
      <c r="L7318"/>
      <c r="M7318"/>
      <c r="N7318"/>
      <c r="O7318"/>
      <c r="P7318"/>
      <c r="Q7318"/>
    </row>
    <row r="7319" spans="3:17" x14ac:dyDescent="0.35">
      <c r="C7319"/>
      <c r="D7319"/>
      <c r="E7319"/>
      <c r="F7319"/>
      <c r="G7319"/>
      <c r="H7319"/>
      <c r="I7319"/>
      <c r="J7319"/>
      <c r="K7319"/>
      <c r="L7319"/>
      <c r="M7319"/>
      <c r="N7319"/>
      <c r="O7319"/>
      <c r="P7319"/>
      <c r="Q7319"/>
    </row>
    <row r="7320" spans="3:17" x14ac:dyDescent="0.35">
      <c r="C7320"/>
      <c r="D7320"/>
      <c r="E7320"/>
      <c r="F7320"/>
      <c r="G7320"/>
      <c r="H7320"/>
      <c r="I7320"/>
      <c r="J7320"/>
      <c r="K7320"/>
      <c r="L7320"/>
      <c r="M7320"/>
      <c r="N7320"/>
      <c r="O7320"/>
      <c r="P7320"/>
      <c r="Q7320"/>
    </row>
    <row r="7321" spans="3:17" x14ac:dyDescent="0.35">
      <c r="C7321"/>
      <c r="D7321"/>
      <c r="E7321"/>
      <c r="F7321"/>
      <c r="G7321"/>
      <c r="H7321"/>
      <c r="I7321"/>
      <c r="J7321"/>
      <c r="K7321"/>
      <c r="L7321"/>
      <c r="M7321"/>
      <c r="N7321"/>
      <c r="O7321"/>
      <c r="P7321"/>
      <c r="Q7321"/>
    </row>
    <row r="7322" spans="3:17" x14ac:dyDescent="0.35">
      <c r="C7322"/>
      <c r="D7322"/>
      <c r="E7322"/>
      <c r="F7322"/>
      <c r="G7322"/>
      <c r="H7322"/>
      <c r="I7322"/>
      <c r="J7322"/>
      <c r="K7322"/>
      <c r="L7322"/>
      <c r="M7322"/>
      <c r="N7322"/>
      <c r="O7322"/>
      <c r="P7322"/>
      <c r="Q7322"/>
    </row>
    <row r="7323" spans="3:17" x14ac:dyDescent="0.35">
      <c r="C7323"/>
      <c r="D7323"/>
      <c r="E7323"/>
      <c r="F7323"/>
      <c r="G7323"/>
      <c r="H7323"/>
      <c r="I7323"/>
      <c r="J7323"/>
      <c r="K7323"/>
      <c r="L7323"/>
      <c r="M7323"/>
      <c r="N7323"/>
      <c r="O7323"/>
      <c r="P7323"/>
      <c r="Q7323"/>
    </row>
    <row r="7324" spans="3:17" x14ac:dyDescent="0.35">
      <c r="C7324"/>
      <c r="D7324"/>
      <c r="E7324"/>
      <c r="F7324"/>
      <c r="G7324"/>
      <c r="H7324"/>
      <c r="I7324"/>
      <c r="J7324"/>
      <c r="K7324"/>
      <c r="L7324"/>
      <c r="M7324"/>
      <c r="N7324"/>
      <c r="O7324"/>
      <c r="P7324"/>
      <c r="Q7324"/>
    </row>
    <row r="7325" spans="3:17" x14ac:dyDescent="0.35">
      <c r="C7325"/>
      <c r="D7325"/>
      <c r="E7325"/>
      <c r="F7325"/>
      <c r="G7325"/>
      <c r="H7325"/>
      <c r="I7325"/>
      <c r="J7325"/>
      <c r="K7325"/>
      <c r="L7325"/>
      <c r="M7325"/>
      <c r="N7325"/>
      <c r="O7325"/>
      <c r="P7325"/>
      <c r="Q7325"/>
    </row>
    <row r="7326" spans="3:17" x14ac:dyDescent="0.35">
      <c r="C7326"/>
      <c r="D7326"/>
      <c r="E7326"/>
      <c r="F7326"/>
      <c r="G7326"/>
      <c r="H7326"/>
      <c r="I7326"/>
      <c r="J7326"/>
      <c r="K7326"/>
      <c r="L7326"/>
      <c r="M7326"/>
      <c r="N7326"/>
      <c r="O7326"/>
      <c r="P7326"/>
      <c r="Q7326"/>
    </row>
    <row r="7327" spans="3:17" x14ac:dyDescent="0.35">
      <c r="C7327"/>
      <c r="D7327"/>
      <c r="E7327"/>
      <c r="F7327"/>
      <c r="G7327"/>
      <c r="H7327"/>
      <c r="I7327"/>
      <c r="J7327"/>
      <c r="K7327"/>
      <c r="L7327"/>
      <c r="M7327"/>
      <c r="N7327"/>
      <c r="O7327"/>
      <c r="P7327"/>
      <c r="Q7327"/>
    </row>
    <row r="7328" spans="3:17" x14ac:dyDescent="0.35">
      <c r="C7328"/>
      <c r="D7328"/>
      <c r="E7328"/>
      <c r="F7328"/>
      <c r="G7328"/>
      <c r="H7328"/>
      <c r="I7328"/>
      <c r="J7328"/>
      <c r="K7328"/>
      <c r="L7328"/>
      <c r="M7328"/>
      <c r="N7328"/>
      <c r="O7328"/>
      <c r="P7328"/>
      <c r="Q7328"/>
    </row>
    <row r="7329" spans="3:17" x14ac:dyDescent="0.35">
      <c r="C7329"/>
      <c r="D7329"/>
      <c r="E7329"/>
      <c r="F7329"/>
      <c r="G7329"/>
      <c r="H7329"/>
      <c r="I7329"/>
      <c r="J7329"/>
      <c r="K7329"/>
      <c r="L7329"/>
      <c r="M7329"/>
      <c r="N7329"/>
      <c r="O7329"/>
      <c r="P7329"/>
      <c r="Q7329"/>
    </row>
    <row r="7330" spans="3:17" x14ac:dyDescent="0.35">
      <c r="C7330"/>
      <c r="D7330"/>
      <c r="E7330"/>
      <c r="F7330"/>
      <c r="G7330"/>
      <c r="H7330"/>
      <c r="I7330"/>
      <c r="J7330"/>
      <c r="K7330"/>
      <c r="L7330"/>
      <c r="M7330"/>
      <c r="N7330"/>
      <c r="O7330"/>
      <c r="P7330"/>
      <c r="Q7330"/>
    </row>
    <row r="7331" spans="3:17" x14ac:dyDescent="0.35">
      <c r="C7331"/>
      <c r="D7331"/>
      <c r="E7331"/>
      <c r="F7331"/>
      <c r="G7331"/>
      <c r="H7331"/>
      <c r="I7331"/>
      <c r="J7331"/>
      <c r="K7331"/>
      <c r="L7331"/>
      <c r="M7331"/>
      <c r="N7331"/>
      <c r="O7331"/>
      <c r="P7331"/>
      <c r="Q7331"/>
    </row>
    <row r="7332" spans="3:17" x14ac:dyDescent="0.35">
      <c r="C7332"/>
      <c r="D7332"/>
      <c r="E7332"/>
      <c r="F7332"/>
      <c r="G7332"/>
      <c r="H7332"/>
      <c r="I7332"/>
      <c r="J7332"/>
      <c r="K7332"/>
      <c r="L7332"/>
      <c r="M7332"/>
      <c r="N7332"/>
      <c r="O7332"/>
      <c r="P7332"/>
      <c r="Q7332"/>
    </row>
    <row r="7333" spans="3:17" x14ac:dyDescent="0.35">
      <c r="C7333"/>
      <c r="D7333"/>
      <c r="E7333"/>
      <c r="F7333"/>
      <c r="G7333"/>
      <c r="H7333"/>
      <c r="I7333"/>
      <c r="J7333"/>
      <c r="K7333"/>
      <c r="L7333"/>
      <c r="M7333"/>
      <c r="N7333"/>
      <c r="O7333"/>
      <c r="P7333"/>
      <c r="Q7333"/>
    </row>
    <row r="7334" spans="3:17" x14ac:dyDescent="0.35">
      <c r="C7334"/>
      <c r="D7334"/>
      <c r="E7334"/>
      <c r="F7334"/>
      <c r="G7334"/>
      <c r="H7334"/>
      <c r="I7334"/>
      <c r="J7334"/>
      <c r="K7334"/>
      <c r="L7334"/>
      <c r="M7334"/>
      <c r="N7334"/>
      <c r="O7334"/>
      <c r="P7334"/>
      <c r="Q7334"/>
    </row>
    <row r="7335" spans="3:17" x14ac:dyDescent="0.35">
      <c r="C7335"/>
      <c r="D7335"/>
      <c r="E7335"/>
      <c r="F7335"/>
      <c r="G7335"/>
      <c r="H7335"/>
      <c r="I7335"/>
      <c r="J7335"/>
      <c r="K7335"/>
      <c r="L7335"/>
      <c r="M7335"/>
      <c r="N7335"/>
      <c r="O7335"/>
      <c r="P7335"/>
      <c r="Q7335"/>
    </row>
    <row r="7336" spans="3:17" x14ac:dyDescent="0.35">
      <c r="C7336"/>
      <c r="D7336"/>
      <c r="E7336"/>
      <c r="F7336"/>
      <c r="G7336"/>
      <c r="H7336"/>
      <c r="I7336"/>
      <c r="J7336"/>
      <c r="K7336"/>
      <c r="L7336"/>
      <c r="M7336"/>
      <c r="N7336"/>
      <c r="O7336"/>
      <c r="P7336"/>
      <c r="Q7336"/>
    </row>
    <row r="7337" spans="3:17" x14ac:dyDescent="0.35">
      <c r="C7337"/>
      <c r="D7337"/>
      <c r="E7337"/>
      <c r="F7337"/>
      <c r="G7337"/>
      <c r="H7337"/>
      <c r="I7337"/>
      <c r="J7337"/>
      <c r="K7337"/>
      <c r="L7337"/>
      <c r="M7337"/>
      <c r="N7337"/>
      <c r="O7337"/>
      <c r="P7337"/>
      <c r="Q7337"/>
    </row>
    <row r="7338" spans="3:17" x14ac:dyDescent="0.35">
      <c r="C7338"/>
      <c r="D7338"/>
      <c r="E7338"/>
      <c r="F7338"/>
      <c r="G7338"/>
      <c r="H7338"/>
      <c r="I7338"/>
      <c r="J7338"/>
      <c r="K7338"/>
      <c r="L7338"/>
      <c r="M7338"/>
      <c r="N7338"/>
      <c r="O7338"/>
      <c r="P7338"/>
      <c r="Q7338"/>
    </row>
    <row r="7339" spans="3:17" x14ac:dyDescent="0.35">
      <c r="C7339"/>
      <c r="D7339"/>
      <c r="E7339"/>
      <c r="F7339"/>
      <c r="G7339"/>
      <c r="H7339"/>
      <c r="I7339"/>
      <c r="J7339"/>
      <c r="K7339"/>
      <c r="L7339"/>
      <c r="M7339"/>
      <c r="N7339"/>
      <c r="O7339"/>
      <c r="P7339"/>
      <c r="Q7339"/>
    </row>
    <row r="7340" spans="3:17" x14ac:dyDescent="0.35">
      <c r="C7340"/>
      <c r="D7340"/>
      <c r="E7340"/>
      <c r="F7340"/>
      <c r="G7340"/>
      <c r="H7340"/>
      <c r="I7340"/>
      <c r="J7340"/>
      <c r="K7340"/>
      <c r="L7340"/>
      <c r="M7340"/>
      <c r="N7340"/>
      <c r="O7340"/>
      <c r="P7340"/>
      <c r="Q7340"/>
    </row>
    <row r="7341" spans="3:17" x14ac:dyDescent="0.35">
      <c r="C7341"/>
      <c r="D7341"/>
      <c r="E7341"/>
      <c r="F7341"/>
      <c r="G7341"/>
      <c r="H7341"/>
      <c r="I7341"/>
      <c r="J7341"/>
      <c r="K7341"/>
      <c r="L7341"/>
      <c r="M7341"/>
      <c r="N7341"/>
      <c r="O7341"/>
      <c r="P7341"/>
      <c r="Q7341"/>
    </row>
    <row r="7342" spans="3:17" x14ac:dyDescent="0.35">
      <c r="C7342"/>
      <c r="D7342"/>
      <c r="E7342"/>
      <c r="F7342"/>
      <c r="G7342"/>
      <c r="H7342"/>
      <c r="I7342"/>
      <c r="J7342"/>
      <c r="K7342"/>
      <c r="L7342"/>
      <c r="M7342"/>
      <c r="N7342"/>
      <c r="O7342"/>
      <c r="P7342"/>
      <c r="Q7342"/>
    </row>
    <row r="7343" spans="3:17" x14ac:dyDescent="0.35">
      <c r="C7343"/>
      <c r="D7343"/>
      <c r="E7343"/>
      <c r="F7343"/>
      <c r="G7343"/>
      <c r="H7343"/>
      <c r="I7343"/>
      <c r="J7343"/>
      <c r="K7343"/>
      <c r="L7343"/>
      <c r="M7343"/>
      <c r="N7343"/>
      <c r="O7343"/>
      <c r="P7343"/>
      <c r="Q7343"/>
    </row>
    <row r="7344" spans="3:17" x14ac:dyDescent="0.35">
      <c r="C7344"/>
      <c r="D7344"/>
      <c r="E7344"/>
      <c r="F7344"/>
      <c r="G7344"/>
      <c r="H7344"/>
      <c r="I7344"/>
      <c r="J7344"/>
      <c r="K7344"/>
      <c r="L7344"/>
      <c r="M7344"/>
      <c r="N7344"/>
      <c r="O7344"/>
      <c r="P7344"/>
      <c r="Q7344"/>
    </row>
    <row r="7345" spans="3:17" x14ac:dyDescent="0.35">
      <c r="C7345"/>
      <c r="D7345"/>
      <c r="E7345"/>
      <c r="F7345"/>
      <c r="G7345"/>
      <c r="H7345"/>
      <c r="I7345"/>
      <c r="J7345"/>
      <c r="K7345"/>
      <c r="L7345"/>
      <c r="M7345"/>
      <c r="N7345"/>
      <c r="O7345"/>
      <c r="P7345"/>
      <c r="Q7345"/>
    </row>
    <row r="7346" spans="3:17" x14ac:dyDescent="0.35">
      <c r="C7346"/>
      <c r="D7346"/>
      <c r="E7346"/>
      <c r="F7346"/>
      <c r="G7346"/>
      <c r="H7346"/>
      <c r="I7346"/>
      <c r="J7346"/>
      <c r="K7346"/>
      <c r="L7346"/>
      <c r="M7346"/>
      <c r="N7346"/>
      <c r="O7346"/>
      <c r="P7346"/>
      <c r="Q7346"/>
    </row>
    <row r="7347" spans="3:17" x14ac:dyDescent="0.35">
      <c r="C7347"/>
      <c r="D7347"/>
      <c r="E7347"/>
      <c r="F7347"/>
      <c r="G7347"/>
      <c r="H7347"/>
      <c r="I7347"/>
      <c r="J7347"/>
      <c r="K7347"/>
      <c r="L7347"/>
      <c r="M7347"/>
      <c r="N7347"/>
      <c r="O7347"/>
      <c r="P7347"/>
      <c r="Q7347"/>
    </row>
    <row r="7348" spans="3:17" x14ac:dyDescent="0.35">
      <c r="C7348"/>
      <c r="D7348"/>
      <c r="E7348"/>
      <c r="F7348"/>
      <c r="G7348"/>
      <c r="H7348"/>
      <c r="I7348"/>
      <c r="J7348"/>
      <c r="K7348"/>
      <c r="L7348"/>
      <c r="M7348"/>
      <c r="N7348"/>
      <c r="O7348"/>
      <c r="P7348"/>
      <c r="Q7348"/>
    </row>
    <row r="7349" spans="3:17" x14ac:dyDescent="0.35">
      <c r="C7349"/>
      <c r="D7349"/>
      <c r="E7349"/>
      <c r="F7349"/>
      <c r="G7349"/>
      <c r="H7349"/>
      <c r="I7349"/>
      <c r="J7349"/>
      <c r="K7349"/>
      <c r="L7349"/>
      <c r="M7349"/>
      <c r="N7349"/>
      <c r="O7349"/>
      <c r="P7349"/>
      <c r="Q7349"/>
    </row>
    <row r="7350" spans="3:17" x14ac:dyDescent="0.35">
      <c r="C7350"/>
      <c r="D7350"/>
      <c r="E7350"/>
      <c r="F7350"/>
      <c r="G7350"/>
      <c r="H7350"/>
      <c r="I7350"/>
      <c r="J7350"/>
      <c r="K7350"/>
      <c r="L7350"/>
      <c r="M7350"/>
      <c r="N7350"/>
      <c r="O7350"/>
      <c r="P7350"/>
      <c r="Q7350"/>
    </row>
    <row r="7351" spans="3:17" x14ac:dyDescent="0.35">
      <c r="C7351"/>
      <c r="D7351"/>
      <c r="E7351"/>
      <c r="F7351"/>
      <c r="G7351"/>
      <c r="H7351"/>
      <c r="I7351"/>
      <c r="J7351"/>
      <c r="K7351"/>
      <c r="L7351"/>
      <c r="M7351"/>
      <c r="N7351"/>
      <c r="O7351"/>
      <c r="P7351"/>
      <c r="Q7351"/>
    </row>
    <row r="7352" spans="3:17" x14ac:dyDescent="0.35">
      <c r="C7352"/>
      <c r="D7352"/>
      <c r="E7352"/>
      <c r="F7352"/>
      <c r="G7352"/>
      <c r="H7352"/>
      <c r="I7352"/>
      <c r="J7352"/>
      <c r="K7352"/>
      <c r="L7352"/>
      <c r="M7352"/>
      <c r="N7352"/>
      <c r="O7352"/>
      <c r="P7352"/>
      <c r="Q7352"/>
    </row>
    <row r="7353" spans="3:17" x14ac:dyDescent="0.35">
      <c r="C7353"/>
      <c r="D7353"/>
      <c r="E7353"/>
      <c r="F7353"/>
      <c r="G7353"/>
      <c r="H7353"/>
      <c r="I7353"/>
      <c r="J7353"/>
      <c r="K7353"/>
      <c r="L7353"/>
      <c r="M7353"/>
      <c r="N7353"/>
      <c r="O7353"/>
      <c r="P7353"/>
      <c r="Q7353"/>
    </row>
    <row r="7354" spans="3:17" x14ac:dyDescent="0.35">
      <c r="C7354"/>
      <c r="D7354"/>
      <c r="E7354"/>
      <c r="F7354"/>
      <c r="G7354"/>
      <c r="H7354"/>
      <c r="I7354"/>
      <c r="J7354"/>
      <c r="K7354"/>
      <c r="L7354"/>
      <c r="M7354"/>
      <c r="N7354"/>
      <c r="O7354"/>
      <c r="P7354"/>
      <c r="Q7354"/>
    </row>
    <row r="7355" spans="3:17" x14ac:dyDescent="0.35">
      <c r="C7355"/>
      <c r="D7355"/>
      <c r="E7355"/>
      <c r="F7355"/>
      <c r="G7355"/>
      <c r="H7355"/>
      <c r="I7355"/>
      <c r="J7355"/>
      <c r="K7355"/>
      <c r="L7355"/>
      <c r="M7355"/>
      <c r="N7355"/>
      <c r="O7355"/>
      <c r="P7355"/>
      <c r="Q7355"/>
    </row>
    <row r="7356" spans="3:17" x14ac:dyDescent="0.35">
      <c r="C7356"/>
      <c r="D7356"/>
      <c r="E7356"/>
      <c r="F7356"/>
      <c r="G7356"/>
      <c r="H7356"/>
      <c r="I7356"/>
      <c r="J7356"/>
      <c r="K7356"/>
      <c r="L7356"/>
      <c r="M7356"/>
      <c r="N7356"/>
      <c r="O7356"/>
      <c r="P7356"/>
      <c r="Q7356"/>
    </row>
    <row r="7357" spans="3:17" x14ac:dyDescent="0.35">
      <c r="C7357"/>
      <c r="D7357"/>
      <c r="E7357"/>
      <c r="F7357"/>
      <c r="G7357"/>
      <c r="H7357"/>
      <c r="I7357"/>
      <c r="J7357"/>
      <c r="K7357"/>
      <c r="L7357"/>
      <c r="M7357"/>
      <c r="N7357"/>
      <c r="O7357"/>
      <c r="P7357"/>
      <c r="Q7357"/>
    </row>
    <row r="7358" spans="3:17" x14ac:dyDescent="0.35">
      <c r="C7358"/>
      <c r="D7358"/>
      <c r="E7358"/>
      <c r="F7358"/>
      <c r="G7358"/>
      <c r="H7358"/>
      <c r="I7358"/>
      <c r="J7358"/>
      <c r="K7358"/>
      <c r="L7358"/>
      <c r="M7358"/>
      <c r="N7358"/>
      <c r="O7358"/>
      <c r="P7358"/>
      <c r="Q7358"/>
    </row>
    <row r="7359" spans="3:17" x14ac:dyDescent="0.35">
      <c r="C7359"/>
      <c r="D7359"/>
      <c r="E7359"/>
      <c r="F7359"/>
      <c r="G7359"/>
      <c r="H7359"/>
      <c r="I7359"/>
      <c r="J7359"/>
      <c r="K7359"/>
      <c r="L7359"/>
      <c r="M7359"/>
      <c r="N7359"/>
      <c r="O7359"/>
      <c r="P7359"/>
      <c r="Q7359"/>
    </row>
    <row r="7360" spans="3:17" x14ac:dyDescent="0.35">
      <c r="C7360"/>
      <c r="D7360"/>
      <c r="E7360"/>
      <c r="F7360"/>
      <c r="G7360"/>
      <c r="H7360"/>
      <c r="I7360"/>
      <c r="J7360"/>
      <c r="K7360"/>
      <c r="L7360"/>
      <c r="M7360"/>
      <c r="N7360"/>
      <c r="O7360"/>
      <c r="P7360"/>
      <c r="Q7360"/>
    </row>
    <row r="7361" spans="3:17" x14ac:dyDescent="0.35">
      <c r="C7361"/>
      <c r="D7361"/>
      <c r="E7361"/>
      <c r="F7361"/>
      <c r="G7361"/>
      <c r="H7361"/>
      <c r="I7361"/>
      <c r="J7361"/>
      <c r="K7361"/>
      <c r="L7361"/>
      <c r="M7361"/>
      <c r="N7361"/>
      <c r="O7361"/>
      <c r="P7361"/>
      <c r="Q7361"/>
    </row>
    <row r="7362" spans="3:17" x14ac:dyDescent="0.35">
      <c r="C7362"/>
      <c r="D7362"/>
      <c r="E7362"/>
      <c r="F7362"/>
      <c r="G7362"/>
      <c r="H7362"/>
      <c r="I7362"/>
      <c r="J7362"/>
      <c r="K7362"/>
      <c r="L7362"/>
      <c r="M7362"/>
      <c r="N7362"/>
      <c r="O7362"/>
      <c r="P7362"/>
      <c r="Q7362"/>
    </row>
    <row r="7363" spans="3:17" x14ac:dyDescent="0.35">
      <c r="C7363"/>
      <c r="D7363"/>
      <c r="E7363"/>
      <c r="F7363"/>
      <c r="G7363"/>
      <c r="H7363"/>
      <c r="I7363"/>
      <c r="J7363"/>
      <c r="K7363"/>
      <c r="L7363"/>
      <c r="M7363"/>
      <c r="N7363"/>
      <c r="O7363"/>
      <c r="P7363"/>
      <c r="Q7363"/>
    </row>
    <row r="7364" spans="3:17" x14ac:dyDescent="0.35">
      <c r="C7364"/>
      <c r="D7364"/>
      <c r="E7364"/>
      <c r="F7364"/>
      <c r="G7364"/>
      <c r="H7364"/>
      <c r="I7364"/>
      <c r="J7364"/>
      <c r="K7364"/>
      <c r="L7364"/>
      <c r="M7364"/>
      <c r="N7364"/>
      <c r="O7364"/>
      <c r="P7364"/>
      <c r="Q7364"/>
    </row>
    <row r="7365" spans="3:17" x14ac:dyDescent="0.35">
      <c r="C7365"/>
      <c r="D7365"/>
      <c r="E7365"/>
      <c r="F7365"/>
      <c r="G7365"/>
      <c r="H7365"/>
      <c r="I7365"/>
      <c r="J7365"/>
      <c r="K7365"/>
      <c r="L7365"/>
      <c r="M7365"/>
      <c r="N7365"/>
      <c r="O7365"/>
      <c r="P7365"/>
      <c r="Q7365"/>
    </row>
    <row r="7366" spans="3:17" x14ac:dyDescent="0.35">
      <c r="C7366"/>
      <c r="D7366"/>
      <c r="E7366"/>
      <c r="F7366"/>
      <c r="G7366"/>
      <c r="H7366"/>
      <c r="I7366"/>
      <c r="J7366"/>
      <c r="K7366"/>
      <c r="L7366"/>
      <c r="M7366"/>
      <c r="N7366"/>
      <c r="O7366"/>
      <c r="P7366"/>
      <c r="Q7366"/>
    </row>
    <row r="7367" spans="3:17" x14ac:dyDescent="0.35">
      <c r="C7367"/>
      <c r="D7367"/>
      <c r="E7367"/>
      <c r="F7367"/>
      <c r="G7367"/>
      <c r="H7367"/>
      <c r="I7367"/>
      <c r="J7367"/>
      <c r="K7367"/>
      <c r="L7367"/>
      <c r="M7367"/>
      <c r="N7367"/>
      <c r="O7367"/>
      <c r="P7367"/>
      <c r="Q7367"/>
    </row>
    <row r="7368" spans="3:17" x14ac:dyDescent="0.35">
      <c r="C7368"/>
      <c r="D7368"/>
      <c r="E7368"/>
      <c r="F7368"/>
      <c r="G7368"/>
      <c r="H7368"/>
      <c r="I7368"/>
      <c r="J7368"/>
      <c r="K7368"/>
      <c r="L7368"/>
      <c r="M7368"/>
      <c r="N7368"/>
      <c r="O7368"/>
      <c r="P7368"/>
      <c r="Q7368"/>
    </row>
    <row r="7369" spans="3:17" x14ac:dyDescent="0.35">
      <c r="C7369"/>
      <c r="D7369"/>
      <c r="E7369"/>
      <c r="F7369"/>
      <c r="G7369"/>
      <c r="H7369"/>
      <c r="I7369"/>
      <c r="J7369"/>
      <c r="K7369"/>
      <c r="L7369"/>
      <c r="M7369"/>
      <c r="N7369"/>
      <c r="O7369"/>
      <c r="P7369"/>
      <c r="Q7369"/>
    </row>
    <row r="7370" spans="3:17" x14ac:dyDescent="0.35">
      <c r="C7370"/>
      <c r="D7370"/>
      <c r="E7370"/>
      <c r="F7370"/>
      <c r="G7370"/>
      <c r="H7370"/>
      <c r="I7370"/>
      <c r="J7370"/>
      <c r="K7370"/>
      <c r="L7370"/>
      <c r="M7370"/>
      <c r="N7370"/>
      <c r="O7370"/>
      <c r="P7370"/>
      <c r="Q7370"/>
    </row>
    <row r="7371" spans="3:17" x14ac:dyDescent="0.35">
      <c r="C7371"/>
      <c r="D7371"/>
      <c r="E7371"/>
      <c r="F7371"/>
      <c r="G7371"/>
      <c r="H7371"/>
      <c r="I7371"/>
      <c r="J7371"/>
      <c r="K7371"/>
      <c r="L7371"/>
      <c r="M7371"/>
      <c r="N7371"/>
      <c r="O7371"/>
      <c r="P7371"/>
      <c r="Q7371"/>
    </row>
    <row r="7372" spans="3:17" x14ac:dyDescent="0.35">
      <c r="C7372"/>
      <c r="D7372"/>
      <c r="E7372"/>
      <c r="F7372"/>
      <c r="G7372"/>
      <c r="H7372"/>
      <c r="I7372"/>
      <c r="J7372"/>
      <c r="K7372"/>
      <c r="L7372"/>
      <c r="M7372"/>
      <c r="N7372"/>
      <c r="O7372"/>
      <c r="P7372"/>
      <c r="Q7372"/>
    </row>
    <row r="7373" spans="3:17" x14ac:dyDescent="0.35">
      <c r="C7373"/>
      <c r="D7373"/>
      <c r="E7373"/>
      <c r="F7373"/>
      <c r="G7373"/>
      <c r="H7373"/>
      <c r="I7373"/>
      <c r="J7373"/>
      <c r="K7373"/>
      <c r="L7373"/>
      <c r="M7373"/>
      <c r="N7373"/>
      <c r="O7373"/>
      <c r="P7373"/>
      <c r="Q7373"/>
    </row>
    <row r="7374" spans="3:17" x14ac:dyDescent="0.35">
      <c r="C7374"/>
      <c r="D7374"/>
      <c r="E7374"/>
      <c r="F7374"/>
      <c r="G7374"/>
      <c r="H7374"/>
      <c r="I7374"/>
      <c r="J7374"/>
      <c r="K7374"/>
      <c r="L7374"/>
      <c r="M7374"/>
      <c r="N7374"/>
      <c r="O7374"/>
      <c r="P7374"/>
      <c r="Q7374"/>
    </row>
    <row r="7375" spans="3:17" x14ac:dyDescent="0.35">
      <c r="C7375"/>
      <c r="D7375"/>
      <c r="E7375"/>
      <c r="F7375"/>
      <c r="G7375"/>
      <c r="H7375"/>
      <c r="I7375"/>
      <c r="J7375"/>
      <c r="K7375"/>
      <c r="L7375"/>
      <c r="M7375"/>
      <c r="N7375"/>
      <c r="O7375"/>
      <c r="P7375"/>
      <c r="Q7375"/>
    </row>
    <row r="7376" spans="3:17" x14ac:dyDescent="0.35">
      <c r="C7376"/>
      <c r="D7376"/>
      <c r="E7376"/>
      <c r="F7376"/>
      <c r="G7376"/>
      <c r="H7376"/>
      <c r="I7376"/>
      <c r="J7376"/>
      <c r="K7376"/>
      <c r="L7376"/>
      <c r="M7376"/>
      <c r="N7376"/>
      <c r="O7376"/>
      <c r="P7376"/>
      <c r="Q7376"/>
    </row>
    <row r="7377" spans="3:17" x14ac:dyDescent="0.35">
      <c r="C7377"/>
      <c r="D7377"/>
      <c r="E7377"/>
      <c r="F7377"/>
      <c r="G7377"/>
      <c r="H7377"/>
      <c r="I7377"/>
      <c r="J7377"/>
      <c r="K7377"/>
      <c r="L7377"/>
      <c r="M7377"/>
      <c r="N7377"/>
      <c r="O7377"/>
      <c r="P7377"/>
      <c r="Q7377"/>
    </row>
    <row r="7378" spans="3:17" x14ac:dyDescent="0.35">
      <c r="C7378"/>
      <c r="D7378"/>
      <c r="E7378"/>
      <c r="F7378"/>
      <c r="G7378"/>
      <c r="H7378"/>
      <c r="I7378"/>
      <c r="J7378"/>
      <c r="K7378"/>
      <c r="L7378"/>
      <c r="M7378"/>
      <c r="N7378"/>
      <c r="O7378"/>
      <c r="P7378"/>
      <c r="Q7378"/>
    </row>
    <row r="7379" spans="3:17" x14ac:dyDescent="0.35">
      <c r="C7379"/>
      <c r="D7379"/>
      <c r="E7379"/>
      <c r="F7379"/>
      <c r="G7379"/>
      <c r="H7379"/>
      <c r="I7379"/>
      <c r="J7379"/>
      <c r="K7379"/>
      <c r="L7379"/>
      <c r="M7379"/>
      <c r="N7379"/>
      <c r="O7379"/>
      <c r="P7379"/>
      <c r="Q7379"/>
    </row>
    <row r="7380" spans="3:17" x14ac:dyDescent="0.35">
      <c r="C7380"/>
      <c r="D7380"/>
      <c r="E7380"/>
      <c r="F7380"/>
      <c r="G7380"/>
      <c r="H7380"/>
      <c r="I7380"/>
      <c r="J7380"/>
      <c r="K7380"/>
      <c r="L7380"/>
      <c r="M7380"/>
      <c r="N7380"/>
      <c r="O7380"/>
      <c r="P7380"/>
      <c r="Q7380"/>
    </row>
    <row r="7381" spans="3:17" x14ac:dyDescent="0.35">
      <c r="C7381"/>
      <c r="D7381"/>
      <c r="E7381"/>
      <c r="F7381"/>
      <c r="G7381"/>
      <c r="H7381"/>
      <c r="I7381"/>
      <c r="J7381"/>
      <c r="K7381"/>
      <c r="L7381"/>
      <c r="M7381"/>
      <c r="N7381"/>
      <c r="O7381"/>
      <c r="P7381"/>
      <c r="Q7381"/>
    </row>
    <row r="7382" spans="3:17" x14ac:dyDescent="0.35">
      <c r="C7382"/>
      <c r="D7382"/>
      <c r="E7382"/>
      <c r="F7382"/>
      <c r="G7382"/>
      <c r="H7382"/>
      <c r="I7382"/>
      <c r="J7382"/>
      <c r="K7382"/>
      <c r="L7382"/>
      <c r="M7382"/>
      <c r="N7382"/>
      <c r="O7382"/>
      <c r="P7382"/>
      <c r="Q7382"/>
    </row>
    <row r="7383" spans="3:17" x14ac:dyDescent="0.35">
      <c r="C7383"/>
      <c r="D7383"/>
      <c r="E7383"/>
      <c r="F7383"/>
      <c r="G7383"/>
      <c r="H7383"/>
      <c r="I7383"/>
      <c r="J7383"/>
      <c r="K7383"/>
      <c r="L7383"/>
      <c r="M7383"/>
      <c r="N7383"/>
      <c r="O7383"/>
      <c r="P7383"/>
      <c r="Q7383"/>
    </row>
    <row r="7384" spans="3:17" x14ac:dyDescent="0.35">
      <c r="C7384"/>
      <c r="D7384"/>
      <c r="E7384"/>
      <c r="F7384"/>
      <c r="G7384"/>
      <c r="H7384"/>
      <c r="I7384"/>
      <c r="J7384"/>
      <c r="K7384"/>
      <c r="L7384"/>
      <c r="M7384"/>
      <c r="N7384"/>
      <c r="O7384"/>
      <c r="P7384"/>
      <c r="Q7384"/>
    </row>
    <row r="7385" spans="3:17" x14ac:dyDescent="0.35">
      <c r="C7385"/>
      <c r="D7385"/>
      <c r="E7385"/>
      <c r="F7385"/>
      <c r="G7385"/>
      <c r="H7385"/>
      <c r="I7385"/>
      <c r="J7385"/>
      <c r="K7385"/>
      <c r="L7385"/>
      <c r="M7385"/>
      <c r="N7385"/>
      <c r="O7385"/>
      <c r="P7385"/>
      <c r="Q7385"/>
    </row>
    <row r="7386" spans="3:17" x14ac:dyDescent="0.35">
      <c r="C7386"/>
      <c r="D7386"/>
      <c r="E7386"/>
      <c r="F7386"/>
      <c r="G7386"/>
      <c r="H7386"/>
      <c r="I7386"/>
      <c r="J7386"/>
      <c r="K7386"/>
      <c r="L7386"/>
      <c r="M7386"/>
      <c r="N7386"/>
      <c r="O7386"/>
      <c r="P7386"/>
      <c r="Q7386"/>
    </row>
    <row r="7387" spans="3:17" x14ac:dyDescent="0.35">
      <c r="C7387"/>
      <c r="D7387"/>
      <c r="E7387"/>
      <c r="F7387"/>
      <c r="G7387"/>
      <c r="H7387"/>
      <c r="I7387"/>
      <c r="J7387"/>
      <c r="K7387"/>
      <c r="L7387"/>
      <c r="M7387"/>
      <c r="N7387"/>
      <c r="O7387"/>
      <c r="P7387"/>
      <c r="Q7387"/>
    </row>
    <row r="7388" spans="3:17" x14ac:dyDescent="0.35">
      <c r="C7388"/>
      <c r="D7388"/>
      <c r="E7388"/>
      <c r="F7388"/>
      <c r="G7388"/>
      <c r="H7388"/>
      <c r="I7388"/>
      <c r="J7388"/>
      <c r="K7388"/>
      <c r="L7388"/>
      <c r="M7388"/>
      <c r="N7388"/>
      <c r="O7388"/>
      <c r="P7388"/>
      <c r="Q7388"/>
    </row>
    <row r="7389" spans="3:17" x14ac:dyDescent="0.35">
      <c r="C7389"/>
      <c r="D7389"/>
      <c r="E7389"/>
      <c r="F7389"/>
      <c r="G7389"/>
      <c r="H7389"/>
      <c r="I7389"/>
      <c r="J7389"/>
      <c r="K7389"/>
      <c r="L7389"/>
      <c r="M7389"/>
      <c r="N7389"/>
      <c r="O7389"/>
      <c r="P7389"/>
      <c r="Q7389"/>
    </row>
    <row r="7390" spans="3:17" x14ac:dyDescent="0.35">
      <c r="C7390"/>
      <c r="D7390"/>
      <c r="E7390"/>
      <c r="F7390"/>
      <c r="G7390"/>
      <c r="H7390"/>
      <c r="I7390"/>
      <c r="J7390"/>
      <c r="K7390"/>
      <c r="L7390"/>
      <c r="M7390"/>
      <c r="N7390"/>
      <c r="O7390"/>
      <c r="P7390"/>
      <c r="Q7390"/>
    </row>
    <row r="7391" spans="3:17" x14ac:dyDescent="0.35">
      <c r="C7391"/>
      <c r="D7391"/>
      <c r="E7391"/>
      <c r="F7391"/>
      <c r="G7391"/>
      <c r="H7391"/>
      <c r="I7391"/>
      <c r="J7391"/>
      <c r="K7391"/>
      <c r="L7391"/>
      <c r="M7391"/>
      <c r="N7391"/>
      <c r="O7391"/>
      <c r="P7391"/>
      <c r="Q7391"/>
    </row>
    <row r="7392" spans="3:17" x14ac:dyDescent="0.35">
      <c r="C7392"/>
      <c r="D7392"/>
      <c r="E7392"/>
      <c r="F7392"/>
      <c r="G7392"/>
      <c r="H7392"/>
      <c r="I7392"/>
      <c r="J7392"/>
      <c r="K7392"/>
      <c r="L7392"/>
      <c r="M7392"/>
      <c r="N7392"/>
      <c r="O7392"/>
      <c r="P7392"/>
      <c r="Q7392"/>
    </row>
    <row r="7393" spans="3:17" x14ac:dyDescent="0.35">
      <c r="C7393"/>
      <c r="D7393"/>
      <c r="E7393"/>
      <c r="F7393"/>
      <c r="G7393"/>
      <c r="H7393"/>
      <c r="I7393"/>
      <c r="J7393"/>
      <c r="K7393"/>
      <c r="L7393"/>
      <c r="M7393"/>
      <c r="N7393"/>
      <c r="O7393"/>
      <c r="P7393"/>
      <c r="Q7393"/>
    </row>
    <row r="7394" spans="3:17" x14ac:dyDescent="0.35">
      <c r="C7394"/>
      <c r="D7394"/>
      <c r="E7394"/>
      <c r="F7394"/>
      <c r="G7394"/>
      <c r="H7394"/>
      <c r="I7394"/>
      <c r="J7394"/>
      <c r="K7394"/>
      <c r="L7394"/>
      <c r="M7394"/>
      <c r="N7394"/>
      <c r="O7394"/>
      <c r="P7394"/>
      <c r="Q7394"/>
    </row>
    <row r="7395" spans="3:17" x14ac:dyDescent="0.35">
      <c r="C7395"/>
      <c r="D7395"/>
      <c r="E7395"/>
      <c r="F7395"/>
      <c r="G7395"/>
      <c r="H7395"/>
      <c r="I7395"/>
      <c r="J7395"/>
      <c r="K7395"/>
      <c r="L7395"/>
      <c r="M7395"/>
      <c r="N7395"/>
      <c r="O7395"/>
      <c r="P7395"/>
      <c r="Q7395"/>
    </row>
    <row r="7396" spans="3:17" x14ac:dyDescent="0.35">
      <c r="C7396"/>
      <c r="D7396"/>
      <c r="E7396"/>
      <c r="F7396"/>
      <c r="G7396"/>
      <c r="H7396"/>
      <c r="I7396"/>
      <c r="J7396"/>
      <c r="K7396"/>
      <c r="L7396"/>
      <c r="M7396"/>
      <c r="N7396"/>
      <c r="O7396"/>
      <c r="P7396"/>
      <c r="Q7396"/>
    </row>
    <row r="7397" spans="3:17" x14ac:dyDescent="0.35">
      <c r="C7397"/>
      <c r="D7397"/>
      <c r="E7397"/>
      <c r="F7397"/>
      <c r="G7397"/>
      <c r="H7397"/>
      <c r="I7397"/>
      <c r="J7397"/>
      <c r="K7397"/>
      <c r="L7397"/>
      <c r="M7397"/>
      <c r="N7397"/>
      <c r="O7397"/>
      <c r="P7397"/>
      <c r="Q7397"/>
    </row>
    <row r="7398" spans="3:17" x14ac:dyDescent="0.35">
      <c r="C7398"/>
      <c r="D7398"/>
      <c r="E7398"/>
      <c r="F7398"/>
      <c r="G7398"/>
      <c r="H7398"/>
      <c r="I7398"/>
      <c r="J7398"/>
      <c r="K7398"/>
      <c r="L7398"/>
      <c r="M7398"/>
      <c r="N7398"/>
      <c r="O7398"/>
      <c r="P7398"/>
      <c r="Q7398"/>
    </row>
    <row r="7399" spans="3:17" x14ac:dyDescent="0.35">
      <c r="C7399"/>
      <c r="D7399"/>
      <c r="E7399"/>
      <c r="F7399"/>
      <c r="G7399"/>
      <c r="H7399"/>
      <c r="I7399"/>
      <c r="J7399"/>
      <c r="K7399"/>
      <c r="L7399"/>
      <c r="M7399"/>
      <c r="N7399"/>
      <c r="O7399"/>
      <c r="P7399"/>
      <c r="Q7399"/>
    </row>
    <row r="7400" spans="3:17" x14ac:dyDescent="0.35">
      <c r="C7400"/>
      <c r="D7400"/>
      <c r="E7400"/>
      <c r="F7400"/>
      <c r="G7400"/>
      <c r="H7400"/>
      <c r="I7400"/>
      <c r="J7400"/>
      <c r="K7400"/>
      <c r="L7400"/>
      <c r="M7400"/>
      <c r="N7400"/>
      <c r="O7400"/>
      <c r="P7400"/>
      <c r="Q7400"/>
    </row>
    <row r="7401" spans="3:17" x14ac:dyDescent="0.35">
      <c r="C7401"/>
      <c r="D7401"/>
      <c r="E7401"/>
      <c r="F7401"/>
      <c r="G7401"/>
      <c r="H7401"/>
      <c r="I7401"/>
      <c r="J7401"/>
      <c r="K7401"/>
      <c r="L7401"/>
      <c r="M7401"/>
      <c r="N7401"/>
      <c r="O7401"/>
      <c r="P7401"/>
      <c r="Q7401"/>
    </row>
    <row r="7402" spans="3:17" x14ac:dyDescent="0.35">
      <c r="C7402"/>
      <c r="D7402"/>
      <c r="E7402"/>
      <c r="F7402"/>
      <c r="G7402"/>
      <c r="H7402"/>
      <c r="I7402"/>
      <c r="J7402"/>
      <c r="K7402"/>
      <c r="L7402"/>
      <c r="M7402"/>
      <c r="N7402"/>
      <c r="O7402"/>
      <c r="P7402"/>
      <c r="Q7402"/>
    </row>
    <row r="7403" spans="3:17" x14ac:dyDescent="0.35">
      <c r="C7403"/>
      <c r="D7403"/>
      <c r="E7403"/>
      <c r="F7403"/>
      <c r="G7403"/>
      <c r="H7403"/>
      <c r="I7403"/>
      <c r="J7403"/>
      <c r="K7403"/>
      <c r="L7403"/>
      <c r="M7403"/>
      <c r="N7403"/>
      <c r="O7403"/>
      <c r="P7403"/>
      <c r="Q7403"/>
    </row>
    <row r="7404" spans="3:17" x14ac:dyDescent="0.35">
      <c r="C7404"/>
      <c r="D7404"/>
      <c r="E7404"/>
      <c r="F7404"/>
      <c r="G7404"/>
      <c r="H7404"/>
      <c r="I7404"/>
      <c r="J7404"/>
      <c r="K7404"/>
      <c r="L7404"/>
      <c r="M7404"/>
      <c r="N7404"/>
      <c r="O7404"/>
      <c r="P7404"/>
      <c r="Q7404"/>
    </row>
    <row r="7405" spans="3:17" x14ac:dyDescent="0.35">
      <c r="C7405"/>
      <c r="D7405"/>
      <c r="E7405"/>
      <c r="F7405"/>
      <c r="G7405"/>
      <c r="H7405"/>
      <c r="I7405"/>
      <c r="J7405"/>
      <c r="K7405"/>
      <c r="L7405"/>
      <c r="M7405"/>
      <c r="N7405"/>
      <c r="O7405"/>
      <c r="P7405"/>
      <c r="Q7405"/>
    </row>
    <row r="7406" spans="3:17" x14ac:dyDescent="0.35">
      <c r="C7406"/>
      <c r="D7406"/>
      <c r="E7406"/>
      <c r="F7406"/>
      <c r="G7406"/>
      <c r="H7406"/>
      <c r="I7406"/>
      <c r="J7406"/>
      <c r="K7406"/>
      <c r="L7406"/>
      <c r="M7406"/>
      <c r="N7406"/>
      <c r="O7406"/>
      <c r="P7406"/>
      <c r="Q7406"/>
    </row>
    <row r="7407" spans="3:17" x14ac:dyDescent="0.35">
      <c r="C7407"/>
      <c r="D7407"/>
      <c r="E7407"/>
      <c r="F7407"/>
      <c r="G7407"/>
      <c r="H7407"/>
      <c r="I7407"/>
      <c r="J7407"/>
      <c r="K7407"/>
      <c r="L7407"/>
      <c r="M7407"/>
      <c r="N7407"/>
      <c r="O7407"/>
      <c r="P7407"/>
      <c r="Q7407"/>
    </row>
    <row r="7408" spans="3:17" x14ac:dyDescent="0.35">
      <c r="C7408"/>
      <c r="D7408"/>
      <c r="E7408"/>
      <c r="F7408"/>
      <c r="G7408"/>
      <c r="H7408"/>
      <c r="I7408"/>
      <c r="J7408"/>
      <c r="K7408"/>
      <c r="L7408"/>
      <c r="M7408"/>
      <c r="N7408"/>
      <c r="O7408"/>
      <c r="P7408"/>
      <c r="Q7408"/>
    </row>
    <row r="7409" spans="3:17" x14ac:dyDescent="0.35">
      <c r="C7409"/>
      <c r="D7409"/>
      <c r="E7409"/>
      <c r="F7409"/>
      <c r="G7409"/>
      <c r="H7409"/>
      <c r="I7409"/>
      <c r="J7409"/>
      <c r="K7409"/>
      <c r="L7409"/>
      <c r="M7409"/>
      <c r="N7409"/>
      <c r="O7409"/>
      <c r="P7409"/>
      <c r="Q7409"/>
    </row>
    <row r="7410" spans="3:17" x14ac:dyDescent="0.35">
      <c r="C7410"/>
      <c r="D7410"/>
      <c r="E7410"/>
      <c r="F7410"/>
      <c r="G7410"/>
      <c r="H7410"/>
      <c r="I7410"/>
      <c r="J7410"/>
      <c r="K7410"/>
      <c r="L7410"/>
      <c r="M7410"/>
      <c r="N7410"/>
      <c r="O7410"/>
      <c r="P7410"/>
      <c r="Q7410"/>
    </row>
    <row r="7411" spans="3:17" x14ac:dyDescent="0.35">
      <c r="C7411"/>
      <c r="D7411"/>
      <c r="E7411"/>
      <c r="F7411"/>
      <c r="G7411"/>
      <c r="H7411"/>
      <c r="I7411"/>
      <c r="J7411"/>
      <c r="K7411"/>
      <c r="L7411"/>
      <c r="M7411"/>
      <c r="N7411"/>
      <c r="O7411"/>
      <c r="P7411"/>
      <c r="Q7411"/>
    </row>
    <row r="7412" spans="3:17" x14ac:dyDescent="0.35">
      <c r="C7412"/>
      <c r="D7412"/>
      <c r="E7412"/>
      <c r="F7412"/>
      <c r="G7412"/>
      <c r="H7412"/>
      <c r="I7412"/>
      <c r="J7412"/>
      <c r="K7412"/>
      <c r="L7412"/>
      <c r="M7412"/>
      <c r="N7412"/>
      <c r="O7412"/>
      <c r="P7412"/>
      <c r="Q7412"/>
    </row>
    <row r="7413" spans="3:17" x14ac:dyDescent="0.35">
      <c r="C7413"/>
      <c r="D7413"/>
      <c r="E7413"/>
      <c r="F7413"/>
      <c r="G7413"/>
      <c r="H7413"/>
      <c r="I7413"/>
      <c r="J7413"/>
      <c r="K7413"/>
      <c r="L7413"/>
      <c r="M7413"/>
      <c r="N7413"/>
      <c r="O7413"/>
      <c r="P7413"/>
      <c r="Q7413"/>
    </row>
    <row r="7414" spans="3:17" x14ac:dyDescent="0.35">
      <c r="C7414"/>
      <c r="D7414"/>
      <c r="E7414"/>
      <c r="F7414"/>
      <c r="G7414"/>
      <c r="H7414"/>
      <c r="I7414"/>
      <c r="J7414"/>
      <c r="K7414"/>
      <c r="L7414"/>
      <c r="M7414"/>
      <c r="N7414"/>
      <c r="O7414"/>
      <c r="P7414"/>
      <c r="Q7414"/>
    </row>
    <row r="7415" spans="3:17" x14ac:dyDescent="0.35">
      <c r="C7415"/>
      <c r="D7415"/>
      <c r="E7415"/>
      <c r="F7415"/>
      <c r="G7415"/>
      <c r="H7415"/>
      <c r="I7415"/>
      <c r="J7415"/>
      <c r="K7415"/>
      <c r="L7415"/>
      <c r="M7415"/>
      <c r="N7415"/>
      <c r="O7415"/>
      <c r="P7415"/>
      <c r="Q7415"/>
    </row>
    <row r="7416" spans="3:17" x14ac:dyDescent="0.35">
      <c r="C7416"/>
      <c r="D7416"/>
      <c r="E7416"/>
      <c r="F7416"/>
      <c r="G7416"/>
      <c r="H7416"/>
      <c r="I7416"/>
      <c r="J7416"/>
      <c r="K7416"/>
      <c r="L7416"/>
      <c r="M7416"/>
      <c r="N7416"/>
      <c r="O7416"/>
      <c r="P7416"/>
      <c r="Q7416"/>
    </row>
    <row r="7417" spans="3:17" x14ac:dyDescent="0.35">
      <c r="C7417"/>
      <c r="D7417"/>
      <c r="E7417"/>
      <c r="F7417"/>
      <c r="G7417"/>
      <c r="H7417"/>
      <c r="I7417"/>
      <c r="J7417"/>
      <c r="K7417"/>
      <c r="L7417"/>
      <c r="M7417"/>
      <c r="N7417"/>
      <c r="O7417"/>
      <c r="P7417"/>
      <c r="Q7417"/>
    </row>
    <row r="7418" spans="3:17" x14ac:dyDescent="0.35">
      <c r="C7418"/>
      <c r="D7418"/>
      <c r="E7418"/>
      <c r="F7418"/>
      <c r="G7418"/>
      <c r="H7418"/>
      <c r="I7418"/>
      <c r="J7418"/>
      <c r="K7418"/>
      <c r="L7418"/>
      <c r="M7418"/>
      <c r="N7418"/>
      <c r="O7418"/>
      <c r="P7418"/>
      <c r="Q7418"/>
    </row>
    <row r="7419" spans="3:17" x14ac:dyDescent="0.35">
      <c r="C7419"/>
      <c r="D7419"/>
      <c r="E7419"/>
      <c r="F7419"/>
      <c r="G7419"/>
      <c r="H7419"/>
      <c r="I7419"/>
      <c r="J7419"/>
      <c r="K7419"/>
      <c r="L7419"/>
      <c r="M7419"/>
      <c r="N7419"/>
      <c r="O7419"/>
      <c r="P7419"/>
      <c r="Q7419"/>
    </row>
    <row r="7420" spans="3:17" x14ac:dyDescent="0.35">
      <c r="C7420"/>
      <c r="D7420"/>
      <c r="E7420"/>
      <c r="F7420"/>
      <c r="G7420"/>
      <c r="H7420"/>
      <c r="I7420"/>
      <c r="J7420"/>
      <c r="K7420"/>
      <c r="L7420"/>
      <c r="M7420"/>
      <c r="N7420"/>
      <c r="O7420"/>
      <c r="P7420"/>
      <c r="Q7420"/>
    </row>
    <row r="7421" spans="3:17" x14ac:dyDescent="0.35">
      <c r="C7421"/>
      <c r="D7421"/>
      <c r="E7421"/>
      <c r="F7421"/>
      <c r="G7421"/>
      <c r="H7421"/>
      <c r="I7421"/>
      <c r="J7421"/>
      <c r="K7421"/>
      <c r="L7421"/>
      <c r="M7421"/>
      <c r="N7421"/>
      <c r="O7421"/>
      <c r="P7421"/>
      <c r="Q7421"/>
    </row>
    <row r="7422" spans="3:17" x14ac:dyDescent="0.35">
      <c r="C7422"/>
      <c r="D7422"/>
      <c r="E7422"/>
      <c r="F7422"/>
      <c r="G7422"/>
      <c r="H7422"/>
      <c r="I7422"/>
      <c r="J7422"/>
      <c r="K7422"/>
      <c r="L7422"/>
      <c r="M7422"/>
      <c r="N7422"/>
      <c r="O7422"/>
      <c r="P7422"/>
      <c r="Q7422"/>
    </row>
    <row r="7423" spans="3:17" x14ac:dyDescent="0.35">
      <c r="C7423"/>
      <c r="D7423"/>
      <c r="E7423"/>
      <c r="F7423"/>
      <c r="G7423"/>
      <c r="H7423"/>
      <c r="I7423"/>
      <c r="J7423"/>
      <c r="K7423"/>
      <c r="L7423"/>
      <c r="M7423"/>
      <c r="N7423"/>
      <c r="O7423"/>
      <c r="P7423"/>
      <c r="Q7423"/>
    </row>
    <row r="7424" spans="3:17" x14ac:dyDescent="0.35">
      <c r="C7424"/>
      <c r="D7424"/>
      <c r="E7424"/>
      <c r="F7424"/>
      <c r="G7424"/>
      <c r="H7424"/>
      <c r="I7424"/>
      <c r="J7424"/>
      <c r="K7424"/>
      <c r="L7424"/>
      <c r="M7424"/>
      <c r="N7424"/>
      <c r="O7424"/>
      <c r="P7424"/>
      <c r="Q7424"/>
    </row>
    <row r="7425" spans="3:17" x14ac:dyDescent="0.35">
      <c r="C7425"/>
      <c r="D7425"/>
      <c r="E7425"/>
      <c r="F7425"/>
      <c r="G7425"/>
      <c r="H7425"/>
      <c r="I7425"/>
      <c r="J7425"/>
      <c r="K7425"/>
      <c r="L7425"/>
      <c r="M7425"/>
      <c r="N7425"/>
      <c r="O7425"/>
      <c r="P7425"/>
      <c r="Q7425"/>
    </row>
    <row r="7426" spans="3:17" x14ac:dyDescent="0.35">
      <c r="C7426"/>
      <c r="D7426"/>
      <c r="E7426"/>
      <c r="F7426"/>
      <c r="G7426"/>
      <c r="H7426"/>
      <c r="I7426"/>
      <c r="J7426"/>
      <c r="K7426"/>
      <c r="L7426"/>
      <c r="M7426"/>
      <c r="N7426"/>
      <c r="O7426"/>
      <c r="P7426"/>
      <c r="Q7426"/>
    </row>
    <row r="7427" spans="3:17" x14ac:dyDescent="0.35">
      <c r="C7427"/>
      <c r="D7427"/>
      <c r="E7427"/>
      <c r="F7427"/>
      <c r="G7427"/>
      <c r="H7427"/>
      <c r="I7427"/>
      <c r="J7427"/>
      <c r="K7427"/>
      <c r="L7427"/>
      <c r="M7427"/>
      <c r="N7427"/>
      <c r="O7427"/>
      <c r="P7427"/>
      <c r="Q7427"/>
    </row>
    <row r="7428" spans="3:17" x14ac:dyDescent="0.35">
      <c r="C7428"/>
      <c r="D7428"/>
      <c r="E7428"/>
      <c r="F7428"/>
      <c r="G7428"/>
      <c r="H7428"/>
      <c r="I7428"/>
      <c r="J7428"/>
      <c r="K7428"/>
      <c r="L7428"/>
      <c r="M7428"/>
      <c r="N7428"/>
      <c r="O7428"/>
      <c r="P7428"/>
      <c r="Q7428"/>
    </row>
    <row r="7429" spans="3:17" x14ac:dyDescent="0.35">
      <c r="C7429"/>
      <c r="D7429"/>
      <c r="E7429"/>
      <c r="F7429"/>
      <c r="G7429"/>
      <c r="H7429"/>
      <c r="I7429"/>
      <c r="J7429"/>
      <c r="K7429"/>
      <c r="L7429"/>
      <c r="M7429"/>
      <c r="N7429"/>
      <c r="O7429"/>
      <c r="P7429"/>
      <c r="Q7429"/>
    </row>
    <row r="7430" spans="3:17" x14ac:dyDescent="0.35">
      <c r="C7430"/>
      <c r="D7430"/>
      <c r="E7430"/>
      <c r="F7430"/>
      <c r="G7430"/>
      <c r="H7430"/>
      <c r="I7430"/>
      <c r="J7430"/>
      <c r="K7430"/>
      <c r="L7430"/>
      <c r="M7430"/>
      <c r="N7430"/>
      <c r="O7430"/>
      <c r="P7430"/>
      <c r="Q7430"/>
    </row>
    <row r="7431" spans="3:17" x14ac:dyDescent="0.35">
      <c r="C7431"/>
      <c r="D7431"/>
      <c r="E7431"/>
      <c r="F7431"/>
      <c r="G7431"/>
      <c r="H7431"/>
      <c r="I7431"/>
      <c r="J7431"/>
      <c r="K7431"/>
      <c r="L7431"/>
      <c r="M7431"/>
      <c r="N7431"/>
      <c r="O7431"/>
      <c r="P7431"/>
      <c r="Q7431"/>
    </row>
    <row r="7432" spans="3:17" x14ac:dyDescent="0.35">
      <c r="C7432"/>
      <c r="D7432"/>
      <c r="E7432"/>
      <c r="F7432"/>
      <c r="G7432"/>
      <c r="H7432"/>
      <c r="I7432"/>
      <c r="J7432"/>
      <c r="K7432"/>
      <c r="L7432"/>
      <c r="M7432"/>
      <c r="N7432"/>
      <c r="O7432"/>
      <c r="P7432"/>
      <c r="Q7432"/>
    </row>
    <row r="7433" spans="3:17" x14ac:dyDescent="0.35">
      <c r="C7433"/>
      <c r="D7433"/>
      <c r="E7433"/>
      <c r="F7433"/>
      <c r="G7433"/>
      <c r="H7433"/>
      <c r="I7433"/>
      <c r="J7433"/>
      <c r="K7433"/>
      <c r="L7433"/>
      <c r="M7433"/>
      <c r="N7433"/>
      <c r="O7433"/>
      <c r="P7433"/>
      <c r="Q7433"/>
    </row>
    <row r="7434" spans="3:17" x14ac:dyDescent="0.35">
      <c r="C7434"/>
      <c r="D7434"/>
      <c r="E7434"/>
      <c r="F7434"/>
      <c r="G7434"/>
      <c r="H7434"/>
      <c r="I7434"/>
      <c r="J7434"/>
      <c r="K7434"/>
      <c r="L7434"/>
      <c r="M7434"/>
      <c r="N7434"/>
      <c r="O7434"/>
      <c r="P7434"/>
      <c r="Q7434"/>
    </row>
    <row r="7435" spans="3:17" x14ac:dyDescent="0.35">
      <c r="C7435"/>
      <c r="D7435"/>
      <c r="E7435"/>
      <c r="F7435"/>
      <c r="G7435"/>
      <c r="H7435"/>
      <c r="I7435"/>
      <c r="J7435"/>
      <c r="K7435"/>
      <c r="L7435"/>
      <c r="M7435"/>
      <c r="N7435"/>
      <c r="O7435"/>
      <c r="P7435"/>
      <c r="Q7435"/>
    </row>
    <row r="7436" spans="3:17" x14ac:dyDescent="0.35">
      <c r="C7436"/>
      <c r="D7436"/>
      <c r="E7436"/>
      <c r="F7436"/>
      <c r="G7436"/>
      <c r="H7436"/>
      <c r="I7436"/>
      <c r="J7436"/>
      <c r="K7436"/>
      <c r="L7436"/>
      <c r="M7436"/>
      <c r="N7436"/>
      <c r="O7436"/>
      <c r="P7436"/>
      <c r="Q7436"/>
    </row>
    <row r="7437" spans="3:17" x14ac:dyDescent="0.35">
      <c r="C7437"/>
      <c r="D7437"/>
      <c r="E7437"/>
      <c r="F7437"/>
      <c r="G7437"/>
      <c r="H7437"/>
      <c r="I7437"/>
      <c r="J7437"/>
      <c r="K7437"/>
      <c r="L7437"/>
      <c r="M7437"/>
      <c r="N7437"/>
      <c r="O7437"/>
      <c r="P7437"/>
      <c r="Q7437"/>
    </row>
    <row r="7438" spans="3:17" x14ac:dyDescent="0.35">
      <c r="C7438"/>
      <c r="D7438"/>
      <c r="E7438"/>
      <c r="F7438"/>
      <c r="G7438"/>
      <c r="H7438"/>
      <c r="I7438"/>
      <c r="J7438"/>
      <c r="K7438"/>
      <c r="L7438"/>
      <c r="M7438"/>
      <c r="N7438"/>
      <c r="O7438"/>
      <c r="P7438"/>
      <c r="Q7438"/>
    </row>
    <row r="7439" spans="3:17" x14ac:dyDescent="0.35">
      <c r="C7439"/>
      <c r="D7439"/>
      <c r="E7439"/>
      <c r="F7439"/>
      <c r="G7439"/>
      <c r="H7439"/>
      <c r="I7439"/>
      <c r="J7439"/>
      <c r="K7439"/>
      <c r="L7439"/>
      <c r="M7439"/>
      <c r="N7439"/>
      <c r="O7439"/>
      <c r="P7439"/>
      <c r="Q7439"/>
    </row>
    <row r="7440" spans="3:17" x14ac:dyDescent="0.35">
      <c r="C7440"/>
      <c r="D7440"/>
      <c r="E7440"/>
      <c r="F7440"/>
      <c r="G7440"/>
      <c r="H7440"/>
      <c r="I7440"/>
      <c r="J7440"/>
      <c r="K7440"/>
      <c r="L7440"/>
      <c r="M7440"/>
      <c r="N7440"/>
      <c r="O7440"/>
      <c r="P7440"/>
      <c r="Q7440"/>
    </row>
    <row r="7441" spans="3:17" x14ac:dyDescent="0.35">
      <c r="C7441"/>
      <c r="D7441"/>
      <c r="E7441"/>
      <c r="F7441"/>
      <c r="G7441"/>
      <c r="H7441"/>
      <c r="I7441"/>
      <c r="J7441"/>
      <c r="K7441"/>
      <c r="L7441"/>
      <c r="M7441"/>
      <c r="N7441"/>
      <c r="O7441"/>
      <c r="P7441"/>
      <c r="Q7441"/>
    </row>
    <row r="7442" spans="3:17" x14ac:dyDescent="0.35">
      <c r="C7442"/>
      <c r="D7442"/>
      <c r="E7442"/>
      <c r="F7442"/>
      <c r="G7442"/>
      <c r="H7442"/>
      <c r="I7442"/>
      <c r="J7442"/>
      <c r="K7442"/>
      <c r="L7442"/>
      <c r="M7442"/>
      <c r="N7442"/>
      <c r="O7442"/>
      <c r="P7442"/>
      <c r="Q7442"/>
    </row>
    <row r="7443" spans="3:17" x14ac:dyDescent="0.35">
      <c r="C7443"/>
      <c r="D7443"/>
      <c r="E7443"/>
      <c r="F7443"/>
      <c r="G7443"/>
      <c r="H7443"/>
      <c r="I7443"/>
      <c r="J7443"/>
      <c r="K7443"/>
      <c r="L7443"/>
      <c r="M7443"/>
      <c r="N7443"/>
      <c r="O7443"/>
      <c r="P7443"/>
      <c r="Q7443"/>
    </row>
    <row r="7444" spans="3:17" x14ac:dyDescent="0.35">
      <c r="C7444"/>
      <c r="D7444"/>
      <c r="E7444"/>
      <c r="F7444"/>
      <c r="G7444"/>
      <c r="H7444"/>
      <c r="I7444"/>
      <c r="J7444"/>
      <c r="K7444"/>
      <c r="L7444"/>
      <c r="M7444"/>
      <c r="N7444"/>
      <c r="O7444"/>
      <c r="P7444"/>
      <c r="Q7444"/>
    </row>
    <row r="7445" spans="3:17" x14ac:dyDescent="0.35">
      <c r="C7445"/>
      <c r="D7445"/>
      <c r="E7445"/>
      <c r="F7445"/>
      <c r="G7445"/>
      <c r="H7445"/>
      <c r="I7445"/>
      <c r="J7445"/>
      <c r="K7445"/>
      <c r="L7445"/>
      <c r="M7445"/>
      <c r="N7445"/>
      <c r="O7445"/>
      <c r="P7445"/>
      <c r="Q7445"/>
    </row>
    <row r="7446" spans="3:17" x14ac:dyDescent="0.35">
      <c r="C7446"/>
      <c r="D7446"/>
      <c r="E7446"/>
      <c r="F7446"/>
      <c r="G7446"/>
      <c r="H7446"/>
      <c r="I7446"/>
      <c r="J7446"/>
      <c r="K7446"/>
      <c r="L7446"/>
      <c r="M7446"/>
      <c r="N7446"/>
      <c r="O7446"/>
      <c r="P7446"/>
      <c r="Q7446"/>
    </row>
    <row r="7447" spans="3:17" x14ac:dyDescent="0.35">
      <c r="C7447"/>
      <c r="D7447"/>
      <c r="E7447"/>
      <c r="F7447"/>
      <c r="G7447"/>
      <c r="H7447"/>
      <c r="I7447"/>
      <c r="J7447"/>
      <c r="K7447"/>
      <c r="L7447"/>
      <c r="M7447"/>
      <c r="N7447"/>
      <c r="O7447"/>
      <c r="P7447"/>
      <c r="Q7447"/>
    </row>
    <row r="7448" spans="3:17" x14ac:dyDescent="0.35">
      <c r="C7448"/>
      <c r="D7448"/>
      <c r="E7448"/>
      <c r="F7448"/>
      <c r="G7448"/>
      <c r="H7448"/>
      <c r="I7448"/>
      <c r="J7448"/>
      <c r="K7448"/>
      <c r="L7448"/>
      <c r="M7448"/>
      <c r="N7448"/>
      <c r="O7448"/>
      <c r="P7448"/>
      <c r="Q7448"/>
    </row>
    <row r="7449" spans="3:17" x14ac:dyDescent="0.35">
      <c r="C7449"/>
      <c r="D7449"/>
      <c r="E7449"/>
      <c r="F7449"/>
      <c r="G7449"/>
      <c r="H7449"/>
      <c r="I7449"/>
      <c r="J7449"/>
      <c r="K7449"/>
      <c r="L7449"/>
      <c r="M7449"/>
      <c r="N7449"/>
      <c r="O7449"/>
      <c r="P7449"/>
      <c r="Q7449"/>
    </row>
    <row r="7450" spans="3:17" x14ac:dyDescent="0.35">
      <c r="C7450"/>
      <c r="D7450"/>
      <c r="E7450"/>
      <c r="F7450"/>
      <c r="G7450"/>
      <c r="H7450"/>
      <c r="I7450"/>
      <c r="J7450"/>
      <c r="K7450"/>
      <c r="L7450"/>
      <c r="M7450"/>
      <c r="N7450"/>
      <c r="O7450"/>
      <c r="P7450"/>
      <c r="Q7450"/>
    </row>
    <row r="7451" spans="3:17" x14ac:dyDescent="0.35">
      <c r="C7451"/>
      <c r="D7451"/>
      <c r="E7451"/>
      <c r="F7451"/>
      <c r="G7451"/>
      <c r="H7451"/>
      <c r="I7451"/>
      <c r="J7451"/>
      <c r="K7451"/>
      <c r="L7451"/>
      <c r="M7451"/>
      <c r="N7451"/>
      <c r="O7451"/>
      <c r="P7451"/>
      <c r="Q7451"/>
    </row>
    <row r="7452" spans="3:17" x14ac:dyDescent="0.35">
      <c r="C7452"/>
      <c r="D7452"/>
      <c r="E7452"/>
      <c r="F7452"/>
      <c r="G7452"/>
      <c r="H7452"/>
      <c r="I7452"/>
      <c r="J7452"/>
      <c r="K7452"/>
      <c r="L7452"/>
      <c r="M7452"/>
      <c r="N7452"/>
      <c r="O7452"/>
      <c r="P7452"/>
      <c r="Q7452"/>
    </row>
    <row r="7453" spans="3:17" x14ac:dyDescent="0.35">
      <c r="C7453"/>
      <c r="D7453"/>
      <c r="E7453"/>
      <c r="F7453"/>
      <c r="G7453"/>
      <c r="H7453"/>
      <c r="I7453"/>
      <c r="J7453"/>
      <c r="K7453"/>
      <c r="L7453"/>
      <c r="M7453"/>
      <c r="N7453"/>
      <c r="O7453"/>
      <c r="P7453"/>
      <c r="Q7453"/>
    </row>
    <row r="7454" spans="3:17" x14ac:dyDescent="0.35">
      <c r="C7454"/>
      <c r="D7454"/>
      <c r="E7454"/>
      <c r="F7454"/>
      <c r="G7454"/>
      <c r="H7454"/>
      <c r="I7454"/>
      <c r="J7454"/>
      <c r="K7454"/>
      <c r="L7454"/>
      <c r="M7454"/>
      <c r="N7454"/>
      <c r="O7454"/>
      <c r="P7454"/>
      <c r="Q7454"/>
    </row>
    <row r="7455" spans="3:17" x14ac:dyDescent="0.35">
      <c r="C7455"/>
      <c r="D7455"/>
      <c r="E7455"/>
      <c r="F7455"/>
      <c r="G7455"/>
      <c r="H7455"/>
      <c r="I7455"/>
      <c r="J7455"/>
      <c r="K7455"/>
      <c r="L7455"/>
      <c r="M7455"/>
      <c r="N7455"/>
      <c r="O7455"/>
      <c r="P7455"/>
      <c r="Q7455"/>
    </row>
    <row r="7456" spans="3:17" x14ac:dyDescent="0.35">
      <c r="C7456"/>
      <c r="D7456"/>
      <c r="E7456"/>
      <c r="F7456"/>
      <c r="G7456"/>
      <c r="H7456"/>
      <c r="I7456"/>
      <c r="J7456"/>
      <c r="K7456"/>
      <c r="L7456"/>
      <c r="M7456"/>
      <c r="N7456"/>
      <c r="O7456"/>
      <c r="P7456"/>
      <c r="Q7456"/>
    </row>
    <row r="7457" spans="3:17" x14ac:dyDescent="0.35">
      <c r="C7457"/>
      <c r="D7457"/>
      <c r="E7457"/>
      <c r="F7457"/>
      <c r="G7457"/>
      <c r="H7457"/>
      <c r="I7457"/>
      <c r="J7457"/>
      <c r="K7457"/>
      <c r="L7457"/>
      <c r="M7457"/>
      <c r="N7457"/>
      <c r="O7457"/>
      <c r="P7457"/>
      <c r="Q7457"/>
    </row>
    <row r="7458" spans="3:17" x14ac:dyDescent="0.35">
      <c r="C7458"/>
      <c r="D7458"/>
      <c r="E7458"/>
      <c r="F7458"/>
      <c r="G7458"/>
      <c r="H7458"/>
      <c r="I7458"/>
      <c r="J7458"/>
      <c r="K7458"/>
      <c r="L7458"/>
      <c r="M7458"/>
      <c r="N7458"/>
      <c r="O7458"/>
      <c r="P7458"/>
      <c r="Q7458"/>
    </row>
    <row r="7459" spans="3:17" x14ac:dyDescent="0.35">
      <c r="C7459"/>
      <c r="D7459"/>
      <c r="E7459"/>
      <c r="F7459"/>
      <c r="G7459"/>
      <c r="H7459"/>
      <c r="I7459"/>
      <c r="J7459"/>
      <c r="K7459"/>
      <c r="L7459"/>
      <c r="M7459"/>
      <c r="N7459"/>
      <c r="O7459"/>
      <c r="P7459"/>
      <c r="Q7459"/>
    </row>
    <row r="7460" spans="3:17" x14ac:dyDescent="0.35">
      <c r="C7460"/>
      <c r="D7460"/>
      <c r="E7460"/>
      <c r="F7460"/>
      <c r="G7460"/>
      <c r="H7460"/>
      <c r="I7460"/>
      <c r="J7460"/>
      <c r="K7460"/>
      <c r="L7460"/>
      <c r="M7460"/>
      <c r="N7460"/>
      <c r="O7460"/>
      <c r="P7460"/>
      <c r="Q7460"/>
    </row>
    <row r="7461" spans="3:17" x14ac:dyDescent="0.35">
      <c r="C7461"/>
      <c r="D7461"/>
      <c r="E7461"/>
      <c r="F7461"/>
      <c r="G7461"/>
      <c r="H7461"/>
      <c r="I7461"/>
      <c r="J7461"/>
      <c r="K7461"/>
      <c r="L7461"/>
      <c r="M7461"/>
      <c r="N7461"/>
      <c r="O7461"/>
      <c r="P7461"/>
      <c r="Q7461"/>
    </row>
    <row r="7462" spans="3:17" x14ac:dyDescent="0.35">
      <c r="C7462"/>
      <c r="D7462"/>
      <c r="E7462"/>
      <c r="F7462"/>
      <c r="G7462"/>
      <c r="H7462"/>
      <c r="I7462"/>
      <c r="J7462"/>
      <c r="K7462"/>
      <c r="L7462"/>
      <c r="M7462"/>
      <c r="N7462"/>
      <c r="O7462"/>
      <c r="P7462"/>
      <c r="Q7462"/>
    </row>
    <row r="7463" spans="3:17" x14ac:dyDescent="0.35">
      <c r="C7463"/>
      <c r="D7463"/>
      <c r="E7463"/>
      <c r="F7463"/>
      <c r="G7463"/>
      <c r="H7463"/>
      <c r="I7463"/>
      <c r="J7463"/>
      <c r="K7463"/>
      <c r="L7463"/>
      <c r="M7463"/>
      <c r="N7463"/>
      <c r="O7463"/>
      <c r="P7463"/>
      <c r="Q7463"/>
    </row>
    <row r="7464" spans="3:17" x14ac:dyDescent="0.35">
      <c r="C7464"/>
      <c r="D7464"/>
      <c r="E7464"/>
      <c r="F7464"/>
      <c r="G7464"/>
      <c r="H7464"/>
      <c r="I7464"/>
      <c r="J7464"/>
      <c r="K7464"/>
      <c r="L7464"/>
      <c r="M7464"/>
      <c r="N7464"/>
      <c r="O7464"/>
      <c r="P7464"/>
      <c r="Q7464"/>
    </row>
    <row r="7465" spans="3:17" x14ac:dyDescent="0.35">
      <c r="C7465"/>
      <c r="D7465"/>
      <c r="E7465"/>
      <c r="F7465"/>
      <c r="G7465"/>
      <c r="H7465"/>
      <c r="I7465"/>
      <c r="J7465"/>
      <c r="K7465"/>
      <c r="L7465"/>
      <c r="M7465"/>
      <c r="N7465"/>
      <c r="O7465"/>
      <c r="P7465"/>
      <c r="Q7465"/>
    </row>
    <row r="7466" spans="3:17" x14ac:dyDescent="0.35">
      <c r="C7466"/>
      <c r="D7466"/>
      <c r="E7466"/>
      <c r="F7466"/>
      <c r="G7466"/>
      <c r="H7466"/>
      <c r="I7466"/>
      <c r="J7466"/>
      <c r="K7466"/>
      <c r="L7466"/>
      <c r="M7466"/>
      <c r="N7466"/>
      <c r="O7466"/>
      <c r="P7466"/>
      <c r="Q7466"/>
    </row>
    <row r="7467" spans="3:17" x14ac:dyDescent="0.35">
      <c r="C7467"/>
      <c r="D7467"/>
      <c r="E7467"/>
      <c r="F7467"/>
      <c r="G7467"/>
      <c r="H7467"/>
      <c r="I7467"/>
      <c r="J7467"/>
      <c r="K7467"/>
      <c r="L7467"/>
      <c r="M7467"/>
      <c r="N7467"/>
      <c r="O7467"/>
      <c r="P7467"/>
      <c r="Q7467"/>
    </row>
    <row r="7468" spans="3:17" x14ac:dyDescent="0.35">
      <c r="C7468"/>
      <c r="D7468"/>
      <c r="E7468"/>
      <c r="F7468"/>
      <c r="G7468"/>
      <c r="H7468"/>
      <c r="I7468"/>
      <c r="J7468"/>
      <c r="K7468"/>
      <c r="L7468"/>
      <c r="M7468"/>
      <c r="N7468"/>
      <c r="O7468"/>
      <c r="P7468"/>
      <c r="Q7468"/>
    </row>
    <row r="7469" spans="3:17" x14ac:dyDescent="0.35">
      <c r="C7469"/>
      <c r="D7469"/>
      <c r="E7469"/>
      <c r="F7469"/>
      <c r="G7469"/>
      <c r="H7469"/>
      <c r="I7469"/>
      <c r="J7469"/>
      <c r="K7469"/>
      <c r="L7469"/>
      <c r="M7469"/>
      <c r="N7469"/>
      <c r="O7469"/>
      <c r="P7469"/>
      <c r="Q7469"/>
    </row>
    <row r="7470" spans="3:17" x14ac:dyDescent="0.35">
      <c r="C7470"/>
      <c r="D7470"/>
      <c r="E7470"/>
      <c r="F7470"/>
      <c r="G7470"/>
      <c r="H7470"/>
      <c r="I7470"/>
      <c r="J7470"/>
      <c r="K7470"/>
      <c r="L7470"/>
      <c r="M7470"/>
      <c r="N7470"/>
      <c r="O7470"/>
      <c r="P7470"/>
      <c r="Q7470"/>
    </row>
    <row r="7471" spans="3:17" x14ac:dyDescent="0.35">
      <c r="C7471"/>
      <c r="D7471"/>
      <c r="E7471"/>
      <c r="F7471"/>
      <c r="G7471"/>
      <c r="H7471"/>
      <c r="I7471"/>
      <c r="J7471"/>
      <c r="K7471"/>
      <c r="L7471"/>
      <c r="M7471"/>
      <c r="N7471"/>
      <c r="O7471"/>
      <c r="P7471"/>
      <c r="Q7471"/>
    </row>
    <row r="7472" spans="3:17" x14ac:dyDescent="0.35">
      <c r="C7472"/>
      <c r="D7472"/>
      <c r="E7472"/>
      <c r="F7472"/>
      <c r="G7472"/>
      <c r="H7472"/>
      <c r="I7472"/>
      <c r="J7472"/>
      <c r="K7472"/>
      <c r="L7472"/>
      <c r="M7472"/>
      <c r="N7472"/>
      <c r="O7472"/>
      <c r="P7472"/>
      <c r="Q7472"/>
    </row>
    <row r="7473" spans="3:17" x14ac:dyDescent="0.35">
      <c r="C7473"/>
      <c r="D7473"/>
      <c r="E7473"/>
      <c r="F7473"/>
      <c r="G7473"/>
      <c r="H7473"/>
      <c r="I7473"/>
      <c r="J7473"/>
      <c r="K7473"/>
      <c r="L7473"/>
      <c r="M7473"/>
      <c r="N7473"/>
      <c r="O7473"/>
      <c r="P7473"/>
      <c r="Q7473"/>
    </row>
    <row r="7474" spans="3:17" x14ac:dyDescent="0.35">
      <c r="C7474"/>
      <c r="D7474"/>
      <c r="E7474"/>
      <c r="F7474"/>
      <c r="G7474"/>
      <c r="H7474"/>
      <c r="I7474"/>
      <c r="J7474"/>
      <c r="K7474"/>
      <c r="L7474"/>
      <c r="M7474"/>
      <c r="N7474"/>
      <c r="O7474"/>
      <c r="P7474"/>
      <c r="Q7474"/>
    </row>
    <row r="7475" spans="3:17" x14ac:dyDescent="0.35">
      <c r="C7475"/>
      <c r="D7475"/>
      <c r="E7475"/>
      <c r="F7475"/>
      <c r="G7475"/>
      <c r="H7475"/>
      <c r="I7475"/>
      <c r="J7475"/>
      <c r="K7475"/>
      <c r="L7475"/>
      <c r="M7475"/>
      <c r="N7475"/>
      <c r="O7475"/>
      <c r="P7475"/>
      <c r="Q7475"/>
    </row>
    <row r="7476" spans="3:17" x14ac:dyDescent="0.35">
      <c r="C7476"/>
      <c r="D7476"/>
      <c r="E7476"/>
      <c r="F7476"/>
      <c r="G7476"/>
      <c r="H7476"/>
      <c r="I7476"/>
      <c r="J7476"/>
      <c r="K7476"/>
      <c r="L7476"/>
      <c r="M7476"/>
      <c r="N7476"/>
      <c r="O7476"/>
      <c r="P7476"/>
      <c r="Q7476"/>
    </row>
    <row r="7477" spans="3:17" x14ac:dyDescent="0.35">
      <c r="C7477"/>
      <c r="D7477"/>
      <c r="E7477"/>
      <c r="F7477"/>
      <c r="G7477"/>
      <c r="H7477"/>
      <c r="I7477"/>
      <c r="J7477"/>
      <c r="K7477"/>
      <c r="L7477"/>
      <c r="M7477"/>
      <c r="N7477"/>
      <c r="O7477"/>
      <c r="P7477"/>
      <c r="Q7477"/>
    </row>
    <row r="7478" spans="3:17" x14ac:dyDescent="0.35">
      <c r="C7478"/>
      <c r="D7478"/>
      <c r="E7478"/>
      <c r="F7478"/>
      <c r="G7478"/>
      <c r="H7478"/>
      <c r="I7478"/>
      <c r="J7478"/>
      <c r="K7478"/>
      <c r="L7478"/>
      <c r="M7478"/>
      <c r="N7478"/>
      <c r="O7478"/>
      <c r="P7478"/>
      <c r="Q7478"/>
    </row>
    <row r="7479" spans="3:17" x14ac:dyDescent="0.35">
      <c r="C7479"/>
      <c r="D7479"/>
      <c r="E7479"/>
      <c r="F7479"/>
      <c r="G7479"/>
      <c r="H7479"/>
      <c r="I7479"/>
      <c r="J7479"/>
      <c r="K7479"/>
      <c r="L7479"/>
      <c r="M7479"/>
      <c r="N7479"/>
      <c r="O7479"/>
      <c r="P7479"/>
      <c r="Q7479"/>
    </row>
    <row r="7480" spans="3:17" x14ac:dyDescent="0.35">
      <c r="C7480"/>
      <c r="D7480"/>
      <c r="E7480"/>
      <c r="F7480"/>
      <c r="G7480"/>
      <c r="H7480"/>
      <c r="I7480"/>
      <c r="J7480"/>
      <c r="K7480"/>
      <c r="L7480"/>
      <c r="M7480"/>
      <c r="N7480"/>
      <c r="O7480"/>
      <c r="P7480"/>
      <c r="Q7480"/>
    </row>
    <row r="7481" spans="3:17" x14ac:dyDescent="0.35">
      <c r="C7481"/>
      <c r="D7481"/>
      <c r="E7481"/>
      <c r="F7481"/>
      <c r="G7481"/>
      <c r="H7481"/>
      <c r="I7481"/>
      <c r="J7481"/>
      <c r="K7481"/>
      <c r="L7481"/>
      <c r="M7481"/>
      <c r="N7481"/>
      <c r="O7481"/>
      <c r="P7481"/>
      <c r="Q7481"/>
    </row>
    <row r="7482" spans="3:17" x14ac:dyDescent="0.35">
      <c r="C7482"/>
      <c r="D7482"/>
      <c r="E7482"/>
      <c r="F7482"/>
      <c r="G7482"/>
      <c r="H7482"/>
      <c r="I7482"/>
      <c r="J7482"/>
      <c r="K7482"/>
      <c r="L7482"/>
      <c r="M7482"/>
      <c r="N7482"/>
      <c r="O7482"/>
      <c r="P7482"/>
      <c r="Q7482"/>
    </row>
    <row r="7483" spans="3:17" x14ac:dyDescent="0.35">
      <c r="C7483"/>
      <c r="D7483"/>
      <c r="E7483"/>
      <c r="F7483"/>
      <c r="G7483"/>
      <c r="H7483"/>
      <c r="I7483"/>
      <c r="J7483"/>
      <c r="K7483"/>
      <c r="L7483"/>
      <c r="M7483"/>
      <c r="N7483"/>
      <c r="O7483"/>
      <c r="P7483"/>
      <c r="Q7483"/>
    </row>
    <row r="7484" spans="3:17" x14ac:dyDescent="0.35">
      <c r="C7484"/>
      <c r="D7484"/>
      <c r="E7484"/>
      <c r="F7484"/>
      <c r="G7484"/>
      <c r="H7484"/>
      <c r="I7484"/>
      <c r="J7484"/>
      <c r="K7484"/>
      <c r="L7484"/>
      <c r="M7484"/>
      <c r="N7484"/>
      <c r="O7484"/>
      <c r="P7484"/>
      <c r="Q7484"/>
    </row>
    <row r="7485" spans="3:17" x14ac:dyDescent="0.35">
      <c r="C7485"/>
      <c r="D7485"/>
      <c r="E7485"/>
      <c r="F7485"/>
      <c r="G7485"/>
      <c r="H7485"/>
      <c r="I7485"/>
      <c r="J7485"/>
      <c r="K7485"/>
      <c r="L7485"/>
      <c r="M7485"/>
      <c r="N7485"/>
      <c r="O7485"/>
      <c r="P7485"/>
      <c r="Q7485"/>
    </row>
    <row r="7486" spans="3:17" x14ac:dyDescent="0.35">
      <c r="C7486"/>
      <c r="D7486"/>
      <c r="E7486"/>
      <c r="F7486"/>
      <c r="G7486"/>
      <c r="H7486"/>
      <c r="I7486"/>
      <c r="J7486"/>
      <c r="K7486"/>
      <c r="L7486"/>
      <c r="M7486"/>
      <c r="N7486"/>
      <c r="O7486"/>
      <c r="P7486"/>
      <c r="Q7486"/>
    </row>
    <row r="7487" spans="3:17" x14ac:dyDescent="0.35">
      <c r="C7487"/>
      <c r="D7487"/>
      <c r="E7487"/>
      <c r="F7487"/>
      <c r="G7487"/>
      <c r="H7487"/>
      <c r="I7487"/>
      <c r="J7487"/>
      <c r="K7487"/>
      <c r="L7487"/>
      <c r="M7487"/>
      <c r="N7487"/>
      <c r="O7487"/>
      <c r="P7487"/>
      <c r="Q7487"/>
    </row>
    <row r="7488" spans="3:17" x14ac:dyDescent="0.35">
      <c r="C7488"/>
      <c r="D7488"/>
      <c r="E7488"/>
      <c r="F7488"/>
      <c r="G7488"/>
      <c r="H7488"/>
      <c r="I7488"/>
      <c r="J7488"/>
      <c r="K7488"/>
      <c r="L7488"/>
      <c r="M7488"/>
      <c r="N7488"/>
      <c r="O7488"/>
      <c r="P7488"/>
      <c r="Q7488"/>
    </row>
    <row r="7489" spans="3:17" x14ac:dyDescent="0.35">
      <c r="C7489"/>
      <c r="D7489"/>
      <c r="E7489"/>
      <c r="F7489"/>
      <c r="G7489"/>
      <c r="H7489"/>
      <c r="I7489"/>
      <c r="J7489"/>
      <c r="K7489"/>
      <c r="L7489"/>
      <c r="M7489"/>
      <c r="N7489"/>
      <c r="O7489"/>
      <c r="P7489"/>
      <c r="Q7489"/>
    </row>
    <row r="7490" spans="3:17" x14ac:dyDescent="0.35">
      <c r="C7490"/>
      <c r="D7490"/>
      <c r="E7490"/>
      <c r="F7490"/>
      <c r="G7490"/>
      <c r="H7490"/>
      <c r="I7490"/>
      <c r="J7490"/>
      <c r="K7490"/>
      <c r="L7490"/>
      <c r="M7490"/>
      <c r="N7490"/>
      <c r="O7490"/>
      <c r="P7490"/>
      <c r="Q7490"/>
    </row>
    <row r="7491" spans="3:17" x14ac:dyDescent="0.35">
      <c r="C7491"/>
      <c r="D7491"/>
      <c r="E7491"/>
      <c r="F7491"/>
      <c r="G7491"/>
      <c r="H7491"/>
      <c r="I7491"/>
      <c r="J7491"/>
      <c r="K7491"/>
      <c r="L7491"/>
      <c r="M7491"/>
      <c r="N7491"/>
      <c r="O7491"/>
      <c r="P7491"/>
      <c r="Q7491"/>
    </row>
    <row r="7492" spans="3:17" x14ac:dyDescent="0.35">
      <c r="C7492"/>
      <c r="D7492"/>
      <c r="E7492"/>
      <c r="F7492"/>
      <c r="G7492"/>
      <c r="H7492"/>
      <c r="I7492"/>
      <c r="J7492"/>
      <c r="K7492"/>
      <c r="L7492"/>
      <c r="M7492"/>
      <c r="N7492"/>
      <c r="O7492"/>
      <c r="P7492"/>
      <c r="Q7492"/>
    </row>
    <row r="7493" spans="3:17" x14ac:dyDescent="0.35">
      <c r="C7493"/>
      <c r="D7493"/>
      <c r="E7493"/>
      <c r="F7493"/>
      <c r="G7493"/>
      <c r="H7493"/>
      <c r="I7493"/>
      <c r="J7493"/>
      <c r="K7493"/>
      <c r="L7493"/>
      <c r="M7493"/>
      <c r="N7493"/>
      <c r="O7493"/>
      <c r="P7493"/>
      <c r="Q7493"/>
    </row>
    <row r="7494" spans="3:17" x14ac:dyDescent="0.35">
      <c r="C7494"/>
      <c r="D7494"/>
      <c r="E7494"/>
      <c r="F7494"/>
      <c r="G7494"/>
      <c r="H7494"/>
      <c r="I7494"/>
      <c r="J7494"/>
      <c r="K7494"/>
      <c r="L7494"/>
      <c r="M7494"/>
      <c r="N7494"/>
      <c r="O7494"/>
      <c r="P7494"/>
      <c r="Q7494"/>
    </row>
    <row r="7495" spans="3:17" x14ac:dyDescent="0.35">
      <c r="C7495"/>
      <c r="D7495"/>
      <c r="E7495"/>
      <c r="F7495"/>
      <c r="G7495"/>
      <c r="H7495"/>
      <c r="I7495"/>
      <c r="J7495"/>
      <c r="K7495"/>
      <c r="L7495"/>
      <c r="M7495"/>
      <c r="N7495"/>
      <c r="O7495"/>
      <c r="P7495"/>
      <c r="Q7495"/>
    </row>
    <row r="7496" spans="3:17" x14ac:dyDescent="0.35">
      <c r="C7496"/>
      <c r="D7496"/>
      <c r="E7496"/>
      <c r="F7496"/>
      <c r="G7496"/>
      <c r="H7496"/>
      <c r="I7496"/>
      <c r="J7496"/>
      <c r="K7496"/>
      <c r="L7496"/>
      <c r="M7496"/>
      <c r="N7496"/>
      <c r="O7496"/>
      <c r="P7496"/>
      <c r="Q7496"/>
    </row>
    <row r="7497" spans="3:17" x14ac:dyDescent="0.35">
      <c r="C7497"/>
      <c r="D7497"/>
      <c r="E7497"/>
      <c r="F7497"/>
      <c r="G7497"/>
      <c r="H7497"/>
      <c r="I7497"/>
      <c r="J7497"/>
      <c r="K7497"/>
      <c r="L7497"/>
      <c r="M7497"/>
      <c r="N7497"/>
      <c r="O7497"/>
      <c r="P7497"/>
      <c r="Q7497"/>
    </row>
    <row r="7498" spans="3:17" x14ac:dyDescent="0.35">
      <c r="C7498"/>
      <c r="D7498"/>
      <c r="E7498"/>
      <c r="F7498"/>
      <c r="G7498"/>
      <c r="H7498"/>
      <c r="I7498"/>
      <c r="J7498"/>
      <c r="K7498"/>
      <c r="L7498"/>
      <c r="M7498"/>
      <c r="N7498"/>
      <c r="O7498"/>
      <c r="P7498"/>
      <c r="Q7498"/>
    </row>
    <row r="7499" spans="3:17" x14ac:dyDescent="0.35">
      <c r="C7499"/>
      <c r="D7499"/>
      <c r="E7499"/>
      <c r="F7499"/>
      <c r="G7499"/>
      <c r="H7499"/>
      <c r="I7499"/>
      <c r="J7499"/>
      <c r="K7499"/>
      <c r="L7499"/>
      <c r="M7499"/>
      <c r="N7499"/>
      <c r="O7499"/>
      <c r="P7499"/>
      <c r="Q7499"/>
    </row>
    <row r="7500" spans="3:17" x14ac:dyDescent="0.35">
      <c r="C7500"/>
      <c r="D7500"/>
      <c r="E7500"/>
      <c r="F7500"/>
      <c r="G7500"/>
      <c r="H7500"/>
      <c r="I7500"/>
      <c r="J7500"/>
      <c r="K7500"/>
      <c r="L7500"/>
      <c r="M7500"/>
      <c r="N7500"/>
      <c r="O7500"/>
      <c r="P7500"/>
      <c r="Q7500"/>
    </row>
    <row r="7501" spans="3:17" x14ac:dyDescent="0.35">
      <c r="C7501"/>
      <c r="D7501"/>
      <c r="E7501"/>
      <c r="F7501"/>
      <c r="G7501"/>
      <c r="H7501"/>
      <c r="I7501"/>
      <c r="J7501"/>
      <c r="K7501"/>
      <c r="L7501"/>
      <c r="M7501"/>
      <c r="N7501"/>
      <c r="O7501"/>
      <c r="P7501"/>
      <c r="Q7501"/>
    </row>
    <row r="7502" spans="3:17" x14ac:dyDescent="0.35">
      <c r="C7502"/>
      <c r="D7502"/>
      <c r="E7502"/>
      <c r="F7502"/>
      <c r="G7502"/>
      <c r="H7502"/>
      <c r="I7502"/>
      <c r="J7502"/>
      <c r="K7502"/>
      <c r="L7502"/>
      <c r="M7502"/>
      <c r="N7502"/>
      <c r="O7502"/>
      <c r="P7502"/>
      <c r="Q7502"/>
    </row>
    <row r="7503" spans="3:17" x14ac:dyDescent="0.35">
      <c r="C7503"/>
      <c r="D7503"/>
      <c r="E7503"/>
      <c r="F7503"/>
      <c r="G7503"/>
      <c r="H7503"/>
      <c r="I7503"/>
      <c r="J7503"/>
      <c r="K7503"/>
      <c r="L7503"/>
      <c r="M7503"/>
      <c r="N7503"/>
      <c r="O7503"/>
      <c r="P7503"/>
      <c r="Q7503"/>
    </row>
    <row r="7504" spans="3:17" x14ac:dyDescent="0.35">
      <c r="C7504"/>
      <c r="D7504"/>
      <c r="E7504"/>
      <c r="F7504"/>
      <c r="G7504"/>
      <c r="H7504"/>
      <c r="I7504"/>
      <c r="J7504"/>
      <c r="K7504"/>
      <c r="L7504"/>
      <c r="M7504"/>
      <c r="N7504"/>
      <c r="O7504"/>
      <c r="P7504"/>
      <c r="Q7504"/>
    </row>
    <row r="7505" spans="3:17" x14ac:dyDescent="0.35">
      <c r="C7505"/>
      <c r="D7505"/>
      <c r="E7505"/>
      <c r="F7505"/>
      <c r="G7505"/>
      <c r="H7505"/>
      <c r="I7505"/>
      <c r="J7505"/>
      <c r="K7505"/>
      <c r="L7505"/>
      <c r="M7505"/>
      <c r="N7505"/>
      <c r="O7505"/>
      <c r="P7505"/>
      <c r="Q7505"/>
    </row>
    <row r="7506" spans="3:17" x14ac:dyDescent="0.35">
      <c r="C7506"/>
      <c r="D7506"/>
      <c r="E7506"/>
      <c r="F7506"/>
      <c r="G7506"/>
      <c r="H7506"/>
      <c r="I7506"/>
      <c r="J7506"/>
      <c r="K7506"/>
      <c r="L7506"/>
      <c r="M7506"/>
      <c r="N7506"/>
      <c r="O7506"/>
      <c r="P7506"/>
      <c r="Q7506"/>
    </row>
    <row r="7507" spans="3:17" x14ac:dyDescent="0.35">
      <c r="C7507"/>
      <c r="D7507"/>
      <c r="E7507"/>
      <c r="F7507"/>
      <c r="G7507"/>
      <c r="H7507"/>
      <c r="I7507"/>
      <c r="J7507"/>
      <c r="K7507"/>
      <c r="L7507"/>
      <c r="M7507"/>
      <c r="N7507"/>
      <c r="O7507"/>
      <c r="P7507"/>
      <c r="Q7507"/>
    </row>
    <row r="7508" spans="3:17" x14ac:dyDescent="0.35">
      <c r="C7508"/>
      <c r="D7508"/>
      <c r="E7508"/>
      <c r="F7508"/>
      <c r="G7508"/>
      <c r="H7508"/>
      <c r="I7508"/>
      <c r="J7508"/>
      <c r="K7508"/>
      <c r="L7508"/>
      <c r="M7508"/>
      <c r="N7508"/>
      <c r="O7508"/>
      <c r="P7508"/>
      <c r="Q7508"/>
    </row>
    <row r="7509" spans="3:17" x14ac:dyDescent="0.35">
      <c r="C7509"/>
      <c r="D7509"/>
      <c r="E7509"/>
      <c r="F7509"/>
      <c r="G7509"/>
      <c r="H7509"/>
      <c r="I7509"/>
      <c r="J7509"/>
      <c r="K7509"/>
      <c r="L7509"/>
      <c r="M7509"/>
      <c r="N7509"/>
      <c r="O7509"/>
      <c r="P7509"/>
      <c r="Q7509"/>
    </row>
    <row r="7510" spans="3:17" x14ac:dyDescent="0.35">
      <c r="C7510"/>
      <c r="D7510"/>
      <c r="E7510"/>
      <c r="F7510"/>
      <c r="G7510"/>
      <c r="H7510"/>
      <c r="I7510"/>
      <c r="J7510"/>
      <c r="K7510"/>
      <c r="L7510"/>
      <c r="M7510"/>
      <c r="N7510"/>
      <c r="O7510"/>
      <c r="P7510"/>
      <c r="Q7510"/>
    </row>
    <row r="7511" spans="3:17" x14ac:dyDescent="0.35">
      <c r="C7511"/>
      <c r="D7511"/>
      <c r="E7511"/>
      <c r="F7511"/>
      <c r="G7511"/>
      <c r="H7511"/>
      <c r="I7511"/>
      <c r="J7511"/>
      <c r="K7511"/>
      <c r="L7511"/>
      <c r="M7511"/>
      <c r="N7511"/>
      <c r="O7511"/>
      <c r="P7511"/>
      <c r="Q7511"/>
    </row>
    <row r="7512" spans="3:17" x14ac:dyDescent="0.35">
      <c r="C7512"/>
      <c r="D7512"/>
      <c r="E7512"/>
      <c r="F7512"/>
      <c r="G7512"/>
      <c r="H7512"/>
      <c r="I7512"/>
      <c r="J7512"/>
      <c r="K7512"/>
      <c r="L7512"/>
      <c r="M7512"/>
      <c r="N7512"/>
      <c r="O7512"/>
      <c r="P7512"/>
      <c r="Q7512"/>
    </row>
    <row r="7513" spans="3:17" x14ac:dyDescent="0.35">
      <c r="C7513"/>
      <c r="D7513"/>
      <c r="E7513"/>
      <c r="F7513"/>
      <c r="G7513"/>
      <c r="H7513"/>
      <c r="I7513"/>
      <c r="J7513"/>
      <c r="K7513"/>
      <c r="L7513"/>
      <c r="M7513"/>
      <c r="N7513"/>
      <c r="O7513"/>
      <c r="P7513"/>
      <c r="Q7513"/>
    </row>
    <row r="7514" spans="3:17" x14ac:dyDescent="0.35">
      <c r="C7514"/>
      <c r="D7514"/>
      <c r="E7514"/>
      <c r="F7514"/>
      <c r="G7514"/>
      <c r="H7514"/>
      <c r="I7514"/>
      <c r="J7514"/>
      <c r="K7514"/>
      <c r="L7514"/>
      <c r="M7514"/>
      <c r="N7514"/>
      <c r="O7514"/>
      <c r="P7514"/>
      <c r="Q7514"/>
    </row>
    <row r="7515" spans="3:17" x14ac:dyDescent="0.35">
      <c r="C7515"/>
      <c r="D7515"/>
      <c r="E7515"/>
      <c r="F7515"/>
      <c r="G7515"/>
      <c r="H7515"/>
      <c r="I7515"/>
      <c r="J7515"/>
      <c r="K7515"/>
      <c r="L7515"/>
      <c r="M7515"/>
      <c r="N7515"/>
      <c r="O7515"/>
      <c r="P7515"/>
      <c r="Q7515"/>
    </row>
    <row r="7516" spans="3:17" x14ac:dyDescent="0.35">
      <c r="C7516"/>
      <c r="D7516"/>
      <c r="E7516"/>
      <c r="F7516"/>
      <c r="G7516"/>
      <c r="H7516"/>
      <c r="I7516"/>
      <c r="J7516"/>
      <c r="K7516"/>
      <c r="L7516"/>
      <c r="M7516"/>
      <c r="N7516"/>
      <c r="O7516"/>
      <c r="P7516"/>
      <c r="Q7516"/>
    </row>
    <row r="7517" spans="3:17" x14ac:dyDescent="0.35">
      <c r="C7517"/>
      <c r="D7517"/>
      <c r="E7517"/>
      <c r="F7517"/>
      <c r="G7517"/>
      <c r="H7517"/>
      <c r="I7517"/>
      <c r="J7517"/>
      <c r="K7517"/>
      <c r="L7517"/>
      <c r="M7517"/>
      <c r="N7517"/>
      <c r="O7517"/>
      <c r="P7517"/>
      <c r="Q7517"/>
    </row>
    <row r="7518" spans="3:17" x14ac:dyDescent="0.35">
      <c r="C7518"/>
      <c r="D7518"/>
      <c r="E7518"/>
      <c r="F7518"/>
      <c r="G7518"/>
      <c r="H7518"/>
      <c r="I7518"/>
      <c r="J7518"/>
      <c r="K7518"/>
      <c r="L7518"/>
      <c r="M7518"/>
      <c r="N7518"/>
      <c r="O7518"/>
      <c r="P7518"/>
      <c r="Q7518"/>
    </row>
    <row r="7519" spans="3:17" x14ac:dyDescent="0.35">
      <c r="C7519"/>
      <c r="D7519"/>
      <c r="E7519"/>
      <c r="F7519"/>
      <c r="G7519"/>
      <c r="H7519"/>
      <c r="I7519"/>
      <c r="J7519"/>
      <c r="K7519"/>
      <c r="L7519"/>
      <c r="M7519"/>
      <c r="N7519"/>
      <c r="O7519"/>
      <c r="P7519"/>
      <c r="Q7519"/>
    </row>
    <row r="7520" spans="3:17" x14ac:dyDescent="0.35">
      <c r="C7520"/>
      <c r="D7520"/>
      <c r="E7520"/>
      <c r="F7520"/>
      <c r="G7520"/>
      <c r="H7520"/>
      <c r="I7520"/>
      <c r="J7520"/>
      <c r="K7520"/>
      <c r="L7520"/>
      <c r="M7520"/>
      <c r="N7520"/>
      <c r="O7520"/>
      <c r="P7520"/>
      <c r="Q7520"/>
    </row>
    <row r="7521" spans="3:17" x14ac:dyDescent="0.35">
      <c r="C7521"/>
      <c r="D7521"/>
      <c r="E7521"/>
      <c r="F7521"/>
      <c r="G7521"/>
      <c r="H7521"/>
      <c r="I7521"/>
      <c r="J7521"/>
      <c r="K7521"/>
      <c r="L7521"/>
      <c r="M7521"/>
      <c r="N7521"/>
      <c r="O7521"/>
      <c r="P7521"/>
      <c r="Q7521"/>
    </row>
    <row r="7522" spans="3:17" x14ac:dyDescent="0.35">
      <c r="C7522"/>
      <c r="D7522"/>
      <c r="E7522"/>
      <c r="F7522"/>
      <c r="G7522"/>
      <c r="H7522"/>
      <c r="I7522"/>
      <c r="J7522"/>
      <c r="K7522"/>
      <c r="L7522"/>
      <c r="M7522"/>
      <c r="N7522"/>
      <c r="O7522"/>
      <c r="P7522"/>
      <c r="Q7522"/>
    </row>
    <row r="7523" spans="3:17" x14ac:dyDescent="0.35">
      <c r="C7523"/>
      <c r="D7523"/>
      <c r="E7523"/>
      <c r="F7523"/>
      <c r="G7523"/>
      <c r="H7523"/>
      <c r="I7523"/>
      <c r="J7523"/>
      <c r="K7523"/>
      <c r="L7523"/>
      <c r="M7523"/>
      <c r="N7523"/>
      <c r="O7523"/>
      <c r="P7523"/>
      <c r="Q7523"/>
    </row>
    <row r="7524" spans="3:17" x14ac:dyDescent="0.35">
      <c r="C7524"/>
      <c r="D7524"/>
      <c r="E7524"/>
      <c r="F7524"/>
      <c r="G7524"/>
      <c r="H7524"/>
      <c r="I7524"/>
      <c r="J7524"/>
      <c r="K7524"/>
      <c r="L7524"/>
      <c r="M7524"/>
      <c r="N7524"/>
      <c r="O7524"/>
      <c r="P7524"/>
      <c r="Q7524"/>
    </row>
    <row r="7525" spans="3:17" x14ac:dyDescent="0.35">
      <c r="C7525"/>
      <c r="D7525"/>
      <c r="E7525"/>
      <c r="F7525"/>
      <c r="G7525"/>
      <c r="H7525"/>
      <c r="I7525"/>
      <c r="J7525"/>
      <c r="K7525"/>
      <c r="L7525"/>
      <c r="M7525"/>
      <c r="N7525"/>
      <c r="O7525"/>
      <c r="P7525"/>
      <c r="Q7525"/>
    </row>
    <row r="7526" spans="3:17" x14ac:dyDescent="0.35">
      <c r="C7526"/>
      <c r="D7526"/>
      <c r="E7526"/>
      <c r="F7526"/>
      <c r="G7526"/>
      <c r="H7526"/>
      <c r="I7526"/>
      <c r="J7526"/>
      <c r="K7526"/>
      <c r="L7526"/>
      <c r="M7526"/>
      <c r="N7526"/>
      <c r="O7526"/>
      <c r="P7526"/>
      <c r="Q7526"/>
    </row>
    <row r="7527" spans="3:17" x14ac:dyDescent="0.35">
      <c r="C7527"/>
      <c r="D7527"/>
      <c r="E7527"/>
      <c r="F7527"/>
      <c r="G7527"/>
      <c r="H7527"/>
      <c r="I7527"/>
      <c r="J7527"/>
      <c r="K7527"/>
      <c r="L7527"/>
      <c r="M7527"/>
      <c r="N7527"/>
      <c r="O7527"/>
      <c r="P7527"/>
      <c r="Q7527"/>
    </row>
    <row r="7528" spans="3:17" x14ac:dyDescent="0.35">
      <c r="C7528"/>
      <c r="D7528"/>
      <c r="E7528"/>
      <c r="F7528"/>
      <c r="G7528"/>
      <c r="H7528"/>
      <c r="I7528"/>
      <c r="J7528"/>
      <c r="K7528"/>
      <c r="L7528"/>
      <c r="M7528"/>
      <c r="N7528"/>
      <c r="O7528"/>
      <c r="P7528"/>
      <c r="Q7528"/>
    </row>
    <row r="7529" spans="3:17" x14ac:dyDescent="0.35">
      <c r="C7529"/>
      <c r="D7529"/>
      <c r="E7529"/>
      <c r="F7529"/>
      <c r="G7529"/>
      <c r="H7529"/>
      <c r="I7529"/>
      <c r="J7529"/>
      <c r="K7529"/>
      <c r="L7529"/>
      <c r="M7529"/>
      <c r="N7529"/>
      <c r="O7529"/>
      <c r="P7529"/>
      <c r="Q7529"/>
    </row>
    <row r="7530" spans="3:17" x14ac:dyDescent="0.35">
      <c r="C7530"/>
      <c r="D7530"/>
      <c r="E7530"/>
      <c r="F7530"/>
      <c r="G7530"/>
      <c r="H7530"/>
      <c r="I7530"/>
      <c r="J7530"/>
      <c r="K7530"/>
      <c r="L7530"/>
      <c r="M7530"/>
      <c r="N7530"/>
      <c r="O7530"/>
      <c r="P7530"/>
      <c r="Q7530"/>
    </row>
    <row r="7531" spans="3:17" x14ac:dyDescent="0.35">
      <c r="C7531"/>
      <c r="D7531"/>
      <c r="E7531"/>
      <c r="F7531"/>
      <c r="G7531"/>
      <c r="H7531"/>
      <c r="I7531"/>
      <c r="J7531"/>
      <c r="K7531"/>
      <c r="L7531"/>
      <c r="M7531"/>
      <c r="N7531"/>
      <c r="O7531"/>
      <c r="P7531"/>
      <c r="Q7531"/>
    </row>
    <row r="7532" spans="3:17" x14ac:dyDescent="0.35">
      <c r="C7532"/>
      <c r="D7532"/>
      <c r="E7532"/>
      <c r="F7532"/>
      <c r="G7532"/>
      <c r="H7532"/>
      <c r="I7532"/>
      <c r="J7532"/>
      <c r="K7532"/>
      <c r="L7532"/>
      <c r="M7532"/>
      <c r="N7532"/>
      <c r="O7532"/>
      <c r="P7532"/>
      <c r="Q7532"/>
    </row>
    <row r="7533" spans="3:17" x14ac:dyDescent="0.35">
      <c r="C7533"/>
      <c r="D7533"/>
      <c r="E7533"/>
      <c r="F7533"/>
      <c r="G7533"/>
      <c r="H7533"/>
      <c r="I7533"/>
      <c r="J7533"/>
      <c r="K7533"/>
      <c r="L7533"/>
      <c r="M7533"/>
      <c r="N7533"/>
      <c r="O7533"/>
      <c r="P7533"/>
      <c r="Q7533"/>
    </row>
    <row r="7534" spans="3:17" x14ac:dyDescent="0.35">
      <c r="C7534"/>
      <c r="D7534"/>
      <c r="E7534"/>
      <c r="F7534"/>
      <c r="G7534"/>
      <c r="H7534"/>
      <c r="I7534"/>
      <c r="J7534"/>
      <c r="K7534"/>
      <c r="L7534"/>
      <c r="M7534"/>
      <c r="N7534"/>
      <c r="O7534"/>
      <c r="P7534"/>
      <c r="Q7534"/>
    </row>
    <row r="7535" spans="3:17" x14ac:dyDescent="0.35">
      <c r="C7535"/>
      <c r="D7535"/>
      <c r="E7535"/>
      <c r="F7535"/>
      <c r="G7535"/>
      <c r="H7535"/>
      <c r="I7535"/>
      <c r="J7535"/>
      <c r="K7535"/>
      <c r="L7535"/>
      <c r="M7535"/>
      <c r="N7535"/>
      <c r="O7535"/>
      <c r="P7535"/>
      <c r="Q7535"/>
    </row>
    <row r="7536" spans="3:17" x14ac:dyDescent="0.35">
      <c r="C7536"/>
      <c r="D7536"/>
      <c r="E7536"/>
      <c r="F7536"/>
      <c r="G7536"/>
      <c r="H7536"/>
      <c r="I7536"/>
      <c r="J7536"/>
      <c r="K7536"/>
      <c r="L7536"/>
      <c r="M7536"/>
      <c r="N7536"/>
      <c r="O7536"/>
      <c r="P7536"/>
      <c r="Q7536"/>
    </row>
    <row r="7537" spans="3:17" x14ac:dyDescent="0.35">
      <c r="C7537"/>
      <c r="D7537"/>
      <c r="E7537"/>
      <c r="F7537"/>
      <c r="G7537"/>
      <c r="H7537"/>
      <c r="I7537"/>
      <c r="J7537"/>
      <c r="K7537"/>
      <c r="L7537"/>
      <c r="M7537"/>
      <c r="N7537"/>
      <c r="O7537"/>
      <c r="P7537"/>
      <c r="Q7537"/>
    </row>
    <row r="7538" spans="3:17" x14ac:dyDescent="0.35">
      <c r="C7538"/>
      <c r="D7538"/>
      <c r="E7538"/>
      <c r="F7538"/>
      <c r="G7538"/>
      <c r="H7538"/>
      <c r="I7538"/>
      <c r="J7538"/>
      <c r="K7538"/>
      <c r="L7538"/>
      <c r="M7538"/>
      <c r="N7538"/>
      <c r="O7538"/>
      <c r="P7538"/>
      <c r="Q7538"/>
    </row>
    <row r="7539" spans="3:17" x14ac:dyDescent="0.35">
      <c r="C7539"/>
      <c r="D7539"/>
      <c r="E7539"/>
      <c r="F7539"/>
      <c r="G7539"/>
      <c r="H7539"/>
      <c r="I7539"/>
      <c r="J7539"/>
      <c r="K7539"/>
      <c r="L7539"/>
      <c r="M7539"/>
      <c r="N7539"/>
      <c r="O7539"/>
      <c r="P7539"/>
      <c r="Q7539"/>
    </row>
    <row r="7540" spans="3:17" x14ac:dyDescent="0.35">
      <c r="C7540"/>
      <c r="D7540"/>
      <c r="E7540"/>
      <c r="F7540"/>
      <c r="G7540"/>
      <c r="H7540"/>
      <c r="I7540"/>
      <c r="J7540"/>
      <c r="K7540"/>
      <c r="L7540"/>
      <c r="M7540"/>
      <c r="N7540"/>
      <c r="O7540"/>
      <c r="P7540"/>
      <c r="Q7540"/>
    </row>
    <row r="7541" spans="3:17" x14ac:dyDescent="0.35">
      <c r="C7541"/>
      <c r="D7541"/>
      <c r="E7541"/>
      <c r="F7541"/>
      <c r="G7541"/>
      <c r="H7541"/>
      <c r="I7541"/>
      <c r="J7541"/>
      <c r="K7541"/>
      <c r="L7541"/>
      <c r="M7541"/>
      <c r="N7541"/>
      <c r="O7541"/>
      <c r="P7541"/>
      <c r="Q7541"/>
    </row>
    <row r="7542" spans="3:17" x14ac:dyDescent="0.35">
      <c r="C7542"/>
      <c r="D7542"/>
      <c r="E7542"/>
      <c r="F7542"/>
      <c r="G7542"/>
      <c r="H7542"/>
      <c r="I7542"/>
      <c r="J7542"/>
      <c r="K7542"/>
      <c r="L7542"/>
      <c r="M7542"/>
      <c r="N7542"/>
      <c r="O7542"/>
      <c r="P7542"/>
      <c r="Q7542"/>
    </row>
    <row r="7543" spans="3:17" x14ac:dyDescent="0.35">
      <c r="C7543"/>
      <c r="D7543"/>
      <c r="E7543"/>
      <c r="F7543"/>
      <c r="G7543"/>
      <c r="H7543"/>
      <c r="I7543"/>
      <c r="J7543"/>
      <c r="K7543"/>
      <c r="L7543"/>
      <c r="M7543"/>
      <c r="N7543"/>
      <c r="O7543"/>
      <c r="P7543"/>
      <c r="Q7543"/>
    </row>
    <row r="7544" spans="3:17" x14ac:dyDescent="0.35">
      <c r="C7544"/>
      <c r="D7544"/>
      <c r="E7544"/>
      <c r="F7544"/>
      <c r="G7544"/>
      <c r="H7544"/>
      <c r="I7544"/>
      <c r="J7544"/>
      <c r="K7544"/>
      <c r="L7544"/>
      <c r="M7544"/>
      <c r="N7544"/>
      <c r="O7544"/>
      <c r="P7544"/>
      <c r="Q7544"/>
    </row>
    <row r="7545" spans="3:17" x14ac:dyDescent="0.35">
      <c r="C7545"/>
      <c r="D7545"/>
      <c r="E7545"/>
      <c r="F7545"/>
      <c r="G7545"/>
      <c r="H7545"/>
      <c r="I7545"/>
      <c r="J7545"/>
      <c r="K7545"/>
      <c r="L7545"/>
      <c r="M7545"/>
      <c r="N7545"/>
      <c r="O7545"/>
      <c r="P7545"/>
      <c r="Q7545"/>
    </row>
    <row r="7546" spans="3:17" x14ac:dyDescent="0.35">
      <c r="C7546"/>
      <c r="D7546"/>
      <c r="E7546"/>
      <c r="F7546"/>
      <c r="G7546"/>
      <c r="H7546"/>
      <c r="I7546"/>
      <c r="J7546"/>
      <c r="K7546"/>
      <c r="L7546"/>
      <c r="M7546"/>
      <c r="N7546"/>
      <c r="O7546"/>
      <c r="P7546"/>
      <c r="Q7546"/>
    </row>
    <row r="7547" spans="3:17" x14ac:dyDescent="0.35">
      <c r="C7547"/>
      <c r="D7547"/>
      <c r="E7547"/>
      <c r="F7547"/>
      <c r="G7547"/>
      <c r="H7547"/>
      <c r="I7547"/>
      <c r="J7547"/>
      <c r="K7547"/>
      <c r="L7547"/>
      <c r="M7547"/>
      <c r="N7547"/>
      <c r="O7547"/>
      <c r="P7547"/>
      <c r="Q7547"/>
    </row>
    <row r="7548" spans="3:17" x14ac:dyDescent="0.35">
      <c r="C7548"/>
      <c r="D7548"/>
      <c r="E7548"/>
      <c r="F7548"/>
      <c r="G7548"/>
      <c r="H7548"/>
      <c r="I7548"/>
      <c r="J7548"/>
      <c r="K7548"/>
      <c r="L7548"/>
      <c r="M7548"/>
      <c r="N7548"/>
      <c r="O7548"/>
      <c r="P7548"/>
      <c r="Q7548"/>
    </row>
    <row r="7549" spans="3:17" x14ac:dyDescent="0.35">
      <c r="C7549"/>
      <c r="D7549"/>
      <c r="E7549"/>
      <c r="F7549"/>
      <c r="G7549"/>
      <c r="H7549"/>
      <c r="I7549"/>
      <c r="J7549"/>
      <c r="K7549"/>
      <c r="L7549"/>
      <c r="M7549"/>
      <c r="N7549"/>
      <c r="O7549"/>
      <c r="P7549"/>
      <c r="Q7549"/>
    </row>
    <row r="7550" spans="3:17" x14ac:dyDescent="0.35">
      <c r="C7550"/>
      <c r="D7550"/>
      <c r="E7550"/>
      <c r="F7550"/>
      <c r="G7550"/>
      <c r="H7550"/>
      <c r="I7550"/>
      <c r="J7550"/>
      <c r="K7550"/>
      <c r="L7550"/>
      <c r="M7550"/>
      <c r="N7550"/>
      <c r="O7550"/>
      <c r="P7550"/>
      <c r="Q7550"/>
    </row>
    <row r="7551" spans="3:17" x14ac:dyDescent="0.35">
      <c r="C7551"/>
      <c r="D7551"/>
      <c r="E7551"/>
      <c r="F7551"/>
      <c r="G7551"/>
      <c r="H7551"/>
      <c r="I7551"/>
      <c r="J7551"/>
      <c r="K7551"/>
      <c r="L7551"/>
      <c r="M7551"/>
      <c r="N7551"/>
      <c r="O7551"/>
      <c r="P7551"/>
      <c r="Q7551"/>
    </row>
    <row r="7552" spans="3:17" x14ac:dyDescent="0.35">
      <c r="C7552"/>
      <c r="D7552"/>
      <c r="E7552"/>
      <c r="F7552"/>
      <c r="G7552"/>
      <c r="H7552"/>
      <c r="I7552"/>
      <c r="J7552"/>
      <c r="K7552"/>
      <c r="L7552"/>
      <c r="M7552"/>
      <c r="N7552"/>
      <c r="O7552"/>
      <c r="P7552"/>
      <c r="Q7552"/>
    </row>
    <row r="7553" spans="3:17" x14ac:dyDescent="0.35">
      <c r="C7553"/>
      <c r="D7553"/>
      <c r="E7553"/>
      <c r="F7553"/>
      <c r="G7553"/>
      <c r="H7553"/>
      <c r="I7553"/>
      <c r="J7553"/>
      <c r="K7553"/>
      <c r="L7553"/>
      <c r="M7553"/>
      <c r="N7553"/>
      <c r="O7553"/>
      <c r="P7553"/>
      <c r="Q7553"/>
    </row>
    <row r="7554" spans="3:17" x14ac:dyDescent="0.35">
      <c r="C7554"/>
      <c r="D7554"/>
      <c r="E7554"/>
      <c r="F7554"/>
      <c r="G7554"/>
      <c r="H7554"/>
      <c r="I7554"/>
      <c r="J7554"/>
      <c r="K7554"/>
      <c r="L7554"/>
      <c r="M7554"/>
      <c r="N7554"/>
      <c r="O7554"/>
      <c r="P7554"/>
      <c r="Q7554"/>
    </row>
    <row r="7555" spans="3:17" x14ac:dyDescent="0.35">
      <c r="C7555"/>
      <c r="D7555"/>
      <c r="E7555"/>
      <c r="F7555"/>
      <c r="G7555"/>
      <c r="H7555"/>
      <c r="I7555"/>
      <c r="J7555"/>
      <c r="K7555"/>
      <c r="L7555"/>
      <c r="M7555"/>
      <c r="N7555"/>
      <c r="O7555"/>
      <c r="P7555"/>
      <c r="Q7555"/>
    </row>
    <row r="7556" spans="3:17" x14ac:dyDescent="0.35">
      <c r="C7556"/>
      <c r="D7556"/>
      <c r="E7556"/>
      <c r="F7556"/>
      <c r="G7556"/>
      <c r="H7556"/>
      <c r="I7556"/>
      <c r="J7556"/>
      <c r="K7556"/>
      <c r="L7556"/>
      <c r="M7556"/>
      <c r="N7556"/>
      <c r="O7556"/>
      <c r="P7556"/>
      <c r="Q7556"/>
    </row>
    <row r="7557" spans="3:17" x14ac:dyDescent="0.35">
      <c r="C7557"/>
      <c r="D7557"/>
      <c r="E7557"/>
      <c r="F7557"/>
      <c r="G7557"/>
      <c r="H7557"/>
      <c r="I7557"/>
      <c r="J7557"/>
      <c r="K7557"/>
      <c r="L7557"/>
      <c r="M7557"/>
      <c r="N7557"/>
      <c r="O7557"/>
      <c r="P7557"/>
      <c r="Q7557"/>
    </row>
    <row r="7558" spans="3:17" x14ac:dyDescent="0.35">
      <c r="C7558"/>
      <c r="D7558"/>
      <c r="E7558"/>
      <c r="F7558"/>
      <c r="G7558"/>
      <c r="H7558"/>
      <c r="I7558"/>
      <c r="J7558"/>
      <c r="K7558"/>
      <c r="L7558"/>
      <c r="M7558"/>
      <c r="N7558"/>
      <c r="O7558"/>
      <c r="P7558"/>
      <c r="Q7558"/>
    </row>
    <row r="7559" spans="3:17" x14ac:dyDescent="0.35">
      <c r="C7559"/>
      <c r="D7559"/>
      <c r="E7559"/>
      <c r="F7559"/>
      <c r="G7559"/>
      <c r="H7559"/>
      <c r="I7559"/>
      <c r="J7559"/>
      <c r="K7559"/>
      <c r="L7559"/>
      <c r="M7559"/>
      <c r="N7559"/>
      <c r="O7559"/>
      <c r="P7559"/>
      <c r="Q7559"/>
    </row>
    <row r="7560" spans="3:17" x14ac:dyDescent="0.35">
      <c r="C7560"/>
      <c r="D7560"/>
      <c r="E7560"/>
      <c r="F7560"/>
      <c r="G7560"/>
      <c r="H7560"/>
      <c r="I7560"/>
      <c r="J7560"/>
      <c r="K7560"/>
      <c r="L7560"/>
      <c r="M7560"/>
      <c r="N7560"/>
      <c r="O7560"/>
      <c r="P7560"/>
      <c r="Q7560"/>
    </row>
    <row r="7561" spans="3:17" x14ac:dyDescent="0.35">
      <c r="C7561"/>
      <c r="D7561"/>
      <c r="E7561"/>
      <c r="F7561"/>
      <c r="G7561"/>
      <c r="H7561"/>
      <c r="I7561"/>
      <c r="J7561"/>
      <c r="K7561"/>
      <c r="L7561"/>
      <c r="M7561"/>
      <c r="N7561"/>
      <c r="O7561"/>
      <c r="P7561"/>
      <c r="Q7561"/>
    </row>
    <row r="7562" spans="3:17" x14ac:dyDescent="0.35">
      <c r="C7562"/>
      <c r="D7562"/>
      <c r="E7562"/>
      <c r="F7562"/>
      <c r="G7562"/>
      <c r="H7562"/>
      <c r="I7562"/>
      <c r="J7562"/>
      <c r="K7562"/>
      <c r="L7562"/>
      <c r="M7562"/>
      <c r="N7562"/>
      <c r="O7562"/>
      <c r="P7562"/>
      <c r="Q7562"/>
    </row>
    <row r="7563" spans="3:17" x14ac:dyDescent="0.35">
      <c r="C7563"/>
      <c r="D7563"/>
      <c r="E7563"/>
      <c r="F7563"/>
      <c r="G7563"/>
      <c r="H7563"/>
      <c r="I7563"/>
      <c r="J7563"/>
      <c r="K7563"/>
      <c r="L7563"/>
      <c r="M7563"/>
      <c r="N7563"/>
      <c r="O7563"/>
      <c r="P7563"/>
      <c r="Q7563"/>
    </row>
    <row r="7564" spans="3:17" x14ac:dyDescent="0.35">
      <c r="C7564"/>
      <c r="D7564"/>
      <c r="E7564"/>
      <c r="F7564"/>
      <c r="G7564"/>
      <c r="H7564"/>
      <c r="I7564"/>
      <c r="J7564"/>
      <c r="K7564"/>
      <c r="L7564"/>
      <c r="M7564"/>
      <c r="N7564"/>
      <c r="O7564"/>
      <c r="P7564"/>
      <c r="Q7564"/>
    </row>
    <row r="7565" spans="3:17" x14ac:dyDescent="0.35">
      <c r="C7565"/>
      <c r="D7565"/>
      <c r="E7565"/>
      <c r="F7565"/>
      <c r="G7565"/>
      <c r="H7565"/>
      <c r="I7565"/>
      <c r="J7565"/>
      <c r="K7565"/>
      <c r="L7565"/>
      <c r="M7565"/>
      <c r="N7565"/>
      <c r="O7565"/>
      <c r="P7565"/>
      <c r="Q7565"/>
    </row>
    <row r="7566" spans="3:17" x14ac:dyDescent="0.35">
      <c r="C7566"/>
      <c r="D7566"/>
      <c r="E7566"/>
      <c r="F7566"/>
      <c r="G7566"/>
      <c r="H7566"/>
      <c r="I7566"/>
      <c r="J7566"/>
      <c r="K7566"/>
      <c r="L7566"/>
      <c r="M7566"/>
      <c r="N7566"/>
      <c r="O7566"/>
      <c r="P7566"/>
      <c r="Q7566"/>
    </row>
    <row r="7567" spans="3:17" x14ac:dyDescent="0.35">
      <c r="C7567"/>
      <c r="D7567"/>
      <c r="E7567"/>
      <c r="F7567"/>
      <c r="G7567"/>
      <c r="H7567"/>
      <c r="I7567"/>
      <c r="J7567"/>
      <c r="K7567"/>
      <c r="L7567"/>
      <c r="M7567"/>
      <c r="N7567"/>
      <c r="O7567"/>
      <c r="P7567"/>
      <c r="Q7567"/>
    </row>
    <row r="7568" spans="3:17" x14ac:dyDescent="0.35">
      <c r="C7568"/>
      <c r="D7568"/>
      <c r="E7568"/>
      <c r="F7568"/>
      <c r="G7568"/>
      <c r="H7568"/>
      <c r="I7568"/>
      <c r="J7568"/>
      <c r="K7568"/>
      <c r="L7568"/>
      <c r="M7568"/>
      <c r="N7568"/>
      <c r="O7568"/>
      <c r="P7568"/>
      <c r="Q7568"/>
    </row>
    <row r="7569" spans="3:17" x14ac:dyDescent="0.35">
      <c r="C7569"/>
      <c r="D7569"/>
      <c r="E7569"/>
      <c r="F7569"/>
      <c r="G7569"/>
      <c r="H7569"/>
      <c r="I7569"/>
      <c r="J7569"/>
      <c r="K7569"/>
      <c r="L7569"/>
      <c r="M7569"/>
      <c r="N7569"/>
      <c r="O7569"/>
      <c r="P7569"/>
      <c r="Q7569"/>
    </row>
    <row r="7570" spans="3:17" x14ac:dyDescent="0.35">
      <c r="C7570"/>
      <c r="D7570"/>
      <c r="E7570"/>
      <c r="F7570"/>
      <c r="G7570"/>
      <c r="H7570"/>
      <c r="I7570"/>
      <c r="J7570"/>
      <c r="K7570"/>
      <c r="L7570"/>
      <c r="M7570"/>
      <c r="N7570"/>
      <c r="O7570"/>
      <c r="P7570"/>
      <c r="Q7570"/>
    </row>
    <row r="7571" spans="3:17" x14ac:dyDescent="0.35">
      <c r="C7571"/>
      <c r="D7571"/>
      <c r="E7571"/>
      <c r="F7571"/>
      <c r="G7571"/>
      <c r="H7571"/>
      <c r="I7571"/>
      <c r="J7571"/>
      <c r="K7571"/>
      <c r="L7571"/>
      <c r="M7571"/>
      <c r="N7571"/>
      <c r="O7571"/>
      <c r="P7571"/>
      <c r="Q7571"/>
    </row>
    <row r="7572" spans="3:17" x14ac:dyDescent="0.35">
      <c r="C7572"/>
      <c r="D7572"/>
      <c r="E7572"/>
      <c r="F7572"/>
      <c r="G7572"/>
      <c r="H7572"/>
      <c r="I7572"/>
      <c r="J7572"/>
      <c r="K7572"/>
      <c r="L7572"/>
      <c r="M7572"/>
      <c r="N7572"/>
      <c r="O7572"/>
      <c r="P7572"/>
      <c r="Q7572"/>
    </row>
    <row r="7573" spans="3:17" x14ac:dyDescent="0.35">
      <c r="C7573"/>
      <c r="D7573"/>
      <c r="E7573"/>
      <c r="F7573"/>
      <c r="G7573"/>
      <c r="H7573"/>
      <c r="I7573"/>
      <c r="J7573"/>
      <c r="K7573"/>
      <c r="L7573"/>
      <c r="M7573"/>
      <c r="N7573"/>
      <c r="O7573"/>
      <c r="P7573"/>
      <c r="Q7573"/>
    </row>
    <row r="7574" spans="3:17" x14ac:dyDescent="0.35">
      <c r="C7574"/>
      <c r="D7574"/>
      <c r="E7574"/>
      <c r="F7574"/>
      <c r="G7574"/>
      <c r="H7574"/>
      <c r="I7574"/>
      <c r="J7574"/>
      <c r="K7574"/>
      <c r="L7574"/>
      <c r="M7574"/>
      <c r="N7574"/>
      <c r="O7574"/>
      <c r="P7574"/>
      <c r="Q7574"/>
    </row>
    <row r="7575" spans="3:17" x14ac:dyDescent="0.35">
      <c r="C7575"/>
      <c r="D7575"/>
      <c r="E7575"/>
      <c r="F7575"/>
      <c r="G7575"/>
      <c r="H7575"/>
      <c r="I7575"/>
      <c r="J7575"/>
      <c r="K7575"/>
      <c r="L7575"/>
      <c r="M7575"/>
      <c r="N7575"/>
      <c r="O7575"/>
      <c r="P7575"/>
      <c r="Q7575"/>
    </row>
    <row r="7576" spans="3:17" x14ac:dyDescent="0.35">
      <c r="C7576"/>
      <c r="D7576"/>
      <c r="E7576"/>
      <c r="F7576"/>
      <c r="G7576"/>
      <c r="H7576"/>
      <c r="I7576"/>
      <c r="J7576"/>
      <c r="K7576"/>
      <c r="L7576"/>
      <c r="M7576"/>
      <c r="N7576"/>
      <c r="O7576"/>
      <c r="P7576"/>
      <c r="Q7576"/>
    </row>
    <row r="7577" spans="3:17" x14ac:dyDescent="0.35">
      <c r="C7577"/>
      <c r="D7577"/>
      <c r="E7577"/>
      <c r="F7577"/>
      <c r="G7577"/>
      <c r="H7577"/>
      <c r="I7577"/>
      <c r="J7577"/>
      <c r="K7577"/>
      <c r="L7577"/>
      <c r="M7577"/>
      <c r="N7577"/>
      <c r="O7577"/>
      <c r="P7577"/>
      <c r="Q7577"/>
    </row>
    <row r="7578" spans="3:17" x14ac:dyDescent="0.35">
      <c r="C7578"/>
      <c r="D7578"/>
      <c r="E7578"/>
      <c r="F7578"/>
      <c r="G7578"/>
      <c r="H7578"/>
      <c r="I7578"/>
      <c r="J7578"/>
      <c r="K7578"/>
      <c r="L7578"/>
      <c r="M7578"/>
      <c r="N7578"/>
      <c r="O7578"/>
      <c r="P7578"/>
      <c r="Q7578"/>
    </row>
    <row r="7579" spans="3:17" x14ac:dyDescent="0.35">
      <c r="C7579"/>
      <c r="D7579"/>
      <c r="E7579"/>
      <c r="F7579"/>
      <c r="G7579"/>
      <c r="H7579"/>
      <c r="I7579"/>
      <c r="J7579"/>
      <c r="K7579"/>
      <c r="L7579"/>
      <c r="M7579"/>
      <c r="N7579"/>
      <c r="O7579"/>
      <c r="P7579"/>
      <c r="Q7579"/>
    </row>
    <row r="7580" spans="3:17" x14ac:dyDescent="0.35">
      <c r="C7580"/>
      <c r="D7580"/>
      <c r="E7580"/>
      <c r="F7580"/>
      <c r="G7580"/>
      <c r="H7580"/>
      <c r="I7580"/>
      <c r="J7580"/>
      <c r="K7580"/>
      <c r="L7580"/>
      <c r="M7580"/>
      <c r="N7580"/>
      <c r="O7580"/>
      <c r="P7580"/>
      <c r="Q7580"/>
    </row>
    <row r="7581" spans="3:17" x14ac:dyDescent="0.35">
      <c r="C7581"/>
      <c r="D7581"/>
      <c r="E7581"/>
      <c r="F7581"/>
      <c r="G7581"/>
      <c r="H7581"/>
      <c r="I7581"/>
      <c r="J7581"/>
      <c r="K7581"/>
      <c r="L7581"/>
      <c r="M7581"/>
      <c r="N7581"/>
      <c r="O7581"/>
      <c r="P7581"/>
      <c r="Q7581"/>
    </row>
    <row r="7582" spans="3:17" x14ac:dyDescent="0.35">
      <c r="C7582"/>
      <c r="D7582"/>
      <c r="E7582"/>
      <c r="F7582"/>
      <c r="G7582"/>
      <c r="H7582"/>
      <c r="I7582"/>
      <c r="J7582"/>
      <c r="K7582"/>
      <c r="L7582"/>
      <c r="M7582"/>
      <c r="N7582"/>
      <c r="O7582"/>
      <c r="P7582"/>
      <c r="Q7582"/>
    </row>
    <row r="7583" spans="3:17" x14ac:dyDescent="0.35">
      <c r="C7583"/>
      <c r="D7583"/>
      <c r="E7583"/>
      <c r="F7583"/>
      <c r="G7583"/>
      <c r="H7583"/>
      <c r="I7583"/>
      <c r="J7583"/>
      <c r="K7583"/>
      <c r="L7583"/>
      <c r="M7583"/>
      <c r="N7583"/>
      <c r="O7583"/>
      <c r="P7583"/>
      <c r="Q7583"/>
    </row>
    <row r="7584" spans="3:17" x14ac:dyDescent="0.35">
      <c r="C7584"/>
      <c r="D7584"/>
      <c r="E7584"/>
      <c r="F7584"/>
      <c r="G7584"/>
      <c r="H7584"/>
      <c r="I7584"/>
      <c r="J7584"/>
      <c r="K7584"/>
      <c r="L7584"/>
      <c r="M7584"/>
      <c r="N7584"/>
      <c r="O7584"/>
      <c r="P7584"/>
      <c r="Q7584"/>
    </row>
    <row r="7585" spans="3:17" x14ac:dyDescent="0.35">
      <c r="C7585"/>
      <c r="D7585"/>
      <c r="E7585"/>
      <c r="F7585"/>
      <c r="G7585"/>
      <c r="H7585"/>
      <c r="I7585"/>
      <c r="J7585"/>
      <c r="K7585"/>
      <c r="L7585"/>
      <c r="M7585"/>
      <c r="N7585"/>
      <c r="O7585"/>
      <c r="P7585"/>
      <c r="Q7585"/>
    </row>
    <row r="7586" spans="3:17" x14ac:dyDescent="0.35">
      <c r="C7586"/>
      <c r="D7586"/>
      <c r="E7586"/>
      <c r="F7586"/>
      <c r="G7586"/>
      <c r="H7586"/>
      <c r="I7586"/>
      <c r="J7586"/>
      <c r="K7586"/>
      <c r="L7586"/>
      <c r="M7586"/>
      <c r="N7586"/>
      <c r="O7586"/>
      <c r="P7586"/>
      <c r="Q7586"/>
    </row>
    <row r="7587" spans="3:17" x14ac:dyDescent="0.35">
      <c r="C7587"/>
      <c r="D7587"/>
      <c r="E7587"/>
      <c r="F7587"/>
      <c r="G7587"/>
      <c r="H7587"/>
      <c r="I7587"/>
      <c r="J7587"/>
      <c r="K7587"/>
      <c r="L7587"/>
      <c r="M7587"/>
      <c r="N7587"/>
      <c r="O7587"/>
      <c r="P7587"/>
      <c r="Q7587"/>
    </row>
    <row r="7588" spans="3:17" x14ac:dyDescent="0.35">
      <c r="C7588"/>
      <c r="D7588"/>
      <c r="E7588"/>
      <c r="F7588"/>
      <c r="G7588"/>
      <c r="H7588"/>
      <c r="I7588"/>
      <c r="J7588"/>
      <c r="K7588"/>
      <c r="L7588"/>
      <c r="M7588"/>
      <c r="N7588"/>
      <c r="O7588"/>
      <c r="P7588"/>
      <c r="Q7588"/>
    </row>
    <row r="7589" spans="3:17" x14ac:dyDescent="0.35">
      <c r="C7589"/>
      <c r="D7589"/>
      <c r="E7589"/>
      <c r="F7589"/>
      <c r="G7589"/>
      <c r="H7589"/>
      <c r="I7589"/>
      <c r="J7589"/>
      <c r="K7589"/>
      <c r="L7589"/>
      <c r="M7589"/>
      <c r="N7589"/>
      <c r="O7589"/>
      <c r="P7589"/>
      <c r="Q7589"/>
    </row>
    <row r="7590" spans="3:17" x14ac:dyDescent="0.35">
      <c r="C7590"/>
      <c r="D7590"/>
      <c r="E7590"/>
      <c r="F7590"/>
      <c r="G7590"/>
      <c r="H7590"/>
      <c r="I7590"/>
      <c r="J7590"/>
      <c r="K7590"/>
      <c r="L7590"/>
      <c r="M7590"/>
      <c r="N7590"/>
      <c r="O7590"/>
      <c r="P7590"/>
      <c r="Q7590"/>
    </row>
    <row r="7591" spans="3:17" x14ac:dyDescent="0.35">
      <c r="C7591"/>
      <c r="D7591"/>
      <c r="E7591"/>
      <c r="F7591"/>
      <c r="G7591"/>
      <c r="H7591"/>
      <c r="I7591"/>
      <c r="J7591"/>
      <c r="K7591"/>
      <c r="L7591"/>
      <c r="M7591"/>
      <c r="N7591"/>
      <c r="O7591"/>
      <c r="P7591"/>
      <c r="Q7591"/>
    </row>
    <row r="7592" spans="3:17" x14ac:dyDescent="0.35">
      <c r="C7592"/>
      <c r="D7592"/>
      <c r="E7592"/>
      <c r="F7592"/>
      <c r="G7592"/>
      <c r="H7592"/>
      <c r="I7592"/>
      <c r="J7592"/>
      <c r="K7592"/>
      <c r="L7592"/>
      <c r="M7592"/>
      <c r="N7592"/>
      <c r="O7592"/>
      <c r="P7592"/>
      <c r="Q7592"/>
    </row>
    <row r="7593" spans="3:17" x14ac:dyDescent="0.35">
      <c r="C7593"/>
      <c r="D7593"/>
      <c r="E7593"/>
      <c r="F7593"/>
      <c r="G7593"/>
      <c r="H7593"/>
      <c r="I7593"/>
      <c r="J7593"/>
      <c r="K7593"/>
      <c r="L7593"/>
      <c r="M7593"/>
      <c r="N7593"/>
      <c r="O7593"/>
      <c r="P7593"/>
      <c r="Q7593"/>
    </row>
    <row r="7594" spans="3:17" x14ac:dyDescent="0.35">
      <c r="C7594"/>
      <c r="D7594"/>
      <c r="E7594"/>
      <c r="F7594"/>
      <c r="G7594"/>
      <c r="H7594"/>
      <c r="I7594"/>
      <c r="J7594"/>
      <c r="K7594"/>
      <c r="L7594"/>
      <c r="M7594"/>
      <c r="N7594"/>
      <c r="O7594"/>
      <c r="P7594"/>
      <c r="Q7594"/>
    </row>
    <row r="7595" spans="3:17" x14ac:dyDescent="0.35">
      <c r="C7595"/>
      <c r="D7595"/>
      <c r="E7595"/>
      <c r="F7595"/>
      <c r="G7595"/>
      <c r="H7595"/>
      <c r="I7595"/>
      <c r="J7595"/>
      <c r="K7595"/>
      <c r="L7595"/>
      <c r="M7595"/>
      <c r="N7595"/>
      <c r="O7595"/>
      <c r="P7595"/>
      <c r="Q7595"/>
    </row>
    <row r="7596" spans="3:17" x14ac:dyDescent="0.35">
      <c r="C7596"/>
      <c r="D7596"/>
      <c r="E7596"/>
      <c r="F7596"/>
      <c r="G7596"/>
      <c r="H7596"/>
      <c r="I7596"/>
      <c r="J7596"/>
      <c r="K7596"/>
      <c r="L7596"/>
      <c r="M7596"/>
      <c r="N7596"/>
      <c r="O7596"/>
      <c r="P7596"/>
      <c r="Q7596"/>
    </row>
    <row r="7597" spans="3:17" x14ac:dyDescent="0.35">
      <c r="C7597"/>
      <c r="D7597"/>
      <c r="E7597"/>
      <c r="F7597"/>
      <c r="G7597"/>
      <c r="H7597"/>
      <c r="I7597"/>
      <c r="J7597"/>
      <c r="K7597"/>
      <c r="L7597"/>
      <c r="M7597"/>
      <c r="N7597"/>
      <c r="O7597"/>
      <c r="P7597"/>
      <c r="Q7597"/>
    </row>
    <row r="7598" spans="3:17" x14ac:dyDescent="0.35">
      <c r="C7598"/>
      <c r="D7598"/>
      <c r="E7598"/>
      <c r="F7598"/>
      <c r="G7598"/>
      <c r="H7598"/>
      <c r="I7598"/>
      <c r="J7598"/>
      <c r="K7598"/>
      <c r="L7598"/>
      <c r="M7598"/>
      <c r="N7598"/>
      <c r="O7598"/>
      <c r="P7598"/>
      <c r="Q7598"/>
    </row>
    <row r="7599" spans="3:17" x14ac:dyDescent="0.35">
      <c r="C7599"/>
      <c r="D7599"/>
      <c r="E7599"/>
      <c r="F7599"/>
      <c r="G7599"/>
      <c r="H7599"/>
      <c r="I7599"/>
      <c r="J7599"/>
      <c r="K7599"/>
      <c r="L7599"/>
      <c r="M7599"/>
      <c r="N7599"/>
      <c r="O7599"/>
      <c r="P7599"/>
      <c r="Q7599"/>
    </row>
    <row r="7600" spans="3:17" x14ac:dyDescent="0.35">
      <c r="C7600"/>
      <c r="D7600"/>
      <c r="E7600"/>
      <c r="F7600"/>
      <c r="G7600"/>
      <c r="H7600"/>
      <c r="I7600"/>
      <c r="J7600"/>
      <c r="K7600"/>
      <c r="L7600"/>
      <c r="M7600"/>
      <c r="N7600"/>
      <c r="O7600"/>
      <c r="P7600"/>
      <c r="Q7600"/>
    </row>
    <row r="7601" spans="3:17" x14ac:dyDescent="0.35">
      <c r="C7601"/>
      <c r="D7601"/>
      <c r="E7601"/>
      <c r="F7601"/>
      <c r="G7601"/>
      <c r="H7601"/>
      <c r="I7601"/>
      <c r="J7601"/>
      <c r="K7601"/>
      <c r="L7601"/>
      <c r="M7601"/>
      <c r="N7601"/>
      <c r="O7601"/>
      <c r="P7601"/>
      <c r="Q7601"/>
    </row>
    <row r="7602" spans="3:17" x14ac:dyDescent="0.35">
      <c r="C7602"/>
      <c r="D7602"/>
      <c r="E7602"/>
      <c r="F7602"/>
      <c r="G7602"/>
      <c r="H7602"/>
      <c r="I7602"/>
      <c r="J7602"/>
      <c r="K7602"/>
      <c r="L7602"/>
      <c r="M7602"/>
      <c r="N7602"/>
      <c r="O7602"/>
      <c r="P7602"/>
      <c r="Q7602"/>
    </row>
    <row r="7603" spans="3:17" x14ac:dyDescent="0.35">
      <c r="C7603"/>
      <c r="D7603"/>
      <c r="E7603"/>
      <c r="F7603"/>
      <c r="G7603"/>
      <c r="H7603"/>
      <c r="I7603"/>
      <c r="J7603"/>
      <c r="K7603"/>
      <c r="L7603"/>
      <c r="M7603"/>
      <c r="N7603"/>
      <c r="O7603"/>
      <c r="P7603"/>
      <c r="Q7603"/>
    </row>
    <row r="7604" spans="3:17" x14ac:dyDescent="0.35">
      <c r="C7604"/>
      <c r="D7604"/>
      <c r="E7604"/>
      <c r="F7604"/>
      <c r="G7604"/>
      <c r="H7604"/>
      <c r="I7604"/>
      <c r="J7604"/>
      <c r="K7604"/>
      <c r="L7604"/>
      <c r="M7604"/>
      <c r="N7604"/>
      <c r="O7604"/>
      <c r="P7604"/>
      <c r="Q7604"/>
    </row>
    <row r="7605" spans="3:17" x14ac:dyDescent="0.35">
      <c r="C7605"/>
      <c r="D7605"/>
      <c r="E7605"/>
      <c r="F7605"/>
      <c r="G7605"/>
      <c r="H7605"/>
      <c r="I7605"/>
      <c r="J7605"/>
      <c r="K7605"/>
      <c r="L7605"/>
      <c r="M7605"/>
      <c r="N7605"/>
      <c r="O7605"/>
      <c r="P7605"/>
      <c r="Q7605"/>
    </row>
    <row r="7606" spans="3:17" x14ac:dyDescent="0.35">
      <c r="C7606"/>
      <c r="D7606"/>
      <c r="E7606"/>
      <c r="F7606"/>
      <c r="G7606"/>
      <c r="H7606"/>
      <c r="I7606"/>
      <c r="J7606"/>
      <c r="K7606"/>
      <c r="L7606"/>
      <c r="M7606"/>
      <c r="N7606"/>
      <c r="O7606"/>
      <c r="P7606"/>
      <c r="Q7606"/>
    </row>
    <row r="7607" spans="3:17" x14ac:dyDescent="0.35">
      <c r="C7607"/>
      <c r="D7607"/>
      <c r="E7607"/>
      <c r="F7607"/>
      <c r="G7607"/>
      <c r="H7607"/>
      <c r="I7607"/>
      <c r="J7607"/>
      <c r="K7607"/>
      <c r="L7607"/>
      <c r="M7607"/>
      <c r="N7607"/>
      <c r="O7607"/>
      <c r="P7607"/>
      <c r="Q7607"/>
    </row>
    <row r="7608" spans="3:17" x14ac:dyDescent="0.35">
      <c r="C7608"/>
      <c r="D7608"/>
      <c r="E7608"/>
      <c r="F7608"/>
      <c r="G7608"/>
      <c r="H7608"/>
      <c r="I7608"/>
      <c r="J7608"/>
      <c r="K7608"/>
      <c r="L7608"/>
      <c r="M7608"/>
      <c r="N7608"/>
      <c r="O7608"/>
      <c r="P7608"/>
      <c r="Q7608"/>
    </row>
    <row r="7609" spans="3:17" x14ac:dyDescent="0.35">
      <c r="C7609"/>
      <c r="D7609"/>
      <c r="E7609"/>
      <c r="F7609"/>
      <c r="G7609"/>
      <c r="H7609"/>
      <c r="I7609"/>
      <c r="J7609"/>
      <c r="K7609"/>
      <c r="L7609"/>
      <c r="M7609"/>
      <c r="N7609"/>
      <c r="O7609"/>
      <c r="P7609"/>
      <c r="Q7609"/>
    </row>
    <row r="7610" spans="3:17" x14ac:dyDescent="0.35">
      <c r="C7610"/>
      <c r="D7610"/>
      <c r="E7610"/>
      <c r="F7610"/>
      <c r="G7610"/>
      <c r="H7610"/>
      <c r="I7610"/>
      <c r="J7610"/>
      <c r="K7610"/>
      <c r="L7610"/>
      <c r="M7610"/>
      <c r="N7610"/>
      <c r="O7610"/>
      <c r="P7610"/>
      <c r="Q7610"/>
    </row>
    <row r="7611" spans="3:17" x14ac:dyDescent="0.35">
      <c r="C7611"/>
      <c r="D7611"/>
      <c r="E7611"/>
      <c r="F7611"/>
      <c r="G7611"/>
      <c r="H7611"/>
      <c r="I7611"/>
      <c r="J7611"/>
      <c r="K7611"/>
      <c r="L7611"/>
      <c r="M7611"/>
      <c r="N7611"/>
      <c r="O7611"/>
      <c r="P7611"/>
      <c r="Q7611"/>
    </row>
    <row r="7612" spans="3:17" x14ac:dyDescent="0.35">
      <c r="C7612"/>
      <c r="D7612"/>
      <c r="E7612"/>
      <c r="F7612"/>
      <c r="G7612"/>
      <c r="H7612"/>
      <c r="I7612"/>
      <c r="J7612"/>
      <c r="K7612"/>
      <c r="L7612"/>
      <c r="M7612"/>
      <c r="N7612"/>
      <c r="O7612"/>
      <c r="P7612"/>
      <c r="Q7612"/>
    </row>
    <row r="7613" spans="3:17" x14ac:dyDescent="0.35">
      <c r="C7613"/>
      <c r="D7613"/>
      <c r="E7613"/>
      <c r="F7613"/>
      <c r="G7613"/>
      <c r="H7613"/>
      <c r="I7613"/>
      <c r="J7613"/>
      <c r="K7613"/>
      <c r="L7613"/>
      <c r="M7613"/>
      <c r="N7613"/>
      <c r="O7613"/>
      <c r="P7613"/>
      <c r="Q7613"/>
    </row>
    <row r="7614" spans="3:17" x14ac:dyDescent="0.35">
      <c r="C7614"/>
      <c r="D7614"/>
      <c r="E7614"/>
      <c r="F7614"/>
      <c r="G7614"/>
      <c r="H7614"/>
      <c r="I7614"/>
      <c r="J7614"/>
      <c r="K7614"/>
      <c r="L7614"/>
      <c r="M7614"/>
      <c r="N7614"/>
      <c r="O7614"/>
      <c r="P7614"/>
      <c r="Q7614"/>
    </row>
    <row r="7615" spans="3:17" x14ac:dyDescent="0.35">
      <c r="C7615"/>
      <c r="D7615"/>
      <c r="E7615"/>
      <c r="F7615"/>
      <c r="G7615"/>
      <c r="H7615"/>
      <c r="I7615"/>
      <c r="J7615"/>
      <c r="K7615"/>
      <c r="L7615"/>
      <c r="M7615"/>
      <c r="N7615"/>
      <c r="O7615"/>
      <c r="P7615"/>
      <c r="Q7615"/>
    </row>
    <row r="7616" spans="3:17" x14ac:dyDescent="0.35">
      <c r="C7616"/>
      <c r="D7616"/>
      <c r="E7616"/>
      <c r="F7616"/>
      <c r="G7616"/>
      <c r="H7616"/>
      <c r="I7616"/>
      <c r="J7616"/>
      <c r="K7616"/>
      <c r="L7616"/>
      <c r="M7616"/>
      <c r="N7616"/>
      <c r="O7616"/>
      <c r="P7616"/>
      <c r="Q7616"/>
    </row>
    <row r="7617" spans="3:17" x14ac:dyDescent="0.35">
      <c r="C7617"/>
      <c r="D7617"/>
      <c r="E7617"/>
      <c r="F7617"/>
      <c r="G7617"/>
      <c r="H7617"/>
      <c r="I7617"/>
      <c r="J7617"/>
      <c r="K7617"/>
      <c r="L7617"/>
      <c r="M7617"/>
      <c r="N7617"/>
      <c r="O7617"/>
      <c r="P7617"/>
      <c r="Q7617"/>
    </row>
    <row r="7618" spans="3:17" x14ac:dyDescent="0.35">
      <c r="C7618"/>
      <c r="D7618"/>
      <c r="E7618"/>
      <c r="F7618"/>
      <c r="G7618"/>
      <c r="H7618"/>
      <c r="I7618"/>
      <c r="J7618"/>
      <c r="K7618"/>
      <c r="L7618"/>
      <c r="M7618"/>
      <c r="N7618"/>
      <c r="O7618"/>
      <c r="P7618"/>
      <c r="Q7618"/>
    </row>
    <row r="7619" spans="3:17" x14ac:dyDescent="0.35">
      <c r="C7619"/>
      <c r="D7619"/>
      <c r="E7619"/>
      <c r="F7619"/>
      <c r="G7619"/>
      <c r="H7619"/>
      <c r="I7619"/>
      <c r="J7619"/>
      <c r="K7619"/>
      <c r="L7619"/>
      <c r="M7619"/>
      <c r="N7619"/>
      <c r="O7619"/>
      <c r="P7619"/>
      <c r="Q7619"/>
    </row>
    <row r="7620" spans="3:17" x14ac:dyDescent="0.35">
      <c r="C7620"/>
      <c r="D7620"/>
      <c r="E7620"/>
      <c r="F7620"/>
      <c r="G7620"/>
      <c r="H7620"/>
      <c r="I7620"/>
      <c r="J7620"/>
      <c r="K7620"/>
      <c r="L7620"/>
      <c r="M7620"/>
      <c r="N7620"/>
      <c r="O7620"/>
      <c r="P7620"/>
      <c r="Q7620"/>
    </row>
    <row r="7621" spans="3:17" x14ac:dyDescent="0.35">
      <c r="C7621"/>
      <c r="D7621"/>
      <c r="E7621"/>
      <c r="F7621"/>
      <c r="G7621"/>
      <c r="H7621"/>
      <c r="I7621"/>
      <c r="J7621"/>
      <c r="K7621"/>
      <c r="L7621"/>
      <c r="M7621"/>
      <c r="N7621"/>
      <c r="O7621"/>
      <c r="P7621"/>
      <c r="Q7621"/>
    </row>
    <row r="7622" spans="3:17" x14ac:dyDescent="0.35">
      <c r="C7622"/>
      <c r="D7622"/>
      <c r="E7622"/>
      <c r="F7622"/>
      <c r="G7622"/>
      <c r="H7622"/>
      <c r="I7622"/>
      <c r="J7622"/>
      <c r="K7622"/>
      <c r="L7622"/>
      <c r="M7622"/>
      <c r="N7622"/>
      <c r="O7622"/>
      <c r="P7622"/>
      <c r="Q7622"/>
    </row>
    <row r="7623" spans="3:17" x14ac:dyDescent="0.35">
      <c r="C7623"/>
      <c r="D7623"/>
      <c r="E7623"/>
      <c r="F7623"/>
      <c r="G7623"/>
      <c r="H7623"/>
      <c r="I7623"/>
      <c r="J7623"/>
      <c r="K7623"/>
      <c r="L7623"/>
      <c r="M7623"/>
      <c r="N7623"/>
      <c r="O7623"/>
      <c r="P7623"/>
      <c r="Q7623"/>
    </row>
    <row r="7624" spans="3:17" x14ac:dyDescent="0.35">
      <c r="C7624"/>
      <c r="D7624"/>
      <c r="E7624"/>
      <c r="F7624"/>
      <c r="G7624"/>
      <c r="H7624"/>
      <c r="I7624"/>
      <c r="J7624"/>
      <c r="K7624"/>
      <c r="L7624"/>
      <c r="M7624"/>
      <c r="N7624"/>
      <c r="O7624"/>
      <c r="P7624"/>
      <c r="Q7624"/>
    </row>
    <row r="7625" spans="3:17" x14ac:dyDescent="0.35">
      <c r="C7625"/>
      <c r="D7625"/>
      <c r="E7625"/>
      <c r="F7625"/>
      <c r="G7625"/>
      <c r="H7625"/>
      <c r="I7625"/>
      <c r="J7625"/>
      <c r="K7625"/>
      <c r="L7625"/>
      <c r="M7625"/>
      <c r="N7625"/>
      <c r="O7625"/>
      <c r="P7625"/>
      <c r="Q7625"/>
    </row>
    <row r="7626" spans="3:17" x14ac:dyDescent="0.35">
      <c r="C7626"/>
      <c r="D7626"/>
      <c r="E7626"/>
      <c r="F7626"/>
      <c r="G7626"/>
      <c r="H7626"/>
      <c r="I7626"/>
      <c r="J7626"/>
      <c r="K7626"/>
      <c r="L7626"/>
      <c r="M7626"/>
      <c r="N7626"/>
      <c r="O7626"/>
      <c r="P7626"/>
      <c r="Q7626"/>
    </row>
    <row r="7627" spans="3:17" x14ac:dyDescent="0.35">
      <c r="C7627"/>
      <c r="D7627"/>
      <c r="E7627"/>
      <c r="F7627"/>
      <c r="G7627"/>
      <c r="H7627"/>
      <c r="I7627"/>
      <c r="J7627"/>
      <c r="K7627"/>
      <c r="L7627"/>
      <c r="M7627"/>
      <c r="N7627"/>
      <c r="O7627"/>
      <c r="P7627"/>
      <c r="Q7627"/>
    </row>
    <row r="7628" spans="3:17" x14ac:dyDescent="0.35">
      <c r="C7628"/>
      <c r="D7628"/>
      <c r="E7628"/>
      <c r="F7628"/>
      <c r="G7628"/>
      <c r="H7628"/>
      <c r="I7628"/>
      <c r="J7628"/>
      <c r="K7628"/>
      <c r="L7628"/>
      <c r="M7628"/>
      <c r="N7628"/>
      <c r="O7628"/>
      <c r="P7628"/>
      <c r="Q7628"/>
    </row>
    <row r="7629" spans="3:17" x14ac:dyDescent="0.35">
      <c r="C7629"/>
      <c r="D7629"/>
      <c r="E7629"/>
      <c r="F7629"/>
      <c r="G7629"/>
      <c r="H7629"/>
      <c r="I7629"/>
      <c r="J7629"/>
      <c r="K7629"/>
      <c r="L7629"/>
      <c r="M7629"/>
      <c r="N7629"/>
      <c r="O7629"/>
      <c r="P7629"/>
      <c r="Q7629"/>
    </row>
    <row r="7630" spans="3:17" x14ac:dyDescent="0.35">
      <c r="C7630"/>
      <c r="D7630"/>
      <c r="E7630"/>
      <c r="F7630"/>
      <c r="G7630"/>
      <c r="H7630"/>
      <c r="I7630"/>
      <c r="J7630"/>
      <c r="K7630"/>
      <c r="L7630"/>
      <c r="M7630"/>
      <c r="N7630"/>
      <c r="O7630"/>
      <c r="P7630"/>
      <c r="Q7630"/>
    </row>
    <row r="7631" spans="3:17" x14ac:dyDescent="0.35">
      <c r="C7631"/>
      <c r="D7631"/>
      <c r="E7631"/>
      <c r="F7631"/>
      <c r="G7631"/>
      <c r="H7631"/>
      <c r="I7631"/>
      <c r="J7631"/>
      <c r="K7631"/>
      <c r="L7631"/>
      <c r="M7631"/>
      <c r="N7631"/>
      <c r="O7631"/>
      <c r="P7631"/>
      <c r="Q7631"/>
    </row>
    <row r="7632" spans="3:17" x14ac:dyDescent="0.35">
      <c r="C7632"/>
      <c r="D7632"/>
      <c r="E7632"/>
      <c r="F7632"/>
      <c r="G7632"/>
      <c r="H7632"/>
      <c r="I7632"/>
      <c r="J7632"/>
      <c r="K7632"/>
      <c r="L7632"/>
      <c r="M7632"/>
      <c r="N7632"/>
      <c r="O7632"/>
      <c r="P7632"/>
      <c r="Q7632"/>
    </row>
    <row r="7633" spans="3:17" x14ac:dyDescent="0.35">
      <c r="C7633"/>
      <c r="D7633"/>
      <c r="E7633"/>
      <c r="F7633"/>
      <c r="G7633"/>
      <c r="H7633"/>
      <c r="I7633"/>
      <c r="J7633"/>
      <c r="K7633"/>
      <c r="L7633"/>
      <c r="M7633"/>
      <c r="N7633"/>
      <c r="O7633"/>
      <c r="P7633"/>
      <c r="Q7633"/>
    </row>
    <row r="7634" spans="3:17" x14ac:dyDescent="0.35">
      <c r="C7634"/>
      <c r="D7634"/>
      <c r="E7634"/>
      <c r="F7634"/>
      <c r="G7634"/>
      <c r="H7634"/>
      <c r="I7634"/>
      <c r="J7634"/>
      <c r="K7634"/>
      <c r="L7634"/>
      <c r="M7634"/>
      <c r="N7634"/>
      <c r="O7634"/>
      <c r="P7634"/>
      <c r="Q7634"/>
    </row>
    <row r="7635" spans="3:17" x14ac:dyDescent="0.35">
      <c r="C7635"/>
      <c r="D7635"/>
      <c r="E7635"/>
      <c r="F7635"/>
      <c r="G7635"/>
      <c r="H7635"/>
      <c r="I7635"/>
      <c r="J7635"/>
      <c r="K7635"/>
      <c r="L7635"/>
      <c r="M7635"/>
      <c r="N7635"/>
      <c r="O7635"/>
      <c r="P7635"/>
      <c r="Q7635"/>
    </row>
    <row r="7636" spans="3:17" x14ac:dyDescent="0.35">
      <c r="C7636"/>
      <c r="D7636"/>
      <c r="E7636"/>
      <c r="F7636"/>
      <c r="G7636"/>
      <c r="H7636"/>
      <c r="I7636"/>
      <c r="J7636"/>
      <c r="K7636"/>
      <c r="L7636"/>
      <c r="M7636"/>
      <c r="N7636"/>
      <c r="O7636"/>
      <c r="P7636"/>
      <c r="Q7636"/>
    </row>
    <row r="7637" spans="3:17" x14ac:dyDescent="0.35">
      <c r="C7637"/>
      <c r="D7637"/>
      <c r="E7637"/>
      <c r="F7637"/>
      <c r="G7637"/>
      <c r="H7637"/>
      <c r="I7637"/>
      <c r="J7637"/>
      <c r="K7637"/>
      <c r="L7637"/>
      <c r="M7637"/>
      <c r="N7637"/>
      <c r="O7637"/>
      <c r="P7637"/>
      <c r="Q7637"/>
    </row>
    <row r="7638" spans="3:17" x14ac:dyDescent="0.35">
      <c r="C7638"/>
      <c r="D7638"/>
      <c r="E7638"/>
      <c r="F7638"/>
      <c r="G7638"/>
      <c r="H7638"/>
      <c r="I7638"/>
      <c r="J7638"/>
      <c r="K7638"/>
      <c r="L7638"/>
      <c r="M7638"/>
      <c r="N7638"/>
      <c r="O7638"/>
      <c r="P7638"/>
      <c r="Q7638"/>
    </row>
    <row r="7639" spans="3:17" x14ac:dyDescent="0.35">
      <c r="C7639"/>
      <c r="D7639"/>
      <c r="E7639"/>
      <c r="F7639"/>
      <c r="G7639"/>
      <c r="H7639"/>
      <c r="I7639"/>
      <c r="J7639"/>
      <c r="K7639"/>
      <c r="L7639"/>
      <c r="M7639"/>
      <c r="N7639"/>
      <c r="O7639"/>
      <c r="P7639"/>
      <c r="Q7639"/>
    </row>
    <row r="7640" spans="3:17" x14ac:dyDescent="0.35">
      <c r="C7640"/>
      <c r="D7640"/>
      <c r="E7640"/>
      <c r="F7640"/>
      <c r="G7640"/>
      <c r="H7640"/>
      <c r="I7640"/>
      <c r="J7640"/>
      <c r="K7640"/>
      <c r="L7640"/>
      <c r="M7640"/>
      <c r="N7640"/>
      <c r="O7640"/>
      <c r="P7640"/>
      <c r="Q7640"/>
    </row>
    <row r="7641" spans="3:17" x14ac:dyDescent="0.35">
      <c r="C7641"/>
      <c r="D7641"/>
      <c r="E7641"/>
      <c r="F7641"/>
      <c r="G7641"/>
      <c r="H7641"/>
      <c r="I7641"/>
      <c r="J7641"/>
      <c r="K7641"/>
      <c r="L7641"/>
      <c r="M7641"/>
      <c r="N7641"/>
      <c r="O7641"/>
      <c r="P7641"/>
      <c r="Q7641"/>
    </row>
    <row r="7642" spans="3:17" x14ac:dyDescent="0.35">
      <c r="C7642"/>
      <c r="D7642"/>
      <c r="E7642"/>
      <c r="F7642"/>
      <c r="G7642"/>
      <c r="H7642"/>
      <c r="I7642"/>
      <c r="J7642"/>
      <c r="K7642"/>
      <c r="L7642"/>
      <c r="M7642"/>
      <c r="N7642"/>
      <c r="O7642"/>
      <c r="P7642"/>
      <c r="Q7642"/>
    </row>
    <row r="7643" spans="3:17" x14ac:dyDescent="0.35">
      <c r="C7643"/>
      <c r="D7643"/>
      <c r="E7643"/>
      <c r="F7643"/>
      <c r="G7643"/>
      <c r="H7643"/>
      <c r="I7643"/>
      <c r="J7643"/>
      <c r="K7643"/>
      <c r="L7643"/>
      <c r="M7643"/>
      <c r="N7643"/>
      <c r="O7643"/>
      <c r="P7643"/>
      <c r="Q7643"/>
    </row>
    <row r="7644" spans="3:17" x14ac:dyDescent="0.35">
      <c r="C7644"/>
      <c r="D7644"/>
      <c r="E7644"/>
      <c r="F7644"/>
      <c r="G7644"/>
      <c r="H7644"/>
      <c r="I7644"/>
      <c r="J7644"/>
      <c r="K7644"/>
      <c r="L7644"/>
      <c r="M7644"/>
      <c r="N7644"/>
      <c r="O7644"/>
      <c r="P7644"/>
      <c r="Q7644"/>
    </row>
    <row r="7645" spans="3:17" x14ac:dyDescent="0.35">
      <c r="C7645"/>
      <c r="D7645"/>
      <c r="E7645"/>
      <c r="F7645"/>
      <c r="G7645"/>
      <c r="H7645"/>
      <c r="I7645"/>
      <c r="J7645"/>
      <c r="K7645"/>
      <c r="L7645"/>
      <c r="M7645"/>
      <c r="N7645"/>
      <c r="O7645"/>
      <c r="P7645"/>
      <c r="Q7645"/>
    </row>
    <row r="7646" spans="3:17" x14ac:dyDescent="0.35">
      <c r="C7646"/>
      <c r="D7646"/>
      <c r="E7646"/>
      <c r="F7646"/>
      <c r="G7646"/>
      <c r="H7646"/>
      <c r="I7646"/>
      <c r="J7646"/>
      <c r="K7646"/>
      <c r="L7646"/>
      <c r="M7646"/>
      <c r="N7646"/>
      <c r="O7646"/>
      <c r="P7646"/>
      <c r="Q7646"/>
    </row>
    <row r="7647" spans="3:17" x14ac:dyDescent="0.35">
      <c r="C7647"/>
      <c r="D7647"/>
      <c r="E7647"/>
      <c r="F7647"/>
      <c r="G7647"/>
      <c r="H7647"/>
      <c r="I7647"/>
      <c r="J7647"/>
      <c r="K7647"/>
      <c r="L7647"/>
      <c r="M7647"/>
      <c r="N7647"/>
      <c r="O7647"/>
      <c r="P7647"/>
      <c r="Q7647"/>
    </row>
    <row r="7648" spans="3:17" x14ac:dyDescent="0.35">
      <c r="C7648"/>
      <c r="D7648"/>
      <c r="E7648"/>
      <c r="F7648"/>
      <c r="G7648"/>
      <c r="H7648"/>
      <c r="I7648"/>
      <c r="J7648"/>
      <c r="K7648"/>
      <c r="L7648"/>
      <c r="M7648"/>
      <c r="N7648"/>
      <c r="O7648"/>
      <c r="P7648"/>
      <c r="Q7648"/>
    </row>
    <row r="7649" spans="3:17" x14ac:dyDescent="0.35">
      <c r="C7649"/>
      <c r="D7649"/>
      <c r="E7649"/>
      <c r="F7649"/>
      <c r="G7649"/>
      <c r="H7649"/>
      <c r="I7649"/>
      <c r="J7649"/>
      <c r="K7649"/>
      <c r="L7649"/>
      <c r="M7649"/>
      <c r="N7649"/>
      <c r="O7649"/>
      <c r="P7649"/>
      <c r="Q7649"/>
    </row>
    <row r="7650" spans="3:17" x14ac:dyDescent="0.35">
      <c r="C7650"/>
      <c r="D7650"/>
      <c r="E7650"/>
      <c r="F7650"/>
      <c r="G7650"/>
      <c r="H7650"/>
      <c r="I7650"/>
      <c r="J7650"/>
      <c r="K7650"/>
      <c r="L7650"/>
      <c r="M7650"/>
      <c r="N7650"/>
      <c r="O7650"/>
      <c r="P7650"/>
      <c r="Q7650"/>
    </row>
    <row r="7651" spans="3:17" x14ac:dyDescent="0.35">
      <c r="C7651"/>
      <c r="D7651"/>
      <c r="E7651"/>
      <c r="F7651"/>
      <c r="G7651"/>
      <c r="H7651"/>
      <c r="I7651"/>
      <c r="J7651"/>
      <c r="K7651"/>
      <c r="L7651"/>
      <c r="M7651"/>
      <c r="N7651"/>
      <c r="O7651"/>
      <c r="P7651"/>
      <c r="Q7651"/>
    </row>
    <row r="7652" spans="3:17" x14ac:dyDescent="0.35">
      <c r="C7652"/>
      <c r="D7652"/>
      <c r="E7652"/>
      <c r="F7652"/>
      <c r="G7652"/>
      <c r="H7652"/>
      <c r="I7652"/>
      <c r="J7652"/>
      <c r="K7652"/>
      <c r="L7652"/>
      <c r="M7652"/>
      <c r="N7652"/>
      <c r="O7652"/>
      <c r="P7652"/>
      <c r="Q7652"/>
    </row>
    <row r="7653" spans="3:17" x14ac:dyDescent="0.35">
      <c r="C7653"/>
      <c r="D7653"/>
      <c r="E7653"/>
      <c r="F7653"/>
      <c r="G7653"/>
      <c r="H7653"/>
      <c r="I7653"/>
      <c r="J7653"/>
      <c r="K7653"/>
      <c r="L7653"/>
      <c r="M7653"/>
      <c r="N7653"/>
      <c r="O7653"/>
      <c r="P7653"/>
      <c r="Q7653"/>
    </row>
    <row r="7654" spans="3:17" x14ac:dyDescent="0.35">
      <c r="C7654"/>
      <c r="D7654"/>
      <c r="E7654"/>
      <c r="F7654"/>
      <c r="G7654"/>
      <c r="H7654"/>
      <c r="I7654"/>
      <c r="J7654"/>
      <c r="K7654"/>
      <c r="L7654"/>
      <c r="M7654"/>
      <c r="N7654"/>
      <c r="O7654"/>
      <c r="P7654"/>
      <c r="Q7654"/>
    </row>
    <row r="7655" spans="3:17" x14ac:dyDescent="0.35">
      <c r="C7655"/>
      <c r="D7655"/>
      <c r="E7655"/>
      <c r="F7655"/>
      <c r="G7655"/>
      <c r="H7655"/>
      <c r="I7655"/>
      <c r="J7655"/>
      <c r="K7655"/>
      <c r="L7655"/>
      <c r="M7655"/>
      <c r="N7655"/>
      <c r="O7655"/>
      <c r="P7655"/>
      <c r="Q7655"/>
    </row>
    <row r="7656" spans="3:17" x14ac:dyDescent="0.35">
      <c r="C7656"/>
      <c r="D7656"/>
      <c r="E7656"/>
      <c r="F7656"/>
      <c r="G7656"/>
      <c r="H7656"/>
      <c r="I7656"/>
      <c r="J7656"/>
      <c r="K7656"/>
      <c r="L7656"/>
      <c r="M7656"/>
      <c r="N7656"/>
      <c r="O7656"/>
      <c r="P7656"/>
      <c r="Q7656"/>
    </row>
    <row r="7657" spans="3:17" x14ac:dyDescent="0.35">
      <c r="C7657"/>
      <c r="D7657"/>
      <c r="E7657"/>
      <c r="F7657"/>
      <c r="G7657"/>
      <c r="H7657"/>
      <c r="I7657"/>
      <c r="J7657"/>
      <c r="K7657"/>
      <c r="L7657"/>
      <c r="M7657"/>
      <c r="N7657"/>
      <c r="O7657"/>
      <c r="P7657"/>
      <c r="Q7657"/>
    </row>
    <row r="7658" spans="3:17" x14ac:dyDescent="0.35">
      <c r="C7658"/>
      <c r="D7658"/>
      <c r="E7658"/>
      <c r="F7658"/>
      <c r="G7658"/>
      <c r="H7658"/>
      <c r="I7658"/>
      <c r="J7658"/>
      <c r="K7658"/>
      <c r="L7658"/>
      <c r="M7658"/>
      <c r="N7658"/>
      <c r="O7658"/>
      <c r="P7658"/>
      <c r="Q7658"/>
    </row>
    <row r="7659" spans="3:17" x14ac:dyDescent="0.35">
      <c r="C7659"/>
      <c r="D7659"/>
      <c r="E7659"/>
      <c r="F7659"/>
      <c r="G7659"/>
      <c r="H7659"/>
      <c r="I7659"/>
      <c r="J7659"/>
      <c r="K7659"/>
      <c r="L7659"/>
      <c r="M7659"/>
      <c r="N7659"/>
      <c r="O7659"/>
      <c r="P7659"/>
      <c r="Q7659"/>
    </row>
    <row r="7660" spans="3:17" x14ac:dyDescent="0.35">
      <c r="C7660"/>
      <c r="D7660"/>
      <c r="E7660"/>
      <c r="F7660"/>
      <c r="G7660"/>
      <c r="H7660"/>
      <c r="I7660"/>
      <c r="J7660"/>
      <c r="K7660"/>
      <c r="L7660"/>
      <c r="M7660"/>
      <c r="N7660"/>
      <c r="O7660"/>
      <c r="P7660"/>
      <c r="Q7660"/>
    </row>
    <row r="7661" spans="3:17" x14ac:dyDescent="0.35">
      <c r="C7661"/>
      <c r="D7661"/>
      <c r="E7661"/>
      <c r="F7661"/>
      <c r="G7661"/>
      <c r="H7661"/>
      <c r="I7661"/>
      <c r="J7661"/>
      <c r="K7661"/>
      <c r="L7661"/>
      <c r="M7661"/>
      <c r="N7661"/>
      <c r="O7661"/>
      <c r="P7661"/>
      <c r="Q7661"/>
    </row>
    <row r="7662" spans="3:17" x14ac:dyDescent="0.35">
      <c r="C7662"/>
      <c r="D7662"/>
      <c r="E7662"/>
      <c r="F7662"/>
      <c r="G7662"/>
      <c r="H7662"/>
      <c r="I7662"/>
      <c r="J7662"/>
      <c r="K7662"/>
      <c r="L7662"/>
      <c r="M7662"/>
      <c r="N7662"/>
      <c r="O7662"/>
      <c r="P7662"/>
      <c r="Q7662"/>
    </row>
    <row r="7663" spans="3:17" x14ac:dyDescent="0.35">
      <c r="C7663"/>
      <c r="D7663"/>
      <c r="E7663"/>
      <c r="F7663"/>
      <c r="G7663"/>
      <c r="H7663"/>
      <c r="I7663"/>
      <c r="J7663"/>
      <c r="K7663"/>
      <c r="L7663"/>
      <c r="M7663"/>
      <c r="N7663"/>
      <c r="O7663"/>
      <c r="P7663"/>
      <c r="Q7663"/>
    </row>
    <row r="7664" spans="3:17" x14ac:dyDescent="0.35">
      <c r="C7664"/>
      <c r="D7664"/>
      <c r="E7664"/>
      <c r="F7664"/>
      <c r="G7664"/>
      <c r="H7664"/>
      <c r="I7664"/>
      <c r="J7664"/>
      <c r="K7664"/>
      <c r="L7664"/>
      <c r="M7664"/>
      <c r="N7664"/>
      <c r="O7664"/>
      <c r="P7664"/>
      <c r="Q7664"/>
    </row>
    <row r="7665" spans="3:17" x14ac:dyDescent="0.35">
      <c r="C7665"/>
      <c r="D7665"/>
      <c r="E7665"/>
      <c r="F7665"/>
      <c r="G7665"/>
      <c r="H7665"/>
      <c r="I7665"/>
      <c r="J7665"/>
      <c r="K7665"/>
      <c r="L7665"/>
      <c r="M7665"/>
      <c r="N7665"/>
      <c r="O7665"/>
      <c r="P7665"/>
      <c r="Q7665"/>
    </row>
    <row r="7666" spans="3:17" x14ac:dyDescent="0.35">
      <c r="C7666"/>
      <c r="D7666"/>
      <c r="E7666"/>
      <c r="F7666"/>
      <c r="G7666"/>
      <c r="H7666"/>
      <c r="I7666"/>
      <c r="J7666"/>
      <c r="K7666"/>
      <c r="L7666"/>
      <c r="M7666"/>
      <c r="N7666"/>
      <c r="O7666"/>
      <c r="P7666"/>
      <c r="Q7666"/>
    </row>
    <row r="7667" spans="3:17" x14ac:dyDescent="0.35">
      <c r="C7667"/>
      <c r="D7667"/>
      <c r="E7667"/>
      <c r="F7667"/>
      <c r="G7667"/>
      <c r="H7667"/>
      <c r="I7667"/>
      <c r="J7667"/>
      <c r="K7667"/>
      <c r="L7667"/>
      <c r="M7667"/>
      <c r="N7667"/>
      <c r="O7667"/>
      <c r="P7667"/>
      <c r="Q7667"/>
    </row>
    <row r="7668" spans="3:17" x14ac:dyDescent="0.35">
      <c r="C7668"/>
      <c r="D7668"/>
      <c r="E7668"/>
      <c r="F7668"/>
      <c r="G7668"/>
      <c r="H7668"/>
      <c r="I7668"/>
      <c r="J7668"/>
      <c r="K7668"/>
      <c r="L7668"/>
      <c r="M7668"/>
      <c r="N7668"/>
      <c r="O7668"/>
      <c r="P7668"/>
      <c r="Q7668"/>
    </row>
    <row r="7669" spans="3:17" x14ac:dyDescent="0.35">
      <c r="C7669"/>
      <c r="D7669"/>
      <c r="E7669"/>
      <c r="F7669"/>
      <c r="G7669"/>
      <c r="H7669"/>
      <c r="I7669"/>
      <c r="J7669"/>
      <c r="K7669"/>
      <c r="L7669"/>
      <c r="M7669"/>
      <c r="N7669"/>
      <c r="O7669"/>
      <c r="P7669"/>
      <c r="Q7669"/>
    </row>
    <row r="7670" spans="3:17" x14ac:dyDescent="0.35">
      <c r="C7670"/>
      <c r="D7670"/>
      <c r="E7670"/>
      <c r="F7670"/>
      <c r="G7670"/>
      <c r="H7670"/>
      <c r="I7670"/>
      <c r="J7670"/>
      <c r="K7670"/>
      <c r="L7670"/>
      <c r="M7670"/>
      <c r="N7670"/>
      <c r="O7670"/>
      <c r="P7670"/>
      <c r="Q7670"/>
    </row>
    <row r="7671" spans="3:17" x14ac:dyDescent="0.35">
      <c r="C7671"/>
      <c r="D7671"/>
      <c r="E7671"/>
      <c r="F7671"/>
      <c r="G7671"/>
      <c r="H7671"/>
      <c r="I7671"/>
      <c r="J7671"/>
      <c r="K7671"/>
      <c r="L7671"/>
      <c r="M7671"/>
      <c r="N7671"/>
      <c r="O7671"/>
      <c r="P7671"/>
      <c r="Q7671"/>
    </row>
    <row r="7672" spans="3:17" x14ac:dyDescent="0.35">
      <c r="C7672"/>
      <c r="D7672"/>
      <c r="E7672"/>
      <c r="F7672"/>
      <c r="G7672"/>
      <c r="H7672"/>
      <c r="I7672"/>
      <c r="J7672"/>
      <c r="K7672"/>
      <c r="L7672"/>
      <c r="M7672"/>
      <c r="N7672"/>
      <c r="O7672"/>
      <c r="P7672"/>
      <c r="Q7672"/>
    </row>
    <row r="7673" spans="3:17" x14ac:dyDescent="0.35">
      <c r="C7673"/>
      <c r="D7673"/>
      <c r="E7673"/>
      <c r="F7673"/>
      <c r="G7673"/>
      <c r="H7673"/>
      <c r="I7673"/>
      <c r="J7673"/>
      <c r="K7673"/>
      <c r="L7673"/>
      <c r="M7673"/>
      <c r="N7673"/>
      <c r="O7673"/>
      <c r="P7673"/>
      <c r="Q7673"/>
    </row>
    <row r="7674" spans="3:17" x14ac:dyDescent="0.35">
      <c r="C7674"/>
      <c r="D7674"/>
      <c r="E7674"/>
      <c r="F7674"/>
      <c r="G7674"/>
      <c r="H7674"/>
      <c r="I7674"/>
      <c r="J7674"/>
      <c r="K7674"/>
      <c r="L7674"/>
      <c r="M7674"/>
      <c r="N7674"/>
      <c r="O7674"/>
      <c r="P7674"/>
      <c r="Q7674"/>
    </row>
    <row r="7675" spans="3:17" x14ac:dyDescent="0.35">
      <c r="C7675"/>
      <c r="D7675"/>
      <c r="E7675"/>
      <c r="F7675"/>
      <c r="G7675"/>
      <c r="H7675"/>
      <c r="I7675"/>
      <c r="J7675"/>
      <c r="K7675"/>
      <c r="L7675"/>
      <c r="M7675"/>
      <c r="N7675"/>
      <c r="O7675"/>
      <c r="P7675"/>
      <c r="Q7675"/>
    </row>
    <row r="7676" spans="3:17" x14ac:dyDescent="0.35">
      <c r="C7676"/>
      <c r="D7676"/>
      <c r="E7676"/>
      <c r="F7676"/>
      <c r="G7676"/>
      <c r="H7676"/>
      <c r="I7676"/>
      <c r="J7676"/>
      <c r="K7676"/>
      <c r="L7676"/>
      <c r="M7676"/>
      <c r="N7676"/>
      <c r="O7676"/>
      <c r="P7676"/>
      <c r="Q7676"/>
    </row>
    <row r="7677" spans="3:17" x14ac:dyDescent="0.35">
      <c r="C7677"/>
      <c r="D7677"/>
      <c r="E7677"/>
      <c r="F7677"/>
      <c r="G7677"/>
      <c r="H7677"/>
      <c r="I7677"/>
      <c r="J7677"/>
      <c r="K7677"/>
      <c r="L7677"/>
      <c r="M7677"/>
      <c r="N7677"/>
      <c r="O7677"/>
      <c r="P7677"/>
      <c r="Q7677"/>
    </row>
    <row r="7678" spans="3:17" x14ac:dyDescent="0.35">
      <c r="C7678"/>
      <c r="D7678"/>
      <c r="E7678"/>
      <c r="F7678"/>
      <c r="G7678"/>
      <c r="H7678"/>
      <c r="I7678"/>
      <c r="J7678"/>
      <c r="K7678"/>
      <c r="L7678"/>
      <c r="M7678"/>
      <c r="N7678"/>
      <c r="O7678"/>
      <c r="P7678"/>
      <c r="Q7678"/>
    </row>
    <row r="7679" spans="3:17" x14ac:dyDescent="0.35">
      <c r="C7679"/>
      <c r="D7679"/>
      <c r="E7679"/>
      <c r="F7679"/>
      <c r="G7679"/>
      <c r="H7679"/>
      <c r="I7679"/>
      <c r="J7679"/>
      <c r="K7679"/>
      <c r="L7679"/>
      <c r="M7679"/>
      <c r="N7679"/>
      <c r="O7679"/>
      <c r="P7679"/>
      <c r="Q7679"/>
    </row>
    <row r="7680" spans="3:17" x14ac:dyDescent="0.35">
      <c r="C7680"/>
      <c r="D7680"/>
      <c r="E7680"/>
      <c r="F7680"/>
      <c r="G7680"/>
      <c r="H7680"/>
      <c r="I7680"/>
      <c r="J7680"/>
      <c r="K7680"/>
      <c r="L7680"/>
      <c r="M7680"/>
      <c r="N7680"/>
      <c r="O7680"/>
      <c r="P7680"/>
      <c r="Q7680"/>
    </row>
    <row r="7681" spans="3:17" x14ac:dyDescent="0.35">
      <c r="C7681"/>
      <c r="D7681"/>
      <c r="E7681"/>
      <c r="F7681"/>
      <c r="G7681"/>
      <c r="H7681"/>
      <c r="I7681"/>
      <c r="J7681"/>
      <c r="K7681"/>
      <c r="L7681"/>
      <c r="M7681"/>
      <c r="N7681"/>
      <c r="O7681"/>
      <c r="P7681"/>
      <c r="Q7681"/>
    </row>
    <row r="7682" spans="3:17" x14ac:dyDescent="0.35">
      <c r="C7682"/>
      <c r="D7682"/>
      <c r="E7682"/>
      <c r="F7682"/>
      <c r="G7682"/>
      <c r="H7682"/>
      <c r="I7682"/>
      <c r="J7682"/>
      <c r="K7682"/>
      <c r="L7682"/>
      <c r="M7682"/>
      <c r="N7682"/>
      <c r="O7682"/>
      <c r="P7682"/>
      <c r="Q7682"/>
    </row>
    <row r="7683" spans="3:17" x14ac:dyDescent="0.35">
      <c r="C7683"/>
      <c r="D7683"/>
      <c r="E7683"/>
      <c r="F7683"/>
      <c r="G7683"/>
      <c r="H7683"/>
      <c r="I7683"/>
      <c r="J7683"/>
      <c r="K7683"/>
      <c r="L7683"/>
      <c r="M7683"/>
      <c r="N7683"/>
      <c r="O7683"/>
      <c r="P7683"/>
      <c r="Q7683"/>
    </row>
    <row r="7684" spans="3:17" x14ac:dyDescent="0.35">
      <c r="C7684"/>
      <c r="D7684"/>
      <c r="E7684"/>
      <c r="F7684"/>
      <c r="G7684"/>
      <c r="H7684"/>
      <c r="I7684"/>
      <c r="J7684"/>
      <c r="K7684"/>
      <c r="L7684"/>
      <c r="M7684"/>
      <c r="N7684"/>
      <c r="O7684"/>
      <c r="P7684"/>
      <c r="Q7684"/>
    </row>
    <row r="7685" spans="3:17" x14ac:dyDescent="0.35">
      <c r="C7685"/>
      <c r="D7685"/>
      <c r="E7685"/>
      <c r="F7685"/>
      <c r="G7685"/>
      <c r="H7685"/>
      <c r="I7685"/>
      <c r="J7685"/>
      <c r="K7685"/>
      <c r="L7685"/>
      <c r="M7685"/>
      <c r="N7685"/>
      <c r="O7685"/>
      <c r="P7685"/>
      <c r="Q7685"/>
    </row>
    <row r="7686" spans="3:17" x14ac:dyDescent="0.35">
      <c r="C7686"/>
      <c r="D7686"/>
      <c r="E7686"/>
      <c r="F7686"/>
      <c r="G7686"/>
      <c r="H7686"/>
      <c r="I7686"/>
      <c r="J7686"/>
      <c r="K7686"/>
      <c r="L7686"/>
      <c r="M7686"/>
      <c r="N7686"/>
      <c r="O7686"/>
      <c r="P7686"/>
      <c r="Q7686"/>
    </row>
    <row r="7687" spans="3:17" x14ac:dyDescent="0.35">
      <c r="C7687"/>
      <c r="D7687"/>
      <c r="E7687"/>
      <c r="F7687"/>
      <c r="G7687"/>
      <c r="H7687"/>
      <c r="I7687"/>
      <c r="J7687"/>
      <c r="K7687"/>
      <c r="L7687"/>
      <c r="M7687"/>
      <c r="N7687"/>
      <c r="O7687"/>
      <c r="P7687"/>
      <c r="Q7687"/>
    </row>
    <row r="7688" spans="3:17" x14ac:dyDescent="0.35">
      <c r="C7688"/>
      <c r="D7688"/>
      <c r="E7688"/>
      <c r="F7688"/>
      <c r="G7688"/>
      <c r="H7688"/>
      <c r="I7688"/>
      <c r="J7688"/>
      <c r="K7688"/>
      <c r="L7688"/>
      <c r="M7688"/>
      <c r="N7688"/>
      <c r="O7688"/>
      <c r="P7688"/>
      <c r="Q7688"/>
    </row>
    <row r="7689" spans="3:17" x14ac:dyDescent="0.35">
      <c r="C7689"/>
      <c r="D7689"/>
      <c r="E7689"/>
      <c r="F7689"/>
      <c r="G7689"/>
      <c r="H7689"/>
      <c r="I7689"/>
      <c r="J7689"/>
      <c r="K7689"/>
      <c r="L7689"/>
      <c r="M7689"/>
      <c r="N7689"/>
      <c r="O7689"/>
      <c r="P7689"/>
      <c r="Q7689"/>
    </row>
    <row r="7690" spans="3:17" x14ac:dyDescent="0.35">
      <c r="C7690"/>
      <c r="D7690"/>
      <c r="E7690"/>
      <c r="F7690"/>
      <c r="G7690"/>
      <c r="H7690"/>
      <c r="I7690"/>
      <c r="J7690"/>
      <c r="K7690"/>
      <c r="L7690"/>
      <c r="M7690"/>
      <c r="N7690"/>
      <c r="O7690"/>
      <c r="P7690"/>
      <c r="Q7690"/>
    </row>
    <row r="7691" spans="3:17" x14ac:dyDescent="0.35">
      <c r="C7691"/>
      <c r="D7691"/>
      <c r="E7691"/>
      <c r="F7691"/>
      <c r="G7691"/>
      <c r="H7691"/>
      <c r="I7691"/>
      <c r="J7691"/>
      <c r="K7691"/>
      <c r="L7691"/>
      <c r="M7691"/>
      <c r="N7691"/>
      <c r="O7691"/>
      <c r="P7691"/>
      <c r="Q7691"/>
    </row>
    <row r="7692" spans="3:17" x14ac:dyDescent="0.35">
      <c r="C7692"/>
      <c r="D7692"/>
      <c r="E7692"/>
      <c r="F7692"/>
      <c r="G7692"/>
      <c r="H7692"/>
      <c r="I7692"/>
      <c r="J7692"/>
      <c r="K7692"/>
      <c r="L7692"/>
      <c r="M7692"/>
      <c r="N7692"/>
      <c r="O7692"/>
      <c r="P7692"/>
      <c r="Q7692"/>
    </row>
    <row r="7693" spans="3:17" x14ac:dyDescent="0.35">
      <c r="C7693"/>
      <c r="D7693"/>
      <c r="E7693"/>
      <c r="F7693"/>
      <c r="G7693"/>
      <c r="H7693"/>
      <c r="I7693"/>
      <c r="J7693"/>
      <c r="K7693"/>
      <c r="L7693"/>
      <c r="M7693"/>
      <c r="N7693"/>
      <c r="O7693"/>
      <c r="P7693"/>
      <c r="Q7693"/>
    </row>
    <row r="7694" spans="3:17" x14ac:dyDescent="0.35">
      <c r="C7694"/>
      <c r="D7694"/>
      <c r="E7694"/>
      <c r="F7694"/>
      <c r="G7694"/>
      <c r="H7694"/>
      <c r="I7694"/>
      <c r="J7694"/>
      <c r="K7694"/>
      <c r="L7694"/>
      <c r="M7694"/>
      <c r="N7694"/>
      <c r="O7694"/>
      <c r="P7694"/>
      <c r="Q7694"/>
    </row>
    <row r="7695" spans="3:17" x14ac:dyDescent="0.35">
      <c r="C7695"/>
      <c r="D7695"/>
      <c r="E7695"/>
      <c r="F7695"/>
      <c r="G7695"/>
      <c r="H7695"/>
      <c r="I7695"/>
      <c r="J7695"/>
      <c r="K7695"/>
      <c r="L7695"/>
      <c r="M7695"/>
      <c r="N7695"/>
      <c r="O7695"/>
      <c r="P7695"/>
      <c r="Q7695"/>
    </row>
    <row r="7696" spans="3:17" x14ac:dyDescent="0.35">
      <c r="C7696"/>
      <c r="D7696"/>
      <c r="E7696"/>
      <c r="F7696"/>
      <c r="G7696"/>
      <c r="H7696"/>
      <c r="I7696"/>
      <c r="J7696"/>
      <c r="K7696"/>
      <c r="L7696"/>
      <c r="M7696"/>
      <c r="N7696"/>
      <c r="O7696"/>
      <c r="P7696"/>
      <c r="Q7696"/>
    </row>
    <row r="7697" spans="3:17" x14ac:dyDescent="0.35">
      <c r="C7697"/>
      <c r="D7697"/>
      <c r="E7697"/>
      <c r="F7697"/>
      <c r="G7697"/>
      <c r="H7697"/>
      <c r="I7697"/>
      <c r="J7697"/>
      <c r="K7697"/>
      <c r="L7697"/>
      <c r="M7697"/>
      <c r="N7697"/>
      <c r="O7697"/>
      <c r="P7697"/>
      <c r="Q7697"/>
    </row>
    <row r="7698" spans="3:17" x14ac:dyDescent="0.35">
      <c r="C7698"/>
      <c r="D7698"/>
      <c r="E7698"/>
      <c r="F7698"/>
      <c r="G7698"/>
      <c r="H7698"/>
      <c r="I7698"/>
      <c r="J7698"/>
      <c r="K7698"/>
      <c r="L7698"/>
      <c r="M7698"/>
      <c r="N7698"/>
      <c r="O7698"/>
      <c r="P7698"/>
      <c r="Q7698"/>
    </row>
    <row r="7699" spans="3:17" x14ac:dyDescent="0.35">
      <c r="C7699"/>
      <c r="D7699"/>
      <c r="E7699"/>
      <c r="F7699"/>
      <c r="G7699"/>
      <c r="H7699"/>
      <c r="I7699"/>
      <c r="J7699"/>
      <c r="K7699"/>
      <c r="L7699"/>
      <c r="M7699"/>
      <c r="N7699"/>
      <c r="O7699"/>
      <c r="P7699"/>
      <c r="Q7699"/>
    </row>
    <row r="7700" spans="3:17" x14ac:dyDescent="0.35">
      <c r="C7700"/>
      <c r="D7700"/>
      <c r="E7700"/>
      <c r="F7700"/>
      <c r="G7700"/>
      <c r="H7700"/>
      <c r="I7700"/>
      <c r="J7700"/>
      <c r="K7700"/>
      <c r="L7700"/>
      <c r="M7700"/>
      <c r="N7700"/>
      <c r="O7700"/>
      <c r="P7700"/>
      <c r="Q7700"/>
    </row>
    <row r="7701" spans="3:17" x14ac:dyDescent="0.35">
      <c r="C7701"/>
      <c r="D7701"/>
      <c r="E7701"/>
      <c r="F7701"/>
      <c r="G7701"/>
      <c r="H7701"/>
      <c r="I7701"/>
      <c r="J7701"/>
      <c r="K7701"/>
      <c r="L7701"/>
      <c r="M7701"/>
      <c r="N7701"/>
      <c r="O7701"/>
      <c r="P7701"/>
      <c r="Q7701"/>
    </row>
    <row r="7702" spans="3:17" x14ac:dyDescent="0.35">
      <c r="C7702"/>
      <c r="D7702"/>
      <c r="E7702"/>
      <c r="F7702"/>
      <c r="G7702"/>
      <c r="H7702"/>
      <c r="I7702"/>
      <c r="J7702"/>
      <c r="K7702"/>
      <c r="L7702"/>
      <c r="M7702"/>
      <c r="N7702"/>
      <c r="O7702"/>
      <c r="P7702"/>
      <c r="Q7702"/>
    </row>
    <row r="7703" spans="3:17" x14ac:dyDescent="0.35">
      <c r="C7703"/>
      <c r="D7703"/>
      <c r="E7703"/>
      <c r="F7703"/>
      <c r="G7703"/>
      <c r="H7703"/>
      <c r="I7703"/>
      <c r="J7703"/>
      <c r="K7703"/>
      <c r="L7703"/>
      <c r="M7703"/>
      <c r="N7703"/>
      <c r="O7703"/>
      <c r="P7703"/>
      <c r="Q7703"/>
    </row>
    <row r="7704" spans="3:17" x14ac:dyDescent="0.35">
      <c r="C7704"/>
      <c r="D7704"/>
      <c r="E7704"/>
      <c r="F7704"/>
      <c r="G7704"/>
      <c r="H7704"/>
      <c r="I7704"/>
      <c r="J7704"/>
      <c r="K7704"/>
      <c r="L7704"/>
      <c r="M7704"/>
      <c r="N7704"/>
      <c r="O7704"/>
      <c r="P7704"/>
      <c r="Q7704"/>
    </row>
    <row r="7705" spans="3:17" x14ac:dyDescent="0.35">
      <c r="C7705"/>
      <c r="D7705"/>
      <c r="E7705"/>
      <c r="F7705"/>
      <c r="G7705"/>
      <c r="H7705"/>
      <c r="I7705"/>
      <c r="J7705"/>
      <c r="K7705"/>
      <c r="L7705"/>
      <c r="M7705"/>
      <c r="N7705"/>
      <c r="O7705"/>
      <c r="P7705"/>
      <c r="Q7705"/>
    </row>
    <row r="7706" spans="3:17" x14ac:dyDescent="0.35">
      <c r="C7706"/>
      <c r="D7706"/>
      <c r="E7706"/>
      <c r="F7706"/>
      <c r="G7706"/>
      <c r="H7706"/>
      <c r="I7706"/>
      <c r="J7706"/>
      <c r="K7706"/>
      <c r="L7706"/>
      <c r="M7706"/>
      <c r="N7706"/>
      <c r="O7706"/>
      <c r="P7706"/>
      <c r="Q7706"/>
    </row>
    <row r="7707" spans="3:17" x14ac:dyDescent="0.35">
      <c r="C7707"/>
      <c r="D7707"/>
      <c r="E7707"/>
      <c r="F7707"/>
      <c r="G7707"/>
      <c r="H7707"/>
      <c r="I7707"/>
      <c r="J7707"/>
      <c r="K7707"/>
      <c r="L7707"/>
      <c r="M7707"/>
      <c r="N7707"/>
      <c r="O7707"/>
      <c r="P7707"/>
      <c r="Q7707"/>
    </row>
    <row r="7708" spans="3:17" x14ac:dyDescent="0.35">
      <c r="C7708"/>
      <c r="D7708"/>
      <c r="E7708"/>
      <c r="F7708"/>
      <c r="G7708"/>
      <c r="H7708"/>
      <c r="I7708"/>
      <c r="J7708"/>
      <c r="K7708"/>
      <c r="L7708"/>
      <c r="M7708"/>
      <c r="N7708"/>
      <c r="O7708"/>
      <c r="P7708"/>
      <c r="Q7708"/>
    </row>
    <row r="7709" spans="3:17" x14ac:dyDescent="0.35">
      <c r="C7709"/>
      <c r="D7709"/>
      <c r="E7709"/>
      <c r="F7709"/>
      <c r="G7709"/>
      <c r="H7709"/>
      <c r="I7709"/>
      <c r="J7709"/>
      <c r="K7709"/>
      <c r="L7709"/>
      <c r="M7709"/>
      <c r="N7709"/>
      <c r="O7709"/>
      <c r="P7709"/>
      <c r="Q7709"/>
    </row>
    <row r="7710" spans="3:17" x14ac:dyDescent="0.35">
      <c r="C7710"/>
      <c r="D7710"/>
      <c r="E7710"/>
      <c r="F7710"/>
      <c r="G7710"/>
      <c r="H7710"/>
      <c r="I7710"/>
      <c r="J7710"/>
      <c r="K7710"/>
      <c r="L7710"/>
      <c r="M7710"/>
      <c r="N7710"/>
      <c r="O7710"/>
      <c r="P7710"/>
      <c r="Q7710"/>
    </row>
    <row r="7711" spans="3:17" x14ac:dyDescent="0.35">
      <c r="C7711"/>
      <c r="D7711"/>
      <c r="E7711"/>
      <c r="F7711"/>
      <c r="G7711"/>
      <c r="H7711"/>
      <c r="I7711"/>
      <c r="J7711"/>
      <c r="K7711"/>
      <c r="L7711"/>
      <c r="M7711"/>
      <c r="N7711"/>
      <c r="O7711"/>
      <c r="P7711"/>
      <c r="Q7711"/>
    </row>
    <row r="7712" spans="3:17" x14ac:dyDescent="0.35">
      <c r="C7712"/>
      <c r="D7712"/>
      <c r="E7712"/>
      <c r="F7712"/>
      <c r="G7712"/>
      <c r="H7712"/>
      <c r="I7712"/>
      <c r="J7712"/>
      <c r="K7712"/>
      <c r="L7712"/>
      <c r="M7712"/>
      <c r="N7712"/>
      <c r="O7712"/>
      <c r="P7712"/>
      <c r="Q7712"/>
    </row>
    <row r="7713" spans="3:17" x14ac:dyDescent="0.35">
      <c r="C7713"/>
      <c r="D7713"/>
      <c r="E7713"/>
      <c r="F7713"/>
      <c r="G7713"/>
      <c r="H7713"/>
      <c r="I7713"/>
      <c r="J7713"/>
      <c r="K7713"/>
      <c r="L7713"/>
      <c r="M7713"/>
      <c r="N7713"/>
      <c r="O7713"/>
      <c r="P7713"/>
      <c r="Q7713"/>
    </row>
    <row r="7714" spans="3:17" x14ac:dyDescent="0.35">
      <c r="C7714"/>
      <c r="D7714"/>
      <c r="E7714"/>
      <c r="F7714"/>
      <c r="G7714"/>
      <c r="H7714"/>
      <c r="I7714"/>
      <c r="J7714"/>
      <c r="K7714"/>
      <c r="L7714"/>
      <c r="M7714"/>
      <c r="N7714"/>
      <c r="O7714"/>
      <c r="P7714"/>
      <c r="Q7714"/>
    </row>
    <row r="7715" spans="3:17" x14ac:dyDescent="0.35">
      <c r="C7715"/>
      <c r="D7715"/>
      <c r="E7715"/>
      <c r="F7715"/>
      <c r="G7715"/>
      <c r="H7715"/>
      <c r="I7715"/>
      <c r="J7715"/>
      <c r="K7715"/>
      <c r="L7715"/>
      <c r="M7715"/>
      <c r="N7715"/>
      <c r="O7715"/>
      <c r="P7715"/>
      <c r="Q7715"/>
    </row>
    <row r="7716" spans="3:17" x14ac:dyDescent="0.35">
      <c r="C7716"/>
      <c r="D7716"/>
      <c r="E7716"/>
      <c r="F7716"/>
      <c r="G7716"/>
      <c r="H7716"/>
      <c r="I7716"/>
      <c r="J7716"/>
      <c r="K7716"/>
      <c r="L7716"/>
      <c r="M7716"/>
      <c r="N7716"/>
      <c r="O7716"/>
      <c r="P7716"/>
      <c r="Q7716"/>
    </row>
    <row r="7717" spans="3:17" x14ac:dyDescent="0.35">
      <c r="C7717"/>
      <c r="D7717"/>
      <c r="E7717"/>
      <c r="F7717"/>
      <c r="G7717"/>
      <c r="H7717"/>
      <c r="I7717"/>
      <c r="J7717"/>
      <c r="K7717"/>
      <c r="L7717"/>
      <c r="M7717"/>
      <c r="N7717"/>
      <c r="O7717"/>
      <c r="P7717"/>
      <c r="Q7717"/>
    </row>
    <row r="7718" spans="3:17" x14ac:dyDescent="0.35">
      <c r="C7718"/>
      <c r="D7718"/>
      <c r="E7718"/>
      <c r="F7718"/>
      <c r="G7718"/>
      <c r="H7718"/>
      <c r="I7718"/>
      <c r="J7718"/>
      <c r="K7718"/>
      <c r="L7718"/>
      <c r="M7718"/>
      <c r="N7718"/>
      <c r="O7718"/>
      <c r="P7718"/>
      <c r="Q7718"/>
    </row>
    <row r="7719" spans="3:17" x14ac:dyDescent="0.35">
      <c r="C7719"/>
      <c r="D7719"/>
      <c r="E7719"/>
      <c r="F7719"/>
      <c r="G7719"/>
      <c r="H7719"/>
      <c r="I7719"/>
      <c r="J7719"/>
      <c r="K7719"/>
      <c r="L7719"/>
      <c r="M7719"/>
      <c r="N7719"/>
      <c r="O7719"/>
      <c r="P7719"/>
      <c r="Q7719"/>
    </row>
    <row r="7720" spans="3:17" x14ac:dyDescent="0.35">
      <c r="C7720"/>
      <c r="D7720"/>
      <c r="E7720"/>
      <c r="F7720"/>
      <c r="G7720"/>
      <c r="H7720"/>
      <c r="I7720"/>
      <c r="J7720"/>
      <c r="K7720"/>
      <c r="L7720"/>
      <c r="M7720"/>
      <c r="N7720"/>
      <c r="O7720"/>
      <c r="P7720"/>
      <c r="Q7720"/>
    </row>
    <row r="7721" spans="3:17" x14ac:dyDescent="0.35">
      <c r="C7721"/>
      <c r="D7721"/>
      <c r="E7721"/>
      <c r="F7721"/>
      <c r="G7721"/>
      <c r="H7721"/>
      <c r="I7721"/>
      <c r="J7721"/>
      <c r="K7721"/>
      <c r="L7721"/>
      <c r="M7721"/>
      <c r="N7721"/>
      <c r="O7721"/>
      <c r="P7721"/>
      <c r="Q7721"/>
    </row>
    <row r="7722" spans="3:17" x14ac:dyDescent="0.35">
      <c r="C7722"/>
      <c r="D7722"/>
      <c r="E7722"/>
      <c r="F7722"/>
      <c r="G7722"/>
      <c r="H7722"/>
      <c r="I7722"/>
      <c r="J7722"/>
      <c r="K7722"/>
      <c r="L7722"/>
      <c r="M7722"/>
      <c r="N7722"/>
      <c r="O7722"/>
      <c r="P7722"/>
      <c r="Q7722"/>
    </row>
    <row r="7723" spans="3:17" x14ac:dyDescent="0.35">
      <c r="C7723"/>
      <c r="D7723"/>
      <c r="E7723"/>
      <c r="F7723"/>
      <c r="G7723"/>
      <c r="H7723"/>
      <c r="I7723"/>
      <c r="J7723"/>
      <c r="K7723"/>
      <c r="L7723"/>
      <c r="M7723"/>
      <c r="N7723"/>
      <c r="O7723"/>
      <c r="P7723"/>
      <c r="Q7723"/>
    </row>
    <row r="7724" spans="3:17" x14ac:dyDescent="0.35">
      <c r="C7724"/>
      <c r="D7724"/>
      <c r="E7724"/>
      <c r="F7724"/>
      <c r="G7724"/>
      <c r="H7724"/>
      <c r="I7724"/>
      <c r="J7724"/>
      <c r="K7724"/>
      <c r="L7724"/>
      <c r="M7724"/>
      <c r="N7724"/>
      <c r="O7724"/>
      <c r="P7724"/>
      <c r="Q7724"/>
    </row>
    <row r="7725" spans="3:17" x14ac:dyDescent="0.35">
      <c r="C7725"/>
      <c r="D7725"/>
      <c r="E7725"/>
      <c r="F7725"/>
      <c r="G7725"/>
      <c r="H7725"/>
      <c r="I7725"/>
      <c r="J7725"/>
      <c r="K7725"/>
      <c r="L7725"/>
      <c r="M7725"/>
      <c r="N7725"/>
      <c r="O7725"/>
      <c r="P7725"/>
      <c r="Q7725"/>
    </row>
    <row r="7726" spans="3:17" x14ac:dyDescent="0.35">
      <c r="C7726"/>
      <c r="D7726"/>
      <c r="E7726"/>
      <c r="F7726"/>
      <c r="G7726"/>
      <c r="H7726"/>
      <c r="I7726"/>
      <c r="J7726"/>
      <c r="K7726"/>
      <c r="L7726"/>
      <c r="M7726"/>
      <c r="N7726"/>
      <c r="O7726"/>
      <c r="P7726"/>
      <c r="Q7726"/>
    </row>
    <row r="7727" spans="3:17" x14ac:dyDescent="0.35">
      <c r="C7727"/>
      <c r="D7727"/>
      <c r="E7727"/>
      <c r="F7727"/>
      <c r="G7727"/>
      <c r="H7727"/>
      <c r="I7727"/>
      <c r="J7727"/>
      <c r="K7727"/>
      <c r="L7727"/>
      <c r="M7727"/>
      <c r="N7727"/>
      <c r="O7727"/>
      <c r="P7727"/>
      <c r="Q7727"/>
    </row>
    <row r="7728" spans="3:17" x14ac:dyDescent="0.35">
      <c r="C7728"/>
      <c r="D7728"/>
      <c r="E7728"/>
      <c r="F7728"/>
      <c r="G7728"/>
      <c r="H7728"/>
      <c r="I7728"/>
      <c r="J7728"/>
      <c r="K7728"/>
      <c r="L7728"/>
      <c r="M7728"/>
      <c r="N7728"/>
      <c r="O7728"/>
      <c r="P7728"/>
      <c r="Q7728"/>
    </row>
    <row r="7729" spans="3:17" x14ac:dyDescent="0.35">
      <c r="C7729"/>
      <c r="D7729"/>
      <c r="E7729"/>
      <c r="F7729"/>
      <c r="G7729"/>
      <c r="H7729"/>
      <c r="I7729"/>
      <c r="J7729"/>
      <c r="K7729"/>
      <c r="L7729"/>
      <c r="M7729"/>
      <c r="N7729"/>
      <c r="O7729"/>
      <c r="P7729"/>
      <c r="Q7729"/>
    </row>
    <row r="7730" spans="3:17" x14ac:dyDescent="0.35">
      <c r="C7730"/>
      <c r="D7730"/>
      <c r="E7730"/>
      <c r="F7730"/>
      <c r="G7730"/>
      <c r="H7730"/>
      <c r="I7730"/>
      <c r="J7730"/>
      <c r="K7730"/>
      <c r="L7730"/>
      <c r="M7730"/>
      <c r="N7730"/>
      <c r="O7730"/>
      <c r="P7730"/>
      <c r="Q7730"/>
    </row>
    <row r="7731" spans="3:17" x14ac:dyDescent="0.35">
      <c r="C7731"/>
      <c r="D7731"/>
      <c r="E7731"/>
      <c r="F7731"/>
      <c r="G7731"/>
      <c r="H7731"/>
      <c r="I7731"/>
      <c r="J7731"/>
      <c r="K7731"/>
      <c r="L7731"/>
      <c r="M7731"/>
      <c r="N7731"/>
      <c r="O7731"/>
      <c r="P7731"/>
      <c r="Q7731"/>
    </row>
    <row r="7732" spans="3:17" x14ac:dyDescent="0.35">
      <c r="C7732"/>
      <c r="D7732"/>
      <c r="E7732"/>
      <c r="F7732"/>
      <c r="G7732"/>
      <c r="H7732"/>
      <c r="I7732"/>
      <c r="J7732"/>
      <c r="K7732"/>
      <c r="L7732"/>
      <c r="M7732"/>
      <c r="N7732"/>
      <c r="O7732"/>
      <c r="P7732"/>
      <c r="Q7732"/>
    </row>
    <row r="7733" spans="3:17" x14ac:dyDescent="0.35">
      <c r="C7733"/>
      <c r="D7733"/>
      <c r="E7733"/>
      <c r="F7733"/>
      <c r="G7733"/>
      <c r="H7733"/>
      <c r="I7733"/>
      <c r="J7733"/>
      <c r="K7733"/>
      <c r="L7733"/>
      <c r="M7733"/>
      <c r="N7733"/>
      <c r="O7733"/>
      <c r="P7733"/>
      <c r="Q7733"/>
    </row>
    <row r="7734" spans="3:17" x14ac:dyDescent="0.35">
      <c r="C7734"/>
      <c r="D7734"/>
      <c r="E7734"/>
      <c r="F7734"/>
      <c r="G7734"/>
      <c r="H7734"/>
      <c r="I7734"/>
      <c r="J7734"/>
      <c r="K7734"/>
      <c r="L7734"/>
      <c r="M7734"/>
      <c r="N7734"/>
      <c r="O7734"/>
      <c r="P7734"/>
      <c r="Q7734"/>
    </row>
    <row r="7735" spans="3:17" x14ac:dyDescent="0.35">
      <c r="C7735"/>
      <c r="D7735"/>
      <c r="E7735"/>
      <c r="F7735"/>
      <c r="G7735"/>
      <c r="H7735"/>
      <c r="I7735"/>
      <c r="J7735"/>
      <c r="K7735"/>
      <c r="L7735"/>
      <c r="M7735"/>
      <c r="N7735"/>
      <c r="O7735"/>
      <c r="P7735"/>
      <c r="Q7735"/>
    </row>
    <row r="7736" spans="3:17" x14ac:dyDescent="0.35">
      <c r="C7736"/>
      <c r="D7736"/>
      <c r="E7736"/>
      <c r="F7736"/>
      <c r="G7736"/>
      <c r="H7736"/>
      <c r="I7736"/>
      <c r="J7736"/>
      <c r="K7736"/>
      <c r="L7736"/>
      <c r="M7736"/>
      <c r="N7736"/>
      <c r="O7736"/>
      <c r="P7736"/>
      <c r="Q7736"/>
    </row>
    <row r="7737" spans="3:17" x14ac:dyDescent="0.35">
      <c r="C7737"/>
      <c r="D7737"/>
      <c r="E7737"/>
      <c r="F7737"/>
      <c r="G7737"/>
      <c r="H7737"/>
      <c r="I7737"/>
      <c r="J7737"/>
      <c r="K7737"/>
      <c r="L7737"/>
      <c r="M7737"/>
      <c r="N7737"/>
      <c r="O7737"/>
      <c r="P7737"/>
      <c r="Q7737"/>
    </row>
    <row r="7738" spans="3:17" x14ac:dyDescent="0.35">
      <c r="C7738"/>
      <c r="D7738"/>
      <c r="E7738"/>
      <c r="F7738"/>
      <c r="G7738"/>
      <c r="H7738"/>
      <c r="I7738"/>
      <c r="J7738"/>
      <c r="K7738"/>
      <c r="L7738"/>
      <c r="M7738"/>
      <c r="N7738"/>
      <c r="O7738"/>
      <c r="P7738"/>
      <c r="Q7738"/>
    </row>
    <row r="7739" spans="3:17" x14ac:dyDescent="0.35">
      <c r="C7739"/>
      <c r="D7739"/>
      <c r="E7739"/>
      <c r="F7739"/>
      <c r="G7739"/>
      <c r="H7739"/>
      <c r="I7739"/>
      <c r="J7739"/>
      <c r="K7739"/>
      <c r="L7739"/>
      <c r="M7739"/>
      <c r="N7739"/>
      <c r="O7739"/>
      <c r="P7739"/>
      <c r="Q7739"/>
    </row>
    <row r="7740" spans="3:17" x14ac:dyDescent="0.35">
      <c r="C7740"/>
      <c r="D7740"/>
      <c r="E7740"/>
      <c r="F7740"/>
      <c r="G7740"/>
      <c r="H7740"/>
      <c r="I7740"/>
      <c r="J7740"/>
      <c r="K7740"/>
      <c r="L7740"/>
      <c r="M7740"/>
      <c r="N7740"/>
      <c r="O7740"/>
      <c r="P7740"/>
      <c r="Q7740"/>
    </row>
    <row r="7741" spans="3:17" x14ac:dyDescent="0.35">
      <c r="C7741"/>
      <c r="D7741"/>
      <c r="E7741"/>
      <c r="F7741"/>
      <c r="G7741"/>
      <c r="H7741"/>
      <c r="I7741"/>
      <c r="J7741"/>
      <c r="K7741"/>
      <c r="L7741"/>
      <c r="M7741"/>
      <c r="N7741"/>
      <c r="O7741"/>
      <c r="P7741"/>
      <c r="Q7741"/>
    </row>
    <row r="7742" spans="3:17" x14ac:dyDescent="0.35">
      <c r="C7742"/>
      <c r="D7742"/>
      <c r="E7742"/>
      <c r="F7742"/>
      <c r="G7742"/>
      <c r="H7742"/>
      <c r="I7742"/>
      <c r="J7742"/>
      <c r="K7742"/>
      <c r="L7742"/>
      <c r="M7742"/>
      <c r="N7742"/>
      <c r="O7742"/>
      <c r="P7742"/>
      <c r="Q7742"/>
    </row>
    <row r="7743" spans="3:17" x14ac:dyDescent="0.35">
      <c r="C7743"/>
      <c r="D7743"/>
      <c r="E7743"/>
      <c r="F7743"/>
      <c r="G7743"/>
      <c r="H7743"/>
      <c r="I7743"/>
      <c r="J7743"/>
      <c r="K7743"/>
      <c r="L7743"/>
      <c r="M7743"/>
      <c r="N7743"/>
      <c r="O7743"/>
      <c r="P7743"/>
      <c r="Q7743"/>
    </row>
    <row r="7744" spans="3:17" x14ac:dyDescent="0.35">
      <c r="C7744"/>
      <c r="D7744"/>
      <c r="E7744"/>
      <c r="F7744"/>
      <c r="G7744"/>
      <c r="H7744"/>
      <c r="I7744"/>
      <c r="J7744"/>
      <c r="K7744"/>
      <c r="L7744"/>
      <c r="M7744"/>
      <c r="N7744"/>
      <c r="O7744"/>
      <c r="P7744"/>
      <c r="Q7744"/>
    </row>
    <row r="7745" spans="3:17" x14ac:dyDescent="0.35">
      <c r="C7745"/>
      <c r="D7745"/>
      <c r="E7745"/>
      <c r="F7745"/>
      <c r="G7745"/>
      <c r="H7745"/>
      <c r="I7745"/>
      <c r="J7745"/>
      <c r="K7745"/>
      <c r="L7745"/>
      <c r="M7745"/>
      <c r="N7745"/>
      <c r="O7745"/>
      <c r="P7745"/>
      <c r="Q7745"/>
    </row>
    <row r="7746" spans="3:17" x14ac:dyDescent="0.35">
      <c r="C7746"/>
      <c r="D7746"/>
      <c r="E7746"/>
      <c r="F7746"/>
      <c r="G7746"/>
      <c r="H7746"/>
      <c r="I7746"/>
      <c r="J7746"/>
      <c r="K7746"/>
      <c r="L7746"/>
      <c r="M7746"/>
      <c r="N7746"/>
      <c r="O7746"/>
      <c r="P7746"/>
      <c r="Q7746"/>
    </row>
    <row r="7747" spans="3:17" x14ac:dyDescent="0.35">
      <c r="C7747"/>
      <c r="D7747"/>
      <c r="E7747"/>
      <c r="F7747"/>
      <c r="G7747"/>
      <c r="H7747"/>
      <c r="I7747"/>
      <c r="J7747"/>
      <c r="K7747"/>
      <c r="L7747"/>
      <c r="M7747"/>
      <c r="N7747"/>
      <c r="O7747"/>
      <c r="P7747"/>
      <c r="Q7747"/>
    </row>
    <row r="7748" spans="3:17" x14ac:dyDescent="0.35">
      <c r="C7748"/>
      <c r="D7748"/>
      <c r="E7748"/>
      <c r="F7748"/>
      <c r="G7748"/>
      <c r="H7748"/>
      <c r="I7748"/>
      <c r="J7748"/>
      <c r="K7748"/>
      <c r="L7748"/>
      <c r="M7748"/>
      <c r="N7748"/>
      <c r="O7748"/>
      <c r="P7748"/>
      <c r="Q7748"/>
    </row>
    <row r="7749" spans="3:17" x14ac:dyDescent="0.35">
      <c r="C7749"/>
      <c r="D7749"/>
      <c r="E7749"/>
      <c r="F7749"/>
      <c r="G7749"/>
      <c r="H7749"/>
      <c r="I7749"/>
      <c r="J7749"/>
      <c r="K7749"/>
      <c r="L7749"/>
      <c r="M7749"/>
      <c r="N7749"/>
      <c r="O7749"/>
      <c r="P7749"/>
      <c r="Q7749"/>
    </row>
    <row r="7750" spans="3:17" x14ac:dyDescent="0.35">
      <c r="C7750"/>
      <c r="D7750"/>
      <c r="E7750"/>
      <c r="F7750"/>
      <c r="G7750"/>
      <c r="H7750"/>
      <c r="I7750"/>
      <c r="J7750"/>
      <c r="K7750"/>
      <c r="L7750"/>
      <c r="M7750"/>
      <c r="N7750"/>
      <c r="O7750"/>
      <c r="P7750"/>
      <c r="Q7750"/>
    </row>
    <row r="7751" spans="3:17" x14ac:dyDescent="0.35">
      <c r="C7751"/>
      <c r="D7751"/>
      <c r="E7751"/>
      <c r="F7751"/>
      <c r="G7751"/>
      <c r="H7751"/>
      <c r="I7751"/>
      <c r="J7751"/>
      <c r="K7751"/>
      <c r="L7751"/>
      <c r="M7751"/>
      <c r="N7751"/>
      <c r="O7751"/>
      <c r="P7751"/>
      <c r="Q7751"/>
    </row>
    <row r="7752" spans="3:17" x14ac:dyDescent="0.35">
      <c r="C7752"/>
      <c r="D7752"/>
      <c r="E7752"/>
      <c r="F7752"/>
      <c r="G7752"/>
      <c r="H7752"/>
      <c r="I7752"/>
      <c r="J7752"/>
      <c r="K7752"/>
      <c r="L7752"/>
      <c r="M7752"/>
      <c r="N7752"/>
      <c r="O7752"/>
      <c r="P7752"/>
      <c r="Q7752"/>
    </row>
    <row r="7753" spans="3:17" x14ac:dyDescent="0.35">
      <c r="C7753"/>
      <c r="D7753"/>
      <c r="E7753"/>
      <c r="F7753"/>
      <c r="G7753"/>
      <c r="H7753"/>
      <c r="I7753"/>
      <c r="J7753"/>
      <c r="K7753"/>
      <c r="L7753"/>
      <c r="M7753"/>
      <c r="N7753"/>
      <c r="O7753"/>
      <c r="P7753"/>
      <c r="Q7753"/>
    </row>
    <row r="7754" spans="3:17" x14ac:dyDescent="0.35">
      <c r="C7754"/>
      <c r="D7754"/>
      <c r="E7754"/>
      <c r="F7754"/>
      <c r="G7754"/>
      <c r="H7754"/>
      <c r="I7754"/>
      <c r="J7754"/>
      <c r="K7754"/>
      <c r="L7754"/>
      <c r="M7754"/>
      <c r="N7754"/>
      <c r="O7754"/>
      <c r="P7754"/>
      <c r="Q7754"/>
    </row>
    <row r="7755" spans="3:17" x14ac:dyDescent="0.35">
      <c r="C7755"/>
      <c r="D7755"/>
      <c r="E7755"/>
      <c r="F7755"/>
      <c r="G7755"/>
      <c r="H7755"/>
      <c r="I7755"/>
      <c r="J7755"/>
      <c r="K7755"/>
      <c r="L7755"/>
      <c r="M7755"/>
      <c r="N7755"/>
      <c r="O7755"/>
      <c r="P7755"/>
      <c r="Q7755"/>
    </row>
    <row r="7756" spans="3:17" x14ac:dyDescent="0.35">
      <c r="C7756"/>
      <c r="D7756"/>
      <c r="E7756"/>
      <c r="F7756"/>
      <c r="G7756"/>
      <c r="H7756"/>
      <c r="I7756"/>
      <c r="J7756"/>
      <c r="K7756"/>
      <c r="L7756"/>
      <c r="M7756"/>
      <c r="N7756"/>
      <c r="O7756"/>
      <c r="P7756"/>
      <c r="Q7756"/>
    </row>
    <row r="7757" spans="3:17" x14ac:dyDescent="0.35">
      <c r="C7757"/>
      <c r="D7757"/>
      <c r="E7757"/>
      <c r="F7757"/>
      <c r="G7757"/>
      <c r="H7757"/>
      <c r="I7757"/>
      <c r="J7757"/>
      <c r="K7757"/>
      <c r="L7757"/>
      <c r="M7757"/>
      <c r="N7757"/>
      <c r="O7757"/>
      <c r="P7757"/>
      <c r="Q7757"/>
    </row>
    <row r="7758" spans="3:17" x14ac:dyDescent="0.35">
      <c r="C7758"/>
      <c r="D7758"/>
      <c r="E7758"/>
      <c r="F7758"/>
      <c r="G7758"/>
      <c r="H7758"/>
      <c r="I7758"/>
      <c r="J7758"/>
      <c r="K7758"/>
      <c r="L7758"/>
      <c r="M7758"/>
      <c r="N7758"/>
      <c r="O7758"/>
      <c r="P7758"/>
      <c r="Q7758"/>
    </row>
    <row r="7759" spans="3:17" x14ac:dyDescent="0.35">
      <c r="C7759"/>
      <c r="D7759"/>
      <c r="E7759"/>
      <c r="F7759"/>
      <c r="G7759"/>
      <c r="H7759"/>
      <c r="I7759"/>
      <c r="J7759"/>
      <c r="K7759"/>
      <c r="L7759"/>
      <c r="M7759"/>
      <c r="N7759"/>
      <c r="O7759"/>
      <c r="P7759"/>
      <c r="Q7759"/>
    </row>
    <row r="7760" spans="3:17" x14ac:dyDescent="0.35">
      <c r="C7760"/>
      <c r="D7760"/>
      <c r="E7760"/>
      <c r="F7760"/>
      <c r="G7760"/>
      <c r="H7760"/>
      <c r="I7760"/>
      <c r="J7760"/>
      <c r="K7760"/>
      <c r="L7760"/>
      <c r="M7760"/>
      <c r="N7760"/>
      <c r="O7760"/>
      <c r="P7760"/>
      <c r="Q7760"/>
    </row>
    <row r="7761" spans="3:17" x14ac:dyDescent="0.35">
      <c r="C7761"/>
      <c r="D7761"/>
      <c r="E7761"/>
      <c r="F7761"/>
      <c r="G7761"/>
      <c r="H7761"/>
      <c r="I7761"/>
      <c r="J7761"/>
      <c r="K7761"/>
      <c r="L7761"/>
      <c r="M7761"/>
      <c r="N7761"/>
      <c r="O7761"/>
      <c r="P7761"/>
      <c r="Q7761"/>
    </row>
    <row r="7762" spans="3:17" x14ac:dyDescent="0.35">
      <c r="C7762"/>
      <c r="D7762"/>
      <c r="E7762"/>
      <c r="F7762"/>
      <c r="G7762"/>
      <c r="H7762"/>
      <c r="I7762"/>
      <c r="J7762"/>
      <c r="K7762"/>
      <c r="L7762"/>
      <c r="M7762"/>
      <c r="N7762"/>
      <c r="O7762"/>
      <c r="P7762"/>
      <c r="Q7762"/>
    </row>
    <row r="7763" spans="3:17" x14ac:dyDescent="0.35">
      <c r="C7763"/>
      <c r="D7763"/>
      <c r="E7763"/>
      <c r="F7763"/>
      <c r="G7763"/>
      <c r="H7763"/>
      <c r="I7763"/>
      <c r="J7763"/>
      <c r="K7763"/>
      <c r="L7763"/>
      <c r="M7763"/>
      <c r="N7763"/>
      <c r="O7763"/>
      <c r="P7763"/>
      <c r="Q7763"/>
    </row>
    <row r="7764" spans="3:17" x14ac:dyDescent="0.35">
      <c r="C7764"/>
      <c r="D7764"/>
      <c r="E7764"/>
      <c r="F7764"/>
      <c r="G7764"/>
      <c r="H7764"/>
      <c r="I7764"/>
      <c r="J7764"/>
      <c r="K7764"/>
      <c r="L7764"/>
      <c r="M7764"/>
      <c r="N7764"/>
      <c r="O7764"/>
      <c r="P7764"/>
      <c r="Q7764"/>
    </row>
    <row r="7765" spans="3:17" x14ac:dyDescent="0.35">
      <c r="C7765"/>
      <c r="D7765"/>
      <c r="E7765"/>
      <c r="F7765"/>
      <c r="G7765"/>
      <c r="H7765"/>
      <c r="I7765"/>
      <c r="J7765"/>
      <c r="K7765"/>
      <c r="L7765"/>
      <c r="M7765"/>
      <c r="N7765"/>
      <c r="O7765"/>
      <c r="P7765"/>
      <c r="Q7765"/>
    </row>
    <row r="7766" spans="3:17" x14ac:dyDescent="0.35">
      <c r="C7766"/>
      <c r="D7766"/>
      <c r="E7766"/>
      <c r="F7766"/>
      <c r="G7766"/>
      <c r="H7766"/>
      <c r="I7766"/>
      <c r="J7766"/>
      <c r="K7766"/>
      <c r="L7766"/>
      <c r="M7766"/>
      <c r="N7766"/>
      <c r="O7766"/>
      <c r="P7766"/>
      <c r="Q7766"/>
    </row>
    <row r="7767" spans="3:17" x14ac:dyDescent="0.35">
      <c r="C7767"/>
      <c r="D7767"/>
      <c r="E7767"/>
      <c r="F7767"/>
      <c r="G7767"/>
      <c r="H7767"/>
      <c r="I7767"/>
      <c r="J7767"/>
      <c r="K7767"/>
      <c r="L7767"/>
      <c r="M7767"/>
      <c r="N7767"/>
      <c r="O7767"/>
      <c r="P7767"/>
      <c r="Q7767"/>
    </row>
    <row r="7768" spans="3:17" x14ac:dyDescent="0.35">
      <c r="C7768"/>
      <c r="D7768"/>
      <c r="E7768"/>
      <c r="F7768"/>
      <c r="G7768"/>
      <c r="H7768"/>
      <c r="I7768"/>
      <c r="J7768"/>
      <c r="K7768"/>
      <c r="L7768"/>
      <c r="M7768"/>
      <c r="N7768"/>
      <c r="O7768"/>
      <c r="P7768"/>
      <c r="Q7768"/>
    </row>
    <row r="7769" spans="3:17" x14ac:dyDescent="0.35">
      <c r="C7769"/>
      <c r="D7769"/>
      <c r="E7769"/>
      <c r="F7769"/>
      <c r="G7769"/>
      <c r="H7769"/>
      <c r="I7769"/>
      <c r="J7769"/>
      <c r="K7769"/>
      <c r="L7769"/>
      <c r="M7769"/>
      <c r="N7769"/>
      <c r="O7769"/>
      <c r="P7769"/>
      <c r="Q7769"/>
    </row>
    <row r="7770" spans="3:17" x14ac:dyDescent="0.35">
      <c r="C7770"/>
      <c r="D7770"/>
      <c r="E7770"/>
      <c r="F7770"/>
      <c r="G7770"/>
      <c r="H7770"/>
      <c r="I7770"/>
      <c r="J7770"/>
      <c r="K7770"/>
      <c r="L7770"/>
      <c r="M7770"/>
      <c r="N7770"/>
      <c r="O7770"/>
      <c r="P7770"/>
      <c r="Q7770"/>
    </row>
    <row r="7771" spans="3:17" x14ac:dyDescent="0.35">
      <c r="C7771"/>
      <c r="D7771"/>
      <c r="E7771"/>
      <c r="F7771"/>
      <c r="G7771"/>
      <c r="H7771"/>
      <c r="I7771"/>
      <c r="J7771"/>
      <c r="K7771"/>
      <c r="L7771"/>
      <c r="M7771"/>
      <c r="N7771"/>
      <c r="O7771"/>
      <c r="P7771"/>
      <c r="Q7771"/>
    </row>
    <row r="7772" spans="3:17" x14ac:dyDescent="0.35">
      <c r="C7772"/>
      <c r="D7772"/>
      <c r="E7772"/>
      <c r="F7772"/>
      <c r="G7772"/>
      <c r="H7772"/>
      <c r="I7772"/>
      <c r="J7772"/>
      <c r="K7772"/>
      <c r="L7772"/>
      <c r="M7772"/>
      <c r="N7772"/>
      <c r="O7772"/>
      <c r="P7772"/>
      <c r="Q7772"/>
    </row>
    <row r="7773" spans="3:17" x14ac:dyDescent="0.35">
      <c r="C7773"/>
      <c r="D7773"/>
      <c r="E7773"/>
      <c r="F7773"/>
      <c r="G7773"/>
      <c r="H7773"/>
      <c r="I7773"/>
      <c r="J7773"/>
      <c r="K7773"/>
      <c r="L7773"/>
      <c r="M7773"/>
      <c r="N7773"/>
      <c r="O7773"/>
      <c r="P7773"/>
      <c r="Q7773"/>
    </row>
    <row r="7774" spans="3:17" x14ac:dyDescent="0.35">
      <c r="C7774"/>
      <c r="D7774"/>
      <c r="E7774"/>
      <c r="F7774"/>
      <c r="G7774"/>
      <c r="H7774"/>
      <c r="I7774"/>
      <c r="J7774"/>
      <c r="K7774"/>
      <c r="L7774"/>
      <c r="M7774"/>
      <c r="N7774"/>
      <c r="O7774"/>
      <c r="P7774"/>
      <c r="Q7774"/>
    </row>
    <row r="7775" spans="3:17" x14ac:dyDescent="0.35">
      <c r="C7775"/>
      <c r="D7775"/>
      <c r="E7775"/>
      <c r="F7775"/>
      <c r="G7775"/>
      <c r="H7775"/>
      <c r="I7775"/>
      <c r="J7775"/>
      <c r="K7775"/>
      <c r="L7775"/>
      <c r="M7775"/>
      <c r="N7775"/>
      <c r="O7775"/>
      <c r="P7775"/>
      <c r="Q7775"/>
    </row>
    <row r="7776" spans="3:17" x14ac:dyDescent="0.35">
      <c r="C7776"/>
      <c r="D7776"/>
      <c r="E7776"/>
      <c r="F7776"/>
      <c r="G7776"/>
      <c r="H7776"/>
      <c r="I7776"/>
      <c r="J7776"/>
      <c r="K7776"/>
      <c r="L7776"/>
      <c r="M7776"/>
      <c r="N7776"/>
      <c r="O7776"/>
      <c r="P7776"/>
      <c r="Q7776"/>
    </row>
    <row r="7777" spans="3:17" x14ac:dyDescent="0.35">
      <c r="C7777"/>
      <c r="D7777"/>
      <c r="E7777"/>
      <c r="F7777"/>
      <c r="G7777"/>
      <c r="H7777"/>
      <c r="I7777"/>
      <c r="J7777"/>
      <c r="K7777"/>
      <c r="L7777"/>
      <c r="M7777"/>
      <c r="N7777"/>
      <c r="O7777"/>
      <c r="P7777"/>
      <c r="Q7777"/>
    </row>
    <row r="7778" spans="3:17" x14ac:dyDescent="0.35">
      <c r="C7778"/>
      <c r="D7778"/>
      <c r="E7778"/>
      <c r="F7778"/>
      <c r="G7778"/>
      <c r="H7778"/>
      <c r="I7778"/>
      <c r="J7778"/>
      <c r="K7778"/>
      <c r="L7778"/>
      <c r="M7778"/>
      <c r="N7778"/>
      <c r="O7778"/>
      <c r="P7778"/>
      <c r="Q7778"/>
    </row>
    <row r="7779" spans="3:17" x14ac:dyDescent="0.35">
      <c r="C7779"/>
      <c r="D7779"/>
      <c r="E7779"/>
      <c r="F7779"/>
      <c r="G7779"/>
      <c r="H7779"/>
      <c r="I7779"/>
      <c r="J7779"/>
      <c r="K7779"/>
      <c r="L7779"/>
      <c r="M7779"/>
      <c r="N7779"/>
      <c r="O7779"/>
      <c r="P7779"/>
      <c r="Q7779"/>
    </row>
    <row r="7780" spans="3:17" x14ac:dyDescent="0.35">
      <c r="C7780"/>
      <c r="D7780"/>
      <c r="E7780"/>
      <c r="F7780"/>
      <c r="G7780"/>
      <c r="H7780"/>
      <c r="I7780"/>
      <c r="J7780"/>
      <c r="K7780"/>
      <c r="L7780"/>
      <c r="M7780"/>
      <c r="N7780"/>
      <c r="O7780"/>
      <c r="P7780"/>
      <c r="Q7780"/>
    </row>
    <row r="7781" spans="3:17" x14ac:dyDescent="0.35">
      <c r="C7781"/>
      <c r="D7781"/>
      <c r="E7781"/>
      <c r="F7781"/>
      <c r="G7781"/>
      <c r="H7781"/>
      <c r="I7781"/>
      <c r="J7781"/>
      <c r="K7781"/>
      <c r="L7781"/>
      <c r="M7781"/>
      <c r="N7781"/>
      <c r="O7781"/>
      <c r="P7781"/>
      <c r="Q7781"/>
    </row>
    <row r="7782" spans="3:17" x14ac:dyDescent="0.35">
      <c r="C7782"/>
      <c r="D7782"/>
      <c r="E7782"/>
      <c r="F7782"/>
      <c r="G7782"/>
      <c r="H7782"/>
      <c r="I7782"/>
      <c r="J7782"/>
      <c r="K7782"/>
      <c r="L7782"/>
      <c r="M7782"/>
      <c r="N7782"/>
      <c r="O7782"/>
      <c r="P7782"/>
      <c r="Q7782"/>
    </row>
    <row r="7783" spans="3:17" x14ac:dyDescent="0.35">
      <c r="C7783"/>
      <c r="D7783"/>
      <c r="E7783"/>
      <c r="F7783"/>
      <c r="G7783"/>
      <c r="H7783"/>
      <c r="I7783"/>
      <c r="J7783"/>
      <c r="K7783"/>
      <c r="L7783"/>
      <c r="M7783"/>
      <c r="N7783"/>
      <c r="O7783"/>
      <c r="P7783"/>
      <c r="Q7783"/>
    </row>
    <row r="7784" spans="3:17" x14ac:dyDescent="0.35">
      <c r="C7784"/>
      <c r="D7784"/>
      <c r="E7784"/>
      <c r="F7784"/>
      <c r="G7784"/>
      <c r="H7784"/>
      <c r="I7784"/>
      <c r="J7784"/>
      <c r="K7784"/>
      <c r="L7784"/>
      <c r="M7784"/>
      <c r="N7784"/>
      <c r="O7784"/>
      <c r="P7784"/>
      <c r="Q7784"/>
    </row>
    <row r="7785" spans="3:17" x14ac:dyDescent="0.35">
      <c r="C7785"/>
      <c r="D7785"/>
      <c r="E7785"/>
      <c r="F7785"/>
      <c r="G7785"/>
      <c r="H7785"/>
      <c r="I7785"/>
      <c r="J7785"/>
      <c r="K7785"/>
      <c r="L7785"/>
      <c r="M7785"/>
      <c r="N7785"/>
      <c r="O7785"/>
      <c r="P7785"/>
      <c r="Q7785"/>
    </row>
    <row r="7786" spans="3:17" x14ac:dyDescent="0.35">
      <c r="C7786"/>
      <c r="D7786"/>
      <c r="E7786"/>
      <c r="F7786"/>
      <c r="G7786"/>
      <c r="H7786"/>
      <c r="I7786"/>
      <c r="J7786"/>
      <c r="K7786"/>
      <c r="L7786"/>
      <c r="M7786"/>
      <c r="N7786"/>
      <c r="O7786"/>
      <c r="P7786"/>
      <c r="Q7786"/>
    </row>
    <row r="7787" spans="3:17" x14ac:dyDescent="0.35">
      <c r="C7787"/>
      <c r="D7787"/>
      <c r="E7787"/>
      <c r="F7787"/>
      <c r="G7787"/>
      <c r="H7787"/>
      <c r="I7787"/>
      <c r="J7787"/>
      <c r="K7787"/>
      <c r="L7787"/>
      <c r="M7787"/>
      <c r="N7787"/>
      <c r="O7787"/>
      <c r="P7787"/>
      <c r="Q7787"/>
    </row>
    <row r="7788" spans="3:17" x14ac:dyDescent="0.35">
      <c r="C7788"/>
      <c r="D7788"/>
      <c r="E7788"/>
      <c r="F7788"/>
      <c r="G7788"/>
      <c r="H7788"/>
      <c r="I7788"/>
      <c r="J7788"/>
      <c r="K7788"/>
      <c r="L7788"/>
      <c r="M7788"/>
      <c r="N7788"/>
      <c r="O7788"/>
      <c r="P7788"/>
      <c r="Q7788"/>
    </row>
    <row r="7789" spans="3:17" x14ac:dyDescent="0.35">
      <c r="C7789"/>
      <c r="D7789"/>
      <c r="E7789"/>
      <c r="F7789"/>
      <c r="G7789"/>
      <c r="H7789"/>
      <c r="I7789"/>
      <c r="J7789"/>
      <c r="K7789"/>
      <c r="L7789"/>
      <c r="M7789"/>
      <c r="N7789"/>
      <c r="O7789"/>
      <c r="P7789"/>
      <c r="Q7789"/>
    </row>
    <row r="7790" spans="3:17" x14ac:dyDescent="0.35">
      <c r="C7790"/>
      <c r="D7790"/>
      <c r="E7790"/>
      <c r="F7790"/>
      <c r="G7790"/>
      <c r="H7790"/>
      <c r="I7790"/>
      <c r="J7790"/>
      <c r="K7790"/>
      <c r="L7790"/>
      <c r="M7790"/>
      <c r="N7790"/>
      <c r="O7790"/>
      <c r="P7790"/>
      <c r="Q7790"/>
    </row>
    <row r="7791" spans="3:17" x14ac:dyDescent="0.35">
      <c r="C7791"/>
      <c r="D7791"/>
      <c r="E7791"/>
      <c r="F7791"/>
      <c r="G7791"/>
      <c r="H7791"/>
      <c r="I7791"/>
      <c r="J7791"/>
      <c r="K7791"/>
      <c r="L7791"/>
      <c r="M7791"/>
      <c r="N7791"/>
      <c r="O7791"/>
      <c r="P7791"/>
      <c r="Q7791"/>
    </row>
    <row r="7792" spans="3:17" x14ac:dyDescent="0.35">
      <c r="C7792"/>
      <c r="D7792"/>
      <c r="E7792"/>
      <c r="F7792"/>
      <c r="G7792"/>
      <c r="H7792"/>
      <c r="I7792"/>
      <c r="J7792"/>
      <c r="K7792"/>
      <c r="L7792"/>
      <c r="M7792"/>
      <c r="N7792"/>
      <c r="O7792"/>
      <c r="P7792"/>
      <c r="Q7792"/>
    </row>
    <row r="7793" spans="3:17" x14ac:dyDescent="0.35">
      <c r="C7793"/>
      <c r="D7793"/>
      <c r="E7793"/>
      <c r="F7793"/>
      <c r="G7793"/>
      <c r="H7793"/>
      <c r="I7793"/>
      <c r="J7793"/>
      <c r="K7793"/>
      <c r="L7793"/>
      <c r="M7793"/>
      <c r="N7793"/>
      <c r="O7793"/>
      <c r="P7793"/>
      <c r="Q7793"/>
    </row>
    <row r="7794" spans="3:17" x14ac:dyDescent="0.35">
      <c r="C7794"/>
      <c r="D7794"/>
      <c r="E7794"/>
      <c r="F7794"/>
      <c r="G7794"/>
      <c r="H7794"/>
      <c r="I7794"/>
      <c r="J7794"/>
      <c r="K7794"/>
      <c r="L7794"/>
      <c r="M7794"/>
      <c r="N7794"/>
      <c r="O7794"/>
      <c r="P7794"/>
      <c r="Q7794"/>
    </row>
    <row r="7795" spans="3:17" x14ac:dyDescent="0.35">
      <c r="C7795"/>
      <c r="D7795"/>
      <c r="E7795"/>
      <c r="F7795"/>
      <c r="G7795"/>
      <c r="H7795"/>
      <c r="I7795"/>
      <c r="J7795"/>
      <c r="K7795"/>
      <c r="L7795"/>
      <c r="M7795"/>
      <c r="N7795"/>
      <c r="O7795"/>
      <c r="P7795"/>
      <c r="Q7795"/>
    </row>
    <row r="7796" spans="3:17" x14ac:dyDescent="0.35">
      <c r="C7796"/>
      <c r="D7796"/>
      <c r="E7796"/>
      <c r="F7796"/>
      <c r="G7796"/>
      <c r="H7796"/>
      <c r="I7796"/>
      <c r="J7796"/>
      <c r="K7796"/>
      <c r="L7796"/>
      <c r="M7796"/>
      <c r="N7796"/>
      <c r="O7796"/>
      <c r="P7796"/>
      <c r="Q7796"/>
    </row>
    <row r="7797" spans="3:17" x14ac:dyDescent="0.35">
      <c r="C7797"/>
      <c r="D7797"/>
      <c r="E7797"/>
      <c r="F7797"/>
      <c r="G7797"/>
      <c r="H7797"/>
      <c r="I7797"/>
      <c r="J7797"/>
      <c r="K7797"/>
      <c r="L7797"/>
      <c r="M7797"/>
      <c r="N7797"/>
      <c r="O7797"/>
      <c r="P7797"/>
      <c r="Q7797"/>
    </row>
    <row r="7798" spans="3:17" x14ac:dyDescent="0.35">
      <c r="C7798"/>
      <c r="D7798"/>
      <c r="E7798"/>
      <c r="F7798"/>
      <c r="G7798"/>
      <c r="H7798"/>
      <c r="I7798"/>
      <c r="J7798"/>
      <c r="K7798"/>
      <c r="L7798"/>
      <c r="M7798"/>
      <c r="N7798"/>
      <c r="O7798"/>
      <c r="P7798"/>
      <c r="Q7798"/>
    </row>
    <row r="7799" spans="3:17" x14ac:dyDescent="0.35">
      <c r="C7799"/>
      <c r="D7799"/>
      <c r="E7799"/>
      <c r="F7799"/>
      <c r="G7799"/>
      <c r="H7799"/>
      <c r="I7799"/>
      <c r="J7799"/>
      <c r="K7799"/>
      <c r="L7799"/>
      <c r="M7799"/>
      <c r="N7799"/>
      <c r="O7799"/>
      <c r="P7799"/>
      <c r="Q7799"/>
    </row>
    <row r="7800" spans="3:17" x14ac:dyDescent="0.35">
      <c r="C7800"/>
      <c r="D7800"/>
      <c r="E7800"/>
      <c r="F7800"/>
      <c r="G7800"/>
      <c r="H7800"/>
      <c r="I7800"/>
      <c r="J7800"/>
      <c r="K7800"/>
      <c r="L7800"/>
      <c r="M7800"/>
      <c r="N7800"/>
      <c r="O7800"/>
      <c r="P7800"/>
      <c r="Q7800"/>
    </row>
    <row r="7801" spans="3:17" x14ac:dyDescent="0.35">
      <c r="C7801"/>
      <c r="D7801"/>
      <c r="E7801"/>
      <c r="F7801"/>
      <c r="G7801"/>
      <c r="H7801"/>
      <c r="I7801"/>
      <c r="J7801"/>
      <c r="K7801"/>
      <c r="L7801"/>
      <c r="M7801"/>
      <c r="N7801"/>
      <c r="O7801"/>
      <c r="P7801"/>
      <c r="Q7801"/>
    </row>
    <row r="7802" spans="3:17" x14ac:dyDescent="0.35">
      <c r="C7802"/>
      <c r="D7802"/>
      <c r="E7802"/>
      <c r="F7802"/>
      <c r="G7802"/>
      <c r="H7802"/>
      <c r="I7802"/>
      <c r="J7802"/>
      <c r="K7802"/>
      <c r="L7802"/>
      <c r="M7802"/>
      <c r="N7802"/>
      <c r="O7802"/>
      <c r="P7802"/>
      <c r="Q7802"/>
    </row>
    <row r="7803" spans="3:17" x14ac:dyDescent="0.35">
      <c r="C7803"/>
      <c r="D7803"/>
      <c r="E7803"/>
      <c r="F7803"/>
      <c r="G7803"/>
      <c r="H7803"/>
      <c r="I7803"/>
      <c r="J7803"/>
      <c r="K7803"/>
      <c r="L7803"/>
      <c r="M7803"/>
      <c r="N7803"/>
      <c r="O7803"/>
      <c r="P7803"/>
      <c r="Q7803"/>
    </row>
    <row r="7804" spans="3:17" x14ac:dyDescent="0.35">
      <c r="C7804"/>
      <c r="D7804"/>
      <c r="E7804"/>
      <c r="F7804"/>
      <c r="G7804"/>
      <c r="H7804"/>
      <c r="I7804"/>
      <c r="J7804"/>
      <c r="K7804"/>
      <c r="L7804"/>
      <c r="M7804"/>
      <c r="N7804"/>
      <c r="O7804"/>
      <c r="P7804"/>
      <c r="Q7804"/>
    </row>
    <row r="7805" spans="3:17" x14ac:dyDescent="0.35">
      <c r="C7805"/>
      <c r="D7805"/>
      <c r="E7805"/>
      <c r="F7805"/>
      <c r="G7805"/>
      <c r="H7805"/>
      <c r="I7805"/>
      <c r="J7805"/>
      <c r="K7805"/>
      <c r="L7805"/>
      <c r="M7805"/>
      <c r="N7805"/>
      <c r="O7805"/>
      <c r="P7805"/>
      <c r="Q7805"/>
    </row>
    <row r="7806" spans="3:17" x14ac:dyDescent="0.35">
      <c r="C7806"/>
      <c r="D7806"/>
      <c r="E7806"/>
      <c r="F7806"/>
      <c r="G7806"/>
      <c r="H7806"/>
      <c r="I7806"/>
      <c r="J7806"/>
      <c r="K7806"/>
      <c r="L7806"/>
      <c r="M7806"/>
      <c r="N7806"/>
      <c r="O7806"/>
      <c r="P7806"/>
      <c r="Q7806"/>
    </row>
    <row r="7807" spans="3:17" x14ac:dyDescent="0.35">
      <c r="C7807"/>
      <c r="D7807"/>
      <c r="E7807"/>
      <c r="F7807"/>
      <c r="G7807"/>
      <c r="H7807"/>
      <c r="I7807"/>
      <c r="J7807"/>
      <c r="K7807"/>
      <c r="L7807"/>
      <c r="M7807"/>
      <c r="N7807"/>
      <c r="O7807"/>
      <c r="P7807"/>
      <c r="Q7807"/>
    </row>
    <row r="7808" spans="3:17" x14ac:dyDescent="0.35">
      <c r="C7808"/>
      <c r="D7808"/>
      <c r="E7808"/>
      <c r="F7808"/>
      <c r="G7808"/>
      <c r="H7808"/>
      <c r="I7808"/>
      <c r="J7808"/>
      <c r="K7808"/>
      <c r="L7808"/>
      <c r="M7808"/>
      <c r="N7808"/>
      <c r="O7808"/>
      <c r="P7808"/>
      <c r="Q7808"/>
    </row>
    <row r="7809" spans="3:17" x14ac:dyDescent="0.35">
      <c r="C7809"/>
      <c r="D7809"/>
      <c r="E7809"/>
      <c r="F7809"/>
      <c r="G7809"/>
      <c r="H7809"/>
      <c r="I7809"/>
      <c r="J7809"/>
      <c r="K7809"/>
      <c r="L7809"/>
      <c r="M7809"/>
      <c r="N7809"/>
      <c r="O7809"/>
      <c r="P7809"/>
      <c r="Q7809"/>
    </row>
    <row r="7810" spans="3:17" x14ac:dyDescent="0.35">
      <c r="C7810"/>
      <c r="D7810"/>
      <c r="E7810"/>
      <c r="F7810"/>
      <c r="G7810"/>
      <c r="H7810"/>
      <c r="I7810"/>
      <c r="J7810"/>
      <c r="K7810"/>
      <c r="L7810"/>
      <c r="M7810"/>
      <c r="N7810"/>
      <c r="O7810"/>
      <c r="P7810"/>
      <c r="Q7810"/>
    </row>
    <row r="7811" spans="3:17" x14ac:dyDescent="0.35">
      <c r="C7811"/>
      <c r="D7811"/>
      <c r="E7811"/>
      <c r="F7811"/>
      <c r="G7811"/>
      <c r="H7811"/>
      <c r="I7811"/>
      <c r="J7811"/>
      <c r="K7811"/>
      <c r="L7811"/>
      <c r="M7811"/>
      <c r="N7811"/>
      <c r="O7811"/>
      <c r="P7811"/>
      <c r="Q7811"/>
    </row>
    <row r="7812" spans="3:17" x14ac:dyDescent="0.35">
      <c r="C7812"/>
      <c r="D7812"/>
      <c r="E7812"/>
      <c r="F7812"/>
      <c r="G7812"/>
      <c r="H7812"/>
      <c r="I7812"/>
      <c r="J7812"/>
      <c r="K7812"/>
      <c r="L7812"/>
      <c r="M7812"/>
      <c r="N7812"/>
      <c r="O7812"/>
      <c r="P7812"/>
      <c r="Q7812"/>
    </row>
    <row r="7813" spans="3:17" x14ac:dyDescent="0.35">
      <c r="C7813"/>
      <c r="D7813"/>
      <c r="E7813"/>
      <c r="F7813"/>
      <c r="G7813"/>
      <c r="H7813"/>
      <c r="I7813"/>
      <c r="J7813"/>
      <c r="K7813"/>
      <c r="L7813"/>
      <c r="M7813"/>
      <c r="N7813"/>
      <c r="O7813"/>
      <c r="P7813"/>
      <c r="Q7813"/>
    </row>
    <row r="7814" spans="3:17" x14ac:dyDescent="0.35">
      <c r="C7814"/>
      <c r="D7814"/>
      <c r="E7814"/>
      <c r="F7814"/>
      <c r="G7814"/>
      <c r="H7814"/>
      <c r="I7814"/>
      <c r="J7814"/>
      <c r="K7814"/>
      <c r="L7814"/>
      <c r="M7814"/>
      <c r="N7814"/>
      <c r="O7814"/>
      <c r="P7814"/>
      <c r="Q7814"/>
    </row>
    <row r="7815" spans="3:17" x14ac:dyDescent="0.35">
      <c r="C7815"/>
      <c r="D7815"/>
      <c r="E7815"/>
      <c r="F7815"/>
      <c r="G7815"/>
      <c r="H7815"/>
      <c r="I7815"/>
      <c r="J7815"/>
      <c r="K7815"/>
      <c r="L7815"/>
      <c r="M7815"/>
      <c r="N7815"/>
      <c r="O7815"/>
      <c r="P7815"/>
      <c r="Q7815"/>
    </row>
    <row r="7816" spans="3:17" x14ac:dyDescent="0.35">
      <c r="C7816"/>
      <c r="D7816"/>
      <c r="E7816"/>
      <c r="F7816"/>
      <c r="G7816"/>
      <c r="H7816"/>
      <c r="I7816"/>
      <c r="J7816"/>
      <c r="K7816"/>
      <c r="L7816"/>
      <c r="M7816"/>
      <c r="N7816"/>
      <c r="O7816"/>
      <c r="P7816"/>
      <c r="Q7816"/>
    </row>
    <row r="7817" spans="3:17" x14ac:dyDescent="0.35">
      <c r="C7817"/>
      <c r="D7817"/>
      <c r="E7817"/>
      <c r="F7817"/>
      <c r="G7817"/>
      <c r="H7817"/>
      <c r="I7817"/>
      <c r="J7817"/>
      <c r="K7817"/>
      <c r="L7817"/>
      <c r="M7817"/>
      <c r="N7817"/>
      <c r="O7817"/>
      <c r="P7817"/>
      <c r="Q7817"/>
    </row>
    <row r="7818" spans="3:17" x14ac:dyDescent="0.35">
      <c r="C7818"/>
      <c r="D7818"/>
      <c r="E7818"/>
      <c r="F7818"/>
      <c r="G7818"/>
      <c r="H7818"/>
      <c r="I7818"/>
      <c r="J7818"/>
      <c r="K7818"/>
      <c r="L7818"/>
      <c r="M7818"/>
      <c r="N7818"/>
      <c r="O7818"/>
      <c r="P7818"/>
      <c r="Q7818"/>
    </row>
    <row r="7819" spans="3:17" x14ac:dyDescent="0.35">
      <c r="C7819"/>
      <c r="D7819"/>
      <c r="E7819"/>
      <c r="F7819"/>
      <c r="G7819"/>
      <c r="H7819"/>
      <c r="I7819"/>
      <c r="J7819"/>
      <c r="K7819"/>
      <c r="L7819"/>
      <c r="M7819"/>
      <c r="N7819"/>
      <c r="O7819"/>
      <c r="P7819"/>
      <c r="Q7819"/>
    </row>
    <row r="7820" spans="3:17" x14ac:dyDescent="0.35">
      <c r="C7820"/>
      <c r="D7820"/>
      <c r="E7820"/>
      <c r="F7820"/>
      <c r="G7820"/>
      <c r="H7820"/>
      <c r="I7820"/>
      <c r="J7820"/>
      <c r="K7820"/>
      <c r="L7820"/>
      <c r="M7820"/>
      <c r="N7820"/>
      <c r="O7820"/>
      <c r="P7820"/>
      <c r="Q7820"/>
    </row>
    <row r="7821" spans="3:17" x14ac:dyDescent="0.35">
      <c r="C7821"/>
      <c r="D7821"/>
      <c r="E7821"/>
      <c r="F7821"/>
      <c r="G7821"/>
      <c r="H7821"/>
      <c r="I7821"/>
      <c r="J7821"/>
      <c r="K7821"/>
      <c r="L7821"/>
      <c r="M7821"/>
      <c r="N7821"/>
      <c r="O7821"/>
      <c r="P7821"/>
      <c r="Q7821"/>
    </row>
    <row r="7822" spans="3:17" x14ac:dyDescent="0.35">
      <c r="C7822"/>
      <c r="D7822"/>
      <c r="E7822"/>
      <c r="F7822"/>
      <c r="G7822"/>
      <c r="H7822"/>
      <c r="I7822"/>
      <c r="J7822"/>
      <c r="K7822"/>
      <c r="L7822"/>
      <c r="M7822"/>
      <c r="N7822"/>
      <c r="O7822"/>
      <c r="P7822"/>
      <c r="Q7822"/>
    </row>
    <row r="7823" spans="3:17" x14ac:dyDescent="0.35">
      <c r="C7823"/>
      <c r="D7823"/>
      <c r="E7823"/>
      <c r="F7823"/>
      <c r="G7823"/>
      <c r="H7823"/>
      <c r="I7823"/>
      <c r="J7823"/>
      <c r="K7823"/>
      <c r="L7823"/>
      <c r="M7823"/>
      <c r="N7823"/>
      <c r="O7823"/>
      <c r="P7823"/>
      <c r="Q7823"/>
    </row>
    <row r="7824" spans="3:17" x14ac:dyDescent="0.35">
      <c r="C7824"/>
      <c r="D7824"/>
      <c r="E7824"/>
      <c r="F7824"/>
      <c r="G7824"/>
      <c r="H7824"/>
      <c r="I7824"/>
      <c r="J7824"/>
      <c r="K7824"/>
      <c r="L7824"/>
      <c r="M7824"/>
      <c r="N7824"/>
      <c r="O7824"/>
      <c r="P7824"/>
      <c r="Q7824"/>
    </row>
    <row r="7825" spans="3:17" x14ac:dyDescent="0.35">
      <c r="C7825"/>
      <c r="D7825"/>
      <c r="E7825"/>
      <c r="F7825"/>
      <c r="G7825"/>
      <c r="H7825"/>
      <c r="I7825"/>
      <c r="J7825"/>
      <c r="K7825"/>
      <c r="L7825"/>
      <c r="M7825"/>
      <c r="N7825"/>
      <c r="O7825"/>
      <c r="P7825"/>
      <c r="Q7825"/>
    </row>
    <row r="7826" spans="3:17" x14ac:dyDescent="0.35">
      <c r="C7826"/>
      <c r="D7826"/>
      <c r="E7826"/>
      <c r="F7826"/>
      <c r="G7826"/>
      <c r="H7826"/>
      <c r="I7826"/>
      <c r="J7826"/>
      <c r="K7826"/>
      <c r="L7826"/>
      <c r="M7826"/>
      <c r="N7826"/>
      <c r="O7826"/>
      <c r="P7826"/>
      <c r="Q7826"/>
    </row>
    <row r="7827" spans="3:17" x14ac:dyDescent="0.35">
      <c r="C7827"/>
      <c r="D7827"/>
      <c r="E7827"/>
      <c r="F7827"/>
      <c r="G7827"/>
      <c r="H7827"/>
      <c r="I7827"/>
      <c r="J7827"/>
      <c r="K7827"/>
      <c r="L7827"/>
      <c r="M7827"/>
      <c r="N7827"/>
      <c r="O7827"/>
      <c r="P7827"/>
      <c r="Q7827"/>
    </row>
    <row r="7828" spans="3:17" x14ac:dyDescent="0.35">
      <c r="C7828"/>
      <c r="D7828"/>
      <c r="E7828"/>
      <c r="F7828"/>
      <c r="G7828"/>
      <c r="H7828"/>
      <c r="I7828"/>
      <c r="J7828"/>
      <c r="K7828"/>
      <c r="L7828"/>
      <c r="M7828"/>
      <c r="N7828"/>
      <c r="O7828"/>
      <c r="P7828"/>
      <c r="Q7828"/>
    </row>
    <row r="7829" spans="3:17" x14ac:dyDescent="0.35">
      <c r="C7829"/>
      <c r="D7829"/>
      <c r="E7829"/>
      <c r="F7829"/>
      <c r="G7829"/>
      <c r="H7829"/>
      <c r="I7829"/>
      <c r="J7829"/>
      <c r="K7829"/>
      <c r="L7829"/>
      <c r="M7829"/>
      <c r="N7829"/>
      <c r="O7829"/>
      <c r="P7829"/>
      <c r="Q7829"/>
    </row>
    <row r="7830" spans="3:17" x14ac:dyDescent="0.35">
      <c r="C7830"/>
      <c r="D7830"/>
      <c r="E7830"/>
      <c r="F7830"/>
      <c r="G7830"/>
      <c r="H7830"/>
      <c r="I7830"/>
      <c r="J7830"/>
      <c r="K7830"/>
      <c r="L7830"/>
      <c r="M7830"/>
      <c r="N7830"/>
      <c r="O7830"/>
      <c r="P7830"/>
      <c r="Q7830"/>
    </row>
    <row r="7831" spans="3:17" x14ac:dyDescent="0.35">
      <c r="C7831"/>
      <c r="D7831"/>
      <c r="E7831"/>
      <c r="F7831"/>
      <c r="G7831"/>
      <c r="H7831"/>
      <c r="I7831"/>
      <c r="J7831"/>
      <c r="K7831"/>
      <c r="L7831"/>
      <c r="M7831"/>
      <c r="N7831"/>
      <c r="O7831"/>
      <c r="P7831"/>
      <c r="Q7831"/>
    </row>
    <row r="7832" spans="3:17" x14ac:dyDescent="0.35">
      <c r="C7832"/>
      <c r="D7832"/>
      <c r="E7832"/>
      <c r="F7832"/>
      <c r="G7832"/>
      <c r="H7832"/>
      <c r="I7832"/>
      <c r="J7832"/>
      <c r="K7832"/>
      <c r="L7832"/>
      <c r="M7832"/>
      <c r="N7832"/>
      <c r="O7832"/>
      <c r="P7832"/>
      <c r="Q7832"/>
    </row>
    <row r="7833" spans="3:17" x14ac:dyDescent="0.35">
      <c r="C7833"/>
      <c r="D7833"/>
      <c r="E7833"/>
      <c r="F7833"/>
      <c r="G7833"/>
      <c r="H7833"/>
      <c r="I7833"/>
      <c r="J7833"/>
      <c r="K7833"/>
      <c r="L7833"/>
      <c r="M7833"/>
      <c r="N7833"/>
      <c r="O7833"/>
      <c r="P7833"/>
      <c r="Q7833"/>
    </row>
    <row r="7834" spans="3:17" x14ac:dyDescent="0.35">
      <c r="C7834"/>
      <c r="D7834"/>
      <c r="E7834"/>
      <c r="F7834"/>
      <c r="G7834"/>
      <c r="H7834"/>
      <c r="I7834"/>
      <c r="J7834"/>
      <c r="K7834"/>
      <c r="L7834"/>
      <c r="M7834"/>
      <c r="N7834"/>
      <c r="O7834"/>
      <c r="P7834"/>
      <c r="Q7834"/>
    </row>
    <row r="7835" spans="3:17" x14ac:dyDescent="0.35">
      <c r="C7835"/>
      <c r="D7835"/>
      <c r="E7835"/>
      <c r="F7835"/>
      <c r="G7835"/>
      <c r="H7835"/>
      <c r="I7835"/>
      <c r="J7835"/>
      <c r="K7835"/>
      <c r="L7835"/>
      <c r="M7835"/>
      <c r="N7835"/>
      <c r="O7835"/>
      <c r="P7835"/>
      <c r="Q7835"/>
    </row>
    <row r="7836" spans="3:17" x14ac:dyDescent="0.35">
      <c r="C7836"/>
      <c r="D7836"/>
      <c r="E7836"/>
      <c r="F7836"/>
      <c r="G7836"/>
      <c r="H7836"/>
      <c r="I7836"/>
      <c r="J7836"/>
      <c r="K7836"/>
      <c r="L7836"/>
      <c r="M7836"/>
      <c r="N7836"/>
      <c r="O7836"/>
      <c r="P7836"/>
      <c r="Q7836"/>
    </row>
    <row r="7837" spans="3:17" x14ac:dyDescent="0.35">
      <c r="C7837"/>
      <c r="D7837"/>
      <c r="E7837"/>
      <c r="F7837"/>
      <c r="G7837"/>
      <c r="H7837"/>
      <c r="I7837"/>
      <c r="J7837"/>
      <c r="K7837"/>
      <c r="L7837"/>
      <c r="M7837"/>
      <c r="N7837"/>
      <c r="O7837"/>
      <c r="P7837"/>
      <c r="Q7837"/>
    </row>
    <row r="7838" spans="3:17" x14ac:dyDescent="0.35">
      <c r="C7838"/>
      <c r="D7838"/>
      <c r="E7838"/>
      <c r="F7838"/>
      <c r="G7838"/>
      <c r="H7838"/>
      <c r="I7838"/>
      <c r="J7838"/>
      <c r="K7838"/>
      <c r="L7838"/>
      <c r="M7838"/>
      <c r="N7838"/>
      <c r="O7838"/>
      <c r="P7838"/>
      <c r="Q7838"/>
    </row>
    <row r="7839" spans="3:17" x14ac:dyDescent="0.35">
      <c r="C7839"/>
      <c r="D7839"/>
      <c r="E7839"/>
      <c r="F7839"/>
      <c r="G7839"/>
      <c r="H7839"/>
      <c r="I7839"/>
      <c r="J7839"/>
      <c r="K7839"/>
      <c r="L7839"/>
      <c r="M7839"/>
      <c r="N7839"/>
      <c r="O7839"/>
      <c r="P7839"/>
      <c r="Q7839"/>
    </row>
    <row r="7840" spans="3:17" x14ac:dyDescent="0.35">
      <c r="C7840"/>
      <c r="D7840"/>
      <c r="E7840"/>
      <c r="F7840"/>
      <c r="G7840"/>
      <c r="H7840"/>
      <c r="I7840"/>
      <c r="J7840"/>
      <c r="K7840"/>
      <c r="L7840"/>
      <c r="M7840"/>
      <c r="N7840"/>
      <c r="O7840"/>
      <c r="P7840"/>
      <c r="Q7840"/>
    </row>
    <row r="7841" spans="3:17" x14ac:dyDescent="0.35">
      <c r="C7841"/>
      <c r="D7841"/>
      <c r="E7841"/>
      <c r="F7841"/>
      <c r="G7841"/>
      <c r="H7841"/>
      <c r="I7841"/>
      <c r="J7841"/>
      <c r="K7841"/>
      <c r="L7841"/>
      <c r="M7841"/>
      <c r="N7841"/>
      <c r="O7841"/>
      <c r="P7841"/>
      <c r="Q7841"/>
    </row>
    <row r="7842" spans="3:17" x14ac:dyDescent="0.35">
      <c r="C7842"/>
      <c r="D7842"/>
      <c r="E7842"/>
      <c r="F7842"/>
      <c r="G7842"/>
      <c r="H7842"/>
      <c r="I7842"/>
      <c r="J7842"/>
      <c r="K7842"/>
      <c r="L7842"/>
      <c r="M7842"/>
      <c r="N7842"/>
      <c r="O7842"/>
      <c r="P7842"/>
      <c r="Q7842"/>
    </row>
    <row r="7843" spans="3:17" x14ac:dyDescent="0.35">
      <c r="C7843"/>
      <c r="D7843"/>
      <c r="E7843"/>
      <c r="F7843"/>
      <c r="G7843"/>
      <c r="H7843"/>
      <c r="I7843"/>
      <c r="J7843"/>
      <c r="K7843"/>
      <c r="L7843"/>
      <c r="M7843"/>
      <c r="N7843"/>
      <c r="O7843"/>
      <c r="P7843"/>
      <c r="Q7843"/>
    </row>
    <row r="7844" spans="3:17" x14ac:dyDescent="0.35">
      <c r="C7844"/>
      <c r="D7844"/>
      <c r="E7844"/>
      <c r="F7844"/>
      <c r="G7844"/>
      <c r="H7844"/>
      <c r="I7844"/>
      <c r="J7844"/>
      <c r="K7844"/>
      <c r="L7844"/>
      <c r="M7844"/>
      <c r="N7844"/>
      <c r="O7844"/>
      <c r="P7844"/>
      <c r="Q7844"/>
    </row>
    <row r="7845" spans="3:17" x14ac:dyDescent="0.35">
      <c r="C7845"/>
      <c r="D7845"/>
      <c r="E7845"/>
      <c r="F7845"/>
      <c r="G7845"/>
      <c r="H7845"/>
      <c r="I7845"/>
      <c r="J7845"/>
      <c r="K7845"/>
      <c r="L7845"/>
      <c r="M7845"/>
      <c r="N7845"/>
      <c r="O7845"/>
      <c r="P7845"/>
      <c r="Q7845"/>
    </row>
    <row r="7846" spans="3:17" x14ac:dyDescent="0.35">
      <c r="C7846"/>
      <c r="D7846"/>
      <c r="E7846"/>
      <c r="F7846"/>
      <c r="G7846"/>
      <c r="H7846"/>
      <c r="I7846"/>
      <c r="J7846"/>
      <c r="K7846"/>
      <c r="L7846"/>
      <c r="M7846"/>
      <c r="N7846"/>
      <c r="O7846"/>
      <c r="P7846"/>
      <c r="Q7846"/>
    </row>
    <row r="7847" spans="3:17" x14ac:dyDescent="0.35">
      <c r="C7847"/>
      <c r="D7847"/>
      <c r="E7847"/>
      <c r="F7847"/>
      <c r="G7847"/>
      <c r="H7847"/>
      <c r="I7847"/>
      <c r="J7847"/>
      <c r="K7847"/>
      <c r="L7847"/>
      <c r="M7847"/>
      <c r="N7847"/>
      <c r="O7847"/>
      <c r="P7847"/>
      <c r="Q7847"/>
    </row>
    <row r="7848" spans="3:17" x14ac:dyDescent="0.35">
      <c r="C7848"/>
      <c r="D7848"/>
      <c r="E7848"/>
      <c r="F7848"/>
      <c r="G7848"/>
      <c r="H7848"/>
      <c r="I7848"/>
      <c r="J7848"/>
      <c r="K7848"/>
      <c r="L7848"/>
      <c r="M7848"/>
      <c r="N7848"/>
      <c r="O7848"/>
      <c r="P7848"/>
      <c r="Q7848"/>
    </row>
    <row r="7849" spans="3:17" x14ac:dyDescent="0.35">
      <c r="C7849"/>
      <c r="D7849"/>
      <c r="E7849"/>
      <c r="F7849"/>
      <c r="G7849"/>
      <c r="H7849"/>
      <c r="I7849"/>
      <c r="J7849"/>
      <c r="K7849"/>
      <c r="L7849"/>
      <c r="M7849"/>
      <c r="N7849"/>
      <c r="O7849"/>
      <c r="P7849"/>
      <c r="Q7849"/>
    </row>
    <row r="7850" spans="3:17" x14ac:dyDescent="0.35">
      <c r="C7850"/>
      <c r="D7850"/>
      <c r="E7850"/>
      <c r="F7850"/>
      <c r="G7850"/>
      <c r="H7850"/>
      <c r="I7850"/>
      <c r="J7850"/>
      <c r="K7850"/>
      <c r="L7850"/>
      <c r="M7850"/>
      <c r="N7850"/>
      <c r="O7850"/>
      <c r="P7850"/>
      <c r="Q7850"/>
    </row>
    <row r="7851" spans="3:17" x14ac:dyDescent="0.35">
      <c r="C7851"/>
      <c r="D7851"/>
      <c r="E7851"/>
      <c r="F7851"/>
      <c r="G7851"/>
      <c r="H7851"/>
      <c r="I7851"/>
      <c r="J7851"/>
      <c r="K7851"/>
      <c r="L7851"/>
      <c r="M7851"/>
      <c r="N7851"/>
      <c r="O7851"/>
      <c r="P7851"/>
      <c r="Q7851"/>
    </row>
    <row r="7852" spans="3:17" x14ac:dyDescent="0.35">
      <c r="C7852"/>
      <c r="D7852"/>
      <c r="E7852"/>
      <c r="F7852"/>
      <c r="G7852"/>
      <c r="H7852"/>
      <c r="I7852"/>
      <c r="J7852"/>
      <c r="K7852"/>
      <c r="L7852"/>
      <c r="M7852"/>
      <c r="N7852"/>
      <c r="O7852"/>
      <c r="P7852"/>
      <c r="Q7852"/>
    </row>
    <row r="7853" spans="3:17" x14ac:dyDescent="0.35">
      <c r="C7853"/>
      <c r="D7853"/>
      <c r="E7853"/>
      <c r="F7853"/>
      <c r="G7853"/>
      <c r="H7853"/>
      <c r="I7853"/>
      <c r="J7853"/>
      <c r="K7853"/>
      <c r="L7853"/>
      <c r="M7853"/>
      <c r="N7853"/>
      <c r="O7853"/>
      <c r="P7853"/>
      <c r="Q7853"/>
    </row>
    <row r="7854" spans="3:17" x14ac:dyDescent="0.35">
      <c r="C7854"/>
      <c r="D7854"/>
      <c r="E7854"/>
      <c r="F7854"/>
      <c r="G7854"/>
      <c r="H7854"/>
      <c r="I7854"/>
      <c r="J7854"/>
      <c r="K7854"/>
      <c r="L7854"/>
      <c r="M7854"/>
      <c r="N7854"/>
      <c r="O7854"/>
      <c r="P7854"/>
      <c r="Q7854"/>
    </row>
    <row r="7855" spans="3:17" x14ac:dyDescent="0.35">
      <c r="C7855"/>
      <c r="D7855"/>
      <c r="E7855"/>
      <c r="F7855"/>
      <c r="G7855"/>
      <c r="H7855"/>
      <c r="I7855"/>
      <c r="J7855"/>
      <c r="K7855"/>
      <c r="L7855"/>
      <c r="M7855"/>
      <c r="N7855"/>
      <c r="O7855"/>
      <c r="P7855"/>
      <c r="Q7855"/>
    </row>
    <row r="7856" spans="3:17" x14ac:dyDescent="0.35">
      <c r="C7856"/>
      <c r="D7856"/>
      <c r="E7856"/>
      <c r="F7856"/>
      <c r="G7856"/>
      <c r="H7856"/>
      <c r="I7856"/>
      <c r="J7856"/>
      <c r="K7856"/>
      <c r="L7856"/>
      <c r="M7856"/>
      <c r="N7856"/>
      <c r="O7856"/>
      <c r="P7856"/>
      <c r="Q7856"/>
    </row>
    <row r="7857" spans="3:17" x14ac:dyDescent="0.35">
      <c r="C7857"/>
      <c r="D7857"/>
      <c r="E7857"/>
      <c r="F7857"/>
      <c r="G7857"/>
      <c r="H7857"/>
      <c r="I7857"/>
      <c r="J7857"/>
      <c r="K7857"/>
      <c r="L7857"/>
      <c r="M7857"/>
      <c r="N7857"/>
      <c r="O7857"/>
      <c r="P7857"/>
      <c r="Q7857"/>
    </row>
    <row r="7858" spans="3:17" x14ac:dyDescent="0.35">
      <c r="C7858"/>
      <c r="D7858"/>
      <c r="E7858"/>
      <c r="F7858"/>
      <c r="G7858"/>
      <c r="H7858"/>
      <c r="I7858"/>
      <c r="J7858"/>
      <c r="K7858"/>
      <c r="L7858"/>
      <c r="M7858"/>
      <c r="N7858"/>
      <c r="O7858"/>
      <c r="P7858"/>
      <c r="Q7858"/>
    </row>
    <row r="7859" spans="3:17" x14ac:dyDescent="0.35">
      <c r="C7859"/>
      <c r="D7859"/>
      <c r="E7859"/>
      <c r="F7859"/>
      <c r="G7859"/>
      <c r="H7859"/>
      <c r="I7859"/>
      <c r="J7859"/>
      <c r="K7859"/>
      <c r="L7859"/>
      <c r="M7859"/>
      <c r="N7859"/>
      <c r="O7859"/>
      <c r="P7859"/>
      <c r="Q7859"/>
    </row>
    <row r="7860" spans="3:17" x14ac:dyDescent="0.35">
      <c r="C7860"/>
      <c r="D7860"/>
      <c r="E7860"/>
      <c r="F7860"/>
      <c r="G7860"/>
      <c r="H7860"/>
      <c r="I7860"/>
      <c r="J7860"/>
      <c r="K7860"/>
      <c r="L7860"/>
      <c r="M7860"/>
      <c r="N7860"/>
      <c r="O7860"/>
      <c r="P7860"/>
      <c r="Q7860"/>
    </row>
    <row r="7861" spans="3:17" x14ac:dyDescent="0.35">
      <c r="C7861"/>
      <c r="D7861"/>
      <c r="E7861"/>
      <c r="F7861"/>
      <c r="G7861"/>
      <c r="H7861"/>
      <c r="I7861"/>
      <c r="J7861"/>
      <c r="K7861"/>
      <c r="L7861"/>
      <c r="M7861"/>
      <c r="N7861"/>
      <c r="O7861"/>
      <c r="P7861"/>
      <c r="Q7861"/>
    </row>
    <row r="7862" spans="3:17" x14ac:dyDescent="0.35">
      <c r="C7862"/>
      <c r="D7862"/>
      <c r="E7862"/>
      <c r="F7862"/>
      <c r="G7862"/>
      <c r="H7862"/>
      <c r="I7862"/>
      <c r="J7862"/>
      <c r="K7862"/>
      <c r="L7862"/>
      <c r="M7862"/>
      <c r="N7862"/>
      <c r="O7862"/>
      <c r="P7862"/>
      <c r="Q7862"/>
    </row>
    <row r="7863" spans="3:17" x14ac:dyDescent="0.35">
      <c r="C7863"/>
      <c r="D7863"/>
      <c r="E7863"/>
      <c r="F7863"/>
      <c r="G7863"/>
      <c r="H7863"/>
      <c r="I7863"/>
      <c r="J7863"/>
      <c r="K7863"/>
      <c r="L7863"/>
      <c r="M7863"/>
      <c r="N7863"/>
      <c r="O7863"/>
      <c r="P7863"/>
      <c r="Q7863"/>
    </row>
    <row r="7864" spans="3:17" x14ac:dyDescent="0.35">
      <c r="C7864"/>
      <c r="D7864"/>
      <c r="E7864"/>
      <c r="F7864"/>
      <c r="G7864"/>
      <c r="H7864"/>
      <c r="I7864"/>
      <c r="J7864"/>
      <c r="K7864"/>
      <c r="L7864"/>
      <c r="M7864"/>
      <c r="N7864"/>
      <c r="O7864"/>
      <c r="P7864"/>
      <c r="Q7864"/>
    </row>
    <row r="7865" spans="3:17" x14ac:dyDescent="0.35">
      <c r="C7865"/>
      <c r="D7865"/>
      <c r="E7865"/>
      <c r="F7865"/>
      <c r="G7865"/>
      <c r="H7865"/>
      <c r="I7865"/>
      <c r="J7865"/>
      <c r="K7865"/>
      <c r="L7865"/>
      <c r="M7865"/>
      <c r="N7865"/>
      <c r="O7865"/>
      <c r="P7865"/>
      <c r="Q7865"/>
    </row>
    <row r="7866" spans="3:17" x14ac:dyDescent="0.35">
      <c r="C7866"/>
      <c r="D7866"/>
      <c r="E7866"/>
      <c r="F7866"/>
      <c r="G7866"/>
      <c r="H7866"/>
      <c r="I7866"/>
      <c r="J7866"/>
      <c r="K7866"/>
      <c r="L7866"/>
      <c r="M7866"/>
      <c r="N7866"/>
      <c r="O7866"/>
      <c r="P7866"/>
      <c r="Q7866"/>
    </row>
    <row r="7867" spans="3:17" x14ac:dyDescent="0.35">
      <c r="C7867"/>
      <c r="D7867"/>
      <c r="E7867"/>
      <c r="F7867"/>
      <c r="G7867"/>
      <c r="H7867"/>
      <c r="I7867"/>
      <c r="J7867"/>
      <c r="K7867"/>
      <c r="L7867"/>
      <c r="M7867"/>
      <c r="N7867"/>
      <c r="O7867"/>
      <c r="P7867"/>
      <c r="Q7867"/>
    </row>
    <row r="7868" spans="3:17" x14ac:dyDescent="0.35">
      <c r="C7868"/>
      <c r="D7868"/>
      <c r="E7868"/>
      <c r="F7868"/>
      <c r="G7868"/>
      <c r="H7868"/>
      <c r="I7868"/>
      <c r="J7868"/>
      <c r="K7868"/>
      <c r="L7868"/>
      <c r="M7868"/>
      <c r="N7868"/>
      <c r="O7868"/>
      <c r="P7868"/>
      <c r="Q7868"/>
    </row>
    <row r="7869" spans="3:17" x14ac:dyDescent="0.35">
      <c r="C7869"/>
      <c r="D7869"/>
      <c r="E7869"/>
      <c r="F7869"/>
      <c r="G7869"/>
      <c r="H7869"/>
      <c r="I7869"/>
      <c r="J7869"/>
      <c r="K7869"/>
      <c r="L7869"/>
      <c r="M7869"/>
      <c r="N7869"/>
      <c r="O7869"/>
      <c r="P7869"/>
      <c r="Q7869"/>
    </row>
    <row r="7870" spans="3:17" x14ac:dyDescent="0.35">
      <c r="C7870"/>
      <c r="D7870"/>
      <c r="E7870"/>
      <c r="F7870"/>
      <c r="G7870"/>
      <c r="H7870"/>
      <c r="I7870"/>
      <c r="J7870"/>
      <c r="K7870"/>
      <c r="L7870"/>
      <c r="M7870"/>
      <c r="N7870"/>
      <c r="O7870"/>
      <c r="P7870"/>
      <c r="Q7870"/>
    </row>
    <row r="7871" spans="3:17" x14ac:dyDescent="0.35">
      <c r="C7871"/>
      <c r="D7871"/>
      <c r="E7871"/>
      <c r="F7871"/>
      <c r="G7871"/>
      <c r="H7871"/>
      <c r="I7871"/>
      <c r="J7871"/>
      <c r="K7871"/>
      <c r="L7871"/>
      <c r="M7871"/>
      <c r="N7871"/>
      <c r="O7871"/>
      <c r="P7871"/>
      <c r="Q7871"/>
    </row>
    <row r="7872" spans="3:17" x14ac:dyDescent="0.35">
      <c r="C7872"/>
      <c r="D7872"/>
      <c r="E7872"/>
      <c r="F7872"/>
      <c r="G7872"/>
      <c r="H7872"/>
      <c r="I7872"/>
      <c r="J7872"/>
      <c r="K7872"/>
      <c r="L7872"/>
      <c r="M7872"/>
      <c r="N7872"/>
      <c r="O7872"/>
      <c r="P7872"/>
      <c r="Q7872"/>
    </row>
    <row r="7873" spans="3:17" x14ac:dyDescent="0.35">
      <c r="C7873"/>
      <c r="D7873"/>
      <c r="E7873"/>
      <c r="F7873"/>
      <c r="G7873"/>
      <c r="H7873"/>
      <c r="I7873"/>
      <c r="J7873"/>
      <c r="K7873"/>
      <c r="L7873"/>
      <c r="M7873"/>
      <c r="N7873"/>
      <c r="O7873"/>
      <c r="P7873"/>
      <c r="Q7873"/>
    </row>
    <row r="7874" spans="3:17" x14ac:dyDescent="0.35">
      <c r="C7874"/>
      <c r="D7874"/>
      <c r="E7874"/>
      <c r="F7874"/>
      <c r="G7874"/>
      <c r="H7874"/>
      <c r="I7874"/>
      <c r="J7874"/>
      <c r="K7874"/>
      <c r="L7874"/>
      <c r="M7874"/>
      <c r="N7874"/>
      <c r="O7874"/>
      <c r="P7874"/>
      <c r="Q7874"/>
    </row>
    <row r="7875" spans="3:17" x14ac:dyDescent="0.35">
      <c r="C7875"/>
      <c r="D7875"/>
      <c r="E7875"/>
      <c r="F7875"/>
      <c r="G7875"/>
      <c r="H7875"/>
      <c r="I7875"/>
      <c r="J7875"/>
      <c r="K7875"/>
      <c r="L7875"/>
      <c r="M7875"/>
      <c r="N7875"/>
      <c r="O7875"/>
      <c r="P7875"/>
      <c r="Q7875"/>
    </row>
    <row r="7876" spans="3:17" x14ac:dyDescent="0.35">
      <c r="C7876"/>
      <c r="D7876"/>
      <c r="E7876"/>
      <c r="F7876"/>
      <c r="G7876"/>
      <c r="H7876"/>
      <c r="I7876"/>
      <c r="J7876"/>
      <c r="K7876"/>
      <c r="L7876"/>
      <c r="M7876"/>
      <c r="N7876"/>
      <c r="O7876"/>
      <c r="P7876"/>
      <c r="Q7876"/>
    </row>
    <row r="7877" spans="3:17" x14ac:dyDescent="0.35">
      <c r="C7877"/>
      <c r="D7877"/>
      <c r="E7877"/>
      <c r="F7877"/>
      <c r="G7877"/>
      <c r="H7877"/>
      <c r="I7877"/>
      <c r="J7877"/>
      <c r="K7877"/>
      <c r="L7877"/>
      <c r="M7877"/>
      <c r="N7877"/>
      <c r="O7877"/>
      <c r="P7877"/>
      <c r="Q7877"/>
    </row>
    <row r="7878" spans="3:17" x14ac:dyDescent="0.35">
      <c r="C7878"/>
      <c r="D7878"/>
      <c r="E7878"/>
      <c r="F7878"/>
      <c r="G7878"/>
      <c r="H7878"/>
      <c r="I7878"/>
      <c r="J7878"/>
      <c r="K7878"/>
      <c r="L7878"/>
      <c r="M7878"/>
      <c r="N7878"/>
      <c r="O7878"/>
      <c r="P7878"/>
      <c r="Q7878"/>
    </row>
    <row r="7879" spans="3:17" x14ac:dyDescent="0.35">
      <c r="C7879"/>
      <c r="D7879"/>
      <c r="E7879"/>
      <c r="F7879"/>
      <c r="G7879"/>
      <c r="H7879"/>
      <c r="I7879"/>
      <c r="J7879"/>
      <c r="K7879"/>
      <c r="L7879"/>
      <c r="M7879"/>
      <c r="N7879"/>
      <c r="O7879"/>
      <c r="P7879"/>
      <c r="Q7879"/>
    </row>
    <row r="7880" spans="3:17" x14ac:dyDescent="0.35">
      <c r="C7880"/>
      <c r="D7880"/>
      <c r="E7880"/>
      <c r="F7880"/>
      <c r="G7880"/>
      <c r="H7880"/>
      <c r="I7880"/>
      <c r="J7880"/>
      <c r="K7880"/>
      <c r="L7880"/>
      <c r="M7880"/>
      <c r="N7880"/>
      <c r="O7880"/>
      <c r="P7880"/>
      <c r="Q7880"/>
    </row>
    <row r="7881" spans="3:17" x14ac:dyDescent="0.35">
      <c r="C7881"/>
      <c r="D7881"/>
      <c r="E7881"/>
      <c r="F7881"/>
      <c r="G7881"/>
      <c r="H7881"/>
      <c r="I7881"/>
      <c r="J7881"/>
      <c r="K7881"/>
      <c r="L7881"/>
      <c r="M7881"/>
      <c r="N7881"/>
      <c r="O7881"/>
      <c r="P7881"/>
      <c r="Q7881"/>
    </row>
    <row r="7882" spans="3:17" x14ac:dyDescent="0.35">
      <c r="C7882"/>
      <c r="D7882"/>
      <c r="E7882"/>
      <c r="F7882"/>
      <c r="G7882"/>
      <c r="H7882"/>
      <c r="I7882"/>
      <c r="J7882"/>
      <c r="K7882"/>
      <c r="L7882"/>
      <c r="M7882"/>
      <c r="N7882"/>
      <c r="O7882"/>
      <c r="P7882"/>
      <c r="Q7882"/>
    </row>
    <row r="7883" spans="3:17" x14ac:dyDescent="0.35">
      <c r="C7883"/>
      <c r="D7883"/>
      <c r="E7883"/>
      <c r="F7883"/>
      <c r="G7883"/>
      <c r="H7883"/>
      <c r="I7883"/>
      <c r="J7883"/>
      <c r="K7883"/>
      <c r="L7883"/>
      <c r="M7883"/>
      <c r="N7883"/>
      <c r="O7883"/>
      <c r="P7883"/>
      <c r="Q7883"/>
    </row>
    <row r="7884" spans="3:17" x14ac:dyDescent="0.35">
      <c r="C7884"/>
      <c r="D7884"/>
      <c r="E7884"/>
      <c r="F7884"/>
      <c r="G7884"/>
      <c r="H7884"/>
      <c r="I7884"/>
      <c r="J7884"/>
      <c r="K7884"/>
      <c r="L7884"/>
      <c r="M7884"/>
      <c r="N7884"/>
      <c r="O7884"/>
      <c r="P7884"/>
      <c r="Q7884"/>
    </row>
    <row r="7885" spans="3:17" x14ac:dyDescent="0.35">
      <c r="C7885"/>
      <c r="D7885"/>
      <c r="E7885"/>
      <c r="F7885"/>
      <c r="G7885"/>
      <c r="H7885"/>
      <c r="I7885"/>
      <c r="J7885"/>
      <c r="K7885"/>
      <c r="L7885"/>
      <c r="M7885"/>
      <c r="N7885"/>
      <c r="O7885"/>
      <c r="P7885"/>
      <c r="Q7885"/>
    </row>
    <row r="7886" spans="3:17" x14ac:dyDescent="0.35">
      <c r="C7886"/>
      <c r="D7886"/>
      <c r="E7886"/>
      <c r="F7886"/>
      <c r="G7886"/>
      <c r="H7886"/>
      <c r="I7886"/>
      <c r="J7886"/>
      <c r="K7886"/>
      <c r="L7886"/>
      <c r="M7886"/>
      <c r="N7886"/>
      <c r="O7886"/>
      <c r="P7886"/>
      <c r="Q7886"/>
    </row>
    <row r="7887" spans="3:17" x14ac:dyDescent="0.35">
      <c r="C7887"/>
      <c r="D7887"/>
      <c r="E7887"/>
      <c r="F7887"/>
      <c r="G7887"/>
      <c r="H7887"/>
      <c r="I7887"/>
      <c r="J7887"/>
      <c r="K7887"/>
      <c r="L7887"/>
      <c r="M7887"/>
      <c r="N7887"/>
      <c r="O7887"/>
      <c r="P7887"/>
      <c r="Q7887"/>
    </row>
    <row r="7888" spans="3:17" x14ac:dyDescent="0.35">
      <c r="C7888"/>
      <c r="D7888"/>
      <c r="E7888"/>
      <c r="F7888"/>
      <c r="G7888"/>
      <c r="H7888"/>
      <c r="I7888"/>
      <c r="J7888"/>
      <c r="K7888"/>
      <c r="L7888"/>
      <c r="M7888"/>
      <c r="N7888"/>
      <c r="O7888"/>
      <c r="P7888"/>
      <c r="Q7888"/>
    </row>
    <row r="7889" spans="3:17" x14ac:dyDescent="0.35">
      <c r="C7889"/>
      <c r="D7889"/>
      <c r="E7889"/>
      <c r="F7889"/>
      <c r="G7889"/>
      <c r="H7889"/>
      <c r="I7889"/>
      <c r="J7889"/>
      <c r="K7889"/>
      <c r="L7889"/>
      <c r="M7889"/>
      <c r="N7889"/>
      <c r="O7889"/>
      <c r="P7889"/>
      <c r="Q7889"/>
    </row>
    <row r="7890" spans="3:17" x14ac:dyDescent="0.35">
      <c r="C7890"/>
      <c r="D7890"/>
      <c r="E7890"/>
      <c r="F7890"/>
      <c r="G7890"/>
      <c r="H7890"/>
      <c r="I7890"/>
      <c r="J7890"/>
      <c r="K7890"/>
      <c r="L7890"/>
      <c r="M7890"/>
      <c r="N7890"/>
      <c r="O7890"/>
      <c r="P7890"/>
      <c r="Q7890"/>
    </row>
    <row r="7891" spans="3:17" x14ac:dyDescent="0.35">
      <c r="C7891"/>
      <c r="D7891"/>
      <c r="E7891"/>
      <c r="F7891"/>
      <c r="G7891"/>
      <c r="H7891"/>
      <c r="I7891"/>
      <c r="J7891"/>
      <c r="K7891"/>
      <c r="L7891"/>
      <c r="M7891"/>
      <c r="N7891"/>
      <c r="O7891"/>
      <c r="P7891"/>
      <c r="Q7891"/>
    </row>
    <row r="7892" spans="3:17" x14ac:dyDescent="0.35">
      <c r="C7892"/>
      <c r="D7892"/>
      <c r="E7892"/>
      <c r="F7892"/>
      <c r="G7892"/>
      <c r="H7892"/>
      <c r="I7892"/>
      <c r="J7892"/>
      <c r="K7892"/>
      <c r="L7892"/>
      <c r="M7892"/>
      <c r="N7892"/>
      <c r="O7892"/>
      <c r="P7892"/>
      <c r="Q7892"/>
    </row>
    <row r="7893" spans="3:17" x14ac:dyDescent="0.35">
      <c r="C7893"/>
      <c r="D7893"/>
      <c r="E7893"/>
      <c r="F7893"/>
      <c r="G7893"/>
      <c r="H7893"/>
      <c r="I7893"/>
      <c r="J7893"/>
      <c r="K7893"/>
      <c r="L7893"/>
      <c r="M7893"/>
      <c r="N7893"/>
      <c r="O7893"/>
      <c r="P7893"/>
      <c r="Q7893"/>
    </row>
    <row r="7894" spans="3:17" x14ac:dyDescent="0.35">
      <c r="C7894"/>
      <c r="D7894"/>
      <c r="E7894"/>
      <c r="F7894"/>
      <c r="G7894"/>
      <c r="H7894"/>
      <c r="I7894"/>
      <c r="J7894"/>
      <c r="K7894"/>
      <c r="L7894"/>
      <c r="M7894"/>
      <c r="N7894"/>
      <c r="O7894"/>
      <c r="P7894"/>
      <c r="Q7894"/>
    </row>
    <row r="7895" spans="3:17" x14ac:dyDescent="0.35">
      <c r="C7895"/>
      <c r="D7895"/>
      <c r="E7895"/>
      <c r="F7895"/>
      <c r="G7895"/>
      <c r="H7895"/>
      <c r="I7895"/>
      <c r="J7895"/>
      <c r="K7895"/>
      <c r="L7895"/>
      <c r="M7895"/>
      <c r="N7895"/>
      <c r="O7895"/>
      <c r="P7895"/>
      <c r="Q7895"/>
    </row>
    <row r="7896" spans="3:17" x14ac:dyDescent="0.35">
      <c r="C7896"/>
      <c r="D7896"/>
      <c r="E7896"/>
      <c r="F7896"/>
      <c r="G7896"/>
      <c r="H7896"/>
      <c r="I7896"/>
      <c r="J7896"/>
      <c r="K7896"/>
      <c r="L7896"/>
      <c r="M7896"/>
      <c r="N7896"/>
      <c r="O7896"/>
      <c r="P7896"/>
      <c r="Q7896"/>
    </row>
    <row r="7897" spans="3:17" x14ac:dyDescent="0.35">
      <c r="C7897"/>
      <c r="D7897"/>
      <c r="E7897"/>
      <c r="F7897"/>
      <c r="G7897"/>
      <c r="H7897"/>
      <c r="I7897"/>
      <c r="J7897"/>
      <c r="K7897"/>
      <c r="L7897"/>
      <c r="M7897"/>
      <c r="N7897"/>
      <c r="O7897"/>
      <c r="P7897"/>
      <c r="Q7897"/>
    </row>
    <row r="7898" spans="3:17" x14ac:dyDescent="0.35">
      <c r="C7898"/>
      <c r="D7898"/>
      <c r="E7898"/>
      <c r="F7898"/>
      <c r="G7898"/>
      <c r="H7898"/>
      <c r="I7898"/>
      <c r="J7898"/>
      <c r="K7898"/>
      <c r="L7898"/>
      <c r="M7898"/>
      <c r="N7898"/>
      <c r="O7898"/>
      <c r="P7898"/>
      <c r="Q7898"/>
    </row>
    <row r="7899" spans="3:17" x14ac:dyDescent="0.35">
      <c r="C7899"/>
      <c r="D7899"/>
      <c r="E7899"/>
      <c r="F7899"/>
      <c r="G7899"/>
      <c r="H7899"/>
      <c r="I7899"/>
      <c r="J7899"/>
      <c r="K7899"/>
      <c r="L7899"/>
      <c r="M7899"/>
      <c r="N7899"/>
      <c r="O7899"/>
      <c r="P7899"/>
      <c r="Q7899"/>
    </row>
    <row r="7900" spans="3:17" x14ac:dyDescent="0.35">
      <c r="C7900"/>
      <c r="D7900"/>
      <c r="E7900"/>
      <c r="F7900"/>
      <c r="G7900"/>
      <c r="H7900"/>
      <c r="I7900"/>
      <c r="J7900"/>
      <c r="K7900"/>
      <c r="L7900"/>
      <c r="M7900"/>
      <c r="N7900"/>
      <c r="O7900"/>
      <c r="P7900"/>
      <c r="Q7900"/>
    </row>
    <row r="7901" spans="3:17" x14ac:dyDescent="0.35">
      <c r="C7901"/>
      <c r="D7901"/>
      <c r="E7901"/>
      <c r="F7901"/>
      <c r="G7901"/>
      <c r="H7901"/>
      <c r="I7901"/>
      <c r="J7901"/>
      <c r="K7901"/>
      <c r="L7901"/>
      <c r="M7901"/>
      <c r="N7901"/>
      <c r="O7901"/>
      <c r="P7901"/>
      <c r="Q7901"/>
    </row>
    <row r="7902" spans="3:17" x14ac:dyDescent="0.35">
      <c r="C7902"/>
      <c r="D7902"/>
      <c r="E7902"/>
      <c r="F7902"/>
      <c r="G7902"/>
      <c r="H7902"/>
      <c r="I7902"/>
      <c r="J7902"/>
      <c r="K7902"/>
      <c r="L7902"/>
      <c r="M7902"/>
      <c r="N7902"/>
      <c r="O7902"/>
      <c r="P7902"/>
      <c r="Q7902"/>
    </row>
    <row r="7903" spans="3:17" x14ac:dyDescent="0.35">
      <c r="C7903"/>
      <c r="D7903"/>
      <c r="E7903"/>
      <c r="F7903"/>
      <c r="G7903"/>
      <c r="H7903"/>
      <c r="I7903"/>
      <c r="J7903"/>
      <c r="K7903"/>
      <c r="L7903"/>
      <c r="M7903"/>
      <c r="N7903"/>
      <c r="O7903"/>
      <c r="P7903"/>
      <c r="Q7903"/>
    </row>
    <row r="7904" spans="3:17" x14ac:dyDescent="0.35">
      <c r="C7904"/>
      <c r="D7904"/>
      <c r="E7904"/>
      <c r="F7904"/>
      <c r="G7904"/>
      <c r="H7904"/>
      <c r="I7904"/>
      <c r="J7904"/>
      <c r="K7904"/>
      <c r="L7904"/>
      <c r="M7904"/>
      <c r="N7904"/>
      <c r="O7904"/>
      <c r="P7904"/>
      <c r="Q7904"/>
    </row>
    <row r="7905" spans="3:17" x14ac:dyDescent="0.35">
      <c r="C7905"/>
      <c r="D7905"/>
      <c r="E7905"/>
      <c r="F7905"/>
      <c r="G7905"/>
      <c r="H7905"/>
      <c r="I7905"/>
      <c r="J7905"/>
      <c r="K7905"/>
      <c r="L7905"/>
      <c r="M7905"/>
      <c r="N7905"/>
      <c r="O7905"/>
      <c r="P7905"/>
      <c r="Q7905"/>
    </row>
    <row r="7906" spans="3:17" x14ac:dyDescent="0.35">
      <c r="C7906"/>
      <c r="D7906"/>
      <c r="E7906"/>
      <c r="F7906"/>
      <c r="G7906"/>
      <c r="H7906"/>
      <c r="I7906"/>
      <c r="J7906"/>
      <c r="K7906"/>
      <c r="L7906"/>
      <c r="M7906"/>
      <c r="N7906"/>
      <c r="O7906"/>
      <c r="P7906"/>
      <c r="Q7906"/>
    </row>
    <row r="7907" spans="3:17" x14ac:dyDescent="0.35">
      <c r="C7907"/>
      <c r="D7907"/>
      <c r="E7907"/>
      <c r="F7907"/>
      <c r="G7907"/>
      <c r="H7907"/>
      <c r="I7907"/>
      <c r="J7907"/>
      <c r="K7907"/>
      <c r="L7907"/>
      <c r="M7907"/>
      <c r="N7907"/>
      <c r="O7907"/>
      <c r="P7907"/>
      <c r="Q7907"/>
    </row>
    <row r="7908" spans="3:17" x14ac:dyDescent="0.35">
      <c r="C7908"/>
      <c r="D7908"/>
      <c r="E7908"/>
      <c r="F7908"/>
      <c r="G7908"/>
      <c r="H7908"/>
      <c r="I7908"/>
      <c r="J7908"/>
      <c r="K7908"/>
      <c r="L7908"/>
      <c r="M7908"/>
      <c r="N7908"/>
      <c r="O7908"/>
      <c r="P7908"/>
      <c r="Q7908"/>
    </row>
    <row r="7909" spans="3:17" x14ac:dyDescent="0.35">
      <c r="C7909"/>
      <c r="D7909"/>
      <c r="E7909"/>
      <c r="F7909"/>
      <c r="G7909"/>
      <c r="H7909"/>
      <c r="I7909"/>
      <c r="J7909"/>
      <c r="K7909"/>
      <c r="L7909"/>
      <c r="M7909"/>
      <c r="N7909"/>
      <c r="O7909"/>
      <c r="P7909"/>
      <c r="Q7909"/>
    </row>
    <row r="7910" spans="3:17" x14ac:dyDescent="0.35">
      <c r="C7910"/>
      <c r="D7910"/>
      <c r="E7910"/>
      <c r="F7910"/>
      <c r="G7910"/>
      <c r="H7910"/>
      <c r="I7910"/>
      <c r="J7910"/>
      <c r="K7910"/>
      <c r="L7910"/>
      <c r="M7910"/>
      <c r="N7910"/>
      <c r="O7910"/>
      <c r="P7910"/>
      <c r="Q7910"/>
    </row>
    <row r="7911" spans="3:17" x14ac:dyDescent="0.35">
      <c r="C7911"/>
      <c r="D7911"/>
      <c r="E7911"/>
      <c r="F7911"/>
      <c r="G7911"/>
      <c r="H7911"/>
      <c r="I7911"/>
      <c r="J7911"/>
      <c r="K7911"/>
      <c r="L7911"/>
      <c r="M7911"/>
      <c r="N7911"/>
      <c r="O7911"/>
      <c r="P7911"/>
      <c r="Q7911"/>
    </row>
    <row r="7912" spans="3:17" x14ac:dyDescent="0.35">
      <c r="C7912"/>
      <c r="D7912"/>
      <c r="E7912"/>
      <c r="F7912"/>
      <c r="G7912"/>
      <c r="H7912"/>
      <c r="I7912"/>
      <c r="J7912"/>
      <c r="K7912"/>
      <c r="L7912"/>
      <c r="M7912"/>
      <c r="N7912"/>
      <c r="O7912"/>
      <c r="P7912"/>
      <c r="Q7912"/>
    </row>
    <row r="7913" spans="3:17" x14ac:dyDescent="0.35">
      <c r="C7913"/>
      <c r="D7913"/>
      <c r="E7913"/>
      <c r="F7913"/>
      <c r="G7913"/>
      <c r="H7913"/>
      <c r="I7913"/>
      <c r="J7913"/>
      <c r="K7913"/>
      <c r="L7913"/>
      <c r="M7913"/>
      <c r="N7913"/>
      <c r="O7913"/>
      <c r="P7913"/>
      <c r="Q7913"/>
    </row>
    <row r="7914" spans="3:17" x14ac:dyDescent="0.35">
      <c r="C7914"/>
      <c r="D7914"/>
      <c r="E7914"/>
      <c r="F7914"/>
      <c r="G7914"/>
      <c r="H7914"/>
      <c r="I7914"/>
      <c r="J7914"/>
      <c r="K7914"/>
      <c r="L7914"/>
      <c r="M7914"/>
      <c r="N7914"/>
      <c r="O7914"/>
      <c r="P7914"/>
      <c r="Q7914"/>
    </row>
    <row r="7915" spans="3:17" x14ac:dyDescent="0.35">
      <c r="C7915"/>
      <c r="D7915"/>
      <c r="E7915"/>
      <c r="F7915"/>
      <c r="G7915"/>
      <c r="H7915"/>
      <c r="I7915"/>
      <c r="J7915"/>
      <c r="K7915"/>
      <c r="L7915"/>
      <c r="M7915"/>
      <c r="N7915"/>
      <c r="O7915"/>
      <c r="P7915"/>
      <c r="Q7915"/>
    </row>
    <row r="7916" spans="3:17" x14ac:dyDescent="0.35">
      <c r="C7916"/>
      <c r="D7916"/>
      <c r="E7916"/>
      <c r="F7916"/>
      <c r="G7916"/>
      <c r="H7916"/>
      <c r="I7916"/>
      <c r="J7916"/>
      <c r="K7916"/>
      <c r="L7916"/>
      <c r="M7916"/>
      <c r="N7916"/>
      <c r="O7916"/>
      <c r="P7916"/>
      <c r="Q7916"/>
    </row>
    <row r="7917" spans="3:17" x14ac:dyDescent="0.35">
      <c r="C7917"/>
      <c r="D7917"/>
      <c r="E7917"/>
      <c r="F7917"/>
      <c r="G7917"/>
      <c r="H7917"/>
      <c r="I7917"/>
      <c r="J7917"/>
      <c r="K7917"/>
      <c r="L7917"/>
      <c r="M7917"/>
      <c r="N7917"/>
      <c r="O7917"/>
      <c r="P7917"/>
      <c r="Q7917"/>
    </row>
    <row r="7918" spans="3:17" x14ac:dyDescent="0.35">
      <c r="C7918"/>
      <c r="D7918"/>
      <c r="E7918"/>
      <c r="F7918"/>
      <c r="G7918"/>
      <c r="H7918"/>
      <c r="I7918"/>
      <c r="J7918"/>
      <c r="K7918"/>
      <c r="L7918"/>
      <c r="M7918"/>
      <c r="N7918"/>
      <c r="O7918"/>
      <c r="P7918"/>
      <c r="Q7918"/>
    </row>
    <row r="7919" spans="3:17" x14ac:dyDescent="0.35">
      <c r="C7919"/>
      <c r="D7919"/>
      <c r="E7919"/>
      <c r="F7919"/>
      <c r="G7919"/>
      <c r="H7919"/>
      <c r="I7919"/>
      <c r="J7919"/>
      <c r="K7919"/>
      <c r="L7919"/>
      <c r="M7919"/>
      <c r="N7919"/>
      <c r="O7919"/>
      <c r="P7919"/>
      <c r="Q7919"/>
    </row>
    <row r="7920" spans="3:17" x14ac:dyDescent="0.35">
      <c r="C7920"/>
      <c r="D7920"/>
      <c r="E7920"/>
      <c r="F7920"/>
      <c r="G7920"/>
      <c r="H7920"/>
      <c r="I7920"/>
      <c r="J7920"/>
      <c r="K7920"/>
      <c r="L7920"/>
      <c r="M7920"/>
      <c r="N7920"/>
      <c r="O7920"/>
      <c r="P7920"/>
      <c r="Q7920"/>
    </row>
    <row r="7921" spans="3:17" x14ac:dyDescent="0.35">
      <c r="C7921"/>
      <c r="D7921"/>
      <c r="E7921"/>
      <c r="F7921"/>
      <c r="G7921"/>
      <c r="H7921"/>
      <c r="I7921"/>
      <c r="J7921"/>
      <c r="K7921"/>
      <c r="L7921"/>
      <c r="M7921"/>
      <c r="N7921"/>
      <c r="O7921"/>
      <c r="P7921"/>
      <c r="Q7921"/>
    </row>
    <row r="7922" spans="3:17" x14ac:dyDescent="0.35">
      <c r="C7922"/>
      <c r="D7922"/>
      <c r="E7922"/>
      <c r="F7922"/>
      <c r="G7922"/>
      <c r="H7922"/>
      <c r="I7922"/>
      <c r="J7922"/>
      <c r="K7922"/>
      <c r="L7922"/>
      <c r="M7922"/>
      <c r="N7922"/>
      <c r="O7922"/>
      <c r="P7922"/>
      <c r="Q7922"/>
    </row>
    <row r="7923" spans="3:17" x14ac:dyDescent="0.35">
      <c r="C7923"/>
      <c r="D7923"/>
      <c r="E7923"/>
      <c r="F7923"/>
      <c r="G7923"/>
      <c r="H7923"/>
      <c r="I7923"/>
      <c r="J7923"/>
      <c r="K7923"/>
      <c r="L7923"/>
      <c r="M7923"/>
      <c r="N7923"/>
      <c r="O7923"/>
      <c r="P7923"/>
      <c r="Q7923"/>
    </row>
    <row r="7924" spans="3:17" x14ac:dyDescent="0.35">
      <c r="C7924"/>
      <c r="D7924"/>
      <c r="E7924"/>
      <c r="F7924"/>
      <c r="G7924"/>
      <c r="H7924"/>
      <c r="I7924"/>
      <c r="J7924"/>
      <c r="K7924"/>
      <c r="L7924"/>
      <c r="M7924"/>
      <c r="N7924"/>
      <c r="O7924"/>
      <c r="P7924"/>
      <c r="Q7924"/>
    </row>
    <row r="7925" spans="3:17" x14ac:dyDescent="0.35">
      <c r="C7925"/>
      <c r="D7925"/>
      <c r="E7925"/>
      <c r="F7925"/>
      <c r="G7925"/>
      <c r="H7925"/>
      <c r="I7925"/>
      <c r="J7925"/>
      <c r="K7925"/>
      <c r="L7925"/>
      <c r="M7925"/>
      <c r="N7925"/>
      <c r="O7925"/>
      <c r="P7925"/>
      <c r="Q7925"/>
    </row>
    <row r="7926" spans="3:17" x14ac:dyDescent="0.35">
      <c r="C7926"/>
      <c r="D7926"/>
      <c r="E7926"/>
      <c r="F7926"/>
      <c r="G7926"/>
      <c r="H7926"/>
      <c r="I7926"/>
      <c r="J7926"/>
      <c r="K7926"/>
      <c r="L7926"/>
      <c r="M7926"/>
      <c r="N7926"/>
      <c r="O7926"/>
      <c r="P7926"/>
      <c r="Q7926"/>
    </row>
    <row r="7927" spans="3:17" x14ac:dyDescent="0.35">
      <c r="C7927"/>
      <c r="D7927"/>
      <c r="E7927"/>
      <c r="F7927"/>
      <c r="G7927"/>
      <c r="H7927"/>
      <c r="I7927"/>
      <c r="J7927"/>
      <c r="K7927"/>
      <c r="L7927"/>
      <c r="M7927"/>
      <c r="N7927"/>
      <c r="O7927"/>
      <c r="P7927"/>
      <c r="Q7927"/>
    </row>
    <row r="7928" spans="3:17" x14ac:dyDescent="0.35">
      <c r="C7928"/>
      <c r="D7928"/>
      <c r="E7928"/>
      <c r="F7928"/>
      <c r="G7928"/>
      <c r="H7928"/>
      <c r="I7928"/>
      <c r="J7928"/>
      <c r="K7928"/>
      <c r="L7928"/>
      <c r="M7928"/>
      <c r="N7928"/>
      <c r="O7928"/>
      <c r="P7928"/>
      <c r="Q7928"/>
    </row>
    <row r="7929" spans="3:17" x14ac:dyDescent="0.35">
      <c r="C7929"/>
      <c r="D7929"/>
      <c r="E7929"/>
      <c r="F7929"/>
      <c r="G7929"/>
      <c r="H7929"/>
      <c r="I7929"/>
      <c r="J7929"/>
      <c r="K7929"/>
      <c r="L7929"/>
      <c r="M7929"/>
      <c r="N7929"/>
      <c r="O7929"/>
      <c r="P7929"/>
      <c r="Q7929"/>
    </row>
    <row r="7930" spans="3:17" x14ac:dyDescent="0.35">
      <c r="C7930"/>
      <c r="D7930"/>
      <c r="E7930"/>
      <c r="F7930"/>
      <c r="G7930"/>
      <c r="H7930"/>
      <c r="I7930"/>
      <c r="J7930"/>
      <c r="K7930"/>
      <c r="L7930"/>
      <c r="M7930"/>
      <c r="N7930"/>
      <c r="O7930"/>
      <c r="P7930"/>
      <c r="Q7930"/>
    </row>
    <row r="7931" spans="3:17" x14ac:dyDescent="0.35">
      <c r="C7931"/>
      <c r="D7931"/>
      <c r="E7931"/>
      <c r="F7931"/>
      <c r="G7931"/>
      <c r="H7931"/>
      <c r="I7931"/>
      <c r="J7931"/>
      <c r="K7931"/>
      <c r="L7931"/>
      <c r="M7931"/>
      <c r="N7931"/>
      <c r="O7931"/>
      <c r="P7931"/>
      <c r="Q7931"/>
    </row>
    <row r="7932" spans="3:17" x14ac:dyDescent="0.35">
      <c r="C7932"/>
      <c r="D7932"/>
      <c r="E7932"/>
      <c r="F7932"/>
      <c r="G7932"/>
      <c r="H7932"/>
      <c r="I7932"/>
      <c r="J7932"/>
      <c r="K7932"/>
      <c r="L7932"/>
      <c r="M7932"/>
      <c r="N7932"/>
      <c r="O7932"/>
      <c r="P7932"/>
      <c r="Q7932"/>
    </row>
    <row r="7933" spans="3:17" x14ac:dyDescent="0.35">
      <c r="C7933"/>
      <c r="D7933"/>
      <c r="E7933"/>
      <c r="F7933"/>
      <c r="G7933"/>
      <c r="H7933"/>
      <c r="I7933"/>
      <c r="J7933"/>
      <c r="K7933"/>
      <c r="L7933"/>
      <c r="M7933"/>
      <c r="N7933"/>
      <c r="O7933"/>
      <c r="P7933"/>
      <c r="Q7933"/>
    </row>
    <row r="7934" spans="3:17" x14ac:dyDescent="0.35">
      <c r="C7934"/>
      <c r="D7934"/>
      <c r="E7934"/>
      <c r="F7934"/>
      <c r="G7934"/>
      <c r="H7934"/>
      <c r="I7934"/>
      <c r="J7934"/>
      <c r="K7934"/>
      <c r="L7934"/>
      <c r="M7934"/>
      <c r="N7934"/>
      <c r="O7934"/>
      <c r="P7934"/>
      <c r="Q7934"/>
    </row>
    <row r="7935" spans="3:17" x14ac:dyDescent="0.35">
      <c r="C7935"/>
      <c r="D7935"/>
      <c r="E7935"/>
      <c r="F7935"/>
      <c r="G7935"/>
      <c r="H7935"/>
      <c r="I7935"/>
      <c r="J7935"/>
      <c r="K7935"/>
      <c r="L7935"/>
      <c r="M7935"/>
      <c r="N7935"/>
      <c r="O7935"/>
      <c r="P7935"/>
      <c r="Q7935"/>
    </row>
    <row r="7936" spans="3:17" x14ac:dyDescent="0.35">
      <c r="C7936"/>
      <c r="D7936"/>
      <c r="E7936"/>
      <c r="F7936"/>
      <c r="G7936"/>
      <c r="H7936"/>
      <c r="I7936"/>
      <c r="J7936"/>
      <c r="K7936"/>
      <c r="L7936"/>
      <c r="M7936"/>
      <c r="N7936"/>
      <c r="O7936"/>
      <c r="P7936"/>
      <c r="Q7936"/>
    </row>
    <row r="7937" spans="3:17" x14ac:dyDescent="0.35">
      <c r="C7937"/>
      <c r="D7937"/>
      <c r="E7937"/>
      <c r="F7937"/>
      <c r="G7937"/>
      <c r="H7937"/>
      <c r="I7937"/>
      <c r="J7937"/>
      <c r="K7937"/>
      <c r="L7937"/>
      <c r="M7937"/>
      <c r="N7937"/>
      <c r="O7937"/>
      <c r="P7937"/>
      <c r="Q7937"/>
    </row>
    <row r="7938" spans="3:17" x14ac:dyDescent="0.35">
      <c r="C7938"/>
      <c r="D7938"/>
      <c r="E7938"/>
      <c r="F7938"/>
      <c r="G7938"/>
      <c r="H7938"/>
      <c r="I7938"/>
      <c r="J7938"/>
      <c r="K7938"/>
      <c r="L7938"/>
      <c r="M7938"/>
      <c r="N7938"/>
      <c r="O7938"/>
      <c r="P7938"/>
      <c r="Q7938"/>
    </row>
    <row r="7939" spans="3:17" x14ac:dyDescent="0.35">
      <c r="C7939"/>
      <c r="D7939"/>
      <c r="E7939"/>
      <c r="F7939"/>
      <c r="G7939"/>
      <c r="H7939"/>
      <c r="I7939"/>
      <c r="J7939"/>
      <c r="K7939"/>
      <c r="L7939"/>
      <c r="M7939"/>
      <c r="N7939"/>
      <c r="O7939"/>
      <c r="P7939"/>
      <c r="Q7939"/>
    </row>
    <row r="7940" spans="3:17" x14ac:dyDescent="0.35">
      <c r="C7940"/>
      <c r="D7940"/>
      <c r="E7940"/>
      <c r="F7940"/>
      <c r="G7940"/>
      <c r="H7940"/>
      <c r="I7940"/>
      <c r="J7940"/>
      <c r="K7940"/>
      <c r="L7940"/>
      <c r="M7940"/>
      <c r="N7940"/>
      <c r="O7940"/>
      <c r="P7940"/>
      <c r="Q7940"/>
    </row>
    <row r="7941" spans="3:17" x14ac:dyDescent="0.35">
      <c r="C7941"/>
      <c r="D7941"/>
      <c r="E7941"/>
      <c r="F7941"/>
      <c r="G7941"/>
      <c r="H7941"/>
      <c r="I7941"/>
      <c r="J7941"/>
      <c r="K7941"/>
      <c r="L7941"/>
      <c r="M7941"/>
      <c r="N7941"/>
      <c r="O7941"/>
      <c r="P7941"/>
      <c r="Q7941"/>
    </row>
    <row r="7942" spans="3:17" x14ac:dyDescent="0.35">
      <c r="C7942"/>
      <c r="D7942"/>
      <c r="E7942"/>
      <c r="F7942"/>
      <c r="G7942"/>
      <c r="H7942"/>
      <c r="I7942"/>
      <c r="J7942"/>
      <c r="K7942"/>
      <c r="L7942"/>
      <c r="M7942"/>
      <c r="N7942"/>
      <c r="O7942"/>
      <c r="P7942"/>
      <c r="Q7942"/>
    </row>
    <row r="7943" spans="3:17" x14ac:dyDescent="0.35">
      <c r="C7943"/>
      <c r="D7943"/>
      <c r="E7943"/>
      <c r="F7943"/>
      <c r="G7943"/>
      <c r="H7943"/>
      <c r="I7943"/>
      <c r="J7943"/>
      <c r="K7943"/>
      <c r="L7943"/>
      <c r="M7943"/>
      <c r="N7943"/>
      <c r="O7943"/>
      <c r="P7943"/>
      <c r="Q7943"/>
    </row>
    <row r="7944" spans="3:17" x14ac:dyDescent="0.35">
      <c r="C7944"/>
      <c r="D7944"/>
      <c r="E7944"/>
      <c r="F7944"/>
      <c r="G7944"/>
      <c r="H7944"/>
      <c r="I7944"/>
      <c r="J7944"/>
      <c r="K7944"/>
      <c r="L7944"/>
      <c r="M7944"/>
      <c r="N7944"/>
      <c r="O7944"/>
      <c r="P7944"/>
      <c r="Q7944"/>
    </row>
    <row r="7945" spans="3:17" x14ac:dyDescent="0.35">
      <c r="C7945"/>
      <c r="D7945"/>
      <c r="E7945"/>
      <c r="F7945"/>
      <c r="G7945"/>
      <c r="H7945"/>
      <c r="I7945"/>
      <c r="J7945"/>
      <c r="K7945"/>
      <c r="L7945"/>
      <c r="M7945"/>
      <c r="N7945"/>
      <c r="O7945"/>
      <c r="P7945"/>
      <c r="Q7945"/>
    </row>
    <row r="7946" spans="3:17" x14ac:dyDescent="0.35">
      <c r="C7946"/>
      <c r="D7946"/>
      <c r="E7946"/>
      <c r="F7946"/>
      <c r="G7946"/>
      <c r="H7946"/>
      <c r="I7946"/>
      <c r="J7946"/>
      <c r="K7946"/>
      <c r="L7946"/>
      <c r="M7946"/>
      <c r="N7946"/>
      <c r="O7946"/>
      <c r="P7946"/>
      <c r="Q7946"/>
    </row>
    <row r="7947" spans="3:17" x14ac:dyDescent="0.35">
      <c r="C7947"/>
      <c r="D7947"/>
      <c r="E7947"/>
      <c r="F7947"/>
      <c r="G7947"/>
      <c r="H7947"/>
      <c r="I7947"/>
      <c r="J7947"/>
      <c r="K7947"/>
      <c r="L7947"/>
      <c r="M7947"/>
      <c r="N7947"/>
      <c r="O7947"/>
      <c r="P7947"/>
      <c r="Q7947"/>
    </row>
    <row r="7948" spans="3:17" x14ac:dyDescent="0.35">
      <c r="C7948"/>
      <c r="D7948"/>
      <c r="E7948"/>
      <c r="F7948"/>
      <c r="G7948"/>
      <c r="H7948"/>
      <c r="I7948"/>
      <c r="J7948"/>
      <c r="K7948"/>
      <c r="L7948"/>
      <c r="M7948"/>
      <c r="N7948"/>
      <c r="O7948"/>
      <c r="P7948"/>
      <c r="Q7948"/>
    </row>
    <row r="7949" spans="3:17" x14ac:dyDescent="0.35">
      <c r="C7949"/>
      <c r="D7949"/>
      <c r="E7949"/>
      <c r="F7949"/>
      <c r="G7949"/>
      <c r="H7949"/>
      <c r="I7949"/>
      <c r="J7949"/>
      <c r="K7949"/>
      <c r="L7949"/>
      <c r="M7949"/>
      <c r="N7949"/>
      <c r="O7949"/>
      <c r="P7949"/>
      <c r="Q7949"/>
    </row>
    <row r="7950" spans="3:17" x14ac:dyDescent="0.35">
      <c r="C7950"/>
      <c r="D7950"/>
      <c r="E7950"/>
      <c r="F7950"/>
      <c r="G7950"/>
      <c r="H7950"/>
      <c r="I7950"/>
      <c r="J7950"/>
      <c r="K7950"/>
      <c r="L7950"/>
      <c r="M7950"/>
      <c r="N7950"/>
      <c r="O7950"/>
      <c r="P7950"/>
      <c r="Q7950"/>
    </row>
    <row r="7951" spans="3:17" x14ac:dyDescent="0.35">
      <c r="C7951"/>
      <c r="D7951"/>
      <c r="E7951"/>
      <c r="F7951"/>
      <c r="G7951"/>
      <c r="H7951"/>
      <c r="I7951"/>
      <c r="J7951"/>
      <c r="K7951"/>
      <c r="L7951"/>
      <c r="M7951"/>
      <c r="N7951"/>
      <c r="O7951"/>
      <c r="P7951"/>
      <c r="Q7951"/>
    </row>
    <row r="7952" spans="3:17" x14ac:dyDescent="0.35">
      <c r="C7952"/>
      <c r="D7952"/>
      <c r="E7952"/>
      <c r="F7952"/>
      <c r="G7952"/>
      <c r="H7952"/>
      <c r="I7952"/>
      <c r="J7952"/>
      <c r="K7952"/>
      <c r="L7952"/>
      <c r="M7952"/>
      <c r="N7952"/>
      <c r="O7952"/>
      <c r="P7952"/>
      <c r="Q7952"/>
    </row>
    <row r="7953" spans="3:17" x14ac:dyDescent="0.35">
      <c r="C7953"/>
      <c r="D7953"/>
      <c r="E7953"/>
      <c r="F7953"/>
      <c r="G7953"/>
      <c r="H7953"/>
      <c r="I7953"/>
      <c r="J7953"/>
      <c r="K7953"/>
      <c r="L7953"/>
      <c r="M7953"/>
      <c r="N7953"/>
      <c r="O7953"/>
      <c r="P7953"/>
      <c r="Q7953"/>
    </row>
    <row r="7954" spans="3:17" x14ac:dyDescent="0.35">
      <c r="C7954"/>
      <c r="D7954"/>
      <c r="E7954"/>
      <c r="F7954"/>
      <c r="G7954"/>
      <c r="H7954"/>
      <c r="I7954"/>
      <c r="J7954"/>
      <c r="K7954"/>
      <c r="L7954"/>
      <c r="M7954"/>
      <c r="N7954"/>
      <c r="O7954"/>
      <c r="P7954"/>
      <c r="Q7954"/>
    </row>
    <row r="7955" spans="3:17" x14ac:dyDescent="0.35">
      <c r="C7955"/>
      <c r="D7955"/>
      <c r="E7955"/>
      <c r="F7955"/>
      <c r="G7955"/>
      <c r="H7955"/>
      <c r="I7955"/>
      <c r="J7955"/>
      <c r="K7955"/>
      <c r="L7955"/>
      <c r="M7955"/>
      <c r="N7955"/>
      <c r="O7955"/>
      <c r="P7955"/>
      <c r="Q7955"/>
    </row>
    <row r="7956" spans="3:17" x14ac:dyDescent="0.35">
      <c r="C7956"/>
      <c r="D7956"/>
      <c r="E7956"/>
      <c r="F7956"/>
      <c r="G7956"/>
      <c r="H7956"/>
      <c r="I7956"/>
      <c r="J7956"/>
      <c r="K7956"/>
      <c r="L7956"/>
      <c r="M7956"/>
      <c r="N7956"/>
      <c r="O7956"/>
      <c r="P7956"/>
      <c r="Q7956"/>
    </row>
    <row r="7957" spans="3:17" x14ac:dyDescent="0.35">
      <c r="C7957"/>
      <c r="D7957"/>
      <c r="E7957"/>
      <c r="F7957"/>
      <c r="G7957"/>
      <c r="H7957"/>
      <c r="I7957"/>
      <c r="J7957"/>
      <c r="K7957"/>
      <c r="L7957"/>
      <c r="M7957"/>
      <c r="N7957"/>
      <c r="O7957"/>
      <c r="P7957"/>
      <c r="Q7957"/>
    </row>
    <row r="7958" spans="3:17" x14ac:dyDescent="0.35">
      <c r="C7958"/>
      <c r="D7958"/>
      <c r="E7958"/>
      <c r="F7958"/>
      <c r="G7958"/>
      <c r="H7958"/>
      <c r="I7958"/>
      <c r="J7958"/>
      <c r="K7958"/>
      <c r="L7958"/>
      <c r="M7958"/>
      <c r="N7958"/>
      <c r="O7958"/>
      <c r="P7958"/>
      <c r="Q7958"/>
    </row>
    <row r="7959" spans="3:17" x14ac:dyDescent="0.35">
      <c r="C7959"/>
      <c r="D7959"/>
      <c r="E7959"/>
      <c r="F7959"/>
      <c r="G7959"/>
      <c r="H7959"/>
      <c r="I7959"/>
      <c r="J7959"/>
      <c r="K7959"/>
      <c r="L7959"/>
      <c r="M7959"/>
      <c r="N7959"/>
      <c r="O7959"/>
      <c r="P7959"/>
      <c r="Q7959"/>
    </row>
    <row r="7960" spans="3:17" x14ac:dyDescent="0.35">
      <c r="C7960"/>
      <c r="D7960"/>
      <c r="E7960"/>
      <c r="F7960"/>
      <c r="G7960"/>
      <c r="H7960"/>
      <c r="I7960"/>
      <c r="J7960"/>
      <c r="K7960"/>
      <c r="L7960"/>
      <c r="M7960"/>
      <c r="N7960"/>
      <c r="O7960"/>
      <c r="P7960"/>
      <c r="Q7960"/>
    </row>
    <row r="7961" spans="3:17" x14ac:dyDescent="0.35">
      <c r="C7961"/>
      <c r="D7961"/>
      <c r="E7961"/>
      <c r="F7961"/>
      <c r="G7961"/>
      <c r="H7961"/>
      <c r="I7961"/>
      <c r="J7961"/>
      <c r="K7961"/>
      <c r="L7961"/>
      <c r="M7961"/>
      <c r="N7961"/>
      <c r="O7961"/>
      <c r="P7961"/>
      <c r="Q7961"/>
    </row>
    <row r="7962" spans="3:17" x14ac:dyDescent="0.35">
      <c r="C7962"/>
      <c r="D7962"/>
      <c r="E7962"/>
      <c r="F7962"/>
      <c r="G7962"/>
      <c r="H7962"/>
      <c r="I7962"/>
      <c r="J7962"/>
      <c r="K7962"/>
      <c r="L7962"/>
      <c r="M7962"/>
      <c r="N7962"/>
      <c r="O7962"/>
      <c r="P7962"/>
      <c r="Q7962"/>
    </row>
    <row r="7963" spans="3:17" x14ac:dyDescent="0.35">
      <c r="C7963"/>
      <c r="D7963"/>
      <c r="E7963"/>
      <c r="F7963"/>
      <c r="G7963"/>
      <c r="H7963"/>
      <c r="I7963"/>
      <c r="J7963"/>
      <c r="K7963"/>
      <c r="L7963"/>
      <c r="M7963"/>
      <c r="N7963"/>
      <c r="O7963"/>
      <c r="P7963"/>
      <c r="Q7963"/>
    </row>
    <row r="7964" spans="3:17" x14ac:dyDescent="0.35">
      <c r="C7964"/>
      <c r="D7964"/>
      <c r="E7964"/>
      <c r="F7964"/>
      <c r="G7964"/>
      <c r="H7964"/>
      <c r="I7964"/>
      <c r="J7964"/>
      <c r="K7964"/>
      <c r="L7964"/>
      <c r="M7964"/>
      <c r="N7964"/>
      <c r="O7964"/>
      <c r="P7964"/>
      <c r="Q7964"/>
    </row>
    <row r="7965" spans="3:17" x14ac:dyDescent="0.35">
      <c r="C7965"/>
      <c r="D7965"/>
      <c r="E7965"/>
      <c r="F7965"/>
      <c r="G7965"/>
      <c r="H7965"/>
      <c r="I7965"/>
      <c r="J7965"/>
      <c r="K7965"/>
      <c r="L7965"/>
      <c r="M7965"/>
      <c r="N7965"/>
      <c r="O7965"/>
      <c r="P7965"/>
      <c r="Q7965"/>
    </row>
    <row r="7966" spans="3:17" x14ac:dyDescent="0.35">
      <c r="C7966"/>
      <c r="D7966"/>
      <c r="E7966"/>
      <c r="F7966"/>
      <c r="G7966"/>
      <c r="H7966"/>
      <c r="I7966"/>
      <c r="J7966"/>
      <c r="K7966"/>
      <c r="L7966"/>
      <c r="M7966"/>
      <c r="N7966"/>
      <c r="O7966"/>
      <c r="P7966"/>
      <c r="Q7966"/>
    </row>
    <row r="7967" spans="3:17" x14ac:dyDescent="0.35">
      <c r="C7967"/>
      <c r="D7967"/>
      <c r="E7967"/>
      <c r="F7967"/>
      <c r="G7967"/>
      <c r="H7967"/>
      <c r="I7967"/>
      <c r="J7967"/>
      <c r="K7967"/>
      <c r="L7967"/>
      <c r="M7967"/>
      <c r="N7967"/>
      <c r="O7967"/>
      <c r="P7967"/>
      <c r="Q7967"/>
    </row>
    <row r="7968" spans="3:17" x14ac:dyDescent="0.35">
      <c r="C7968"/>
      <c r="D7968"/>
      <c r="E7968"/>
      <c r="F7968"/>
      <c r="G7968"/>
      <c r="H7968"/>
      <c r="I7968"/>
      <c r="J7968"/>
      <c r="K7968"/>
      <c r="L7968"/>
      <c r="M7968"/>
      <c r="N7968"/>
      <c r="O7968"/>
      <c r="P7968"/>
      <c r="Q7968"/>
    </row>
    <row r="7969" spans="3:17" x14ac:dyDescent="0.35">
      <c r="C7969"/>
      <c r="D7969"/>
      <c r="E7969"/>
      <c r="F7969"/>
      <c r="G7969"/>
      <c r="H7969"/>
      <c r="I7969"/>
      <c r="J7969"/>
      <c r="K7969"/>
      <c r="L7969"/>
      <c r="M7969"/>
      <c r="N7969"/>
      <c r="O7969"/>
      <c r="P7969"/>
      <c r="Q7969"/>
    </row>
    <row r="7970" spans="3:17" x14ac:dyDescent="0.35">
      <c r="C7970"/>
      <c r="D7970"/>
      <c r="E7970"/>
      <c r="F7970"/>
      <c r="G7970"/>
      <c r="H7970"/>
      <c r="I7970"/>
      <c r="J7970"/>
      <c r="K7970"/>
      <c r="L7970"/>
      <c r="M7970"/>
      <c r="N7970"/>
      <c r="O7970"/>
      <c r="P7970"/>
      <c r="Q7970"/>
    </row>
    <row r="7971" spans="3:17" x14ac:dyDescent="0.35">
      <c r="C7971"/>
      <c r="D7971"/>
      <c r="E7971"/>
      <c r="F7971"/>
      <c r="G7971"/>
      <c r="H7971"/>
      <c r="I7971"/>
      <c r="J7971"/>
      <c r="K7971"/>
      <c r="L7971"/>
      <c r="M7971"/>
      <c r="N7971"/>
      <c r="O7971"/>
      <c r="P7971"/>
      <c r="Q7971"/>
    </row>
    <row r="7972" spans="3:17" x14ac:dyDescent="0.35">
      <c r="C7972"/>
      <c r="D7972"/>
      <c r="E7972"/>
      <c r="F7972"/>
      <c r="G7972"/>
      <c r="H7972"/>
      <c r="I7972"/>
      <c r="J7972"/>
      <c r="K7972"/>
      <c r="L7972"/>
      <c r="M7972"/>
      <c r="N7972"/>
      <c r="O7972"/>
      <c r="P7972"/>
      <c r="Q7972"/>
    </row>
    <row r="7973" spans="3:17" x14ac:dyDescent="0.35">
      <c r="C7973"/>
      <c r="D7973"/>
      <c r="E7973"/>
      <c r="F7973"/>
      <c r="G7973"/>
      <c r="H7973"/>
      <c r="I7973"/>
      <c r="J7973"/>
      <c r="K7973"/>
      <c r="L7973"/>
      <c r="M7973"/>
      <c r="N7973"/>
      <c r="O7973"/>
      <c r="P7973"/>
      <c r="Q7973"/>
    </row>
    <row r="7974" spans="3:17" x14ac:dyDescent="0.35">
      <c r="C7974"/>
      <c r="D7974"/>
      <c r="E7974"/>
      <c r="F7974"/>
      <c r="G7974"/>
      <c r="H7974"/>
      <c r="I7974"/>
      <c r="J7974"/>
      <c r="K7974"/>
      <c r="L7974"/>
      <c r="M7974"/>
      <c r="N7974"/>
      <c r="O7974"/>
      <c r="P7974"/>
      <c r="Q7974"/>
    </row>
    <row r="7975" spans="3:17" x14ac:dyDescent="0.35">
      <c r="C7975"/>
      <c r="D7975"/>
      <c r="E7975"/>
      <c r="F7975"/>
      <c r="G7975"/>
      <c r="H7975"/>
      <c r="I7975"/>
      <c r="J7975"/>
      <c r="K7975"/>
      <c r="L7975"/>
      <c r="M7975"/>
      <c r="N7975"/>
      <c r="O7975"/>
      <c r="P7975"/>
      <c r="Q7975"/>
    </row>
    <row r="7976" spans="3:17" x14ac:dyDescent="0.35">
      <c r="C7976"/>
      <c r="D7976"/>
      <c r="E7976"/>
      <c r="F7976"/>
      <c r="G7976"/>
      <c r="H7976"/>
      <c r="I7976"/>
      <c r="J7976"/>
      <c r="K7976"/>
      <c r="L7976"/>
      <c r="M7976"/>
      <c r="N7976"/>
      <c r="O7976"/>
      <c r="P7976"/>
      <c r="Q7976"/>
    </row>
    <row r="7977" spans="3:17" x14ac:dyDescent="0.35">
      <c r="C7977"/>
      <c r="D7977"/>
      <c r="E7977"/>
      <c r="F7977"/>
      <c r="G7977"/>
      <c r="H7977"/>
      <c r="I7977"/>
      <c r="J7977"/>
      <c r="K7977"/>
      <c r="L7977"/>
      <c r="M7977"/>
      <c r="N7977"/>
      <c r="O7977"/>
      <c r="P7977"/>
      <c r="Q7977"/>
    </row>
    <row r="7978" spans="3:17" x14ac:dyDescent="0.35">
      <c r="C7978"/>
      <c r="D7978"/>
      <c r="E7978"/>
      <c r="F7978"/>
      <c r="G7978"/>
      <c r="H7978"/>
      <c r="I7978"/>
      <c r="J7978"/>
      <c r="K7978"/>
      <c r="L7978"/>
      <c r="M7978"/>
      <c r="N7978"/>
      <c r="O7978"/>
      <c r="P7978"/>
      <c r="Q7978"/>
    </row>
    <row r="7979" spans="3:17" x14ac:dyDescent="0.35">
      <c r="C7979"/>
      <c r="D7979"/>
      <c r="E7979"/>
      <c r="F7979"/>
      <c r="G7979"/>
      <c r="H7979"/>
      <c r="I7979"/>
      <c r="J7979"/>
      <c r="K7979"/>
      <c r="L7979"/>
      <c r="M7979"/>
      <c r="N7979"/>
      <c r="O7979"/>
      <c r="P7979"/>
      <c r="Q7979"/>
    </row>
    <row r="7980" spans="3:17" x14ac:dyDescent="0.35">
      <c r="C7980"/>
      <c r="D7980"/>
      <c r="E7980"/>
      <c r="F7980"/>
      <c r="G7980"/>
      <c r="H7980"/>
      <c r="I7980"/>
      <c r="J7980"/>
      <c r="K7980"/>
      <c r="L7980"/>
      <c r="M7980"/>
      <c r="N7980"/>
      <c r="O7980"/>
      <c r="P7980"/>
      <c r="Q7980"/>
    </row>
    <row r="7981" spans="3:17" x14ac:dyDescent="0.35">
      <c r="C7981"/>
      <c r="D7981"/>
      <c r="E7981"/>
      <c r="F7981"/>
      <c r="G7981"/>
      <c r="H7981"/>
      <c r="I7981"/>
      <c r="J7981"/>
      <c r="K7981"/>
      <c r="L7981"/>
      <c r="M7981"/>
      <c r="N7981"/>
      <c r="O7981"/>
      <c r="P7981"/>
      <c r="Q7981"/>
    </row>
    <row r="7982" spans="3:17" x14ac:dyDescent="0.35">
      <c r="C7982"/>
      <c r="D7982"/>
      <c r="E7982"/>
      <c r="F7982"/>
      <c r="G7982"/>
      <c r="H7982"/>
      <c r="I7982"/>
      <c r="J7982"/>
      <c r="K7982"/>
      <c r="L7982"/>
      <c r="M7982"/>
      <c r="N7982"/>
      <c r="O7982"/>
      <c r="P7982"/>
      <c r="Q7982"/>
    </row>
    <row r="7983" spans="3:17" x14ac:dyDescent="0.35">
      <c r="C7983"/>
      <c r="D7983"/>
      <c r="E7983"/>
      <c r="F7983"/>
      <c r="G7983"/>
      <c r="H7983"/>
      <c r="I7983"/>
      <c r="J7983"/>
      <c r="K7983"/>
      <c r="L7983"/>
      <c r="M7983"/>
      <c r="N7983"/>
      <c r="O7983"/>
      <c r="P7983"/>
      <c r="Q7983"/>
    </row>
    <row r="7984" spans="3:17" x14ac:dyDescent="0.35">
      <c r="C7984"/>
      <c r="D7984"/>
      <c r="E7984"/>
      <c r="F7984"/>
      <c r="G7984"/>
      <c r="H7984"/>
      <c r="I7984"/>
      <c r="J7984"/>
      <c r="K7984"/>
      <c r="L7984"/>
      <c r="M7984"/>
      <c r="N7984"/>
      <c r="O7984"/>
      <c r="P7984"/>
      <c r="Q7984"/>
    </row>
    <row r="7985" spans="3:17" x14ac:dyDescent="0.35">
      <c r="C7985"/>
      <c r="D7985"/>
      <c r="E7985"/>
      <c r="F7985"/>
      <c r="G7985"/>
      <c r="H7985"/>
      <c r="I7985"/>
      <c r="J7985"/>
      <c r="K7985"/>
      <c r="L7985"/>
      <c r="M7985"/>
      <c r="N7985"/>
      <c r="O7985"/>
      <c r="P7985"/>
      <c r="Q7985"/>
    </row>
    <row r="7986" spans="3:17" x14ac:dyDescent="0.35">
      <c r="C7986"/>
      <c r="D7986"/>
      <c r="E7986"/>
      <c r="F7986"/>
      <c r="G7986"/>
      <c r="H7986"/>
      <c r="I7986"/>
      <c r="J7986"/>
      <c r="K7986"/>
      <c r="L7986"/>
      <c r="M7986"/>
      <c r="N7986"/>
      <c r="O7986"/>
      <c r="P7986"/>
      <c r="Q7986"/>
    </row>
    <row r="7987" spans="3:17" x14ac:dyDescent="0.35">
      <c r="C7987"/>
      <c r="D7987"/>
      <c r="E7987"/>
      <c r="F7987"/>
      <c r="G7987"/>
      <c r="H7987"/>
      <c r="I7987"/>
      <c r="J7987"/>
      <c r="K7987"/>
      <c r="L7987"/>
      <c r="M7987"/>
      <c r="N7987"/>
      <c r="O7987"/>
      <c r="P7987"/>
      <c r="Q7987"/>
    </row>
    <row r="7988" spans="3:17" x14ac:dyDescent="0.35">
      <c r="C7988"/>
      <c r="D7988"/>
      <c r="E7988"/>
      <c r="F7988"/>
      <c r="G7988"/>
      <c r="H7988"/>
      <c r="I7988"/>
      <c r="J7988"/>
      <c r="K7988"/>
      <c r="L7988"/>
      <c r="M7988"/>
      <c r="N7988"/>
      <c r="O7988"/>
      <c r="P7988"/>
      <c r="Q7988"/>
    </row>
    <row r="7989" spans="3:17" x14ac:dyDescent="0.35">
      <c r="C7989"/>
      <c r="D7989"/>
      <c r="E7989"/>
      <c r="F7989"/>
      <c r="G7989"/>
      <c r="H7989"/>
      <c r="I7989"/>
      <c r="J7989"/>
      <c r="K7989"/>
      <c r="L7989"/>
      <c r="M7989"/>
      <c r="N7989"/>
      <c r="O7989"/>
      <c r="P7989"/>
      <c r="Q7989"/>
    </row>
    <row r="7990" spans="3:17" x14ac:dyDescent="0.35">
      <c r="C7990"/>
      <c r="D7990"/>
      <c r="E7990"/>
      <c r="F7990"/>
      <c r="G7990"/>
      <c r="H7990"/>
      <c r="I7990"/>
      <c r="J7990"/>
      <c r="K7990"/>
      <c r="L7990"/>
      <c r="M7990"/>
      <c r="N7990"/>
      <c r="O7990"/>
      <c r="P7990"/>
      <c r="Q7990"/>
    </row>
    <row r="7991" spans="3:17" x14ac:dyDescent="0.35">
      <c r="C7991"/>
      <c r="D7991"/>
      <c r="E7991"/>
      <c r="F7991"/>
      <c r="G7991"/>
      <c r="H7991"/>
      <c r="I7991"/>
      <c r="J7991"/>
      <c r="K7991"/>
      <c r="L7991"/>
      <c r="M7991"/>
      <c r="N7991"/>
      <c r="O7991"/>
      <c r="P7991"/>
      <c r="Q7991"/>
    </row>
    <row r="7992" spans="3:17" x14ac:dyDescent="0.35">
      <c r="C7992"/>
      <c r="D7992"/>
      <c r="E7992"/>
      <c r="F7992"/>
      <c r="G7992"/>
      <c r="H7992"/>
      <c r="I7992"/>
      <c r="J7992"/>
      <c r="K7992"/>
      <c r="L7992"/>
      <c r="M7992"/>
      <c r="N7992"/>
      <c r="O7992"/>
      <c r="P7992"/>
      <c r="Q7992"/>
    </row>
    <row r="7993" spans="3:17" x14ac:dyDescent="0.35">
      <c r="C7993"/>
      <c r="D7993"/>
      <c r="E7993"/>
      <c r="F7993"/>
      <c r="G7993"/>
      <c r="H7993"/>
      <c r="I7993"/>
      <c r="J7993"/>
      <c r="K7993"/>
      <c r="L7993"/>
      <c r="M7993"/>
      <c r="N7993"/>
      <c r="O7993"/>
      <c r="P7993"/>
      <c r="Q7993"/>
    </row>
    <row r="7994" spans="3:17" x14ac:dyDescent="0.35">
      <c r="C7994"/>
      <c r="D7994"/>
      <c r="E7994"/>
      <c r="F7994"/>
      <c r="G7994"/>
      <c r="H7994"/>
      <c r="I7994"/>
      <c r="J7994"/>
      <c r="K7994"/>
      <c r="L7994"/>
      <c r="M7994"/>
      <c r="N7994"/>
      <c r="O7994"/>
      <c r="P7994"/>
      <c r="Q7994"/>
    </row>
    <row r="7995" spans="3:17" x14ac:dyDescent="0.35">
      <c r="C7995"/>
      <c r="D7995"/>
      <c r="E7995"/>
      <c r="F7995"/>
      <c r="G7995"/>
      <c r="H7995"/>
      <c r="I7995"/>
      <c r="J7995"/>
      <c r="K7995"/>
      <c r="L7995"/>
      <c r="M7995"/>
      <c r="N7995"/>
      <c r="O7995"/>
      <c r="P7995"/>
      <c r="Q7995"/>
    </row>
    <row r="7996" spans="3:17" x14ac:dyDescent="0.35">
      <c r="C7996"/>
      <c r="D7996"/>
      <c r="E7996"/>
      <c r="F7996"/>
      <c r="G7996"/>
      <c r="H7996"/>
      <c r="I7996"/>
      <c r="J7996"/>
      <c r="K7996"/>
      <c r="L7996"/>
      <c r="M7996"/>
      <c r="N7996"/>
      <c r="O7996"/>
      <c r="P7996"/>
      <c r="Q7996"/>
    </row>
    <row r="7997" spans="3:17" x14ac:dyDescent="0.35">
      <c r="C7997"/>
      <c r="D7997"/>
      <c r="E7997"/>
      <c r="F7997"/>
      <c r="G7997"/>
      <c r="H7997"/>
      <c r="I7997"/>
      <c r="J7997"/>
      <c r="K7997"/>
      <c r="L7997"/>
      <c r="M7997"/>
      <c r="N7997"/>
      <c r="O7997"/>
      <c r="P7997"/>
      <c r="Q7997"/>
    </row>
    <row r="7998" spans="3:17" x14ac:dyDescent="0.35">
      <c r="C7998"/>
      <c r="D7998"/>
      <c r="E7998"/>
      <c r="F7998"/>
      <c r="G7998"/>
      <c r="H7998"/>
      <c r="I7998"/>
      <c r="J7998"/>
      <c r="K7998"/>
      <c r="L7998"/>
      <c r="M7998"/>
      <c r="N7998"/>
      <c r="O7998"/>
      <c r="P7998"/>
      <c r="Q7998"/>
    </row>
    <row r="7999" spans="3:17" x14ac:dyDescent="0.35">
      <c r="C7999"/>
      <c r="D7999"/>
      <c r="E7999"/>
      <c r="F7999"/>
      <c r="G7999"/>
      <c r="H7999"/>
      <c r="I7999"/>
      <c r="J7999"/>
      <c r="K7999"/>
      <c r="L7999"/>
      <c r="M7999"/>
      <c r="N7999"/>
      <c r="O7999"/>
      <c r="P7999"/>
      <c r="Q7999"/>
    </row>
    <row r="8000" spans="3:17" x14ac:dyDescent="0.35">
      <c r="C8000"/>
      <c r="D8000"/>
      <c r="E8000"/>
      <c r="F8000"/>
      <c r="G8000"/>
      <c r="H8000"/>
      <c r="I8000"/>
      <c r="J8000"/>
      <c r="K8000"/>
      <c r="L8000"/>
      <c r="M8000"/>
      <c r="N8000"/>
      <c r="O8000"/>
      <c r="P8000"/>
      <c r="Q8000"/>
    </row>
    <row r="8001" spans="3:17" x14ac:dyDescent="0.35">
      <c r="C8001"/>
      <c r="D8001"/>
      <c r="E8001"/>
      <c r="F8001"/>
      <c r="G8001"/>
      <c r="H8001"/>
      <c r="I8001"/>
      <c r="J8001"/>
      <c r="K8001"/>
      <c r="L8001"/>
      <c r="M8001"/>
      <c r="N8001"/>
      <c r="O8001"/>
      <c r="P8001"/>
      <c r="Q8001"/>
    </row>
    <row r="8002" spans="3:17" x14ac:dyDescent="0.35">
      <c r="C8002"/>
      <c r="D8002"/>
      <c r="E8002"/>
      <c r="F8002"/>
      <c r="G8002"/>
      <c r="H8002"/>
      <c r="I8002"/>
      <c r="J8002"/>
      <c r="K8002"/>
      <c r="L8002"/>
      <c r="M8002"/>
      <c r="N8002"/>
      <c r="O8002"/>
      <c r="P8002"/>
      <c r="Q8002"/>
    </row>
    <row r="8003" spans="3:17" x14ac:dyDescent="0.35">
      <c r="C8003"/>
      <c r="D8003"/>
      <c r="E8003"/>
      <c r="F8003"/>
      <c r="G8003"/>
      <c r="H8003"/>
      <c r="I8003"/>
      <c r="J8003"/>
      <c r="K8003"/>
      <c r="L8003"/>
      <c r="M8003"/>
      <c r="N8003"/>
      <c r="O8003"/>
      <c r="P8003"/>
      <c r="Q8003"/>
    </row>
    <row r="8004" spans="3:17" x14ac:dyDescent="0.35">
      <c r="C8004"/>
      <c r="D8004"/>
      <c r="E8004"/>
      <c r="F8004"/>
      <c r="G8004"/>
      <c r="H8004"/>
      <c r="I8004"/>
      <c r="J8004"/>
      <c r="K8004"/>
      <c r="L8004"/>
      <c r="M8004"/>
      <c r="N8004"/>
      <c r="O8004"/>
      <c r="P8004"/>
      <c r="Q8004"/>
    </row>
    <row r="8005" spans="3:17" x14ac:dyDescent="0.35">
      <c r="C8005"/>
      <c r="D8005"/>
      <c r="E8005"/>
      <c r="F8005"/>
      <c r="G8005"/>
      <c r="H8005"/>
      <c r="I8005"/>
      <c r="J8005"/>
      <c r="K8005"/>
      <c r="L8005"/>
      <c r="M8005"/>
      <c r="N8005"/>
      <c r="O8005"/>
      <c r="P8005"/>
      <c r="Q8005"/>
    </row>
    <row r="8006" spans="3:17" x14ac:dyDescent="0.35">
      <c r="C8006"/>
      <c r="D8006"/>
      <c r="E8006"/>
      <c r="F8006"/>
      <c r="G8006"/>
      <c r="H8006"/>
      <c r="I8006"/>
      <c r="J8006"/>
      <c r="K8006"/>
      <c r="L8006"/>
      <c r="M8006"/>
      <c r="N8006"/>
      <c r="O8006"/>
      <c r="P8006"/>
      <c r="Q8006"/>
    </row>
    <row r="8007" spans="3:17" x14ac:dyDescent="0.35">
      <c r="C8007"/>
      <c r="D8007"/>
      <c r="E8007"/>
      <c r="F8007"/>
      <c r="G8007"/>
      <c r="H8007"/>
      <c r="I8007"/>
      <c r="J8007"/>
      <c r="K8007"/>
      <c r="L8007"/>
      <c r="M8007"/>
      <c r="N8007"/>
      <c r="O8007"/>
      <c r="P8007"/>
      <c r="Q8007"/>
    </row>
    <row r="8008" spans="3:17" x14ac:dyDescent="0.35">
      <c r="C8008"/>
      <c r="D8008"/>
      <c r="E8008"/>
      <c r="F8008"/>
      <c r="G8008"/>
      <c r="H8008"/>
      <c r="I8008"/>
      <c r="J8008"/>
      <c r="K8008"/>
      <c r="L8008"/>
      <c r="M8008"/>
      <c r="N8008"/>
      <c r="O8008"/>
      <c r="P8008"/>
      <c r="Q8008"/>
    </row>
    <row r="8009" spans="3:17" x14ac:dyDescent="0.35">
      <c r="C8009"/>
      <c r="D8009"/>
      <c r="E8009"/>
      <c r="F8009"/>
      <c r="G8009"/>
      <c r="H8009"/>
      <c r="I8009"/>
      <c r="J8009"/>
      <c r="K8009"/>
      <c r="L8009"/>
      <c r="M8009"/>
      <c r="N8009"/>
      <c r="O8009"/>
      <c r="P8009"/>
      <c r="Q8009"/>
    </row>
    <row r="8010" spans="3:17" x14ac:dyDescent="0.35">
      <c r="C8010"/>
      <c r="D8010"/>
      <c r="E8010"/>
      <c r="F8010"/>
      <c r="G8010"/>
      <c r="H8010"/>
      <c r="I8010"/>
      <c r="J8010"/>
      <c r="K8010"/>
      <c r="L8010"/>
      <c r="M8010"/>
      <c r="N8010"/>
      <c r="O8010"/>
      <c r="P8010"/>
      <c r="Q8010"/>
    </row>
    <row r="8011" spans="3:17" x14ac:dyDescent="0.35">
      <c r="C8011"/>
      <c r="D8011"/>
      <c r="E8011"/>
      <c r="F8011"/>
      <c r="G8011"/>
      <c r="H8011"/>
      <c r="I8011"/>
      <c r="J8011"/>
      <c r="K8011"/>
      <c r="L8011"/>
      <c r="M8011"/>
      <c r="N8011"/>
      <c r="O8011"/>
      <c r="P8011"/>
      <c r="Q8011"/>
    </row>
    <row r="8012" spans="3:17" x14ac:dyDescent="0.35">
      <c r="C8012"/>
      <c r="D8012"/>
      <c r="E8012"/>
      <c r="F8012"/>
      <c r="G8012"/>
      <c r="H8012"/>
      <c r="I8012"/>
      <c r="J8012"/>
      <c r="K8012"/>
      <c r="L8012"/>
      <c r="M8012"/>
      <c r="N8012"/>
      <c r="O8012"/>
      <c r="P8012"/>
      <c r="Q8012"/>
    </row>
    <row r="8013" spans="3:17" x14ac:dyDescent="0.35">
      <c r="C8013"/>
      <c r="D8013"/>
      <c r="E8013"/>
      <c r="F8013"/>
      <c r="G8013"/>
      <c r="H8013"/>
      <c r="I8013"/>
      <c r="J8013"/>
      <c r="K8013"/>
      <c r="L8013"/>
      <c r="M8013"/>
      <c r="N8013"/>
      <c r="O8013"/>
      <c r="P8013"/>
      <c r="Q8013"/>
    </row>
    <row r="8014" spans="3:17" x14ac:dyDescent="0.35">
      <c r="C8014"/>
      <c r="D8014"/>
      <c r="E8014"/>
      <c r="F8014"/>
      <c r="G8014"/>
      <c r="H8014"/>
      <c r="I8014"/>
      <c r="J8014"/>
      <c r="K8014"/>
      <c r="L8014"/>
      <c r="M8014"/>
      <c r="N8014"/>
      <c r="O8014"/>
      <c r="P8014"/>
      <c r="Q8014"/>
    </row>
    <row r="8015" spans="3:17" x14ac:dyDescent="0.35">
      <c r="C8015"/>
      <c r="D8015"/>
      <c r="E8015"/>
      <c r="F8015"/>
      <c r="G8015"/>
      <c r="H8015"/>
      <c r="I8015"/>
      <c r="J8015"/>
      <c r="K8015"/>
      <c r="L8015"/>
      <c r="M8015"/>
      <c r="N8015"/>
      <c r="O8015"/>
      <c r="P8015"/>
      <c r="Q8015"/>
    </row>
    <row r="8016" spans="3:17" x14ac:dyDescent="0.35">
      <c r="C8016"/>
      <c r="D8016"/>
      <c r="E8016"/>
      <c r="F8016"/>
      <c r="G8016"/>
      <c r="H8016"/>
      <c r="I8016"/>
      <c r="J8016"/>
      <c r="K8016"/>
      <c r="L8016"/>
      <c r="M8016"/>
      <c r="N8016"/>
      <c r="O8016"/>
      <c r="P8016"/>
      <c r="Q8016"/>
    </row>
    <row r="8017" spans="3:17" x14ac:dyDescent="0.35">
      <c r="C8017"/>
      <c r="D8017"/>
      <c r="E8017"/>
      <c r="F8017"/>
      <c r="G8017"/>
      <c r="H8017"/>
      <c r="I8017"/>
      <c r="J8017"/>
      <c r="K8017"/>
      <c r="L8017"/>
      <c r="M8017"/>
      <c r="N8017"/>
      <c r="O8017"/>
      <c r="P8017"/>
      <c r="Q8017"/>
    </row>
    <row r="8018" spans="3:17" x14ac:dyDescent="0.35">
      <c r="C8018"/>
      <c r="D8018"/>
      <c r="E8018"/>
      <c r="F8018"/>
      <c r="G8018"/>
      <c r="H8018"/>
      <c r="I8018"/>
      <c r="J8018"/>
      <c r="K8018"/>
      <c r="L8018"/>
      <c r="M8018"/>
      <c r="N8018"/>
      <c r="O8018"/>
      <c r="P8018"/>
      <c r="Q8018"/>
    </row>
    <row r="8019" spans="3:17" x14ac:dyDescent="0.35">
      <c r="C8019"/>
      <c r="D8019"/>
      <c r="E8019"/>
      <c r="F8019"/>
      <c r="G8019"/>
      <c r="H8019"/>
      <c r="I8019"/>
      <c r="J8019"/>
      <c r="K8019"/>
      <c r="L8019"/>
      <c r="M8019"/>
      <c r="N8019"/>
      <c r="O8019"/>
      <c r="P8019"/>
      <c r="Q8019"/>
    </row>
    <row r="8020" spans="3:17" x14ac:dyDescent="0.35">
      <c r="C8020"/>
      <c r="D8020"/>
      <c r="E8020"/>
      <c r="F8020"/>
      <c r="G8020"/>
      <c r="H8020"/>
      <c r="I8020"/>
      <c r="J8020"/>
      <c r="K8020"/>
      <c r="L8020"/>
      <c r="M8020"/>
      <c r="N8020"/>
      <c r="O8020"/>
      <c r="P8020"/>
      <c r="Q8020"/>
    </row>
    <row r="8021" spans="3:17" x14ac:dyDescent="0.35">
      <c r="C8021"/>
      <c r="D8021"/>
      <c r="E8021"/>
      <c r="F8021"/>
      <c r="G8021"/>
      <c r="H8021"/>
      <c r="I8021"/>
      <c r="J8021"/>
      <c r="K8021"/>
      <c r="L8021"/>
      <c r="M8021"/>
      <c r="N8021"/>
      <c r="O8021"/>
      <c r="P8021"/>
      <c r="Q8021"/>
    </row>
    <row r="8022" spans="3:17" x14ac:dyDescent="0.35">
      <c r="C8022"/>
      <c r="D8022"/>
      <c r="E8022"/>
      <c r="F8022"/>
      <c r="G8022"/>
      <c r="H8022"/>
      <c r="I8022"/>
      <c r="J8022"/>
      <c r="K8022"/>
      <c r="L8022"/>
      <c r="M8022"/>
      <c r="N8022"/>
      <c r="O8022"/>
      <c r="P8022"/>
      <c r="Q8022"/>
    </row>
    <row r="8023" spans="3:17" x14ac:dyDescent="0.35">
      <c r="C8023"/>
      <c r="D8023"/>
      <c r="E8023"/>
      <c r="F8023"/>
      <c r="G8023"/>
      <c r="H8023"/>
      <c r="I8023"/>
      <c r="J8023"/>
      <c r="K8023"/>
      <c r="L8023"/>
      <c r="M8023"/>
      <c r="N8023"/>
      <c r="O8023"/>
      <c r="P8023"/>
      <c r="Q8023"/>
    </row>
    <row r="8024" spans="3:17" x14ac:dyDescent="0.35">
      <c r="C8024"/>
      <c r="D8024"/>
      <c r="E8024"/>
      <c r="F8024"/>
      <c r="G8024"/>
      <c r="H8024"/>
      <c r="I8024"/>
      <c r="J8024"/>
      <c r="K8024"/>
      <c r="L8024"/>
      <c r="M8024"/>
      <c r="N8024"/>
      <c r="O8024"/>
      <c r="P8024"/>
      <c r="Q8024"/>
    </row>
    <row r="8025" spans="3:17" x14ac:dyDescent="0.35">
      <c r="C8025"/>
      <c r="D8025"/>
      <c r="E8025"/>
      <c r="F8025"/>
      <c r="G8025"/>
      <c r="H8025"/>
      <c r="I8025"/>
      <c r="J8025"/>
      <c r="K8025"/>
      <c r="L8025"/>
      <c r="M8025"/>
      <c r="N8025"/>
      <c r="O8025"/>
      <c r="P8025"/>
      <c r="Q8025"/>
    </row>
    <row r="8026" spans="3:17" x14ac:dyDescent="0.35">
      <c r="C8026"/>
      <c r="D8026"/>
      <c r="E8026"/>
      <c r="F8026"/>
      <c r="G8026"/>
      <c r="H8026"/>
      <c r="I8026"/>
      <c r="J8026"/>
      <c r="K8026"/>
      <c r="L8026"/>
      <c r="M8026"/>
      <c r="N8026"/>
      <c r="O8026"/>
      <c r="P8026"/>
      <c r="Q8026"/>
    </row>
    <row r="8027" spans="3:17" x14ac:dyDescent="0.35">
      <c r="C8027"/>
      <c r="D8027"/>
      <c r="E8027"/>
      <c r="F8027"/>
      <c r="G8027"/>
      <c r="H8027"/>
      <c r="I8027"/>
      <c r="J8027"/>
      <c r="K8027"/>
      <c r="L8027"/>
      <c r="M8027"/>
      <c r="N8027"/>
      <c r="O8027"/>
      <c r="P8027"/>
      <c r="Q8027"/>
    </row>
    <row r="8028" spans="3:17" x14ac:dyDescent="0.35">
      <c r="C8028"/>
      <c r="D8028"/>
      <c r="E8028"/>
      <c r="F8028"/>
      <c r="G8028"/>
      <c r="H8028"/>
      <c r="I8028"/>
      <c r="J8028"/>
      <c r="K8028"/>
      <c r="L8028"/>
      <c r="M8028"/>
      <c r="N8028"/>
      <c r="O8028"/>
      <c r="P8028"/>
      <c r="Q8028"/>
    </row>
    <row r="8029" spans="3:17" x14ac:dyDescent="0.35">
      <c r="C8029"/>
      <c r="D8029"/>
      <c r="E8029"/>
      <c r="F8029"/>
      <c r="G8029"/>
      <c r="H8029"/>
      <c r="I8029"/>
      <c r="J8029"/>
      <c r="K8029"/>
      <c r="L8029"/>
      <c r="M8029"/>
      <c r="N8029"/>
      <c r="O8029"/>
      <c r="P8029"/>
      <c r="Q8029"/>
    </row>
    <row r="8030" spans="3:17" x14ac:dyDescent="0.35">
      <c r="C8030"/>
      <c r="D8030"/>
      <c r="E8030"/>
      <c r="F8030"/>
      <c r="G8030"/>
      <c r="H8030"/>
      <c r="I8030"/>
      <c r="J8030"/>
      <c r="K8030"/>
      <c r="L8030"/>
      <c r="M8030"/>
      <c r="N8030"/>
      <c r="O8030"/>
      <c r="P8030"/>
      <c r="Q8030"/>
    </row>
    <row r="8031" spans="3:17" x14ac:dyDescent="0.35">
      <c r="C8031"/>
      <c r="D8031"/>
      <c r="E8031"/>
      <c r="F8031"/>
      <c r="G8031"/>
      <c r="H8031"/>
      <c r="I8031"/>
      <c r="J8031"/>
      <c r="K8031"/>
      <c r="L8031"/>
      <c r="M8031"/>
      <c r="N8031"/>
      <c r="O8031"/>
      <c r="P8031"/>
      <c r="Q8031"/>
    </row>
    <row r="8032" spans="3:17" x14ac:dyDescent="0.35">
      <c r="C8032"/>
      <c r="D8032"/>
      <c r="E8032"/>
      <c r="F8032"/>
      <c r="G8032"/>
      <c r="H8032"/>
      <c r="I8032"/>
      <c r="J8032"/>
      <c r="K8032"/>
      <c r="L8032"/>
      <c r="M8032"/>
      <c r="N8032"/>
      <c r="O8032"/>
      <c r="P8032"/>
      <c r="Q8032"/>
    </row>
    <row r="8033" spans="3:17" x14ac:dyDescent="0.35">
      <c r="C8033"/>
      <c r="D8033"/>
      <c r="E8033"/>
      <c r="F8033"/>
      <c r="G8033"/>
      <c r="H8033"/>
      <c r="I8033"/>
      <c r="J8033"/>
      <c r="K8033"/>
      <c r="L8033"/>
      <c r="M8033"/>
      <c r="N8033"/>
      <c r="O8033"/>
      <c r="P8033"/>
      <c r="Q8033"/>
    </row>
    <row r="8034" spans="3:17" x14ac:dyDescent="0.35">
      <c r="C8034"/>
      <c r="D8034"/>
      <c r="E8034"/>
      <c r="F8034"/>
      <c r="G8034"/>
      <c r="H8034"/>
      <c r="I8034"/>
      <c r="J8034"/>
      <c r="K8034"/>
      <c r="L8034"/>
      <c r="M8034"/>
      <c r="N8034"/>
      <c r="O8034"/>
      <c r="P8034"/>
      <c r="Q8034"/>
    </row>
    <row r="8035" spans="3:17" x14ac:dyDescent="0.35">
      <c r="C8035"/>
      <c r="D8035"/>
      <c r="E8035"/>
      <c r="F8035"/>
      <c r="G8035"/>
      <c r="H8035"/>
      <c r="I8035"/>
      <c r="J8035"/>
      <c r="K8035"/>
      <c r="L8035"/>
      <c r="M8035"/>
      <c r="N8035"/>
      <c r="O8035"/>
      <c r="P8035"/>
      <c r="Q8035"/>
    </row>
    <row r="8036" spans="3:17" x14ac:dyDescent="0.35">
      <c r="C8036"/>
      <c r="D8036"/>
      <c r="E8036"/>
      <c r="F8036"/>
      <c r="G8036"/>
      <c r="H8036"/>
      <c r="I8036"/>
      <c r="J8036"/>
      <c r="K8036"/>
      <c r="L8036"/>
      <c r="M8036"/>
      <c r="N8036"/>
      <c r="O8036"/>
      <c r="P8036"/>
      <c r="Q8036"/>
    </row>
    <row r="8037" spans="3:17" x14ac:dyDescent="0.35">
      <c r="C8037"/>
      <c r="D8037"/>
      <c r="E8037"/>
      <c r="F8037"/>
      <c r="G8037"/>
      <c r="H8037"/>
      <c r="I8037"/>
      <c r="J8037"/>
      <c r="K8037"/>
      <c r="L8037"/>
      <c r="M8037"/>
      <c r="N8037"/>
      <c r="O8037"/>
      <c r="P8037"/>
      <c r="Q8037"/>
    </row>
    <row r="8038" spans="3:17" x14ac:dyDescent="0.35">
      <c r="C8038"/>
      <c r="D8038"/>
      <c r="E8038"/>
      <c r="F8038"/>
      <c r="G8038"/>
      <c r="H8038"/>
      <c r="I8038"/>
      <c r="J8038"/>
      <c r="K8038"/>
      <c r="L8038"/>
      <c r="M8038"/>
      <c r="N8038"/>
      <c r="O8038"/>
      <c r="P8038"/>
      <c r="Q8038"/>
    </row>
    <row r="8039" spans="3:17" x14ac:dyDescent="0.35">
      <c r="C8039"/>
      <c r="D8039"/>
      <c r="E8039"/>
      <c r="F8039"/>
      <c r="G8039"/>
      <c r="H8039"/>
      <c r="I8039"/>
      <c r="J8039"/>
      <c r="K8039"/>
      <c r="L8039"/>
      <c r="M8039"/>
      <c r="N8039"/>
      <c r="O8039"/>
      <c r="P8039"/>
      <c r="Q8039"/>
    </row>
    <row r="8040" spans="3:17" x14ac:dyDescent="0.35">
      <c r="C8040"/>
      <c r="D8040"/>
      <c r="E8040"/>
      <c r="F8040"/>
      <c r="G8040"/>
      <c r="H8040"/>
      <c r="I8040"/>
      <c r="J8040"/>
      <c r="K8040"/>
      <c r="L8040"/>
      <c r="M8040"/>
      <c r="N8040"/>
      <c r="O8040"/>
      <c r="P8040"/>
      <c r="Q8040"/>
    </row>
    <row r="8041" spans="3:17" x14ac:dyDescent="0.35">
      <c r="C8041"/>
      <c r="D8041"/>
      <c r="E8041"/>
      <c r="F8041"/>
      <c r="G8041"/>
      <c r="H8041"/>
      <c r="I8041"/>
      <c r="J8041"/>
      <c r="K8041"/>
      <c r="L8041"/>
      <c r="M8041"/>
      <c r="N8041"/>
      <c r="O8041"/>
      <c r="P8041"/>
      <c r="Q8041"/>
    </row>
    <row r="8042" spans="3:17" x14ac:dyDescent="0.35">
      <c r="C8042"/>
      <c r="D8042"/>
      <c r="E8042"/>
      <c r="F8042"/>
      <c r="G8042"/>
      <c r="H8042"/>
      <c r="I8042"/>
      <c r="J8042"/>
      <c r="K8042"/>
      <c r="L8042"/>
      <c r="M8042"/>
      <c r="N8042"/>
      <c r="O8042"/>
      <c r="P8042"/>
      <c r="Q8042"/>
    </row>
    <row r="8043" spans="3:17" x14ac:dyDescent="0.35">
      <c r="C8043"/>
      <c r="D8043"/>
      <c r="E8043"/>
      <c r="F8043"/>
      <c r="G8043"/>
      <c r="H8043"/>
      <c r="I8043"/>
      <c r="J8043"/>
      <c r="K8043"/>
      <c r="L8043"/>
      <c r="M8043"/>
      <c r="N8043"/>
      <c r="O8043"/>
      <c r="P8043"/>
      <c r="Q8043"/>
    </row>
    <row r="8044" spans="3:17" x14ac:dyDescent="0.35">
      <c r="C8044"/>
      <c r="D8044"/>
      <c r="E8044"/>
      <c r="F8044"/>
      <c r="G8044"/>
      <c r="H8044"/>
      <c r="I8044"/>
      <c r="J8044"/>
      <c r="K8044"/>
      <c r="L8044"/>
      <c r="M8044"/>
      <c r="N8044"/>
      <c r="O8044"/>
      <c r="P8044"/>
      <c r="Q8044"/>
    </row>
    <row r="8045" spans="3:17" x14ac:dyDescent="0.35">
      <c r="C8045"/>
      <c r="D8045"/>
      <c r="E8045"/>
      <c r="F8045"/>
      <c r="G8045"/>
      <c r="H8045"/>
      <c r="I8045"/>
      <c r="J8045"/>
      <c r="K8045"/>
      <c r="L8045"/>
      <c r="M8045"/>
      <c r="N8045"/>
      <c r="O8045"/>
      <c r="P8045"/>
      <c r="Q8045"/>
    </row>
    <row r="8046" spans="3:17" x14ac:dyDescent="0.35">
      <c r="C8046"/>
      <c r="D8046"/>
      <c r="E8046"/>
      <c r="F8046"/>
      <c r="G8046"/>
      <c r="H8046"/>
      <c r="I8046"/>
      <c r="J8046"/>
      <c r="K8046"/>
      <c r="L8046"/>
      <c r="M8046"/>
      <c r="N8046"/>
      <c r="O8046"/>
      <c r="P8046"/>
      <c r="Q8046"/>
    </row>
    <row r="8047" spans="3:17" x14ac:dyDescent="0.35">
      <c r="C8047"/>
      <c r="D8047"/>
      <c r="E8047"/>
      <c r="F8047"/>
      <c r="G8047"/>
      <c r="H8047"/>
      <c r="I8047"/>
      <c r="J8047"/>
      <c r="K8047"/>
      <c r="L8047"/>
      <c r="M8047"/>
      <c r="N8047"/>
      <c r="O8047"/>
      <c r="P8047"/>
      <c r="Q8047"/>
    </row>
    <row r="8048" spans="3:17" x14ac:dyDescent="0.35">
      <c r="C8048"/>
      <c r="D8048"/>
      <c r="E8048"/>
      <c r="F8048"/>
      <c r="G8048"/>
      <c r="H8048"/>
      <c r="I8048"/>
      <c r="J8048"/>
      <c r="K8048"/>
      <c r="L8048"/>
      <c r="M8048"/>
      <c r="N8048"/>
      <c r="O8048"/>
      <c r="P8048"/>
      <c r="Q8048"/>
    </row>
    <row r="8049" spans="3:17" x14ac:dyDescent="0.35">
      <c r="C8049"/>
      <c r="D8049"/>
      <c r="E8049"/>
      <c r="F8049"/>
      <c r="G8049"/>
      <c r="H8049"/>
      <c r="I8049"/>
      <c r="J8049"/>
      <c r="K8049"/>
      <c r="L8049"/>
      <c r="M8049"/>
      <c r="N8049"/>
      <c r="O8049"/>
      <c r="P8049"/>
      <c r="Q8049"/>
    </row>
    <row r="8050" spans="3:17" x14ac:dyDescent="0.35">
      <c r="C8050"/>
      <c r="D8050"/>
      <c r="E8050"/>
      <c r="F8050"/>
      <c r="G8050"/>
      <c r="H8050"/>
      <c r="I8050"/>
      <c r="J8050"/>
      <c r="K8050"/>
      <c r="L8050"/>
      <c r="M8050"/>
      <c r="N8050"/>
      <c r="O8050"/>
      <c r="P8050"/>
      <c r="Q8050"/>
    </row>
    <row r="8051" spans="3:17" x14ac:dyDescent="0.35">
      <c r="C8051"/>
      <c r="D8051"/>
      <c r="E8051"/>
      <c r="F8051"/>
      <c r="G8051"/>
      <c r="H8051"/>
      <c r="I8051"/>
      <c r="J8051"/>
      <c r="K8051"/>
      <c r="L8051"/>
      <c r="M8051"/>
      <c r="N8051"/>
      <c r="O8051"/>
      <c r="P8051"/>
      <c r="Q8051"/>
    </row>
    <row r="8052" spans="3:17" x14ac:dyDescent="0.35">
      <c r="C8052"/>
      <c r="D8052"/>
      <c r="E8052"/>
      <c r="F8052"/>
      <c r="G8052"/>
      <c r="H8052"/>
      <c r="I8052"/>
      <c r="J8052"/>
      <c r="K8052"/>
      <c r="L8052"/>
      <c r="M8052"/>
      <c r="N8052"/>
      <c r="O8052"/>
      <c r="P8052"/>
      <c r="Q8052"/>
    </row>
    <row r="8053" spans="3:17" x14ac:dyDescent="0.35">
      <c r="C8053"/>
      <c r="D8053"/>
      <c r="E8053"/>
      <c r="F8053"/>
      <c r="G8053"/>
      <c r="H8053"/>
      <c r="I8053"/>
      <c r="J8053"/>
      <c r="K8053"/>
      <c r="L8053"/>
      <c r="M8053"/>
      <c r="N8053"/>
      <c r="O8053"/>
      <c r="P8053"/>
      <c r="Q8053"/>
    </row>
    <row r="8054" spans="3:17" x14ac:dyDescent="0.35">
      <c r="C8054"/>
      <c r="D8054"/>
      <c r="E8054"/>
      <c r="F8054"/>
      <c r="G8054"/>
      <c r="H8054"/>
      <c r="I8054"/>
      <c r="J8054"/>
      <c r="K8054"/>
      <c r="L8054"/>
      <c r="M8054"/>
      <c r="N8054"/>
      <c r="O8054"/>
      <c r="P8054"/>
      <c r="Q8054"/>
    </row>
    <row r="8055" spans="3:17" x14ac:dyDescent="0.35">
      <c r="C8055"/>
      <c r="D8055"/>
      <c r="E8055"/>
      <c r="F8055"/>
      <c r="G8055"/>
      <c r="H8055"/>
      <c r="I8055"/>
      <c r="J8055"/>
      <c r="K8055"/>
      <c r="L8055"/>
      <c r="M8055"/>
      <c r="N8055"/>
      <c r="O8055"/>
      <c r="P8055"/>
      <c r="Q8055"/>
    </row>
    <row r="8056" spans="3:17" x14ac:dyDescent="0.35">
      <c r="C8056"/>
      <c r="D8056"/>
      <c r="E8056"/>
      <c r="F8056"/>
      <c r="G8056"/>
      <c r="H8056"/>
      <c r="I8056"/>
      <c r="J8056"/>
      <c r="K8056"/>
      <c r="L8056"/>
      <c r="M8056"/>
      <c r="N8056"/>
      <c r="O8056"/>
      <c r="P8056"/>
      <c r="Q8056"/>
    </row>
    <row r="8057" spans="3:17" x14ac:dyDescent="0.35">
      <c r="C8057"/>
      <c r="D8057"/>
      <c r="E8057"/>
      <c r="F8057"/>
      <c r="G8057"/>
      <c r="H8057"/>
      <c r="I8057"/>
      <c r="J8057"/>
      <c r="K8057"/>
      <c r="L8057"/>
      <c r="M8057"/>
      <c r="N8057"/>
      <c r="O8057"/>
      <c r="P8057"/>
      <c r="Q8057"/>
    </row>
    <row r="8058" spans="3:17" x14ac:dyDescent="0.35">
      <c r="C8058"/>
      <c r="D8058"/>
      <c r="E8058"/>
      <c r="F8058"/>
      <c r="G8058"/>
      <c r="H8058"/>
      <c r="I8058"/>
      <c r="J8058"/>
      <c r="K8058"/>
      <c r="L8058"/>
      <c r="M8058"/>
      <c r="N8058"/>
      <c r="O8058"/>
      <c r="P8058"/>
      <c r="Q8058"/>
    </row>
    <row r="8059" spans="3:17" x14ac:dyDescent="0.35">
      <c r="C8059"/>
      <c r="D8059"/>
      <c r="E8059"/>
      <c r="F8059"/>
      <c r="G8059"/>
      <c r="H8059"/>
      <c r="I8059"/>
      <c r="J8059"/>
      <c r="K8059"/>
      <c r="L8059"/>
      <c r="M8059"/>
      <c r="N8059"/>
      <c r="O8059"/>
      <c r="P8059"/>
      <c r="Q8059"/>
    </row>
    <row r="8060" spans="3:17" x14ac:dyDescent="0.35">
      <c r="C8060"/>
      <c r="D8060"/>
      <c r="E8060"/>
      <c r="F8060"/>
      <c r="G8060"/>
      <c r="H8060"/>
      <c r="I8060"/>
      <c r="J8060"/>
      <c r="K8060"/>
      <c r="L8060"/>
      <c r="M8060"/>
      <c r="N8060"/>
      <c r="O8060"/>
      <c r="P8060"/>
      <c r="Q8060"/>
    </row>
    <row r="8061" spans="3:17" x14ac:dyDescent="0.35">
      <c r="C8061"/>
      <c r="D8061"/>
      <c r="E8061"/>
      <c r="F8061"/>
      <c r="G8061"/>
      <c r="H8061"/>
      <c r="I8061"/>
      <c r="J8061"/>
      <c r="K8061"/>
      <c r="L8061"/>
      <c r="M8061"/>
      <c r="N8061"/>
      <c r="O8061"/>
      <c r="P8061"/>
      <c r="Q8061"/>
    </row>
    <row r="8062" spans="3:17" x14ac:dyDescent="0.35">
      <c r="C8062"/>
      <c r="D8062"/>
      <c r="E8062"/>
      <c r="F8062"/>
      <c r="G8062"/>
      <c r="H8062"/>
      <c r="I8062"/>
      <c r="J8062"/>
      <c r="K8062"/>
      <c r="L8062"/>
      <c r="M8062"/>
      <c r="N8062"/>
      <c r="O8062"/>
      <c r="P8062"/>
      <c r="Q8062"/>
    </row>
    <row r="8063" spans="3:17" x14ac:dyDescent="0.35">
      <c r="C8063"/>
      <c r="D8063"/>
      <c r="E8063"/>
      <c r="F8063"/>
      <c r="G8063"/>
      <c r="H8063"/>
      <c r="I8063"/>
      <c r="J8063"/>
      <c r="K8063"/>
      <c r="L8063"/>
      <c r="M8063"/>
      <c r="N8063"/>
      <c r="O8063"/>
      <c r="P8063"/>
      <c r="Q8063"/>
    </row>
    <row r="8064" spans="3:17" x14ac:dyDescent="0.35">
      <c r="C8064"/>
      <c r="D8064"/>
      <c r="E8064"/>
      <c r="F8064"/>
      <c r="G8064"/>
      <c r="H8064"/>
      <c r="I8064"/>
      <c r="J8064"/>
      <c r="K8064"/>
      <c r="L8064"/>
      <c r="M8064"/>
      <c r="N8064"/>
      <c r="O8064"/>
      <c r="P8064"/>
      <c r="Q8064"/>
    </row>
    <row r="8065" spans="3:17" x14ac:dyDescent="0.35">
      <c r="C8065"/>
      <c r="D8065"/>
      <c r="E8065"/>
      <c r="F8065"/>
      <c r="G8065"/>
      <c r="H8065"/>
      <c r="I8065"/>
      <c r="J8065"/>
      <c r="K8065"/>
      <c r="L8065"/>
      <c r="M8065"/>
      <c r="N8065"/>
      <c r="O8065"/>
      <c r="P8065"/>
      <c r="Q8065"/>
    </row>
    <row r="8066" spans="3:17" x14ac:dyDescent="0.35">
      <c r="C8066"/>
      <c r="D8066"/>
      <c r="E8066"/>
      <c r="F8066"/>
      <c r="G8066"/>
      <c r="H8066"/>
      <c r="I8066"/>
      <c r="J8066"/>
      <c r="K8066"/>
      <c r="L8066"/>
      <c r="M8066"/>
      <c r="N8066"/>
      <c r="O8066"/>
      <c r="P8066"/>
      <c r="Q8066"/>
    </row>
    <row r="8067" spans="3:17" x14ac:dyDescent="0.35">
      <c r="C8067"/>
      <c r="D8067"/>
      <c r="E8067"/>
      <c r="F8067"/>
      <c r="G8067"/>
      <c r="H8067"/>
      <c r="I8067"/>
      <c r="J8067"/>
      <c r="K8067"/>
      <c r="L8067"/>
      <c r="M8067"/>
      <c r="N8067"/>
      <c r="O8067"/>
      <c r="P8067"/>
      <c r="Q8067"/>
    </row>
    <row r="8068" spans="3:17" x14ac:dyDescent="0.35">
      <c r="C8068"/>
      <c r="D8068"/>
      <c r="E8068"/>
      <c r="F8068"/>
      <c r="G8068"/>
      <c r="H8068"/>
      <c r="I8068"/>
      <c r="J8068"/>
      <c r="K8068"/>
      <c r="L8068"/>
      <c r="M8068"/>
      <c r="N8068"/>
      <c r="O8068"/>
      <c r="P8068"/>
      <c r="Q8068"/>
    </row>
    <row r="8069" spans="3:17" x14ac:dyDescent="0.35">
      <c r="C8069"/>
      <c r="D8069"/>
      <c r="E8069"/>
      <c r="F8069"/>
      <c r="G8069"/>
      <c r="H8069"/>
      <c r="I8069"/>
      <c r="J8069"/>
      <c r="K8069"/>
      <c r="L8069"/>
      <c r="M8069"/>
      <c r="N8069"/>
      <c r="O8069"/>
      <c r="P8069"/>
      <c r="Q8069"/>
    </row>
    <row r="8070" spans="3:17" x14ac:dyDescent="0.35">
      <c r="C8070"/>
      <c r="D8070"/>
      <c r="E8070"/>
      <c r="F8070"/>
      <c r="G8070"/>
      <c r="H8070"/>
      <c r="I8070"/>
      <c r="J8070"/>
      <c r="K8070"/>
      <c r="L8070"/>
      <c r="M8070"/>
      <c r="N8070"/>
      <c r="O8070"/>
      <c r="P8070"/>
      <c r="Q8070"/>
    </row>
    <row r="8071" spans="3:17" x14ac:dyDescent="0.35">
      <c r="C8071"/>
      <c r="D8071"/>
      <c r="E8071"/>
      <c r="F8071"/>
      <c r="G8071"/>
      <c r="H8071"/>
      <c r="I8071"/>
      <c r="J8071"/>
      <c r="K8071"/>
      <c r="L8071"/>
      <c r="M8071"/>
      <c r="N8071"/>
      <c r="O8071"/>
      <c r="P8071"/>
      <c r="Q8071"/>
    </row>
    <row r="8072" spans="3:17" x14ac:dyDescent="0.35">
      <c r="C8072"/>
      <c r="D8072"/>
      <c r="E8072"/>
      <c r="F8072"/>
      <c r="G8072"/>
      <c r="H8072"/>
      <c r="I8072"/>
      <c r="J8072"/>
      <c r="K8072"/>
      <c r="L8072"/>
      <c r="M8072"/>
      <c r="N8072"/>
      <c r="O8072"/>
      <c r="P8072"/>
      <c r="Q8072"/>
    </row>
    <row r="8073" spans="3:17" x14ac:dyDescent="0.35">
      <c r="C8073"/>
      <c r="D8073"/>
      <c r="E8073"/>
      <c r="F8073"/>
      <c r="G8073"/>
      <c r="H8073"/>
      <c r="I8073"/>
      <c r="J8073"/>
      <c r="K8073"/>
      <c r="L8073"/>
      <c r="M8073"/>
      <c r="N8073"/>
      <c r="O8073"/>
      <c r="P8073"/>
      <c r="Q8073"/>
    </row>
    <row r="8074" spans="3:17" x14ac:dyDescent="0.35">
      <c r="C8074"/>
      <c r="D8074"/>
      <c r="E8074"/>
      <c r="F8074"/>
      <c r="G8074"/>
      <c r="H8074"/>
      <c r="I8074"/>
      <c r="J8074"/>
      <c r="K8074"/>
      <c r="L8074"/>
      <c r="M8074"/>
      <c r="N8074"/>
      <c r="O8074"/>
      <c r="P8074"/>
      <c r="Q8074"/>
    </row>
    <row r="8075" spans="3:17" x14ac:dyDescent="0.35">
      <c r="C8075"/>
      <c r="D8075"/>
      <c r="E8075"/>
      <c r="F8075"/>
      <c r="G8075"/>
      <c r="H8075"/>
      <c r="I8075"/>
      <c r="J8075"/>
      <c r="K8075"/>
      <c r="L8075"/>
      <c r="M8075"/>
      <c r="N8075"/>
      <c r="O8075"/>
      <c r="P8075"/>
      <c r="Q8075"/>
    </row>
    <row r="8076" spans="3:17" x14ac:dyDescent="0.35">
      <c r="C8076"/>
      <c r="D8076"/>
      <c r="E8076"/>
      <c r="F8076"/>
      <c r="G8076"/>
      <c r="H8076"/>
      <c r="I8076"/>
      <c r="J8076"/>
      <c r="K8076"/>
      <c r="L8076"/>
      <c r="M8076"/>
      <c r="N8076"/>
      <c r="O8076"/>
      <c r="P8076"/>
      <c r="Q8076"/>
    </row>
    <row r="8077" spans="3:17" x14ac:dyDescent="0.35">
      <c r="C8077"/>
      <c r="D8077"/>
      <c r="E8077"/>
      <c r="F8077"/>
      <c r="G8077"/>
      <c r="H8077"/>
      <c r="I8077"/>
      <c r="J8077"/>
      <c r="K8077"/>
      <c r="L8077"/>
      <c r="M8077"/>
      <c r="N8077"/>
      <c r="O8077"/>
      <c r="P8077"/>
      <c r="Q8077"/>
    </row>
    <row r="8078" spans="3:17" x14ac:dyDescent="0.35">
      <c r="C8078"/>
      <c r="D8078"/>
      <c r="E8078"/>
      <c r="F8078"/>
      <c r="G8078"/>
      <c r="H8078"/>
      <c r="I8078"/>
      <c r="J8078"/>
      <c r="K8078"/>
      <c r="L8078"/>
      <c r="M8078"/>
      <c r="N8078"/>
      <c r="O8078"/>
      <c r="P8078"/>
      <c r="Q8078"/>
    </row>
    <row r="8079" spans="3:17" x14ac:dyDescent="0.35">
      <c r="C8079"/>
      <c r="D8079"/>
      <c r="E8079"/>
      <c r="F8079"/>
      <c r="G8079"/>
      <c r="H8079"/>
      <c r="I8079"/>
      <c r="J8079"/>
      <c r="K8079"/>
      <c r="L8079"/>
      <c r="M8079"/>
      <c r="N8079"/>
      <c r="O8079"/>
      <c r="P8079"/>
      <c r="Q8079"/>
    </row>
    <row r="8080" spans="3:17" x14ac:dyDescent="0.35">
      <c r="C8080"/>
      <c r="D8080"/>
      <c r="E8080"/>
      <c r="F8080"/>
      <c r="G8080"/>
      <c r="H8080"/>
      <c r="I8080"/>
      <c r="J8080"/>
      <c r="K8080"/>
      <c r="L8080"/>
      <c r="M8080"/>
      <c r="N8080"/>
      <c r="O8080"/>
      <c r="P8080"/>
      <c r="Q8080"/>
    </row>
    <row r="8081" spans="3:17" x14ac:dyDescent="0.35">
      <c r="C8081"/>
      <c r="D8081"/>
      <c r="E8081"/>
      <c r="F8081"/>
      <c r="G8081"/>
      <c r="H8081"/>
      <c r="I8081"/>
      <c r="J8081"/>
      <c r="K8081"/>
      <c r="L8081"/>
      <c r="M8081"/>
      <c r="N8081"/>
      <c r="O8081"/>
      <c r="P8081"/>
      <c r="Q8081"/>
    </row>
    <row r="8082" spans="3:17" x14ac:dyDescent="0.35">
      <c r="C8082"/>
      <c r="D8082"/>
      <c r="E8082"/>
      <c r="F8082"/>
      <c r="G8082"/>
      <c r="H8082"/>
      <c r="I8082"/>
      <c r="J8082"/>
      <c r="K8082"/>
      <c r="L8082"/>
      <c r="M8082"/>
      <c r="N8082"/>
      <c r="O8082"/>
      <c r="P8082"/>
      <c r="Q8082"/>
    </row>
    <row r="8083" spans="3:17" x14ac:dyDescent="0.35">
      <c r="C8083"/>
      <c r="D8083"/>
      <c r="E8083"/>
      <c r="F8083"/>
      <c r="G8083"/>
      <c r="H8083"/>
      <c r="I8083"/>
      <c r="J8083"/>
      <c r="K8083"/>
      <c r="L8083"/>
      <c r="M8083"/>
      <c r="N8083"/>
      <c r="O8083"/>
      <c r="P8083"/>
      <c r="Q8083"/>
    </row>
    <row r="8084" spans="3:17" x14ac:dyDescent="0.35">
      <c r="C8084"/>
      <c r="D8084"/>
      <c r="E8084"/>
      <c r="F8084"/>
      <c r="G8084"/>
      <c r="H8084"/>
      <c r="I8084"/>
      <c r="J8084"/>
      <c r="K8084"/>
      <c r="L8084"/>
      <c r="M8084"/>
      <c r="N8084"/>
      <c r="O8084"/>
      <c r="P8084"/>
      <c r="Q8084"/>
    </row>
    <row r="8085" spans="3:17" x14ac:dyDescent="0.35">
      <c r="C8085"/>
      <c r="D8085"/>
      <c r="E8085"/>
      <c r="F8085"/>
      <c r="G8085"/>
      <c r="H8085"/>
      <c r="I8085"/>
      <c r="J8085"/>
      <c r="K8085"/>
      <c r="L8085"/>
      <c r="M8085"/>
      <c r="N8085"/>
      <c r="O8085"/>
      <c r="P8085"/>
      <c r="Q8085"/>
    </row>
    <row r="8086" spans="3:17" x14ac:dyDescent="0.35">
      <c r="C8086"/>
      <c r="D8086"/>
      <c r="E8086"/>
      <c r="F8086"/>
      <c r="G8086"/>
      <c r="H8086"/>
      <c r="I8086"/>
      <c r="J8086"/>
      <c r="K8086"/>
      <c r="L8086"/>
      <c r="M8086"/>
      <c r="N8086"/>
      <c r="O8086"/>
      <c r="P8086"/>
      <c r="Q8086"/>
    </row>
    <row r="8087" spans="3:17" x14ac:dyDescent="0.35">
      <c r="C8087"/>
      <c r="D8087"/>
      <c r="E8087"/>
      <c r="F8087"/>
      <c r="G8087"/>
      <c r="H8087"/>
      <c r="I8087"/>
      <c r="J8087"/>
      <c r="K8087"/>
      <c r="L8087"/>
      <c r="M8087"/>
      <c r="N8087"/>
      <c r="O8087"/>
      <c r="P8087"/>
      <c r="Q8087"/>
    </row>
    <row r="8088" spans="3:17" x14ac:dyDescent="0.35">
      <c r="C8088"/>
      <c r="D8088"/>
      <c r="E8088"/>
      <c r="F8088"/>
      <c r="G8088"/>
      <c r="H8088"/>
      <c r="I8088"/>
      <c r="J8088"/>
      <c r="K8088"/>
      <c r="L8088"/>
      <c r="M8088"/>
      <c r="N8088"/>
      <c r="O8088"/>
      <c r="P8088"/>
      <c r="Q8088"/>
    </row>
    <row r="8089" spans="3:17" x14ac:dyDescent="0.35">
      <c r="C8089"/>
      <c r="D8089"/>
      <c r="E8089"/>
      <c r="F8089"/>
      <c r="G8089"/>
      <c r="H8089"/>
      <c r="I8089"/>
      <c r="J8089"/>
      <c r="K8089"/>
      <c r="L8089"/>
      <c r="M8089"/>
      <c r="N8089"/>
      <c r="O8089"/>
      <c r="P8089"/>
      <c r="Q8089"/>
    </row>
    <row r="8090" spans="3:17" x14ac:dyDescent="0.35">
      <c r="C8090"/>
      <c r="D8090"/>
      <c r="E8090"/>
      <c r="F8090"/>
      <c r="G8090"/>
      <c r="H8090"/>
      <c r="I8090"/>
      <c r="J8090"/>
      <c r="K8090"/>
      <c r="L8090"/>
      <c r="M8090"/>
      <c r="N8090"/>
      <c r="O8090"/>
      <c r="P8090"/>
      <c r="Q8090"/>
    </row>
    <row r="8091" spans="3:17" x14ac:dyDescent="0.35">
      <c r="C8091"/>
      <c r="D8091"/>
      <c r="E8091"/>
      <c r="F8091"/>
      <c r="G8091"/>
      <c r="H8091"/>
      <c r="I8091"/>
      <c r="J8091"/>
      <c r="K8091"/>
      <c r="L8091"/>
      <c r="M8091"/>
      <c r="N8091"/>
      <c r="O8091"/>
      <c r="P8091"/>
      <c r="Q8091"/>
    </row>
    <row r="8092" spans="3:17" x14ac:dyDescent="0.35">
      <c r="C8092"/>
      <c r="D8092"/>
      <c r="E8092"/>
      <c r="F8092"/>
      <c r="G8092"/>
      <c r="H8092"/>
      <c r="I8092"/>
      <c r="J8092"/>
      <c r="K8092"/>
      <c r="L8092"/>
      <c r="M8092"/>
      <c r="N8092"/>
      <c r="O8092"/>
      <c r="P8092"/>
      <c r="Q8092"/>
    </row>
    <row r="8093" spans="3:17" x14ac:dyDescent="0.35">
      <c r="C8093"/>
      <c r="D8093"/>
      <c r="E8093"/>
      <c r="F8093"/>
      <c r="G8093"/>
      <c r="H8093"/>
      <c r="I8093"/>
      <c r="J8093"/>
      <c r="K8093"/>
      <c r="L8093"/>
      <c r="M8093"/>
      <c r="N8093"/>
      <c r="O8093"/>
      <c r="P8093"/>
      <c r="Q8093"/>
    </row>
    <row r="8094" spans="3:17" x14ac:dyDescent="0.35">
      <c r="C8094"/>
      <c r="D8094"/>
      <c r="E8094"/>
      <c r="F8094"/>
      <c r="G8094"/>
      <c r="H8094"/>
      <c r="I8094"/>
      <c r="J8094"/>
      <c r="K8094"/>
      <c r="L8094"/>
      <c r="M8094"/>
      <c r="N8094"/>
      <c r="O8094"/>
      <c r="P8094"/>
      <c r="Q8094"/>
    </row>
    <row r="8095" spans="3:17" x14ac:dyDescent="0.35">
      <c r="C8095"/>
      <c r="D8095"/>
      <c r="E8095"/>
      <c r="F8095"/>
      <c r="G8095"/>
      <c r="H8095"/>
      <c r="I8095"/>
      <c r="J8095"/>
      <c r="K8095"/>
      <c r="L8095"/>
      <c r="M8095"/>
      <c r="N8095"/>
      <c r="O8095"/>
      <c r="P8095"/>
      <c r="Q8095"/>
    </row>
    <row r="8096" spans="3:17" x14ac:dyDescent="0.35">
      <c r="C8096"/>
      <c r="D8096"/>
      <c r="E8096"/>
      <c r="F8096"/>
      <c r="G8096"/>
      <c r="H8096"/>
      <c r="I8096"/>
      <c r="J8096"/>
      <c r="K8096"/>
      <c r="L8096"/>
      <c r="M8096"/>
      <c r="N8096"/>
      <c r="O8096"/>
      <c r="P8096"/>
      <c r="Q8096"/>
    </row>
    <row r="8097" spans="3:17" x14ac:dyDescent="0.35">
      <c r="C8097"/>
      <c r="D8097"/>
      <c r="E8097"/>
      <c r="F8097"/>
      <c r="G8097"/>
      <c r="H8097"/>
      <c r="I8097"/>
      <c r="J8097"/>
      <c r="K8097"/>
      <c r="L8097"/>
      <c r="M8097"/>
      <c r="N8097"/>
      <c r="O8097"/>
      <c r="P8097"/>
      <c r="Q8097"/>
    </row>
    <row r="8098" spans="3:17" x14ac:dyDescent="0.35">
      <c r="C8098"/>
      <c r="D8098"/>
      <c r="E8098"/>
      <c r="F8098"/>
      <c r="G8098"/>
      <c r="H8098"/>
      <c r="I8098"/>
      <c r="J8098"/>
      <c r="K8098"/>
      <c r="L8098"/>
      <c r="M8098"/>
      <c r="N8098"/>
      <c r="O8098"/>
      <c r="P8098"/>
      <c r="Q8098"/>
    </row>
    <row r="8099" spans="3:17" x14ac:dyDescent="0.35">
      <c r="C8099"/>
      <c r="D8099"/>
      <c r="E8099"/>
      <c r="F8099"/>
      <c r="G8099"/>
      <c r="H8099"/>
      <c r="I8099"/>
      <c r="J8099"/>
      <c r="K8099"/>
      <c r="L8099"/>
      <c r="M8099"/>
      <c r="N8099"/>
      <c r="O8099"/>
      <c r="P8099"/>
      <c r="Q8099"/>
    </row>
    <row r="8100" spans="3:17" x14ac:dyDescent="0.35">
      <c r="C8100"/>
      <c r="D8100"/>
      <c r="E8100"/>
      <c r="F8100"/>
      <c r="G8100"/>
      <c r="H8100"/>
      <c r="I8100"/>
      <c r="J8100"/>
      <c r="K8100"/>
      <c r="L8100"/>
      <c r="M8100"/>
      <c r="N8100"/>
      <c r="O8100"/>
      <c r="P8100"/>
      <c r="Q8100"/>
    </row>
    <row r="8101" spans="3:17" x14ac:dyDescent="0.35">
      <c r="C8101"/>
      <c r="D8101"/>
      <c r="E8101"/>
      <c r="F8101"/>
      <c r="G8101"/>
      <c r="H8101"/>
      <c r="I8101"/>
      <c r="J8101"/>
      <c r="K8101"/>
      <c r="L8101"/>
      <c r="M8101"/>
      <c r="N8101"/>
      <c r="O8101"/>
      <c r="P8101"/>
      <c r="Q8101"/>
    </row>
    <row r="8102" spans="3:17" x14ac:dyDescent="0.35">
      <c r="C8102"/>
      <c r="D8102"/>
      <c r="E8102"/>
      <c r="F8102"/>
      <c r="G8102"/>
      <c r="H8102"/>
      <c r="I8102"/>
      <c r="J8102"/>
      <c r="K8102"/>
      <c r="L8102"/>
      <c r="M8102"/>
      <c r="N8102"/>
      <c r="O8102"/>
      <c r="P8102"/>
      <c r="Q8102"/>
    </row>
    <row r="8103" spans="3:17" x14ac:dyDescent="0.35">
      <c r="C8103"/>
      <c r="D8103"/>
      <c r="E8103"/>
      <c r="F8103"/>
      <c r="G8103"/>
      <c r="H8103"/>
      <c r="I8103"/>
      <c r="J8103"/>
      <c r="K8103"/>
      <c r="L8103"/>
      <c r="M8103"/>
      <c r="N8103"/>
      <c r="O8103"/>
      <c r="P8103"/>
      <c r="Q8103"/>
    </row>
    <row r="8104" spans="3:17" x14ac:dyDescent="0.35">
      <c r="C8104"/>
      <c r="D8104"/>
      <c r="E8104"/>
      <c r="F8104"/>
      <c r="G8104"/>
      <c r="H8104"/>
      <c r="I8104"/>
      <c r="J8104"/>
      <c r="K8104"/>
      <c r="L8104"/>
      <c r="M8104"/>
      <c r="N8104"/>
      <c r="O8104"/>
      <c r="P8104"/>
      <c r="Q8104"/>
    </row>
    <row r="8105" spans="3:17" x14ac:dyDescent="0.35">
      <c r="C8105"/>
      <c r="D8105"/>
      <c r="E8105"/>
      <c r="F8105"/>
      <c r="G8105"/>
      <c r="H8105"/>
      <c r="I8105"/>
      <c r="J8105"/>
      <c r="K8105"/>
      <c r="L8105"/>
      <c r="M8105"/>
      <c r="N8105"/>
      <c r="O8105"/>
      <c r="P8105"/>
      <c r="Q8105"/>
    </row>
    <row r="8106" spans="3:17" x14ac:dyDescent="0.35">
      <c r="C8106"/>
      <c r="D8106"/>
      <c r="E8106"/>
      <c r="F8106"/>
      <c r="G8106"/>
      <c r="H8106"/>
      <c r="I8106"/>
      <c r="J8106"/>
      <c r="K8106"/>
      <c r="L8106"/>
      <c r="M8106"/>
      <c r="N8106"/>
      <c r="O8106"/>
      <c r="P8106"/>
      <c r="Q8106"/>
    </row>
    <row r="8107" spans="3:17" x14ac:dyDescent="0.35">
      <c r="C8107"/>
      <c r="D8107"/>
      <c r="E8107"/>
      <c r="F8107"/>
      <c r="G8107"/>
      <c r="H8107"/>
      <c r="I8107"/>
      <c r="J8107"/>
      <c r="K8107"/>
      <c r="L8107"/>
      <c r="M8107"/>
      <c r="N8107"/>
      <c r="O8107"/>
      <c r="P8107"/>
      <c r="Q8107"/>
    </row>
    <row r="8108" spans="3:17" x14ac:dyDescent="0.35">
      <c r="C8108"/>
      <c r="D8108"/>
      <c r="E8108"/>
      <c r="F8108"/>
      <c r="G8108"/>
      <c r="H8108"/>
      <c r="I8108"/>
      <c r="J8108"/>
      <c r="K8108"/>
      <c r="L8108"/>
      <c r="M8108"/>
      <c r="N8108"/>
      <c r="O8108"/>
      <c r="P8108"/>
      <c r="Q8108"/>
    </row>
    <row r="8109" spans="3:17" x14ac:dyDescent="0.35">
      <c r="C8109"/>
      <c r="D8109"/>
      <c r="E8109"/>
      <c r="F8109"/>
      <c r="G8109"/>
      <c r="H8109"/>
      <c r="I8109"/>
      <c r="J8109"/>
      <c r="K8109"/>
      <c r="L8109"/>
      <c r="M8109"/>
      <c r="N8109"/>
      <c r="O8109"/>
      <c r="P8109"/>
      <c r="Q8109"/>
    </row>
    <row r="8110" spans="3:17" x14ac:dyDescent="0.35">
      <c r="C8110"/>
      <c r="D8110"/>
      <c r="E8110"/>
      <c r="F8110"/>
      <c r="G8110"/>
      <c r="H8110"/>
      <c r="I8110"/>
      <c r="J8110"/>
      <c r="K8110"/>
      <c r="L8110"/>
      <c r="M8110"/>
      <c r="N8110"/>
      <c r="O8110"/>
      <c r="P8110"/>
      <c r="Q8110"/>
    </row>
    <row r="8111" spans="3:17" x14ac:dyDescent="0.35">
      <c r="C8111"/>
      <c r="D8111"/>
      <c r="E8111"/>
      <c r="F8111"/>
      <c r="G8111"/>
      <c r="H8111"/>
      <c r="I8111"/>
      <c r="J8111"/>
      <c r="K8111"/>
      <c r="L8111"/>
      <c r="M8111"/>
      <c r="N8111"/>
      <c r="O8111"/>
      <c r="P8111"/>
      <c r="Q8111"/>
    </row>
    <row r="8112" spans="3:17" x14ac:dyDescent="0.35">
      <c r="C8112"/>
      <c r="D8112"/>
      <c r="E8112"/>
      <c r="F8112"/>
      <c r="G8112"/>
      <c r="H8112"/>
      <c r="I8112"/>
      <c r="J8112"/>
      <c r="K8112"/>
      <c r="L8112"/>
      <c r="M8112"/>
      <c r="N8112"/>
      <c r="O8112"/>
      <c r="P8112"/>
      <c r="Q8112"/>
    </row>
    <row r="8113" spans="3:17" x14ac:dyDescent="0.35">
      <c r="C8113"/>
      <c r="D8113"/>
      <c r="E8113"/>
      <c r="F8113"/>
      <c r="G8113"/>
      <c r="H8113"/>
      <c r="I8113"/>
      <c r="J8113"/>
      <c r="K8113"/>
      <c r="L8113"/>
      <c r="M8113"/>
      <c r="N8113"/>
      <c r="O8113"/>
      <c r="P8113"/>
      <c r="Q8113"/>
    </row>
    <row r="8114" spans="3:17" x14ac:dyDescent="0.35">
      <c r="C8114"/>
      <c r="D8114"/>
      <c r="E8114"/>
      <c r="F8114"/>
      <c r="G8114"/>
      <c r="H8114"/>
      <c r="I8114"/>
      <c r="J8114"/>
      <c r="K8114"/>
      <c r="L8114"/>
      <c r="M8114"/>
      <c r="N8114"/>
      <c r="O8114"/>
      <c r="P8114"/>
      <c r="Q8114"/>
    </row>
    <row r="8115" spans="3:17" x14ac:dyDescent="0.35">
      <c r="C8115"/>
      <c r="D8115"/>
      <c r="E8115"/>
      <c r="F8115"/>
      <c r="G8115"/>
      <c r="H8115"/>
      <c r="I8115"/>
      <c r="J8115"/>
      <c r="K8115"/>
      <c r="L8115"/>
      <c r="M8115"/>
      <c r="N8115"/>
      <c r="O8115"/>
      <c r="P8115"/>
      <c r="Q8115"/>
    </row>
    <row r="8116" spans="3:17" x14ac:dyDescent="0.35">
      <c r="C8116"/>
      <c r="D8116"/>
      <c r="E8116"/>
      <c r="F8116"/>
      <c r="G8116"/>
      <c r="H8116"/>
      <c r="I8116"/>
      <c r="J8116"/>
      <c r="K8116"/>
      <c r="L8116"/>
      <c r="M8116"/>
      <c r="N8116"/>
      <c r="O8116"/>
      <c r="P8116"/>
      <c r="Q8116"/>
    </row>
    <row r="8117" spans="3:17" x14ac:dyDescent="0.35">
      <c r="C8117"/>
      <c r="D8117"/>
      <c r="E8117"/>
      <c r="F8117"/>
      <c r="G8117"/>
      <c r="H8117"/>
      <c r="I8117"/>
      <c r="J8117"/>
      <c r="K8117"/>
      <c r="L8117"/>
      <c r="M8117"/>
      <c r="N8117"/>
      <c r="O8117"/>
      <c r="P8117"/>
      <c r="Q8117"/>
    </row>
    <row r="8118" spans="3:17" x14ac:dyDescent="0.35">
      <c r="C8118"/>
      <c r="D8118"/>
      <c r="E8118"/>
      <c r="F8118"/>
      <c r="G8118"/>
      <c r="H8118"/>
      <c r="I8118"/>
      <c r="J8118"/>
      <c r="K8118"/>
      <c r="L8118"/>
      <c r="M8118"/>
      <c r="N8118"/>
      <c r="O8118"/>
      <c r="P8118"/>
      <c r="Q8118"/>
    </row>
    <row r="8119" spans="3:17" x14ac:dyDescent="0.35">
      <c r="C8119"/>
      <c r="D8119"/>
      <c r="E8119"/>
      <c r="F8119"/>
      <c r="G8119"/>
      <c r="H8119"/>
      <c r="I8119"/>
      <c r="J8119"/>
      <c r="K8119"/>
      <c r="L8119"/>
      <c r="M8119"/>
      <c r="N8119"/>
      <c r="O8119"/>
      <c r="P8119"/>
      <c r="Q8119"/>
    </row>
    <row r="8120" spans="3:17" x14ac:dyDescent="0.35">
      <c r="C8120"/>
      <c r="D8120"/>
      <c r="E8120"/>
      <c r="F8120"/>
      <c r="G8120"/>
      <c r="H8120"/>
      <c r="I8120"/>
      <c r="J8120"/>
      <c r="K8120"/>
      <c r="L8120"/>
      <c r="M8120"/>
      <c r="N8120"/>
      <c r="O8120"/>
      <c r="P8120"/>
      <c r="Q8120"/>
    </row>
    <row r="8121" spans="3:17" x14ac:dyDescent="0.35">
      <c r="C8121"/>
      <c r="D8121"/>
      <c r="E8121"/>
      <c r="F8121"/>
      <c r="G8121"/>
      <c r="H8121"/>
      <c r="I8121"/>
      <c r="J8121"/>
      <c r="K8121"/>
      <c r="L8121"/>
      <c r="M8121"/>
      <c r="N8121"/>
      <c r="O8121"/>
      <c r="P8121"/>
      <c r="Q8121"/>
    </row>
    <row r="8122" spans="3:17" x14ac:dyDescent="0.35">
      <c r="C8122"/>
      <c r="D8122"/>
      <c r="E8122"/>
      <c r="F8122"/>
      <c r="G8122"/>
      <c r="H8122"/>
      <c r="I8122"/>
      <c r="J8122"/>
      <c r="K8122"/>
      <c r="L8122"/>
      <c r="M8122"/>
      <c r="N8122"/>
      <c r="O8122"/>
      <c r="P8122"/>
      <c r="Q8122"/>
    </row>
    <row r="8123" spans="3:17" x14ac:dyDescent="0.35">
      <c r="C8123"/>
      <c r="D8123"/>
      <c r="E8123"/>
      <c r="F8123"/>
      <c r="G8123"/>
      <c r="H8123"/>
      <c r="I8123"/>
      <c r="J8123"/>
      <c r="K8123"/>
      <c r="L8123"/>
      <c r="M8123"/>
      <c r="N8123"/>
      <c r="O8123"/>
      <c r="P8123"/>
      <c r="Q8123"/>
    </row>
    <row r="8124" spans="3:17" x14ac:dyDescent="0.35">
      <c r="C8124"/>
      <c r="D8124"/>
      <c r="E8124"/>
      <c r="F8124"/>
      <c r="G8124"/>
      <c r="H8124"/>
      <c r="I8124"/>
      <c r="J8124"/>
      <c r="K8124"/>
      <c r="L8124"/>
      <c r="M8124"/>
      <c r="N8124"/>
      <c r="O8124"/>
      <c r="P8124"/>
      <c r="Q8124"/>
    </row>
    <row r="8125" spans="3:17" x14ac:dyDescent="0.35">
      <c r="C8125"/>
      <c r="D8125"/>
      <c r="E8125"/>
      <c r="F8125"/>
      <c r="G8125"/>
      <c r="H8125"/>
      <c r="I8125"/>
      <c r="J8125"/>
      <c r="K8125"/>
      <c r="L8125"/>
      <c r="M8125"/>
      <c r="N8125"/>
      <c r="O8125"/>
      <c r="P8125"/>
      <c r="Q8125"/>
    </row>
    <row r="8126" spans="3:17" x14ac:dyDescent="0.35">
      <c r="C8126"/>
      <c r="D8126"/>
      <c r="E8126"/>
      <c r="F8126"/>
      <c r="G8126"/>
      <c r="H8126"/>
      <c r="I8126"/>
      <c r="J8126"/>
      <c r="K8126"/>
      <c r="L8126"/>
      <c r="M8126"/>
      <c r="N8126"/>
      <c r="O8126"/>
      <c r="P8126"/>
      <c r="Q8126"/>
    </row>
    <row r="8127" spans="3:17" x14ac:dyDescent="0.35">
      <c r="C8127"/>
      <c r="D8127"/>
      <c r="E8127"/>
      <c r="F8127"/>
      <c r="G8127"/>
      <c r="H8127"/>
      <c r="I8127"/>
      <c r="J8127"/>
      <c r="K8127"/>
      <c r="L8127"/>
      <c r="M8127"/>
      <c r="N8127"/>
      <c r="O8127"/>
      <c r="P8127"/>
      <c r="Q8127"/>
    </row>
    <row r="8128" spans="3:17" x14ac:dyDescent="0.35">
      <c r="C8128"/>
      <c r="D8128"/>
      <c r="E8128"/>
      <c r="F8128"/>
      <c r="G8128"/>
      <c r="H8128"/>
      <c r="I8128"/>
      <c r="J8128"/>
      <c r="K8128"/>
      <c r="L8128"/>
      <c r="M8128"/>
      <c r="N8128"/>
      <c r="O8128"/>
      <c r="P8128"/>
      <c r="Q8128"/>
    </row>
    <row r="8129" spans="3:17" x14ac:dyDescent="0.35">
      <c r="C8129"/>
      <c r="D8129"/>
      <c r="E8129"/>
      <c r="F8129"/>
      <c r="G8129"/>
      <c r="H8129"/>
      <c r="I8129"/>
      <c r="J8129"/>
      <c r="K8129"/>
      <c r="L8129"/>
      <c r="M8129"/>
      <c r="N8129"/>
      <c r="O8129"/>
      <c r="P8129"/>
      <c r="Q8129"/>
    </row>
    <row r="8130" spans="3:17" x14ac:dyDescent="0.35">
      <c r="C8130"/>
      <c r="D8130"/>
      <c r="E8130"/>
      <c r="F8130"/>
      <c r="G8130"/>
      <c r="H8130"/>
      <c r="I8130"/>
      <c r="J8130"/>
      <c r="K8130"/>
      <c r="L8130"/>
      <c r="M8130"/>
      <c r="N8130"/>
      <c r="O8130"/>
      <c r="P8130"/>
      <c r="Q8130"/>
    </row>
    <row r="8131" spans="3:17" x14ac:dyDescent="0.35">
      <c r="C8131"/>
      <c r="D8131"/>
      <c r="E8131"/>
      <c r="F8131"/>
      <c r="G8131"/>
      <c r="H8131"/>
      <c r="I8131"/>
      <c r="J8131"/>
      <c r="K8131"/>
      <c r="L8131"/>
      <c r="M8131"/>
      <c r="N8131"/>
      <c r="O8131"/>
      <c r="P8131"/>
      <c r="Q8131"/>
    </row>
    <row r="8132" spans="3:17" x14ac:dyDescent="0.35">
      <c r="C8132"/>
      <c r="D8132"/>
      <c r="E8132"/>
      <c r="F8132"/>
      <c r="G8132"/>
      <c r="H8132"/>
      <c r="I8132"/>
      <c r="J8132"/>
      <c r="K8132"/>
      <c r="L8132"/>
      <c r="M8132"/>
      <c r="N8132"/>
      <c r="O8132"/>
      <c r="P8132"/>
      <c r="Q8132"/>
    </row>
    <row r="8133" spans="3:17" x14ac:dyDescent="0.35">
      <c r="C8133"/>
      <c r="D8133"/>
      <c r="E8133"/>
      <c r="F8133"/>
      <c r="G8133"/>
      <c r="H8133"/>
      <c r="I8133"/>
      <c r="J8133"/>
      <c r="K8133"/>
      <c r="L8133"/>
      <c r="M8133"/>
      <c r="N8133"/>
      <c r="O8133"/>
      <c r="P8133"/>
      <c r="Q8133"/>
    </row>
    <row r="8134" spans="3:17" x14ac:dyDescent="0.35">
      <c r="C8134"/>
      <c r="D8134"/>
      <c r="E8134"/>
      <c r="F8134"/>
      <c r="G8134"/>
      <c r="H8134"/>
      <c r="I8134"/>
      <c r="J8134"/>
      <c r="K8134"/>
      <c r="L8134"/>
      <c r="M8134"/>
      <c r="N8134"/>
      <c r="O8134"/>
      <c r="P8134"/>
      <c r="Q8134"/>
    </row>
    <row r="8135" spans="3:17" x14ac:dyDescent="0.35">
      <c r="C8135"/>
      <c r="D8135"/>
      <c r="E8135"/>
      <c r="F8135"/>
      <c r="G8135"/>
      <c r="H8135"/>
      <c r="I8135"/>
      <c r="J8135"/>
      <c r="K8135"/>
      <c r="L8135"/>
      <c r="M8135"/>
      <c r="N8135"/>
      <c r="O8135"/>
      <c r="P8135"/>
      <c r="Q8135"/>
    </row>
    <row r="8136" spans="3:17" x14ac:dyDescent="0.35">
      <c r="C8136"/>
      <c r="D8136"/>
      <c r="E8136"/>
      <c r="F8136"/>
      <c r="G8136"/>
      <c r="H8136"/>
      <c r="I8136"/>
      <c r="J8136"/>
      <c r="K8136"/>
      <c r="L8136"/>
      <c r="M8136"/>
      <c r="N8136"/>
      <c r="O8136"/>
      <c r="P8136"/>
      <c r="Q8136"/>
    </row>
    <row r="8137" spans="3:17" x14ac:dyDescent="0.35">
      <c r="C8137"/>
      <c r="D8137"/>
      <c r="E8137"/>
      <c r="F8137"/>
      <c r="G8137"/>
      <c r="H8137"/>
      <c r="I8137"/>
      <c r="J8137"/>
      <c r="K8137"/>
      <c r="L8137"/>
      <c r="M8137"/>
      <c r="N8137"/>
      <c r="O8137"/>
      <c r="P8137"/>
      <c r="Q8137"/>
    </row>
    <row r="8138" spans="3:17" x14ac:dyDescent="0.35">
      <c r="C8138"/>
      <c r="D8138"/>
      <c r="E8138"/>
      <c r="F8138"/>
      <c r="G8138"/>
      <c r="H8138"/>
      <c r="I8138"/>
      <c r="J8138"/>
      <c r="K8138"/>
      <c r="L8138"/>
      <c r="M8138"/>
      <c r="N8138"/>
      <c r="O8138"/>
      <c r="P8138"/>
      <c r="Q8138"/>
    </row>
    <row r="8139" spans="3:17" x14ac:dyDescent="0.35">
      <c r="C8139"/>
      <c r="D8139"/>
      <c r="E8139"/>
      <c r="F8139"/>
      <c r="G8139"/>
      <c r="H8139"/>
      <c r="I8139"/>
      <c r="J8139"/>
      <c r="K8139"/>
      <c r="L8139"/>
      <c r="M8139"/>
      <c r="N8139"/>
      <c r="O8139"/>
      <c r="P8139"/>
      <c r="Q8139"/>
    </row>
    <row r="8140" spans="3:17" x14ac:dyDescent="0.35">
      <c r="C8140"/>
      <c r="D8140"/>
      <c r="E8140"/>
      <c r="F8140"/>
      <c r="G8140"/>
      <c r="H8140"/>
      <c r="I8140"/>
      <c r="J8140"/>
      <c r="K8140"/>
      <c r="L8140"/>
      <c r="M8140"/>
      <c r="N8140"/>
      <c r="O8140"/>
      <c r="P8140"/>
      <c r="Q8140"/>
    </row>
    <row r="8141" spans="3:17" x14ac:dyDescent="0.35">
      <c r="C8141"/>
      <c r="D8141"/>
      <c r="E8141"/>
      <c r="F8141"/>
      <c r="G8141"/>
      <c r="H8141"/>
      <c r="I8141"/>
      <c r="J8141"/>
      <c r="K8141"/>
      <c r="L8141"/>
      <c r="M8141"/>
      <c r="N8141"/>
      <c r="O8141"/>
      <c r="P8141"/>
      <c r="Q8141"/>
    </row>
    <row r="8142" spans="3:17" x14ac:dyDescent="0.35">
      <c r="C8142"/>
      <c r="D8142"/>
      <c r="E8142"/>
      <c r="F8142"/>
      <c r="G8142"/>
      <c r="H8142"/>
      <c r="I8142"/>
      <c r="J8142"/>
      <c r="K8142"/>
      <c r="L8142"/>
      <c r="M8142"/>
      <c r="N8142"/>
      <c r="O8142"/>
      <c r="P8142"/>
      <c r="Q8142"/>
    </row>
    <row r="8143" spans="3:17" x14ac:dyDescent="0.35">
      <c r="C8143"/>
      <c r="D8143"/>
      <c r="E8143"/>
      <c r="F8143"/>
      <c r="G8143"/>
      <c r="H8143"/>
      <c r="I8143"/>
      <c r="J8143"/>
      <c r="K8143"/>
      <c r="L8143"/>
      <c r="M8143"/>
      <c r="N8143"/>
      <c r="O8143"/>
      <c r="P8143"/>
      <c r="Q8143"/>
    </row>
    <row r="8144" spans="3:17" x14ac:dyDescent="0.35">
      <c r="C8144"/>
      <c r="D8144"/>
      <c r="E8144"/>
      <c r="F8144"/>
      <c r="G8144"/>
      <c r="H8144"/>
      <c r="I8144"/>
      <c r="J8144"/>
      <c r="K8144"/>
      <c r="L8144"/>
      <c r="M8144"/>
      <c r="N8144"/>
      <c r="O8144"/>
      <c r="P8144"/>
      <c r="Q8144"/>
    </row>
    <row r="8145" spans="3:17" x14ac:dyDescent="0.35">
      <c r="C8145"/>
      <c r="D8145"/>
      <c r="E8145"/>
      <c r="F8145"/>
      <c r="G8145"/>
      <c r="H8145"/>
      <c r="I8145"/>
      <c r="J8145"/>
      <c r="K8145"/>
      <c r="L8145"/>
      <c r="M8145"/>
      <c r="N8145"/>
      <c r="O8145"/>
      <c r="P8145"/>
      <c r="Q8145"/>
    </row>
    <row r="8146" spans="3:17" x14ac:dyDescent="0.35">
      <c r="C8146"/>
      <c r="D8146"/>
      <c r="E8146"/>
      <c r="F8146"/>
      <c r="G8146"/>
      <c r="H8146"/>
      <c r="I8146"/>
      <c r="J8146"/>
      <c r="K8146"/>
      <c r="L8146"/>
      <c r="M8146"/>
      <c r="N8146"/>
      <c r="O8146"/>
      <c r="P8146"/>
      <c r="Q8146"/>
    </row>
    <row r="8147" spans="3:17" x14ac:dyDescent="0.35">
      <c r="C8147"/>
      <c r="D8147"/>
      <c r="E8147"/>
      <c r="F8147"/>
      <c r="G8147"/>
      <c r="H8147"/>
      <c r="I8147"/>
      <c r="J8147"/>
      <c r="K8147"/>
      <c r="L8147"/>
      <c r="M8147"/>
      <c r="N8147"/>
      <c r="O8147"/>
      <c r="P8147"/>
      <c r="Q8147"/>
    </row>
    <row r="8148" spans="3:17" x14ac:dyDescent="0.35">
      <c r="C8148"/>
      <c r="D8148"/>
      <c r="E8148"/>
      <c r="F8148"/>
      <c r="G8148"/>
      <c r="H8148"/>
      <c r="I8148"/>
      <c r="J8148"/>
      <c r="K8148"/>
      <c r="L8148"/>
      <c r="M8148"/>
      <c r="N8148"/>
      <c r="O8148"/>
      <c r="P8148"/>
      <c r="Q8148"/>
    </row>
    <row r="8149" spans="3:17" x14ac:dyDescent="0.35">
      <c r="C8149"/>
      <c r="D8149"/>
      <c r="E8149"/>
      <c r="F8149"/>
      <c r="G8149"/>
      <c r="H8149"/>
      <c r="I8149"/>
      <c r="J8149"/>
      <c r="K8149"/>
      <c r="L8149"/>
      <c r="M8149"/>
      <c r="N8149"/>
      <c r="O8149"/>
      <c r="P8149"/>
      <c r="Q8149"/>
    </row>
    <row r="8150" spans="3:17" x14ac:dyDescent="0.35">
      <c r="C8150"/>
      <c r="D8150"/>
      <c r="E8150"/>
      <c r="F8150"/>
      <c r="G8150"/>
      <c r="H8150"/>
      <c r="I8150"/>
      <c r="J8150"/>
      <c r="K8150"/>
      <c r="L8150"/>
      <c r="M8150"/>
      <c r="N8150"/>
      <c r="O8150"/>
      <c r="P8150"/>
      <c r="Q8150"/>
    </row>
    <row r="8151" spans="3:17" x14ac:dyDescent="0.35">
      <c r="C8151"/>
      <c r="D8151"/>
      <c r="E8151"/>
      <c r="F8151"/>
      <c r="G8151"/>
      <c r="H8151"/>
      <c r="I8151"/>
      <c r="J8151"/>
      <c r="K8151"/>
      <c r="L8151"/>
      <c r="M8151"/>
      <c r="N8151"/>
      <c r="O8151"/>
      <c r="P8151"/>
      <c r="Q8151"/>
    </row>
    <row r="8152" spans="3:17" x14ac:dyDescent="0.35">
      <c r="C8152"/>
      <c r="D8152"/>
      <c r="E8152"/>
      <c r="F8152"/>
      <c r="G8152"/>
      <c r="H8152"/>
      <c r="I8152"/>
      <c r="J8152"/>
      <c r="K8152"/>
      <c r="L8152"/>
      <c r="M8152"/>
      <c r="N8152"/>
      <c r="O8152"/>
      <c r="P8152"/>
      <c r="Q8152"/>
    </row>
    <row r="8153" spans="3:17" x14ac:dyDescent="0.35">
      <c r="C8153"/>
      <c r="D8153"/>
      <c r="E8153"/>
      <c r="F8153"/>
      <c r="G8153"/>
      <c r="H8153"/>
      <c r="I8153"/>
      <c r="J8153"/>
      <c r="K8153"/>
      <c r="L8153"/>
      <c r="M8153"/>
      <c r="N8153"/>
      <c r="O8153"/>
      <c r="P8153"/>
      <c r="Q8153"/>
    </row>
    <row r="8154" spans="3:17" x14ac:dyDescent="0.35">
      <c r="C8154"/>
      <c r="D8154"/>
      <c r="E8154"/>
      <c r="F8154"/>
      <c r="G8154"/>
      <c r="H8154"/>
      <c r="I8154"/>
      <c r="J8154"/>
      <c r="K8154"/>
      <c r="L8154"/>
      <c r="M8154"/>
      <c r="N8154"/>
      <c r="O8154"/>
      <c r="P8154"/>
      <c r="Q8154"/>
    </row>
    <row r="8155" spans="3:17" x14ac:dyDescent="0.35">
      <c r="C8155"/>
      <c r="D8155"/>
      <c r="E8155"/>
      <c r="F8155"/>
      <c r="G8155"/>
      <c r="H8155"/>
      <c r="I8155"/>
      <c r="J8155"/>
      <c r="K8155"/>
      <c r="L8155"/>
      <c r="M8155"/>
      <c r="N8155"/>
      <c r="O8155"/>
      <c r="P8155"/>
      <c r="Q8155"/>
    </row>
    <row r="8156" spans="3:17" x14ac:dyDescent="0.35">
      <c r="C8156"/>
      <c r="D8156"/>
      <c r="E8156"/>
      <c r="F8156"/>
      <c r="G8156"/>
      <c r="H8156"/>
      <c r="I8156"/>
      <c r="J8156"/>
      <c r="K8156"/>
      <c r="L8156"/>
      <c r="M8156"/>
      <c r="N8156"/>
      <c r="O8156"/>
      <c r="P8156"/>
      <c r="Q8156"/>
    </row>
    <row r="8157" spans="3:17" x14ac:dyDescent="0.35">
      <c r="C8157"/>
      <c r="D8157"/>
      <c r="E8157"/>
      <c r="F8157"/>
      <c r="G8157"/>
      <c r="H8157"/>
      <c r="I8157"/>
      <c r="J8157"/>
      <c r="K8157"/>
      <c r="L8157"/>
      <c r="M8157"/>
      <c r="N8157"/>
      <c r="O8157"/>
      <c r="P8157"/>
      <c r="Q8157"/>
    </row>
    <row r="8158" spans="3:17" x14ac:dyDescent="0.35">
      <c r="C8158"/>
      <c r="D8158"/>
      <c r="E8158"/>
      <c r="F8158"/>
      <c r="G8158"/>
      <c r="H8158"/>
      <c r="I8158"/>
      <c r="J8158"/>
      <c r="K8158"/>
      <c r="L8158"/>
      <c r="M8158"/>
      <c r="N8158"/>
      <c r="O8158"/>
      <c r="P8158"/>
      <c r="Q8158"/>
    </row>
    <row r="8159" spans="3:17" x14ac:dyDescent="0.35">
      <c r="C8159"/>
      <c r="D8159"/>
      <c r="E8159"/>
      <c r="F8159"/>
      <c r="G8159"/>
      <c r="H8159"/>
      <c r="I8159"/>
      <c r="J8159"/>
      <c r="K8159"/>
      <c r="L8159"/>
      <c r="M8159"/>
      <c r="N8159"/>
      <c r="O8159"/>
      <c r="P8159"/>
      <c r="Q8159"/>
    </row>
    <row r="8160" spans="3:17" x14ac:dyDescent="0.35">
      <c r="C8160"/>
      <c r="D8160"/>
      <c r="E8160"/>
      <c r="F8160"/>
      <c r="G8160"/>
      <c r="H8160"/>
      <c r="I8160"/>
      <c r="J8160"/>
      <c r="K8160"/>
      <c r="L8160"/>
      <c r="M8160"/>
      <c r="N8160"/>
      <c r="O8160"/>
      <c r="P8160"/>
      <c r="Q8160"/>
    </row>
    <row r="8161" spans="3:17" x14ac:dyDescent="0.35">
      <c r="C8161"/>
      <c r="D8161"/>
      <c r="E8161"/>
      <c r="F8161"/>
      <c r="G8161"/>
      <c r="H8161"/>
      <c r="I8161"/>
      <c r="J8161"/>
      <c r="K8161"/>
      <c r="L8161"/>
      <c r="M8161"/>
      <c r="N8161"/>
      <c r="O8161"/>
      <c r="P8161"/>
      <c r="Q8161"/>
    </row>
    <row r="8162" spans="3:17" x14ac:dyDescent="0.35">
      <c r="C8162"/>
      <c r="D8162"/>
      <c r="E8162"/>
      <c r="F8162"/>
      <c r="G8162"/>
      <c r="H8162"/>
      <c r="I8162"/>
      <c r="J8162"/>
      <c r="K8162"/>
      <c r="L8162"/>
      <c r="M8162"/>
      <c r="N8162"/>
      <c r="O8162"/>
      <c r="P8162"/>
      <c r="Q8162"/>
    </row>
    <row r="8163" spans="3:17" x14ac:dyDescent="0.35">
      <c r="C8163"/>
      <c r="D8163"/>
      <c r="E8163"/>
      <c r="F8163"/>
      <c r="G8163"/>
      <c r="H8163"/>
      <c r="I8163"/>
      <c r="J8163"/>
      <c r="K8163"/>
      <c r="L8163"/>
      <c r="M8163"/>
      <c r="N8163"/>
      <c r="O8163"/>
      <c r="P8163"/>
      <c r="Q8163"/>
    </row>
    <row r="8164" spans="3:17" x14ac:dyDescent="0.35">
      <c r="C8164"/>
      <c r="D8164"/>
      <c r="E8164"/>
      <c r="F8164"/>
      <c r="G8164"/>
      <c r="H8164"/>
      <c r="I8164"/>
      <c r="J8164"/>
      <c r="K8164"/>
      <c r="L8164"/>
      <c r="M8164"/>
      <c r="N8164"/>
      <c r="O8164"/>
      <c r="P8164"/>
      <c r="Q8164"/>
    </row>
    <row r="8165" spans="3:17" x14ac:dyDescent="0.35">
      <c r="C8165"/>
      <c r="D8165"/>
      <c r="E8165"/>
      <c r="F8165"/>
      <c r="G8165"/>
      <c r="H8165"/>
      <c r="I8165"/>
      <c r="J8165"/>
      <c r="K8165"/>
      <c r="L8165"/>
      <c r="M8165"/>
      <c r="N8165"/>
      <c r="O8165"/>
      <c r="P8165"/>
      <c r="Q8165"/>
    </row>
    <row r="8166" spans="3:17" x14ac:dyDescent="0.35">
      <c r="C8166"/>
      <c r="D8166"/>
      <c r="E8166"/>
      <c r="F8166"/>
      <c r="G8166"/>
      <c r="H8166"/>
      <c r="I8166"/>
      <c r="J8166"/>
      <c r="K8166"/>
      <c r="L8166"/>
      <c r="M8166"/>
      <c r="N8166"/>
      <c r="O8166"/>
      <c r="P8166"/>
      <c r="Q8166"/>
    </row>
    <row r="8167" spans="3:17" x14ac:dyDescent="0.35">
      <c r="C8167"/>
      <c r="D8167"/>
      <c r="E8167"/>
      <c r="F8167"/>
      <c r="G8167"/>
      <c r="H8167"/>
      <c r="I8167"/>
      <c r="J8167"/>
      <c r="K8167"/>
      <c r="L8167"/>
      <c r="M8167"/>
      <c r="N8167"/>
      <c r="O8167"/>
      <c r="P8167"/>
      <c r="Q8167"/>
    </row>
    <row r="8168" spans="3:17" x14ac:dyDescent="0.35">
      <c r="C8168"/>
      <c r="D8168"/>
      <c r="E8168"/>
      <c r="F8168"/>
      <c r="G8168"/>
      <c r="H8168"/>
      <c r="I8168"/>
      <c r="J8168"/>
      <c r="K8168"/>
      <c r="L8168"/>
      <c r="M8168"/>
      <c r="N8168"/>
      <c r="O8168"/>
      <c r="P8168"/>
      <c r="Q8168"/>
    </row>
    <row r="8169" spans="3:17" x14ac:dyDescent="0.35">
      <c r="C8169"/>
      <c r="D8169"/>
      <c r="E8169"/>
      <c r="F8169"/>
      <c r="G8169"/>
      <c r="H8169"/>
      <c r="I8169"/>
      <c r="J8169"/>
      <c r="K8169"/>
      <c r="L8169"/>
      <c r="M8169"/>
      <c r="N8169"/>
      <c r="O8169"/>
      <c r="P8169"/>
      <c r="Q8169"/>
    </row>
    <row r="8170" spans="3:17" x14ac:dyDescent="0.35">
      <c r="C8170"/>
      <c r="D8170"/>
      <c r="E8170"/>
      <c r="F8170"/>
      <c r="G8170"/>
      <c r="H8170"/>
      <c r="I8170"/>
      <c r="J8170"/>
      <c r="K8170"/>
      <c r="L8170"/>
      <c r="M8170"/>
      <c r="N8170"/>
      <c r="O8170"/>
      <c r="P8170"/>
      <c r="Q8170"/>
    </row>
    <row r="8171" spans="3:17" x14ac:dyDescent="0.35">
      <c r="C8171"/>
      <c r="D8171"/>
      <c r="E8171"/>
      <c r="F8171"/>
      <c r="G8171"/>
      <c r="H8171"/>
      <c r="I8171"/>
      <c r="J8171"/>
      <c r="K8171"/>
      <c r="L8171"/>
      <c r="M8171"/>
      <c r="N8171"/>
      <c r="O8171"/>
      <c r="P8171"/>
      <c r="Q8171"/>
    </row>
    <row r="8172" spans="3:17" x14ac:dyDescent="0.35">
      <c r="C8172"/>
      <c r="D8172"/>
      <c r="E8172"/>
      <c r="F8172"/>
      <c r="G8172"/>
      <c r="H8172"/>
      <c r="I8172"/>
      <c r="J8172"/>
      <c r="K8172"/>
      <c r="L8172"/>
      <c r="M8172"/>
      <c r="N8172"/>
      <c r="O8172"/>
      <c r="P8172"/>
      <c r="Q8172"/>
    </row>
    <row r="8173" spans="3:17" x14ac:dyDescent="0.35">
      <c r="C8173"/>
      <c r="D8173"/>
      <c r="E8173"/>
      <c r="F8173"/>
      <c r="G8173"/>
      <c r="H8173"/>
      <c r="I8173"/>
      <c r="J8173"/>
      <c r="K8173"/>
      <c r="L8173"/>
      <c r="M8173"/>
      <c r="N8173"/>
      <c r="O8173"/>
      <c r="P8173"/>
      <c r="Q8173"/>
    </row>
    <row r="8174" spans="3:17" x14ac:dyDescent="0.35">
      <c r="C8174"/>
      <c r="D8174"/>
      <c r="E8174"/>
      <c r="F8174"/>
      <c r="G8174"/>
      <c r="H8174"/>
      <c r="I8174"/>
      <c r="J8174"/>
      <c r="K8174"/>
      <c r="L8174"/>
      <c r="M8174"/>
      <c r="N8174"/>
      <c r="O8174"/>
      <c r="P8174"/>
      <c r="Q8174"/>
    </row>
    <row r="8175" spans="3:17" x14ac:dyDescent="0.35">
      <c r="C8175"/>
      <c r="D8175"/>
      <c r="E8175"/>
      <c r="F8175"/>
      <c r="G8175"/>
      <c r="H8175"/>
      <c r="I8175"/>
      <c r="J8175"/>
      <c r="K8175"/>
      <c r="L8175"/>
      <c r="M8175"/>
      <c r="N8175"/>
      <c r="O8175"/>
      <c r="P8175"/>
      <c r="Q8175"/>
    </row>
    <row r="8176" spans="3:17" x14ac:dyDescent="0.35">
      <c r="C8176"/>
      <c r="D8176"/>
      <c r="E8176"/>
      <c r="F8176"/>
      <c r="G8176"/>
      <c r="H8176"/>
      <c r="I8176"/>
      <c r="J8176"/>
      <c r="K8176"/>
      <c r="L8176"/>
      <c r="M8176"/>
      <c r="N8176"/>
      <c r="O8176"/>
      <c r="P8176"/>
      <c r="Q8176"/>
    </row>
    <row r="8177" spans="3:17" x14ac:dyDescent="0.35">
      <c r="C8177"/>
      <c r="D8177"/>
      <c r="E8177"/>
      <c r="F8177"/>
      <c r="G8177"/>
      <c r="H8177"/>
      <c r="I8177"/>
      <c r="J8177"/>
      <c r="K8177"/>
      <c r="L8177"/>
      <c r="M8177"/>
      <c r="N8177"/>
      <c r="O8177"/>
      <c r="P8177"/>
      <c r="Q8177"/>
    </row>
    <row r="8178" spans="3:17" x14ac:dyDescent="0.35">
      <c r="C8178"/>
      <c r="D8178"/>
      <c r="E8178"/>
      <c r="F8178"/>
      <c r="G8178"/>
      <c r="H8178"/>
      <c r="I8178"/>
      <c r="J8178"/>
      <c r="K8178"/>
      <c r="L8178"/>
      <c r="M8178"/>
      <c r="N8178"/>
      <c r="O8178"/>
      <c r="P8178"/>
      <c r="Q8178"/>
    </row>
    <row r="8179" spans="3:17" x14ac:dyDescent="0.35">
      <c r="C8179"/>
      <c r="D8179"/>
      <c r="E8179"/>
      <c r="F8179"/>
      <c r="G8179"/>
      <c r="H8179"/>
      <c r="I8179"/>
      <c r="J8179"/>
      <c r="K8179"/>
      <c r="L8179"/>
      <c r="M8179"/>
      <c r="N8179"/>
      <c r="O8179"/>
      <c r="P8179"/>
      <c r="Q8179"/>
    </row>
    <row r="8180" spans="3:17" x14ac:dyDescent="0.35">
      <c r="C8180"/>
      <c r="D8180"/>
      <c r="E8180"/>
      <c r="F8180"/>
      <c r="G8180"/>
      <c r="H8180"/>
      <c r="I8180"/>
      <c r="J8180"/>
      <c r="K8180"/>
      <c r="L8180"/>
      <c r="M8180"/>
      <c r="N8180"/>
      <c r="O8180"/>
      <c r="P8180"/>
      <c r="Q8180"/>
    </row>
    <row r="8181" spans="3:17" x14ac:dyDescent="0.35">
      <c r="C8181"/>
      <c r="D8181"/>
      <c r="E8181"/>
      <c r="F8181"/>
      <c r="G8181"/>
      <c r="H8181"/>
      <c r="I8181"/>
      <c r="J8181"/>
      <c r="K8181"/>
      <c r="L8181"/>
      <c r="M8181"/>
      <c r="N8181"/>
      <c r="O8181"/>
      <c r="P8181"/>
      <c r="Q8181"/>
    </row>
    <row r="8182" spans="3:17" x14ac:dyDescent="0.35">
      <c r="C8182"/>
      <c r="D8182"/>
      <c r="E8182"/>
      <c r="F8182"/>
      <c r="G8182"/>
      <c r="H8182"/>
      <c r="I8182"/>
      <c r="J8182"/>
      <c r="K8182"/>
      <c r="L8182"/>
      <c r="M8182"/>
      <c r="N8182"/>
      <c r="O8182"/>
      <c r="P8182"/>
      <c r="Q8182"/>
    </row>
    <row r="8183" spans="3:17" x14ac:dyDescent="0.35">
      <c r="C8183"/>
      <c r="D8183"/>
      <c r="E8183"/>
      <c r="F8183"/>
      <c r="G8183"/>
      <c r="H8183"/>
      <c r="I8183"/>
      <c r="J8183"/>
      <c r="K8183"/>
      <c r="L8183"/>
      <c r="M8183"/>
      <c r="N8183"/>
      <c r="O8183"/>
      <c r="P8183"/>
      <c r="Q8183"/>
    </row>
    <row r="8184" spans="3:17" x14ac:dyDescent="0.35">
      <c r="C8184"/>
      <c r="D8184"/>
      <c r="E8184"/>
      <c r="F8184"/>
      <c r="G8184"/>
      <c r="H8184"/>
      <c r="I8184"/>
      <c r="J8184"/>
      <c r="K8184"/>
      <c r="L8184"/>
      <c r="M8184"/>
      <c r="N8184"/>
      <c r="O8184"/>
      <c r="P8184"/>
      <c r="Q8184"/>
    </row>
    <row r="8185" spans="3:17" x14ac:dyDescent="0.35">
      <c r="C8185"/>
      <c r="D8185"/>
      <c r="E8185"/>
      <c r="F8185"/>
      <c r="G8185"/>
      <c r="H8185"/>
      <c r="I8185"/>
      <c r="J8185"/>
      <c r="K8185"/>
      <c r="L8185"/>
      <c r="M8185"/>
      <c r="N8185"/>
      <c r="O8185"/>
      <c r="P8185"/>
      <c r="Q8185"/>
    </row>
    <row r="8186" spans="3:17" x14ac:dyDescent="0.35">
      <c r="C8186"/>
      <c r="D8186"/>
      <c r="E8186"/>
      <c r="F8186"/>
      <c r="G8186"/>
      <c r="H8186"/>
      <c r="I8186"/>
      <c r="J8186"/>
      <c r="K8186"/>
      <c r="L8186"/>
      <c r="M8186"/>
      <c r="N8186"/>
      <c r="O8186"/>
      <c r="P8186"/>
      <c r="Q8186"/>
    </row>
    <row r="8187" spans="3:17" x14ac:dyDescent="0.35">
      <c r="C8187"/>
      <c r="D8187"/>
      <c r="E8187"/>
      <c r="F8187"/>
      <c r="G8187"/>
      <c r="H8187"/>
      <c r="I8187"/>
      <c r="J8187"/>
      <c r="K8187"/>
      <c r="L8187"/>
      <c r="M8187"/>
      <c r="N8187"/>
      <c r="O8187"/>
      <c r="P8187"/>
      <c r="Q8187"/>
    </row>
    <row r="8188" spans="3:17" x14ac:dyDescent="0.35">
      <c r="C8188"/>
      <c r="D8188"/>
      <c r="E8188"/>
      <c r="F8188"/>
      <c r="G8188"/>
      <c r="H8188"/>
      <c r="I8188"/>
      <c r="J8188"/>
      <c r="K8188"/>
      <c r="L8188"/>
      <c r="M8188"/>
      <c r="N8188"/>
      <c r="O8188"/>
      <c r="P8188"/>
      <c r="Q8188"/>
    </row>
    <row r="8189" spans="3:17" x14ac:dyDescent="0.35">
      <c r="C8189"/>
      <c r="D8189"/>
      <c r="E8189"/>
      <c r="F8189"/>
      <c r="G8189"/>
      <c r="H8189"/>
      <c r="I8189"/>
      <c r="J8189"/>
      <c r="K8189"/>
      <c r="L8189"/>
      <c r="M8189"/>
      <c r="N8189"/>
      <c r="O8189"/>
      <c r="P8189"/>
      <c r="Q8189"/>
    </row>
    <row r="8190" spans="3:17" x14ac:dyDescent="0.35">
      <c r="C8190"/>
      <c r="D8190"/>
      <c r="E8190"/>
      <c r="F8190"/>
      <c r="G8190"/>
      <c r="H8190"/>
      <c r="I8190"/>
      <c r="J8190"/>
      <c r="K8190"/>
      <c r="L8190"/>
      <c r="M8190"/>
      <c r="N8190"/>
      <c r="O8190"/>
      <c r="P8190"/>
      <c r="Q8190"/>
    </row>
    <row r="8191" spans="3:17" x14ac:dyDescent="0.35">
      <c r="C8191"/>
      <c r="D8191"/>
      <c r="E8191"/>
      <c r="F8191"/>
      <c r="G8191"/>
      <c r="H8191"/>
      <c r="I8191"/>
      <c r="J8191"/>
      <c r="K8191"/>
      <c r="L8191"/>
      <c r="M8191"/>
      <c r="N8191"/>
      <c r="O8191"/>
      <c r="P8191"/>
      <c r="Q8191"/>
    </row>
    <row r="8192" spans="3:17" x14ac:dyDescent="0.35">
      <c r="C8192"/>
      <c r="D8192"/>
      <c r="E8192"/>
      <c r="F8192"/>
      <c r="G8192"/>
      <c r="H8192"/>
      <c r="I8192"/>
      <c r="J8192"/>
      <c r="K8192"/>
      <c r="L8192"/>
      <c r="M8192"/>
      <c r="N8192"/>
      <c r="O8192"/>
      <c r="P8192"/>
      <c r="Q8192"/>
    </row>
    <row r="8193" spans="3:17" x14ac:dyDescent="0.35">
      <c r="C8193"/>
      <c r="D8193"/>
      <c r="E8193"/>
      <c r="F8193"/>
      <c r="G8193"/>
      <c r="H8193"/>
      <c r="I8193"/>
      <c r="J8193"/>
      <c r="K8193"/>
      <c r="L8193"/>
      <c r="M8193"/>
      <c r="N8193"/>
      <c r="O8193"/>
      <c r="P8193"/>
      <c r="Q8193"/>
    </row>
    <row r="8194" spans="3:17" x14ac:dyDescent="0.35">
      <c r="C8194"/>
      <c r="D8194"/>
      <c r="E8194"/>
      <c r="F8194"/>
      <c r="G8194"/>
      <c r="H8194"/>
      <c r="I8194"/>
      <c r="J8194"/>
      <c r="K8194"/>
      <c r="L8194"/>
      <c r="M8194"/>
      <c r="N8194"/>
      <c r="O8194"/>
      <c r="P8194"/>
      <c r="Q8194"/>
    </row>
    <row r="8195" spans="3:17" x14ac:dyDescent="0.35">
      <c r="C8195"/>
      <c r="D8195"/>
      <c r="E8195"/>
      <c r="F8195"/>
      <c r="G8195"/>
      <c r="H8195"/>
      <c r="I8195"/>
      <c r="J8195"/>
      <c r="K8195"/>
      <c r="L8195"/>
      <c r="M8195"/>
      <c r="N8195"/>
      <c r="O8195"/>
      <c r="P8195"/>
      <c r="Q8195"/>
    </row>
    <row r="8196" spans="3:17" x14ac:dyDescent="0.35">
      <c r="C8196"/>
      <c r="D8196"/>
      <c r="E8196"/>
      <c r="F8196"/>
      <c r="G8196"/>
      <c r="H8196"/>
      <c r="I8196"/>
      <c r="J8196"/>
      <c r="K8196"/>
      <c r="L8196"/>
      <c r="M8196"/>
      <c r="N8196"/>
      <c r="O8196"/>
      <c r="P8196"/>
      <c r="Q8196"/>
    </row>
    <row r="8197" spans="3:17" x14ac:dyDescent="0.35">
      <c r="C8197"/>
      <c r="D8197"/>
      <c r="E8197"/>
      <c r="F8197"/>
      <c r="G8197"/>
      <c r="H8197"/>
      <c r="I8197"/>
      <c r="J8197"/>
      <c r="K8197"/>
      <c r="L8197"/>
      <c r="M8197"/>
      <c r="N8197"/>
      <c r="O8197"/>
      <c r="P8197"/>
      <c r="Q8197"/>
    </row>
    <row r="8198" spans="3:17" x14ac:dyDescent="0.35">
      <c r="C8198"/>
      <c r="D8198"/>
      <c r="E8198"/>
      <c r="F8198"/>
      <c r="G8198"/>
      <c r="H8198"/>
      <c r="I8198"/>
      <c r="J8198"/>
      <c r="K8198"/>
      <c r="L8198"/>
      <c r="M8198"/>
      <c r="N8198"/>
      <c r="O8198"/>
      <c r="P8198"/>
      <c r="Q8198"/>
    </row>
    <row r="8199" spans="3:17" x14ac:dyDescent="0.35">
      <c r="C8199"/>
      <c r="D8199"/>
      <c r="E8199"/>
      <c r="F8199"/>
      <c r="G8199"/>
      <c r="H8199"/>
      <c r="I8199"/>
      <c r="J8199"/>
      <c r="K8199"/>
      <c r="L8199"/>
      <c r="M8199"/>
      <c r="N8199"/>
      <c r="O8199"/>
      <c r="P8199"/>
      <c r="Q8199"/>
    </row>
    <row r="8200" spans="3:17" x14ac:dyDescent="0.35">
      <c r="C8200"/>
      <c r="D8200"/>
      <c r="E8200"/>
      <c r="F8200"/>
      <c r="G8200"/>
      <c r="H8200"/>
      <c r="I8200"/>
      <c r="J8200"/>
      <c r="K8200"/>
      <c r="L8200"/>
      <c r="M8200"/>
      <c r="N8200"/>
      <c r="O8200"/>
      <c r="P8200"/>
      <c r="Q8200"/>
    </row>
    <row r="8201" spans="3:17" x14ac:dyDescent="0.35">
      <c r="C8201"/>
      <c r="D8201"/>
      <c r="E8201"/>
      <c r="F8201"/>
      <c r="G8201"/>
      <c r="H8201"/>
      <c r="I8201"/>
      <c r="J8201"/>
      <c r="K8201"/>
      <c r="L8201"/>
      <c r="M8201"/>
      <c r="N8201"/>
      <c r="O8201"/>
      <c r="P8201"/>
      <c r="Q8201"/>
    </row>
    <row r="8202" spans="3:17" x14ac:dyDescent="0.35">
      <c r="C8202"/>
      <c r="D8202"/>
      <c r="E8202"/>
      <c r="F8202"/>
      <c r="G8202"/>
      <c r="H8202"/>
      <c r="I8202"/>
      <c r="J8202"/>
      <c r="K8202"/>
      <c r="L8202"/>
      <c r="M8202"/>
      <c r="N8202"/>
      <c r="O8202"/>
      <c r="P8202"/>
      <c r="Q8202"/>
    </row>
    <row r="8203" spans="3:17" x14ac:dyDescent="0.35">
      <c r="C8203"/>
      <c r="D8203"/>
      <c r="E8203"/>
      <c r="F8203"/>
      <c r="G8203"/>
      <c r="H8203"/>
      <c r="I8203"/>
      <c r="J8203"/>
      <c r="K8203"/>
      <c r="L8203"/>
      <c r="M8203"/>
      <c r="N8203"/>
      <c r="O8203"/>
      <c r="P8203"/>
      <c r="Q8203"/>
    </row>
    <row r="8204" spans="3:17" x14ac:dyDescent="0.35">
      <c r="C8204"/>
      <c r="D8204"/>
      <c r="E8204"/>
      <c r="F8204"/>
      <c r="G8204"/>
      <c r="H8204"/>
      <c r="I8204"/>
      <c r="J8204"/>
      <c r="K8204"/>
      <c r="L8204"/>
      <c r="M8204"/>
      <c r="N8204"/>
      <c r="O8204"/>
      <c r="P8204"/>
      <c r="Q8204"/>
    </row>
    <row r="8205" spans="3:17" x14ac:dyDescent="0.35">
      <c r="C8205"/>
      <c r="D8205"/>
      <c r="E8205"/>
      <c r="F8205"/>
      <c r="G8205"/>
      <c r="H8205"/>
      <c r="I8205"/>
      <c r="J8205"/>
      <c r="K8205"/>
      <c r="L8205"/>
      <c r="M8205"/>
      <c r="N8205"/>
      <c r="O8205"/>
      <c r="P8205"/>
      <c r="Q8205"/>
    </row>
    <row r="8206" spans="3:17" x14ac:dyDescent="0.35">
      <c r="C8206"/>
      <c r="D8206"/>
      <c r="E8206"/>
      <c r="F8206"/>
      <c r="G8206"/>
      <c r="H8206"/>
      <c r="I8206"/>
      <c r="J8206"/>
      <c r="K8206"/>
      <c r="L8206"/>
      <c r="M8206"/>
      <c r="N8206"/>
      <c r="O8206"/>
      <c r="P8206"/>
      <c r="Q8206"/>
    </row>
    <row r="8207" spans="3:17" x14ac:dyDescent="0.35">
      <c r="C8207"/>
      <c r="D8207"/>
      <c r="E8207"/>
      <c r="F8207"/>
      <c r="G8207"/>
      <c r="H8207"/>
      <c r="I8207"/>
      <c r="J8207"/>
      <c r="K8207"/>
      <c r="L8207"/>
      <c r="M8207"/>
      <c r="N8207"/>
      <c r="O8207"/>
      <c r="P8207"/>
      <c r="Q8207"/>
    </row>
    <row r="8208" spans="3:17" x14ac:dyDescent="0.35">
      <c r="C8208"/>
      <c r="D8208"/>
      <c r="E8208"/>
      <c r="F8208"/>
      <c r="G8208"/>
      <c r="H8208"/>
      <c r="I8208"/>
      <c r="J8208"/>
      <c r="K8208"/>
      <c r="L8208"/>
      <c r="M8208"/>
      <c r="N8208"/>
      <c r="O8208"/>
      <c r="P8208"/>
      <c r="Q8208"/>
    </row>
    <row r="8209" spans="3:17" x14ac:dyDescent="0.35">
      <c r="C8209"/>
      <c r="D8209"/>
      <c r="E8209"/>
      <c r="F8209"/>
      <c r="G8209"/>
      <c r="H8209"/>
      <c r="I8209"/>
      <c r="J8209"/>
      <c r="K8209"/>
      <c r="L8209"/>
      <c r="M8209"/>
      <c r="N8209"/>
      <c r="O8209"/>
      <c r="P8209"/>
      <c r="Q8209"/>
    </row>
    <row r="8210" spans="3:17" x14ac:dyDescent="0.35">
      <c r="C8210"/>
      <c r="D8210"/>
      <c r="E8210"/>
      <c r="F8210"/>
      <c r="G8210"/>
      <c r="H8210"/>
      <c r="I8210"/>
      <c r="J8210"/>
      <c r="K8210"/>
      <c r="L8210"/>
      <c r="M8210"/>
      <c r="N8210"/>
      <c r="O8210"/>
      <c r="P8210"/>
      <c r="Q8210"/>
    </row>
    <row r="8211" spans="3:17" x14ac:dyDescent="0.35">
      <c r="C8211"/>
      <c r="D8211"/>
      <c r="E8211"/>
      <c r="F8211"/>
      <c r="G8211"/>
      <c r="H8211"/>
      <c r="I8211"/>
      <c r="J8211"/>
      <c r="K8211"/>
      <c r="L8211"/>
      <c r="M8211"/>
      <c r="N8211"/>
      <c r="O8211"/>
      <c r="P8211"/>
      <c r="Q8211"/>
    </row>
    <row r="8212" spans="3:17" x14ac:dyDescent="0.35">
      <c r="C8212"/>
      <c r="D8212"/>
      <c r="E8212"/>
      <c r="F8212"/>
      <c r="G8212"/>
      <c r="H8212"/>
      <c r="I8212"/>
      <c r="J8212"/>
      <c r="K8212"/>
      <c r="L8212"/>
      <c r="M8212"/>
      <c r="N8212"/>
      <c r="O8212"/>
      <c r="P8212"/>
      <c r="Q8212"/>
    </row>
    <row r="8213" spans="3:17" x14ac:dyDescent="0.35">
      <c r="C8213"/>
      <c r="D8213"/>
      <c r="E8213"/>
      <c r="F8213"/>
      <c r="G8213"/>
      <c r="H8213"/>
      <c r="I8213"/>
      <c r="J8213"/>
      <c r="K8213"/>
      <c r="L8213"/>
      <c r="M8213"/>
      <c r="N8213"/>
      <c r="O8213"/>
      <c r="P8213"/>
      <c r="Q8213"/>
    </row>
    <row r="8214" spans="3:17" x14ac:dyDescent="0.35">
      <c r="C8214"/>
      <c r="D8214"/>
      <c r="E8214"/>
      <c r="F8214"/>
      <c r="G8214"/>
      <c r="H8214"/>
      <c r="I8214"/>
      <c r="J8214"/>
      <c r="K8214"/>
      <c r="L8214"/>
      <c r="M8214"/>
      <c r="N8214"/>
      <c r="O8214"/>
      <c r="P8214"/>
      <c r="Q8214"/>
    </row>
    <row r="8215" spans="3:17" x14ac:dyDescent="0.35">
      <c r="C8215"/>
      <c r="D8215"/>
      <c r="E8215"/>
      <c r="F8215"/>
      <c r="G8215"/>
      <c r="H8215"/>
      <c r="I8215"/>
      <c r="J8215"/>
      <c r="K8215"/>
      <c r="L8215"/>
      <c r="M8215"/>
      <c r="N8215"/>
      <c r="O8215"/>
      <c r="P8215"/>
      <c r="Q8215"/>
    </row>
    <row r="8216" spans="3:17" x14ac:dyDescent="0.35">
      <c r="C8216"/>
      <c r="D8216"/>
      <c r="E8216"/>
      <c r="F8216"/>
      <c r="G8216"/>
      <c r="H8216"/>
      <c r="I8216"/>
      <c r="J8216"/>
      <c r="K8216"/>
      <c r="L8216"/>
      <c r="M8216"/>
      <c r="N8216"/>
      <c r="O8216"/>
      <c r="P8216"/>
      <c r="Q8216"/>
    </row>
    <row r="8217" spans="3:17" x14ac:dyDescent="0.35">
      <c r="C8217"/>
      <c r="D8217"/>
      <c r="E8217"/>
      <c r="F8217"/>
      <c r="G8217"/>
      <c r="H8217"/>
      <c r="I8217"/>
      <c r="J8217"/>
      <c r="K8217"/>
      <c r="L8217"/>
      <c r="M8217"/>
      <c r="N8217"/>
      <c r="O8217"/>
      <c r="P8217"/>
      <c r="Q8217"/>
    </row>
    <row r="8218" spans="3:17" x14ac:dyDescent="0.35">
      <c r="C8218"/>
      <c r="D8218"/>
      <c r="E8218"/>
      <c r="F8218"/>
      <c r="G8218"/>
      <c r="H8218"/>
      <c r="I8218"/>
      <c r="J8218"/>
      <c r="K8218"/>
      <c r="L8218"/>
      <c r="M8218"/>
      <c r="N8218"/>
      <c r="O8218"/>
      <c r="P8218"/>
      <c r="Q8218"/>
    </row>
    <row r="8219" spans="3:17" x14ac:dyDescent="0.35">
      <c r="C8219"/>
      <c r="D8219"/>
      <c r="E8219"/>
      <c r="F8219"/>
      <c r="G8219"/>
      <c r="H8219"/>
      <c r="I8219"/>
      <c r="J8219"/>
      <c r="K8219"/>
      <c r="L8219"/>
      <c r="M8219"/>
      <c r="N8219"/>
      <c r="O8219"/>
      <c r="P8219"/>
      <c r="Q8219"/>
    </row>
    <row r="8220" spans="3:17" x14ac:dyDescent="0.35">
      <c r="C8220"/>
      <c r="D8220"/>
      <c r="E8220"/>
      <c r="F8220"/>
      <c r="G8220"/>
      <c r="H8220"/>
      <c r="I8220"/>
      <c r="J8220"/>
      <c r="K8220"/>
      <c r="L8220"/>
      <c r="M8220"/>
      <c r="N8220"/>
      <c r="O8220"/>
      <c r="P8220"/>
      <c r="Q8220"/>
    </row>
    <row r="8221" spans="3:17" x14ac:dyDescent="0.35">
      <c r="C8221"/>
      <c r="D8221"/>
      <c r="E8221"/>
      <c r="F8221"/>
      <c r="G8221"/>
      <c r="H8221"/>
      <c r="I8221"/>
      <c r="J8221"/>
      <c r="K8221"/>
      <c r="L8221"/>
      <c r="M8221"/>
      <c r="N8221"/>
      <c r="O8221"/>
      <c r="P8221"/>
      <c r="Q8221"/>
    </row>
    <row r="8222" spans="3:17" x14ac:dyDescent="0.35">
      <c r="C8222"/>
      <c r="D8222"/>
      <c r="E8222"/>
      <c r="F8222"/>
      <c r="G8222"/>
      <c r="H8222"/>
      <c r="I8222"/>
      <c r="J8222"/>
      <c r="K8222"/>
      <c r="L8222"/>
      <c r="M8222"/>
      <c r="N8222"/>
      <c r="O8222"/>
      <c r="P8222"/>
      <c r="Q8222"/>
    </row>
    <row r="8223" spans="3:17" x14ac:dyDescent="0.35">
      <c r="C8223"/>
      <c r="D8223"/>
      <c r="E8223"/>
      <c r="F8223"/>
      <c r="G8223"/>
      <c r="H8223"/>
      <c r="I8223"/>
      <c r="J8223"/>
      <c r="K8223"/>
      <c r="L8223"/>
      <c r="M8223"/>
      <c r="N8223"/>
      <c r="O8223"/>
      <c r="P8223"/>
      <c r="Q8223"/>
    </row>
    <row r="8224" spans="3:17" x14ac:dyDescent="0.35">
      <c r="C8224"/>
      <c r="D8224"/>
      <c r="E8224"/>
      <c r="F8224"/>
      <c r="G8224"/>
      <c r="H8224"/>
      <c r="I8224"/>
      <c r="J8224"/>
      <c r="K8224"/>
      <c r="L8224"/>
      <c r="M8224"/>
      <c r="N8224"/>
      <c r="O8224"/>
      <c r="P8224"/>
      <c r="Q8224"/>
    </row>
    <row r="8225" spans="3:17" x14ac:dyDescent="0.35">
      <c r="C8225"/>
      <c r="D8225"/>
      <c r="E8225"/>
      <c r="F8225"/>
      <c r="G8225"/>
      <c r="H8225"/>
      <c r="I8225"/>
      <c r="J8225"/>
      <c r="K8225"/>
      <c r="L8225"/>
      <c r="M8225"/>
      <c r="N8225"/>
      <c r="O8225"/>
      <c r="P8225"/>
      <c r="Q8225"/>
    </row>
    <row r="8226" spans="3:17" x14ac:dyDescent="0.35">
      <c r="C8226"/>
      <c r="D8226"/>
      <c r="E8226"/>
      <c r="F8226"/>
      <c r="G8226"/>
      <c r="H8226"/>
      <c r="I8226"/>
      <c r="J8226"/>
      <c r="K8226"/>
      <c r="L8226"/>
      <c r="M8226"/>
      <c r="N8226"/>
      <c r="O8226"/>
      <c r="P8226"/>
      <c r="Q8226"/>
    </row>
    <row r="8227" spans="3:17" x14ac:dyDescent="0.35">
      <c r="C8227"/>
      <c r="D8227"/>
      <c r="E8227"/>
      <c r="F8227"/>
      <c r="G8227"/>
      <c r="H8227"/>
      <c r="I8227"/>
      <c r="J8227"/>
      <c r="K8227"/>
      <c r="L8227"/>
      <c r="M8227"/>
      <c r="N8227"/>
      <c r="O8227"/>
      <c r="P8227"/>
      <c r="Q8227"/>
    </row>
    <row r="8228" spans="3:17" x14ac:dyDescent="0.35">
      <c r="C8228"/>
      <c r="D8228"/>
      <c r="E8228"/>
      <c r="F8228"/>
      <c r="G8228"/>
      <c r="H8228"/>
      <c r="I8228"/>
      <c r="J8228"/>
      <c r="K8228"/>
      <c r="L8228"/>
      <c r="M8228"/>
      <c r="N8228"/>
      <c r="O8228"/>
      <c r="P8228"/>
      <c r="Q8228"/>
    </row>
    <row r="8229" spans="3:17" x14ac:dyDescent="0.35">
      <c r="C8229"/>
      <c r="D8229"/>
      <c r="E8229"/>
      <c r="F8229"/>
      <c r="G8229"/>
      <c r="H8229"/>
      <c r="I8229"/>
      <c r="J8229"/>
      <c r="K8229"/>
      <c r="L8229"/>
      <c r="M8229"/>
      <c r="N8229"/>
      <c r="O8229"/>
      <c r="P8229"/>
      <c r="Q8229"/>
    </row>
    <row r="8230" spans="3:17" x14ac:dyDescent="0.35">
      <c r="C8230"/>
      <c r="D8230"/>
      <c r="E8230"/>
      <c r="F8230"/>
      <c r="G8230"/>
      <c r="H8230"/>
      <c r="I8230"/>
      <c r="J8230"/>
      <c r="K8230"/>
      <c r="L8230"/>
      <c r="M8230"/>
      <c r="N8230"/>
      <c r="O8230"/>
      <c r="P8230"/>
      <c r="Q8230"/>
    </row>
    <row r="8231" spans="3:17" x14ac:dyDescent="0.35">
      <c r="C8231"/>
      <c r="D8231"/>
      <c r="E8231"/>
      <c r="F8231"/>
      <c r="G8231"/>
      <c r="H8231"/>
      <c r="I8231"/>
      <c r="J8231"/>
      <c r="K8231"/>
      <c r="L8231"/>
      <c r="M8231"/>
      <c r="N8231"/>
      <c r="O8231"/>
      <c r="P8231"/>
      <c r="Q8231"/>
    </row>
    <row r="8232" spans="3:17" x14ac:dyDescent="0.35">
      <c r="C8232"/>
      <c r="D8232"/>
      <c r="E8232"/>
      <c r="F8232"/>
      <c r="G8232"/>
      <c r="H8232"/>
      <c r="I8232"/>
      <c r="J8232"/>
      <c r="K8232"/>
      <c r="L8232"/>
      <c r="M8232"/>
      <c r="N8232"/>
      <c r="O8232"/>
      <c r="P8232"/>
      <c r="Q8232"/>
    </row>
    <row r="8233" spans="3:17" x14ac:dyDescent="0.35">
      <c r="C8233"/>
      <c r="D8233"/>
      <c r="E8233"/>
      <c r="F8233"/>
      <c r="G8233"/>
      <c r="H8233"/>
      <c r="I8233"/>
      <c r="J8233"/>
      <c r="K8233"/>
      <c r="L8233"/>
      <c r="M8233"/>
      <c r="N8233"/>
      <c r="O8233"/>
      <c r="P8233"/>
      <c r="Q8233"/>
    </row>
    <row r="8234" spans="3:17" x14ac:dyDescent="0.35">
      <c r="C8234"/>
      <c r="D8234"/>
      <c r="E8234"/>
      <c r="F8234"/>
      <c r="G8234"/>
      <c r="H8234"/>
      <c r="I8234"/>
      <c r="J8234"/>
      <c r="K8234"/>
      <c r="L8234"/>
      <c r="M8234"/>
      <c r="N8234"/>
      <c r="O8234"/>
      <c r="P8234"/>
      <c r="Q8234"/>
    </row>
    <row r="8235" spans="3:17" x14ac:dyDescent="0.35">
      <c r="C8235"/>
      <c r="D8235"/>
      <c r="E8235"/>
      <c r="F8235"/>
      <c r="G8235"/>
      <c r="H8235"/>
      <c r="I8235"/>
      <c r="J8235"/>
      <c r="K8235"/>
      <c r="L8235"/>
      <c r="M8235"/>
      <c r="N8235"/>
      <c r="O8235"/>
      <c r="P8235"/>
      <c r="Q8235"/>
    </row>
    <row r="8236" spans="3:17" x14ac:dyDescent="0.35">
      <c r="C8236"/>
      <c r="D8236"/>
      <c r="E8236"/>
      <c r="F8236"/>
      <c r="G8236"/>
      <c r="H8236"/>
      <c r="I8236"/>
      <c r="J8236"/>
      <c r="K8236"/>
      <c r="L8236"/>
      <c r="M8236"/>
      <c r="N8236"/>
      <c r="O8236"/>
      <c r="P8236"/>
      <c r="Q8236"/>
    </row>
    <row r="8237" spans="3:17" x14ac:dyDescent="0.35">
      <c r="C8237"/>
      <c r="D8237"/>
      <c r="E8237"/>
      <c r="F8237"/>
      <c r="G8237"/>
      <c r="H8237"/>
      <c r="I8237"/>
      <c r="J8237"/>
      <c r="K8237"/>
      <c r="L8237"/>
      <c r="M8237"/>
      <c r="N8237"/>
      <c r="O8237"/>
      <c r="P8237"/>
      <c r="Q8237"/>
    </row>
    <row r="8238" spans="3:17" x14ac:dyDescent="0.35">
      <c r="C8238"/>
      <c r="D8238"/>
      <c r="E8238"/>
      <c r="F8238"/>
      <c r="G8238"/>
      <c r="H8238"/>
      <c r="I8238"/>
      <c r="J8238"/>
      <c r="K8238"/>
      <c r="L8238"/>
      <c r="M8238"/>
      <c r="N8238"/>
      <c r="O8238"/>
      <c r="P8238"/>
      <c r="Q8238"/>
    </row>
    <row r="8239" spans="3:17" x14ac:dyDescent="0.35">
      <c r="C8239"/>
      <c r="D8239"/>
      <c r="E8239"/>
      <c r="F8239"/>
      <c r="G8239"/>
      <c r="H8239"/>
      <c r="I8239"/>
      <c r="J8239"/>
      <c r="K8239"/>
      <c r="L8239"/>
      <c r="M8239"/>
      <c r="N8239"/>
      <c r="O8239"/>
      <c r="P8239"/>
      <c r="Q8239"/>
    </row>
    <row r="8240" spans="3:17" x14ac:dyDescent="0.35">
      <c r="C8240"/>
      <c r="D8240"/>
      <c r="E8240"/>
      <c r="F8240"/>
      <c r="G8240"/>
      <c r="H8240"/>
      <c r="I8240"/>
      <c r="J8240"/>
      <c r="K8240"/>
      <c r="L8240"/>
      <c r="M8240"/>
      <c r="N8240"/>
      <c r="O8240"/>
      <c r="P8240"/>
      <c r="Q8240"/>
    </row>
    <row r="8241" spans="3:17" x14ac:dyDescent="0.35">
      <c r="C8241"/>
      <c r="D8241"/>
      <c r="E8241"/>
      <c r="F8241"/>
      <c r="G8241"/>
      <c r="H8241"/>
      <c r="I8241"/>
      <c r="J8241"/>
      <c r="K8241"/>
      <c r="L8241"/>
      <c r="M8241"/>
      <c r="N8241"/>
      <c r="O8241"/>
      <c r="P8241"/>
      <c r="Q8241"/>
    </row>
    <row r="8242" spans="3:17" x14ac:dyDescent="0.35">
      <c r="C8242"/>
      <c r="D8242"/>
      <c r="E8242"/>
      <c r="F8242"/>
      <c r="G8242"/>
      <c r="H8242"/>
      <c r="I8242"/>
      <c r="J8242"/>
      <c r="K8242"/>
      <c r="L8242"/>
      <c r="M8242"/>
      <c r="N8242"/>
      <c r="O8242"/>
      <c r="P8242"/>
      <c r="Q8242"/>
    </row>
    <row r="8243" spans="3:17" x14ac:dyDescent="0.35">
      <c r="C8243"/>
      <c r="D8243"/>
      <c r="E8243"/>
      <c r="F8243"/>
      <c r="G8243"/>
      <c r="H8243"/>
      <c r="I8243"/>
      <c r="J8243"/>
      <c r="K8243"/>
      <c r="L8243"/>
      <c r="M8243"/>
      <c r="N8243"/>
      <c r="O8243"/>
      <c r="P8243"/>
      <c r="Q8243"/>
    </row>
    <row r="8244" spans="3:17" x14ac:dyDescent="0.35">
      <c r="C8244"/>
      <c r="D8244"/>
      <c r="E8244"/>
      <c r="F8244"/>
      <c r="G8244"/>
      <c r="H8244"/>
      <c r="I8244"/>
      <c r="J8244"/>
      <c r="K8244"/>
      <c r="L8244"/>
      <c r="M8244"/>
      <c r="N8244"/>
      <c r="O8244"/>
      <c r="P8244"/>
      <c r="Q8244"/>
    </row>
    <row r="8245" spans="3:17" x14ac:dyDescent="0.35">
      <c r="C8245"/>
      <c r="D8245"/>
      <c r="E8245"/>
      <c r="F8245"/>
      <c r="G8245"/>
      <c r="H8245"/>
      <c r="I8245"/>
      <c r="J8245"/>
      <c r="K8245"/>
      <c r="L8245"/>
      <c r="M8245"/>
      <c r="N8245"/>
      <c r="O8245"/>
      <c r="P8245"/>
      <c r="Q8245"/>
    </row>
    <row r="8246" spans="3:17" x14ac:dyDescent="0.35">
      <c r="C8246"/>
      <c r="D8246"/>
      <c r="E8246"/>
      <c r="F8246"/>
      <c r="G8246"/>
      <c r="H8246"/>
      <c r="I8246"/>
      <c r="J8246"/>
      <c r="K8246"/>
      <c r="L8246"/>
      <c r="M8246"/>
      <c r="N8246"/>
      <c r="O8246"/>
      <c r="P8246"/>
      <c r="Q8246"/>
    </row>
    <row r="8247" spans="3:17" x14ac:dyDescent="0.35">
      <c r="C8247"/>
      <c r="D8247"/>
      <c r="E8247"/>
      <c r="F8247"/>
      <c r="G8247"/>
      <c r="H8247"/>
      <c r="I8247"/>
      <c r="J8247"/>
      <c r="K8247"/>
      <c r="L8247"/>
      <c r="M8247"/>
      <c r="N8247"/>
      <c r="O8247"/>
      <c r="P8247"/>
      <c r="Q8247"/>
    </row>
    <row r="8248" spans="3:17" x14ac:dyDescent="0.35">
      <c r="C8248"/>
      <c r="D8248"/>
      <c r="E8248"/>
      <c r="F8248"/>
      <c r="G8248"/>
      <c r="H8248"/>
      <c r="I8248"/>
      <c r="J8248"/>
      <c r="K8248"/>
      <c r="L8248"/>
      <c r="M8248"/>
      <c r="N8248"/>
      <c r="O8248"/>
      <c r="P8248"/>
      <c r="Q8248"/>
    </row>
    <row r="8249" spans="3:17" x14ac:dyDescent="0.35">
      <c r="C8249"/>
      <c r="D8249"/>
      <c r="E8249"/>
      <c r="F8249"/>
      <c r="G8249"/>
      <c r="H8249"/>
      <c r="I8249"/>
      <c r="J8249"/>
      <c r="K8249"/>
      <c r="L8249"/>
      <c r="M8249"/>
      <c r="N8249"/>
      <c r="O8249"/>
      <c r="P8249"/>
      <c r="Q8249"/>
    </row>
    <row r="8250" spans="3:17" x14ac:dyDescent="0.35">
      <c r="C8250"/>
      <c r="D8250"/>
      <c r="E8250"/>
      <c r="F8250"/>
      <c r="G8250"/>
      <c r="H8250"/>
      <c r="I8250"/>
      <c r="J8250"/>
      <c r="K8250"/>
      <c r="L8250"/>
      <c r="M8250"/>
      <c r="N8250"/>
      <c r="O8250"/>
      <c r="P8250"/>
      <c r="Q8250"/>
    </row>
    <row r="8251" spans="3:17" x14ac:dyDescent="0.35">
      <c r="C8251"/>
      <c r="D8251"/>
      <c r="E8251"/>
      <c r="F8251"/>
      <c r="G8251"/>
      <c r="H8251"/>
      <c r="I8251"/>
      <c r="J8251"/>
      <c r="K8251"/>
      <c r="L8251"/>
      <c r="M8251"/>
      <c r="N8251"/>
      <c r="O8251"/>
      <c r="P8251"/>
      <c r="Q8251"/>
    </row>
    <row r="8252" spans="3:17" x14ac:dyDescent="0.35">
      <c r="C8252"/>
      <c r="D8252"/>
      <c r="E8252"/>
      <c r="F8252"/>
      <c r="G8252"/>
      <c r="H8252"/>
      <c r="I8252"/>
      <c r="J8252"/>
      <c r="K8252"/>
      <c r="L8252"/>
      <c r="M8252"/>
      <c r="N8252"/>
      <c r="O8252"/>
      <c r="P8252"/>
      <c r="Q8252"/>
    </row>
    <row r="8253" spans="3:17" x14ac:dyDescent="0.35">
      <c r="C8253"/>
      <c r="D8253"/>
      <c r="E8253"/>
      <c r="F8253"/>
      <c r="G8253"/>
      <c r="H8253"/>
      <c r="I8253"/>
      <c r="J8253"/>
      <c r="K8253"/>
      <c r="L8253"/>
      <c r="M8253"/>
      <c r="N8253"/>
      <c r="O8253"/>
      <c r="P8253"/>
      <c r="Q8253"/>
    </row>
    <row r="8254" spans="3:17" x14ac:dyDescent="0.35">
      <c r="C8254"/>
      <c r="D8254"/>
      <c r="E8254"/>
      <c r="F8254"/>
      <c r="G8254"/>
      <c r="H8254"/>
      <c r="I8254"/>
      <c r="J8254"/>
      <c r="K8254"/>
      <c r="L8254"/>
      <c r="M8254"/>
      <c r="N8254"/>
      <c r="O8254"/>
      <c r="P8254"/>
      <c r="Q8254"/>
    </row>
    <row r="8255" spans="3:17" x14ac:dyDescent="0.35">
      <c r="C8255"/>
      <c r="D8255"/>
      <c r="E8255"/>
      <c r="F8255"/>
      <c r="G8255"/>
      <c r="H8255"/>
      <c r="I8255"/>
      <c r="J8255"/>
      <c r="K8255"/>
      <c r="L8255"/>
      <c r="M8255"/>
      <c r="N8255"/>
      <c r="O8255"/>
      <c r="P8255"/>
      <c r="Q8255"/>
    </row>
    <row r="8256" spans="3:17" x14ac:dyDescent="0.35">
      <c r="C8256"/>
      <c r="D8256"/>
      <c r="E8256"/>
      <c r="F8256"/>
      <c r="G8256"/>
      <c r="H8256"/>
      <c r="I8256"/>
      <c r="J8256"/>
      <c r="K8256"/>
      <c r="L8256"/>
      <c r="M8256"/>
      <c r="N8256"/>
      <c r="O8256"/>
      <c r="P8256"/>
      <c r="Q8256"/>
    </row>
    <row r="8257" spans="3:17" x14ac:dyDescent="0.35">
      <c r="C8257"/>
      <c r="D8257"/>
      <c r="E8257"/>
      <c r="F8257"/>
      <c r="G8257"/>
      <c r="H8257"/>
      <c r="I8257"/>
      <c r="J8257"/>
      <c r="K8257"/>
      <c r="L8257"/>
      <c r="M8257"/>
      <c r="N8257"/>
      <c r="O8257"/>
      <c r="P8257"/>
      <c r="Q8257"/>
    </row>
    <row r="8258" spans="3:17" x14ac:dyDescent="0.35">
      <c r="C8258"/>
      <c r="D8258"/>
      <c r="E8258"/>
      <c r="F8258"/>
      <c r="G8258"/>
      <c r="H8258"/>
      <c r="I8258"/>
      <c r="J8258"/>
      <c r="K8258"/>
      <c r="L8258"/>
      <c r="M8258"/>
      <c r="N8258"/>
      <c r="O8258"/>
      <c r="P8258"/>
      <c r="Q8258"/>
    </row>
    <row r="8259" spans="3:17" x14ac:dyDescent="0.35">
      <c r="C8259"/>
      <c r="D8259"/>
      <c r="E8259"/>
      <c r="F8259"/>
      <c r="G8259"/>
      <c r="H8259"/>
      <c r="I8259"/>
      <c r="J8259"/>
      <c r="K8259"/>
      <c r="L8259"/>
      <c r="M8259"/>
      <c r="N8259"/>
      <c r="O8259"/>
      <c r="P8259"/>
      <c r="Q8259"/>
    </row>
    <row r="8260" spans="3:17" x14ac:dyDescent="0.35">
      <c r="C8260"/>
      <c r="D8260"/>
      <c r="E8260"/>
      <c r="F8260"/>
      <c r="G8260"/>
      <c r="H8260"/>
      <c r="I8260"/>
      <c r="J8260"/>
      <c r="K8260"/>
      <c r="L8260"/>
      <c r="M8260"/>
      <c r="N8260"/>
      <c r="O8260"/>
      <c r="P8260"/>
      <c r="Q8260"/>
    </row>
    <row r="8261" spans="3:17" x14ac:dyDescent="0.35">
      <c r="C8261"/>
      <c r="D8261"/>
      <c r="E8261"/>
      <c r="F8261"/>
      <c r="G8261"/>
      <c r="H8261"/>
      <c r="I8261"/>
      <c r="J8261"/>
      <c r="K8261"/>
      <c r="L8261"/>
      <c r="M8261"/>
      <c r="N8261"/>
      <c r="O8261"/>
      <c r="P8261"/>
      <c r="Q8261"/>
    </row>
    <row r="8262" spans="3:17" x14ac:dyDescent="0.35">
      <c r="C8262"/>
      <c r="D8262"/>
      <c r="E8262"/>
      <c r="F8262"/>
      <c r="G8262"/>
      <c r="H8262"/>
      <c r="I8262"/>
      <c r="J8262"/>
      <c r="K8262"/>
      <c r="L8262"/>
      <c r="M8262"/>
      <c r="N8262"/>
      <c r="O8262"/>
      <c r="P8262"/>
      <c r="Q8262"/>
    </row>
    <row r="8263" spans="3:17" x14ac:dyDescent="0.35">
      <c r="C8263"/>
      <c r="D8263"/>
      <c r="E8263"/>
      <c r="F8263"/>
      <c r="G8263"/>
      <c r="H8263"/>
      <c r="I8263"/>
      <c r="J8263"/>
      <c r="K8263"/>
      <c r="L8263"/>
      <c r="M8263"/>
      <c r="N8263"/>
      <c r="O8263"/>
      <c r="P8263"/>
      <c r="Q8263"/>
    </row>
    <row r="8264" spans="3:17" x14ac:dyDescent="0.35">
      <c r="C8264"/>
      <c r="D8264"/>
      <c r="E8264"/>
      <c r="F8264"/>
      <c r="G8264"/>
      <c r="H8264"/>
      <c r="I8264"/>
      <c r="J8264"/>
      <c r="K8264"/>
      <c r="L8264"/>
      <c r="M8264"/>
      <c r="N8264"/>
      <c r="O8264"/>
      <c r="P8264"/>
      <c r="Q8264"/>
    </row>
    <row r="8265" spans="3:17" x14ac:dyDescent="0.35">
      <c r="C8265"/>
      <c r="D8265"/>
      <c r="E8265"/>
      <c r="F8265"/>
      <c r="G8265"/>
      <c r="H8265"/>
      <c r="I8265"/>
      <c r="J8265"/>
      <c r="K8265"/>
      <c r="L8265"/>
      <c r="M8265"/>
      <c r="N8265"/>
      <c r="O8265"/>
      <c r="P8265"/>
      <c r="Q8265"/>
    </row>
    <row r="8266" spans="3:17" x14ac:dyDescent="0.35">
      <c r="C8266"/>
      <c r="D8266"/>
      <c r="E8266"/>
      <c r="F8266"/>
      <c r="G8266"/>
      <c r="H8266"/>
      <c r="I8266"/>
      <c r="J8266"/>
      <c r="K8266"/>
      <c r="L8266"/>
      <c r="M8266"/>
      <c r="N8266"/>
      <c r="O8266"/>
      <c r="P8266"/>
      <c r="Q8266"/>
    </row>
    <row r="8267" spans="3:17" x14ac:dyDescent="0.35">
      <c r="C8267"/>
      <c r="D8267"/>
      <c r="E8267"/>
      <c r="F8267"/>
      <c r="G8267"/>
      <c r="H8267"/>
      <c r="I8267"/>
      <c r="J8267"/>
      <c r="K8267"/>
      <c r="L8267"/>
      <c r="M8267"/>
      <c r="N8267"/>
      <c r="O8267"/>
      <c r="P8267"/>
      <c r="Q8267"/>
    </row>
    <row r="8268" spans="3:17" x14ac:dyDescent="0.35">
      <c r="C8268"/>
      <c r="D8268"/>
      <c r="E8268"/>
      <c r="F8268"/>
      <c r="G8268"/>
      <c r="H8268"/>
      <c r="I8268"/>
      <c r="J8268"/>
      <c r="K8268"/>
      <c r="L8268"/>
      <c r="M8268"/>
      <c r="N8268"/>
      <c r="O8268"/>
      <c r="P8268"/>
      <c r="Q8268"/>
    </row>
    <row r="8269" spans="3:17" x14ac:dyDescent="0.35">
      <c r="C8269"/>
      <c r="D8269"/>
      <c r="E8269"/>
      <c r="F8269"/>
      <c r="G8269"/>
      <c r="H8269"/>
      <c r="I8269"/>
      <c r="J8269"/>
      <c r="K8269"/>
      <c r="L8269"/>
      <c r="M8269"/>
      <c r="N8269"/>
      <c r="O8269"/>
      <c r="P8269"/>
      <c r="Q8269"/>
    </row>
    <row r="8270" spans="3:17" x14ac:dyDescent="0.35">
      <c r="C8270"/>
      <c r="D8270"/>
      <c r="E8270"/>
      <c r="F8270"/>
      <c r="G8270"/>
      <c r="H8270"/>
      <c r="I8270"/>
      <c r="J8270"/>
      <c r="K8270"/>
      <c r="L8270"/>
      <c r="M8270"/>
      <c r="N8270"/>
      <c r="O8270"/>
      <c r="P8270"/>
      <c r="Q8270"/>
    </row>
    <row r="8271" spans="3:17" x14ac:dyDescent="0.35">
      <c r="C8271"/>
      <c r="D8271"/>
      <c r="E8271"/>
      <c r="F8271"/>
      <c r="G8271"/>
      <c r="H8271"/>
      <c r="I8271"/>
      <c r="J8271"/>
      <c r="K8271"/>
      <c r="L8271"/>
      <c r="M8271"/>
      <c r="N8271"/>
      <c r="O8271"/>
      <c r="P8271"/>
      <c r="Q8271"/>
    </row>
    <row r="8272" spans="3:17" x14ac:dyDescent="0.35">
      <c r="C8272"/>
      <c r="D8272"/>
      <c r="E8272"/>
      <c r="F8272"/>
      <c r="G8272"/>
      <c r="H8272"/>
      <c r="I8272"/>
      <c r="J8272"/>
      <c r="K8272"/>
      <c r="L8272"/>
      <c r="M8272"/>
      <c r="N8272"/>
      <c r="O8272"/>
      <c r="P8272"/>
      <c r="Q8272"/>
    </row>
    <row r="8273" spans="3:17" x14ac:dyDescent="0.35">
      <c r="C8273"/>
      <c r="D8273"/>
      <c r="E8273"/>
      <c r="F8273"/>
      <c r="G8273"/>
      <c r="H8273"/>
      <c r="I8273"/>
      <c r="J8273"/>
      <c r="K8273"/>
      <c r="L8273"/>
      <c r="M8273"/>
      <c r="N8273"/>
      <c r="O8273"/>
      <c r="P8273"/>
      <c r="Q8273"/>
    </row>
    <row r="8274" spans="3:17" x14ac:dyDescent="0.35">
      <c r="C8274"/>
      <c r="D8274"/>
      <c r="E8274"/>
      <c r="F8274"/>
      <c r="G8274"/>
      <c r="H8274"/>
      <c r="I8274"/>
      <c r="J8274"/>
      <c r="K8274"/>
      <c r="L8274"/>
      <c r="M8274"/>
      <c r="N8274"/>
      <c r="O8274"/>
      <c r="P8274"/>
      <c r="Q8274"/>
    </row>
    <row r="8275" spans="3:17" x14ac:dyDescent="0.35">
      <c r="C8275"/>
      <c r="D8275"/>
      <c r="E8275"/>
      <c r="F8275"/>
      <c r="G8275"/>
      <c r="H8275"/>
      <c r="I8275"/>
      <c r="J8275"/>
      <c r="K8275"/>
      <c r="L8275"/>
      <c r="M8275"/>
      <c r="N8275"/>
      <c r="O8275"/>
      <c r="P8275"/>
      <c r="Q8275"/>
    </row>
    <row r="8276" spans="3:17" x14ac:dyDescent="0.35">
      <c r="C8276"/>
      <c r="D8276"/>
      <c r="E8276"/>
      <c r="F8276"/>
      <c r="G8276"/>
      <c r="H8276"/>
      <c r="I8276"/>
      <c r="J8276"/>
      <c r="K8276"/>
      <c r="L8276"/>
      <c r="M8276"/>
      <c r="N8276"/>
      <c r="O8276"/>
      <c r="P8276"/>
      <c r="Q8276"/>
    </row>
    <row r="8277" spans="3:17" x14ac:dyDescent="0.35">
      <c r="C8277"/>
      <c r="D8277"/>
      <c r="E8277"/>
      <c r="F8277"/>
      <c r="G8277"/>
      <c r="H8277"/>
      <c r="I8277"/>
      <c r="J8277"/>
      <c r="K8277"/>
      <c r="L8277"/>
      <c r="M8277"/>
      <c r="N8277"/>
      <c r="O8277"/>
      <c r="P8277"/>
      <c r="Q8277"/>
    </row>
    <row r="8278" spans="3:17" x14ac:dyDescent="0.35">
      <c r="C8278"/>
      <c r="D8278"/>
      <c r="E8278"/>
      <c r="F8278"/>
      <c r="G8278"/>
      <c r="H8278"/>
      <c r="I8278"/>
      <c r="J8278"/>
      <c r="K8278"/>
      <c r="L8278"/>
      <c r="M8278"/>
      <c r="N8278"/>
      <c r="O8278"/>
      <c r="P8278"/>
      <c r="Q8278"/>
    </row>
    <row r="8279" spans="3:17" x14ac:dyDescent="0.35">
      <c r="C8279"/>
      <c r="D8279"/>
      <c r="E8279"/>
      <c r="F8279"/>
      <c r="G8279"/>
      <c r="H8279"/>
      <c r="I8279"/>
      <c r="J8279"/>
      <c r="K8279"/>
      <c r="L8279"/>
      <c r="M8279"/>
      <c r="N8279"/>
      <c r="O8279"/>
      <c r="P8279"/>
      <c r="Q8279"/>
    </row>
    <row r="8280" spans="3:17" x14ac:dyDescent="0.35">
      <c r="C8280"/>
      <c r="D8280"/>
      <c r="E8280"/>
      <c r="F8280"/>
      <c r="G8280"/>
      <c r="H8280"/>
      <c r="I8280"/>
      <c r="J8280"/>
      <c r="K8280"/>
      <c r="L8280"/>
      <c r="M8280"/>
      <c r="N8280"/>
      <c r="O8280"/>
      <c r="P8280"/>
      <c r="Q8280"/>
    </row>
    <row r="8281" spans="3:17" x14ac:dyDescent="0.35">
      <c r="C8281"/>
      <c r="D8281"/>
      <c r="E8281"/>
      <c r="F8281"/>
      <c r="G8281"/>
      <c r="H8281"/>
      <c r="I8281"/>
      <c r="J8281"/>
      <c r="K8281"/>
      <c r="L8281"/>
      <c r="M8281"/>
      <c r="N8281"/>
      <c r="O8281"/>
      <c r="P8281"/>
      <c r="Q8281"/>
    </row>
    <row r="8282" spans="3:17" x14ac:dyDescent="0.35">
      <c r="C8282"/>
      <c r="D8282"/>
      <c r="E8282"/>
      <c r="F8282"/>
      <c r="G8282"/>
      <c r="H8282"/>
      <c r="I8282"/>
      <c r="J8282"/>
      <c r="K8282"/>
      <c r="L8282"/>
      <c r="M8282"/>
      <c r="N8282"/>
      <c r="O8282"/>
      <c r="P8282"/>
      <c r="Q8282"/>
    </row>
    <row r="8283" spans="3:17" x14ac:dyDescent="0.35">
      <c r="C8283"/>
      <c r="D8283"/>
      <c r="E8283"/>
      <c r="F8283"/>
      <c r="G8283"/>
      <c r="H8283"/>
      <c r="I8283"/>
      <c r="J8283"/>
      <c r="K8283"/>
      <c r="L8283"/>
      <c r="M8283"/>
      <c r="N8283"/>
      <c r="O8283"/>
      <c r="P8283"/>
      <c r="Q8283"/>
    </row>
    <row r="8284" spans="3:17" x14ac:dyDescent="0.35">
      <c r="C8284"/>
      <c r="D8284"/>
      <c r="E8284"/>
      <c r="F8284"/>
      <c r="G8284"/>
      <c r="H8284"/>
      <c r="I8284"/>
      <c r="J8284"/>
      <c r="K8284"/>
      <c r="L8284"/>
      <c r="M8284"/>
      <c r="N8284"/>
      <c r="O8284"/>
      <c r="P8284"/>
      <c r="Q8284"/>
    </row>
    <row r="8285" spans="3:17" x14ac:dyDescent="0.35">
      <c r="C8285"/>
      <c r="D8285"/>
      <c r="E8285"/>
      <c r="F8285"/>
      <c r="G8285"/>
      <c r="H8285"/>
      <c r="I8285"/>
      <c r="J8285"/>
      <c r="K8285"/>
      <c r="L8285"/>
      <c r="M8285"/>
      <c r="N8285"/>
      <c r="O8285"/>
      <c r="P8285"/>
      <c r="Q8285"/>
    </row>
    <row r="8286" spans="3:17" x14ac:dyDescent="0.35">
      <c r="C8286"/>
      <c r="D8286"/>
      <c r="E8286"/>
      <c r="F8286"/>
      <c r="G8286"/>
      <c r="H8286"/>
      <c r="I8286"/>
      <c r="J8286"/>
      <c r="K8286"/>
      <c r="L8286"/>
      <c r="M8286"/>
      <c r="N8286"/>
      <c r="O8286"/>
      <c r="P8286"/>
      <c r="Q8286"/>
    </row>
    <row r="8287" spans="3:17" x14ac:dyDescent="0.35">
      <c r="C8287"/>
      <c r="D8287"/>
      <c r="E8287"/>
      <c r="F8287"/>
      <c r="G8287"/>
      <c r="H8287"/>
      <c r="I8287"/>
      <c r="J8287"/>
      <c r="K8287"/>
      <c r="L8287"/>
      <c r="M8287"/>
      <c r="N8287"/>
      <c r="O8287"/>
      <c r="P8287"/>
      <c r="Q8287"/>
    </row>
    <row r="8288" spans="3:17" x14ac:dyDescent="0.35">
      <c r="C8288"/>
      <c r="D8288"/>
      <c r="E8288"/>
      <c r="F8288"/>
      <c r="G8288"/>
      <c r="H8288"/>
      <c r="I8288"/>
      <c r="J8288"/>
      <c r="K8288"/>
      <c r="L8288"/>
      <c r="M8288"/>
      <c r="N8288"/>
      <c r="O8288"/>
      <c r="P8288"/>
      <c r="Q8288"/>
    </row>
    <row r="8289" spans="3:17" x14ac:dyDescent="0.35">
      <c r="C8289"/>
      <c r="D8289"/>
      <c r="E8289"/>
      <c r="F8289"/>
      <c r="G8289"/>
      <c r="H8289"/>
      <c r="I8289"/>
      <c r="J8289"/>
      <c r="K8289"/>
      <c r="L8289"/>
      <c r="M8289"/>
      <c r="N8289"/>
      <c r="O8289"/>
      <c r="P8289"/>
      <c r="Q8289"/>
    </row>
    <row r="8290" spans="3:17" x14ac:dyDescent="0.35">
      <c r="C8290"/>
      <c r="D8290"/>
      <c r="E8290"/>
      <c r="F8290"/>
      <c r="G8290"/>
      <c r="H8290"/>
      <c r="I8290"/>
      <c r="J8290"/>
      <c r="K8290"/>
      <c r="L8290"/>
      <c r="M8290"/>
      <c r="N8290"/>
      <c r="O8290"/>
      <c r="P8290"/>
      <c r="Q8290"/>
    </row>
    <row r="8291" spans="3:17" x14ac:dyDescent="0.35">
      <c r="C8291"/>
      <c r="D8291"/>
      <c r="E8291"/>
      <c r="F8291"/>
      <c r="G8291"/>
      <c r="H8291"/>
      <c r="I8291"/>
      <c r="J8291"/>
      <c r="K8291"/>
      <c r="L8291"/>
      <c r="M8291"/>
      <c r="N8291"/>
      <c r="O8291"/>
      <c r="P8291"/>
      <c r="Q8291"/>
    </row>
    <row r="8292" spans="3:17" x14ac:dyDescent="0.35">
      <c r="C8292"/>
      <c r="D8292"/>
      <c r="E8292"/>
      <c r="F8292"/>
      <c r="G8292"/>
      <c r="H8292"/>
      <c r="I8292"/>
      <c r="J8292"/>
      <c r="K8292"/>
      <c r="L8292"/>
      <c r="M8292"/>
      <c r="N8292"/>
      <c r="O8292"/>
      <c r="P8292"/>
      <c r="Q8292"/>
    </row>
    <row r="8293" spans="3:17" x14ac:dyDescent="0.35">
      <c r="C8293"/>
      <c r="D8293"/>
      <c r="E8293"/>
      <c r="F8293"/>
      <c r="G8293"/>
      <c r="H8293"/>
      <c r="I8293"/>
      <c r="J8293"/>
      <c r="K8293"/>
      <c r="L8293"/>
      <c r="M8293"/>
      <c r="N8293"/>
      <c r="O8293"/>
      <c r="P8293"/>
      <c r="Q8293"/>
    </row>
    <row r="8294" spans="3:17" x14ac:dyDescent="0.35">
      <c r="C8294"/>
      <c r="D8294"/>
      <c r="E8294"/>
      <c r="F8294"/>
      <c r="G8294"/>
      <c r="H8294"/>
      <c r="I8294"/>
      <c r="J8294"/>
      <c r="K8294"/>
      <c r="L8294"/>
      <c r="M8294"/>
      <c r="N8294"/>
      <c r="O8294"/>
      <c r="P8294"/>
      <c r="Q8294"/>
    </row>
    <row r="8295" spans="3:17" x14ac:dyDescent="0.35">
      <c r="C8295"/>
      <c r="D8295"/>
      <c r="E8295"/>
      <c r="F8295"/>
      <c r="G8295"/>
      <c r="H8295"/>
      <c r="I8295"/>
      <c r="J8295"/>
      <c r="K8295"/>
      <c r="L8295"/>
      <c r="M8295"/>
      <c r="N8295"/>
      <c r="O8295"/>
      <c r="P8295"/>
      <c r="Q8295"/>
    </row>
    <row r="8296" spans="3:17" x14ac:dyDescent="0.35">
      <c r="C8296"/>
      <c r="D8296"/>
      <c r="E8296"/>
      <c r="F8296"/>
      <c r="G8296"/>
      <c r="H8296"/>
      <c r="I8296"/>
      <c r="J8296"/>
      <c r="K8296"/>
      <c r="L8296"/>
      <c r="M8296"/>
      <c r="N8296"/>
      <c r="O8296"/>
      <c r="P8296"/>
      <c r="Q8296"/>
    </row>
    <row r="8297" spans="3:17" x14ac:dyDescent="0.35">
      <c r="C8297"/>
      <c r="D8297"/>
      <c r="E8297"/>
      <c r="F8297"/>
      <c r="G8297"/>
      <c r="H8297"/>
      <c r="I8297"/>
      <c r="J8297"/>
      <c r="K8297"/>
      <c r="L8297"/>
      <c r="M8297"/>
      <c r="N8297"/>
      <c r="O8297"/>
      <c r="P8297"/>
      <c r="Q8297"/>
    </row>
    <row r="8298" spans="3:17" x14ac:dyDescent="0.35">
      <c r="C8298"/>
      <c r="D8298"/>
      <c r="E8298"/>
      <c r="F8298"/>
      <c r="G8298"/>
      <c r="H8298"/>
      <c r="I8298"/>
      <c r="J8298"/>
      <c r="K8298"/>
      <c r="L8298"/>
      <c r="M8298"/>
      <c r="N8298"/>
      <c r="O8298"/>
      <c r="P8298"/>
      <c r="Q8298"/>
    </row>
    <row r="8299" spans="3:17" x14ac:dyDescent="0.35">
      <c r="C8299"/>
      <c r="D8299"/>
      <c r="E8299"/>
      <c r="F8299"/>
      <c r="G8299"/>
      <c r="H8299"/>
      <c r="I8299"/>
      <c r="J8299"/>
      <c r="K8299"/>
      <c r="L8299"/>
      <c r="M8299"/>
      <c r="N8299"/>
      <c r="O8299"/>
      <c r="P8299"/>
      <c r="Q8299"/>
    </row>
    <row r="8300" spans="3:17" x14ac:dyDescent="0.35">
      <c r="C8300"/>
      <c r="D8300"/>
      <c r="E8300"/>
      <c r="F8300"/>
      <c r="G8300"/>
      <c r="H8300"/>
      <c r="I8300"/>
      <c r="J8300"/>
      <c r="K8300"/>
      <c r="L8300"/>
      <c r="M8300"/>
      <c r="N8300"/>
      <c r="O8300"/>
      <c r="P8300"/>
      <c r="Q8300"/>
    </row>
    <row r="8301" spans="3:17" x14ac:dyDescent="0.35">
      <c r="C8301"/>
      <c r="D8301"/>
      <c r="E8301"/>
      <c r="F8301"/>
      <c r="G8301"/>
      <c r="H8301"/>
      <c r="I8301"/>
      <c r="J8301"/>
      <c r="K8301"/>
      <c r="L8301"/>
      <c r="M8301"/>
      <c r="N8301"/>
      <c r="O8301"/>
      <c r="P8301"/>
      <c r="Q8301"/>
    </row>
    <row r="8302" spans="3:17" x14ac:dyDescent="0.35">
      <c r="C8302"/>
      <c r="D8302"/>
      <c r="E8302"/>
      <c r="F8302"/>
      <c r="G8302"/>
      <c r="H8302"/>
      <c r="I8302"/>
      <c r="J8302"/>
      <c r="K8302"/>
      <c r="L8302"/>
      <c r="M8302"/>
      <c r="N8302"/>
      <c r="O8302"/>
      <c r="P8302"/>
      <c r="Q8302"/>
    </row>
    <row r="8303" spans="3:17" x14ac:dyDescent="0.35">
      <c r="C8303"/>
      <c r="D8303"/>
      <c r="E8303"/>
      <c r="F8303"/>
      <c r="G8303"/>
      <c r="H8303"/>
      <c r="I8303"/>
      <c r="J8303"/>
      <c r="K8303"/>
      <c r="L8303"/>
      <c r="M8303"/>
      <c r="N8303"/>
      <c r="O8303"/>
      <c r="P8303"/>
      <c r="Q8303"/>
    </row>
    <row r="8304" spans="3:17" x14ac:dyDescent="0.35">
      <c r="C8304"/>
      <c r="D8304"/>
      <c r="E8304"/>
      <c r="F8304"/>
      <c r="G8304"/>
      <c r="H8304"/>
      <c r="I8304"/>
      <c r="J8304"/>
      <c r="K8304"/>
      <c r="L8304"/>
      <c r="M8304"/>
      <c r="N8304"/>
      <c r="O8304"/>
      <c r="P8304"/>
      <c r="Q8304"/>
    </row>
    <row r="8305" spans="3:17" x14ac:dyDescent="0.35">
      <c r="C8305"/>
      <c r="D8305"/>
      <c r="E8305"/>
      <c r="F8305"/>
      <c r="G8305"/>
      <c r="H8305"/>
      <c r="I8305"/>
      <c r="J8305"/>
      <c r="K8305"/>
      <c r="L8305"/>
      <c r="M8305"/>
      <c r="N8305"/>
      <c r="O8305"/>
      <c r="P8305"/>
      <c r="Q8305"/>
    </row>
    <row r="8306" spans="3:17" x14ac:dyDescent="0.35">
      <c r="C8306"/>
      <c r="D8306"/>
      <c r="E8306"/>
      <c r="F8306"/>
      <c r="G8306"/>
      <c r="H8306"/>
      <c r="I8306"/>
      <c r="J8306"/>
      <c r="K8306"/>
      <c r="L8306"/>
      <c r="M8306"/>
      <c r="N8306"/>
      <c r="O8306"/>
      <c r="P8306"/>
      <c r="Q8306"/>
    </row>
    <row r="8307" spans="3:17" x14ac:dyDescent="0.35">
      <c r="C8307"/>
      <c r="D8307"/>
      <c r="E8307"/>
      <c r="F8307"/>
      <c r="G8307"/>
      <c r="H8307"/>
      <c r="I8307"/>
      <c r="J8307"/>
      <c r="K8307"/>
      <c r="L8307"/>
      <c r="M8307"/>
      <c r="N8307"/>
      <c r="O8307"/>
      <c r="P8307"/>
      <c r="Q8307"/>
    </row>
    <row r="8308" spans="3:17" x14ac:dyDescent="0.35">
      <c r="C8308"/>
      <c r="D8308"/>
      <c r="E8308"/>
      <c r="F8308"/>
      <c r="G8308"/>
      <c r="H8308"/>
      <c r="I8308"/>
      <c r="J8308"/>
      <c r="K8308"/>
      <c r="L8308"/>
      <c r="M8308"/>
      <c r="N8308"/>
      <c r="O8308"/>
      <c r="P8308"/>
      <c r="Q8308"/>
    </row>
    <row r="8309" spans="3:17" x14ac:dyDescent="0.35">
      <c r="C8309"/>
      <c r="D8309"/>
      <c r="E8309"/>
      <c r="F8309"/>
      <c r="G8309"/>
      <c r="H8309"/>
      <c r="I8309"/>
      <c r="J8309"/>
      <c r="K8309"/>
      <c r="L8309"/>
      <c r="M8309"/>
      <c r="N8309"/>
      <c r="O8309"/>
      <c r="P8309"/>
      <c r="Q8309"/>
    </row>
    <row r="8310" spans="3:17" x14ac:dyDescent="0.35">
      <c r="C8310"/>
      <c r="D8310"/>
      <c r="E8310"/>
      <c r="F8310"/>
      <c r="G8310"/>
      <c r="H8310"/>
      <c r="I8310"/>
      <c r="J8310"/>
      <c r="K8310"/>
      <c r="L8310"/>
      <c r="M8310"/>
      <c r="N8310"/>
      <c r="O8310"/>
      <c r="P8310"/>
      <c r="Q8310"/>
    </row>
    <row r="8311" spans="3:17" x14ac:dyDescent="0.35">
      <c r="C8311"/>
      <c r="D8311"/>
      <c r="E8311"/>
      <c r="F8311"/>
      <c r="G8311"/>
      <c r="H8311"/>
      <c r="I8311"/>
      <c r="J8311"/>
      <c r="K8311"/>
      <c r="L8311"/>
      <c r="M8311"/>
      <c r="N8311"/>
      <c r="O8311"/>
      <c r="P8311"/>
      <c r="Q8311"/>
    </row>
    <row r="8312" spans="3:17" x14ac:dyDescent="0.35">
      <c r="C8312"/>
      <c r="D8312"/>
      <c r="E8312"/>
      <c r="F8312"/>
      <c r="G8312"/>
      <c r="H8312"/>
      <c r="I8312"/>
      <c r="J8312"/>
      <c r="K8312"/>
      <c r="L8312"/>
      <c r="M8312"/>
      <c r="N8312"/>
      <c r="O8312"/>
      <c r="P8312"/>
      <c r="Q8312"/>
    </row>
    <row r="8313" spans="3:17" x14ac:dyDescent="0.35">
      <c r="C8313"/>
      <c r="D8313"/>
      <c r="E8313"/>
      <c r="F8313"/>
      <c r="G8313"/>
      <c r="H8313"/>
      <c r="I8313"/>
      <c r="J8313"/>
      <c r="K8313"/>
      <c r="L8313"/>
      <c r="M8313"/>
      <c r="N8313"/>
      <c r="O8313"/>
      <c r="P8313"/>
      <c r="Q8313"/>
    </row>
    <row r="8314" spans="3:17" x14ac:dyDescent="0.35">
      <c r="C8314"/>
      <c r="D8314"/>
      <c r="E8314"/>
      <c r="F8314"/>
      <c r="G8314"/>
      <c r="H8314"/>
      <c r="I8314"/>
      <c r="J8314"/>
      <c r="K8314"/>
      <c r="L8314"/>
      <c r="M8314"/>
      <c r="N8314"/>
      <c r="O8314"/>
      <c r="P8314"/>
      <c r="Q8314"/>
    </row>
    <row r="8315" spans="3:17" x14ac:dyDescent="0.35">
      <c r="C8315"/>
      <c r="D8315"/>
      <c r="E8315"/>
      <c r="F8315"/>
      <c r="G8315"/>
      <c r="H8315"/>
      <c r="I8315"/>
      <c r="J8315"/>
      <c r="K8315"/>
      <c r="L8315"/>
      <c r="M8315"/>
      <c r="N8315"/>
      <c r="O8315"/>
      <c r="P8315"/>
      <c r="Q8315"/>
    </row>
    <row r="8316" spans="3:17" x14ac:dyDescent="0.35">
      <c r="C8316"/>
      <c r="D8316"/>
      <c r="E8316"/>
      <c r="F8316"/>
      <c r="G8316"/>
      <c r="H8316"/>
      <c r="I8316"/>
      <c r="J8316"/>
      <c r="K8316"/>
      <c r="L8316"/>
      <c r="M8316"/>
      <c r="N8316"/>
      <c r="O8316"/>
      <c r="P8316"/>
      <c r="Q8316"/>
    </row>
    <row r="8317" spans="3:17" x14ac:dyDescent="0.35">
      <c r="C8317"/>
      <c r="D8317"/>
      <c r="E8317"/>
      <c r="F8317"/>
      <c r="G8317"/>
      <c r="H8317"/>
      <c r="I8317"/>
      <c r="J8317"/>
      <c r="K8317"/>
      <c r="L8317"/>
      <c r="M8317"/>
      <c r="N8317"/>
      <c r="O8317"/>
      <c r="P8317"/>
      <c r="Q8317"/>
    </row>
    <row r="8318" spans="3:17" x14ac:dyDescent="0.35">
      <c r="C8318"/>
      <c r="D8318"/>
      <c r="E8318"/>
      <c r="F8318"/>
      <c r="G8318"/>
      <c r="H8318"/>
      <c r="I8318"/>
      <c r="J8318"/>
      <c r="K8318"/>
      <c r="L8318"/>
      <c r="M8318"/>
      <c r="N8318"/>
      <c r="O8318"/>
      <c r="P8318"/>
      <c r="Q8318"/>
    </row>
    <row r="8319" spans="3:17" x14ac:dyDescent="0.35">
      <c r="C8319"/>
      <c r="D8319"/>
      <c r="E8319"/>
      <c r="F8319"/>
      <c r="G8319"/>
      <c r="H8319"/>
      <c r="I8319"/>
      <c r="J8319"/>
      <c r="K8319"/>
      <c r="L8319"/>
      <c r="M8319"/>
      <c r="N8319"/>
      <c r="O8319"/>
      <c r="P8319"/>
      <c r="Q8319"/>
    </row>
    <row r="8320" spans="3:17" x14ac:dyDescent="0.35">
      <c r="C8320"/>
      <c r="D8320"/>
      <c r="E8320"/>
      <c r="F8320"/>
      <c r="G8320"/>
      <c r="H8320"/>
      <c r="I8320"/>
      <c r="J8320"/>
      <c r="K8320"/>
      <c r="L8320"/>
      <c r="M8320"/>
      <c r="N8320"/>
      <c r="O8320"/>
      <c r="P8320"/>
      <c r="Q8320"/>
    </row>
    <row r="8321" spans="3:17" x14ac:dyDescent="0.35">
      <c r="C8321"/>
      <c r="D8321"/>
      <c r="E8321"/>
      <c r="F8321"/>
      <c r="G8321"/>
      <c r="H8321"/>
      <c r="I8321"/>
      <c r="J8321"/>
      <c r="K8321"/>
      <c r="L8321"/>
      <c r="M8321"/>
      <c r="N8321"/>
      <c r="O8321"/>
      <c r="P8321"/>
      <c r="Q8321"/>
    </row>
    <row r="8322" spans="3:17" x14ac:dyDescent="0.35">
      <c r="C8322"/>
      <c r="D8322"/>
      <c r="E8322"/>
      <c r="F8322"/>
      <c r="G8322"/>
      <c r="H8322"/>
      <c r="I8322"/>
      <c r="J8322"/>
      <c r="K8322"/>
      <c r="L8322"/>
      <c r="M8322"/>
      <c r="N8322"/>
      <c r="O8322"/>
      <c r="P8322"/>
      <c r="Q8322"/>
    </row>
    <row r="8323" spans="3:17" x14ac:dyDescent="0.35">
      <c r="C8323"/>
      <c r="D8323"/>
      <c r="E8323"/>
      <c r="F8323"/>
      <c r="G8323"/>
      <c r="H8323"/>
      <c r="I8323"/>
      <c r="J8323"/>
      <c r="K8323"/>
      <c r="L8323"/>
      <c r="M8323"/>
      <c r="N8323"/>
      <c r="O8323"/>
      <c r="P8323"/>
      <c r="Q8323"/>
    </row>
    <row r="8324" spans="3:17" x14ac:dyDescent="0.35">
      <c r="C8324"/>
      <c r="D8324"/>
      <c r="E8324"/>
      <c r="F8324"/>
      <c r="G8324"/>
      <c r="H8324"/>
      <c r="I8324"/>
      <c r="J8324"/>
      <c r="K8324"/>
      <c r="L8324"/>
      <c r="M8324"/>
      <c r="N8324"/>
      <c r="O8324"/>
      <c r="P8324"/>
      <c r="Q8324"/>
    </row>
    <row r="8325" spans="3:17" x14ac:dyDescent="0.35">
      <c r="C8325"/>
      <c r="D8325"/>
      <c r="E8325"/>
      <c r="F8325"/>
      <c r="G8325"/>
      <c r="H8325"/>
      <c r="I8325"/>
      <c r="J8325"/>
      <c r="K8325"/>
      <c r="L8325"/>
      <c r="M8325"/>
      <c r="N8325"/>
      <c r="O8325"/>
      <c r="P8325"/>
      <c r="Q8325"/>
    </row>
    <row r="8326" spans="3:17" x14ac:dyDescent="0.35">
      <c r="C8326"/>
      <c r="D8326"/>
      <c r="E8326"/>
      <c r="F8326"/>
      <c r="G8326"/>
      <c r="H8326"/>
      <c r="I8326"/>
      <c r="J8326"/>
      <c r="K8326"/>
      <c r="L8326"/>
      <c r="M8326"/>
      <c r="N8326"/>
      <c r="O8326"/>
      <c r="P8326"/>
      <c r="Q8326"/>
    </row>
    <row r="8327" spans="3:17" x14ac:dyDescent="0.35">
      <c r="C8327"/>
      <c r="D8327"/>
      <c r="E8327"/>
      <c r="F8327"/>
      <c r="G8327"/>
      <c r="H8327"/>
      <c r="I8327"/>
      <c r="J8327"/>
      <c r="K8327"/>
      <c r="L8327"/>
      <c r="M8327"/>
      <c r="N8327"/>
      <c r="O8327"/>
      <c r="P8327"/>
      <c r="Q8327"/>
    </row>
    <row r="8328" spans="3:17" x14ac:dyDescent="0.35">
      <c r="C8328"/>
      <c r="D8328"/>
      <c r="E8328"/>
      <c r="F8328"/>
      <c r="G8328"/>
      <c r="H8328"/>
      <c r="I8328"/>
      <c r="J8328"/>
      <c r="K8328"/>
      <c r="L8328"/>
      <c r="M8328"/>
      <c r="N8328"/>
      <c r="O8328"/>
      <c r="P8328"/>
      <c r="Q8328"/>
    </row>
    <row r="8329" spans="3:17" x14ac:dyDescent="0.35">
      <c r="C8329"/>
      <c r="D8329"/>
      <c r="E8329"/>
      <c r="F8329"/>
      <c r="G8329"/>
      <c r="H8329"/>
      <c r="I8329"/>
      <c r="J8329"/>
      <c r="K8329"/>
      <c r="L8329"/>
      <c r="M8329"/>
      <c r="N8329"/>
      <c r="O8329"/>
      <c r="P8329"/>
      <c r="Q8329"/>
    </row>
    <row r="8330" spans="3:17" x14ac:dyDescent="0.35">
      <c r="C8330"/>
      <c r="D8330"/>
      <c r="E8330"/>
      <c r="F8330"/>
      <c r="G8330"/>
      <c r="H8330"/>
      <c r="I8330"/>
      <c r="J8330"/>
      <c r="K8330"/>
      <c r="L8330"/>
      <c r="M8330"/>
      <c r="N8330"/>
      <c r="O8330"/>
      <c r="P8330"/>
      <c r="Q8330"/>
    </row>
    <row r="8331" spans="3:17" x14ac:dyDescent="0.35">
      <c r="C8331"/>
      <c r="D8331"/>
      <c r="E8331"/>
      <c r="F8331"/>
      <c r="G8331"/>
      <c r="H8331"/>
      <c r="I8331"/>
      <c r="J8331"/>
      <c r="K8331"/>
      <c r="L8331"/>
      <c r="M8331"/>
      <c r="N8331"/>
      <c r="O8331"/>
      <c r="P8331"/>
      <c r="Q8331"/>
    </row>
    <row r="8332" spans="3:17" x14ac:dyDescent="0.35">
      <c r="C8332"/>
      <c r="D8332"/>
      <c r="E8332"/>
      <c r="F8332"/>
      <c r="G8332"/>
      <c r="H8332"/>
      <c r="I8332"/>
      <c r="J8332"/>
      <c r="K8332"/>
      <c r="L8332"/>
      <c r="M8332"/>
      <c r="N8332"/>
      <c r="O8332"/>
      <c r="P8332"/>
      <c r="Q8332"/>
    </row>
    <row r="8333" spans="3:17" x14ac:dyDescent="0.35">
      <c r="C8333"/>
      <c r="D8333"/>
      <c r="E8333"/>
      <c r="F8333"/>
      <c r="G8333"/>
      <c r="H8333"/>
      <c r="I8333"/>
      <c r="J8333"/>
      <c r="K8333"/>
      <c r="L8333"/>
      <c r="M8333"/>
      <c r="N8333"/>
      <c r="O8333"/>
      <c r="P8333"/>
      <c r="Q8333"/>
    </row>
    <row r="8334" spans="3:17" x14ac:dyDescent="0.35">
      <c r="C8334"/>
      <c r="D8334"/>
      <c r="E8334"/>
      <c r="F8334"/>
      <c r="G8334"/>
      <c r="H8334"/>
      <c r="I8334"/>
      <c r="J8334"/>
      <c r="K8334"/>
      <c r="L8334"/>
      <c r="M8334"/>
      <c r="N8334"/>
      <c r="O8334"/>
      <c r="P8334"/>
      <c r="Q8334"/>
    </row>
    <row r="8335" spans="3:17" x14ac:dyDescent="0.35">
      <c r="C8335"/>
      <c r="D8335"/>
      <c r="E8335"/>
      <c r="F8335"/>
      <c r="G8335"/>
      <c r="H8335"/>
      <c r="I8335"/>
      <c r="J8335"/>
      <c r="K8335"/>
      <c r="L8335"/>
      <c r="M8335"/>
      <c r="N8335"/>
      <c r="O8335"/>
      <c r="P8335"/>
      <c r="Q8335"/>
    </row>
    <row r="8336" spans="3:17" x14ac:dyDescent="0.35">
      <c r="C8336"/>
      <c r="D8336"/>
      <c r="E8336"/>
      <c r="F8336"/>
      <c r="G8336"/>
      <c r="H8336"/>
      <c r="I8336"/>
      <c r="J8336"/>
      <c r="K8336"/>
      <c r="L8336"/>
      <c r="M8336"/>
      <c r="N8336"/>
      <c r="O8336"/>
      <c r="P8336"/>
      <c r="Q8336"/>
    </row>
    <row r="8337" spans="3:17" x14ac:dyDescent="0.35">
      <c r="C8337"/>
      <c r="D8337"/>
      <c r="E8337"/>
      <c r="F8337"/>
      <c r="G8337"/>
      <c r="H8337"/>
      <c r="I8337"/>
      <c r="J8337"/>
      <c r="K8337"/>
      <c r="L8337"/>
      <c r="M8337"/>
      <c r="N8337"/>
      <c r="O8337"/>
      <c r="P8337"/>
      <c r="Q8337"/>
    </row>
    <row r="8338" spans="3:17" x14ac:dyDescent="0.35">
      <c r="C8338"/>
      <c r="D8338"/>
      <c r="E8338"/>
      <c r="F8338"/>
      <c r="G8338"/>
      <c r="H8338"/>
      <c r="I8338"/>
      <c r="J8338"/>
      <c r="K8338"/>
      <c r="L8338"/>
      <c r="M8338"/>
      <c r="N8338"/>
      <c r="O8338"/>
      <c r="P8338"/>
      <c r="Q8338"/>
    </row>
    <row r="8339" spans="3:17" x14ac:dyDescent="0.35">
      <c r="C8339"/>
      <c r="D8339"/>
      <c r="E8339"/>
      <c r="F8339"/>
      <c r="G8339"/>
      <c r="H8339"/>
      <c r="I8339"/>
      <c r="J8339"/>
      <c r="K8339"/>
      <c r="L8339"/>
      <c r="M8339"/>
      <c r="N8339"/>
      <c r="O8339"/>
      <c r="P8339"/>
      <c r="Q8339"/>
    </row>
    <row r="8340" spans="3:17" x14ac:dyDescent="0.35">
      <c r="C8340"/>
      <c r="D8340"/>
      <c r="E8340"/>
      <c r="F8340"/>
      <c r="G8340"/>
      <c r="H8340"/>
      <c r="I8340"/>
      <c r="J8340"/>
      <c r="K8340"/>
      <c r="L8340"/>
      <c r="M8340"/>
      <c r="N8340"/>
      <c r="O8340"/>
      <c r="P8340"/>
      <c r="Q8340"/>
    </row>
    <row r="8341" spans="3:17" x14ac:dyDescent="0.35">
      <c r="C8341"/>
      <c r="D8341"/>
      <c r="E8341"/>
      <c r="F8341"/>
      <c r="G8341"/>
      <c r="H8341"/>
      <c r="I8341"/>
      <c r="J8341"/>
      <c r="K8341"/>
      <c r="L8341"/>
      <c r="M8341"/>
      <c r="N8341"/>
      <c r="O8341"/>
      <c r="P8341"/>
      <c r="Q8341"/>
    </row>
    <row r="8342" spans="3:17" x14ac:dyDescent="0.35">
      <c r="C8342"/>
      <c r="D8342"/>
      <c r="E8342"/>
      <c r="F8342"/>
      <c r="G8342"/>
      <c r="H8342"/>
      <c r="I8342"/>
      <c r="J8342"/>
      <c r="K8342"/>
      <c r="L8342"/>
      <c r="M8342"/>
      <c r="N8342"/>
      <c r="O8342"/>
      <c r="P8342"/>
      <c r="Q8342"/>
    </row>
    <row r="8343" spans="3:17" x14ac:dyDescent="0.35">
      <c r="C8343"/>
      <c r="D8343"/>
      <c r="E8343"/>
      <c r="F8343"/>
      <c r="G8343"/>
      <c r="H8343"/>
      <c r="I8343"/>
      <c r="J8343"/>
      <c r="K8343"/>
      <c r="L8343"/>
      <c r="M8343"/>
      <c r="N8343"/>
      <c r="O8343"/>
      <c r="P8343"/>
      <c r="Q8343"/>
    </row>
    <row r="8344" spans="3:17" x14ac:dyDescent="0.35">
      <c r="C8344"/>
      <c r="D8344"/>
      <c r="E8344"/>
      <c r="F8344"/>
      <c r="G8344"/>
      <c r="H8344"/>
      <c r="I8344"/>
      <c r="J8344"/>
      <c r="K8344"/>
      <c r="L8344"/>
      <c r="M8344"/>
      <c r="N8344"/>
      <c r="O8344"/>
      <c r="P8344"/>
      <c r="Q8344"/>
    </row>
    <row r="8345" spans="3:17" x14ac:dyDescent="0.35">
      <c r="C8345"/>
      <c r="D8345"/>
      <c r="E8345"/>
      <c r="F8345"/>
      <c r="G8345"/>
      <c r="H8345"/>
      <c r="I8345"/>
      <c r="J8345"/>
      <c r="K8345"/>
      <c r="L8345"/>
      <c r="M8345"/>
      <c r="N8345"/>
      <c r="O8345"/>
      <c r="P8345"/>
      <c r="Q8345"/>
    </row>
    <row r="8346" spans="3:17" x14ac:dyDescent="0.35">
      <c r="C8346"/>
      <c r="D8346"/>
      <c r="E8346"/>
      <c r="F8346"/>
      <c r="G8346"/>
      <c r="H8346"/>
      <c r="I8346"/>
      <c r="J8346"/>
      <c r="K8346"/>
      <c r="L8346"/>
      <c r="M8346"/>
      <c r="N8346"/>
      <c r="O8346"/>
      <c r="P8346"/>
      <c r="Q8346"/>
    </row>
    <row r="8347" spans="3:17" x14ac:dyDescent="0.35">
      <c r="C8347"/>
      <c r="D8347"/>
      <c r="E8347"/>
      <c r="F8347"/>
      <c r="G8347"/>
      <c r="H8347"/>
      <c r="I8347"/>
      <c r="J8347"/>
      <c r="K8347"/>
      <c r="L8347"/>
      <c r="M8347"/>
      <c r="N8347"/>
      <c r="O8347"/>
      <c r="P8347"/>
      <c r="Q8347"/>
    </row>
    <row r="8348" spans="3:17" x14ac:dyDescent="0.35">
      <c r="C8348"/>
      <c r="D8348"/>
      <c r="E8348"/>
      <c r="F8348"/>
      <c r="G8348"/>
      <c r="H8348"/>
      <c r="I8348"/>
      <c r="J8348"/>
      <c r="K8348"/>
      <c r="L8348"/>
      <c r="M8348"/>
      <c r="N8348"/>
      <c r="O8348"/>
      <c r="P8348"/>
      <c r="Q8348"/>
    </row>
    <row r="8349" spans="3:17" x14ac:dyDescent="0.35">
      <c r="C8349"/>
      <c r="D8349"/>
      <c r="E8349"/>
      <c r="F8349"/>
      <c r="G8349"/>
      <c r="H8349"/>
      <c r="I8349"/>
      <c r="J8349"/>
      <c r="K8349"/>
      <c r="L8349"/>
      <c r="M8349"/>
      <c r="N8349"/>
      <c r="O8349"/>
      <c r="P8349"/>
      <c r="Q8349"/>
    </row>
    <row r="8350" spans="3:17" x14ac:dyDescent="0.35">
      <c r="C8350"/>
      <c r="D8350"/>
      <c r="E8350"/>
      <c r="F8350"/>
      <c r="G8350"/>
      <c r="H8350"/>
      <c r="I8350"/>
      <c r="J8350"/>
      <c r="K8350"/>
      <c r="L8350"/>
      <c r="M8350"/>
      <c r="N8350"/>
      <c r="O8350"/>
      <c r="P8350"/>
      <c r="Q8350"/>
    </row>
    <row r="8351" spans="3:17" x14ac:dyDescent="0.35">
      <c r="C8351"/>
      <c r="D8351"/>
      <c r="E8351"/>
      <c r="F8351"/>
      <c r="G8351"/>
      <c r="H8351"/>
      <c r="I8351"/>
      <c r="J8351"/>
      <c r="K8351"/>
      <c r="L8351"/>
      <c r="M8351"/>
      <c r="N8351"/>
      <c r="O8351"/>
      <c r="P8351"/>
      <c r="Q8351"/>
    </row>
    <row r="8352" spans="3:17" x14ac:dyDescent="0.35">
      <c r="C8352"/>
      <c r="D8352"/>
      <c r="E8352"/>
      <c r="F8352"/>
      <c r="G8352"/>
      <c r="H8352"/>
      <c r="I8352"/>
      <c r="J8352"/>
      <c r="K8352"/>
      <c r="L8352"/>
      <c r="M8352"/>
      <c r="N8352"/>
      <c r="O8352"/>
      <c r="P8352"/>
      <c r="Q8352"/>
    </row>
    <row r="8353" spans="3:17" x14ac:dyDescent="0.35">
      <c r="C8353"/>
      <c r="D8353"/>
      <c r="E8353"/>
      <c r="F8353"/>
      <c r="G8353"/>
      <c r="H8353"/>
      <c r="I8353"/>
      <c r="J8353"/>
      <c r="K8353"/>
      <c r="L8353"/>
      <c r="M8353"/>
      <c r="N8353"/>
      <c r="O8353"/>
      <c r="P8353"/>
      <c r="Q8353"/>
    </row>
    <row r="8354" spans="3:17" x14ac:dyDescent="0.35">
      <c r="C8354"/>
      <c r="D8354"/>
      <c r="E8354"/>
      <c r="F8354"/>
      <c r="G8354"/>
      <c r="H8354"/>
      <c r="I8354"/>
      <c r="J8354"/>
      <c r="K8354"/>
      <c r="L8354"/>
      <c r="M8354"/>
      <c r="N8354"/>
      <c r="O8354"/>
      <c r="P8354"/>
      <c r="Q8354"/>
    </row>
    <row r="8355" spans="3:17" x14ac:dyDescent="0.35">
      <c r="C8355"/>
      <c r="D8355"/>
      <c r="E8355"/>
      <c r="F8355"/>
      <c r="G8355"/>
      <c r="H8355"/>
      <c r="I8355"/>
      <c r="J8355"/>
      <c r="K8355"/>
      <c r="L8355"/>
      <c r="M8355"/>
      <c r="N8355"/>
      <c r="O8355"/>
      <c r="P8355"/>
      <c r="Q8355"/>
    </row>
    <row r="8356" spans="3:17" x14ac:dyDescent="0.35">
      <c r="C8356"/>
      <c r="D8356"/>
      <c r="E8356"/>
      <c r="F8356"/>
      <c r="G8356"/>
      <c r="H8356"/>
      <c r="I8356"/>
      <c r="J8356"/>
      <c r="K8356"/>
      <c r="L8356"/>
      <c r="M8356"/>
      <c r="N8356"/>
      <c r="O8356"/>
      <c r="P8356"/>
      <c r="Q8356"/>
    </row>
    <row r="8357" spans="3:17" x14ac:dyDescent="0.35">
      <c r="C8357"/>
      <c r="D8357"/>
      <c r="E8357"/>
      <c r="F8357"/>
      <c r="G8357"/>
      <c r="H8357"/>
      <c r="I8357"/>
      <c r="J8357"/>
      <c r="K8357"/>
      <c r="L8357"/>
      <c r="M8357"/>
      <c r="N8357"/>
      <c r="O8357"/>
      <c r="P8357"/>
      <c r="Q8357"/>
    </row>
    <row r="8358" spans="3:17" x14ac:dyDescent="0.35">
      <c r="C8358"/>
      <c r="D8358"/>
      <c r="E8358"/>
      <c r="F8358"/>
      <c r="G8358"/>
      <c r="H8358"/>
      <c r="I8358"/>
      <c r="J8358"/>
      <c r="K8358"/>
      <c r="L8358"/>
      <c r="M8358"/>
      <c r="N8358"/>
      <c r="O8358"/>
      <c r="P8358"/>
      <c r="Q8358"/>
    </row>
    <row r="8359" spans="3:17" x14ac:dyDescent="0.35">
      <c r="C8359"/>
      <c r="D8359"/>
      <c r="E8359"/>
      <c r="F8359"/>
      <c r="G8359"/>
      <c r="H8359"/>
      <c r="I8359"/>
      <c r="J8359"/>
      <c r="K8359"/>
      <c r="L8359"/>
      <c r="M8359"/>
      <c r="N8359"/>
      <c r="O8359"/>
      <c r="P8359"/>
      <c r="Q8359"/>
    </row>
    <row r="8360" spans="3:17" x14ac:dyDescent="0.35">
      <c r="C8360"/>
      <c r="D8360"/>
      <c r="E8360"/>
      <c r="F8360"/>
      <c r="G8360"/>
      <c r="H8360"/>
      <c r="I8360"/>
      <c r="J8360"/>
      <c r="K8360"/>
      <c r="L8360"/>
      <c r="M8360"/>
      <c r="N8360"/>
      <c r="O8360"/>
      <c r="P8360"/>
      <c r="Q8360"/>
    </row>
    <row r="8361" spans="3:17" x14ac:dyDescent="0.35">
      <c r="C8361"/>
      <c r="D8361"/>
      <c r="E8361"/>
      <c r="F8361"/>
      <c r="G8361"/>
      <c r="H8361"/>
      <c r="I8361"/>
      <c r="J8361"/>
      <c r="K8361"/>
      <c r="L8361"/>
      <c r="M8361"/>
      <c r="N8361"/>
      <c r="O8361"/>
      <c r="P8361"/>
      <c r="Q8361"/>
    </row>
    <row r="8362" spans="3:17" x14ac:dyDescent="0.35">
      <c r="C8362"/>
      <c r="D8362"/>
      <c r="E8362"/>
      <c r="F8362"/>
      <c r="G8362"/>
      <c r="H8362"/>
      <c r="I8362"/>
      <c r="J8362"/>
      <c r="K8362"/>
      <c r="L8362"/>
      <c r="M8362"/>
      <c r="N8362"/>
      <c r="O8362"/>
      <c r="P8362"/>
      <c r="Q8362"/>
    </row>
    <row r="8363" spans="3:17" x14ac:dyDescent="0.35">
      <c r="C8363"/>
      <c r="D8363"/>
      <c r="E8363"/>
      <c r="F8363"/>
      <c r="G8363"/>
      <c r="H8363"/>
      <c r="I8363"/>
      <c r="J8363"/>
      <c r="K8363"/>
      <c r="L8363"/>
      <c r="M8363"/>
      <c r="N8363"/>
      <c r="O8363"/>
      <c r="P8363"/>
      <c r="Q8363"/>
    </row>
    <row r="8364" spans="3:17" x14ac:dyDescent="0.35">
      <c r="C8364"/>
      <c r="D8364"/>
      <c r="E8364"/>
      <c r="F8364"/>
      <c r="G8364"/>
      <c r="H8364"/>
      <c r="I8364"/>
      <c r="J8364"/>
      <c r="K8364"/>
      <c r="L8364"/>
      <c r="M8364"/>
      <c r="N8364"/>
      <c r="O8364"/>
      <c r="P8364"/>
      <c r="Q8364"/>
    </row>
    <row r="8365" spans="3:17" x14ac:dyDescent="0.35">
      <c r="C8365"/>
      <c r="D8365"/>
      <c r="E8365"/>
      <c r="F8365"/>
      <c r="G8365"/>
      <c r="H8365"/>
      <c r="I8365"/>
      <c r="J8365"/>
      <c r="K8365"/>
      <c r="L8365"/>
      <c r="M8365"/>
      <c r="N8365"/>
      <c r="O8365"/>
      <c r="P8365"/>
      <c r="Q8365"/>
    </row>
    <row r="8366" spans="3:17" x14ac:dyDescent="0.35">
      <c r="C8366"/>
      <c r="D8366"/>
      <c r="E8366"/>
      <c r="F8366"/>
      <c r="G8366"/>
      <c r="H8366"/>
      <c r="I8366"/>
      <c r="J8366"/>
      <c r="K8366"/>
      <c r="L8366"/>
      <c r="M8366"/>
      <c r="N8366"/>
      <c r="O8366"/>
      <c r="P8366"/>
      <c r="Q8366"/>
    </row>
    <row r="8367" spans="3:17" x14ac:dyDescent="0.35">
      <c r="C8367"/>
      <c r="D8367"/>
      <c r="E8367"/>
      <c r="F8367"/>
      <c r="G8367"/>
      <c r="H8367"/>
      <c r="I8367"/>
      <c r="J8367"/>
      <c r="K8367"/>
      <c r="L8367"/>
      <c r="M8367"/>
      <c r="N8367"/>
      <c r="O8367"/>
      <c r="P8367"/>
      <c r="Q8367"/>
    </row>
    <row r="8368" spans="3:17" x14ac:dyDescent="0.35">
      <c r="C8368"/>
      <c r="D8368"/>
      <c r="E8368"/>
      <c r="F8368"/>
      <c r="G8368"/>
      <c r="H8368"/>
      <c r="I8368"/>
      <c r="J8368"/>
      <c r="K8368"/>
      <c r="L8368"/>
      <c r="M8368"/>
      <c r="N8368"/>
      <c r="O8368"/>
      <c r="P8368"/>
      <c r="Q8368"/>
    </row>
    <row r="8369" spans="3:17" x14ac:dyDescent="0.35">
      <c r="C8369"/>
      <c r="D8369"/>
      <c r="E8369"/>
      <c r="F8369"/>
      <c r="G8369"/>
      <c r="H8369"/>
      <c r="I8369"/>
      <c r="J8369"/>
      <c r="K8369"/>
      <c r="L8369"/>
      <c r="M8369"/>
      <c r="N8369"/>
      <c r="O8369"/>
      <c r="P8369"/>
      <c r="Q8369"/>
    </row>
    <row r="8370" spans="3:17" x14ac:dyDescent="0.35">
      <c r="C8370"/>
      <c r="D8370"/>
      <c r="E8370"/>
      <c r="F8370"/>
      <c r="G8370"/>
      <c r="H8370"/>
      <c r="I8370"/>
      <c r="J8370"/>
      <c r="K8370"/>
      <c r="L8370"/>
      <c r="M8370"/>
      <c r="N8370"/>
      <c r="O8370"/>
      <c r="P8370"/>
      <c r="Q8370"/>
    </row>
    <row r="8371" spans="3:17" x14ac:dyDescent="0.35">
      <c r="C8371"/>
      <c r="D8371"/>
      <c r="E8371"/>
      <c r="F8371"/>
      <c r="G8371"/>
      <c r="H8371"/>
      <c r="I8371"/>
      <c r="J8371"/>
      <c r="K8371"/>
      <c r="L8371"/>
      <c r="M8371"/>
      <c r="N8371"/>
      <c r="O8371"/>
      <c r="P8371"/>
      <c r="Q8371"/>
    </row>
    <row r="8372" spans="3:17" x14ac:dyDescent="0.35">
      <c r="C8372"/>
      <c r="D8372"/>
      <c r="E8372"/>
      <c r="F8372"/>
      <c r="G8372"/>
      <c r="H8372"/>
      <c r="I8372"/>
      <c r="J8372"/>
      <c r="K8372"/>
      <c r="L8372"/>
      <c r="M8372"/>
      <c r="N8372"/>
      <c r="O8372"/>
      <c r="P8372"/>
      <c r="Q8372"/>
    </row>
    <row r="8373" spans="3:17" x14ac:dyDescent="0.35">
      <c r="C8373"/>
      <c r="D8373"/>
      <c r="E8373"/>
      <c r="F8373"/>
      <c r="G8373"/>
      <c r="H8373"/>
      <c r="I8373"/>
      <c r="J8373"/>
      <c r="K8373"/>
      <c r="L8373"/>
      <c r="M8373"/>
      <c r="N8373"/>
      <c r="O8373"/>
      <c r="P8373"/>
      <c r="Q8373"/>
    </row>
    <row r="8374" spans="3:17" x14ac:dyDescent="0.35">
      <c r="C8374"/>
      <c r="D8374"/>
      <c r="E8374"/>
      <c r="F8374"/>
      <c r="G8374"/>
      <c r="H8374"/>
      <c r="I8374"/>
      <c r="J8374"/>
      <c r="K8374"/>
      <c r="L8374"/>
      <c r="M8374"/>
      <c r="N8374"/>
      <c r="O8374"/>
      <c r="P8374"/>
      <c r="Q8374"/>
    </row>
    <row r="8375" spans="3:17" x14ac:dyDescent="0.35">
      <c r="C8375"/>
      <c r="D8375"/>
      <c r="E8375"/>
      <c r="F8375"/>
      <c r="G8375"/>
      <c r="H8375"/>
      <c r="I8375"/>
      <c r="J8375"/>
      <c r="K8375"/>
      <c r="L8375"/>
      <c r="M8375"/>
      <c r="N8375"/>
      <c r="O8375"/>
      <c r="P8375"/>
      <c r="Q8375"/>
    </row>
    <row r="8376" spans="3:17" x14ac:dyDescent="0.35">
      <c r="C8376"/>
      <c r="D8376"/>
      <c r="E8376"/>
      <c r="F8376"/>
      <c r="G8376"/>
      <c r="H8376"/>
      <c r="I8376"/>
      <c r="J8376"/>
      <c r="K8376"/>
      <c r="L8376"/>
      <c r="M8376"/>
      <c r="N8376"/>
      <c r="O8376"/>
      <c r="P8376"/>
      <c r="Q8376"/>
    </row>
    <row r="8377" spans="3:17" x14ac:dyDescent="0.35">
      <c r="C8377"/>
      <c r="D8377"/>
      <c r="E8377"/>
      <c r="F8377"/>
      <c r="G8377"/>
      <c r="H8377"/>
      <c r="I8377"/>
      <c r="J8377"/>
      <c r="K8377"/>
      <c r="L8377"/>
      <c r="M8377"/>
      <c r="N8377"/>
      <c r="O8377"/>
      <c r="P8377"/>
      <c r="Q8377"/>
    </row>
    <row r="8378" spans="3:17" x14ac:dyDescent="0.35">
      <c r="C8378"/>
      <c r="D8378"/>
      <c r="E8378"/>
      <c r="F8378"/>
      <c r="G8378"/>
      <c r="H8378"/>
      <c r="I8378"/>
      <c r="J8378"/>
      <c r="K8378"/>
      <c r="L8378"/>
      <c r="M8378"/>
      <c r="N8378"/>
      <c r="O8378"/>
      <c r="P8378"/>
      <c r="Q8378"/>
    </row>
    <row r="8379" spans="3:17" x14ac:dyDescent="0.35">
      <c r="C8379"/>
      <c r="D8379"/>
      <c r="E8379"/>
      <c r="F8379"/>
      <c r="G8379"/>
      <c r="H8379"/>
      <c r="I8379"/>
      <c r="J8379"/>
      <c r="K8379"/>
      <c r="L8379"/>
      <c r="M8379"/>
      <c r="N8379"/>
      <c r="O8379"/>
      <c r="P8379"/>
      <c r="Q8379"/>
    </row>
    <row r="8380" spans="3:17" x14ac:dyDescent="0.35">
      <c r="C8380"/>
      <c r="D8380"/>
      <c r="E8380"/>
      <c r="F8380"/>
      <c r="G8380"/>
      <c r="H8380"/>
      <c r="I8380"/>
      <c r="J8380"/>
      <c r="K8380"/>
      <c r="L8380"/>
      <c r="M8380"/>
      <c r="N8380"/>
      <c r="O8380"/>
      <c r="P8380"/>
      <c r="Q8380"/>
    </row>
    <row r="8381" spans="3:17" x14ac:dyDescent="0.35">
      <c r="C8381"/>
      <c r="D8381"/>
      <c r="E8381"/>
      <c r="F8381"/>
      <c r="G8381"/>
      <c r="H8381"/>
      <c r="I8381"/>
      <c r="J8381"/>
      <c r="K8381"/>
      <c r="L8381"/>
      <c r="M8381"/>
      <c r="N8381"/>
      <c r="O8381"/>
      <c r="P8381"/>
      <c r="Q8381"/>
    </row>
    <row r="8382" spans="3:17" x14ac:dyDescent="0.35">
      <c r="C8382"/>
      <c r="D8382"/>
      <c r="E8382"/>
      <c r="F8382"/>
      <c r="G8382"/>
      <c r="H8382"/>
      <c r="I8382"/>
      <c r="J8382"/>
      <c r="K8382"/>
      <c r="L8382"/>
      <c r="M8382"/>
      <c r="N8382"/>
      <c r="O8382"/>
      <c r="P8382"/>
      <c r="Q8382"/>
    </row>
    <row r="8383" spans="3:17" x14ac:dyDescent="0.35">
      <c r="C8383"/>
      <c r="D8383"/>
      <c r="E8383"/>
      <c r="F8383"/>
      <c r="G8383"/>
      <c r="H8383"/>
      <c r="I8383"/>
      <c r="J8383"/>
      <c r="K8383"/>
      <c r="L8383"/>
      <c r="M8383"/>
      <c r="N8383"/>
      <c r="O8383"/>
      <c r="P8383"/>
      <c r="Q8383"/>
    </row>
    <row r="8384" spans="3:17" x14ac:dyDescent="0.35">
      <c r="C8384"/>
      <c r="D8384"/>
      <c r="E8384"/>
      <c r="F8384"/>
      <c r="G8384"/>
      <c r="H8384"/>
      <c r="I8384"/>
      <c r="J8384"/>
      <c r="K8384"/>
      <c r="L8384"/>
      <c r="M8384"/>
      <c r="N8384"/>
      <c r="O8384"/>
      <c r="P8384"/>
      <c r="Q8384"/>
    </row>
    <row r="8385" spans="3:17" x14ac:dyDescent="0.35">
      <c r="C8385"/>
      <c r="D8385"/>
      <c r="E8385"/>
      <c r="F8385"/>
      <c r="G8385"/>
      <c r="H8385"/>
      <c r="I8385"/>
      <c r="J8385"/>
      <c r="K8385"/>
      <c r="L8385"/>
      <c r="M8385"/>
      <c r="N8385"/>
      <c r="O8385"/>
      <c r="P8385"/>
      <c r="Q8385"/>
    </row>
    <row r="8386" spans="3:17" x14ac:dyDescent="0.35">
      <c r="C8386"/>
      <c r="D8386"/>
      <c r="E8386"/>
      <c r="F8386"/>
      <c r="G8386"/>
      <c r="H8386"/>
      <c r="I8386"/>
      <c r="J8386"/>
      <c r="K8386"/>
      <c r="L8386"/>
      <c r="M8386"/>
      <c r="N8386"/>
      <c r="O8386"/>
      <c r="P8386"/>
      <c r="Q8386"/>
    </row>
    <row r="8387" spans="3:17" x14ac:dyDescent="0.35">
      <c r="C8387"/>
      <c r="D8387"/>
      <c r="E8387"/>
      <c r="F8387"/>
      <c r="G8387"/>
      <c r="H8387"/>
      <c r="I8387"/>
      <c r="J8387"/>
      <c r="K8387"/>
      <c r="L8387"/>
      <c r="M8387"/>
      <c r="N8387"/>
      <c r="O8387"/>
      <c r="P8387"/>
      <c r="Q8387"/>
    </row>
    <row r="8388" spans="3:17" x14ac:dyDescent="0.35">
      <c r="C8388"/>
      <c r="D8388"/>
      <c r="E8388"/>
      <c r="F8388"/>
      <c r="G8388"/>
      <c r="H8388"/>
      <c r="I8388"/>
      <c r="J8388"/>
      <c r="K8388"/>
      <c r="L8388"/>
      <c r="M8388"/>
      <c r="N8388"/>
      <c r="O8388"/>
      <c r="P8388"/>
      <c r="Q8388"/>
    </row>
    <row r="8389" spans="3:17" x14ac:dyDescent="0.35">
      <c r="C8389"/>
      <c r="D8389"/>
      <c r="E8389"/>
      <c r="F8389"/>
      <c r="G8389"/>
      <c r="H8389"/>
      <c r="I8389"/>
      <c r="J8389"/>
      <c r="K8389"/>
      <c r="L8389"/>
      <c r="M8389"/>
      <c r="N8389"/>
      <c r="O8389"/>
      <c r="P8389"/>
      <c r="Q8389"/>
    </row>
    <row r="8390" spans="3:17" x14ac:dyDescent="0.35">
      <c r="C8390"/>
      <c r="D8390"/>
      <c r="E8390"/>
      <c r="F8390"/>
      <c r="G8390"/>
      <c r="H8390"/>
      <c r="I8390"/>
      <c r="J8390"/>
      <c r="K8390"/>
      <c r="L8390"/>
      <c r="M8390"/>
      <c r="N8390"/>
      <c r="O8390"/>
      <c r="P8390"/>
      <c r="Q8390"/>
    </row>
    <row r="8391" spans="3:17" x14ac:dyDescent="0.35">
      <c r="C8391"/>
      <c r="D8391"/>
      <c r="E8391"/>
      <c r="F8391"/>
      <c r="G8391"/>
      <c r="H8391"/>
      <c r="I8391"/>
      <c r="J8391"/>
      <c r="K8391"/>
      <c r="L8391"/>
      <c r="M8391"/>
      <c r="N8391"/>
      <c r="O8391"/>
      <c r="P8391"/>
      <c r="Q8391"/>
    </row>
    <row r="8392" spans="3:17" x14ac:dyDescent="0.35">
      <c r="C8392"/>
      <c r="D8392"/>
      <c r="E8392"/>
      <c r="F8392"/>
      <c r="G8392"/>
      <c r="H8392"/>
      <c r="I8392"/>
      <c r="J8392"/>
      <c r="K8392"/>
      <c r="L8392"/>
      <c r="M8392"/>
      <c r="N8392"/>
      <c r="O8392"/>
      <c r="P8392"/>
      <c r="Q8392"/>
    </row>
    <row r="8393" spans="3:17" x14ac:dyDescent="0.35">
      <c r="C8393"/>
      <c r="D8393"/>
      <c r="E8393"/>
      <c r="F8393"/>
      <c r="G8393"/>
      <c r="H8393"/>
      <c r="I8393"/>
      <c r="J8393"/>
      <c r="K8393"/>
      <c r="L8393"/>
      <c r="M8393"/>
      <c r="N8393"/>
      <c r="O8393"/>
      <c r="P8393"/>
      <c r="Q8393"/>
    </row>
    <row r="8394" spans="3:17" x14ac:dyDescent="0.35">
      <c r="C8394"/>
      <c r="D8394"/>
      <c r="E8394"/>
      <c r="F8394"/>
      <c r="G8394"/>
      <c r="H8394"/>
      <c r="I8394"/>
      <c r="J8394"/>
      <c r="K8394"/>
      <c r="L8394"/>
      <c r="M8394"/>
      <c r="N8394"/>
      <c r="O8394"/>
      <c r="P8394"/>
      <c r="Q8394"/>
    </row>
    <row r="8395" spans="3:17" x14ac:dyDescent="0.35">
      <c r="C8395"/>
      <c r="D8395"/>
      <c r="E8395"/>
      <c r="F8395"/>
      <c r="G8395"/>
      <c r="H8395"/>
      <c r="I8395"/>
      <c r="J8395"/>
      <c r="K8395"/>
      <c r="L8395"/>
      <c r="M8395"/>
      <c r="N8395"/>
      <c r="O8395"/>
      <c r="P8395"/>
      <c r="Q8395"/>
    </row>
    <row r="8396" spans="3:17" x14ac:dyDescent="0.35">
      <c r="C8396"/>
      <c r="D8396"/>
      <c r="E8396"/>
      <c r="F8396"/>
      <c r="G8396"/>
      <c r="H8396"/>
      <c r="I8396"/>
      <c r="J8396"/>
      <c r="K8396"/>
      <c r="L8396"/>
      <c r="M8396"/>
      <c r="N8396"/>
      <c r="O8396"/>
      <c r="P8396"/>
      <c r="Q8396"/>
    </row>
    <row r="8397" spans="3:17" x14ac:dyDescent="0.35">
      <c r="C8397"/>
      <c r="D8397"/>
      <c r="E8397"/>
      <c r="F8397"/>
      <c r="G8397"/>
      <c r="H8397"/>
      <c r="I8397"/>
      <c r="J8397"/>
      <c r="K8397"/>
      <c r="L8397"/>
      <c r="M8397"/>
      <c r="N8397"/>
      <c r="O8397"/>
      <c r="P8397"/>
      <c r="Q8397"/>
    </row>
    <row r="8398" spans="3:17" x14ac:dyDescent="0.35">
      <c r="C8398"/>
      <c r="D8398"/>
      <c r="E8398"/>
      <c r="F8398"/>
      <c r="G8398"/>
      <c r="H8398"/>
      <c r="I8398"/>
      <c r="J8398"/>
      <c r="K8398"/>
      <c r="L8398"/>
      <c r="M8398"/>
      <c r="N8398"/>
      <c r="O8398"/>
      <c r="P8398"/>
      <c r="Q8398"/>
    </row>
    <row r="8399" spans="3:17" x14ac:dyDescent="0.35">
      <c r="C8399"/>
      <c r="D8399"/>
      <c r="E8399"/>
      <c r="F8399"/>
      <c r="G8399"/>
      <c r="H8399"/>
      <c r="I8399"/>
      <c r="J8399"/>
      <c r="K8399"/>
      <c r="L8399"/>
      <c r="M8399"/>
      <c r="N8399"/>
      <c r="O8399"/>
      <c r="P8399"/>
      <c r="Q8399"/>
    </row>
    <row r="8400" spans="3:17" x14ac:dyDescent="0.35">
      <c r="C8400"/>
      <c r="D8400"/>
      <c r="E8400"/>
      <c r="F8400"/>
      <c r="G8400"/>
      <c r="H8400"/>
      <c r="I8400"/>
      <c r="J8400"/>
      <c r="K8400"/>
      <c r="L8400"/>
      <c r="M8400"/>
      <c r="N8400"/>
      <c r="O8400"/>
      <c r="P8400"/>
      <c r="Q8400"/>
    </row>
    <row r="8401" spans="3:17" x14ac:dyDescent="0.35">
      <c r="C8401"/>
      <c r="D8401"/>
      <c r="E8401"/>
      <c r="F8401"/>
      <c r="G8401"/>
      <c r="H8401"/>
      <c r="I8401"/>
      <c r="J8401"/>
      <c r="K8401"/>
      <c r="L8401"/>
      <c r="M8401"/>
      <c r="N8401"/>
      <c r="O8401"/>
      <c r="P8401"/>
      <c r="Q8401"/>
    </row>
    <row r="8402" spans="3:17" x14ac:dyDescent="0.35">
      <c r="C8402"/>
      <c r="D8402"/>
      <c r="E8402"/>
      <c r="F8402"/>
      <c r="G8402"/>
      <c r="H8402"/>
      <c r="I8402"/>
      <c r="J8402"/>
      <c r="K8402"/>
      <c r="L8402"/>
      <c r="M8402"/>
      <c r="N8402"/>
      <c r="O8402"/>
      <c r="P8402"/>
      <c r="Q8402"/>
    </row>
    <row r="8403" spans="3:17" x14ac:dyDescent="0.35">
      <c r="C8403"/>
      <c r="D8403"/>
      <c r="E8403"/>
      <c r="F8403"/>
      <c r="G8403"/>
      <c r="H8403"/>
      <c r="I8403"/>
      <c r="J8403"/>
      <c r="K8403"/>
      <c r="L8403"/>
      <c r="M8403"/>
      <c r="N8403"/>
      <c r="O8403"/>
      <c r="P8403"/>
      <c r="Q8403"/>
    </row>
    <row r="8404" spans="3:17" x14ac:dyDescent="0.35">
      <c r="C8404"/>
      <c r="D8404"/>
      <c r="E8404"/>
      <c r="F8404"/>
      <c r="G8404"/>
      <c r="H8404"/>
      <c r="I8404"/>
      <c r="J8404"/>
      <c r="K8404"/>
      <c r="L8404"/>
      <c r="M8404"/>
      <c r="N8404"/>
      <c r="O8404"/>
      <c r="P8404"/>
      <c r="Q8404"/>
    </row>
    <row r="8405" spans="3:17" x14ac:dyDescent="0.35">
      <c r="C8405"/>
      <c r="D8405"/>
      <c r="E8405"/>
      <c r="F8405"/>
      <c r="G8405"/>
      <c r="H8405"/>
      <c r="I8405"/>
      <c r="J8405"/>
      <c r="K8405"/>
      <c r="L8405"/>
      <c r="M8405"/>
      <c r="N8405"/>
      <c r="O8405"/>
      <c r="P8405"/>
      <c r="Q8405"/>
    </row>
    <row r="8406" spans="3:17" x14ac:dyDescent="0.35">
      <c r="C8406"/>
      <c r="D8406"/>
      <c r="E8406"/>
      <c r="F8406"/>
      <c r="G8406"/>
      <c r="H8406"/>
      <c r="I8406"/>
      <c r="J8406"/>
      <c r="K8406"/>
      <c r="L8406"/>
      <c r="M8406"/>
      <c r="N8406"/>
      <c r="O8406"/>
      <c r="P8406"/>
      <c r="Q8406"/>
    </row>
    <row r="8407" spans="3:17" x14ac:dyDescent="0.35">
      <c r="C8407"/>
      <c r="D8407"/>
      <c r="E8407"/>
      <c r="F8407"/>
      <c r="G8407"/>
      <c r="H8407"/>
      <c r="I8407"/>
      <c r="J8407"/>
      <c r="K8407"/>
      <c r="L8407"/>
      <c r="M8407"/>
      <c r="N8407"/>
      <c r="O8407"/>
      <c r="P8407"/>
      <c r="Q8407"/>
    </row>
    <row r="8408" spans="3:17" x14ac:dyDescent="0.35">
      <c r="C8408"/>
      <c r="D8408"/>
      <c r="E8408"/>
      <c r="F8408"/>
      <c r="G8408"/>
      <c r="H8408"/>
      <c r="I8408"/>
      <c r="J8408"/>
      <c r="K8408"/>
      <c r="L8408"/>
      <c r="M8408"/>
      <c r="N8408"/>
      <c r="O8408"/>
      <c r="P8408"/>
      <c r="Q8408"/>
    </row>
    <row r="8409" spans="3:17" x14ac:dyDescent="0.35">
      <c r="C8409"/>
      <c r="D8409"/>
      <c r="E8409"/>
      <c r="F8409"/>
      <c r="G8409"/>
      <c r="H8409"/>
      <c r="I8409"/>
      <c r="J8409"/>
      <c r="K8409"/>
      <c r="L8409"/>
      <c r="M8409"/>
      <c r="N8409"/>
      <c r="O8409"/>
      <c r="P8409"/>
      <c r="Q8409"/>
    </row>
    <row r="8410" spans="3:17" x14ac:dyDescent="0.35">
      <c r="C8410"/>
      <c r="D8410"/>
      <c r="E8410"/>
      <c r="F8410"/>
      <c r="G8410"/>
      <c r="H8410"/>
      <c r="I8410"/>
      <c r="J8410"/>
      <c r="K8410"/>
      <c r="L8410"/>
      <c r="M8410"/>
      <c r="N8410"/>
      <c r="O8410"/>
      <c r="P8410"/>
      <c r="Q8410"/>
    </row>
    <row r="8411" spans="3:17" x14ac:dyDescent="0.35">
      <c r="C8411"/>
      <c r="D8411"/>
      <c r="E8411"/>
      <c r="F8411"/>
      <c r="G8411"/>
      <c r="H8411"/>
      <c r="I8411"/>
      <c r="J8411"/>
      <c r="K8411"/>
      <c r="L8411"/>
      <c r="M8411"/>
      <c r="N8411"/>
      <c r="O8411"/>
      <c r="P8411"/>
      <c r="Q8411"/>
    </row>
    <row r="8412" spans="3:17" x14ac:dyDescent="0.35">
      <c r="C8412"/>
      <c r="D8412"/>
      <c r="E8412"/>
      <c r="F8412"/>
      <c r="G8412"/>
      <c r="H8412"/>
      <c r="I8412"/>
      <c r="J8412"/>
      <c r="K8412"/>
      <c r="L8412"/>
      <c r="M8412"/>
      <c r="N8412"/>
      <c r="O8412"/>
      <c r="P8412"/>
      <c r="Q8412"/>
    </row>
    <row r="8413" spans="3:17" x14ac:dyDescent="0.35">
      <c r="C8413"/>
      <c r="D8413"/>
      <c r="E8413"/>
      <c r="F8413"/>
      <c r="G8413"/>
      <c r="H8413"/>
      <c r="I8413"/>
      <c r="J8413"/>
      <c r="K8413"/>
      <c r="L8413"/>
      <c r="M8413"/>
      <c r="N8413"/>
      <c r="O8413"/>
      <c r="P8413"/>
      <c r="Q8413"/>
    </row>
    <row r="8414" spans="3:17" x14ac:dyDescent="0.35">
      <c r="C8414"/>
      <c r="D8414"/>
      <c r="E8414"/>
      <c r="F8414"/>
      <c r="G8414"/>
      <c r="H8414"/>
      <c r="I8414"/>
      <c r="J8414"/>
      <c r="K8414"/>
      <c r="L8414"/>
      <c r="M8414"/>
      <c r="N8414"/>
      <c r="O8414"/>
      <c r="P8414"/>
      <c r="Q8414"/>
    </row>
    <row r="8415" spans="3:17" x14ac:dyDescent="0.35">
      <c r="C8415"/>
      <c r="D8415"/>
      <c r="E8415"/>
      <c r="F8415"/>
      <c r="G8415"/>
      <c r="H8415"/>
      <c r="I8415"/>
      <c r="J8415"/>
      <c r="K8415"/>
      <c r="L8415"/>
      <c r="M8415"/>
      <c r="N8415"/>
      <c r="O8415"/>
      <c r="P8415"/>
      <c r="Q8415"/>
    </row>
    <row r="8416" spans="3:17" x14ac:dyDescent="0.35">
      <c r="C8416"/>
      <c r="D8416"/>
      <c r="E8416"/>
      <c r="F8416"/>
      <c r="G8416"/>
      <c r="H8416"/>
      <c r="I8416"/>
      <c r="J8416"/>
      <c r="K8416"/>
      <c r="L8416"/>
      <c r="M8416"/>
      <c r="N8416"/>
      <c r="O8416"/>
      <c r="P8416"/>
      <c r="Q8416"/>
    </row>
    <row r="8417" spans="3:17" x14ac:dyDescent="0.35">
      <c r="C8417"/>
      <c r="D8417"/>
      <c r="E8417"/>
      <c r="F8417"/>
      <c r="G8417"/>
      <c r="H8417"/>
      <c r="I8417"/>
      <c r="J8417"/>
      <c r="K8417"/>
      <c r="L8417"/>
      <c r="M8417"/>
      <c r="N8417"/>
      <c r="O8417"/>
      <c r="P8417"/>
      <c r="Q8417"/>
    </row>
    <row r="8418" spans="3:17" x14ac:dyDescent="0.35">
      <c r="C8418"/>
      <c r="D8418"/>
      <c r="E8418"/>
      <c r="F8418"/>
      <c r="G8418"/>
      <c r="H8418"/>
      <c r="I8418"/>
      <c r="J8418"/>
      <c r="K8418"/>
      <c r="L8418"/>
      <c r="M8418"/>
      <c r="N8418"/>
      <c r="O8418"/>
      <c r="P8418"/>
      <c r="Q8418"/>
    </row>
    <row r="8419" spans="3:17" x14ac:dyDescent="0.35">
      <c r="C8419"/>
      <c r="D8419"/>
      <c r="E8419"/>
      <c r="F8419"/>
      <c r="G8419"/>
      <c r="H8419"/>
      <c r="I8419"/>
      <c r="J8419"/>
      <c r="K8419"/>
      <c r="L8419"/>
      <c r="M8419"/>
      <c r="N8419"/>
      <c r="O8419"/>
      <c r="P8419"/>
      <c r="Q8419"/>
    </row>
    <row r="8420" spans="3:17" x14ac:dyDescent="0.35">
      <c r="C8420"/>
      <c r="D8420"/>
      <c r="E8420"/>
      <c r="F8420"/>
      <c r="G8420"/>
      <c r="H8420"/>
      <c r="I8420"/>
      <c r="J8420"/>
      <c r="K8420"/>
      <c r="L8420"/>
      <c r="M8420"/>
      <c r="N8420"/>
      <c r="O8420"/>
      <c r="P8420"/>
      <c r="Q8420"/>
    </row>
    <row r="8421" spans="3:17" x14ac:dyDescent="0.35">
      <c r="C8421"/>
      <c r="D8421"/>
      <c r="E8421"/>
      <c r="F8421"/>
      <c r="G8421"/>
      <c r="H8421"/>
      <c r="I8421"/>
      <c r="J8421"/>
      <c r="K8421"/>
      <c r="L8421"/>
      <c r="M8421"/>
      <c r="N8421"/>
      <c r="O8421"/>
      <c r="P8421"/>
      <c r="Q8421"/>
    </row>
    <row r="8422" spans="3:17" x14ac:dyDescent="0.35">
      <c r="C8422"/>
      <c r="D8422"/>
      <c r="E8422"/>
      <c r="F8422"/>
      <c r="G8422"/>
      <c r="H8422"/>
      <c r="I8422"/>
      <c r="J8422"/>
      <c r="K8422"/>
      <c r="L8422"/>
      <c r="M8422"/>
      <c r="N8422"/>
      <c r="O8422"/>
      <c r="P8422"/>
      <c r="Q8422"/>
    </row>
    <row r="8423" spans="3:17" x14ac:dyDescent="0.35">
      <c r="C8423"/>
      <c r="D8423"/>
      <c r="E8423"/>
      <c r="F8423"/>
      <c r="G8423"/>
      <c r="H8423"/>
      <c r="I8423"/>
      <c r="J8423"/>
      <c r="K8423"/>
      <c r="L8423"/>
      <c r="M8423"/>
      <c r="N8423"/>
      <c r="O8423"/>
      <c r="P8423"/>
      <c r="Q8423"/>
    </row>
    <row r="8424" spans="3:17" x14ac:dyDescent="0.35">
      <c r="C8424"/>
      <c r="D8424"/>
      <c r="E8424"/>
      <c r="F8424"/>
      <c r="G8424"/>
      <c r="H8424"/>
      <c r="I8424"/>
      <c r="J8424"/>
      <c r="K8424"/>
      <c r="L8424"/>
      <c r="M8424"/>
      <c r="N8424"/>
      <c r="O8424"/>
      <c r="P8424"/>
      <c r="Q8424"/>
    </row>
    <row r="8425" spans="3:17" x14ac:dyDescent="0.35">
      <c r="C8425"/>
      <c r="D8425"/>
      <c r="E8425"/>
      <c r="F8425"/>
      <c r="G8425"/>
      <c r="H8425"/>
      <c r="I8425"/>
      <c r="J8425"/>
      <c r="K8425"/>
      <c r="L8425"/>
      <c r="M8425"/>
      <c r="N8425"/>
      <c r="O8425"/>
      <c r="P8425"/>
      <c r="Q8425"/>
    </row>
    <row r="8426" spans="3:17" x14ac:dyDescent="0.35">
      <c r="C8426"/>
      <c r="D8426"/>
      <c r="E8426"/>
      <c r="F8426"/>
      <c r="G8426"/>
      <c r="H8426"/>
      <c r="I8426"/>
      <c r="J8426"/>
      <c r="K8426"/>
      <c r="L8426"/>
      <c r="M8426"/>
      <c r="N8426"/>
      <c r="O8426"/>
      <c r="P8426"/>
      <c r="Q8426"/>
    </row>
    <row r="8427" spans="3:17" x14ac:dyDescent="0.35">
      <c r="C8427"/>
      <c r="D8427"/>
      <c r="E8427"/>
      <c r="F8427"/>
      <c r="G8427"/>
      <c r="H8427"/>
      <c r="I8427"/>
      <c r="J8427"/>
      <c r="K8427"/>
      <c r="L8427"/>
      <c r="M8427"/>
      <c r="N8427"/>
      <c r="O8427"/>
      <c r="P8427"/>
      <c r="Q8427"/>
    </row>
    <row r="8428" spans="3:17" x14ac:dyDescent="0.35">
      <c r="C8428"/>
      <c r="D8428"/>
      <c r="E8428"/>
      <c r="F8428"/>
      <c r="G8428"/>
      <c r="H8428"/>
      <c r="I8428"/>
      <c r="J8428"/>
      <c r="K8428"/>
      <c r="L8428"/>
      <c r="M8428"/>
      <c r="N8428"/>
      <c r="O8428"/>
      <c r="P8428"/>
      <c r="Q8428"/>
    </row>
    <row r="8429" spans="3:17" x14ac:dyDescent="0.35">
      <c r="C8429"/>
      <c r="D8429"/>
      <c r="E8429"/>
      <c r="F8429"/>
      <c r="G8429"/>
      <c r="H8429"/>
      <c r="I8429"/>
      <c r="J8429"/>
      <c r="K8429"/>
      <c r="L8429"/>
      <c r="M8429"/>
      <c r="N8429"/>
      <c r="O8429"/>
      <c r="P8429"/>
      <c r="Q8429"/>
    </row>
    <row r="8430" spans="3:17" x14ac:dyDescent="0.35">
      <c r="C8430"/>
      <c r="D8430"/>
      <c r="E8430"/>
      <c r="F8430"/>
      <c r="G8430"/>
      <c r="H8430"/>
      <c r="I8430"/>
      <c r="J8430"/>
      <c r="K8430"/>
      <c r="L8430"/>
      <c r="M8430"/>
      <c r="N8430"/>
      <c r="O8430"/>
      <c r="P8430"/>
      <c r="Q8430"/>
    </row>
    <row r="8431" spans="3:17" x14ac:dyDescent="0.35">
      <c r="C8431"/>
      <c r="D8431"/>
      <c r="E8431"/>
      <c r="F8431"/>
      <c r="G8431"/>
      <c r="H8431"/>
      <c r="I8431"/>
      <c r="J8431"/>
      <c r="K8431"/>
      <c r="L8431"/>
      <c r="M8431"/>
      <c r="N8431"/>
      <c r="O8431"/>
      <c r="P8431"/>
      <c r="Q8431"/>
    </row>
    <row r="8432" spans="3:17" x14ac:dyDescent="0.35">
      <c r="C8432"/>
      <c r="D8432"/>
      <c r="E8432"/>
      <c r="F8432"/>
      <c r="G8432"/>
      <c r="H8432"/>
      <c r="I8432"/>
      <c r="J8432"/>
      <c r="K8432"/>
      <c r="L8432"/>
      <c r="M8432"/>
      <c r="N8432"/>
      <c r="O8432"/>
      <c r="P8432"/>
      <c r="Q8432"/>
    </row>
    <row r="8433" spans="3:17" x14ac:dyDescent="0.35">
      <c r="C8433"/>
      <c r="D8433"/>
      <c r="E8433"/>
      <c r="F8433"/>
      <c r="G8433"/>
      <c r="H8433"/>
      <c r="I8433"/>
      <c r="J8433"/>
      <c r="K8433"/>
      <c r="L8433"/>
      <c r="M8433"/>
      <c r="N8433"/>
      <c r="O8433"/>
      <c r="P8433"/>
      <c r="Q8433"/>
    </row>
    <row r="8434" spans="3:17" x14ac:dyDescent="0.35">
      <c r="C8434"/>
      <c r="D8434"/>
      <c r="E8434"/>
      <c r="F8434"/>
      <c r="G8434"/>
      <c r="H8434"/>
      <c r="I8434"/>
      <c r="J8434"/>
      <c r="K8434"/>
      <c r="L8434"/>
      <c r="M8434"/>
      <c r="N8434"/>
      <c r="O8434"/>
      <c r="P8434"/>
      <c r="Q8434"/>
    </row>
    <row r="8435" spans="3:17" x14ac:dyDescent="0.35">
      <c r="C8435"/>
      <c r="D8435"/>
      <c r="E8435"/>
      <c r="F8435"/>
      <c r="G8435"/>
      <c r="H8435"/>
      <c r="I8435"/>
      <c r="J8435"/>
      <c r="K8435"/>
      <c r="L8435"/>
      <c r="M8435"/>
      <c r="N8435"/>
      <c r="O8435"/>
      <c r="P8435"/>
      <c r="Q8435"/>
    </row>
    <row r="8436" spans="3:17" x14ac:dyDescent="0.35">
      <c r="C8436"/>
      <c r="D8436"/>
      <c r="E8436"/>
      <c r="F8436"/>
      <c r="G8436"/>
      <c r="H8436"/>
      <c r="I8436"/>
      <c r="J8436"/>
      <c r="K8436"/>
      <c r="L8436"/>
      <c r="M8436"/>
      <c r="N8436"/>
      <c r="O8436"/>
      <c r="P8436"/>
      <c r="Q8436"/>
    </row>
    <row r="8437" spans="3:17" x14ac:dyDescent="0.35">
      <c r="C8437"/>
      <c r="D8437"/>
      <c r="E8437"/>
      <c r="F8437"/>
      <c r="G8437"/>
      <c r="H8437"/>
      <c r="I8437"/>
      <c r="J8437"/>
      <c r="K8437"/>
      <c r="L8437"/>
      <c r="M8437"/>
      <c r="N8437"/>
      <c r="O8437"/>
      <c r="P8437"/>
      <c r="Q8437"/>
    </row>
    <row r="8438" spans="3:17" x14ac:dyDescent="0.35">
      <c r="C8438"/>
      <c r="D8438"/>
      <c r="E8438"/>
      <c r="F8438"/>
      <c r="G8438"/>
      <c r="H8438"/>
      <c r="I8438"/>
      <c r="J8438"/>
      <c r="K8438"/>
      <c r="L8438"/>
      <c r="M8438"/>
      <c r="N8438"/>
      <c r="O8438"/>
      <c r="P8438"/>
      <c r="Q8438"/>
    </row>
    <row r="8439" spans="3:17" x14ac:dyDescent="0.35">
      <c r="C8439"/>
      <c r="D8439"/>
      <c r="E8439"/>
      <c r="F8439"/>
      <c r="G8439"/>
      <c r="H8439"/>
      <c r="I8439"/>
      <c r="J8439"/>
      <c r="K8439"/>
      <c r="L8439"/>
      <c r="M8439"/>
      <c r="N8439"/>
      <c r="O8439"/>
      <c r="P8439"/>
      <c r="Q8439"/>
    </row>
    <row r="8440" spans="3:17" x14ac:dyDescent="0.35">
      <c r="C8440"/>
      <c r="D8440"/>
      <c r="E8440"/>
      <c r="F8440"/>
      <c r="G8440"/>
      <c r="H8440"/>
      <c r="I8440"/>
      <c r="J8440"/>
      <c r="K8440"/>
      <c r="L8440"/>
      <c r="M8440"/>
      <c r="N8440"/>
      <c r="O8440"/>
      <c r="P8440"/>
      <c r="Q8440"/>
    </row>
    <row r="8441" spans="3:17" x14ac:dyDescent="0.35">
      <c r="C8441"/>
      <c r="D8441"/>
      <c r="E8441"/>
      <c r="F8441"/>
      <c r="G8441"/>
      <c r="H8441"/>
      <c r="I8441"/>
      <c r="J8441"/>
      <c r="K8441"/>
      <c r="L8441"/>
      <c r="M8441"/>
      <c r="N8441"/>
      <c r="O8441"/>
      <c r="P8441"/>
      <c r="Q8441"/>
    </row>
    <row r="8442" spans="3:17" x14ac:dyDescent="0.35">
      <c r="C8442"/>
      <c r="D8442"/>
      <c r="E8442"/>
      <c r="F8442"/>
      <c r="G8442"/>
      <c r="H8442"/>
      <c r="I8442"/>
      <c r="J8442"/>
      <c r="K8442"/>
      <c r="L8442"/>
      <c r="M8442"/>
      <c r="N8442"/>
      <c r="O8442"/>
      <c r="P8442"/>
      <c r="Q8442"/>
    </row>
    <row r="8443" spans="3:17" x14ac:dyDescent="0.35">
      <c r="C8443"/>
      <c r="D8443"/>
      <c r="E8443"/>
      <c r="F8443"/>
      <c r="G8443"/>
      <c r="H8443"/>
      <c r="I8443"/>
      <c r="J8443"/>
      <c r="K8443"/>
      <c r="L8443"/>
      <c r="M8443"/>
      <c r="N8443"/>
      <c r="O8443"/>
      <c r="P8443"/>
      <c r="Q8443"/>
    </row>
    <row r="8444" spans="3:17" x14ac:dyDescent="0.35">
      <c r="C8444"/>
      <c r="D8444"/>
      <c r="E8444"/>
      <c r="F8444"/>
      <c r="G8444"/>
      <c r="H8444"/>
      <c r="I8444"/>
      <c r="J8444"/>
      <c r="K8444"/>
      <c r="L8444"/>
      <c r="M8444"/>
      <c r="N8444"/>
      <c r="O8444"/>
      <c r="P8444"/>
      <c r="Q8444"/>
    </row>
    <row r="8445" spans="3:17" x14ac:dyDescent="0.35">
      <c r="C8445"/>
      <c r="D8445"/>
      <c r="E8445"/>
      <c r="F8445"/>
      <c r="G8445"/>
      <c r="H8445"/>
      <c r="I8445"/>
      <c r="J8445"/>
      <c r="K8445"/>
      <c r="L8445"/>
      <c r="M8445"/>
      <c r="N8445"/>
      <c r="O8445"/>
      <c r="P8445"/>
      <c r="Q8445"/>
    </row>
    <row r="8446" spans="3:17" x14ac:dyDescent="0.35">
      <c r="C8446"/>
      <c r="D8446"/>
      <c r="E8446"/>
      <c r="F8446"/>
      <c r="G8446"/>
      <c r="H8446"/>
      <c r="I8446"/>
      <c r="J8446"/>
      <c r="K8446"/>
      <c r="L8446"/>
      <c r="M8446"/>
      <c r="N8446"/>
      <c r="O8446"/>
      <c r="P8446"/>
      <c r="Q8446"/>
    </row>
    <row r="8447" spans="3:17" x14ac:dyDescent="0.35">
      <c r="C8447"/>
      <c r="D8447"/>
      <c r="E8447"/>
      <c r="F8447"/>
      <c r="G8447"/>
      <c r="H8447"/>
      <c r="I8447"/>
      <c r="J8447"/>
      <c r="K8447"/>
      <c r="L8447"/>
      <c r="M8447"/>
      <c r="N8447"/>
      <c r="O8447"/>
      <c r="P8447"/>
      <c r="Q8447"/>
    </row>
    <row r="8448" spans="3:17" x14ac:dyDescent="0.35">
      <c r="C8448"/>
      <c r="D8448"/>
      <c r="E8448"/>
      <c r="F8448"/>
      <c r="G8448"/>
      <c r="H8448"/>
      <c r="I8448"/>
      <c r="J8448"/>
      <c r="K8448"/>
      <c r="L8448"/>
      <c r="M8448"/>
      <c r="N8448"/>
      <c r="O8448"/>
      <c r="P8448"/>
      <c r="Q8448"/>
    </row>
    <row r="8449" spans="3:17" x14ac:dyDescent="0.35">
      <c r="C8449"/>
      <c r="D8449"/>
      <c r="E8449"/>
      <c r="F8449"/>
      <c r="G8449"/>
      <c r="H8449"/>
      <c r="I8449"/>
      <c r="J8449"/>
      <c r="K8449"/>
      <c r="L8449"/>
      <c r="M8449"/>
      <c r="N8449"/>
      <c r="O8449"/>
      <c r="P8449"/>
      <c r="Q8449"/>
    </row>
    <row r="8450" spans="3:17" x14ac:dyDescent="0.35">
      <c r="C8450"/>
      <c r="D8450"/>
      <c r="E8450"/>
      <c r="F8450"/>
      <c r="G8450"/>
      <c r="H8450"/>
      <c r="I8450"/>
      <c r="J8450"/>
      <c r="K8450"/>
      <c r="L8450"/>
      <c r="M8450"/>
      <c r="N8450"/>
      <c r="O8450"/>
      <c r="P8450"/>
      <c r="Q8450"/>
    </row>
    <row r="8451" spans="3:17" x14ac:dyDescent="0.35">
      <c r="C8451"/>
      <c r="D8451"/>
      <c r="E8451"/>
      <c r="F8451"/>
      <c r="G8451"/>
      <c r="H8451"/>
      <c r="I8451"/>
      <c r="J8451"/>
      <c r="K8451"/>
      <c r="L8451"/>
      <c r="M8451"/>
      <c r="N8451"/>
      <c r="O8451"/>
      <c r="P8451"/>
      <c r="Q8451"/>
    </row>
    <row r="8452" spans="3:17" x14ac:dyDescent="0.35">
      <c r="C8452"/>
      <c r="D8452"/>
      <c r="E8452"/>
      <c r="F8452"/>
      <c r="G8452"/>
      <c r="H8452"/>
      <c r="I8452"/>
      <c r="J8452"/>
      <c r="K8452"/>
      <c r="L8452"/>
      <c r="M8452"/>
      <c r="N8452"/>
      <c r="O8452"/>
      <c r="P8452"/>
      <c r="Q8452"/>
    </row>
    <row r="8453" spans="3:17" x14ac:dyDescent="0.35">
      <c r="C8453"/>
      <c r="D8453"/>
      <c r="E8453"/>
      <c r="F8453"/>
      <c r="G8453"/>
      <c r="H8453"/>
      <c r="I8453"/>
      <c r="J8453"/>
      <c r="K8453"/>
      <c r="L8453"/>
      <c r="M8453"/>
      <c r="N8453"/>
      <c r="O8453"/>
      <c r="P8453"/>
      <c r="Q8453"/>
    </row>
    <row r="8454" spans="3:17" x14ac:dyDescent="0.35">
      <c r="C8454"/>
      <c r="D8454"/>
      <c r="E8454"/>
      <c r="F8454"/>
      <c r="G8454"/>
      <c r="H8454"/>
      <c r="I8454"/>
      <c r="J8454"/>
      <c r="K8454"/>
      <c r="L8454"/>
      <c r="M8454"/>
      <c r="N8454"/>
      <c r="O8454"/>
      <c r="P8454"/>
      <c r="Q8454"/>
    </row>
    <row r="8455" spans="3:17" x14ac:dyDescent="0.35">
      <c r="C8455"/>
      <c r="D8455"/>
      <c r="E8455"/>
      <c r="F8455"/>
      <c r="G8455"/>
      <c r="H8455"/>
      <c r="I8455"/>
      <c r="J8455"/>
      <c r="K8455"/>
      <c r="L8455"/>
      <c r="M8455"/>
      <c r="N8455"/>
      <c r="O8455"/>
      <c r="P8455"/>
      <c r="Q8455"/>
    </row>
    <row r="8456" spans="3:17" x14ac:dyDescent="0.35">
      <c r="C8456"/>
      <c r="D8456"/>
      <c r="E8456"/>
      <c r="F8456"/>
      <c r="G8456"/>
      <c r="H8456"/>
      <c r="I8456"/>
      <c r="J8456"/>
      <c r="K8456"/>
      <c r="L8456"/>
      <c r="M8456"/>
      <c r="N8456"/>
      <c r="O8456"/>
      <c r="P8456"/>
      <c r="Q8456"/>
    </row>
    <row r="8457" spans="3:17" x14ac:dyDescent="0.35">
      <c r="C8457"/>
      <c r="D8457"/>
      <c r="E8457"/>
      <c r="F8457"/>
      <c r="G8457"/>
      <c r="H8457"/>
      <c r="I8457"/>
      <c r="J8457"/>
      <c r="K8457"/>
      <c r="L8457"/>
      <c r="M8457"/>
      <c r="N8457"/>
      <c r="O8457"/>
      <c r="P8457"/>
      <c r="Q8457"/>
    </row>
    <row r="8458" spans="3:17" x14ac:dyDescent="0.35">
      <c r="C8458"/>
      <c r="D8458"/>
      <c r="E8458"/>
      <c r="F8458"/>
      <c r="G8458"/>
      <c r="H8458"/>
      <c r="I8458"/>
      <c r="J8458"/>
      <c r="K8458"/>
      <c r="L8458"/>
      <c r="M8458"/>
      <c r="N8458"/>
      <c r="O8458"/>
      <c r="P8458"/>
      <c r="Q8458"/>
    </row>
    <row r="8459" spans="3:17" x14ac:dyDescent="0.35">
      <c r="C8459"/>
      <c r="D8459"/>
      <c r="E8459"/>
      <c r="F8459"/>
      <c r="G8459"/>
      <c r="H8459"/>
      <c r="I8459"/>
      <c r="J8459"/>
      <c r="K8459"/>
      <c r="L8459"/>
      <c r="M8459"/>
      <c r="N8459"/>
      <c r="O8459"/>
      <c r="P8459"/>
      <c r="Q8459"/>
    </row>
    <row r="8460" spans="3:17" x14ac:dyDescent="0.35">
      <c r="C8460"/>
      <c r="D8460"/>
      <c r="E8460"/>
      <c r="F8460"/>
      <c r="G8460"/>
      <c r="H8460"/>
      <c r="I8460"/>
      <c r="J8460"/>
      <c r="K8460"/>
      <c r="L8460"/>
      <c r="M8460"/>
      <c r="N8460"/>
      <c r="O8460"/>
      <c r="P8460"/>
      <c r="Q8460"/>
    </row>
    <row r="8461" spans="3:17" x14ac:dyDescent="0.35">
      <c r="C8461"/>
      <c r="D8461"/>
      <c r="E8461"/>
      <c r="F8461"/>
      <c r="G8461"/>
      <c r="H8461"/>
      <c r="I8461"/>
      <c r="J8461"/>
      <c r="K8461"/>
      <c r="L8461"/>
      <c r="M8461"/>
      <c r="N8461"/>
      <c r="O8461"/>
      <c r="P8461"/>
      <c r="Q8461"/>
    </row>
    <row r="8462" spans="3:17" x14ac:dyDescent="0.35">
      <c r="C8462"/>
      <c r="D8462"/>
      <c r="E8462"/>
      <c r="F8462"/>
      <c r="G8462"/>
      <c r="H8462"/>
      <c r="I8462"/>
      <c r="J8462"/>
      <c r="K8462"/>
      <c r="L8462"/>
      <c r="M8462"/>
      <c r="N8462"/>
      <c r="O8462"/>
      <c r="P8462"/>
      <c r="Q8462"/>
    </row>
    <row r="8463" spans="3:17" x14ac:dyDescent="0.35">
      <c r="C8463"/>
      <c r="D8463"/>
      <c r="E8463"/>
      <c r="F8463"/>
      <c r="G8463"/>
      <c r="H8463"/>
      <c r="I8463"/>
      <c r="J8463"/>
      <c r="K8463"/>
      <c r="L8463"/>
      <c r="M8463"/>
      <c r="N8463"/>
      <c r="O8463"/>
      <c r="P8463"/>
      <c r="Q8463"/>
    </row>
    <row r="8464" spans="3:17" x14ac:dyDescent="0.35">
      <c r="C8464"/>
      <c r="D8464"/>
      <c r="E8464"/>
      <c r="F8464"/>
      <c r="G8464"/>
      <c r="H8464"/>
      <c r="I8464"/>
      <c r="J8464"/>
      <c r="K8464"/>
      <c r="L8464"/>
      <c r="M8464"/>
      <c r="N8464"/>
      <c r="O8464"/>
      <c r="P8464"/>
      <c r="Q8464"/>
    </row>
    <row r="8465" spans="3:17" x14ac:dyDescent="0.35">
      <c r="C8465"/>
      <c r="D8465"/>
      <c r="E8465"/>
      <c r="F8465"/>
      <c r="G8465"/>
      <c r="H8465"/>
      <c r="I8465"/>
      <c r="J8465"/>
      <c r="K8465"/>
      <c r="L8465"/>
      <c r="M8465"/>
      <c r="N8465"/>
      <c r="O8465"/>
      <c r="P8465"/>
      <c r="Q8465"/>
    </row>
    <row r="8466" spans="3:17" x14ac:dyDescent="0.35">
      <c r="C8466"/>
      <c r="D8466"/>
      <c r="E8466"/>
      <c r="F8466"/>
      <c r="G8466"/>
      <c r="H8466"/>
      <c r="I8466"/>
      <c r="J8466"/>
      <c r="K8466"/>
      <c r="L8466"/>
      <c r="M8466"/>
      <c r="N8466"/>
      <c r="O8466"/>
      <c r="P8466"/>
      <c r="Q8466"/>
    </row>
    <row r="8467" spans="3:17" x14ac:dyDescent="0.35">
      <c r="C8467"/>
      <c r="D8467"/>
      <c r="E8467"/>
      <c r="F8467"/>
      <c r="G8467"/>
      <c r="H8467"/>
      <c r="I8467"/>
      <c r="J8467"/>
      <c r="K8467"/>
      <c r="L8467"/>
      <c r="M8467"/>
      <c r="N8467"/>
      <c r="O8467"/>
      <c r="P8467"/>
      <c r="Q8467"/>
    </row>
    <row r="8468" spans="3:17" x14ac:dyDescent="0.35">
      <c r="C8468"/>
      <c r="D8468"/>
      <c r="E8468"/>
      <c r="F8468"/>
      <c r="G8468"/>
      <c r="H8468"/>
      <c r="I8468"/>
      <c r="J8468"/>
      <c r="K8468"/>
      <c r="L8468"/>
      <c r="M8468"/>
      <c r="N8468"/>
      <c r="O8468"/>
      <c r="P8468"/>
      <c r="Q8468"/>
    </row>
    <row r="8469" spans="3:17" x14ac:dyDescent="0.35">
      <c r="C8469"/>
      <c r="D8469"/>
      <c r="E8469"/>
      <c r="F8469"/>
      <c r="G8469"/>
      <c r="H8469"/>
      <c r="I8469"/>
      <c r="J8469"/>
      <c r="K8469"/>
      <c r="L8469"/>
      <c r="M8469"/>
      <c r="N8469"/>
      <c r="O8469"/>
      <c r="P8469"/>
      <c r="Q8469"/>
    </row>
    <row r="8470" spans="3:17" x14ac:dyDescent="0.35">
      <c r="C8470"/>
      <c r="D8470"/>
      <c r="E8470"/>
      <c r="F8470"/>
      <c r="G8470"/>
      <c r="H8470"/>
      <c r="I8470"/>
      <c r="J8470"/>
      <c r="K8470"/>
      <c r="L8470"/>
      <c r="M8470"/>
      <c r="N8470"/>
      <c r="O8470"/>
      <c r="P8470"/>
      <c r="Q8470"/>
    </row>
    <row r="8471" spans="3:17" x14ac:dyDescent="0.35">
      <c r="C8471"/>
      <c r="D8471"/>
      <c r="E8471"/>
      <c r="F8471"/>
      <c r="G8471"/>
      <c r="H8471"/>
      <c r="I8471"/>
      <c r="J8471"/>
      <c r="K8471"/>
      <c r="L8471"/>
      <c r="M8471"/>
      <c r="N8471"/>
      <c r="O8471"/>
      <c r="P8471"/>
      <c r="Q8471"/>
    </row>
    <row r="8472" spans="3:17" x14ac:dyDescent="0.35">
      <c r="C8472"/>
      <c r="D8472"/>
      <c r="E8472"/>
      <c r="F8472"/>
      <c r="G8472"/>
      <c r="H8472"/>
      <c r="I8472"/>
      <c r="J8472"/>
      <c r="K8472"/>
      <c r="L8472"/>
      <c r="M8472"/>
      <c r="N8472"/>
      <c r="O8472"/>
      <c r="P8472"/>
      <c r="Q8472"/>
    </row>
    <row r="8473" spans="3:17" x14ac:dyDescent="0.35">
      <c r="C8473"/>
      <c r="D8473"/>
      <c r="E8473"/>
      <c r="F8473"/>
      <c r="G8473"/>
      <c r="H8473"/>
      <c r="I8473"/>
      <c r="J8473"/>
      <c r="K8473"/>
      <c r="L8473"/>
      <c r="M8473"/>
      <c r="N8473"/>
      <c r="O8473"/>
      <c r="P8473"/>
      <c r="Q8473"/>
    </row>
    <row r="8474" spans="3:17" x14ac:dyDescent="0.35">
      <c r="C8474"/>
      <c r="D8474"/>
      <c r="E8474"/>
      <c r="F8474"/>
      <c r="G8474"/>
      <c r="H8474"/>
      <c r="I8474"/>
      <c r="J8474"/>
      <c r="K8474"/>
      <c r="L8474"/>
      <c r="M8474"/>
      <c r="N8474"/>
      <c r="O8474"/>
      <c r="P8474"/>
      <c r="Q8474"/>
    </row>
    <row r="8475" spans="3:17" x14ac:dyDescent="0.35">
      <c r="C8475"/>
      <c r="D8475"/>
      <c r="E8475"/>
      <c r="F8475"/>
      <c r="G8475"/>
      <c r="H8475"/>
      <c r="I8475"/>
      <c r="J8475"/>
      <c r="K8475"/>
      <c r="L8475"/>
      <c r="M8475"/>
      <c r="N8475"/>
      <c r="O8475"/>
      <c r="P8475"/>
      <c r="Q8475"/>
    </row>
    <row r="8476" spans="3:17" x14ac:dyDescent="0.35">
      <c r="C8476"/>
      <c r="D8476"/>
      <c r="E8476"/>
      <c r="F8476"/>
      <c r="G8476"/>
      <c r="H8476"/>
      <c r="I8476"/>
      <c r="J8476"/>
      <c r="K8476"/>
      <c r="L8476"/>
      <c r="M8476"/>
      <c r="N8476"/>
      <c r="O8476"/>
      <c r="P8476"/>
      <c r="Q8476"/>
    </row>
    <row r="8477" spans="3:17" x14ac:dyDescent="0.35">
      <c r="C8477"/>
      <c r="D8477"/>
      <c r="E8477"/>
      <c r="F8477"/>
      <c r="G8477"/>
      <c r="H8477"/>
      <c r="I8477"/>
      <c r="J8477"/>
      <c r="K8477"/>
      <c r="L8477"/>
      <c r="M8477"/>
      <c r="N8477"/>
      <c r="O8477"/>
      <c r="P8477"/>
      <c r="Q8477"/>
    </row>
    <row r="8478" spans="3:17" x14ac:dyDescent="0.35">
      <c r="C8478"/>
      <c r="D8478"/>
      <c r="E8478"/>
      <c r="F8478"/>
      <c r="G8478"/>
      <c r="H8478"/>
      <c r="I8478"/>
      <c r="J8478"/>
      <c r="K8478"/>
      <c r="L8478"/>
      <c r="M8478"/>
      <c r="N8478"/>
      <c r="O8478"/>
      <c r="P8478"/>
      <c r="Q8478"/>
    </row>
    <row r="8479" spans="3:17" x14ac:dyDescent="0.35">
      <c r="C8479"/>
      <c r="D8479"/>
      <c r="E8479"/>
      <c r="F8479"/>
      <c r="G8479"/>
      <c r="H8479"/>
      <c r="I8479"/>
      <c r="J8479"/>
      <c r="K8479"/>
      <c r="L8479"/>
      <c r="M8479"/>
      <c r="N8479"/>
      <c r="O8479"/>
      <c r="P8479"/>
      <c r="Q8479"/>
    </row>
    <row r="8480" spans="3:17" x14ac:dyDescent="0.35">
      <c r="C8480"/>
      <c r="D8480"/>
      <c r="E8480"/>
      <c r="F8480"/>
      <c r="G8480"/>
      <c r="H8480"/>
      <c r="I8480"/>
      <c r="J8480"/>
      <c r="K8480"/>
      <c r="L8480"/>
      <c r="M8480"/>
      <c r="N8480"/>
      <c r="O8480"/>
      <c r="P8480"/>
      <c r="Q8480"/>
    </row>
    <row r="8481" spans="3:17" x14ac:dyDescent="0.35">
      <c r="C8481"/>
      <c r="D8481"/>
      <c r="E8481"/>
      <c r="F8481"/>
      <c r="G8481"/>
      <c r="H8481"/>
      <c r="I8481"/>
      <c r="J8481"/>
      <c r="K8481"/>
      <c r="L8481"/>
      <c r="M8481"/>
      <c r="N8481"/>
      <c r="O8481"/>
      <c r="P8481"/>
      <c r="Q8481"/>
    </row>
    <row r="8482" spans="3:17" x14ac:dyDescent="0.35">
      <c r="C8482"/>
      <c r="D8482"/>
      <c r="E8482"/>
      <c r="F8482"/>
      <c r="G8482"/>
      <c r="H8482"/>
      <c r="I8482"/>
      <c r="J8482"/>
      <c r="K8482"/>
      <c r="L8482"/>
      <c r="M8482"/>
      <c r="N8482"/>
      <c r="O8482"/>
      <c r="P8482"/>
      <c r="Q8482"/>
    </row>
    <row r="8483" spans="3:17" x14ac:dyDescent="0.35">
      <c r="C8483"/>
      <c r="D8483"/>
      <c r="E8483"/>
      <c r="F8483"/>
      <c r="G8483"/>
      <c r="H8483"/>
      <c r="I8483"/>
      <c r="J8483"/>
      <c r="K8483"/>
      <c r="L8483"/>
      <c r="M8483"/>
      <c r="N8483"/>
      <c r="O8483"/>
      <c r="P8483"/>
      <c r="Q8483"/>
    </row>
    <row r="8484" spans="3:17" x14ac:dyDescent="0.35">
      <c r="C8484"/>
      <c r="D8484"/>
      <c r="E8484"/>
      <c r="F8484"/>
      <c r="G8484"/>
      <c r="H8484"/>
      <c r="I8484"/>
      <c r="J8484"/>
      <c r="K8484"/>
      <c r="L8484"/>
      <c r="M8484"/>
      <c r="N8484"/>
      <c r="O8484"/>
      <c r="P8484"/>
      <c r="Q8484"/>
    </row>
    <row r="8485" spans="3:17" x14ac:dyDescent="0.35">
      <c r="C8485"/>
      <c r="D8485"/>
      <c r="E8485"/>
      <c r="F8485"/>
      <c r="G8485"/>
      <c r="H8485"/>
      <c r="I8485"/>
      <c r="J8485"/>
      <c r="K8485"/>
      <c r="L8485"/>
      <c r="M8485"/>
      <c r="N8485"/>
      <c r="O8485"/>
      <c r="P8485"/>
      <c r="Q8485"/>
    </row>
    <row r="8486" spans="3:17" x14ac:dyDescent="0.35">
      <c r="C8486"/>
      <c r="D8486"/>
      <c r="E8486"/>
      <c r="F8486"/>
      <c r="G8486"/>
      <c r="H8486"/>
      <c r="I8486"/>
      <c r="J8486"/>
      <c r="K8486"/>
      <c r="L8486"/>
      <c r="M8486"/>
      <c r="N8486"/>
      <c r="O8486"/>
      <c r="P8486"/>
      <c r="Q8486"/>
    </row>
    <row r="8487" spans="3:17" x14ac:dyDescent="0.35">
      <c r="C8487"/>
      <c r="D8487"/>
      <c r="E8487"/>
      <c r="F8487"/>
      <c r="G8487"/>
      <c r="H8487"/>
      <c r="I8487"/>
      <c r="J8487"/>
      <c r="K8487"/>
      <c r="L8487"/>
      <c r="M8487"/>
      <c r="N8487"/>
      <c r="O8487"/>
      <c r="P8487"/>
      <c r="Q8487"/>
    </row>
    <row r="8488" spans="3:17" x14ac:dyDescent="0.35">
      <c r="C8488"/>
      <c r="D8488"/>
      <c r="E8488"/>
      <c r="F8488"/>
      <c r="G8488"/>
      <c r="H8488"/>
      <c r="I8488"/>
      <c r="J8488"/>
      <c r="K8488"/>
      <c r="L8488"/>
      <c r="M8488"/>
      <c r="N8488"/>
      <c r="O8488"/>
      <c r="P8488"/>
      <c r="Q8488"/>
    </row>
    <row r="8489" spans="3:17" x14ac:dyDescent="0.35">
      <c r="C8489"/>
      <c r="D8489"/>
      <c r="E8489"/>
      <c r="F8489"/>
      <c r="G8489"/>
      <c r="H8489"/>
      <c r="I8489"/>
      <c r="J8489"/>
      <c r="K8489"/>
      <c r="L8489"/>
      <c r="M8489"/>
      <c r="N8489"/>
      <c r="O8489"/>
      <c r="P8489"/>
      <c r="Q8489"/>
    </row>
    <row r="8490" spans="3:17" x14ac:dyDescent="0.35">
      <c r="C8490"/>
      <c r="D8490"/>
      <c r="E8490"/>
      <c r="F8490"/>
      <c r="G8490"/>
      <c r="H8490"/>
      <c r="I8490"/>
      <c r="J8490"/>
      <c r="K8490"/>
      <c r="L8490"/>
      <c r="M8490"/>
      <c r="N8490"/>
      <c r="O8490"/>
      <c r="P8490"/>
      <c r="Q8490"/>
    </row>
    <row r="8491" spans="3:17" x14ac:dyDescent="0.35">
      <c r="C8491"/>
      <c r="D8491"/>
      <c r="E8491"/>
      <c r="F8491"/>
      <c r="G8491"/>
      <c r="H8491"/>
      <c r="I8491"/>
      <c r="J8491"/>
      <c r="K8491"/>
      <c r="L8491"/>
      <c r="M8491"/>
      <c r="N8491"/>
      <c r="O8491"/>
      <c r="P8491"/>
      <c r="Q8491"/>
    </row>
    <row r="8492" spans="3:17" x14ac:dyDescent="0.35">
      <c r="C8492"/>
      <c r="D8492"/>
      <c r="E8492"/>
      <c r="F8492"/>
      <c r="G8492"/>
      <c r="H8492"/>
      <c r="I8492"/>
      <c r="J8492"/>
      <c r="K8492"/>
      <c r="L8492"/>
      <c r="M8492"/>
      <c r="N8492"/>
      <c r="O8492"/>
      <c r="P8492"/>
      <c r="Q8492"/>
    </row>
    <row r="8493" spans="3:17" x14ac:dyDescent="0.35">
      <c r="C8493"/>
      <c r="D8493"/>
      <c r="E8493"/>
      <c r="F8493"/>
      <c r="G8493"/>
      <c r="H8493"/>
      <c r="I8493"/>
      <c r="J8493"/>
      <c r="K8493"/>
      <c r="L8493"/>
      <c r="M8493"/>
      <c r="N8493"/>
      <c r="O8493"/>
      <c r="P8493"/>
      <c r="Q8493"/>
    </row>
    <row r="8494" spans="3:17" x14ac:dyDescent="0.35">
      <c r="C8494"/>
      <c r="D8494"/>
      <c r="E8494"/>
      <c r="F8494"/>
      <c r="G8494"/>
      <c r="H8494"/>
      <c r="I8494"/>
      <c r="J8494"/>
      <c r="K8494"/>
      <c r="L8494"/>
      <c r="M8494"/>
      <c r="N8494"/>
      <c r="O8494"/>
      <c r="P8494"/>
      <c r="Q8494"/>
    </row>
    <row r="8495" spans="3:17" x14ac:dyDescent="0.35">
      <c r="C8495"/>
      <c r="D8495"/>
      <c r="E8495"/>
      <c r="F8495"/>
      <c r="G8495"/>
      <c r="H8495"/>
      <c r="I8495"/>
      <c r="J8495"/>
      <c r="K8495"/>
      <c r="L8495"/>
      <c r="M8495"/>
      <c r="N8495"/>
      <c r="O8495"/>
      <c r="P8495"/>
      <c r="Q8495"/>
    </row>
    <row r="8496" spans="3:17" x14ac:dyDescent="0.35">
      <c r="C8496"/>
      <c r="D8496"/>
      <c r="E8496"/>
      <c r="F8496"/>
      <c r="G8496"/>
      <c r="H8496"/>
      <c r="I8496"/>
      <c r="J8496"/>
      <c r="K8496"/>
      <c r="L8496"/>
      <c r="M8496"/>
      <c r="N8496"/>
      <c r="O8496"/>
      <c r="P8496"/>
      <c r="Q8496"/>
    </row>
    <row r="8497" spans="3:17" x14ac:dyDescent="0.35">
      <c r="C8497"/>
      <c r="D8497"/>
      <c r="E8497"/>
      <c r="F8497"/>
      <c r="G8497"/>
      <c r="H8497"/>
      <c r="I8497"/>
      <c r="J8497"/>
      <c r="K8497"/>
      <c r="L8497"/>
      <c r="M8497"/>
      <c r="N8497"/>
      <c r="O8497"/>
      <c r="P8497"/>
      <c r="Q8497"/>
    </row>
    <row r="8498" spans="3:17" x14ac:dyDescent="0.35">
      <c r="C8498"/>
      <c r="D8498"/>
      <c r="E8498"/>
      <c r="F8498"/>
      <c r="G8498"/>
      <c r="H8498"/>
      <c r="I8498"/>
      <c r="J8498"/>
      <c r="K8498"/>
      <c r="L8498"/>
      <c r="M8498"/>
      <c r="N8498"/>
      <c r="O8498"/>
      <c r="P8498"/>
      <c r="Q8498"/>
    </row>
    <row r="8499" spans="3:17" x14ac:dyDescent="0.35">
      <c r="C8499"/>
      <c r="D8499"/>
      <c r="E8499"/>
      <c r="F8499"/>
      <c r="G8499"/>
      <c r="H8499"/>
      <c r="I8499"/>
      <c r="J8499"/>
      <c r="K8499"/>
      <c r="L8499"/>
      <c r="M8499"/>
      <c r="N8499"/>
      <c r="O8499"/>
      <c r="P8499"/>
      <c r="Q8499"/>
    </row>
    <row r="8500" spans="3:17" x14ac:dyDescent="0.35">
      <c r="C8500"/>
      <c r="D8500"/>
      <c r="E8500"/>
      <c r="F8500"/>
      <c r="G8500"/>
      <c r="H8500"/>
      <c r="I8500"/>
      <c r="J8500"/>
      <c r="K8500"/>
      <c r="L8500"/>
      <c r="M8500"/>
      <c r="N8500"/>
      <c r="O8500"/>
      <c r="P8500"/>
      <c r="Q8500"/>
    </row>
    <row r="8501" spans="3:17" x14ac:dyDescent="0.35">
      <c r="C8501"/>
      <c r="D8501"/>
      <c r="E8501"/>
      <c r="F8501"/>
      <c r="G8501"/>
      <c r="H8501"/>
      <c r="I8501"/>
      <c r="J8501"/>
      <c r="K8501"/>
      <c r="L8501"/>
      <c r="M8501"/>
      <c r="N8501"/>
      <c r="O8501"/>
      <c r="P8501"/>
      <c r="Q8501"/>
    </row>
    <row r="8502" spans="3:17" x14ac:dyDescent="0.35">
      <c r="C8502"/>
      <c r="D8502"/>
      <c r="E8502"/>
      <c r="F8502"/>
      <c r="G8502"/>
      <c r="H8502"/>
      <c r="I8502"/>
      <c r="J8502"/>
      <c r="K8502"/>
      <c r="L8502"/>
      <c r="M8502"/>
      <c r="N8502"/>
      <c r="O8502"/>
      <c r="P8502"/>
      <c r="Q8502"/>
    </row>
    <row r="8503" spans="3:17" x14ac:dyDescent="0.35">
      <c r="C8503"/>
      <c r="D8503"/>
      <c r="E8503"/>
      <c r="F8503"/>
      <c r="G8503"/>
      <c r="H8503"/>
      <c r="I8503"/>
      <c r="J8503"/>
      <c r="K8503"/>
      <c r="L8503"/>
      <c r="M8503"/>
      <c r="N8503"/>
      <c r="O8503"/>
      <c r="P8503"/>
      <c r="Q8503"/>
    </row>
    <row r="8504" spans="3:17" x14ac:dyDescent="0.35">
      <c r="C8504"/>
      <c r="D8504"/>
      <c r="E8504"/>
      <c r="F8504"/>
      <c r="G8504"/>
      <c r="H8504"/>
      <c r="I8504"/>
      <c r="J8504"/>
      <c r="K8504"/>
      <c r="L8504"/>
      <c r="M8504"/>
      <c r="N8504"/>
      <c r="O8504"/>
      <c r="P8504"/>
      <c r="Q8504"/>
    </row>
    <row r="8505" spans="3:17" x14ac:dyDescent="0.35">
      <c r="C8505"/>
      <c r="D8505"/>
      <c r="E8505"/>
      <c r="F8505"/>
      <c r="G8505"/>
      <c r="H8505"/>
      <c r="I8505"/>
      <c r="J8505"/>
      <c r="K8505"/>
      <c r="L8505"/>
      <c r="M8505"/>
      <c r="N8505"/>
      <c r="O8505"/>
      <c r="P8505"/>
      <c r="Q8505"/>
    </row>
    <row r="8506" spans="3:17" x14ac:dyDescent="0.35">
      <c r="C8506"/>
      <c r="D8506"/>
      <c r="E8506"/>
      <c r="F8506"/>
      <c r="G8506"/>
      <c r="H8506"/>
      <c r="I8506"/>
      <c r="J8506"/>
      <c r="K8506"/>
      <c r="L8506"/>
      <c r="M8506"/>
      <c r="N8506"/>
      <c r="O8506"/>
      <c r="P8506"/>
      <c r="Q8506"/>
    </row>
    <row r="8507" spans="3:17" x14ac:dyDescent="0.35">
      <c r="C8507"/>
      <c r="D8507"/>
      <c r="E8507"/>
      <c r="F8507"/>
      <c r="G8507"/>
      <c r="H8507"/>
      <c r="I8507"/>
      <c r="J8507"/>
      <c r="K8507"/>
      <c r="L8507"/>
      <c r="M8507"/>
      <c r="N8507"/>
      <c r="O8507"/>
      <c r="P8507"/>
      <c r="Q8507"/>
    </row>
    <row r="8508" spans="3:17" x14ac:dyDescent="0.35">
      <c r="C8508"/>
      <c r="D8508"/>
      <c r="E8508"/>
      <c r="F8508"/>
      <c r="G8508"/>
      <c r="H8508"/>
      <c r="I8508"/>
      <c r="J8508"/>
      <c r="K8508"/>
      <c r="L8508"/>
      <c r="M8508"/>
      <c r="N8508"/>
      <c r="O8508"/>
      <c r="P8508"/>
      <c r="Q8508"/>
    </row>
    <row r="8509" spans="3:17" x14ac:dyDescent="0.35">
      <c r="C8509"/>
      <c r="D8509"/>
      <c r="E8509"/>
      <c r="F8509"/>
      <c r="G8509"/>
      <c r="H8509"/>
      <c r="I8509"/>
      <c r="J8509"/>
      <c r="K8509"/>
      <c r="L8509"/>
      <c r="M8509"/>
      <c r="N8509"/>
      <c r="O8509"/>
      <c r="P8509"/>
      <c r="Q8509"/>
    </row>
    <row r="8510" spans="3:17" x14ac:dyDescent="0.35">
      <c r="C8510"/>
      <c r="D8510"/>
      <c r="E8510"/>
      <c r="F8510"/>
      <c r="G8510"/>
      <c r="H8510"/>
      <c r="I8510"/>
      <c r="J8510"/>
      <c r="K8510"/>
      <c r="L8510"/>
      <c r="M8510"/>
      <c r="N8510"/>
      <c r="O8510"/>
      <c r="P8510"/>
      <c r="Q8510"/>
    </row>
    <row r="8511" spans="3:17" x14ac:dyDescent="0.35">
      <c r="C8511"/>
      <c r="D8511"/>
      <c r="E8511"/>
      <c r="F8511"/>
      <c r="G8511"/>
      <c r="H8511"/>
      <c r="I8511"/>
      <c r="J8511"/>
      <c r="K8511"/>
      <c r="L8511"/>
      <c r="M8511"/>
      <c r="N8511"/>
      <c r="O8511"/>
      <c r="P8511"/>
      <c r="Q8511"/>
    </row>
    <row r="8512" spans="3:17" x14ac:dyDescent="0.35">
      <c r="C8512"/>
      <c r="D8512"/>
      <c r="E8512"/>
      <c r="F8512"/>
      <c r="G8512"/>
      <c r="H8512"/>
      <c r="I8512"/>
      <c r="J8512"/>
      <c r="K8512"/>
      <c r="L8512"/>
      <c r="M8512"/>
      <c r="N8512"/>
      <c r="O8512"/>
      <c r="P8512"/>
      <c r="Q8512"/>
    </row>
    <row r="8513" spans="3:17" x14ac:dyDescent="0.35">
      <c r="C8513"/>
      <c r="D8513"/>
      <c r="E8513"/>
      <c r="F8513"/>
      <c r="G8513"/>
      <c r="H8513"/>
      <c r="I8513"/>
      <c r="J8513"/>
      <c r="K8513"/>
      <c r="L8513"/>
      <c r="M8513"/>
      <c r="N8513"/>
      <c r="O8513"/>
      <c r="P8513"/>
      <c r="Q8513"/>
    </row>
    <row r="8514" spans="3:17" x14ac:dyDescent="0.35">
      <c r="C8514"/>
      <c r="D8514"/>
      <c r="E8514"/>
      <c r="F8514"/>
      <c r="G8514"/>
      <c r="H8514"/>
      <c r="I8514"/>
      <c r="J8514"/>
      <c r="K8514"/>
      <c r="L8514"/>
      <c r="M8514"/>
      <c r="N8514"/>
      <c r="O8514"/>
      <c r="P8514"/>
      <c r="Q8514"/>
    </row>
    <row r="8515" spans="3:17" x14ac:dyDescent="0.35">
      <c r="C8515"/>
      <c r="D8515"/>
      <c r="E8515"/>
      <c r="F8515"/>
      <c r="G8515"/>
      <c r="H8515"/>
      <c r="I8515"/>
      <c r="J8515"/>
      <c r="K8515"/>
      <c r="L8515"/>
      <c r="M8515"/>
      <c r="N8515"/>
      <c r="O8515"/>
      <c r="P8515"/>
      <c r="Q8515"/>
    </row>
    <row r="8516" spans="3:17" x14ac:dyDescent="0.35">
      <c r="C8516"/>
      <c r="D8516"/>
      <c r="E8516"/>
      <c r="F8516"/>
      <c r="G8516"/>
      <c r="H8516"/>
      <c r="I8516"/>
      <c r="J8516"/>
      <c r="K8516"/>
      <c r="L8516"/>
      <c r="M8516"/>
      <c r="N8516"/>
      <c r="O8516"/>
      <c r="P8516"/>
      <c r="Q8516"/>
    </row>
    <row r="8517" spans="3:17" x14ac:dyDescent="0.35">
      <c r="C8517"/>
      <c r="D8517"/>
      <c r="E8517"/>
      <c r="F8517"/>
      <c r="G8517"/>
      <c r="H8517"/>
      <c r="I8517"/>
      <c r="J8517"/>
      <c r="K8517"/>
      <c r="L8517"/>
      <c r="M8517"/>
      <c r="N8517"/>
      <c r="O8517"/>
      <c r="P8517"/>
      <c r="Q8517"/>
    </row>
    <row r="8518" spans="3:17" x14ac:dyDescent="0.35">
      <c r="C8518"/>
      <c r="D8518"/>
      <c r="E8518"/>
      <c r="F8518"/>
      <c r="G8518"/>
      <c r="H8518"/>
      <c r="I8518"/>
      <c r="J8518"/>
      <c r="K8518"/>
      <c r="L8518"/>
      <c r="M8518"/>
      <c r="N8518"/>
      <c r="O8518"/>
      <c r="P8518"/>
      <c r="Q8518"/>
    </row>
    <row r="8519" spans="3:17" x14ac:dyDescent="0.35">
      <c r="C8519"/>
      <c r="D8519"/>
      <c r="E8519"/>
      <c r="F8519"/>
      <c r="G8519"/>
      <c r="H8519"/>
      <c r="I8519"/>
      <c r="J8519"/>
      <c r="K8519"/>
      <c r="L8519"/>
      <c r="M8519"/>
      <c r="N8519"/>
      <c r="O8519"/>
      <c r="P8519"/>
      <c r="Q8519"/>
    </row>
    <row r="8520" spans="3:17" x14ac:dyDescent="0.35">
      <c r="C8520"/>
      <c r="D8520"/>
      <c r="E8520"/>
      <c r="F8520"/>
      <c r="G8520"/>
      <c r="H8520"/>
      <c r="I8520"/>
      <c r="J8520"/>
      <c r="K8520"/>
      <c r="L8520"/>
      <c r="M8520"/>
      <c r="N8520"/>
      <c r="O8520"/>
      <c r="P8520"/>
      <c r="Q8520"/>
    </row>
    <row r="8521" spans="3:17" x14ac:dyDescent="0.35">
      <c r="C8521"/>
      <c r="D8521"/>
      <c r="E8521"/>
      <c r="F8521"/>
      <c r="G8521"/>
      <c r="H8521"/>
      <c r="I8521"/>
      <c r="J8521"/>
      <c r="K8521"/>
      <c r="L8521"/>
      <c r="M8521"/>
      <c r="N8521"/>
      <c r="O8521"/>
      <c r="P8521"/>
      <c r="Q8521"/>
    </row>
    <row r="8522" spans="3:17" x14ac:dyDescent="0.35">
      <c r="C8522"/>
      <c r="D8522"/>
      <c r="E8522"/>
      <c r="F8522"/>
      <c r="G8522"/>
      <c r="H8522"/>
      <c r="I8522"/>
      <c r="J8522"/>
      <c r="K8522"/>
      <c r="L8522"/>
      <c r="M8522"/>
      <c r="N8522"/>
      <c r="O8522"/>
      <c r="P8522"/>
      <c r="Q8522"/>
    </row>
    <row r="8523" spans="3:17" x14ac:dyDescent="0.35">
      <c r="C8523"/>
      <c r="D8523"/>
      <c r="E8523"/>
      <c r="F8523"/>
      <c r="G8523"/>
      <c r="H8523"/>
      <c r="I8523"/>
      <c r="J8523"/>
      <c r="K8523"/>
      <c r="L8523"/>
      <c r="M8523"/>
      <c r="N8523"/>
      <c r="O8523"/>
      <c r="P8523"/>
      <c r="Q8523"/>
    </row>
    <row r="8524" spans="3:17" x14ac:dyDescent="0.35">
      <c r="C8524"/>
      <c r="D8524"/>
      <c r="E8524"/>
      <c r="F8524"/>
      <c r="G8524"/>
      <c r="H8524"/>
      <c r="I8524"/>
      <c r="J8524"/>
      <c r="K8524"/>
      <c r="L8524"/>
      <c r="M8524"/>
      <c r="N8524"/>
      <c r="O8524"/>
      <c r="P8524"/>
      <c r="Q8524"/>
    </row>
    <row r="8525" spans="3:17" x14ac:dyDescent="0.35">
      <c r="C8525"/>
      <c r="D8525"/>
      <c r="E8525"/>
      <c r="F8525"/>
      <c r="G8525"/>
      <c r="H8525"/>
      <c r="I8525"/>
      <c r="J8525"/>
      <c r="K8525"/>
      <c r="L8525"/>
      <c r="M8525"/>
      <c r="N8525"/>
      <c r="O8525"/>
      <c r="P8525"/>
      <c r="Q8525"/>
    </row>
    <row r="8526" spans="3:17" x14ac:dyDescent="0.35">
      <c r="C8526"/>
      <c r="D8526"/>
      <c r="E8526"/>
      <c r="F8526"/>
      <c r="G8526"/>
      <c r="H8526"/>
      <c r="I8526"/>
      <c r="J8526"/>
      <c r="K8526"/>
      <c r="L8526"/>
      <c r="M8526"/>
      <c r="N8526"/>
      <c r="O8526"/>
      <c r="P8526"/>
      <c r="Q8526"/>
    </row>
    <row r="8527" spans="3:17" x14ac:dyDescent="0.35">
      <c r="C8527"/>
      <c r="D8527"/>
      <c r="E8527"/>
      <c r="F8527"/>
      <c r="G8527"/>
      <c r="H8527"/>
      <c r="I8527"/>
      <c r="J8527"/>
      <c r="K8527"/>
      <c r="L8527"/>
      <c r="M8527"/>
      <c r="N8527"/>
      <c r="O8527"/>
      <c r="P8527"/>
      <c r="Q8527"/>
    </row>
    <row r="8528" spans="3:17" x14ac:dyDescent="0.35">
      <c r="C8528"/>
      <c r="D8528"/>
      <c r="E8528"/>
      <c r="F8528"/>
      <c r="G8528"/>
      <c r="H8528"/>
      <c r="I8528"/>
      <c r="J8528"/>
      <c r="K8528"/>
      <c r="L8528"/>
      <c r="M8528"/>
      <c r="N8528"/>
      <c r="O8528"/>
      <c r="P8528"/>
      <c r="Q8528"/>
    </row>
    <row r="8529" spans="3:17" x14ac:dyDescent="0.35">
      <c r="C8529"/>
      <c r="D8529"/>
      <c r="E8529"/>
      <c r="F8529"/>
      <c r="G8529"/>
      <c r="H8529"/>
      <c r="I8529"/>
      <c r="J8529"/>
      <c r="K8529"/>
      <c r="L8529"/>
      <c r="M8529"/>
      <c r="N8529"/>
      <c r="O8529"/>
      <c r="P8529"/>
      <c r="Q8529"/>
    </row>
    <row r="8530" spans="3:17" x14ac:dyDescent="0.35">
      <c r="C8530"/>
      <c r="D8530"/>
      <c r="E8530"/>
      <c r="F8530"/>
      <c r="G8530"/>
      <c r="H8530"/>
      <c r="I8530"/>
      <c r="J8530"/>
      <c r="K8530"/>
      <c r="L8530"/>
      <c r="M8530"/>
      <c r="N8530"/>
      <c r="O8530"/>
      <c r="P8530"/>
      <c r="Q8530"/>
    </row>
    <row r="8531" spans="3:17" x14ac:dyDescent="0.35">
      <c r="C8531"/>
      <c r="D8531"/>
      <c r="E8531"/>
      <c r="F8531"/>
      <c r="G8531"/>
      <c r="H8531"/>
      <c r="I8531"/>
      <c r="J8531"/>
      <c r="K8531"/>
      <c r="L8531"/>
      <c r="M8531"/>
      <c r="N8531"/>
      <c r="O8531"/>
      <c r="P8531"/>
      <c r="Q8531"/>
    </row>
    <row r="8532" spans="3:17" x14ac:dyDescent="0.35">
      <c r="C8532"/>
      <c r="D8532"/>
      <c r="E8532"/>
      <c r="F8532"/>
      <c r="G8532"/>
      <c r="H8532"/>
      <c r="I8532"/>
      <c r="J8532"/>
      <c r="K8532"/>
      <c r="L8532"/>
      <c r="M8532"/>
      <c r="N8532"/>
      <c r="O8532"/>
      <c r="P8532"/>
      <c r="Q8532"/>
    </row>
    <row r="8533" spans="3:17" x14ac:dyDescent="0.35">
      <c r="C8533"/>
      <c r="D8533"/>
      <c r="E8533"/>
      <c r="F8533"/>
      <c r="G8533"/>
      <c r="H8533"/>
      <c r="I8533"/>
      <c r="J8533"/>
      <c r="K8533"/>
      <c r="L8533"/>
      <c r="M8533"/>
      <c r="N8533"/>
      <c r="O8533"/>
      <c r="P8533"/>
      <c r="Q8533"/>
    </row>
    <row r="8534" spans="3:17" x14ac:dyDescent="0.35">
      <c r="C8534"/>
      <c r="D8534"/>
      <c r="E8534"/>
      <c r="F8534"/>
      <c r="G8534"/>
      <c r="H8534"/>
      <c r="I8534"/>
      <c r="J8534"/>
      <c r="K8534"/>
      <c r="L8534"/>
      <c r="M8534"/>
      <c r="N8534"/>
      <c r="O8534"/>
      <c r="P8534"/>
      <c r="Q8534"/>
    </row>
    <row r="8535" spans="3:17" x14ac:dyDescent="0.35">
      <c r="C8535"/>
      <c r="D8535"/>
      <c r="E8535"/>
      <c r="F8535"/>
      <c r="G8535"/>
      <c r="H8535"/>
      <c r="I8535"/>
      <c r="J8535"/>
      <c r="K8535"/>
      <c r="L8535"/>
      <c r="M8535"/>
      <c r="N8535"/>
      <c r="O8535"/>
      <c r="P8535"/>
      <c r="Q8535"/>
    </row>
    <row r="8536" spans="3:17" x14ac:dyDescent="0.35">
      <c r="C8536"/>
      <c r="D8536"/>
      <c r="E8536"/>
      <c r="F8536"/>
      <c r="G8536"/>
      <c r="H8536"/>
      <c r="I8536"/>
      <c r="J8536"/>
      <c r="K8536"/>
      <c r="L8536"/>
      <c r="M8536"/>
      <c r="N8536"/>
      <c r="O8536"/>
      <c r="P8536"/>
      <c r="Q8536"/>
    </row>
    <row r="8537" spans="3:17" x14ac:dyDescent="0.35">
      <c r="C8537"/>
      <c r="D8537"/>
      <c r="E8537"/>
      <c r="F8537"/>
      <c r="G8537"/>
      <c r="H8537"/>
      <c r="I8537"/>
      <c r="J8537"/>
      <c r="K8537"/>
      <c r="L8537"/>
      <c r="M8537"/>
      <c r="N8537"/>
      <c r="O8537"/>
      <c r="P8537"/>
      <c r="Q8537"/>
    </row>
    <row r="8538" spans="3:17" x14ac:dyDescent="0.35">
      <c r="C8538"/>
      <c r="D8538"/>
      <c r="E8538"/>
      <c r="F8538"/>
      <c r="G8538"/>
      <c r="H8538"/>
      <c r="I8538"/>
      <c r="J8538"/>
      <c r="K8538"/>
      <c r="L8538"/>
      <c r="M8538"/>
      <c r="N8538"/>
      <c r="O8538"/>
      <c r="P8538"/>
      <c r="Q8538"/>
    </row>
    <row r="8539" spans="3:17" x14ac:dyDescent="0.35">
      <c r="C8539"/>
      <c r="D8539"/>
      <c r="E8539"/>
      <c r="F8539"/>
      <c r="G8539"/>
      <c r="H8539"/>
      <c r="I8539"/>
      <c r="J8539"/>
      <c r="K8539"/>
      <c r="L8539"/>
      <c r="M8539"/>
      <c r="N8539"/>
      <c r="O8539"/>
      <c r="P8539"/>
      <c r="Q8539"/>
    </row>
    <row r="8540" spans="3:17" x14ac:dyDescent="0.35">
      <c r="C8540"/>
      <c r="D8540"/>
      <c r="E8540"/>
      <c r="F8540"/>
      <c r="G8540"/>
      <c r="H8540"/>
      <c r="I8540"/>
      <c r="J8540"/>
      <c r="K8540"/>
      <c r="L8540"/>
      <c r="M8540"/>
      <c r="N8540"/>
      <c r="O8540"/>
      <c r="P8540"/>
      <c r="Q8540"/>
    </row>
    <row r="8541" spans="3:17" x14ac:dyDescent="0.35">
      <c r="C8541"/>
      <c r="D8541"/>
      <c r="E8541"/>
      <c r="F8541"/>
      <c r="G8541"/>
      <c r="H8541"/>
      <c r="I8541"/>
      <c r="J8541"/>
      <c r="K8541"/>
      <c r="L8541"/>
      <c r="M8541"/>
      <c r="N8541"/>
      <c r="O8541"/>
      <c r="P8541"/>
      <c r="Q8541"/>
    </row>
    <row r="8542" spans="3:17" x14ac:dyDescent="0.35">
      <c r="C8542"/>
      <c r="D8542"/>
      <c r="E8542"/>
      <c r="F8542"/>
      <c r="G8542"/>
      <c r="H8542"/>
      <c r="I8542"/>
      <c r="J8542"/>
      <c r="K8542"/>
      <c r="L8542"/>
      <c r="M8542"/>
      <c r="N8542"/>
      <c r="O8542"/>
      <c r="P8542"/>
      <c r="Q8542"/>
    </row>
    <row r="8543" spans="3:17" x14ac:dyDescent="0.35">
      <c r="C8543"/>
      <c r="D8543"/>
      <c r="E8543"/>
      <c r="F8543"/>
      <c r="G8543"/>
      <c r="H8543"/>
      <c r="I8543"/>
      <c r="J8543"/>
      <c r="K8543"/>
      <c r="L8543"/>
      <c r="M8543"/>
      <c r="N8543"/>
      <c r="O8543"/>
      <c r="P8543"/>
      <c r="Q8543"/>
    </row>
    <row r="8544" spans="3:17" x14ac:dyDescent="0.35">
      <c r="C8544"/>
      <c r="D8544"/>
      <c r="E8544"/>
      <c r="F8544"/>
      <c r="G8544"/>
      <c r="H8544"/>
      <c r="I8544"/>
      <c r="J8544"/>
      <c r="K8544"/>
      <c r="L8544"/>
      <c r="M8544"/>
      <c r="N8544"/>
      <c r="O8544"/>
      <c r="P8544"/>
      <c r="Q8544"/>
    </row>
    <row r="8545" spans="3:17" x14ac:dyDescent="0.35">
      <c r="C8545"/>
      <c r="D8545"/>
      <c r="E8545"/>
      <c r="F8545"/>
      <c r="G8545"/>
      <c r="H8545"/>
      <c r="I8545"/>
      <c r="J8545"/>
      <c r="K8545"/>
      <c r="L8545"/>
      <c r="M8545"/>
      <c r="N8545"/>
      <c r="O8545"/>
      <c r="P8545"/>
      <c r="Q8545"/>
    </row>
    <row r="8546" spans="3:17" x14ac:dyDescent="0.35">
      <c r="C8546"/>
      <c r="D8546"/>
      <c r="E8546"/>
      <c r="F8546"/>
      <c r="G8546"/>
      <c r="H8546"/>
      <c r="I8546"/>
      <c r="J8546"/>
      <c r="K8546"/>
      <c r="L8546"/>
      <c r="M8546"/>
      <c r="N8546"/>
      <c r="O8546"/>
      <c r="P8546"/>
      <c r="Q8546"/>
    </row>
    <row r="8547" spans="3:17" x14ac:dyDescent="0.35">
      <c r="C8547"/>
      <c r="D8547"/>
      <c r="E8547"/>
      <c r="F8547"/>
      <c r="G8547"/>
      <c r="H8547"/>
      <c r="I8547"/>
      <c r="J8547"/>
      <c r="K8547"/>
      <c r="L8547"/>
      <c r="M8547"/>
      <c r="N8547"/>
      <c r="O8547"/>
      <c r="P8547"/>
      <c r="Q8547"/>
    </row>
    <row r="8548" spans="3:17" x14ac:dyDescent="0.35">
      <c r="C8548"/>
      <c r="D8548"/>
      <c r="E8548"/>
      <c r="F8548"/>
      <c r="G8548"/>
      <c r="H8548"/>
      <c r="I8548"/>
      <c r="J8548"/>
      <c r="K8548"/>
      <c r="L8548"/>
      <c r="M8548"/>
      <c r="N8548"/>
      <c r="O8548"/>
      <c r="P8548"/>
      <c r="Q8548"/>
    </row>
    <row r="8549" spans="3:17" x14ac:dyDescent="0.35">
      <c r="C8549"/>
      <c r="D8549"/>
      <c r="E8549"/>
      <c r="F8549"/>
      <c r="G8549"/>
      <c r="H8549"/>
      <c r="I8549"/>
      <c r="J8549"/>
      <c r="K8549"/>
      <c r="L8549"/>
      <c r="M8549"/>
      <c r="N8549"/>
      <c r="O8549"/>
      <c r="P8549"/>
      <c r="Q8549"/>
    </row>
    <row r="8550" spans="3:17" x14ac:dyDescent="0.35">
      <c r="C8550"/>
      <c r="D8550"/>
      <c r="E8550"/>
      <c r="F8550"/>
      <c r="G8550"/>
      <c r="H8550"/>
      <c r="I8550"/>
      <c r="J8550"/>
      <c r="K8550"/>
      <c r="L8550"/>
      <c r="M8550"/>
      <c r="N8550"/>
      <c r="O8550"/>
      <c r="P8550"/>
      <c r="Q8550"/>
    </row>
    <row r="8551" spans="3:17" x14ac:dyDescent="0.35">
      <c r="C8551"/>
      <c r="D8551"/>
      <c r="E8551"/>
      <c r="F8551"/>
      <c r="G8551"/>
      <c r="H8551"/>
      <c r="I8551"/>
      <c r="J8551"/>
      <c r="K8551"/>
      <c r="L8551"/>
      <c r="M8551"/>
      <c r="N8551"/>
      <c r="O8551"/>
      <c r="P8551"/>
      <c r="Q8551"/>
    </row>
    <row r="8552" spans="3:17" x14ac:dyDescent="0.35">
      <c r="C8552"/>
      <c r="D8552"/>
      <c r="E8552"/>
      <c r="F8552"/>
      <c r="G8552"/>
      <c r="H8552"/>
      <c r="I8552"/>
      <c r="J8552"/>
      <c r="K8552"/>
      <c r="L8552"/>
      <c r="M8552"/>
      <c r="N8552"/>
      <c r="O8552"/>
      <c r="P8552"/>
      <c r="Q8552"/>
    </row>
    <row r="8553" spans="3:17" x14ac:dyDescent="0.35">
      <c r="C8553"/>
      <c r="D8553"/>
      <c r="E8553"/>
      <c r="F8553"/>
      <c r="G8553"/>
      <c r="H8553"/>
      <c r="I8553"/>
      <c r="J8553"/>
      <c r="K8553"/>
      <c r="L8553"/>
      <c r="M8553"/>
      <c r="N8553"/>
      <c r="O8553"/>
      <c r="P8553"/>
      <c r="Q8553"/>
    </row>
    <row r="8554" spans="3:17" x14ac:dyDescent="0.35">
      <c r="C8554"/>
      <c r="D8554"/>
      <c r="E8554"/>
      <c r="F8554"/>
      <c r="G8554"/>
      <c r="H8554"/>
      <c r="I8554"/>
      <c r="J8554"/>
      <c r="K8554"/>
      <c r="L8554"/>
      <c r="M8554"/>
      <c r="N8554"/>
      <c r="O8554"/>
      <c r="P8554"/>
      <c r="Q8554"/>
    </row>
    <row r="8555" spans="3:17" x14ac:dyDescent="0.35">
      <c r="C8555"/>
      <c r="D8555"/>
      <c r="E8555"/>
      <c r="F8555"/>
      <c r="G8555"/>
      <c r="H8555"/>
      <c r="I8555"/>
      <c r="J8555"/>
      <c r="K8555"/>
      <c r="L8555"/>
      <c r="M8555"/>
      <c r="N8555"/>
      <c r="O8555"/>
      <c r="P8555"/>
      <c r="Q8555"/>
    </row>
    <row r="8556" spans="3:17" x14ac:dyDescent="0.35">
      <c r="C8556"/>
      <c r="D8556"/>
      <c r="E8556"/>
      <c r="F8556"/>
      <c r="G8556"/>
      <c r="H8556"/>
      <c r="I8556"/>
      <c r="J8556"/>
      <c r="K8556"/>
      <c r="L8556"/>
      <c r="M8556"/>
      <c r="N8556"/>
      <c r="O8556"/>
      <c r="P8556"/>
      <c r="Q8556"/>
    </row>
    <row r="8557" spans="3:17" x14ac:dyDescent="0.35">
      <c r="C8557"/>
      <c r="D8557"/>
      <c r="E8557"/>
      <c r="F8557"/>
      <c r="G8557"/>
      <c r="H8557"/>
      <c r="I8557"/>
      <c r="J8557"/>
      <c r="K8557"/>
      <c r="L8557"/>
      <c r="M8557"/>
      <c r="N8557"/>
      <c r="O8557"/>
      <c r="P8557"/>
      <c r="Q8557"/>
    </row>
    <row r="8558" spans="3:17" x14ac:dyDescent="0.35">
      <c r="C8558"/>
      <c r="D8558"/>
      <c r="E8558"/>
      <c r="F8558"/>
      <c r="G8558"/>
      <c r="H8558"/>
      <c r="I8558"/>
      <c r="J8558"/>
      <c r="K8558"/>
      <c r="L8558"/>
      <c r="M8558"/>
      <c r="N8558"/>
      <c r="O8558"/>
      <c r="P8558"/>
      <c r="Q8558"/>
    </row>
    <row r="8559" spans="3:17" x14ac:dyDescent="0.35">
      <c r="C8559"/>
      <c r="D8559"/>
      <c r="E8559"/>
      <c r="F8559"/>
      <c r="G8559"/>
      <c r="H8559"/>
      <c r="I8559"/>
      <c r="J8559"/>
      <c r="K8559"/>
      <c r="L8559"/>
      <c r="M8559"/>
      <c r="N8559"/>
      <c r="O8559"/>
      <c r="P8559"/>
      <c r="Q8559"/>
    </row>
    <row r="8560" spans="3:17" x14ac:dyDescent="0.35">
      <c r="C8560"/>
      <c r="D8560"/>
      <c r="E8560"/>
      <c r="F8560"/>
      <c r="G8560"/>
      <c r="H8560"/>
      <c r="I8560"/>
      <c r="J8560"/>
      <c r="K8560"/>
      <c r="L8560"/>
      <c r="M8560"/>
      <c r="N8560"/>
      <c r="O8560"/>
      <c r="P8560"/>
      <c r="Q8560"/>
    </row>
    <row r="8561" spans="3:17" x14ac:dyDescent="0.35">
      <c r="C8561"/>
      <c r="D8561"/>
      <c r="E8561"/>
      <c r="F8561"/>
      <c r="G8561"/>
      <c r="H8561"/>
      <c r="I8561"/>
      <c r="J8561"/>
      <c r="K8561"/>
      <c r="L8561"/>
      <c r="M8561"/>
      <c r="N8561"/>
      <c r="O8561"/>
      <c r="P8561"/>
      <c r="Q8561"/>
    </row>
    <row r="8562" spans="3:17" x14ac:dyDescent="0.35">
      <c r="C8562"/>
      <c r="D8562"/>
      <c r="E8562"/>
      <c r="F8562"/>
      <c r="G8562"/>
      <c r="H8562"/>
      <c r="I8562"/>
      <c r="J8562"/>
      <c r="K8562"/>
      <c r="L8562"/>
      <c r="M8562"/>
      <c r="N8562"/>
      <c r="O8562"/>
      <c r="P8562"/>
      <c r="Q8562"/>
    </row>
    <row r="8563" spans="3:17" x14ac:dyDescent="0.35">
      <c r="C8563"/>
      <c r="D8563"/>
      <c r="E8563"/>
      <c r="F8563"/>
      <c r="G8563"/>
      <c r="H8563"/>
      <c r="I8563"/>
      <c r="J8563"/>
      <c r="K8563"/>
      <c r="L8563"/>
      <c r="M8563"/>
      <c r="N8563"/>
      <c r="O8563"/>
      <c r="P8563"/>
      <c r="Q8563"/>
    </row>
    <row r="8564" spans="3:17" x14ac:dyDescent="0.35">
      <c r="C8564"/>
      <c r="D8564"/>
      <c r="E8564"/>
      <c r="F8564"/>
      <c r="G8564"/>
      <c r="H8564"/>
      <c r="I8564"/>
      <c r="J8564"/>
      <c r="K8564"/>
      <c r="L8564"/>
      <c r="M8564"/>
      <c r="N8564"/>
      <c r="O8564"/>
      <c r="P8564"/>
      <c r="Q8564"/>
    </row>
    <row r="8565" spans="3:17" x14ac:dyDescent="0.35">
      <c r="C8565"/>
      <c r="D8565"/>
      <c r="E8565"/>
      <c r="F8565"/>
      <c r="G8565"/>
      <c r="H8565"/>
      <c r="I8565"/>
      <c r="J8565"/>
      <c r="K8565"/>
      <c r="L8565"/>
      <c r="M8565"/>
      <c r="N8565"/>
      <c r="O8565"/>
      <c r="P8565"/>
      <c r="Q8565"/>
    </row>
    <row r="8566" spans="3:17" x14ac:dyDescent="0.35">
      <c r="C8566"/>
      <c r="D8566"/>
      <c r="E8566"/>
      <c r="F8566"/>
      <c r="G8566"/>
      <c r="H8566"/>
      <c r="I8566"/>
      <c r="J8566"/>
      <c r="K8566"/>
      <c r="L8566"/>
      <c r="M8566"/>
      <c r="N8566"/>
      <c r="O8566"/>
      <c r="P8566"/>
      <c r="Q8566"/>
    </row>
    <row r="8567" spans="3:17" x14ac:dyDescent="0.35">
      <c r="C8567"/>
      <c r="D8567"/>
      <c r="E8567"/>
      <c r="F8567"/>
      <c r="G8567"/>
      <c r="H8567"/>
      <c r="I8567"/>
      <c r="J8567"/>
      <c r="K8567"/>
      <c r="L8567"/>
      <c r="M8567"/>
      <c r="N8567"/>
      <c r="O8567"/>
      <c r="P8567"/>
      <c r="Q8567"/>
    </row>
    <row r="8568" spans="3:17" x14ac:dyDescent="0.35">
      <c r="C8568"/>
      <c r="D8568"/>
      <c r="E8568"/>
      <c r="F8568"/>
      <c r="G8568"/>
      <c r="H8568"/>
      <c r="I8568"/>
      <c r="J8568"/>
      <c r="K8568"/>
      <c r="L8568"/>
      <c r="M8568"/>
      <c r="N8568"/>
      <c r="O8568"/>
      <c r="P8568"/>
      <c r="Q8568"/>
    </row>
    <row r="8569" spans="3:17" x14ac:dyDescent="0.35">
      <c r="C8569"/>
      <c r="D8569"/>
      <c r="E8569"/>
      <c r="F8569"/>
      <c r="G8569"/>
      <c r="H8569"/>
      <c r="I8569"/>
      <c r="J8569"/>
      <c r="K8569"/>
      <c r="L8569"/>
      <c r="M8569"/>
      <c r="N8569"/>
      <c r="O8569"/>
      <c r="P8569"/>
      <c r="Q8569"/>
    </row>
    <row r="8570" spans="3:17" x14ac:dyDescent="0.35">
      <c r="C8570"/>
      <c r="D8570"/>
      <c r="E8570"/>
      <c r="F8570"/>
      <c r="G8570"/>
      <c r="H8570"/>
      <c r="I8570"/>
      <c r="J8570"/>
      <c r="K8570"/>
      <c r="L8570"/>
      <c r="M8570"/>
      <c r="N8570"/>
      <c r="O8570"/>
      <c r="P8570"/>
      <c r="Q8570"/>
    </row>
    <row r="8571" spans="3:17" x14ac:dyDescent="0.35">
      <c r="C8571"/>
      <c r="D8571"/>
      <c r="E8571"/>
      <c r="F8571"/>
      <c r="G8571"/>
      <c r="H8571"/>
      <c r="I8571"/>
      <c r="J8571"/>
      <c r="K8571"/>
      <c r="L8571"/>
      <c r="M8571"/>
      <c r="N8571"/>
      <c r="O8571"/>
      <c r="P8571"/>
      <c r="Q8571"/>
    </row>
    <row r="8572" spans="3:17" x14ac:dyDescent="0.35">
      <c r="C8572"/>
      <c r="D8572"/>
      <c r="E8572"/>
      <c r="F8572"/>
      <c r="G8572"/>
      <c r="H8572"/>
      <c r="I8572"/>
      <c r="J8572"/>
      <c r="K8572"/>
      <c r="L8572"/>
      <c r="M8572"/>
      <c r="N8572"/>
      <c r="O8572"/>
      <c r="P8572"/>
      <c r="Q8572"/>
    </row>
    <row r="8573" spans="3:17" x14ac:dyDescent="0.35">
      <c r="C8573"/>
      <c r="D8573"/>
      <c r="E8573"/>
      <c r="F8573"/>
      <c r="G8573"/>
      <c r="H8573"/>
      <c r="I8573"/>
      <c r="J8573"/>
      <c r="K8573"/>
      <c r="L8573"/>
      <c r="M8573"/>
      <c r="N8573"/>
      <c r="O8573"/>
      <c r="P8573"/>
      <c r="Q8573"/>
    </row>
    <row r="8574" spans="3:17" x14ac:dyDescent="0.35">
      <c r="C8574"/>
      <c r="D8574"/>
      <c r="E8574"/>
      <c r="F8574"/>
      <c r="G8574"/>
      <c r="H8574"/>
      <c r="I8574"/>
      <c r="J8574"/>
      <c r="K8574"/>
      <c r="L8574"/>
      <c r="M8574"/>
      <c r="N8574"/>
      <c r="O8574"/>
      <c r="P8574"/>
      <c r="Q8574"/>
    </row>
    <row r="8575" spans="3:17" x14ac:dyDescent="0.35">
      <c r="C8575"/>
      <c r="D8575"/>
      <c r="E8575"/>
      <c r="F8575"/>
      <c r="G8575"/>
      <c r="H8575"/>
      <c r="I8575"/>
      <c r="J8575"/>
      <c r="K8575"/>
      <c r="L8575"/>
      <c r="M8575"/>
      <c r="N8575"/>
      <c r="O8575"/>
      <c r="P8575"/>
      <c r="Q8575"/>
    </row>
    <row r="8576" spans="3:17" x14ac:dyDescent="0.35">
      <c r="C8576"/>
      <c r="D8576"/>
      <c r="E8576"/>
      <c r="F8576"/>
      <c r="G8576"/>
      <c r="H8576"/>
      <c r="I8576"/>
      <c r="J8576"/>
      <c r="K8576"/>
      <c r="L8576"/>
      <c r="M8576"/>
      <c r="N8576"/>
      <c r="O8576"/>
      <c r="P8576"/>
      <c r="Q8576"/>
    </row>
    <row r="8577" spans="3:17" x14ac:dyDescent="0.35">
      <c r="C8577"/>
      <c r="D8577"/>
      <c r="E8577"/>
      <c r="F8577"/>
      <c r="G8577"/>
      <c r="H8577"/>
      <c r="I8577"/>
      <c r="J8577"/>
      <c r="K8577"/>
      <c r="L8577"/>
      <c r="M8577"/>
      <c r="N8577"/>
      <c r="O8577"/>
      <c r="P8577"/>
      <c r="Q8577"/>
    </row>
    <row r="8578" spans="3:17" x14ac:dyDescent="0.35">
      <c r="C8578"/>
      <c r="D8578"/>
      <c r="E8578"/>
      <c r="F8578"/>
      <c r="G8578"/>
      <c r="H8578"/>
      <c r="I8578"/>
      <c r="J8578"/>
      <c r="K8578"/>
      <c r="L8578"/>
      <c r="M8578"/>
      <c r="N8578"/>
      <c r="O8578"/>
      <c r="P8578"/>
      <c r="Q8578"/>
    </row>
    <row r="8579" spans="3:17" x14ac:dyDescent="0.35">
      <c r="C8579"/>
      <c r="D8579"/>
      <c r="E8579"/>
      <c r="F8579"/>
      <c r="G8579"/>
      <c r="H8579"/>
      <c r="I8579"/>
      <c r="J8579"/>
      <c r="K8579"/>
      <c r="L8579"/>
      <c r="M8579"/>
      <c r="N8579"/>
      <c r="O8579"/>
      <c r="P8579"/>
      <c r="Q8579"/>
    </row>
    <row r="8580" spans="3:17" x14ac:dyDescent="0.35">
      <c r="C8580"/>
      <c r="D8580"/>
      <c r="E8580"/>
      <c r="F8580"/>
      <c r="G8580"/>
      <c r="H8580"/>
      <c r="I8580"/>
      <c r="J8580"/>
      <c r="K8580"/>
      <c r="L8580"/>
      <c r="M8580"/>
      <c r="N8580"/>
      <c r="O8580"/>
      <c r="P8580"/>
      <c r="Q8580"/>
    </row>
    <row r="8581" spans="3:17" x14ac:dyDescent="0.35">
      <c r="C8581"/>
      <c r="D8581"/>
      <c r="E8581"/>
      <c r="F8581"/>
      <c r="G8581"/>
      <c r="H8581"/>
      <c r="I8581"/>
      <c r="J8581"/>
      <c r="K8581"/>
      <c r="L8581"/>
      <c r="M8581"/>
      <c r="N8581"/>
      <c r="O8581"/>
      <c r="P8581"/>
      <c r="Q8581"/>
    </row>
    <row r="8582" spans="3:17" x14ac:dyDescent="0.35">
      <c r="C8582"/>
      <c r="D8582"/>
      <c r="E8582"/>
      <c r="F8582"/>
      <c r="G8582"/>
      <c r="H8582"/>
      <c r="I8582"/>
      <c r="J8582"/>
      <c r="K8582"/>
      <c r="L8582"/>
      <c r="M8582"/>
      <c r="N8582"/>
      <c r="O8582"/>
      <c r="P8582"/>
      <c r="Q8582"/>
    </row>
    <row r="8583" spans="3:17" x14ac:dyDescent="0.35">
      <c r="C8583"/>
      <c r="D8583"/>
      <c r="E8583"/>
      <c r="F8583"/>
      <c r="G8583"/>
      <c r="H8583"/>
      <c r="I8583"/>
      <c r="J8583"/>
      <c r="K8583"/>
      <c r="L8583"/>
      <c r="M8583"/>
      <c r="N8583"/>
      <c r="O8583"/>
      <c r="P8583"/>
      <c r="Q8583"/>
    </row>
    <row r="8584" spans="3:17" x14ac:dyDescent="0.35">
      <c r="C8584"/>
      <c r="D8584"/>
      <c r="E8584"/>
      <c r="F8584"/>
      <c r="G8584"/>
      <c r="H8584"/>
      <c r="I8584"/>
      <c r="J8584"/>
      <c r="K8584"/>
      <c r="L8584"/>
      <c r="M8584"/>
      <c r="N8584"/>
      <c r="O8584"/>
      <c r="P8584"/>
      <c r="Q8584"/>
    </row>
    <row r="8585" spans="3:17" x14ac:dyDescent="0.35">
      <c r="C8585"/>
      <c r="D8585"/>
      <c r="E8585"/>
      <c r="F8585"/>
      <c r="G8585"/>
      <c r="H8585"/>
      <c r="I8585"/>
      <c r="J8585"/>
      <c r="K8585"/>
      <c r="L8585"/>
      <c r="M8585"/>
      <c r="N8585"/>
      <c r="O8585"/>
      <c r="P8585"/>
      <c r="Q8585"/>
    </row>
    <row r="8586" spans="3:17" x14ac:dyDescent="0.35">
      <c r="C8586"/>
      <c r="D8586"/>
      <c r="E8586"/>
      <c r="F8586"/>
      <c r="G8586"/>
      <c r="H8586"/>
      <c r="I8586"/>
      <c r="J8586"/>
      <c r="K8586"/>
      <c r="L8586"/>
      <c r="M8586"/>
      <c r="N8586"/>
      <c r="O8586"/>
      <c r="P8586"/>
      <c r="Q8586"/>
    </row>
    <row r="8587" spans="3:17" x14ac:dyDescent="0.35">
      <c r="C8587"/>
      <c r="D8587"/>
      <c r="E8587"/>
      <c r="F8587"/>
      <c r="G8587"/>
      <c r="H8587"/>
      <c r="I8587"/>
      <c r="J8587"/>
      <c r="K8587"/>
      <c r="L8587"/>
      <c r="M8587"/>
      <c r="N8587"/>
      <c r="O8587"/>
      <c r="P8587"/>
      <c r="Q8587"/>
    </row>
    <row r="8588" spans="3:17" x14ac:dyDescent="0.35">
      <c r="C8588"/>
      <c r="D8588"/>
      <c r="E8588"/>
      <c r="F8588"/>
      <c r="G8588"/>
      <c r="H8588"/>
      <c r="I8588"/>
      <c r="J8588"/>
      <c r="K8588"/>
      <c r="L8588"/>
      <c r="M8588"/>
      <c r="N8588"/>
      <c r="O8588"/>
      <c r="P8588"/>
      <c r="Q8588"/>
    </row>
    <row r="8589" spans="3:17" x14ac:dyDescent="0.35">
      <c r="C8589"/>
      <c r="D8589"/>
      <c r="E8589"/>
      <c r="F8589"/>
      <c r="G8589"/>
      <c r="H8589"/>
      <c r="I8589"/>
      <c r="J8589"/>
      <c r="K8589"/>
      <c r="L8589"/>
      <c r="M8589"/>
      <c r="N8589"/>
      <c r="O8589"/>
      <c r="P8589"/>
      <c r="Q8589"/>
    </row>
    <row r="8590" spans="3:17" x14ac:dyDescent="0.35">
      <c r="C8590"/>
      <c r="D8590"/>
      <c r="E8590"/>
      <c r="F8590"/>
      <c r="G8590"/>
      <c r="H8590"/>
      <c r="I8590"/>
      <c r="J8590"/>
      <c r="K8590"/>
      <c r="L8590"/>
      <c r="M8590"/>
      <c r="N8590"/>
      <c r="O8590"/>
      <c r="P8590"/>
      <c r="Q8590"/>
    </row>
    <row r="8591" spans="3:17" x14ac:dyDescent="0.35">
      <c r="C8591"/>
      <c r="D8591"/>
      <c r="E8591"/>
      <c r="F8591"/>
      <c r="G8591"/>
      <c r="H8591"/>
      <c r="I8591"/>
      <c r="J8591"/>
      <c r="K8591"/>
      <c r="L8591"/>
      <c r="M8591"/>
      <c r="N8591"/>
      <c r="O8591"/>
      <c r="P8591"/>
      <c r="Q8591"/>
    </row>
    <row r="8592" spans="3:17" x14ac:dyDescent="0.35">
      <c r="C8592"/>
      <c r="D8592"/>
      <c r="E8592"/>
      <c r="F8592"/>
      <c r="G8592"/>
      <c r="H8592"/>
      <c r="I8592"/>
      <c r="J8592"/>
      <c r="K8592"/>
      <c r="L8592"/>
      <c r="M8592"/>
      <c r="N8592"/>
      <c r="O8592"/>
      <c r="P8592"/>
      <c r="Q8592"/>
    </row>
    <row r="8593" spans="3:17" x14ac:dyDescent="0.35">
      <c r="C8593"/>
      <c r="D8593"/>
      <c r="E8593"/>
      <c r="F8593"/>
      <c r="G8593"/>
      <c r="H8593"/>
      <c r="I8593"/>
      <c r="J8593"/>
      <c r="K8593"/>
      <c r="L8593"/>
      <c r="M8593"/>
      <c r="N8593"/>
      <c r="O8593"/>
      <c r="P8593"/>
      <c r="Q8593"/>
    </row>
    <row r="8594" spans="3:17" x14ac:dyDescent="0.35">
      <c r="C8594"/>
      <c r="D8594"/>
      <c r="E8594"/>
      <c r="F8594"/>
      <c r="G8594"/>
      <c r="H8594"/>
      <c r="I8594"/>
      <c r="J8594"/>
      <c r="K8594"/>
      <c r="L8594"/>
      <c r="M8594"/>
      <c r="N8594"/>
      <c r="O8594"/>
      <c r="P8594"/>
      <c r="Q8594"/>
    </row>
    <row r="8595" spans="3:17" x14ac:dyDescent="0.35">
      <c r="C8595"/>
      <c r="D8595"/>
      <c r="E8595"/>
      <c r="F8595"/>
      <c r="G8595"/>
      <c r="H8595"/>
      <c r="I8595"/>
      <c r="J8595"/>
      <c r="K8595"/>
      <c r="L8595"/>
      <c r="M8595"/>
      <c r="N8595"/>
      <c r="O8595"/>
      <c r="P8595"/>
      <c r="Q8595"/>
    </row>
    <row r="8596" spans="3:17" x14ac:dyDescent="0.35">
      <c r="C8596"/>
      <c r="D8596"/>
      <c r="E8596"/>
      <c r="F8596"/>
      <c r="G8596"/>
      <c r="H8596"/>
      <c r="I8596"/>
      <c r="J8596"/>
      <c r="K8596"/>
      <c r="L8596"/>
      <c r="M8596"/>
      <c r="N8596"/>
      <c r="O8596"/>
      <c r="P8596"/>
      <c r="Q8596"/>
    </row>
    <row r="8597" spans="3:17" x14ac:dyDescent="0.35">
      <c r="C8597"/>
      <c r="D8597"/>
      <c r="E8597"/>
      <c r="F8597"/>
      <c r="G8597"/>
      <c r="H8597"/>
      <c r="I8597"/>
      <c r="J8597"/>
      <c r="K8597"/>
      <c r="L8597"/>
      <c r="M8597"/>
      <c r="N8597"/>
      <c r="O8597"/>
      <c r="P8597"/>
      <c r="Q8597"/>
    </row>
    <row r="8598" spans="3:17" x14ac:dyDescent="0.35">
      <c r="C8598"/>
      <c r="D8598"/>
      <c r="E8598"/>
      <c r="F8598"/>
      <c r="G8598"/>
      <c r="H8598"/>
      <c r="I8598"/>
      <c r="J8598"/>
      <c r="K8598"/>
      <c r="L8598"/>
      <c r="M8598"/>
      <c r="N8598"/>
      <c r="O8598"/>
      <c r="P8598"/>
      <c r="Q8598"/>
    </row>
    <row r="8599" spans="3:17" x14ac:dyDescent="0.35">
      <c r="C8599"/>
      <c r="D8599"/>
      <c r="E8599"/>
      <c r="F8599"/>
      <c r="G8599"/>
      <c r="H8599"/>
      <c r="I8599"/>
      <c r="J8599"/>
      <c r="K8599"/>
      <c r="L8599"/>
      <c r="M8599"/>
      <c r="N8599"/>
      <c r="O8599"/>
      <c r="P8599"/>
      <c r="Q8599"/>
    </row>
    <row r="8600" spans="3:17" x14ac:dyDescent="0.35">
      <c r="C8600"/>
      <c r="D8600"/>
      <c r="E8600"/>
      <c r="F8600"/>
      <c r="G8600"/>
      <c r="H8600"/>
      <c r="I8600"/>
      <c r="J8600"/>
      <c r="K8600"/>
      <c r="L8600"/>
      <c r="M8600"/>
      <c r="N8600"/>
      <c r="O8600"/>
      <c r="P8600"/>
      <c r="Q8600"/>
    </row>
    <row r="8601" spans="3:17" x14ac:dyDescent="0.35">
      <c r="C8601"/>
      <c r="D8601"/>
      <c r="E8601"/>
      <c r="F8601"/>
      <c r="G8601"/>
      <c r="H8601"/>
      <c r="I8601"/>
      <c r="J8601"/>
      <c r="K8601"/>
      <c r="L8601"/>
      <c r="M8601"/>
      <c r="N8601"/>
      <c r="O8601"/>
      <c r="P8601"/>
      <c r="Q8601"/>
    </row>
    <row r="8602" spans="3:17" x14ac:dyDescent="0.35">
      <c r="C8602"/>
      <c r="D8602"/>
      <c r="E8602"/>
      <c r="F8602"/>
      <c r="G8602"/>
      <c r="H8602"/>
      <c r="I8602"/>
      <c r="J8602"/>
      <c r="K8602"/>
      <c r="L8602"/>
      <c r="M8602"/>
      <c r="N8602"/>
      <c r="O8602"/>
      <c r="P8602"/>
      <c r="Q8602"/>
    </row>
    <row r="8603" spans="3:17" x14ac:dyDescent="0.35">
      <c r="C8603"/>
      <c r="D8603"/>
      <c r="E8603"/>
      <c r="F8603"/>
      <c r="G8603"/>
      <c r="H8603"/>
      <c r="I8603"/>
      <c r="J8603"/>
      <c r="K8603"/>
      <c r="L8603"/>
      <c r="M8603"/>
      <c r="N8603"/>
      <c r="O8603"/>
      <c r="P8603"/>
      <c r="Q8603"/>
    </row>
    <row r="8604" spans="3:17" x14ac:dyDescent="0.35">
      <c r="C8604"/>
      <c r="D8604"/>
      <c r="E8604"/>
      <c r="F8604"/>
      <c r="G8604"/>
      <c r="H8604"/>
      <c r="I8604"/>
      <c r="J8604"/>
      <c r="K8604"/>
      <c r="L8604"/>
      <c r="M8604"/>
      <c r="N8604"/>
      <c r="O8604"/>
      <c r="P8604"/>
      <c r="Q8604"/>
    </row>
    <row r="8605" spans="3:17" x14ac:dyDescent="0.35">
      <c r="C8605"/>
      <c r="D8605"/>
      <c r="E8605"/>
      <c r="F8605"/>
      <c r="G8605"/>
      <c r="H8605"/>
      <c r="I8605"/>
      <c r="J8605"/>
      <c r="K8605"/>
      <c r="L8605"/>
      <c r="M8605"/>
      <c r="N8605"/>
      <c r="O8605"/>
      <c r="P8605"/>
      <c r="Q8605"/>
    </row>
    <row r="8606" spans="3:17" x14ac:dyDescent="0.35">
      <c r="C8606"/>
      <c r="D8606"/>
      <c r="E8606"/>
      <c r="F8606"/>
      <c r="G8606"/>
      <c r="H8606"/>
      <c r="I8606"/>
      <c r="J8606"/>
      <c r="K8606"/>
      <c r="L8606"/>
      <c r="M8606"/>
      <c r="N8606"/>
      <c r="O8606"/>
      <c r="P8606"/>
      <c r="Q8606"/>
    </row>
    <row r="8607" spans="3:17" x14ac:dyDescent="0.35">
      <c r="C8607"/>
      <c r="D8607"/>
      <c r="E8607"/>
      <c r="F8607"/>
      <c r="G8607"/>
      <c r="H8607"/>
      <c r="I8607"/>
      <c r="J8607"/>
      <c r="K8607"/>
      <c r="L8607"/>
      <c r="M8607"/>
      <c r="N8607"/>
      <c r="O8607"/>
      <c r="P8607"/>
      <c r="Q8607"/>
    </row>
    <row r="8608" spans="3:17" x14ac:dyDescent="0.35">
      <c r="C8608"/>
      <c r="D8608"/>
      <c r="E8608"/>
      <c r="F8608"/>
      <c r="G8608"/>
      <c r="H8608"/>
      <c r="I8608"/>
      <c r="J8608"/>
      <c r="K8608"/>
      <c r="L8608"/>
      <c r="M8608"/>
      <c r="N8608"/>
      <c r="O8608"/>
      <c r="P8608"/>
      <c r="Q8608"/>
    </row>
    <row r="8609" spans="3:17" x14ac:dyDescent="0.35">
      <c r="C8609"/>
      <c r="D8609"/>
      <c r="E8609"/>
      <c r="F8609"/>
      <c r="G8609"/>
      <c r="H8609"/>
      <c r="I8609"/>
      <c r="J8609"/>
      <c r="K8609"/>
      <c r="L8609"/>
      <c r="M8609"/>
      <c r="N8609"/>
      <c r="O8609"/>
      <c r="P8609"/>
      <c r="Q8609"/>
    </row>
    <row r="8610" spans="3:17" x14ac:dyDescent="0.35">
      <c r="C8610"/>
      <c r="D8610"/>
      <c r="E8610"/>
      <c r="F8610"/>
      <c r="G8610"/>
      <c r="H8610"/>
      <c r="I8610"/>
      <c r="J8610"/>
      <c r="K8610"/>
      <c r="L8610"/>
      <c r="M8610"/>
      <c r="N8610"/>
      <c r="O8610"/>
      <c r="P8610"/>
      <c r="Q8610"/>
    </row>
    <row r="8611" spans="3:17" x14ac:dyDescent="0.35">
      <c r="C8611"/>
      <c r="D8611"/>
      <c r="E8611"/>
      <c r="F8611"/>
      <c r="G8611"/>
      <c r="H8611"/>
      <c r="I8611"/>
      <c r="J8611"/>
      <c r="K8611"/>
      <c r="L8611"/>
      <c r="M8611"/>
      <c r="N8611"/>
      <c r="O8611"/>
      <c r="P8611"/>
      <c r="Q8611"/>
    </row>
    <row r="8612" spans="3:17" x14ac:dyDescent="0.35">
      <c r="C8612"/>
      <c r="D8612"/>
      <c r="E8612"/>
      <c r="F8612"/>
      <c r="G8612"/>
      <c r="H8612"/>
      <c r="I8612"/>
      <c r="J8612"/>
      <c r="K8612"/>
      <c r="L8612"/>
      <c r="M8612"/>
      <c r="N8612"/>
      <c r="O8612"/>
      <c r="P8612"/>
      <c r="Q8612"/>
    </row>
    <row r="8613" spans="3:17" x14ac:dyDescent="0.35">
      <c r="C8613"/>
      <c r="D8613"/>
      <c r="E8613"/>
      <c r="F8613"/>
      <c r="G8613"/>
      <c r="H8613"/>
      <c r="I8613"/>
      <c r="J8613"/>
      <c r="K8613"/>
      <c r="L8613"/>
      <c r="M8613"/>
      <c r="N8613"/>
      <c r="O8613"/>
      <c r="P8613"/>
      <c r="Q8613"/>
    </row>
    <row r="8614" spans="3:17" x14ac:dyDescent="0.35">
      <c r="C8614"/>
      <c r="D8614"/>
      <c r="E8614"/>
      <c r="F8614"/>
      <c r="G8614"/>
      <c r="H8614"/>
      <c r="I8614"/>
      <c r="J8614"/>
      <c r="K8614"/>
      <c r="L8614"/>
      <c r="M8614"/>
      <c r="N8614"/>
      <c r="O8614"/>
      <c r="P8614"/>
      <c r="Q8614"/>
    </row>
    <row r="8615" spans="3:17" x14ac:dyDescent="0.35">
      <c r="C8615"/>
      <c r="D8615"/>
      <c r="E8615"/>
      <c r="F8615"/>
      <c r="G8615"/>
      <c r="H8615"/>
      <c r="I8615"/>
      <c r="J8615"/>
      <c r="K8615"/>
      <c r="L8615"/>
      <c r="M8615"/>
      <c r="N8615"/>
      <c r="O8615"/>
      <c r="P8615"/>
      <c r="Q8615"/>
    </row>
    <row r="8616" spans="3:17" x14ac:dyDescent="0.35">
      <c r="C8616"/>
      <c r="D8616"/>
      <c r="E8616"/>
      <c r="F8616"/>
      <c r="G8616"/>
      <c r="H8616"/>
      <c r="I8616"/>
      <c r="J8616"/>
      <c r="K8616"/>
      <c r="L8616"/>
      <c r="M8616"/>
      <c r="N8616"/>
      <c r="O8616"/>
      <c r="P8616"/>
      <c r="Q8616"/>
    </row>
    <row r="8617" spans="3:17" x14ac:dyDescent="0.35">
      <c r="C8617"/>
      <c r="D8617"/>
      <c r="E8617"/>
      <c r="F8617"/>
      <c r="G8617"/>
      <c r="H8617"/>
      <c r="I8617"/>
      <c r="J8617"/>
      <c r="K8617"/>
      <c r="L8617"/>
      <c r="M8617"/>
      <c r="N8617"/>
      <c r="O8617"/>
      <c r="P8617"/>
      <c r="Q8617"/>
    </row>
    <row r="8618" spans="3:17" x14ac:dyDescent="0.35">
      <c r="C8618"/>
      <c r="D8618"/>
      <c r="E8618"/>
      <c r="F8618"/>
      <c r="G8618"/>
      <c r="H8618"/>
      <c r="I8618"/>
      <c r="J8618"/>
      <c r="K8618"/>
      <c r="L8618"/>
      <c r="M8618"/>
      <c r="N8618"/>
      <c r="O8618"/>
      <c r="P8618"/>
      <c r="Q8618"/>
    </row>
    <row r="8619" spans="3:17" x14ac:dyDescent="0.35">
      <c r="C8619"/>
      <c r="D8619"/>
      <c r="E8619"/>
      <c r="F8619"/>
      <c r="G8619"/>
      <c r="H8619"/>
      <c r="I8619"/>
      <c r="J8619"/>
      <c r="K8619"/>
      <c r="L8619"/>
      <c r="M8619"/>
      <c r="N8619"/>
      <c r="O8619"/>
      <c r="P8619"/>
      <c r="Q8619"/>
    </row>
    <row r="8620" spans="3:17" x14ac:dyDescent="0.35">
      <c r="C8620"/>
      <c r="D8620"/>
      <c r="E8620"/>
      <c r="F8620"/>
      <c r="G8620"/>
      <c r="H8620"/>
      <c r="I8620"/>
      <c r="J8620"/>
      <c r="K8620"/>
      <c r="L8620"/>
      <c r="M8620"/>
      <c r="N8620"/>
      <c r="O8620"/>
      <c r="P8620"/>
      <c r="Q8620"/>
    </row>
    <row r="8621" spans="3:17" x14ac:dyDescent="0.35">
      <c r="C8621"/>
      <c r="D8621"/>
      <c r="E8621"/>
      <c r="F8621"/>
      <c r="G8621"/>
      <c r="H8621"/>
      <c r="I8621"/>
      <c r="J8621"/>
      <c r="K8621"/>
      <c r="L8621"/>
      <c r="M8621"/>
      <c r="N8621"/>
      <c r="O8621"/>
      <c r="P8621"/>
      <c r="Q8621"/>
    </row>
    <row r="8622" spans="3:17" x14ac:dyDescent="0.35">
      <c r="C8622"/>
      <c r="D8622"/>
      <c r="E8622"/>
      <c r="F8622"/>
      <c r="G8622"/>
      <c r="H8622"/>
      <c r="I8622"/>
      <c r="J8622"/>
      <c r="K8622"/>
      <c r="L8622"/>
      <c r="M8622"/>
      <c r="N8622"/>
      <c r="O8622"/>
      <c r="P8622"/>
      <c r="Q8622"/>
    </row>
    <row r="8623" spans="3:17" x14ac:dyDescent="0.35">
      <c r="C8623"/>
      <c r="D8623"/>
      <c r="E8623"/>
      <c r="F8623"/>
      <c r="G8623"/>
      <c r="H8623"/>
      <c r="I8623"/>
      <c r="J8623"/>
      <c r="K8623"/>
      <c r="L8623"/>
      <c r="M8623"/>
      <c r="N8623"/>
      <c r="O8623"/>
      <c r="P8623"/>
      <c r="Q8623"/>
    </row>
    <row r="8624" spans="3:17" x14ac:dyDescent="0.35">
      <c r="C8624"/>
      <c r="D8624"/>
      <c r="E8624"/>
      <c r="F8624"/>
      <c r="G8624"/>
      <c r="H8624"/>
      <c r="I8624"/>
      <c r="J8624"/>
      <c r="K8624"/>
      <c r="L8624"/>
      <c r="M8624"/>
      <c r="N8624"/>
      <c r="O8624"/>
      <c r="P8624"/>
      <c r="Q8624"/>
    </row>
    <row r="8625" spans="3:17" x14ac:dyDescent="0.35">
      <c r="C8625"/>
      <c r="D8625"/>
      <c r="E8625"/>
      <c r="F8625"/>
      <c r="G8625"/>
      <c r="H8625"/>
      <c r="I8625"/>
      <c r="J8625"/>
      <c r="K8625"/>
      <c r="L8625"/>
      <c r="M8625"/>
      <c r="N8625"/>
      <c r="O8625"/>
      <c r="P8625"/>
      <c r="Q8625"/>
    </row>
    <row r="8626" spans="3:17" x14ac:dyDescent="0.35">
      <c r="C8626"/>
      <c r="D8626"/>
      <c r="E8626"/>
      <c r="F8626"/>
      <c r="G8626"/>
      <c r="H8626"/>
      <c r="I8626"/>
      <c r="J8626"/>
      <c r="K8626"/>
      <c r="L8626"/>
      <c r="M8626"/>
      <c r="N8626"/>
      <c r="O8626"/>
      <c r="P8626"/>
      <c r="Q8626"/>
    </row>
    <row r="8627" spans="3:17" x14ac:dyDescent="0.35">
      <c r="C8627"/>
      <c r="D8627"/>
      <c r="E8627"/>
      <c r="F8627"/>
      <c r="G8627"/>
      <c r="H8627"/>
      <c r="I8627"/>
      <c r="J8627"/>
      <c r="K8627"/>
      <c r="L8627"/>
      <c r="M8627"/>
      <c r="N8627"/>
      <c r="O8627"/>
      <c r="P8627"/>
      <c r="Q8627"/>
    </row>
    <row r="8628" spans="3:17" x14ac:dyDescent="0.35">
      <c r="C8628"/>
      <c r="D8628"/>
      <c r="E8628"/>
      <c r="F8628"/>
      <c r="G8628"/>
      <c r="H8628"/>
      <c r="I8628"/>
      <c r="J8628"/>
      <c r="K8628"/>
      <c r="L8628"/>
      <c r="M8628"/>
      <c r="N8628"/>
      <c r="O8628"/>
      <c r="P8628"/>
      <c r="Q8628"/>
    </row>
    <row r="8629" spans="3:17" x14ac:dyDescent="0.35">
      <c r="C8629"/>
      <c r="D8629"/>
      <c r="E8629"/>
      <c r="F8629"/>
      <c r="G8629"/>
      <c r="H8629"/>
      <c r="I8629"/>
      <c r="J8629"/>
      <c r="K8629"/>
      <c r="L8629"/>
      <c r="M8629"/>
      <c r="N8629"/>
      <c r="O8629"/>
      <c r="P8629"/>
      <c r="Q8629"/>
    </row>
    <row r="8630" spans="3:17" x14ac:dyDescent="0.35">
      <c r="C8630"/>
      <c r="D8630"/>
      <c r="E8630"/>
      <c r="F8630"/>
      <c r="G8630"/>
      <c r="H8630"/>
      <c r="I8630"/>
      <c r="J8630"/>
      <c r="K8630"/>
      <c r="L8630"/>
      <c r="M8630"/>
      <c r="N8630"/>
      <c r="O8630"/>
      <c r="P8630"/>
      <c r="Q8630"/>
    </row>
    <row r="8631" spans="3:17" x14ac:dyDescent="0.35">
      <c r="C8631"/>
      <c r="D8631"/>
      <c r="E8631"/>
      <c r="F8631"/>
      <c r="G8631"/>
      <c r="H8631"/>
      <c r="I8631"/>
      <c r="J8631"/>
      <c r="K8631"/>
      <c r="L8631"/>
      <c r="M8631"/>
      <c r="N8631"/>
      <c r="O8631"/>
      <c r="P8631"/>
      <c r="Q8631"/>
    </row>
    <row r="8632" spans="3:17" x14ac:dyDescent="0.35">
      <c r="C8632"/>
      <c r="D8632"/>
      <c r="E8632"/>
      <c r="F8632"/>
      <c r="G8632"/>
      <c r="H8632"/>
      <c r="I8632"/>
      <c r="J8632"/>
      <c r="K8632"/>
      <c r="L8632"/>
      <c r="M8632"/>
      <c r="N8632"/>
      <c r="O8632"/>
      <c r="P8632"/>
      <c r="Q8632"/>
    </row>
    <row r="8633" spans="3:17" x14ac:dyDescent="0.35">
      <c r="C8633"/>
      <c r="D8633"/>
      <c r="E8633"/>
      <c r="F8633"/>
      <c r="G8633"/>
      <c r="H8633"/>
      <c r="I8633"/>
      <c r="J8633"/>
      <c r="K8633"/>
      <c r="L8633"/>
      <c r="M8633"/>
      <c r="N8633"/>
      <c r="O8633"/>
      <c r="P8633"/>
      <c r="Q8633"/>
    </row>
    <row r="8634" spans="3:17" x14ac:dyDescent="0.35">
      <c r="C8634"/>
      <c r="D8634"/>
      <c r="E8634"/>
      <c r="F8634"/>
      <c r="G8634"/>
      <c r="H8634"/>
      <c r="I8634"/>
      <c r="J8634"/>
      <c r="K8634"/>
      <c r="L8634"/>
      <c r="M8634"/>
      <c r="N8634"/>
      <c r="O8634"/>
      <c r="P8634"/>
      <c r="Q8634"/>
    </row>
    <row r="8635" spans="3:17" x14ac:dyDescent="0.35">
      <c r="C8635"/>
      <c r="D8635"/>
      <c r="E8635"/>
      <c r="F8635"/>
      <c r="G8635"/>
      <c r="H8635"/>
      <c r="I8635"/>
      <c r="J8635"/>
      <c r="K8635"/>
      <c r="L8635"/>
      <c r="M8635"/>
      <c r="N8635"/>
      <c r="O8635"/>
      <c r="P8635"/>
      <c r="Q8635"/>
    </row>
    <row r="8636" spans="3:17" x14ac:dyDescent="0.35">
      <c r="C8636"/>
      <c r="D8636"/>
      <c r="E8636"/>
      <c r="F8636"/>
      <c r="G8636"/>
      <c r="H8636"/>
      <c r="I8636"/>
      <c r="J8636"/>
      <c r="K8636"/>
      <c r="L8636"/>
      <c r="M8636"/>
      <c r="N8636"/>
      <c r="O8636"/>
      <c r="P8636"/>
      <c r="Q8636"/>
    </row>
    <row r="8637" spans="3:17" x14ac:dyDescent="0.35">
      <c r="C8637"/>
      <c r="D8637"/>
      <c r="E8637"/>
      <c r="F8637"/>
      <c r="G8637"/>
      <c r="H8637"/>
      <c r="I8637"/>
      <c r="J8637"/>
      <c r="K8637"/>
      <c r="L8637"/>
      <c r="M8637"/>
      <c r="N8637"/>
      <c r="O8637"/>
      <c r="P8637"/>
      <c r="Q8637"/>
    </row>
    <row r="8638" spans="3:17" x14ac:dyDescent="0.35">
      <c r="C8638"/>
      <c r="D8638"/>
      <c r="E8638"/>
      <c r="F8638"/>
      <c r="G8638"/>
      <c r="H8638"/>
      <c r="I8638"/>
      <c r="J8638"/>
      <c r="K8638"/>
      <c r="L8638"/>
      <c r="M8638"/>
      <c r="N8638"/>
      <c r="O8638"/>
      <c r="P8638"/>
      <c r="Q8638"/>
    </row>
    <row r="8639" spans="3:17" x14ac:dyDescent="0.35">
      <c r="C8639"/>
      <c r="D8639"/>
      <c r="E8639"/>
      <c r="F8639"/>
      <c r="G8639"/>
      <c r="H8639"/>
      <c r="I8639"/>
      <c r="J8639"/>
      <c r="K8639"/>
      <c r="L8639"/>
      <c r="M8639"/>
      <c r="N8639"/>
      <c r="O8639"/>
      <c r="P8639"/>
      <c r="Q8639"/>
    </row>
    <row r="8640" spans="3:17" x14ac:dyDescent="0.35">
      <c r="C8640"/>
      <c r="D8640"/>
      <c r="E8640"/>
      <c r="F8640"/>
      <c r="G8640"/>
      <c r="H8640"/>
      <c r="I8640"/>
      <c r="J8640"/>
      <c r="K8640"/>
      <c r="L8640"/>
      <c r="M8640"/>
      <c r="N8640"/>
      <c r="O8640"/>
      <c r="P8640"/>
      <c r="Q8640"/>
    </row>
    <row r="8641" spans="3:17" x14ac:dyDescent="0.35">
      <c r="C8641"/>
      <c r="D8641"/>
      <c r="E8641"/>
      <c r="F8641"/>
      <c r="G8641"/>
      <c r="H8641"/>
      <c r="I8641"/>
      <c r="J8641"/>
      <c r="K8641"/>
      <c r="L8641"/>
      <c r="M8641"/>
      <c r="N8641"/>
      <c r="O8641"/>
      <c r="P8641"/>
      <c r="Q8641"/>
    </row>
    <row r="8642" spans="3:17" x14ac:dyDescent="0.35">
      <c r="C8642"/>
      <c r="D8642"/>
      <c r="E8642"/>
      <c r="F8642"/>
      <c r="G8642"/>
      <c r="H8642"/>
      <c r="I8642"/>
      <c r="J8642"/>
      <c r="K8642"/>
      <c r="L8642"/>
      <c r="M8642"/>
      <c r="N8642"/>
      <c r="O8642"/>
      <c r="P8642"/>
      <c r="Q8642"/>
    </row>
    <row r="8643" spans="3:17" x14ac:dyDescent="0.35">
      <c r="C8643"/>
      <c r="D8643"/>
      <c r="E8643"/>
      <c r="F8643"/>
      <c r="G8643"/>
      <c r="H8643"/>
      <c r="I8643"/>
      <c r="J8643"/>
      <c r="K8643"/>
      <c r="L8643"/>
      <c r="M8643"/>
      <c r="N8643"/>
      <c r="O8643"/>
      <c r="P8643"/>
      <c r="Q8643"/>
    </row>
    <row r="8644" spans="3:17" x14ac:dyDescent="0.35">
      <c r="C8644"/>
      <c r="D8644"/>
      <c r="E8644"/>
      <c r="F8644"/>
      <c r="G8644"/>
      <c r="H8644"/>
      <c r="I8644"/>
      <c r="J8644"/>
      <c r="K8644"/>
      <c r="L8644"/>
      <c r="M8644"/>
      <c r="N8644"/>
      <c r="O8644"/>
      <c r="P8644"/>
      <c r="Q8644"/>
    </row>
    <row r="8645" spans="3:17" x14ac:dyDescent="0.35">
      <c r="C8645"/>
      <c r="D8645"/>
      <c r="E8645"/>
      <c r="F8645"/>
      <c r="G8645"/>
      <c r="H8645"/>
      <c r="I8645"/>
      <c r="J8645"/>
      <c r="K8645"/>
      <c r="L8645"/>
      <c r="M8645"/>
      <c r="N8645"/>
      <c r="O8645"/>
      <c r="P8645"/>
      <c r="Q8645"/>
    </row>
    <row r="8646" spans="3:17" x14ac:dyDescent="0.35">
      <c r="C8646"/>
      <c r="D8646"/>
      <c r="E8646"/>
      <c r="F8646"/>
      <c r="G8646"/>
      <c r="H8646"/>
      <c r="I8646"/>
      <c r="J8646"/>
      <c r="K8646"/>
      <c r="L8646"/>
      <c r="M8646"/>
      <c r="N8646"/>
      <c r="O8646"/>
      <c r="P8646"/>
      <c r="Q8646"/>
    </row>
    <row r="8647" spans="3:17" x14ac:dyDescent="0.35">
      <c r="C8647"/>
      <c r="D8647"/>
      <c r="E8647"/>
      <c r="F8647"/>
      <c r="G8647"/>
      <c r="H8647"/>
      <c r="I8647"/>
      <c r="J8647"/>
      <c r="K8647"/>
      <c r="L8647"/>
      <c r="M8647"/>
      <c r="N8647"/>
      <c r="O8647"/>
      <c r="P8647"/>
      <c r="Q8647"/>
    </row>
    <row r="8648" spans="3:17" x14ac:dyDescent="0.35">
      <c r="C8648"/>
      <c r="D8648"/>
      <c r="E8648"/>
      <c r="F8648"/>
      <c r="G8648"/>
      <c r="H8648"/>
      <c r="I8648"/>
      <c r="J8648"/>
      <c r="K8648"/>
      <c r="L8648"/>
      <c r="M8648"/>
      <c r="N8648"/>
      <c r="O8648"/>
      <c r="P8648"/>
      <c r="Q8648"/>
    </row>
    <row r="8649" spans="3:17" x14ac:dyDescent="0.35">
      <c r="C8649"/>
      <c r="D8649"/>
      <c r="E8649"/>
      <c r="F8649"/>
      <c r="G8649"/>
      <c r="H8649"/>
      <c r="I8649"/>
      <c r="J8649"/>
      <c r="K8649"/>
      <c r="L8649"/>
      <c r="M8649"/>
      <c r="N8649"/>
      <c r="O8649"/>
      <c r="P8649"/>
      <c r="Q8649"/>
    </row>
    <row r="8650" spans="3:17" x14ac:dyDescent="0.35">
      <c r="C8650"/>
      <c r="D8650"/>
      <c r="E8650"/>
      <c r="F8650"/>
      <c r="G8650"/>
      <c r="H8650"/>
      <c r="I8650"/>
      <c r="J8650"/>
      <c r="K8650"/>
      <c r="L8650"/>
      <c r="M8650"/>
      <c r="N8650"/>
      <c r="O8650"/>
      <c r="P8650"/>
      <c r="Q8650"/>
    </row>
    <row r="8651" spans="3:17" x14ac:dyDescent="0.35">
      <c r="C8651"/>
      <c r="D8651"/>
      <c r="E8651"/>
      <c r="F8651"/>
      <c r="G8651"/>
      <c r="H8651"/>
      <c r="I8651"/>
      <c r="J8651"/>
      <c r="K8651"/>
      <c r="L8651"/>
      <c r="M8651"/>
      <c r="N8651"/>
      <c r="O8651"/>
      <c r="P8651"/>
      <c r="Q8651"/>
    </row>
    <row r="8652" spans="3:17" x14ac:dyDescent="0.35">
      <c r="C8652"/>
      <c r="D8652"/>
      <c r="E8652"/>
      <c r="F8652"/>
      <c r="G8652"/>
      <c r="H8652"/>
      <c r="I8652"/>
      <c r="J8652"/>
      <c r="K8652"/>
      <c r="L8652"/>
      <c r="M8652"/>
      <c r="N8652"/>
      <c r="O8652"/>
      <c r="P8652"/>
      <c r="Q8652"/>
    </row>
    <row r="8653" spans="3:17" x14ac:dyDescent="0.35">
      <c r="C8653"/>
      <c r="D8653"/>
      <c r="E8653"/>
      <c r="F8653"/>
      <c r="G8653"/>
      <c r="H8653"/>
      <c r="I8653"/>
      <c r="J8653"/>
      <c r="K8653"/>
      <c r="L8653"/>
      <c r="M8653"/>
      <c r="N8653"/>
      <c r="O8653"/>
      <c r="P8653"/>
      <c r="Q8653"/>
    </row>
    <row r="8654" spans="3:17" x14ac:dyDescent="0.35">
      <c r="C8654"/>
      <c r="D8654"/>
      <c r="E8654"/>
      <c r="F8654"/>
      <c r="G8654"/>
      <c r="H8654"/>
      <c r="I8654"/>
      <c r="J8654"/>
      <c r="K8654"/>
      <c r="L8654"/>
      <c r="M8654"/>
      <c r="N8654"/>
      <c r="O8654"/>
      <c r="P8654"/>
      <c r="Q8654"/>
    </row>
    <row r="8655" spans="3:17" x14ac:dyDescent="0.35">
      <c r="C8655"/>
      <c r="D8655"/>
      <c r="E8655"/>
      <c r="F8655"/>
      <c r="G8655"/>
      <c r="H8655"/>
      <c r="I8655"/>
      <c r="J8655"/>
      <c r="K8655"/>
      <c r="L8655"/>
      <c r="M8655"/>
      <c r="N8655"/>
      <c r="O8655"/>
      <c r="P8655"/>
      <c r="Q8655"/>
    </row>
    <row r="8656" spans="3:17" x14ac:dyDescent="0.35">
      <c r="C8656"/>
      <c r="D8656"/>
      <c r="E8656"/>
      <c r="F8656"/>
      <c r="G8656"/>
      <c r="H8656"/>
      <c r="I8656"/>
      <c r="J8656"/>
      <c r="K8656"/>
      <c r="L8656"/>
      <c r="M8656"/>
      <c r="N8656"/>
      <c r="O8656"/>
      <c r="P8656"/>
      <c r="Q8656"/>
    </row>
    <row r="8657" spans="3:17" x14ac:dyDescent="0.35">
      <c r="C8657"/>
      <c r="D8657"/>
      <c r="E8657"/>
      <c r="F8657"/>
      <c r="G8657"/>
      <c r="H8657"/>
      <c r="I8657"/>
      <c r="J8657"/>
      <c r="K8657"/>
      <c r="L8657"/>
      <c r="M8657"/>
      <c r="N8657"/>
      <c r="O8657"/>
      <c r="P8657"/>
      <c r="Q8657"/>
    </row>
    <row r="8658" spans="3:17" x14ac:dyDescent="0.35">
      <c r="C8658"/>
      <c r="D8658"/>
      <c r="E8658"/>
      <c r="F8658"/>
      <c r="G8658"/>
      <c r="H8658"/>
      <c r="I8658"/>
      <c r="J8658"/>
      <c r="K8658"/>
      <c r="L8658"/>
      <c r="M8658"/>
      <c r="N8658"/>
      <c r="O8658"/>
      <c r="P8658"/>
      <c r="Q8658"/>
    </row>
    <row r="8659" spans="3:17" x14ac:dyDescent="0.35">
      <c r="C8659"/>
      <c r="D8659"/>
      <c r="E8659"/>
      <c r="F8659"/>
      <c r="G8659"/>
      <c r="H8659"/>
      <c r="I8659"/>
      <c r="J8659"/>
      <c r="K8659"/>
      <c r="L8659"/>
      <c r="M8659"/>
      <c r="N8659"/>
      <c r="O8659"/>
      <c r="P8659"/>
      <c r="Q8659"/>
    </row>
    <row r="8660" spans="3:17" x14ac:dyDescent="0.35">
      <c r="C8660"/>
      <c r="D8660"/>
      <c r="E8660"/>
      <c r="F8660"/>
      <c r="G8660"/>
      <c r="H8660"/>
      <c r="I8660"/>
      <c r="J8660"/>
      <c r="K8660"/>
      <c r="L8660"/>
      <c r="M8660"/>
      <c r="N8660"/>
      <c r="O8660"/>
      <c r="P8660"/>
      <c r="Q8660"/>
    </row>
    <row r="8661" spans="3:17" x14ac:dyDescent="0.35">
      <c r="C8661"/>
      <c r="D8661"/>
      <c r="E8661"/>
      <c r="F8661"/>
      <c r="G8661"/>
      <c r="H8661"/>
      <c r="I8661"/>
      <c r="J8661"/>
      <c r="K8661"/>
      <c r="L8661"/>
      <c r="M8661"/>
      <c r="N8661"/>
      <c r="O8661"/>
      <c r="P8661"/>
      <c r="Q8661"/>
    </row>
    <row r="8662" spans="3:17" x14ac:dyDescent="0.35">
      <c r="C8662"/>
      <c r="D8662"/>
      <c r="E8662"/>
      <c r="F8662"/>
      <c r="G8662"/>
      <c r="H8662"/>
      <c r="I8662"/>
      <c r="J8662"/>
      <c r="K8662"/>
      <c r="L8662"/>
      <c r="M8662"/>
      <c r="N8662"/>
      <c r="O8662"/>
      <c r="P8662"/>
      <c r="Q8662"/>
    </row>
    <row r="8663" spans="3:17" x14ac:dyDescent="0.35">
      <c r="C8663"/>
      <c r="D8663"/>
      <c r="E8663"/>
      <c r="F8663"/>
      <c r="G8663"/>
      <c r="H8663"/>
      <c r="I8663"/>
      <c r="J8663"/>
      <c r="K8663"/>
      <c r="L8663"/>
      <c r="M8663"/>
      <c r="N8663"/>
      <c r="O8663"/>
      <c r="P8663"/>
      <c r="Q8663"/>
    </row>
    <row r="8664" spans="3:17" x14ac:dyDescent="0.35">
      <c r="C8664"/>
      <c r="D8664"/>
      <c r="E8664"/>
      <c r="F8664"/>
      <c r="G8664"/>
      <c r="H8664"/>
      <c r="I8664"/>
      <c r="J8664"/>
      <c r="K8664"/>
      <c r="L8664"/>
      <c r="M8664"/>
      <c r="N8664"/>
      <c r="O8664"/>
      <c r="P8664"/>
      <c r="Q8664"/>
    </row>
    <row r="8665" spans="3:17" x14ac:dyDescent="0.35">
      <c r="C8665"/>
      <c r="D8665"/>
      <c r="E8665"/>
      <c r="F8665"/>
      <c r="G8665"/>
      <c r="H8665"/>
      <c r="I8665"/>
      <c r="J8665"/>
      <c r="K8665"/>
      <c r="L8665"/>
      <c r="M8665"/>
      <c r="N8665"/>
      <c r="O8665"/>
      <c r="P8665"/>
      <c r="Q8665"/>
    </row>
    <row r="8666" spans="3:17" x14ac:dyDescent="0.35">
      <c r="C8666"/>
      <c r="D8666"/>
      <c r="E8666"/>
      <c r="F8666"/>
      <c r="G8666"/>
      <c r="H8666"/>
      <c r="I8666"/>
      <c r="J8666"/>
      <c r="K8666"/>
      <c r="L8666"/>
      <c r="M8666"/>
      <c r="N8666"/>
      <c r="O8666"/>
      <c r="P8666"/>
      <c r="Q8666"/>
    </row>
    <row r="8667" spans="3:17" x14ac:dyDescent="0.35">
      <c r="C8667"/>
      <c r="D8667"/>
      <c r="E8667"/>
      <c r="F8667"/>
      <c r="G8667"/>
      <c r="H8667"/>
      <c r="I8667"/>
      <c r="J8667"/>
      <c r="K8667"/>
      <c r="L8667"/>
      <c r="M8667"/>
      <c r="N8667"/>
      <c r="O8667"/>
      <c r="P8667"/>
      <c r="Q8667"/>
    </row>
    <row r="8668" spans="3:17" x14ac:dyDescent="0.35">
      <c r="C8668"/>
      <c r="D8668"/>
      <c r="E8668"/>
      <c r="F8668"/>
      <c r="G8668"/>
      <c r="H8668"/>
      <c r="I8668"/>
      <c r="J8668"/>
      <c r="K8668"/>
      <c r="L8668"/>
      <c r="M8668"/>
      <c r="N8668"/>
      <c r="O8668"/>
      <c r="P8668"/>
      <c r="Q8668"/>
    </row>
    <row r="8669" spans="3:17" x14ac:dyDescent="0.35">
      <c r="C8669"/>
      <c r="D8669"/>
      <c r="E8669"/>
      <c r="F8669"/>
      <c r="G8669"/>
      <c r="H8669"/>
      <c r="I8669"/>
      <c r="J8669"/>
      <c r="K8669"/>
      <c r="L8669"/>
      <c r="M8669"/>
      <c r="N8669"/>
      <c r="O8669"/>
      <c r="P8669"/>
      <c r="Q8669"/>
    </row>
    <row r="8670" spans="3:17" x14ac:dyDescent="0.35">
      <c r="C8670"/>
      <c r="D8670"/>
      <c r="E8670"/>
      <c r="F8670"/>
      <c r="G8670"/>
      <c r="H8670"/>
      <c r="I8670"/>
      <c r="J8670"/>
      <c r="K8670"/>
      <c r="L8670"/>
      <c r="M8670"/>
      <c r="N8670"/>
      <c r="O8670"/>
      <c r="P8670"/>
      <c r="Q8670"/>
    </row>
    <row r="8671" spans="3:17" x14ac:dyDescent="0.35">
      <c r="C8671"/>
      <c r="D8671"/>
      <c r="E8671"/>
      <c r="F8671"/>
      <c r="G8671"/>
      <c r="H8671"/>
      <c r="I8671"/>
      <c r="J8671"/>
      <c r="K8671"/>
      <c r="L8671"/>
      <c r="M8671"/>
      <c r="N8671"/>
      <c r="O8671"/>
      <c r="P8671"/>
      <c r="Q8671"/>
    </row>
    <row r="8672" spans="3:17" x14ac:dyDescent="0.35">
      <c r="C8672"/>
      <c r="D8672"/>
      <c r="E8672"/>
      <c r="F8672"/>
      <c r="G8672"/>
      <c r="H8672"/>
      <c r="I8672"/>
      <c r="J8672"/>
      <c r="K8672"/>
      <c r="L8672"/>
      <c r="M8672"/>
      <c r="N8672"/>
      <c r="O8672"/>
      <c r="P8672"/>
      <c r="Q8672"/>
    </row>
    <row r="8673" spans="3:17" x14ac:dyDescent="0.35">
      <c r="C8673"/>
      <c r="D8673"/>
      <c r="E8673"/>
      <c r="F8673"/>
      <c r="G8673"/>
      <c r="H8673"/>
      <c r="I8673"/>
      <c r="J8673"/>
      <c r="K8673"/>
      <c r="L8673"/>
      <c r="M8673"/>
      <c r="N8673"/>
      <c r="O8673"/>
      <c r="P8673"/>
      <c r="Q8673"/>
    </row>
    <row r="8674" spans="3:17" x14ac:dyDescent="0.35">
      <c r="C8674"/>
      <c r="D8674"/>
      <c r="E8674"/>
      <c r="F8674"/>
      <c r="G8674"/>
      <c r="H8674"/>
      <c r="I8674"/>
      <c r="J8674"/>
      <c r="K8674"/>
      <c r="L8674"/>
      <c r="M8674"/>
      <c r="N8674"/>
      <c r="O8674"/>
      <c r="P8674"/>
      <c r="Q8674"/>
    </row>
    <row r="8675" spans="3:17" x14ac:dyDescent="0.35">
      <c r="C8675"/>
      <c r="D8675"/>
      <c r="E8675"/>
      <c r="F8675"/>
      <c r="G8675"/>
      <c r="H8675"/>
      <c r="I8675"/>
      <c r="J8675"/>
      <c r="K8675"/>
      <c r="L8675"/>
      <c r="M8675"/>
      <c r="N8675"/>
      <c r="O8675"/>
      <c r="P8675"/>
      <c r="Q8675"/>
    </row>
    <row r="8676" spans="3:17" x14ac:dyDescent="0.35">
      <c r="C8676"/>
      <c r="D8676"/>
      <c r="E8676"/>
      <c r="F8676"/>
      <c r="G8676"/>
      <c r="H8676"/>
      <c r="I8676"/>
      <c r="J8676"/>
      <c r="K8676"/>
      <c r="L8676"/>
      <c r="M8676"/>
      <c r="N8676"/>
      <c r="O8676"/>
      <c r="P8676"/>
      <c r="Q8676"/>
    </row>
    <row r="8677" spans="3:17" x14ac:dyDescent="0.35">
      <c r="C8677"/>
      <c r="D8677"/>
      <c r="E8677"/>
      <c r="F8677"/>
      <c r="G8677"/>
      <c r="H8677"/>
      <c r="I8677"/>
      <c r="J8677"/>
      <c r="K8677"/>
      <c r="L8677"/>
      <c r="M8677"/>
      <c r="N8677"/>
      <c r="O8677"/>
      <c r="P8677"/>
      <c r="Q8677"/>
    </row>
    <row r="8678" spans="3:17" x14ac:dyDescent="0.35">
      <c r="C8678"/>
      <c r="D8678"/>
      <c r="E8678"/>
      <c r="F8678"/>
      <c r="G8678"/>
      <c r="H8678"/>
      <c r="I8678"/>
      <c r="J8678"/>
      <c r="K8678"/>
      <c r="L8678"/>
      <c r="M8678"/>
      <c r="N8678"/>
      <c r="O8678"/>
      <c r="P8678"/>
      <c r="Q8678"/>
    </row>
    <row r="8679" spans="3:17" x14ac:dyDescent="0.35">
      <c r="C8679"/>
      <c r="D8679"/>
      <c r="E8679"/>
      <c r="F8679"/>
      <c r="G8679"/>
      <c r="H8679"/>
      <c r="I8679"/>
      <c r="J8679"/>
      <c r="K8679"/>
      <c r="L8679"/>
      <c r="M8679"/>
      <c r="N8679"/>
      <c r="O8679"/>
      <c r="P8679"/>
      <c r="Q8679"/>
    </row>
    <row r="8680" spans="3:17" x14ac:dyDescent="0.35">
      <c r="C8680"/>
      <c r="D8680"/>
      <c r="E8680"/>
      <c r="F8680"/>
      <c r="G8680"/>
      <c r="H8680"/>
      <c r="I8680"/>
      <c r="J8680"/>
      <c r="K8680"/>
      <c r="L8680"/>
      <c r="M8680"/>
      <c r="N8680"/>
      <c r="O8680"/>
      <c r="P8680"/>
      <c r="Q8680"/>
    </row>
    <row r="8681" spans="3:17" x14ac:dyDescent="0.35">
      <c r="C8681"/>
      <c r="D8681"/>
      <c r="E8681"/>
      <c r="F8681"/>
      <c r="G8681"/>
      <c r="H8681"/>
      <c r="I8681"/>
      <c r="J8681"/>
      <c r="K8681"/>
      <c r="L8681"/>
      <c r="M8681"/>
      <c r="N8681"/>
      <c r="O8681"/>
      <c r="P8681"/>
      <c r="Q8681"/>
    </row>
    <row r="8682" spans="3:17" x14ac:dyDescent="0.35">
      <c r="C8682"/>
      <c r="D8682"/>
      <c r="E8682"/>
      <c r="F8682"/>
      <c r="G8682"/>
      <c r="H8682"/>
      <c r="I8682"/>
      <c r="J8682"/>
      <c r="K8682"/>
      <c r="L8682"/>
      <c r="M8682"/>
      <c r="N8682"/>
      <c r="O8682"/>
      <c r="P8682"/>
      <c r="Q8682"/>
    </row>
    <row r="8683" spans="3:17" x14ac:dyDescent="0.35">
      <c r="C8683"/>
      <c r="D8683"/>
      <c r="E8683"/>
      <c r="F8683"/>
      <c r="G8683"/>
      <c r="H8683"/>
      <c r="I8683"/>
      <c r="J8683"/>
      <c r="K8683"/>
      <c r="L8683"/>
      <c r="M8683"/>
      <c r="N8683"/>
      <c r="O8683"/>
      <c r="P8683"/>
      <c r="Q8683"/>
    </row>
    <row r="8684" spans="3:17" x14ac:dyDescent="0.35">
      <c r="C8684"/>
      <c r="D8684"/>
      <c r="E8684"/>
      <c r="F8684"/>
      <c r="G8684"/>
      <c r="H8684"/>
      <c r="I8684"/>
      <c r="J8684"/>
      <c r="K8684"/>
      <c r="L8684"/>
      <c r="M8684"/>
      <c r="N8684"/>
      <c r="O8684"/>
      <c r="P8684"/>
      <c r="Q8684"/>
    </row>
    <row r="8685" spans="3:17" x14ac:dyDescent="0.35">
      <c r="C8685"/>
      <c r="D8685"/>
      <c r="E8685"/>
      <c r="F8685"/>
      <c r="G8685"/>
      <c r="H8685"/>
      <c r="I8685"/>
      <c r="J8685"/>
      <c r="K8685"/>
      <c r="L8685"/>
      <c r="M8685"/>
      <c r="N8685"/>
      <c r="O8685"/>
      <c r="P8685"/>
      <c r="Q8685"/>
    </row>
    <row r="8686" spans="3:17" x14ac:dyDescent="0.35">
      <c r="C8686"/>
      <c r="D8686"/>
      <c r="E8686"/>
      <c r="F8686"/>
      <c r="G8686"/>
      <c r="H8686"/>
      <c r="I8686"/>
      <c r="J8686"/>
      <c r="K8686"/>
      <c r="L8686"/>
      <c r="M8686"/>
      <c r="N8686"/>
      <c r="O8686"/>
      <c r="P8686"/>
      <c r="Q8686"/>
    </row>
    <row r="8687" spans="3:17" x14ac:dyDescent="0.35">
      <c r="C8687"/>
      <c r="D8687"/>
      <c r="E8687"/>
      <c r="F8687"/>
      <c r="G8687"/>
      <c r="H8687"/>
      <c r="I8687"/>
      <c r="J8687"/>
      <c r="K8687"/>
      <c r="L8687"/>
      <c r="M8687"/>
      <c r="N8687"/>
      <c r="O8687"/>
      <c r="P8687"/>
      <c r="Q8687"/>
    </row>
    <row r="8688" spans="3:17" x14ac:dyDescent="0.35">
      <c r="C8688"/>
      <c r="D8688"/>
      <c r="E8688"/>
      <c r="F8688"/>
      <c r="G8688"/>
      <c r="H8688"/>
      <c r="I8688"/>
      <c r="J8688"/>
      <c r="K8688"/>
      <c r="L8688"/>
      <c r="M8688"/>
      <c r="N8688"/>
      <c r="O8688"/>
      <c r="P8688"/>
      <c r="Q8688"/>
    </row>
    <row r="8689" spans="3:17" x14ac:dyDescent="0.35">
      <c r="C8689"/>
      <c r="D8689"/>
      <c r="E8689"/>
      <c r="F8689"/>
      <c r="G8689"/>
      <c r="H8689"/>
      <c r="I8689"/>
      <c r="J8689"/>
      <c r="K8689"/>
      <c r="L8689"/>
      <c r="M8689"/>
      <c r="N8689"/>
      <c r="O8689"/>
      <c r="P8689"/>
      <c r="Q8689"/>
    </row>
    <row r="8690" spans="3:17" x14ac:dyDescent="0.35">
      <c r="C8690"/>
      <c r="D8690"/>
      <c r="E8690"/>
      <c r="F8690"/>
      <c r="G8690"/>
      <c r="H8690"/>
      <c r="I8690"/>
      <c r="J8690"/>
      <c r="K8690"/>
      <c r="L8690"/>
      <c r="M8690"/>
      <c r="N8690"/>
      <c r="O8690"/>
      <c r="P8690"/>
      <c r="Q8690"/>
    </row>
    <row r="8691" spans="3:17" x14ac:dyDescent="0.35">
      <c r="C8691"/>
      <c r="D8691"/>
      <c r="E8691"/>
      <c r="F8691"/>
      <c r="G8691"/>
      <c r="H8691"/>
      <c r="I8691"/>
      <c r="J8691"/>
      <c r="K8691"/>
      <c r="L8691"/>
      <c r="M8691"/>
      <c r="N8691"/>
      <c r="O8691"/>
      <c r="P8691"/>
      <c r="Q8691"/>
    </row>
    <row r="8692" spans="3:17" x14ac:dyDescent="0.35">
      <c r="C8692"/>
      <c r="D8692"/>
      <c r="E8692"/>
      <c r="F8692"/>
      <c r="G8692"/>
      <c r="H8692"/>
      <c r="I8692"/>
      <c r="J8692"/>
      <c r="K8692"/>
      <c r="L8692"/>
      <c r="M8692"/>
      <c r="N8692"/>
      <c r="O8692"/>
      <c r="P8692"/>
      <c r="Q8692"/>
    </row>
    <row r="8693" spans="3:17" x14ac:dyDescent="0.35">
      <c r="C8693"/>
      <c r="D8693"/>
      <c r="E8693"/>
      <c r="F8693"/>
      <c r="G8693"/>
      <c r="H8693"/>
      <c r="I8693"/>
      <c r="J8693"/>
      <c r="K8693"/>
      <c r="L8693"/>
      <c r="M8693"/>
      <c r="N8693"/>
      <c r="O8693"/>
      <c r="P8693"/>
      <c r="Q8693"/>
    </row>
    <row r="8694" spans="3:17" x14ac:dyDescent="0.35">
      <c r="C8694"/>
      <c r="D8694"/>
      <c r="E8694"/>
      <c r="F8694"/>
      <c r="G8694"/>
      <c r="H8694"/>
      <c r="I8694"/>
      <c r="J8694"/>
      <c r="K8694"/>
      <c r="L8694"/>
      <c r="M8694"/>
      <c r="N8694"/>
      <c r="O8694"/>
      <c r="P8694"/>
      <c r="Q8694"/>
    </row>
    <row r="8695" spans="3:17" x14ac:dyDescent="0.35">
      <c r="C8695"/>
      <c r="D8695"/>
      <c r="E8695"/>
      <c r="F8695"/>
      <c r="G8695"/>
      <c r="H8695"/>
      <c r="I8695"/>
      <c r="J8695"/>
      <c r="K8695"/>
      <c r="L8695"/>
      <c r="M8695"/>
      <c r="N8695"/>
      <c r="O8695"/>
      <c r="P8695"/>
      <c r="Q8695"/>
    </row>
    <row r="8696" spans="3:17" x14ac:dyDescent="0.35">
      <c r="C8696"/>
      <c r="D8696"/>
      <c r="E8696"/>
      <c r="F8696"/>
      <c r="G8696"/>
      <c r="H8696"/>
      <c r="I8696"/>
      <c r="J8696"/>
      <c r="K8696"/>
      <c r="L8696"/>
      <c r="M8696"/>
      <c r="N8696"/>
      <c r="O8696"/>
      <c r="P8696"/>
      <c r="Q8696"/>
    </row>
    <row r="8697" spans="3:17" x14ac:dyDescent="0.35">
      <c r="C8697"/>
      <c r="D8697"/>
      <c r="E8697"/>
      <c r="F8697"/>
      <c r="G8697"/>
      <c r="H8697"/>
      <c r="I8697"/>
      <c r="J8697"/>
      <c r="K8697"/>
      <c r="L8697"/>
      <c r="M8697"/>
      <c r="N8697"/>
      <c r="O8697"/>
      <c r="P8697"/>
      <c r="Q8697"/>
    </row>
    <row r="8698" spans="3:17" x14ac:dyDescent="0.35">
      <c r="C8698"/>
      <c r="D8698"/>
      <c r="E8698"/>
      <c r="F8698"/>
      <c r="G8698"/>
      <c r="H8698"/>
      <c r="I8698"/>
      <c r="J8698"/>
      <c r="K8698"/>
      <c r="L8698"/>
      <c r="M8698"/>
      <c r="N8698"/>
      <c r="O8698"/>
      <c r="P8698"/>
      <c r="Q8698"/>
    </row>
    <row r="8699" spans="3:17" x14ac:dyDescent="0.35">
      <c r="C8699"/>
      <c r="D8699"/>
      <c r="E8699"/>
      <c r="F8699"/>
      <c r="G8699"/>
      <c r="H8699"/>
      <c r="I8699"/>
      <c r="J8699"/>
      <c r="K8699"/>
      <c r="L8699"/>
      <c r="M8699"/>
      <c r="N8699"/>
      <c r="O8699"/>
      <c r="P8699"/>
      <c r="Q8699"/>
    </row>
    <row r="8700" spans="3:17" x14ac:dyDescent="0.35">
      <c r="C8700"/>
      <c r="D8700"/>
      <c r="E8700"/>
      <c r="F8700"/>
      <c r="G8700"/>
      <c r="H8700"/>
      <c r="I8700"/>
      <c r="J8700"/>
      <c r="K8700"/>
      <c r="L8700"/>
      <c r="M8700"/>
      <c r="N8700"/>
      <c r="O8700"/>
      <c r="P8700"/>
      <c r="Q8700"/>
    </row>
    <row r="8701" spans="3:17" x14ac:dyDescent="0.35">
      <c r="C8701"/>
      <c r="D8701"/>
      <c r="E8701"/>
      <c r="F8701"/>
      <c r="G8701"/>
      <c r="H8701"/>
      <c r="I8701"/>
      <c r="J8701"/>
      <c r="K8701"/>
      <c r="L8701"/>
      <c r="M8701"/>
      <c r="N8701"/>
      <c r="O8701"/>
      <c r="P8701"/>
      <c r="Q8701"/>
    </row>
    <row r="8702" spans="3:17" x14ac:dyDescent="0.35">
      <c r="C8702"/>
      <c r="D8702"/>
      <c r="E8702"/>
      <c r="F8702"/>
      <c r="G8702"/>
      <c r="H8702"/>
      <c r="I8702"/>
      <c r="J8702"/>
      <c r="K8702"/>
      <c r="L8702"/>
      <c r="M8702"/>
      <c r="N8702"/>
      <c r="O8702"/>
      <c r="P8702"/>
      <c r="Q8702"/>
    </row>
    <row r="8703" spans="3:17" x14ac:dyDescent="0.35">
      <c r="C8703"/>
      <c r="D8703"/>
      <c r="E8703"/>
      <c r="F8703"/>
      <c r="G8703"/>
      <c r="H8703"/>
      <c r="I8703"/>
      <c r="J8703"/>
      <c r="K8703"/>
      <c r="L8703"/>
      <c r="M8703"/>
      <c r="N8703"/>
      <c r="O8703"/>
      <c r="P8703"/>
      <c r="Q8703"/>
    </row>
    <row r="8704" spans="3:17" x14ac:dyDescent="0.35">
      <c r="C8704"/>
      <c r="D8704"/>
      <c r="E8704"/>
      <c r="F8704"/>
      <c r="G8704"/>
      <c r="H8704"/>
      <c r="I8704"/>
      <c r="J8704"/>
      <c r="K8704"/>
      <c r="L8704"/>
      <c r="M8704"/>
      <c r="N8704"/>
      <c r="O8704"/>
      <c r="P8704"/>
      <c r="Q8704"/>
    </row>
    <row r="8705" spans="3:17" x14ac:dyDescent="0.35">
      <c r="C8705"/>
      <c r="D8705"/>
      <c r="E8705"/>
      <c r="F8705"/>
      <c r="G8705"/>
      <c r="H8705"/>
      <c r="I8705"/>
      <c r="J8705"/>
      <c r="K8705"/>
      <c r="L8705"/>
      <c r="M8705"/>
      <c r="N8705"/>
      <c r="O8705"/>
      <c r="P8705"/>
      <c r="Q8705"/>
    </row>
    <row r="8706" spans="3:17" x14ac:dyDescent="0.35">
      <c r="C8706"/>
      <c r="D8706"/>
      <c r="E8706"/>
      <c r="F8706"/>
      <c r="G8706"/>
      <c r="H8706"/>
      <c r="I8706"/>
      <c r="J8706"/>
      <c r="K8706"/>
      <c r="L8706"/>
      <c r="M8706"/>
      <c r="N8706"/>
      <c r="O8706"/>
      <c r="P8706"/>
      <c r="Q8706"/>
    </row>
    <row r="8707" spans="3:17" x14ac:dyDescent="0.35">
      <c r="C8707"/>
      <c r="D8707"/>
      <c r="E8707"/>
      <c r="F8707"/>
      <c r="G8707"/>
      <c r="H8707"/>
      <c r="I8707"/>
      <c r="J8707"/>
      <c r="K8707"/>
      <c r="L8707"/>
      <c r="M8707"/>
      <c r="N8707"/>
      <c r="O8707"/>
      <c r="P8707"/>
      <c r="Q8707"/>
    </row>
    <row r="8708" spans="3:17" x14ac:dyDescent="0.35">
      <c r="C8708"/>
      <c r="D8708"/>
      <c r="E8708"/>
      <c r="F8708"/>
      <c r="G8708"/>
      <c r="H8708"/>
      <c r="I8708"/>
      <c r="J8708"/>
      <c r="K8708"/>
      <c r="L8708"/>
      <c r="M8708"/>
      <c r="N8708"/>
      <c r="O8708"/>
      <c r="P8708"/>
      <c r="Q8708"/>
    </row>
    <row r="8709" spans="3:17" x14ac:dyDescent="0.35">
      <c r="C8709"/>
      <c r="D8709"/>
      <c r="E8709"/>
      <c r="F8709"/>
      <c r="G8709"/>
      <c r="H8709"/>
      <c r="I8709"/>
      <c r="J8709"/>
      <c r="K8709"/>
      <c r="L8709"/>
      <c r="M8709"/>
      <c r="N8709"/>
      <c r="O8709"/>
      <c r="P8709"/>
      <c r="Q8709"/>
    </row>
    <row r="8710" spans="3:17" x14ac:dyDescent="0.35">
      <c r="C8710"/>
      <c r="D8710"/>
      <c r="E8710"/>
      <c r="F8710"/>
      <c r="G8710"/>
      <c r="H8710"/>
      <c r="I8710"/>
      <c r="J8710"/>
      <c r="K8710"/>
      <c r="L8710"/>
      <c r="M8710"/>
      <c r="N8710"/>
      <c r="O8710"/>
      <c r="P8710"/>
      <c r="Q8710"/>
    </row>
    <row r="8711" spans="3:17" x14ac:dyDescent="0.35">
      <c r="C8711"/>
      <c r="D8711"/>
      <c r="E8711"/>
      <c r="F8711"/>
      <c r="G8711"/>
      <c r="H8711"/>
      <c r="I8711"/>
      <c r="J8711"/>
      <c r="K8711"/>
      <c r="L8711"/>
      <c r="M8711"/>
      <c r="N8711"/>
      <c r="O8711"/>
      <c r="P8711"/>
      <c r="Q8711"/>
    </row>
    <row r="8712" spans="3:17" x14ac:dyDescent="0.35">
      <c r="C8712"/>
      <c r="D8712"/>
      <c r="E8712"/>
      <c r="F8712"/>
      <c r="G8712"/>
      <c r="H8712"/>
      <c r="I8712"/>
      <c r="J8712"/>
      <c r="K8712"/>
      <c r="L8712"/>
      <c r="M8712"/>
      <c r="N8712"/>
      <c r="O8712"/>
      <c r="P8712"/>
      <c r="Q8712"/>
    </row>
    <row r="8713" spans="3:17" x14ac:dyDescent="0.35">
      <c r="C8713"/>
      <c r="D8713"/>
      <c r="E8713"/>
      <c r="F8713"/>
      <c r="G8713"/>
      <c r="H8713"/>
      <c r="I8713"/>
      <c r="J8713"/>
      <c r="K8713"/>
      <c r="L8713"/>
      <c r="M8713"/>
      <c r="N8713"/>
      <c r="O8713"/>
      <c r="P8713"/>
      <c r="Q8713"/>
    </row>
    <row r="8714" spans="3:17" x14ac:dyDescent="0.35">
      <c r="C8714"/>
      <c r="D8714"/>
      <c r="E8714"/>
      <c r="F8714"/>
      <c r="G8714"/>
      <c r="H8714"/>
      <c r="I8714"/>
      <c r="J8714"/>
      <c r="K8714"/>
      <c r="L8714"/>
      <c r="M8714"/>
      <c r="N8714"/>
      <c r="O8714"/>
      <c r="P8714"/>
      <c r="Q8714"/>
    </row>
    <row r="8715" spans="3:17" x14ac:dyDescent="0.35">
      <c r="C8715"/>
      <c r="D8715"/>
      <c r="E8715"/>
      <c r="F8715"/>
      <c r="G8715"/>
      <c r="H8715"/>
      <c r="I8715"/>
      <c r="J8715"/>
      <c r="K8715"/>
      <c r="L8715"/>
      <c r="M8715"/>
      <c r="N8715"/>
      <c r="O8715"/>
      <c r="P8715"/>
      <c r="Q8715"/>
    </row>
    <row r="8716" spans="3:17" x14ac:dyDescent="0.35">
      <c r="C8716"/>
      <c r="D8716"/>
      <c r="E8716"/>
      <c r="F8716"/>
      <c r="G8716"/>
      <c r="H8716"/>
      <c r="I8716"/>
      <c r="J8716"/>
      <c r="K8716"/>
      <c r="L8716"/>
      <c r="M8716"/>
      <c r="N8716"/>
      <c r="O8716"/>
      <c r="P8716"/>
      <c r="Q8716"/>
    </row>
    <row r="8717" spans="3:17" x14ac:dyDescent="0.35">
      <c r="C8717"/>
      <c r="D8717"/>
      <c r="E8717"/>
      <c r="F8717"/>
      <c r="G8717"/>
      <c r="H8717"/>
      <c r="I8717"/>
      <c r="J8717"/>
      <c r="K8717"/>
      <c r="L8717"/>
      <c r="M8717"/>
      <c r="N8717"/>
      <c r="O8717"/>
      <c r="P8717"/>
      <c r="Q8717"/>
    </row>
    <row r="8718" spans="3:17" x14ac:dyDescent="0.35">
      <c r="C8718"/>
      <c r="D8718"/>
      <c r="E8718"/>
      <c r="F8718"/>
      <c r="G8718"/>
      <c r="H8718"/>
      <c r="I8718"/>
      <c r="J8718"/>
      <c r="K8718"/>
      <c r="L8718"/>
      <c r="M8718"/>
      <c r="N8718"/>
      <c r="O8718"/>
      <c r="P8718"/>
      <c r="Q8718"/>
    </row>
    <row r="8719" spans="3:17" x14ac:dyDescent="0.35">
      <c r="C8719"/>
      <c r="D8719"/>
      <c r="E8719"/>
      <c r="F8719"/>
      <c r="G8719"/>
      <c r="H8719"/>
      <c r="I8719"/>
      <c r="J8719"/>
      <c r="K8719"/>
      <c r="L8719"/>
      <c r="M8719"/>
      <c r="N8719"/>
      <c r="O8719"/>
      <c r="P8719"/>
      <c r="Q8719"/>
    </row>
    <row r="8720" spans="3:17" x14ac:dyDescent="0.35">
      <c r="C8720"/>
      <c r="D8720"/>
      <c r="E8720"/>
      <c r="F8720"/>
      <c r="G8720"/>
      <c r="H8720"/>
      <c r="I8720"/>
      <c r="J8720"/>
      <c r="K8720"/>
      <c r="L8720"/>
      <c r="M8720"/>
      <c r="N8720"/>
      <c r="O8720"/>
      <c r="P8720"/>
      <c r="Q8720"/>
    </row>
    <row r="8721" spans="3:17" x14ac:dyDescent="0.35">
      <c r="C8721"/>
      <c r="D8721"/>
      <c r="E8721"/>
      <c r="F8721"/>
      <c r="G8721"/>
      <c r="H8721"/>
      <c r="I8721"/>
      <c r="J8721"/>
      <c r="K8721"/>
      <c r="L8721"/>
      <c r="M8721"/>
      <c r="N8721"/>
      <c r="O8721"/>
      <c r="P8721"/>
      <c r="Q8721"/>
    </row>
    <row r="8722" spans="3:17" x14ac:dyDescent="0.35">
      <c r="C8722"/>
      <c r="D8722"/>
      <c r="E8722"/>
      <c r="F8722"/>
      <c r="G8722"/>
      <c r="H8722"/>
      <c r="I8722"/>
      <c r="J8722"/>
      <c r="K8722"/>
      <c r="L8722"/>
      <c r="M8722"/>
      <c r="N8722"/>
      <c r="O8722"/>
      <c r="P8722"/>
      <c r="Q8722"/>
    </row>
    <row r="8723" spans="3:17" x14ac:dyDescent="0.35">
      <c r="C8723"/>
      <c r="D8723"/>
      <c r="E8723"/>
      <c r="F8723"/>
      <c r="G8723"/>
      <c r="H8723"/>
      <c r="I8723"/>
      <c r="J8723"/>
      <c r="K8723"/>
      <c r="L8723"/>
      <c r="M8723"/>
      <c r="N8723"/>
      <c r="O8723"/>
      <c r="P8723"/>
      <c r="Q8723"/>
    </row>
    <row r="8724" spans="3:17" x14ac:dyDescent="0.35">
      <c r="C8724"/>
      <c r="D8724"/>
      <c r="E8724"/>
      <c r="F8724"/>
      <c r="G8724"/>
      <c r="H8724"/>
      <c r="I8724"/>
      <c r="J8724"/>
      <c r="K8724"/>
      <c r="L8724"/>
      <c r="M8724"/>
      <c r="N8724"/>
      <c r="O8724"/>
      <c r="P8724"/>
      <c r="Q8724"/>
    </row>
    <row r="8725" spans="3:17" x14ac:dyDescent="0.35">
      <c r="C8725"/>
      <c r="D8725"/>
      <c r="E8725"/>
      <c r="F8725"/>
      <c r="G8725"/>
      <c r="H8725"/>
      <c r="I8725"/>
      <c r="J8725"/>
      <c r="K8725"/>
      <c r="L8725"/>
      <c r="M8725"/>
      <c r="N8725"/>
      <c r="O8725"/>
      <c r="P8725"/>
      <c r="Q8725"/>
    </row>
    <row r="8726" spans="3:17" x14ac:dyDescent="0.35">
      <c r="C8726"/>
      <c r="D8726"/>
      <c r="E8726"/>
      <c r="F8726"/>
      <c r="G8726"/>
      <c r="H8726"/>
      <c r="I8726"/>
      <c r="J8726"/>
      <c r="K8726"/>
      <c r="L8726"/>
      <c r="M8726"/>
      <c r="N8726"/>
      <c r="O8726"/>
      <c r="P8726"/>
      <c r="Q8726"/>
    </row>
    <row r="8727" spans="3:17" x14ac:dyDescent="0.35">
      <c r="C8727"/>
      <c r="D8727"/>
      <c r="E8727"/>
      <c r="F8727"/>
      <c r="G8727"/>
      <c r="H8727"/>
      <c r="I8727"/>
      <c r="J8727"/>
      <c r="K8727"/>
      <c r="L8727"/>
      <c r="M8727"/>
      <c r="N8727"/>
      <c r="O8727"/>
      <c r="P8727"/>
      <c r="Q8727"/>
    </row>
    <row r="8728" spans="3:17" x14ac:dyDescent="0.35">
      <c r="C8728"/>
      <c r="D8728"/>
      <c r="E8728"/>
      <c r="F8728"/>
      <c r="G8728"/>
      <c r="H8728"/>
      <c r="I8728"/>
      <c r="J8728"/>
      <c r="K8728"/>
      <c r="L8728"/>
      <c r="M8728"/>
      <c r="N8728"/>
      <c r="O8728"/>
      <c r="P8728"/>
      <c r="Q8728"/>
    </row>
    <row r="8729" spans="3:17" x14ac:dyDescent="0.35">
      <c r="C8729"/>
      <c r="D8729"/>
      <c r="E8729"/>
      <c r="F8729"/>
      <c r="G8729"/>
      <c r="H8729"/>
      <c r="I8729"/>
      <c r="J8729"/>
      <c r="K8729"/>
      <c r="L8729"/>
      <c r="M8729"/>
      <c r="N8729"/>
      <c r="O8729"/>
      <c r="P8729"/>
      <c r="Q8729"/>
    </row>
    <row r="8730" spans="3:17" x14ac:dyDescent="0.35">
      <c r="C8730"/>
      <c r="D8730"/>
      <c r="E8730"/>
      <c r="F8730"/>
      <c r="G8730"/>
      <c r="H8730"/>
      <c r="I8730"/>
      <c r="J8730"/>
      <c r="K8730"/>
      <c r="L8730"/>
      <c r="M8730"/>
      <c r="N8730"/>
      <c r="O8730"/>
      <c r="P8730"/>
      <c r="Q8730"/>
    </row>
    <row r="8731" spans="3:17" x14ac:dyDescent="0.35">
      <c r="C8731"/>
      <c r="D8731"/>
      <c r="E8731"/>
      <c r="F8731"/>
      <c r="G8731"/>
      <c r="H8731"/>
      <c r="I8731"/>
      <c r="J8731"/>
      <c r="K8731"/>
      <c r="L8731"/>
      <c r="M8731"/>
      <c r="N8731"/>
      <c r="O8731"/>
      <c r="P8731"/>
      <c r="Q8731"/>
    </row>
    <row r="8732" spans="3:17" x14ac:dyDescent="0.35">
      <c r="C8732"/>
      <c r="D8732"/>
      <c r="E8732"/>
      <c r="F8732"/>
      <c r="G8732"/>
      <c r="H8732"/>
      <c r="I8732"/>
      <c r="J8732"/>
      <c r="K8732"/>
      <c r="L8732"/>
      <c r="M8732"/>
      <c r="N8732"/>
      <c r="O8732"/>
      <c r="P8732"/>
      <c r="Q8732"/>
    </row>
    <row r="8733" spans="3:17" x14ac:dyDescent="0.35">
      <c r="C8733"/>
      <c r="D8733"/>
      <c r="E8733"/>
      <c r="F8733"/>
      <c r="G8733"/>
      <c r="H8733"/>
      <c r="I8733"/>
      <c r="J8733"/>
      <c r="K8733"/>
      <c r="L8733"/>
      <c r="M8733"/>
      <c r="N8733"/>
      <c r="O8733"/>
      <c r="P8733"/>
      <c r="Q8733"/>
    </row>
    <row r="8734" spans="3:17" x14ac:dyDescent="0.35">
      <c r="C8734"/>
      <c r="D8734"/>
      <c r="E8734"/>
      <c r="F8734"/>
      <c r="G8734"/>
      <c r="H8734"/>
      <c r="I8734"/>
      <c r="J8734"/>
      <c r="K8734"/>
      <c r="L8734"/>
      <c r="M8734"/>
      <c r="N8734"/>
      <c r="O8734"/>
      <c r="P8734"/>
      <c r="Q8734"/>
    </row>
    <row r="8735" spans="3:17" x14ac:dyDescent="0.35">
      <c r="C8735"/>
      <c r="D8735"/>
      <c r="E8735"/>
      <c r="F8735"/>
      <c r="G8735"/>
      <c r="H8735"/>
      <c r="I8735"/>
      <c r="J8735"/>
      <c r="K8735"/>
      <c r="L8735"/>
      <c r="M8735"/>
      <c r="N8735"/>
      <c r="O8735"/>
      <c r="P8735"/>
      <c r="Q8735"/>
    </row>
    <row r="8736" spans="3:17" x14ac:dyDescent="0.35">
      <c r="C8736"/>
      <c r="D8736"/>
      <c r="E8736"/>
      <c r="F8736"/>
      <c r="G8736"/>
      <c r="H8736"/>
      <c r="I8736"/>
      <c r="J8736"/>
      <c r="K8736"/>
      <c r="L8736"/>
      <c r="M8736"/>
      <c r="N8736"/>
      <c r="O8736"/>
      <c r="P8736"/>
      <c r="Q8736"/>
    </row>
    <row r="8737" spans="3:17" x14ac:dyDescent="0.35">
      <c r="C8737"/>
      <c r="D8737"/>
      <c r="E8737"/>
      <c r="F8737"/>
      <c r="G8737"/>
      <c r="H8737"/>
      <c r="I8737"/>
      <c r="J8737"/>
      <c r="K8737"/>
      <c r="L8737"/>
      <c r="M8737"/>
      <c r="N8737"/>
      <c r="O8737"/>
      <c r="P8737"/>
      <c r="Q8737"/>
    </row>
    <row r="8738" spans="3:17" x14ac:dyDescent="0.35">
      <c r="C8738"/>
      <c r="D8738"/>
      <c r="E8738"/>
      <c r="F8738"/>
      <c r="G8738"/>
      <c r="H8738"/>
      <c r="I8738"/>
      <c r="J8738"/>
      <c r="K8738"/>
      <c r="L8738"/>
      <c r="M8738"/>
      <c r="N8738"/>
      <c r="O8738"/>
      <c r="P8738"/>
      <c r="Q8738"/>
    </row>
    <row r="8739" spans="3:17" x14ac:dyDescent="0.35">
      <c r="C8739"/>
      <c r="D8739"/>
      <c r="E8739"/>
      <c r="F8739"/>
      <c r="G8739"/>
      <c r="H8739"/>
      <c r="I8739"/>
      <c r="J8739"/>
      <c r="K8739"/>
      <c r="L8739"/>
      <c r="M8739"/>
      <c r="N8739"/>
      <c r="O8739"/>
      <c r="P8739"/>
      <c r="Q8739"/>
    </row>
    <row r="8740" spans="3:17" x14ac:dyDescent="0.35">
      <c r="C8740"/>
      <c r="D8740"/>
      <c r="E8740"/>
      <c r="F8740"/>
      <c r="G8740"/>
      <c r="H8740"/>
      <c r="I8740"/>
      <c r="J8740"/>
      <c r="K8740"/>
      <c r="L8740"/>
      <c r="M8740"/>
      <c r="N8740"/>
      <c r="O8740"/>
      <c r="P8740"/>
      <c r="Q8740"/>
    </row>
    <row r="8741" spans="3:17" x14ac:dyDescent="0.35">
      <c r="C8741"/>
      <c r="D8741"/>
      <c r="E8741"/>
      <c r="F8741"/>
      <c r="G8741"/>
      <c r="H8741"/>
      <c r="I8741"/>
      <c r="J8741"/>
      <c r="K8741"/>
      <c r="L8741"/>
      <c r="M8741"/>
      <c r="N8741"/>
      <c r="O8741"/>
      <c r="P8741"/>
      <c r="Q8741"/>
    </row>
    <row r="8742" spans="3:17" x14ac:dyDescent="0.35">
      <c r="C8742"/>
      <c r="D8742"/>
      <c r="E8742"/>
      <c r="F8742"/>
      <c r="G8742"/>
      <c r="H8742"/>
      <c r="I8742"/>
      <c r="J8742"/>
      <c r="K8742"/>
      <c r="L8742"/>
      <c r="M8742"/>
      <c r="N8742"/>
      <c r="O8742"/>
      <c r="P8742"/>
      <c r="Q8742"/>
    </row>
    <row r="8743" spans="3:17" x14ac:dyDescent="0.35">
      <c r="C8743"/>
      <c r="D8743"/>
      <c r="E8743"/>
      <c r="F8743"/>
      <c r="G8743"/>
      <c r="H8743"/>
      <c r="I8743"/>
      <c r="J8743"/>
      <c r="K8743"/>
      <c r="L8743"/>
      <c r="M8743"/>
      <c r="N8743"/>
      <c r="O8743"/>
      <c r="P8743"/>
      <c r="Q8743"/>
    </row>
    <row r="8744" spans="3:17" x14ac:dyDescent="0.35">
      <c r="C8744"/>
      <c r="D8744"/>
      <c r="E8744"/>
      <c r="F8744"/>
      <c r="G8744"/>
      <c r="H8744"/>
      <c r="I8744"/>
      <c r="J8744"/>
      <c r="K8744"/>
      <c r="L8744"/>
      <c r="M8744"/>
      <c r="N8744"/>
      <c r="O8744"/>
      <c r="P8744"/>
      <c r="Q8744"/>
    </row>
    <row r="8745" spans="3:17" x14ac:dyDescent="0.35">
      <c r="C8745"/>
      <c r="D8745"/>
      <c r="E8745"/>
      <c r="F8745"/>
      <c r="G8745"/>
      <c r="H8745"/>
      <c r="I8745"/>
      <c r="J8745"/>
      <c r="K8745"/>
      <c r="L8745"/>
      <c r="M8745"/>
      <c r="N8745"/>
      <c r="O8745"/>
      <c r="P8745"/>
      <c r="Q8745"/>
    </row>
    <row r="8746" spans="3:17" x14ac:dyDescent="0.35">
      <c r="C8746"/>
      <c r="D8746"/>
      <c r="E8746"/>
      <c r="F8746"/>
      <c r="G8746"/>
      <c r="H8746"/>
      <c r="I8746"/>
      <c r="J8746"/>
      <c r="K8746"/>
      <c r="L8746"/>
      <c r="M8746"/>
      <c r="N8746"/>
      <c r="O8746"/>
      <c r="P8746"/>
      <c r="Q8746"/>
    </row>
    <row r="8747" spans="3:17" x14ac:dyDescent="0.35">
      <c r="C8747"/>
      <c r="D8747"/>
      <c r="E8747"/>
      <c r="F8747"/>
      <c r="G8747"/>
      <c r="H8747"/>
      <c r="I8747"/>
      <c r="J8747"/>
      <c r="K8747"/>
      <c r="L8747"/>
      <c r="M8747"/>
      <c r="N8747"/>
      <c r="O8747"/>
      <c r="P8747"/>
      <c r="Q8747"/>
    </row>
    <row r="8748" spans="3:17" x14ac:dyDescent="0.35">
      <c r="C8748"/>
      <c r="D8748"/>
      <c r="E8748"/>
      <c r="F8748"/>
      <c r="G8748"/>
      <c r="H8748"/>
      <c r="I8748"/>
      <c r="J8748"/>
      <c r="K8748"/>
      <c r="L8748"/>
      <c r="M8748"/>
      <c r="N8748"/>
      <c r="O8748"/>
      <c r="P8748"/>
      <c r="Q8748"/>
    </row>
    <row r="8749" spans="3:17" x14ac:dyDescent="0.35">
      <c r="C8749"/>
      <c r="D8749"/>
      <c r="E8749"/>
      <c r="F8749"/>
      <c r="G8749"/>
      <c r="H8749"/>
      <c r="I8749"/>
      <c r="J8749"/>
      <c r="K8749"/>
      <c r="L8749"/>
      <c r="M8749"/>
      <c r="N8749"/>
      <c r="O8749"/>
      <c r="P8749"/>
      <c r="Q8749"/>
    </row>
    <row r="8750" spans="3:17" x14ac:dyDescent="0.35">
      <c r="C8750"/>
      <c r="D8750"/>
      <c r="E8750"/>
      <c r="F8750"/>
      <c r="G8750"/>
      <c r="H8750"/>
      <c r="I8750"/>
      <c r="J8750"/>
      <c r="K8750"/>
      <c r="L8750"/>
      <c r="M8750"/>
      <c r="N8750"/>
      <c r="O8750"/>
      <c r="P8750"/>
      <c r="Q8750"/>
    </row>
    <row r="8751" spans="3:17" x14ac:dyDescent="0.35">
      <c r="C8751"/>
      <c r="D8751"/>
      <c r="E8751"/>
      <c r="F8751"/>
      <c r="G8751"/>
      <c r="H8751"/>
      <c r="I8751"/>
      <c r="J8751"/>
      <c r="K8751"/>
      <c r="L8751"/>
      <c r="M8751"/>
      <c r="N8751"/>
      <c r="O8751"/>
      <c r="P8751"/>
      <c r="Q8751"/>
    </row>
    <row r="8752" spans="3:17" x14ac:dyDescent="0.35">
      <c r="C8752"/>
      <c r="D8752"/>
      <c r="E8752"/>
      <c r="F8752"/>
      <c r="G8752"/>
      <c r="H8752"/>
      <c r="I8752"/>
      <c r="J8752"/>
      <c r="K8752"/>
      <c r="L8752"/>
      <c r="M8752"/>
      <c r="N8752"/>
      <c r="O8752"/>
      <c r="P8752"/>
      <c r="Q8752"/>
    </row>
    <row r="8753" spans="3:17" x14ac:dyDescent="0.35">
      <c r="C8753"/>
      <c r="D8753"/>
      <c r="E8753"/>
      <c r="F8753"/>
      <c r="G8753"/>
      <c r="H8753"/>
      <c r="I8753"/>
      <c r="J8753"/>
      <c r="K8753"/>
      <c r="L8753"/>
      <c r="M8753"/>
      <c r="N8753"/>
      <c r="O8753"/>
      <c r="P8753"/>
      <c r="Q8753"/>
    </row>
    <row r="8754" spans="3:17" x14ac:dyDescent="0.35">
      <c r="C8754"/>
      <c r="D8754"/>
      <c r="E8754"/>
      <c r="F8754"/>
      <c r="G8754"/>
      <c r="H8754"/>
      <c r="I8754"/>
      <c r="J8754"/>
      <c r="K8754"/>
      <c r="L8754"/>
      <c r="M8754"/>
      <c r="N8754"/>
      <c r="O8754"/>
      <c r="P8754"/>
      <c r="Q8754"/>
    </row>
    <row r="8755" spans="3:17" x14ac:dyDescent="0.35">
      <c r="C8755"/>
      <c r="D8755"/>
      <c r="E8755"/>
      <c r="F8755"/>
      <c r="G8755"/>
      <c r="H8755"/>
      <c r="I8755"/>
      <c r="J8755"/>
      <c r="K8755"/>
      <c r="L8755"/>
      <c r="M8755"/>
      <c r="N8755"/>
      <c r="O8755"/>
      <c r="P8755"/>
      <c r="Q8755"/>
    </row>
    <row r="8756" spans="3:17" x14ac:dyDescent="0.35">
      <c r="C8756"/>
      <c r="D8756"/>
      <c r="E8756"/>
      <c r="F8756"/>
      <c r="G8756"/>
      <c r="H8756"/>
      <c r="I8756"/>
      <c r="J8756"/>
      <c r="K8756"/>
      <c r="L8756"/>
      <c r="M8756"/>
      <c r="N8756"/>
      <c r="O8756"/>
      <c r="P8756"/>
      <c r="Q8756"/>
    </row>
    <row r="8757" spans="3:17" x14ac:dyDescent="0.35">
      <c r="C8757"/>
      <c r="D8757"/>
      <c r="E8757"/>
      <c r="F8757"/>
      <c r="G8757"/>
      <c r="H8757"/>
      <c r="I8757"/>
      <c r="J8757"/>
      <c r="K8757"/>
      <c r="L8757"/>
      <c r="M8757"/>
      <c r="N8757"/>
      <c r="O8757"/>
      <c r="P8757"/>
      <c r="Q8757"/>
    </row>
    <row r="8758" spans="3:17" x14ac:dyDescent="0.35">
      <c r="C8758"/>
      <c r="D8758"/>
      <c r="E8758"/>
      <c r="F8758"/>
      <c r="G8758"/>
      <c r="H8758"/>
      <c r="I8758"/>
      <c r="J8758"/>
      <c r="K8758"/>
      <c r="L8758"/>
      <c r="M8758"/>
      <c r="N8758"/>
      <c r="O8758"/>
      <c r="P8758"/>
      <c r="Q8758"/>
    </row>
    <row r="8759" spans="3:17" x14ac:dyDescent="0.35">
      <c r="C8759"/>
      <c r="D8759"/>
      <c r="E8759"/>
      <c r="F8759"/>
      <c r="G8759"/>
      <c r="H8759"/>
      <c r="I8759"/>
      <c r="J8759"/>
      <c r="K8759"/>
      <c r="L8759"/>
      <c r="M8759"/>
      <c r="N8759"/>
      <c r="O8759"/>
      <c r="P8759"/>
      <c r="Q8759"/>
    </row>
    <row r="8760" spans="3:17" x14ac:dyDescent="0.35">
      <c r="C8760"/>
      <c r="D8760"/>
      <c r="E8760"/>
      <c r="F8760"/>
      <c r="G8760"/>
      <c r="H8760"/>
      <c r="I8760"/>
      <c r="J8760"/>
      <c r="K8760"/>
      <c r="L8760"/>
      <c r="M8760"/>
      <c r="N8760"/>
      <c r="O8760"/>
      <c r="P8760"/>
      <c r="Q8760"/>
    </row>
    <row r="8761" spans="3:17" x14ac:dyDescent="0.35">
      <c r="C8761"/>
      <c r="D8761"/>
      <c r="E8761"/>
      <c r="F8761"/>
      <c r="G8761"/>
      <c r="H8761"/>
      <c r="I8761"/>
      <c r="J8761"/>
      <c r="K8761"/>
      <c r="L8761"/>
      <c r="M8761"/>
      <c r="N8761"/>
      <c r="O8761"/>
      <c r="P8761"/>
      <c r="Q8761"/>
    </row>
    <row r="8762" spans="3:17" x14ac:dyDescent="0.35">
      <c r="C8762"/>
      <c r="D8762"/>
      <c r="E8762"/>
      <c r="F8762"/>
      <c r="G8762"/>
      <c r="H8762"/>
      <c r="I8762"/>
      <c r="J8762"/>
      <c r="K8762"/>
      <c r="L8762"/>
      <c r="M8762"/>
      <c r="N8762"/>
      <c r="O8762"/>
      <c r="P8762"/>
      <c r="Q8762"/>
    </row>
    <row r="8763" spans="3:17" x14ac:dyDescent="0.35">
      <c r="C8763"/>
      <c r="D8763"/>
      <c r="E8763"/>
      <c r="F8763"/>
      <c r="G8763"/>
      <c r="H8763"/>
      <c r="I8763"/>
      <c r="J8763"/>
      <c r="K8763"/>
      <c r="L8763"/>
      <c r="M8763"/>
      <c r="N8763"/>
      <c r="O8763"/>
      <c r="P8763"/>
      <c r="Q8763"/>
    </row>
    <row r="8764" spans="3:17" x14ac:dyDescent="0.35">
      <c r="C8764"/>
      <c r="D8764"/>
      <c r="E8764"/>
      <c r="F8764"/>
      <c r="G8764"/>
      <c r="H8764"/>
      <c r="I8764"/>
      <c r="J8764"/>
      <c r="K8764"/>
      <c r="L8764"/>
      <c r="M8764"/>
      <c r="N8764"/>
      <c r="O8764"/>
      <c r="P8764"/>
      <c r="Q8764"/>
    </row>
    <row r="8765" spans="3:17" x14ac:dyDescent="0.35">
      <c r="C8765"/>
      <c r="D8765"/>
      <c r="E8765"/>
      <c r="F8765"/>
      <c r="G8765"/>
      <c r="H8765"/>
      <c r="I8765"/>
      <c r="J8765"/>
      <c r="K8765"/>
      <c r="L8765"/>
      <c r="M8765"/>
      <c r="N8765"/>
      <c r="O8765"/>
      <c r="P8765"/>
      <c r="Q8765"/>
    </row>
    <row r="8766" spans="3:17" x14ac:dyDescent="0.35">
      <c r="C8766"/>
      <c r="D8766"/>
      <c r="E8766"/>
      <c r="F8766"/>
      <c r="G8766"/>
      <c r="H8766"/>
      <c r="I8766"/>
      <c r="J8766"/>
      <c r="K8766"/>
      <c r="L8766"/>
      <c r="M8766"/>
      <c r="N8766"/>
      <c r="O8766"/>
      <c r="P8766"/>
      <c r="Q8766"/>
    </row>
    <row r="8767" spans="3:17" x14ac:dyDescent="0.35">
      <c r="C8767"/>
      <c r="D8767"/>
      <c r="E8767"/>
      <c r="F8767"/>
      <c r="G8767"/>
      <c r="H8767"/>
      <c r="I8767"/>
      <c r="J8767"/>
      <c r="K8767"/>
      <c r="L8767"/>
      <c r="M8767"/>
      <c r="N8767"/>
      <c r="O8767"/>
      <c r="P8767"/>
      <c r="Q8767"/>
    </row>
    <row r="8768" spans="3:17" x14ac:dyDescent="0.35">
      <c r="C8768"/>
      <c r="D8768"/>
      <c r="E8768"/>
      <c r="F8768"/>
      <c r="G8768"/>
      <c r="H8768"/>
      <c r="I8768"/>
      <c r="J8768"/>
      <c r="K8768"/>
      <c r="L8768"/>
      <c r="M8768"/>
      <c r="N8768"/>
      <c r="O8768"/>
      <c r="P8768"/>
      <c r="Q8768"/>
    </row>
    <row r="8769" spans="3:17" x14ac:dyDescent="0.35">
      <c r="C8769"/>
      <c r="D8769"/>
      <c r="E8769"/>
      <c r="F8769"/>
      <c r="G8769"/>
      <c r="H8769"/>
      <c r="I8769"/>
      <c r="J8769"/>
      <c r="K8769"/>
      <c r="L8769"/>
      <c r="M8769"/>
      <c r="N8769"/>
      <c r="O8769"/>
      <c r="P8769"/>
      <c r="Q8769"/>
    </row>
    <row r="8770" spans="3:17" x14ac:dyDescent="0.35">
      <c r="C8770"/>
      <c r="D8770"/>
      <c r="E8770"/>
      <c r="F8770"/>
      <c r="G8770"/>
      <c r="H8770"/>
      <c r="I8770"/>
      <c r="J8770"/>
      <c r="K8770"/>
      <c r="L8770"/>
      <c r="M8770"/>
      <c r="N8770"/>
      <c r="O8770"/>
      <c r="P8770"/>
      <c r="Q8770"/>
    </row>
    <row r="8771" spans="3:17" x14ac:dyDescent="0.35">
      <c r="C8771"/>
      <c r="D8771"/>
      <c r="E8771"/>
      <c r="F8771"/>
      <c r="G8771"/>
      <c r="H8771"/>
      <c r="I8771"/>
      <c r="J8771"/>
      <c r="K8771"/>
      <c r="L8771"/>
      <c r="M8771"/>
      <c r="N8771"/>
      <c r="O8771"/>
      <c r="P8771"/>
      <c r="Q8771"/>
    </row>
    <row r="8772" spans="3:17" x14ac:dyDescent="0.35">
      <c r="C8772"/>
      <c r="D8772"/>
      <c r="E8772"/>
      <c r="F8772"/>
      <c r="G8772"/>
      <c r="H8772"/>
      <c r="I8772"/>
      <c r="J8772"/>
      <c r="K8772"/>
      <c r="L8772"/>
      <c r="M8772"/>
      <c r="N8772"/>
      <c r="O8772"/>
      <c r="P8772"/>
      <c r="Q8772"/>
    </row>
    <row r="8773" spans="3:17" x14ac:dyDescent="0.35">
      <c r="C8773"/>
      <c r="D8773"/>
      <c r="E8773"/>
      <c r="F8773"/>
      <c r="G8773"/>
      <c r="H8773"/>
      <c r="I8773"/>
      <c r="J8773"/>
      <c r="K8773"/>
      <c r="L8773"/>
      <c r="M8773"/>
      <c r="N8773"/>
      <c r="O8773"/>
      <c r="P8773"/>
      <c r="Q8773"/>
    </row>
    <row r="8774" spans="3:17" x14ac:dyDescent="0.35">
      <c r="C8774"/>
      <c r="D8774"/>
      <c r="E8774"/>
      <c r="F8774"/>
      <c r="G8774"/>
      <c r="H8774"/>
      <c r="I8774"/>
      <c r="J8774"/>
      <c r="K8774"/>
      <c r="L8774"/>
      <c r="M8774"/>
      <c r="N8774"/>
      <c r="O8774"/>
      <c r="P8774"/>
      <c r="Q8774"/>
    </row>
    <row r="8775" spans="3:17" x14ac:dyDescent="0.35">
      <c r="C8775"/>
      <c r="D8775"/>
      <c r="E8775"/>
      <c r="F8775"/>
      <c r="G8775"/>
      <c r="H8775"/>
      <c r="I8775"/>
      <c r="J8775"/>
      <c r="K8775"/>
      <c r="L8775"/>
      <c r="M8775"/>
      <c r="N8775"/>
      <c r="O8775"/>
      <c r="P8775"/>
      <c r="Q8775"/>
    </row>
    <row r="8776" spans="3:17" x14ac:dyDescent="0.35">
      <c r="C8776"/>
      <c r="D8776"/>
      <c r="E8776"/>
      <c r="F8776"/>
      <c r="G8776"/>
      <c r="H8776"/>
      <c r="I8776"/>
      <c r="J8776"/>
      <c r="K8776"/>
      <c r="L8776"/>
      <c r="M8776"/>
      <c r="N8776"/>
      <c r="O8776"/>
      <c r="P8776"/>
      <c r="Q8776"/>
    </row>
    <row r="8777" spans="3:17" x14ac:dyDescent="0.35">
      <c r="C8777"/>
      <c r="D8777"/>
      <c r="E8777"/>
      <c r="F8777"/>
      <c r="G8777"/>
      <c r="H8777"/>
      <c r="I8777"/>
      <c r="J8777"/>
      <c r="K8777"/>
      <c r="L8777"/>
      <c r="M8777"/>
      <c r="N8777"/>
      <c r="O8777"/>
      <c r="P8777"/>
      <c r="Q8777"/>
    </row>
    <row r="8778" spans="3:17" x14ac:dyDescent="0.35">
      <c r="C8778"/>
      <c r="D8778"/>
      <c r="E8778"/>
      <c r="F8778"/>
      <c r="G8778"/>
      <c r="H8778"/>
      <c r="I8778"/>
      <c r="J8778"/>
      <c r="K8778"/>
      <c r="L8778"/>
      <c r="M8778"/>
      <c r="N8778"/>
      <c r="O8778"/>
      <c r="P8778"/>
      <c r="Q8778"/>
    </row>
    <row r="8779" spans="3:17" x14ac:dyDescent="0.35">
      <c r="C8779"/>
      <c r="D8779"/>
      <c r="E8779"/>
      <c r="F8779"/>
      <c r="G8779"/>
      <c r="H8779"/>
      <c r="I8779"/>
      <c r="J8779"/>
      <c r="K8779"/>
      <c r="L8779"/>
      <c r="M8779"/>
      <c r="N8779"/>
      <c r="O8779"/>
      <c r="P8779"/>
      <c r="Q8779"/>
    </row>
    <row r="8780" spans="3:17" x14ac:dyDescent="0.35">
      <c r="C8780"/>
      <c r="D8780"/>
      <c r="E8780"/>
      <c r="F8780"/>
      <c r="G8780"/>
      <c r="H8780"/>
      <c r="I8780"/>
      <c r="J8780"/>
      <c r="K8780"/>
      <c r="L8780"/>
      <c r="M8780"/>
      <c r="N8780"/>
      <c r="O8780"/>
      <c r="P8780"/>
      <c r="Q8780"/>
    </row>
    <row r="8781" spans="3:17" x14ac:dyDescent="0.35">
      <c r="C8781"/>
      <c r="D8781"/>
      <c r="E8781"/>
      <c r="F8781"/>
      <c r="G8781"/>
      <c r="H8781"/>
      <c r="I8781"/>
      <c r="J8781"/>
      <c r="K8781"/>
      <c r="L8781"/>
      <c r="M8781"/>
      <c r="N8781"/>
      <c r="O8781"/>
      <c r="P8781"/>
      <c r="Q8781"/>
    </row>
    <row r="8782" spans="3:17" x14ac:dyDescent="0.35">
      <c r="C8782"/>
      <c r="D8782"/>
      <c r="E8782"/>
      <c r="F8782"/>
      <c r="G8782"/>
      <c r="H8782"/>
      <c r="I8782"/>
      <c r="J8782"/>
      <c r="K8782"/>
      <c r="L8782"/>
      <c r="M8782"/>
      <c r="N8782"/>
      <c r="O8782"/>
      <c r="P8782"/>
      <c r="Q8782"/>
    </row>
    <row r="8783" spans="3:17" x14ac:dyDescent="0.35">
      <c r="C8783"/>
      <c r="D8783"/>
      <c r="E8783"/>
      <c r="F8783"/>
      <c r="G8783"/>
      <c r="H8783"/>
      <c r="I8783"/>
      <c r="J8783"/>
      <c r="K8783"/>
      <c r="L8783"/>
      <c r="M8783"/>
      <c r="N8783"/>
      <c r="O8783"/>
      <c r="P8783"/>
      <c r="Q8783"/>
    </row>
    <row r="8784" spans="3:17" x14ac:dyDescent="0.35">
      <c r="C8784"/>
      <c r="D8784"/>
      <c r="E8784"/>
      <c r="F8784"/>
      <c r="G8784"/>
      <c r="H8784"/>
      <c r="I8784"/>
      <c r="J8784"/>
      <c r="K8784"/>
      <c r="L8784"/>
      <c r="M8784"/>
      <c r="N8784"/>
      <c r="O8784"/>
      <c r="P8784"/>
      <c r="Q8784"/>
    </row>
    <row r="8785" spans="3:17" x14ac:dyDescent="0.35">
      <c r="C8785"/>
      <c r="D8785"/>
      <c r="E8785"/>
      <c r="F8785"/>
      <c r="G8785"/>
      <c r="H8785"/>
      <c r="I8785"/>
      <c r="J8785"/>
      <c r="K8785"/>
      <c r="L8785"/>
      <c r="M8785"/>
      <c r="N8785"/>
      <c r="O8785"/>
      <c r="P8785"/>
      <c r="Q8785"/>
    </row>
    <row r="8786" spans="3:17" x14ac:dyDescent="0.35">
      <c r="C8786"/>
      <c r="D8786"/>
      <c r="E8786"/>
      <c r="F8786"/>
      <c r="G8786"/>
      <c r="H8786"/>
      <c r="I8786"/>
      <c r="J8786"/>
      <c r="K8786"/>
      <c r="L8786"/>
      <c r="M8786"/>
      <c r="N8786"/>
      <c r="O8786"/>
      <c r="P8786"/>
      <c r="Q8786"/>
    </row>
    <row r="8787" spans="3:17" x14ac:dyDescent="0.35">
      <c r="C8787"/>
      <c r="D8787"/>
      <c r="E8787"/>
      <c r="F8787"/>
      <c r="G8787"/>
      <c r="H8787"/>
      <c r="I8787"/>
      <c r="J8787"/>
      <c r="K8787"/>
      <c r="L8787"/>
      <c r="M8787"/>
      <c r="N8787"/>
      <c r="O8787"/>
      <c r="P8787"/>
      <c r="Q8787"/>
    </row>
    <row r="8788" spans="3:17" x14ac:dyDescent="0.35">
      <c r="C8788"/>
      <c r="D8788"/>
      <c r="E8788"/>
      <c r="F8788"/>
      <c r="G8788"/>
      <c r="H8788"/>
      <c r="I8788"/>
      <c r="J8788"/>
      <c r="K8788"/>
      <c r="L8788"/>
      <c r="M8788"/>
      <c r="N8788"/>
      <c r="O8788"/>
      <c r="P8788"/>
      <c r="Q8788"/>
    </row>
    <row r="8789" spans="3:17" x14ac:dyDescent="0.35">
      <c r="C8789"/>
      <c r="D8789"/>
      <c r="E8789"/>
      <c r="F8789"/>
      <c r="G8789"/>
      <c r="H8789"/>
      <c r="I8789"/>
      <c r="J8789"/>
      <c r="K8789"/>
      <c r="L8789"/>
      <c r="M8789"/>
      <c r="N8789"/>
      <c r="O8789"/>
      <c r="P8789"/>
      <c r="Q8789"/>
    </row>
    <row r="8790" spans="3:17" x14ac:dyDescent="0.35">
      <c r="C8790"/>
      <c r="D8790"/>
      <c r="E8790"/>
      <c r="F8790"/>
      <c r="G8790"/>
      <c r="H8790"/>
      <c r="I8790"/>
      <c r="J8790"/>
      <c r="K8790"/>
      <c r="L8790"/>
      <c r="M8790"/>
      <c r="N8790"/>
      <c r="O8790"/>
      <c r="P8790"/>
      <c r="Q8790"/>
    </row>
    <row r="8791" spans="3:17" x14ac:dyDescent="0.35">
      <c r="C8791"/>
      <c r="D8791"/>
      <c r="E8791"/>
      <c r="F8791"/>
      <c r="G8791"/>
      <c r="H8791"/>
      <c r="I8791"/>
      <c r="J8791"/>
      <c r="K8791"/>
      <c r="L8791"/>
      <c r="M8791"/>
      <c r="N8791"/>
      <c r="O8791"/>
      <c r="P8791"/>
      <c r="Q8791"/>
    </row>
    <row r="8792" spans="3:17" x14ac:dyDescent="0.35">
      <c r="C8792"/>
      <c r="D8792"/>
      <c r="E8792"/>
      <c r="F8792"/>
      <c r="G8792"/>
      <c r="H8792"/>
      <c r="I8792"/>
      <c r="J8792"/>
      <c r="K8792"/>
      <c r="L8792"/>
      <c r="M8792"/>
      <c r="N8792"/>
      <c r="O8792"/>
      <c r="P8792"/>
      <c r="Q8792"/>
    </row>
    <row r="8793" spans="3:17" x14ac:dyDescent="0.35">
      <c r="C8793"/>
      <c r="D8793"/>
      <c r="E8793"/>
      <c r="F8793"/>
      <c r="G8793"/>
      <c r="H8793"/>
      <c r="I8793"/>
      <c r="J8793"/>
      <c r="K8793"/>
      <c r="L8793"/>
      <c r="M8793"/>
      <c r="N8793"/>
      <c r="O8793"/>
      <c r="P8793"/>
      <c r="Q8793"/>
    </row>
    <row r="8794" spans="3:17" x14ac:dyDescent="0.35">
      <c r="C8794"/>
      <c r="D8794"/>
      <c r="E8794"/>
      <c r="F8794"/>
      <c r="G8794"/>
      <c r="H8794"/>
      <c r="I8794"/>
      <c r="J8794"/>
      <c r="K8794"/>
      <c r="L8794"/>
      <c r="M8794"/>
      <c r="N8794"/>
      <c r="O8794"/>
      <c r="P8794"/>
      <c r="Q8794"/>
    </row>
    <row r="8795" spans="3:17" x14ac:dyDescent="0.35">
      <c r="C8795"/>
      <c r="D8795"/>
      <c r="E8795"/>
      <c r="F8795"/>
      <c r="G8795"/>
      <c r="H8795"/>
      <c r="I8795"/>
      <c r="J8795"/>
      <c r="K8795"/>
      <c r="L8795"/>
      <c r="M8795"/>
      <c r="N8795"/>
      <c r="O8795"/>
      <c r="P8795"/>
      <c r="Q8795"/>
    </row>
    <row r="8796" spans="3:17" x14ac:dyDescent="0.35">
      <c r="C8796"/>
      <c r="D8796"/>
      <c r="E8796"/>
      <c r="F8796"/>
      <c r="G8796"/>
      <c r="H8796"/>
      <c r="I8796"/>
      <c r="J8796"/>
      <c r="K8796"/>
      <c r="L8796"/>
      <c r="M8796"/>
      <c r="N8796"/>
      <c r="O8796"/>
      <c r="P8796"/>
      <c r="Q8796"/>
    </row>
    <row r="8797" spans="3:17" x14ac:dyDescent="0.35">
      <c r="C8797"/>
      <c r="D8797"/>
      <c r="E8797"/>
      <c r="F8797"/>
      <c r="G8797"/>
      <c r="H8797"/>
      <c r="I8797"/>
      <c r="J8797"/>
      <c r="K8797"/>
      <c r="L8797"/>
      <c r="M8797"/>
      <c r="N8797"/>
      <c r="O8797"/>
      <c r="P8797"/>
      <c r="Q8797"/>
    </row>
    <row r="8798" spans="3:17" x14ac:dyDescent="0.35">
      <c r="C8798"/>
      <c r="D8798"/>
      <c r="E8798"/>
      <c r="F8798"/>
      <c r="G8798"/>
      <c r="H8798"/>
      <c r="I8798"/>
      <c r="J8798"/>
      <c r="K8798"/>
      <c r="L8798"/>
      <c r="M8798"/>
      <c r="N8798"/>
      <c r="O8798"/>
      <c r="P8798"/>
      <c r="Q8798"/>
    </row>
    <row r="8799" spans="3:17" x14ac:dyDescent="0.35">
      <c r="C8799"/>
      <c r="D8799"/>
      <c r="E8799"/>
      <c r="F8799"/>
      <c r="G8799"/>
      <c r="H8799"/>
      <c r="I8799"/>
      <c r="J8799"/>
      <c r="K8799"/>
      <c r="L8799"/>
      <c r="M8799"/>
      <c r="N8799"/>
      <c r="O8799"/>
      <c r="P8799"/>
      <c r="Q8799"/>
    </row>
    <row r="8800" spans="3:17" x14ac:dyDescent="0.35">
      <c r="C8800"/>
      <c r="D8800"/>
      <c r="E8800"/>
      <c r="F8800"/>
      <c r="G8800"/>
      <c r="H8800"/>
      <c r="I8800"/>
      <c r="J8800"/>
      <c r="K8800"/>
      <c r="L8800"/>
      <c r="M8800"/>
      <c r="N8800"/>
      <c r="O8800"/>
      <c r="P8800"/>
      <c r="Q8800"/>
    </row>
    <row r="8801" spans="3:17" x14ac:dyDescent="0.35">
      <c r="C8801"/>
      <c r="D8801"/>
      <c r="E8801"/>
      <c r="F8801"/>
      <c r="G8801"/>
      <c r="H8801"/>
      <c r="I8801"/>
      <c r="J8801"/>
      <c r="K8801"/>
      <c r="L8801"/>
      <c r="M8801"/>
      <c r="N8801"/>
      <c r="O8801"/>
      <c r="P8801"/>
      <c r="Q8801"/>
    </row>
    <row r="8802" spans="3:17" x14ac:dyDescent="0.35">
      <c r="C8802"/>
      <c r="D8802"/>
      <c r="E8802"/>
      <c r="F8802"/>
      <c r="G8802"/>
      <c r="H8802"/>
      <c r="I8802"/>
      <c r="J8802"/>
      <c r="K8802"/>
      <c r="L8802"/>
      <c r="M8802"/>
      <c r="N8802"/>
      <c r="O8802"/>
      <c r="P8802"/>
      <c r="Q8802"/>
    </row>
    <row r="8803" spans="3:17" x14ac:dyDescent="0.35">
      <c r="C8803"/>
      <c r="D8803"/>
      <c r="E8803"/>
      <c r="F8803"/>
      <c r="G8803"/>
      <c r="H8803"/>
      <c r="I8803"/>
      <c r="J8803"/>
      <c r="K8803"/>
      <c r="L8803"/>
      <c r="M8803"/>
      <c r="N8803"/>
      <c r="O8803"/>
      <c r="P8803"/>
      <c r="Q8803"/>
    </row>
    <row r="8804" spans="3:17" x14ac:dyDescent="0.35">
      <c r="C8804"/>
      <c r="D8804"/>
      <c r="E8804"/>
      <c r="F8804"/>
      <c r="G8804"/>
      <c r="H8804"/>
      <c r="I8804"/>
      <c r="J8804"/>
      <c r="K8804"/>
      <c r="L8804"/>
      <c r="M8804"/>
      <c r="N8804"/>
      <c r="O8804"/>
      <c r="P8804"/>
      <c r="Q8804"/>
    </row>
    <row r="8805" spans="3:17" x14ac:dyDescent="0.35">
      <c r="C8805"/>
      <c r="D8805"/>
      <c r="E8805"/>
      <c r="F8805"/>
      <c r="G8805"/>
      <c r="H8805"/>
      <c r="I8805"/>
      <c r="J8805"/>
      <c r="K8805"/>
      <c r="L8805"/>
      <c r="M8805"/>
      <c r="N8805"/>
      <c r="O8805"/>
      <c r="P8805"/>
      <c r="Q8805"/>
    </row>
    <row r="8806" spans="3:17" x14ac:dyDescent="0.35">
      <c r="C8806"/>
      <c r="D8806"/>
      <c r="E8806"/>
      <c r="F8806"/>
      <c r="G8806"/>
      <c r="H8806"/>
      <c r="I8806"/>
      <c r="J8806"/>
      <c r="K8806"/>
      <c r="L8806"/>
      <c r="M8806"/>
      <c r="N8806"/>
      <c r="O8806"/>
      <c r="P8806"/>
      <c r="Q8806"/>
    </row>
    <row r="8807" spans="3:17" x14ac:dyDescent="0.35">
      <c r="C8807"/>
      <c r="D8807"/>
      <c r="E8807"/>
      <c r="F8807"/>
      <c r="G8807"/>
      <c r="H8807"/>
      <c r="I8807"/>
      <c r="J8807"/>
      <c r="K8807"/>
      <c r="L8807"/>
      <c r="M8807"/>
      <c r="N8807"/>
      <c r="O8807"/>
      <c r="P8807"/>
      <c r="Q8807"/>
    </row>
    <row r="8808" spans="3:17" x14ac:dyDescent="0.35">
      <c r="C8808"/>
      <c r="D8808"/>
      <c r="E8808"/>
      <c r="F8808"/>
      <c r="G8808"/>
      <c r="H8808"/>
      <c r="I8808"/>
      <c r="J8808"/>
      <c r="K8808"/>
      <c r="L8808"/>
      <c r="M8808"/>
      <c r="N8808"/>
      <c r="O8808"/>
      <c r="P8808"/>
      <c r="Q8808"/>
    </row>
    <row r="8809" spans="3:17" x14ac:dyDescent="0.35">
      <c r="C8809"/>
      <c r="D8809"/>
      <c r="E8809"/>
      <c r="F8809"/>
      <c r="G8809"/>
      <c r="H8809"/>
      <c r="I8809"/>
      <c r="J8809"/>
      <c r="K8809"/>
      <c r="L8809"/>
      <c r="M8809"/>
      <c r="N8809"/>
      <c r="O8809"/>
      <c r="P8809"/>
      <c r="Q8809"/>
    </row>
    <row r="8810" spans="3:17" x14ac:dyDescent="0.35">
      <c r="C8810"/>
      <c r="D8810"/>
      <c r="E8810"/>
      <c r="F8810"/>
      <c r="G8810"/>
      <c r="H8810"/>
      <c r="I8810"/>
      <c r="J8810"/>
      <c r="K8810"/>
      <c r="L8810"/>
      <c r="M8810"/>
      <c r="N8810"/>
      <c r="O8810"/>
      <c r="P8810"/>
      <c r="Q8810"/>
    </row>
    <row r="8811" spans="3:17" x14ac:dyDescent="0.35">
      <c r="C8811"/>
      <c r="D8811"/>
      <c r="E8811"/>
      <c r="F8811"/>
      <c r="G8811"/>
      <c r="H8811"/>
      <c r="I8811"/>
      <c r="J8811"/>
      <c r="K8811"/>
      <c r="L8811"/>
      <c r="M8811"/>
      <c r="N8811"/>
      <c r="O8811"/>
      <c r="P8811"/>
      <c r="Q8811"/>
    </row>
    <row r="8812" spans="3:17" x14ac:dyDescent="0.35">
      <c r="C8812"/>
      <c r="D8812"/>
      <c r="E8812"/>
      <c r="F8812"/>
      <c r="G8812"/>
      <c r="H8812"/>
      <c r="I8812"/>
      <c r="J8812"/>
      <c r="K8812"/>
      <c r="L8812"/>
      <c r="M8812"/>
      <c r="N8812"/>
      <c r="O8812"/>
      <c r="P8812"/>
      <c r="Q8812"/>
    </row>
    <row r="8813" spans="3:17" x14ac:dyDescent="0.35">
      <c r="C8813"/>
      <c r="D8813"/>
      <c r="E8813"/>
      <c r="F8813"/>
      <c r="G8813"/>
      <c r="H8813"/>
      <c r="I8813"/>
      <c r="J8813"/>
      <c r="K8813"/>
      <c r="L8813"/>
      <c r="M8813"/>
      <c r="N8813"/>
      <c r="O8813"/>
      <c r="P8813"/>
      <c r="Q8813"/>
    </row>
    <row r="8814" spans="3:17" x14ac:dyDescent="0.35">
      <c r="C8814"/>
      <c r="D8814"/>
      <c r="E8814"/>
      <c r="F8814"/>
      <c r="G8814"/>
      <c r="H8814"/>
      <c r="I8814"/>
      <c r="J8814"/>
      <c r="K8814"/>
      <c r="L8814"/>
      <c r="M8814"/>
      <c r="N8814"/>
      <c r="O8814"/>
      <c r="P8814"/>
      <c r="Q8814"/>
    </row>
    <row r="8815" spans="3:17" x14ac:dyDescent="0.35">
      <c r="C8815"/>
      <c r="D8815"/>
      <c r="E8815"/>
      <c r="F8815"/>
      <c r="G8815"/>
      <c r="H8815"/>
      <c r="I8815"/>
      <c r="J8815"/>
      <c r="K8815"/>
      <c r="L8815"/>
      <c r="M8815"/>
      <c r="N8815"/>
      <c r="O8815"/>
      <c r="P8815"/>
      <c r="Q8815"/>
    </row>
    <row r="8816" spans="3:17" x14ac:dyDescent="0.35">
      <c r="C8816"/>
      <c r="D8816"/>
      <c r="E8816"/>
      <c r="F8816"/>
      <c r="G8816"/>
      <c r="H8816"/>
      <c r="I8816"/>
      <c r="J8816"/>
      <c r="K8816"/>
      <c r="L8816"/>
      <c r="M8816"/>
      <c r="N8816"/>
      <c r="O8816"/>
      <c r="P8816"/>
      <c r="Q8816"/>
    </row>
    <row r="8817" spans="3:17" x14ac:dyDescent="0.35">
      <c r="C8817"/>
      <c r="D8817"/>
      <c r="E8817"/>
      <c r="F8817"/>
      <c r="G8817"/>
      <c r="H8817"/>
      <c r="I8817"/>
      <c r="J8817"/>
      <c r="K8817"/>
      <c r="L8817"/>
      <c r="M8817"/>
      <c r="N8817"/>
      <c r="O8817"/>
      <c r="P8817"/>
      <c r="Q8817"/>
    </row>
    <row r="8818" spans="3:17" x14ac:dyDescent="0.35">
      <c r="C8818"/>
      <c r="D8818"/>
      <c r="E8818"/>
      <c r="F8818"/>
      <c r="G8818"/>
      <c r="H8818"/>
      <c r="I8818"/>
      <c r="J8818"/>
      <c r="K8818"/>
      <c r="L8818"/>
      <c r="M8818"/>
      <c r="N8818"/>
      <c r="O8818"/>
      <c r="P8818"/>
      <c r="Q8818"/>
    </row>
    <row r="8819" spans="3:17" x14ac:dyDescent="0.35">
      <c r="C8819"/>
      <c r="D8819"/>
      <c r="E8819"/>
      <c r="F8819"/>
      <c r="G8819"/>
      <c r="H8819"/>
      <c r="I8819"/>
      <c r="J8819"/>
      <c r="K8819"/>
      <c r="L8819"/>
      <c r="M8819"/>
      <c r="N8819"/>
      <c r="O8819"/>
      <c r="P8819"/>
      <c r="Q8819"/>
    </row>
    <row r="8820" spans="3:17" x14ac:dyDescent="0.35">
      <c r="C8820"/>
      <c r="D8820"/>
      <c r="E8820"/>
      <c r="F8820"/>
      <c r="G8820"/>
      <c r="H8820"/>
      <c r="I8820"/>
      <c r="J8820"/>
      <c r="K8820"/>
      <c r="L8820"/>
      <c r="M8820"/>
      <c r="N8820"/>
      <c r="O8820"/>
      <c r="P8820"/>
      <c r="Q8820"/>
    </row>
    <row r="8821" spans="3:17" x14ac:dyDescent="0.35">
      <c r="C8821"/>
      <c r="D8821"/>
      <c r="E8821"/>
      <c r="F8821"/>
      <c r="G8821"/>
      <c r="H8821"/>
      <c r="I8821"/>
      <c r="J8821"/>
      <c r="K8821"/>
      <c r="L8821"/>
      <c r="M8821"/>
      <c r="N8821"/>
      <c r="O8821"/>
      <c r="P8821"/>
      <c r="Q8821"/>
    </row>
    <row r="8822" spans="3:17" x14ac:dyDescent="0.35">
      <c r="C8822"/>
      <c r="D8822"/>
      <c r="E8822"/>
      <c r="F8822"/>
      <c r="G8822"/>
      <c r="H8822"/>
      <c r="I8822"/>
      <c r="J8822"/>
      <c r="K8822"/>
      <c r="L8822"/>
      <c r="M8822"/>
      <c r="N8822"/>
      <c r="O8822"/>
      <c r="P8822"/>
      <c r="Q8822"/>
    </row>
    <row r="8823" spans="3:17" x14ac:dyDescent="0.35">
      <c r="C8823"/>
      <c r="D8823"/>
      <c r="E8823"/>
      <c r="F8823"/>
      <c r="G8823"/>
      <c r="H8823"/>
      <c r="I8823"/>
      <c r="J8823"/>
      <c r="K8823"/>
      <c r="L8823"/>
      <c r="M8823"/>
      <c r="N8823"/>
      <c r="O8823"/>
      <c r="P8823"/>
      <c r="Q8823"/>
    </row>
    <row r="8824" spans="3:17" x14ac:dyDescent="0.35">
      <c r="C8824"/>
      <c r="D8824"/>
      <c r="E8824"/>
      <c r="F8824"/>
      <c r="G8824"/>
      <c r="H8824"/>
      <c r="I8824"/>
      <c r="J8824"/>
      <c r="K8824"/>
      <c r="L8824"/>
      <c r="M8824"/>
      <c r="N8824"/>
      <c r="O8824"/>
      <c r="P8824"/>
      <c r="Q8824"/>
    </row>
    <row r="8825" spans="3:17" x14ac:dyDescent="0.35">
      <c r="C8825"/>
      <c r="D8825"/>
      <c r="E8825"/>
      <c r="F8825"/>
      <c r="G8825"/>
      <c r="H8825"/>
      <c r="I8825"/>
      <c r="J8825"/>
      <c r="K8825"/>
      <c r="L8825"/>
      <c r="M8825"/>
      <c r="N8825"/>
      <c r="O8825"/>
      <c r="P8825"/>
      <c r="Q8825"/>
    </row>
    <row r="8826" spans="3:17" x14ac:dyDescent="0.35">
      <c r="C8826"/>
      <c r="D8826"/>
      <c r="E8826"/>
      <c r="F8826"/>
      <c r="G8826"/>
      <c r="H8826"/>
      <c r="I8826"/>
      <c r="J8826"/>
      <c r="K8826"/>
      <c r="L8826"/>
      <c r="M8826"/>
      <c r="N8826"/>
      <c r="O8826"/>
      <c r="P8826"/>
      <c r="Q8826"/>
    </row>
    <row r="8827" spans="3:17" x14ac:dyDescent="0.35">
      <c r="C8827"/>
      <c r="D8827"/>
      <c r="E8827"/>
      <c r="F8827"/>
      <c r="G8827"/>
      <c r="H8827"/>
      <c r="I8827"/>
      <c r="J8827"/>
      <c r="K8827"/>
      <c r="L8827"/>
      <c r="M8827"/>
      <c r="N8827"/>
      <c r="O8827"/>
      <c r="P8827"/>
      <c r="Q8827"/>
    </row>
    <row r="8828" spans="3:17" x14ac:dyDescent="0.35">
      <c r="C8828"/>
      <c r="D8828"/>
      <c r="E8828"/>
      <c r="F8828"/>
      <c r="G8828"/>
      <c r="H8828"/>
      <c r="I8828"/>
      <c r="J8828"/>
      <c r="K8828"/>
      <c r="L8828"/>
      <c r="M8828"/>
      <c r="N8828"/>
      <c r="O8828"/>
      <c r="P8828"/>
      <c r="Q8828"/>
    </row>
    <row r="8829" spans="3:17" x14ac:dyDescent="0.35">
      <c r="C8829"/>
      <c r="D8829"/>
      <c r="E8829"/>
      <c r="F8829"/>
      <c r="G8829"/>
      <c r="H8829"/>
      <c r="I8829"/>
      <c r="J8829"/>
      <c r="K8829"/>
      <c r="L8829"/>
      <c r="M8829"/>
      <c r="N8829"/>
      <c r="O8829"/>
      <c r="P8829"/>
      <c r="Q8829"/>
    </row>
    <row r="8830" spans="3:17" x14ac:dyDescent="0.35">
      <c r="C8830"/>
      <c r="D8830"/>
      <c r="E8830"/>
      <c r="F8830"/>
      <c r="G8830"/>
      <c r="H8830"/>
      <c r="I8830"/>
      <c r="J8830"/>
      <c r="K8830"/>
      <c r="L8830"/>
      <c r="M8830"/>
      <c r="N8830"/>
      <c r="O8830"/>
      <c r="P8830"/>
      <c r="Q8830"/>
    </row>
    <row r="8831" spans="3:17" x14ac:dyDescent="0.35">
      <c r="C8831"/>
      <c r="D8831"/>
      <c r="E8831"/>
      <c r="F8831"/>
      <c r="G8831"/>
      <c r="H8831"/>
      <c r="I8831"/>
      <c r="J8831"/>
      <c r="K8831"/>
      <c r="L8831"/>
      <c r="M8831"/>
      <c r="N8831"/>
      <c r="O8831"/>
      <c r="P8831"/>
      <c r="Q8831"/>
    </row>
    <row r="8832" spans="3:17" x14ac:dyDescent="0.35">
      <c r="C8832"/>
      <c r="D8832"/>
      <c r="E8832"/>
      <c r="F8832"/>
      <c r="G8832"/>
      <c r="H8832"/>
      <c r="I8832"/>
      <c r="J8832"/>
      <c r="K8832"/>
      <c r="L8832"/>
      <c r="M8832"/>
      <c r="N8832"/>
      <c r="O8832"/>
      <c r="P8832"/>
      <c r="Q8832"/>
    </row>
    <row r="8833" spans="3:17" x14ac:dyDescent="0.35">
      <c r="C8833"/>
      <c r="D8833"/>
      <c r="E8833"/>
      <c r="F8833"/>
      <c r="G8833"/>
      <c r="H8833"/>
      <c r="I8833"/>
      <c r="J8833"/>
      <c r="K8833"/>
      <c r="L8833"/>
      <c r="M8833"/>
      <c r="N8833"/>
      <c r="O8833"/>
      <c r="P8833"/>
      <c r="Q8833"/>
    </row>
    <row r="8834" spans="3:17" x14ac:dyDescent="0.35">
      <c r="C8834"/>
      <c r="D8834"/>
      <c r="E8834"/>
      <c r="F8834"/>
      <c r="G8834"/>
      <c r="H8834"/>
      <c r="I8834"/>
      <c r="J8834"/>
      <c r="K8834"/>
      <c r="L8834"/>
      <c r="M8834"/>
      <c r="N8834"/>
      <c r="O8834"/>
      <c r="P8834"/>
      <c r="Q8834"/>
    </row>
    <row r="8835" spans="3:17" x14ac:dyDescent="0.35">
      <c r="C8835"/>
      <c r="D8835"/>
      <c r="E8835"/>
      <c r="F8835"/>
      <c r="G8835"/>
      <c r="H8835"/>
      <c r="I8835"/>
      <c r="J8835"/>
      <c r="K8835"/>
      <c r="L8835"/>
      <c r="M8835"/>
      <c r="N8835"/>
      <c r="O8835"/>
      <c r="P8835"/>
      <c r="Q8835"/>
    </row>
    <row r="8836" spans="3:17" x14ac:dyDescent="0.35">
      <c r="C8836"/>
      <c r="D8836"/>
      <c r="E8836"/>
      <c r="F8836"/>
      <c r="G8836"/>
      <c r="H8836"/>
      <c r="I8836"/>
      <c r="J8836"/>
      <c r="K8836"/>
      <c r="L8836"/>
      <c r="M8836"/>
      <c r="N8836"/>
      <c r="O8836"/>
      <c r="P8836"/>
      <c r="Q8836"/>
    </row>
    <row r="8837" spans="3:17" x14ac:dyDescent="0.35">
      <c r="C8837"/>
      <c r="D8837"/>
      <c r="E8837"/>
      <c r="F8837"/>
      <c r="G8837"/>
      <c r="H8837"/>
      <c r="I8837"/>
      <c r="J8837"/>
      <c r="K8837"/>
      <c r="L8837"/>
      <c r="M8837"/>
      <c r="N8837"/>
      <c r="O8837"/>
      <c r="P8837"/>
      <c r="Q8837"/>
    </row>
    <row r="8838" spans="3:17" x14ac:dyDescent="0.35">
      <c r="C8838"/>
      <c r="D8838"/>
      <c r="E8838"/>
      <c r="F8838"/>
      <c r="G8838"/>
      <c r="H8838"/>
      <c r="I8838"/>
      <c r="J8838"/>
      <c r="K8838"/>
      <c r="L8838"/>
      <c r="M8838"/>
      <c r="N8838"/>
      <c r="O8838"/>
      <c r="P8838"/>
      <c r="Q8838"/>
    </row>
    <row r="8839" spans="3:17" x14ac:dyDescent="0.35">
      <c r="C8839"/>
      <c r="D8839"/>
      <c r="E8839"/>
      <c r="F8839"/>
      <c r="G8839"/>
      <c r="H8839"/>
      <c r="I8839"/>
      <c r="J8839"/>
      <c r="K8839"/>
      <c r="L8839"/>
      <c r="M8839"/>
      <c r="N8839"/>
      <c r="O8839"/>
      <c r="P8839"/>
      <c r="Q8839"/>
    </row>
    <row r="8840" spans="3:17" x14ac:dyDescent="0.35">
      <c r="C8840"/>
      <c r="D8840"/>
      <c r="E8840"/>
      <c r="F8840"/>
      <c r="G8840"/>
      <c r="H8840"/>
      <c r="I8840"/>
      <c r="J8840"/>
      <c r="K8840"/>
      <c r="L8840"/>
      <c r="M8840"/>
      <c r="N8840"/>
      <c r="O8840"/>
      <c r="P8840"/>
      <c r="Q8840"/>
    </row>
    <row r="8841" spans="3:17" x14ac:dyDescent="0.35">
      <c r="C8841"/>
      <c r="D8841"/>
      <c r="E8841"/>
      <c r="F8841"/>
      <c r="G8841"/>
      <c r="H8841"/>
      <c r="I8841"/>
      <c r="J8841"/>
      <c r="K8841"/>
      <c r="L8841"/>
      <c r="M8841"/>
      <c r="N8841"/>
      <c r="O8841"/>
      <c r="P8841"/>
      <c r="Q8841"/>
    </row>
    <row r="8842" spans="3:17" x14ac:dyDescent="0.35">
      <c r="C8842"/>
      <c r="D8842"/>
      <c r="E8842"/>
      <c r="F8842"/>
      <c r="G8842"/>
      <c r="H8842"/>
      <c r="I8842"/>
      <c r="J8842"/>
      <c r="K8842"/>
      <c r="L8842"/>
      <c r="M8842"/>
      <c r="N8842"/>
      <c r="O8842"/>
      <c r="P8842"/>
      <c r="Q8842"/>
    </row>
    <row r="8843" spans="3:17" x14ac:dyDescent="0.35">
      <c r="C8843"/>
      <c r="D8843"/>
      <c r="E8843"/>
      <c r="F8843"/>
      <c r="G8843"/>
      <c r="H8843"/>
      <c r="I8843"/>
      <c r="J8843"/>
      <c r="K8843"/>
      <c r="L8843"/>
      <c r="M8843"/>
      <c r="N8843"/>
      <c r="O8843"/>
      <c r="P8843"/>
      <c r="Q8843"/>
    </row>
    <row r="8844" spans="3:17" x14ac:dyDescent="0.35">
      <c r="C8844"/>
      <c r="D8844"/>
      <c r="E8844"/>
      <c r="F8844"/>
      <c r="G8844"/>
      <c r="H8844"/>
      <c r="I8844"/>
      <c r="J8844"/>
      <c r="K8844"/>
      <c r="L8844"/>
      <c r="M8844"/>
      <c r="N8844"/>
      <c r="O8844"/>
      <c r="P8844"/>
      <c r="Q8844"/>
    </row>
    <row r="8845" spans="3:17" x14ac:dyDescent="0.35">
      <c r="C8845"/>
      <c r="D8845"/>
      <c r="E8845"/>
      <c r="F8845"/>
      <c r="G8845"/>
      <c r="H8845"/>
      <c r="I8845"/>
      <c r="J8845"/>
      <c r="K8845"/>
      <c r="L8845"/>
      <c r="M8845"/>
      <c r="N8845"/>
      <c r="O8845"/>
      <c r="P8845"/>
      <c r="Q8845"/>
    </row>
    <row r="8846" spans="3:17" x14ac:dyDescent="0.35">
      <c r="C8846"/>
      <c r="D8846"/>
      <c r="E8846"/>
      <c r="F8846"/>
      <c r="G8846"/>
      <c r="H8846"/>
      <c r="I8846"/>
      <c r="J8846"/>
      <c r="K8846"/>
      <c r="L8846"/>
      <c r="M8846"/>
      <c r="N8846"/>
      <c r="O8846"/>
      <c r="P8846"/>
      <c r="Q8846"/>
    </row>
    <row r="8847" spans="3:17" x14ac:dyDescent="0.35">
      <c r="C8847"/>
      <c r="D8847"/>
      <c r="E8847"/>
      <c r="F8847"/>
      <c r="G8847"/>
      <c r="H8847"/>
      <c r="I8847"/>
      <c r="J8847"/>
      <c r="K8847"/>
      <c r="L8847"/>
      <c r="M8847"/>
      <c r="N8847"/>
      <c r="O8847"/>
      <c r="P8847"/>
      <c r="Q8847"/>
    </row>
    <row r="8848" spans="3:17" x14ac:dyDescent="0.35">
      <c r="C8848"/>
      <c r="D8848"/>
      <c r="E8848"/>
      <c r="F8848"/>
      <c r="G8848"/>
      <c r="H8848"/>
      <c r="I8848"/>
      <c r="J8848"/>
      <c r="K8848"/>
      <c r="L8848"/>
      <c r="M8848"/>
      <c r="N8848"/>
      <c r="O8848"/>
      <c r="P8848"/>
      <c r="Q8848"/>
    </row>
    <row r="8849" spans="3:17" x14ac:dyDescent="0.35">
      <c r="C8849"/>
      <c r="D8849"/>
      <c r="E8849"/>
      <c r="F8849"/>
      <c r="G8849"/>
      <c r="H8849"/>
      <c r="I8849"/>
      <c r="J8849"/>
      <c r="K8849"/>
      <c r="L8849"/>
      <c r="M8849"/>
      <c r="N8849"/>
      <c r="O8849"/>
      <c r="P8849"/>
      <c r="Q8849"/>
    </row>
    <row r="8850" spans="3:17" x14ac:dyDescent="0.35">
      <c r="C8850"/>
      <c r="D8850"/>
      <c r="E8850"/>
      <c r="F8850"/>
      <c r="G8850"/>
      <c r="H8850"/>
      <c r="I8850"/>
      <c r="J8850"/>
      <c r="K8850"/>
      <c r="L8850"/>
      <c r="M8850"/>
      <c r="N8850"/>
      <c r="O8850"/>
      <c r="P8850"/>
      <c r="Q8850"/>
    </row>
    <row r="8851" spans="3:17" x14ac:dyDescent="0.35">
      <c r="C8851"/>
      <c r="D8851"/>
      <c r="E8851"/>
      <c r="F8851"/>
      <c r="G8851"/>
      <c r="H8851"/>
      <c r="I8851"/>
      <c r="J8851"/>
      <c r="K8851"/>
      <c r="L8851"/>
      <c r="M8851"/>
      <c r="N8851"/>
      <c r="O8851"/>
      <c r="P8851"/>
      <c r="Q8851"/>
    </row>
    <row r="8852" spans="3:17" x14ac:dyDescent="0.35">
      <c r="C8852"/>
      <c r="D8852"/>
      <c r="E8852"/>
      <c r="F8852"/>
      <c r="G8852"/>
      <c r="H8852"/>
      <c r="I8852"/>
      <c r="J8852"/>
      <c r="K8852"/>
      <c r="L8852"/>
      <c r="M8852"/>
      <c r="N8852"/>
      <c r="O8852"/>
      <c r="P8852"/>
      <c r="Q8852"/>
    </row>
    <row r="8853" spans="3:17" x14ac:dyDescent="0.35">
      <c r="C8853"/>
      <c r="D8853"/>
      <c r="E8853"/>
      <c r="F8853"/>
      <c r="G8853"/>
      <c r="H8853"/>
      <c r="I8853"/>
      <c r="J8853"/>
      <c r="K8853"/>
      <c r="L8853"/>
      <c r="M8853"/>
      <c r="N8853"/>
      <c r="O8853"/>
      <c r="P8853"/>
      <c r="Q8853"/>
    </row>
    <row r="8854" spans="3:17" x14ac:dyDescent="0.35">
      <c r="C8854"/>
      <c r="D8854"/>
      <c r="E8854"/>
      <c r="F8854"/>
      <c r="G8854"/>
      <c r="H8854"/>
      <c r="I8854"/>
      <c r="J8854"/>
      <c r="K8854"/>
      <c r="L8854"/>
      <c r="M8854"/>
      <c r="N8854"/>
      <c r="O8854"/>
      <c r="P8854"/>
      <c r="Q8854"/>
    </row>
    <row r="8855" spans="3:17" x14ac:dyDescent="0.35">
      <c r="C8855"/>
      <c r="D8855"/>
      <c r="E8855"/>
      <c r="F8855"/>
      <c r="G8855"/>
      <c r="H8855"/>
      <c r="I8855"/>
      <c r="J8855"/>
      <c r="K8855"/>
      <c r="L8855"/>
      <c r="M8855"/>
      <c r="N8855"/>
      <c r="O8855"/>
      <c r="P8855"/>
      <c r="Q8855"/>
    </row>
    <row r="8856" spans="3:17" x14ac:dyDescent="0.35">
      <c r="C8856"/>
      <c r="D8856"/>
      <c r="E8856"/>
      <c r="F8856"/>
      <c r="G8856"/>
      <c r="H8856"/>
      <c r="I8856"/>
      <c r="J8856"/>
      <c r="K8856"/>
      <c r="L8856"/>
      <c r="M8856"/>
      <c r="N8856"/>
      <c r="O8856"/>
      <c r="P8856"/>
      <c r="Q8856"/>
    </row>
    <row r="8857" spans="3:17" x14ac:dyDescent="0.35">
      <c r="C8857"/>
      <c r="D8857"/>
      <c r="E8857"/>
      <c r="F8857"/>
      <c r="G8857"/>
      <c r="H8857"/>
      <c r="I8857"/>
      <c r="J8857"/>
      <c r="K8857"/>
      <c r="L8857"/>
      <c r="M8857"/>
      <c r="N8857"/>
      <c r="O8857"/>
      <c r="P8857"/>
      <c r="Q8857"/>
    </row>
    <row r="8858" spans="3:17" x14ac:dyDescent="0.35">
      <c r="C8858"/>
      <c r="D8858"/>
      <c r="E8858"/>
      <c r="F8858"/>
      <c r="G8858"/>
      <c r="H8858"/>
      <c r="I8858"/>
      <c r="J8858"/>
      <c r="K8858"/>
      <c r="L8858"/>
      <c r="M8858"/>
      <c r="N8858"/>
      <c r="O8858"/>
      <c r="P8858"/>
      <c r="Q8858"/>
    </row>
    <row r="8859" spans="3:17" x14ac:dyDescent="0.35">
      <c r="C8859"/>
      <c r="D8859"/>
      <c r="E8859"/>
      <c r="F8859"/>
      <c r="G8859"/>
      <c r="H8859"/>
      <c r="I8859"/>
      <c r="J8859"/>
      <c r="K8859"/>
      <c r="L8859"/>
      <c r="M8859"/>
      <c r="N8859"/>
      <c r="O8859"/>
      <c r="P8859"/>
      <c r="Q8859"/>
    </row>
    <row r="8860" spans="3:17" x14ac:dyDescent="0.35">
      <c r="C8860"/>
      <c r="D8860"/>
      <c r="E8860"/>
      <c r="F8860"/>
      <c r="G8860"/>
      <c r="H8860"/>
      <c r="I8860"/>
      <c r="J8860"/>
      <c r="K8860"/>
      <c r="L8860"/>
      <c r="M8860"/>
      <c r="N8860"/>
      <c r="O8860"/>
      <c r="P8860"/>
      <c r="Q8860"/>
    </row>
    <row r="8861" spans="3:17" x14ac:dyDescent="0.35">
      <c r="C8861"/>
      <c r="D8861"/>
      <c r="E8861"/>
      <c r="F8861"/>
      <c r="G8861"/>
      <c r="H8861"/>
      <c r="I8861"/>
      <c r="J8861"/>
      <c r="K8861"/>
      <c r="L8861"/>
      <c r="M8861"/>
      <c r="N8861"/>
      <c r="O8861"/>
      <c r="P8861"/>
      <c r="Q8861"/>
    </row>
    <row r="8862" spans="3:17" x14ac:dyDescent="0.35">
      <c r="C8862"/>
      <c r="D8862"/>
      <c r="E8862"/>
      <c r="F8862"/>
      <c r="G8862"/>
      <c r="H8862"/>
      <c r="I8862"/>
      <c r="J8862"/>
      <c r="K8862"/>
      <c r="L8862"/>
      <c r="M8862"/>
      <c r="N8862"/>
      <c r="O8862"/>
      <c r="P8862"/>
      <c r="Q8862"/>
    </row>
    <row r="8863" spans="3:17" x14ac:dyDescent="0.35">
      <c r="C8863"/>
      <c r="D8863"/>
      <c r="E8863"/>
      <c r="F8863"/>
      <c r="G8863"/>
      <c r="H8863"/>
      <c r="I8863"/>
      <c r="J8863"/>
      <c r="K8863"/>
      <c r="L8863"/>
      <c r="M8863"/>
      <c r="N8863"/>
      <c r="O8863"/>
      <c r="P8863"/>
      <c r="Q8863"/>
    </row>
    <row r="8864" spans="3:17" x14ac:dyDescent="0.35">
      <c r="C8864"/>
      <c r="D8864"/>
      <c r="E8864"/>
      <c r="F8864"/>
      <c r="G8864"/>
      <c r="H8864"/>
      <c r="I8864"/>
      <c r="J8864"/>
      <c r="K8864"/>
      <c r="L8864"/>
      <c r="M8864"/>
      <c r="N8864"/>
      <c r="O8864"/>
      <c r="P8864"/>
      <c r="Q8864"/>
    </row>
    <row r="8865" spans="3:17" x14ac:dyDescent="0.35">
      <c r="C8865"/>
      <c r="D8865"/>
      <c r="E8865"/>
      <c r="F8865"/>
      <c r="G8865"/>
      <c r="H8865"/>
      <c r="I8865"/>
      <c r="J8865"/>
      <c r="K8865"/>
      <c r="L8865"/>
      <c r="M8865"/>
      <c r="N8865"/>
      <c r="O8865"/>
      <c r="P8865"/>
      <c r="Q8865"/>
    </row>
    <row r="8866" spans="3:17" x14ac:dyDescent="0.35">
      <c r="C8866"/>
      <c r="D8866"/>
      <c r="E8866"/>
      <c r="F8866"/>
      <c r="G8866"/>
      <c r="H8866"/>
      <c r="I8866"/>
      <c r="J8866"/>
      <c r="K8866"/>
      <c r="L8866"/>
      <c r="M8866"/>
      <c r="N8866"/>
      <c r="O8866"/>
      <c r="P8866"/>
      <c r="Q8866"/>
    </row>
    <row r="8867" spans="3:17" x14ac:dyDescent="0.35">
      <c r="C8867"/>
      <c r="D8867"/>
      <c r="E8867"/>
      <c r="F8867"/>
      <c r="G8867"/>
      <c r="H8867"/>
      <c r="I8867"/>
      <c r="J8867"/>
      <c r="K8867"/>
      <c r="L8867"/>
      <c r="M8867"/>
      <c r="N8867"/>
      <c r="O8867"/>
      <c r="P8867"/>
      <c r="Q8867"/>
    </row>
    <row r="8868" spans="3:17" x14ac:dyDescent="0.35">
      <c r="C8868"/>
      <c r="D8868"/>
      <c r="E8868"/>
      <c r="F8868"/>
      <c r="G8868"/>
      <c r="H8868"/>
      <c r="I8868"/>
      <c r="J8868"/>
      <c r="K8868"/>
      <c r="L8868"/>
      <c r="M8868"/>
      <c r="N8868"/>
      <c r="O8868"/>
      <c r="P8868"/>
      <c r="Q8868"/>
    </row>
    <row r="8869" spans="3:17" x14ac:dyDescent="0.35">
      <c r="C8869"/>
      <c r="D8869"/>
      <c r="E8869"/>
      <c r="F8869"/>
      <c r="G8869"/>
      <c r="H8869"/>
      <c r="I8869"/>
      <c r="J8869"/>
      <c r="K8869"/>
      <c r="L8869"/>
      <c r="M8869"/>
      <c r="N8869"/>
      <c r="O8869"/>
      <c r="P8869"/>
      <c r="Q8869"/>
    </row>
    <row r="8870" spans="3:17" x14ac:dyDescent="0.35">
      <c r="C8870"/>
      <c r="D8870"/>
      <c r="E8870"/>
      <c r="F8870"/>
      <c r="G8870"/>
      <c r="H8870"/>
      <c r="I8870"/>
      <c r="J8870"/>
      <c r="K8870"/>
      <c r="L8870"/>
      <c r="M8870"/>
      <c r="N8870"/>
      <c r="O8870"/>
      <c r="P8870"/>
      <c r="Q8870"/>
    </row>
    <row r="8871" spans="3:17" x14ac:dyDescent="0.35">
      <c r="C8871"/>
      <c r="D8871"/>
      <c r="E8871"/>
      <c r="F8871"/>
      <c r="G8871"/>
      <c r="H8871"/>
      <c r="I8871"/>
      <c r="J8871"/>
      <c r="K8871"/>
      <c r="L8871"/>
      <c r="M8871"/>
      <c r="N8871"/>
      <c r="O8871"/>
      <c r="P8871"/>
      <c r="Q8871"/>
    </row>
    <row r="8872" spans="3:17" x14ac:dyDescent="0.35">
      <c r="C8872"/>
      <c r="D8872"/>
      <c r="E8872"/>
      <c r="F8872"/>
      <c r="G8872"/>
      <c r="H8872"/>
      <c r="I8872"/>
      <c r="J8872"/>
      <c r="K8872"/>
      <c r="L8872"/>
      <c r="M8872"/>
      <c r="N8872"/>
      <c r="O8872"/>
      <c r="P8872"/>
      <c r="Q8872"/>
    </row>
    <row r="8873" spans="3:17" x14ac:dyDescent="0.35">
      <c r="C8873"/>
      <c r="D8873"/>
      <c r="E8873"/>
      <c r="F8873"/>
      <c r="G8873"/>
      <c r="H8873"/>
      <c r="I8873"/>
      <c r="J8873"/>
      <c r="K8873"/>
      <c r="L8873"/>
      <c r="M8873"/>
      <c r="N8873"/>
      <c r="O8873"/>
      <c r="P8873"/>
      <c r="Q8873"/>
    </row>
    <row r="8874" spans="3:17" x14ac:dyDescent="0.35">
      <c r="C8874"/>
      <c r="D8874"/>
      <c r="E8874"/>
      <c r="F8874"/>
      <c r="G8874"/>
      <c r="H8874"/>
      <c r="I8874"/>
      <c r="J8874"/>
      <c r="K8874"/>
      <c r="L8874"/>
      <c r="M8874"/>
      <c r="N8874"/>
      <c r="O8874"/>
      <c r="P8874"/>
      <c r="Q8874"/>
    </row>
    <row r="8875" spans="3:17" x14ac:dyDescent="0.35">
      <c r="C8875"/>
      <c r="D8875"/>
      <c r="E8875"/>
      <c r="F8875"/>
      <c r="G8875"/>
      <c r="H8875"/>
      <c r="I8875"/>
      <c r="J8875"/>
      <c r="K8875"/>
      <c r="L8875"/>
      <c r="M8875"/>
      <c r="N8875"/>
      <c r="O8875"/>
      <c r="P8875"/>
      <c r="Q8875"/>
    </row>
    <row r="8876" spans="3:17" x14ac:dyDescent="0.35">
      <c r="C8876"/>
      <c r="D8876"/>
      <c r="E8876"/>
      <c r="F8876"/>
      <c r="G8876"/>
      <c r="H8876"/>
      <c r="I8876"/>
      <c r="J8876"/>
      <c r="K8876"/>
      <c r="L8876"/>
      <c r="M8876"/>
      <c r="N8876"/>
      <c r="O8876"/>
      <c r="P8876"/>
      <c r="Q8876"/>
    </row>
    <row r="8877" spans="3:17" x14ac:dyDescent="0.35">
      <c r="C8877"/>
      <c r="D8877"/>
      <c r="E8877"/>
      <c r="F8877"/>
      <c r="G8877"/>
      <c r="H8877"/>
      <c r="I8877"/>
      <c r="J8877"/>
      <c r="K8877"/>
      <c r="L8877"/>
      <c r="M8877"/>
      <c r="N8877"/>
      <c r="O8877"/>
      <c r="P8877"/>
      <c r="Q8877"/>
    </row>
    <row r="8878" spans="3:17" x14ac:dyDescent="0.35">
      <c r="C8878"/>
      <c r="D8878"/>
      <c r="E8878"/>
      <c r="F8878"/>
      <c r="G8878"/>
      <c r="H8878"/>
      <c r="I8878"/>
      <c r="J8878"/>
      <c r="K8878"/>
      <c r="L8878"/>
      <c r="M8878"/>
      <c r="N8878"/>
      <c r="O8878"/>
      <c r="P8878"/>
      <c r="Q8878"/>
    </row>
    <row r="8879" spans="3:17" x14ac:dyDescent="0.35">
      <c r="C8879"/>
      <c r="D8879"/>
      <c r="E8879"/>
      <c r="F8879"/>
      <c r="G8879"/>
      <c r="H8879"/>
      <c r="I8879"/>
      <c r="J8879"/>
      <c r="K8879"/>
      <c r="L8879"/>
      <c r="M8879"/>
      <c r="N8879"/>
      <c r="O8879"/>
      <c r="P8879"/>
      <c r="Q8879"/>
    </row>
    <row r="8880" spans="3:17" x14ac:dyDescent="0.35">
      <c r="C8880"/>
      <c r="D8880"/>
      <c r="E8880"/>
      <c r="F8880"/>
      <c r="G8880"/>
      <c r="H8880"/>
      <c r="I8880"/>
      <c r="J8880"/>
      <c r="K8880"/>
      <c r="L8880"/>
      <c r="M8880"/>
      <c r="N8880"/>
      <c r="O8880"/>
      <c r="P8880"/>
      <c r="Q8880"/>
    </row>
    <row r="8881" spans="3:17" x14ac:dyDescent="0.35">
      <c r="C8881"/>
      <c r="D8881"/>
      <c r="E8881"/>
      <c r="F8881"/>
      <c r="G8881"/>
      <c r="H8881"/>
      <c r="I8881"/>
      <c r="J8881"/>
      <c r="K8881"/>
      <c r="L8881"/>
      <c r="M8881"/>
      <c r="N8881"/>
      <c r="O8881"/>
      <c r="P8881"/>
      <c r="Q8881"/>
    </row>
    <row r="8882" spans="3:17" x14ac:dyDescent="0.35">
      <c r="C8882"/>
      <c r="D8882"/>
      <c r="E8882"/>
      <c r="F8882"/>
      <c r="G8882"/>
      <c r="H8882"/>
      <c r="I8882"/>
      <c r="J8882"/>
      <c r="K8882"/>
      <c r="L8882"/>
      <c r="M8882"/>
      <c r="N8882"/>
      <c r="O8882"/>
      <c r="P8882"/>
      <c r="Q8882"/>
    </row>
    <row r="8883" spans="3:17" x14ac:dyDescent="0.35">
      <c r="C8883"/>
      <c r="D8883"/>
      <c r="E8883"/>
      <c r="F8883"/>
      <c r="G8883"/>
      <c r="H8883"/>
      <c r="I8883"/>
      <c r="J8883"/>
      <c r="K8883"/>
      <c r="L8883"/>
      <c r="M8883"/>
      <c r="N8883"/>
      <c r="O8883"/>
      <c r="P8883"/>
      <c r="Q8883"/>
    </row>
    <row r="8884" spans="3:17" x14ac:dyDescent="0.35">
      <c r="C8884"/>
      <c r="D8884"/>
      <c r="E8884"/>
      <c r="F8884"/>
      <c r="G8884"/>
      <c r="H8884"/>
      <c r="I8884"/>
      <c r="J8884"/>
      <c r="K8884"/>
      <c r="L8884"/>
      <c r="M8884"/>
      <c r="N8884"/>
      <c r="O8884"/>
      <c r="P8884"/>
      <c r="Q8884"/>
    </row>
    <row r="8885" spans="3:17" x14ac:dyDescent="0.35">
      <c r="C8885"/>
      <c r="D8885"/>
      <c r="E8885"/>
      <c r="F8885"/>
      <c r="G8885"/>
      <c r="H8885"/>
      <c r="I8885"/>
      <c r="J8885"/>
      <c r="K8885"/>
      <c r="L8885"/>
      <c r="M8885"/>
      <c r="N8885"/>
      <c r="O8885"/>
      <c r="P8885"/>
      <c r="Q8885"/>
    </row>
    <row r="8886" spans="3:17" x14ac:dyDescent="0.35">
      <c r="C8886"/>
      <c r="D8886"/>
      <c r="E8886"/>
      <c r="F8886"/>
      <c r="G8886"/>
      <c r="H8886"/>
      <c r="I8886"/>
      <c r="J8886"/>
      <c r="K8886"/>
      <c r="L8886"/>
      <c r="M8886"/>
      <c r="N8886"/>
      <c r="O8886"/>
      <c r="P8886"/>
      <c r="Q8886"/>
    </row>
    <row r="8887" spans="3:17" x14ac:dyDescent="0.35">
      <c r="C8887"/>
      <c r="D8887"/>
      <c r="E8887"/>
      <c r="F8887"/>
      <c r="G8887"/>
      <c r="H8887"/>
      <c r="I8887"/>
      <c r="J8887"/>
      <c r="K8887"/>
      <c r="L8887"/>
      <c r="M8887"/>
      <c r="N8887"/>
      <c r="O8887"/>
      <c r="P8887"/>
      <c r="Q8887"/>
    </row>
    <row r="8888" spans="3:17" x14ac:dyDescent="0.35">
      <c r="C8888"/>
      <c r="D8888"/>
      <c r="E8888"/>
      <c r="F8888"/>
      <c r="G8888"/>
      <c r="H8888"/>
      <c r="I8888"/>
      <c r="J8888"/>
      <c r="K8888"/>
      <c r="L8888"/>
      <c r="M8888"/>
      <c r="N8888"/>
      <c r="O8888"/>
      <c r="P8888"/>
      <c r="Q8888"/>
    </row>
    <row r="8889" spans="3:17" x14ac:dyDescent="0.35">
      <c r="C8889"/>
      <c r="D8889"/>
      <c r="E8889"/>
      <c r="F8889"/>
      <c r="G8889"/>
      <c r="H8889"/>
      <c r="I8889"/>
      <c r="J8889"/>
      <c r="K8889"/>
      <c r="L8889"/>
      <c r="M8889"/>
      <c r="N8889"/>
      <c r="O8889"/>
      <c r="P8889"/>
      <c r="Q8889"/>
    </row>
    <row r="8890" spans="3:17" x14ac:dyDescent="0.35">
      <c r="C8890"/>
      <c r="D8890"/>
      <c r="E8890"/>
      <c r="F8890"/>
      <c r="G8890"/>
      <c r="H8890"/>
      <c r="I8890"/>
      <c r="J8890"/>
      <c r="K8890"/>
      <c r="L8890"/>
      <c r="M8890"/>
      <c r="N8890"/>
      <c r="O8890"/>
      <c r="P8890"/>
      <c r="Q8890"/>
    </row>
    <row r="8891" spans="3:17" x14ac:dyDescent="0.35">
      <c r="C8891"/>
      <c r="D8891"/>
      <c r="E8891"/>
      <c r="F8891"/>
      <c r="G8891"/>
      <c r="H8891"/>
      <c r="I8891"/>
      <c r="J8891"/>
      <c r="K8891"/>
      <c r="L8891"/>
      <c r="M8891"/>
      <c r="N8891"/>
      <c r="O8891"/>
      <c r="P8891"/>
      <c r="Q8891"/>
    </row>
    <row r="8892" spans="3:17" x14ac:dyDescent="0.35">
      <c r="C8892"/>
      <c r="D8892"/>
      <c r="E8892"/>
      <c r="F8892"/>
      <c r="G8892"/>
      <c r="H8892"/>
      <c r="I8892"/>
      <c r="J8892"/>
      <c r="K8892"/>
      <c r="L8892"/>
      <c r="M8892"/>
      <c r="N8892"/>
      <c r="O8892"/>
      <c r="P8892"/>
      <c r="Q8892"/>
    </row>
    <row r="8893" spans="3:17" x14ac:dyDescent="0.35">
      <c r="C8893"/>
      <c r="D8893"/>
      <c r="E8893"/>
      <c r="F8893"/>
      <c r="G8893"/>
      <c r="H8893"/>
      <c r="I8893"/>
      <c r="J8893"/>
      <c r="K8893"/>
      <c r="L8893"/>
      <c r="M8893"/>
      <c r="N8893"/>
      <c r="O8893"/>
      <c r="P8893"/>
      <c r="Q8893"/>
    </row>
    <row r="8894" spans="3:17" x14ac:dyDescent="0.35">
      <c r="C8894"/>
      <c r="D8894"/>
      <c r="E8894"/>
      <c r="F8894"/>
      <c r="G8894"/>
      <c r="H8894"/>
      <c r="I8894"/>
      <c r="J8894"/>
      <c r="K8894"/>
      <c r="L8894"/>
      <c r="M8894"/>
      <c r="N8894"/>
      <c r="O8894"/>
      <c r="P8894"/>
      <c r="Q8894"/>
    </row>
    <row r="8895" spans="3:17" x14ac:dyDescent="0.35">
      <c r="C8895"/>
      <c r="D8895"/>
      <c r="E8895"/>
      <c r="F8895"/>
      <c r="G8895"/>
      <c r="H8895"/>
      <c r="I8895"/>
      <c r="J8895"/>
      <c r="K8895"/>
      <c r="L8895"/>
      <c r="M8895"/>
      <c r="N8895"/>
      <c r="O8895"/>
      <c r="P8895"/>
      <c r="Q8895"/>
    </row>
    <row r="8896" spans="3:17" x14ac:dyDescent="0.35">
      <c r="C8896"/>
      <c r="D8896"/>
      <c r="E8896"/>
      <c r="F8896"/>
      <c r="G8896"/>
      <c r="H8896"/>
      <c r="I8896"/>
      <c r="J8896"/>
      <c r="K8896"/>
      <c r="L8896"/>
      <c r="M8896"/>
      <c r="N8896"/>
      <c r="O8896"/>
      <c r="P8896"/>
      <c r="Q8896"/>
    </row>
    <row r="8897" spans="3:17" x14ac:dyDescent="0.35">
      <c r="C8897"/>
      <c r="D8897"/>
      <c r="E8897"/>
      <c r="F8897"/>
      <c r="G8897"/>
      <c r="H8897"/>
      <c r="I8897"/>
      <c r="J8897"/>
      <c r="K8897"/>
      <c r="L8897"/>
      <c r="M8897"/>
      <c r="N8897"/>
      <c r="O8897"/>
      <c r="P8897"/>
      <c r="Q8897"/>
    </row>
    <row r="8898" spans="3:17" x14ac:dyDescent="0.35">
      <c r="C8898"/>
      <c r="D8898"/>
      <c r="E8898"/>
      <c r="F8898"/>
      <c r="G8898"/>
      <c r="H8898"/>
      <c r="I8898"/>
      <c r="J8898"/>
      <c r="K8898"/>
      <c r="L8898"/>
      <c r="M8898"/>
      <c r="N8898"/>
      <c r="O8898"/>
      <c r="P8898"/>
      <c r="Q8898"/>
    </row>
    <row r="8899" spans="3:17" x14ac:dyDescent="0.35">
      <c r="C8899"/>
      <c r="D8899"/>
      <c r="E8899"/>
      <c r="F8899"/>
      <c r="G8899"/>
      <c r="H8899"/>
      <c r="I8899"/>
      <c r="J8899"/>
      <c r="K8899"/>
      <c r="L8899"/>
      <c r="M8899"/>
      <c r="N8899"/>
      <c r="O8899"/>
      <c r="P8899"/>
      <c r="Q8899"/>
    </row>
    <row r="8900" spans="3:17" x14ac:dyDescent="0.35">
      <c r="C8900"/>
      <c r="D8900"/>
      <c r="E8900"/>
      <c r="F8900"/>
      <c r="G8900"/>
      <c r="H8900"/>
      <c r="I8900"/>
      <c r="J8900"/>
      <c r="K8900"/>
      <c r="L8900"/>
      <c r="M8900"/>
      <c r="N8900"/>
      <c r="O8900"/>
      <c r="P8900"/>
      <c r="Q8900"/>
    </row>
    <row r="8901" spans="3:17" x14ac:dyDescent="0.35">
      <c r="C8901"/>
      <c r="D8901"/>
      <c r="E8901"/>
      <c r="F8901"/>
      <c r="G8901"/>
      <c r="H8901"/>
      <c r="I8901"/>
      <c r="J8901"/>
      <c r="K8901"/>
      <c r="L8901"/>
      <c r="M8901"/>
      <c r="N8901"/>
      <c r="O8901"/>
      <c r="P8901"/>
      <c r="Q8901"/>
    </row>
    <row r="8902" spans="3:17" x14ac:dyDescent="0.35">
      <c r="C8902"/>
      <c r="D8902"/>
      <c r="E8902"/>
      <c r="F8902"/>
      <c r="G8902"/>
      <c r="H8902"/>
      <c r="I8902"/>
      <c r="J8902"/>
      <c r="K8902"/>
      <c r="L8902"/>
      <c r="M8902"/>
      <c r="N8902"/>
      <c r="O8902"/>
      <c r="P8902"/>
      <c r="Q8902"/>
    </row>
    <row r="8903" spans="3:17" x14ac:dyDescent="0.35">
      <c r="C8903"/>
      <c r="D8903"/>
      <c r="E8903"/>
      <c r="F8903"/>
      <c r="G8903"/>
      <c r="H8903"/>
      <c r="I8903"/>
      <c r="J8903"/>
      <c r="K8903"/>
      <c r="L8903"/>
      <c r="M8903"/>
      <c r="N8903"/>
      <c r="O8903"/>
      <c r="P8903"/>
      <c r="Q8903"/>
    </row>
    <row r="8904" spans="3:17" x14ac:dyDescent="0.35">
      <c r="C8904"/>
      <c r="D8904"/>
      <c r="E8904"/>
      <c r="F8904"/>
      <c r="G8904"/>
      <c r="H8904"/>
      <c r="I8904"/>
      <c r="J8904"/>
      <c r="K8904"/>
      <c r="L8904"/>
      <c r="M8904"/>
      <c r="N8904"/>
      <c r="O8904"/>
      <c r="P8904"/>
      <c r="Q8904"/>
    </row>
    <row r="8905" spans="3:17" x14ac:dyDescent="0.35">
      <c r="C8905"/>
      <c r="D8905"/>
      <c r="E8905"/>
      <c r="F8905"/>
      <c r="G8905"/>
      <c r="H8905"/>
      <c r="I8905"/>
      <c r="J8905"/>
      <c r="K8905"/>
      <c r="L8905"/>
      <c r="M8905"/>
      <c r="N8905"/>
      <c r="O8905"/>
      <c r="P8905"/>
      <c r="Q8905"/>
    </row>
    <row r="8906" spans="3:17" x14ac:dyDescent="0.35">
      <c r="C8906"/>
      <c r="D8906"/>
      <c r="E8906"/>
      <c r="F8906"/>
      <c r="G8906"/>
      <c r="H8906"/>
      <c r="I8906"/>
      <c r="J8906"/>
      <c r="K8906"/>
      <c r="L8906"/>
      <c r="M8906"/>
      <c r="N8906"/>
      <c r="O8906"/>
      <c r="P8906"/>
      <c r="Q8906"/>
    </row>
    <row r="8907" spans="3:17" x14ac:dyDescent="0.35">
      <c r="C8907"/>
      <c r="D8907"/>
      <c r="E8907"/>
      <c r="F8907"/>
      <c r="G8907"/>
      <c r="H8907"/>
      <c r="I8907"/>
      <c r="J8907"/>
      <c r="K8907"/>
      <c r="L8907"/>
      <c r="M8907"/>
      <c r="N8907"/>
      <c r="O8907"/>
      <c r="P8907"/>
      <c r="Q8907"/>
    </row>
    <row r="8908" spans="3:17" x14ac:dyDescent="0.35">
      <c r="C8908"/>
      <c r="D8908"/>
      <c r="E8908"/>
      <c r="F8908"/>
      <c r="G8908"/>
      <c r="H8908"/>
      <c r="I8908"/>
      <c r="J8908"/>
      <c r="K8908"/>
      <c r="L8908"/>
      <c r="M8908"/>
      <c r="N8908"/>
      <c r="O8908"/>
      <c r="P8908"/>
      <c r="Q8908"/>
    </row>
    <row r="8909" spans="3:17" x14ac:dyDescent="0.35">
      <c r="C8909"/>
      <c r="D8909"/>
      <c r="E8909"/>
      <c r="F8909"/>
      <c r="G8909"/>
      <c r="H8909"/>
      <c r="I8909"/>
      <c r="J8909"/>
      <c r="K8909"/>
      <c r="L8909"/>
      <c r="M8909"/>
      <c r="N8909"/>
      <c r="O8909"/>
      <c r="P8909"/>
      <c r="Q8909"/>
    </row>
    <row r="8910" spans="3:17" x14ac:dyDescent="0.35">
      <c r="C8910"/>
      <c r="D8910"/>
      <c r="E8910"/>
      <c r="F8910"/>
      <c r="G8910"/>
      <c r="H8910"/>
      <c r="I8910"/>
      <c r="J8910"/>
      <c r="K8910"/>
      <c r="L8910"/>
      <c r="M8910"/>
      <c r="N8910"/>
      <c r="O8910"/>
      <c r="P8910"/>
      <c r="Q8910"/>
    </row>
    <row r="8911" spans="3:17" x14ac:dyDescent="0.35">
      <c r="C8911"/>
      <c r="D8911"/>
      <c r="E8911"/>
      <c r="F8911"/>
      <c r="G8911"/>
      <c r="H8911"/>
      <c r="I8911"/>
      <c r="J8911"/>
      <c r="K8911"/>
      <c r="L8911"/>
      <c r="M8911"/>
      <c r="N8911"/>
      <c r="O8911"/>
      <c r="P8911"/>
      <c r="Q8911"/>
    </row>
    <row r="8912" spans="3:17" x14ac:dyDescent="0.35">
      <c r="C8912"/>
      <c r="D8912"/>
      <c r="E8912"/>
      <c r="F8912"/>
      <c r="G8912"/>
      <c r="H8912"/>
      <c r="I8912"/>
      <c r="J8912"/>
      <c r="K8912"/>
      <c r="L8912"/>
      <c r="M8912"/>
      <c r="N8912"/>
      <c r="O8912"/>
      <c r="P8912"/>
      <c r="Q8912"/>
    </row>
    <row r="8913" spans="3:17" x14ac:dyDescent="0.35">
      <c r="C8913"/>
      <c r="D8913"/>
      <c r="E8913"/>
      <c r="F8913"/>
      <c r="G8913"/>
      <c r="H8913"/>
      <c r="I8913"/>
      <c r="J8913"/>
      <c r="K8913"/>
      <c r="L8913"/>
      <c r="M8913"/>
      <c r="N8913"/>
      <c r="O8913"/>
      <c r="P8913"/>
      <c r="Q8913"/>
    </row>
    <row r="8914" spans="3:17" x14ac:dyDescent="0.35">
      <c r="C8914"/>
      <c r="D8914"/>
      <c r="E8914"/>
      <c r="F8914"/>
      <c r="G8914"/>
      <c r="H8914"/>
      <c r="I8914"/>
      <c r="J8914"/>
      <c r="K8914"/>
      <c r="L8914"/>
      <c r="M8914"/>
      <c r="N8914"/>
      <c r="O8914"/>
      <c r="P8914"/>
      <c r="Q8914"/>
    </row>
    <row r="8915" spans="3:17" x14ac:dyDescent="0.35">
      <c r="C8915"/>
      <c r="D8915"/>
      <c r="E8915"/>
      <c r="F8915"/>
      <c r="G8915"/>
      <c r="H8915"/>
      <c r="I8915"/>
      <c r="J8915"/>
      <c r="K8915"/>
      <c r="L8915"/>
      <c r="M8915"/>
      <c r="N8915"/>
      <c r="O8915"/>
      <c r="P8915"/>
      <c r="Q8915"/>
    </row>
    <row r="8916" spans="3:17" x14ac:dyDescent="0.35">
      <c r="C8916"/>
      <c r="D8916"/>
      <c r="E8916"/>
      <c r="F8916"/>
      <c r="G8916"/>
      <c r="H8916"/>
      <c r="I8916"/>
      <c r="J8916"/>
      <c r="K8916"/>
      <c r="L8916"/>
      <c r="M8916"/>
      <c r="N8916"/>
      <c r="O8916"/>
      <c r="P8916"/>
      <c r="Q8916"/>
    </row>
    <row r="8917" spans="3:17" x14ac:dyDescent="0.35">
      <c r="C8917"/>
      <c r="D8917"/>
      <c r="E8917"/>
      <c r="F8917"/>
      <c r="G8917"/>
      <c r="H8917"/>
      <c r="I8917"/>
      <c r="J8917"/>
      <c r="K8917"/>
      <c r="L8917"/>
      <c r="M8917"/>
      <c r="N8917"/>
      <c r="O8917"/>
      <c r="P8917"/>
      <c r="Q8917"/>
    </row>
    <row r="8918" spans="3:17" x14ac:dyDescent="0.35">
      <c r="C8918"/>
      <c r="D8918"/>
      <c r="E8918"/>
      <c r="F8918"/>
      <c r="G8918"/>
      <c r="H8918"/>
      <c r="I8918"/>
      <c r="J8918"/>
      <c r="K8918"/>
      <c r="L8918"/>
      <c r="M8918"/>
      <c r="N8918"/>
      <c r="O8918"/>
      <c r="P8918"/>
      <c r="Q8918"/>
    </row>
    <row r="8919" spans="3:17" x14ac:dyDescent="0.35">
      <c r="C8919"/>
      <c r="D8919"/>
      <c r="E8919"/>
      <c r="F8919"/>
      <c r="G8919"/>
      <c r="H8919"/>
      <c r="I8919"/>
      <c r="J8919"/>
      <c r="K8919"/>
      <c r="L8919"/>
      <c r="M8919"/>
      <c r="N8919"/>
      <c r="O8919"/>
      <c r="P8919"/>
      <c r="Q8919"/>
    </row>
    <row r="8920" spans="3:17" x14ac:dyDescent="0.35">
      <c r="C8920"/>
      <c r="D8920"/>
      <c r="E8920"/>
      <c r="F8920"/>
      <c r="G8920"/>
      <c r="H8920"/>
      <c r="I8920"/>
      <c r="J8920"/>
      <c r="K8920"/>
      <c r="L8920"/>
      <c r="M8920"/>
      <c r="N8920"/>
      <c r="O8920"/>
      <c r="P8920"/>
      <c r="Q8920"/>
    </row>
    <row r="8921" spans="3:17" x14ac:dyDescent="0.35">
      <c r="C8921"/>
      <c r="D8921"/>
      <c r="E8921"/>
      <c r="F8921"/>
      <c r="G8921"/>
      <c r="H8921"/>
      <c r="I8921"/>
      <c r="J8921"/>
      <c r="K8921"/>
      <c r="L8921"/>
      <c r="M8921"/>
      <c r="N8921"/>
      <c r="O8921"/>
      <c r="P8921"/>
      <c r="Q8921"/>
    </row>
    <row r="8922" spans="3:17" x14ac:dyDescent="0.35">
      <c r="C8922"/>
      <c r="D8922"/>
      <c r="E8922"/>
      <c r="F8922"/>
      <c r="G8922"/>
      <c r="H8922"/>
      <c r="I8922"/>
      <c r="J8922"/>
      <c r="K8922"/>
      <c r="L8922"/>
      <c r="M8922"/>
      <c r="N8922"/>
      <c r="O8922"/>
      <c r="P8922"/>
      <c r="Q8922"/>
    </row>
    <row r="8923" spans="3:17" x14ac:dyDescent="0.35">
      <c r="C8923"/>
      <c r="D8923"/>
      <c r="E8923"/>
      <c r="F8923"/>
      <c r="G8923"/>
      <c r="H8923"/>
      <c r="I8923"/>
      <c r="J8923"/>
      <c r="K8923"/>
      <c r="L8923"/>
      <c r="M8923"/>
      <c r="N8923"/>
      <c r="O8923"/>
      <c r="P8923"/>
      <c r="Q8923"/>
    </row>
    <row r="8924" spans="3:17" x14ac:dyDescent="0.35">
      <c r="C8924"/>
      <c r="D8924"/>
      <c r="E8924"/>
      <c r="F8924"/>
      <c r="G8924"/>
      <c r="H8924"/>
      <c r="I8924"/>
      <c r="J8924"/>
      <c r="K8924"/>
      <c r="L8924"/>
      <c r="M8924"/>
      <c r="N8924"/>
      <c r="O8924"/>
      <c r="P8924"/>
      <c r="Q8924"/>
    </row>
    <row r="8925" spans="3:17" x14ac:dyDescent="0.35">
      <c r="C8925"/>
      <c r="D8925"/>
      <c r="E8925"/>
      <c r="F8925"/>
      <c r="G8925"/>
      <c r="H8925"/>
      <c r="I8925"/>
      <c r="J8925"/>
      <c r="K8925"/>
      <c r="L8925"/>
      <c r="M8925"/>
      <c r="N8925"/>
      <c r="O8925"/>
      <c r="P8925"/>
      <c r="Q8925"/>
    </row>
    <row r="8926" spans="3:17" x14ac:dyDescent="0.35">
      <c r="C8926"/>
      <c r="D8926"/>
      <c r="E8926"/>
      <c r="F8926"/>
      <c r="G8926"/>
      <c r="H8926"/>
      <c r="I8926"/>
      <c r="J8926"/>
      <c r="K8926"/>
      <c r="L8926"/>
      <c r="M8926"/>
      <c r="N8926"/>
      <c r="O8926"/>
      <c r="P8926"/>
      <c r="Q8926"/>
    </row>
    <row r="8927" spans="3:17" x14ac:dyDescent="0.35">
      <c r="C8927"/>
      <c r="D8927"/>
      <c r="E8927"/>
      <c r="F8927"/>
      <c r="G8927"/>
      <c r="H8927"/>
      <c r="I8927"/>
      <c r="J8927"/>
      <c r="K8927"/>
      <c r="L8927"/>
      <c r="M8927"/>
      <c r="N8927"/>
      <c r="O8927"/>
      <c r="P8927"/>
      <c r="Q8927"/>
    </row>
    <row r="8928" spans="3:17" x14ac:dyDescent="0.35">
      <c r="C8928"/>
      <c r="D8928"/>
      <c r="E8928"/>
      <c r="F8928"/>
      <c r="G8928"/>
      <c r="H8928"/>
      <c r="I8928"/>
      <c r="J8928"/>
      <c r="K8928"/>
      <c r="L8928"/>
      <c r="M8928"/>
      <c r="N8928"/>
      <c r="O8928"/>
      <c r="P8928"/>
      <c r="Q8928"/>
    </row>
    <row r="8929" spans="3:17" x14ac:dyDescent="0.35">
      <c r="C8929"/>
      <c r="D8929"/>
      <c r="E8929"/>
      <c r="F8929"/>
      <c r="G8929"/>
      <c r="H8929"/>
      <c r="I8929"/>
      <c r="J8929"/>
      <c r="K8929"/>
      <c r="L8929"/>
      <c r="M8929"/>
      <c r="N8929"/>
      <c r="O8929"/>
      <c r="P8929"/>
      <c r="Q8929"/>
    </row>
    <row r="8930" spans="3:17" x14ac:dyDescent="0.35">
      <c r="C8930"/>
      <c r="D8930"/>
      <c r="E8930"/>
      <c r="F8930"/>
      <c r="G8930"/>
      <c r="H8930"/>
      <c r="I8930"/>
      <c r="J8930"/>
      <c r="K8930"/>
      <c r="L8930"/>
      <c r="M8930"/>
      <c r="N8930"/>
      <c r="O8930"/>
      <c r="P8930"/>
      <c r="Q8930"/>
    </row>
    <row r="8931" spans="3:17" x14ac:dyDescent="0.35">
      <c r="C8931"/>
      <c r="D8931"/>
      <c r="E8931"/>
      <c r="F8931"/>
      <c r="G8931"/>
      <c r="H8931"/>
      <c r="I8931"/>
      <c r="J8931"/>
      <c r="K8931"/>
      <c r="L8931"/>
      <c r="M8931"/>
      <c r="N8931"/>
      <c r="O8931"/>
      <c r="P8931"/>
      <c r="Q8931"/>
    </row>
    <row r="8932" spans="3:17" x14ac:dyDescent="0.35">
      <c r="C8932"/>
      <c r="D8932"/>
      <c r="E8932"/>
      <c r="F8932"/>
      <c r="G8932"/>
      <c r="H8932"/>
      <c r="I8932"/>
      <c r="J8932"/>
      <c r="K8932"/>
      <c r="L8932"/>
      <c r="M8932"/>
      <c r="N8932"/>
      <c r="O8932"/>
      <c r="P8932"/>
      <c r="Q8932"/>
    </row>
    <row r="8933" spans="3:17" x14ac:dyDescent="0.35">
      <c r="C8933"/>
      <c r="D8933"/>
      <c r="E8933"/>
      <c r="F8933"/>
      <c r="G8933"/>
      <c r="H8933"/>
      <c r="I8933"/>
      <c r="J8933"/>
      <c r="K8933"/>
      <c r="L8933"/>
      <c r="M8933"/>
      <c r="N8933"/>
      <c r="O8933"/>
      <c r="P8933"/>
      <c r="Q8933"/>
    </row>
    <row r="8934" spans="3:17" x14ac:dyDescent="0.35">
      <c r="C8934"/>
      <c r="D8934"/>
      <c r="E8934"/>
      <c r="F8934"/>
      <c r="G8934"/>
      <c r="H8934"/>
      <c r="I8934"/>
      <c r="J8934"/>
      <c r="K8934"/>
      <c r="L8934"/>
      <c r="M8934"/>
      <c r="N8934"/>
      <c r="O8934"/>
      <c r="P8934"/>
      <c r="Q8934"/>
    </row>
    <row r="8935" spans="3:17" x14ac:dyDescent="0.35">
      <c r="C8935"/>
      <c r="D8935"/>
      <c r="E8935"/>
      <c r="F8935"/>
      <c r="G8935"/>
      <c r="H8935"/>
      <c r="I8935"/>
      <c r="J8935"/>
      <c r="K8935"/>
      <c r="L8935"/>
      <c r="M8935"/>
      <c r="N8935"/>
      <c r="O8935"/>
      <c r="P8935"/>
      <c r="Q8935"/>
    </row>
    <row r="8936" spans="3:17" x14ac:dyDescent="0.35">
      <c r="C8936"/>
      <c r="D8936"/>
      <c r="E8936"/>
      <c r="F8936"/>
      <c r="G8936"/>
      <c r="H8936"/>
      <c r="I8936"/>
      <c r="J8936"/>
      <c r="K8936"/>
      <c r="L8936"/>
      <c r="M8936"/>
      <c r="N8936"/>
      <c r="O8936"/>
      <c r="P8936"/>
      <c r="Q8936"/>
    </row>
    <row r="8937" spans="3:17" x14ac:dyDescent="0.35">
      <c r="C8937"/>
      <c r="D8937"/>
      <c r="E8937"/>
      <c r="F8937"/>
      <c r="G8937"/>
      <c r="H8937"/>
      <c r="I8937"/>
      <c r="J8937"/>
      <c r="K8937"/>
      <c r="L8937"/>
      <c r="M8937"/>
      <c r="N8937"/>
      <c r="O8937"/>
      <c r="P8937"/>
      <c r="Q8937"/>
    </row>
    <row r="8938" spans="3:17" x14ac:dyDescent="0.35">
      <c r="C8938"/>
      <c r="D8938"/>
      <c r="E8938"/>
      <c r="F8938"/>
      <c r="G8938"/>
      <c r="H8938"/>
      <c r="I8938"/>
      <c r="J8938"/>
      <c r="K8938"/>
      <c r="L8938"/>
      <c r="M8938"/>
      <c r="N8938"/>
      <c r="O8938"/>
      <c r="P8938"/>
      <c r="Q8938"/>
    </row>
    <row r="8939" spans="3:17" x14ac:dyDescent="0.35">
      <c r="C8939"/>
      <c r="D8939"/>
      <c r="E8939"/>
      <c r="F8939"/>
      <c r="G8939"/>
      <c r="H8939"/>
      <c r="I8939"/>
      <c r="J8939"/>
      <c r="K8939"/>
      <c r="L8939"/>
      <c r="M8939"/>
      <c r="N8939"/>
      <c r="O8939"/>
      <c r="P8939"/>
      <c r="Q8939"/>
    </row>
    <row r="8940" spans="3:17" x14ac:dyDescent="0.35">
      <c r="C8940"/>
      <c r="D8940"/>
      <c r="E8940"/>
      <c r="F8940"/>
      <c r="G8940"/>
      <c r="H8940"/>
      <c r="I8940"/>
      <c r="J8940"/>
      <c r="K8940"/>
      <c r="L8940"/>
      <c r="M8940"/>
      <c r="N8940"/>
      <c r="O8940"/>
      <c r="P8940"/>
      <c r="Q8940"/>
    </row>
    <row r="8941" spans="3:17" x14ac:dyDescent="0.35">
      <c r="C8941"/>
      <c r="D8941"/>
      <c r="E8941"/>
      <c r="F8941"/>
      <c r="G8941"/>
      <c r="H8941"/>
      <c r="I8941"/>
      <c r="J8941"/>
      <c r="K8941"/>
      <c r="L8941"/>
      <c r="M8941"/>
      <c r="N8941"/>
      <c r="O8941"/>
      <c r="P8941"/>
      <c r="Q8941"/>
    </row>
    <row r="8942" spans="3:17" x14ac:dyDescent="0.35">
      <c r="C8942"/>
      <c r="D8942"/>
      <c r="E8942"/>
      <c r="F8942"/>
      <c r="G8942"/>
      <c r="H8942"/>
      <c r="I8942"/>
      <c r="J8942"/>
      <c r="K8942"/>
      <c r="L8942"/>
      <c r="M8942"/>
      <c r="N8942"/>
      <c r="O8942"/>
      <c r="P8942"/>
      <c r="Q8942"/>
    </row>
    <row r="8943" spans="3:17" x14ac:dyDescent="0.35">
      <c r="C8943"/>
      <c r="D8943"/>
      <c r="E8943"/>
      <c r="F8943"/>
      <c r="G8943"/>
      <c r="H8943"/>
      <c r="I8943"/>
      <c r="J8943"/>
      <c r="K8943"/>
      <c r="L8943"/>
      <c r="M8943"/>
      <c r="N8943"/>
      <c r="O8943"/>
      <c r="P8943"/>
      <c r="Q8943"/>
    </row>
    <row r="8944" spans="3:17" x14ac:dyDescent="0.35">
      <c r="C8944"/>
      <c r="D8944"/>
      <c r="E8944"/>
      <c r="F8944"/>
      <c r="G8944"/>
      <c r="H8944"/>
      <c r="I8944"/>
      <c r="J8944"/>
      <c r="K8944"/>
      <c r="L8944"/>
      <c r="M8944"/>
      <c r="N8944"/>
      <c r="O8944"/>
      <c r="P8944"/>
      <c r="Q8944"/>
    </row>
    <row r="8945" spans="3:17" x14ac:dyDescent="0.35">
      <c r="C8945"/>
      <c r="D8945"/>
      <c r="E8945"/>
      <c r="F8945"/>
      <c r="G8945"/>
      <c r="H8945"/>
      <c r="I8945"/>
      <c r="J8945"/>
      <c r="K8945"/>
      <c r="L8945"/>
      <c r="M8945"/>
      <c r="N8945"/>
      <c r="O8945"/>
      <c r="P8945"/>
      <c r="Q8945"/>
    </row>
    <row r="8946" spans="3:17" x14ac:dyDescent="0.35">
      <c r="C8946"/>
      <c r="D8946"/>
      <c r="E8946"/>
      <c r="F8946"/>
      <c r="G8946"/>
      <c r="H8946"/>
      <c r="I8946"/>
      <c r="J8946"/>
      <c r="K8946"/>
      <c r="L8946"/>
      <c r="M8946"/>
      <c r="N8946"/>
      <c r="O8946"/>
      <c r="P8946"/>
      <c r="Q8946"/>
    </row>
    <row r="8947" spans="3:17" x14ac:dyDescent="0.35">
      <c r="C8947"/>
      <c r="D8947"/>
      <c r="E8947"/>
      <c r="F8947"/>
      <c r="G8947"/>
      <c r="H8947"/>
      <c r="I8947"/>
      <c r="J8947"/>
      <c r="K8947"/>
      <c r="L8947"/>
      <c r="M8947"/>
      <c r="N8947"/>
      <c r="O8947"/>
      <c r="P8947"/>
      <c r="Q8947"/>
    </row>
    <row r="8948" spans="3:17" x14ac:dyDescent="0.35">
      <c r="C8948"/>
      <c r="D8948"/>
      <c r="E8948"/>
      <c r="F8948"/>
      <c r="G8948"/>
      <c r="H8948"/>
      <c r="I8948"/>
      <c r="J8948"/>
      <c r="K8948"/>
      <c r="L8948"/>
      <c r="M8948"/>
      <c r="N8948"/>
      <c r="O8948"/>
      <c r="P8948"/>
      <c r="Q8948"/>
    </row>
    <row r="8949" spans="3:17" x14ac:dyDescent="0.35">
      <c r="C8949"/>
      <c r="D8949"/>
      <c r="E8949"/>
      <c r="F8949"/>
      <c r="G8949"/>
      <c r="H8949"/>
      <c r="I8949"/>
      <c r="J8949"/>
      <c r="K8949"/>
      <c r="L8949"/>
      <c r="M8949"/>
      <c r="N8949"/>
      <c r="O8949"/>
      <c r="P8949"/>
      <c r="Q8949"/>
    </row>
    <row r="8950" spans="3:17" x14ac:dyDescent="0.35">
      <c r="C8950"/>
      <c r="D8950"/>
      <c r="E8950"/>
      <c r="F8950"/>
      <c r="G8950"/>
      <c r="H8950"/>
      <c r="I8950"/>
      <c r="J8950"/>
      <c r="K8950"/>
      <c r="L8950"/>
      <c r="M8950"/>
      <c r="N8950"/>
      <c r="O8950"/>
      <c r="P8950"/>
      <c r="Q8950"/>
    </row>
    <row r="8951" spans="3:17" x14ac:dyDescent="0.35">
      <c r="C8951"/>
      <c r="D8951"/>
      <c r="E8951"/>
      <c r="F8951"/>
      <c r="G8951"/>
      <c r="H8951"/>
      <c r="I8951"/>
      <c r="J8951"/>
      <c r="K8951"/>
      <c r="L8951"/>
      <c r="M8951"/>
      <c r="N8951"/>
      <c r="O8951"/>
      <c r="P8951"/>
      <c r="Q8951"/>
    </row>
    <row r="8952" spans="3:17" x14ac:dyDescent="0.35">
      <c r="C8952"/>
      <c r="D8952"/>
      <c r="E8952"/>
      <c r="F8952"/>
      <c r="G8952"/>
      <c r="H8952"/>
      <c r="I8952"/>
      <c r="J8952"/>
      <c r="K8952"/>
      <c r="L8952"/>
      <c r="M8952"/>
      <c r="N8952"/>
      <c r="O8952"/>
      <c r="P8952"/>
      <c r="Q8952"/>
    </row>
    <row r="8953" spans="3:17" x14ac:dyDescent="0.35">
      <c r="C8953"/>
      <c r="D8953"/>
      <c r="E8953"/>
      <c r="F8953"/>
      <c r="G8953"/>
      <c r="H8953"/>
      <c r="I8953"/>
      <c r="J8953"/>
      <c r="K8953"/>
      <c r="L8953"/>
      <c r="M8953"/>
      <c r="N8953"/>
      <c r="O8953"/>
      <c r="P8953"/>
      <c r="Q8953"/>
    </row>
    <row r="8954" spans="3:17" x14ac:dyDescent="0.35">
      <c r="C8954"/>
      <c r="D8954"/>
      <c r="E8954"/>
      <c r="F8954"/>
      <c r="G8954"/>
      <c r="H8954"/>
      <c r="I8954"/>
      <c r="J8954"/>
      <c r="K8954"/>
      <c r="L8954"/>
      <c r="M8954"/>
      <c r="N8954"/>
      <c r="O8954"/>
      <c r="P8954"/>
      <c r="Q8954"/>
    </row>
    <row r="8955" spans="3:17" x14ac:dyDescent="0.35">
      <c r="C8955"/>
      <c r="D8955"/>
      <c r="E8955"/>
      <c r="F8955"/>
      <c r="G8955"/>
      <c r="H8955"/>
      <c r="I8955"/>
      <c r="J8955"/>
      <c r="K8955"/>
      <c r="L8955"/>
      <c r="M8955"/>
      <c r="N8955"/>
      <c r="O8955"/>
      <c r="P8955"/>
      <c r="Q8955"/>
    </row>
    <row r="8956" spans="3:17" x14ac:dyDescent="0.35">
      <c r="C8956"/>
      <c r="D8956"/>
      <c r="E8956"/>
      <c r="F8956"/>
      <c r="G8956"/>
      <c r="H8956"/>
      <c r="I8956"/>
      <c r="J8956"/>
      <c r="K8956"/>
      <c r="L8956"/>
      <c r="M8956"/>
      <c r="N8956"/>
      <c r="O8956"/>
      <c r="P8956"/>
      <c r="Q8956"/>
    </row>
    <row r="8957" spans="3:17" x14ac:dyDescent="0.35">
      <c r="C8957"/>
      <c r="D8957"/>
      <c r="E8957"/>
      <c r="F8957"/>
      <c r="G8957"/>
      <c r="H8957"/>
      <c r="I8957"/>
      <c r="J8957"/>
      <c r="K8957"/>
      <c r="L8957"/>
      <c r="M8957"/>
      <c r="N8957"/>
      <c r="O8957"/>
      <c r="P8957"/>
      <c r="Q8957"/>
    </row>
    <row r="8958" spans="3:17" x14ac:dyDescent="0.35">
      <c r="C8958"/>
      <c r="D8958"/>
      <c r="E8958"/>
      <c r="F8958"/>
      <c r="G8958"/>
      <c r="H8958"/>
      <c r="I8958"/>
      <c r="J8958"/>
      <c r="K8958"/>
      <c r="L8958"/>
      <c r="M8958"/>
      <c r="N8958"/>
      <c r="O8958"/>
      <c r="P8958"/>
      <c r="Q8958"/>
    </row>
    <row r="8959" spans="3:17" x14ac:dyDescent="0.35">
      <c r="C8959"/>
      <c r="D8959"/>
      <c r="E8959"/>
      <c r="F8959"/>
      <c r="G8959"/>
      <c r="H8959"/>
      <c r="I8959"/>
      <c r="J8959"/>
      <c r="K8959"/>
      <c r="L8959"/>
      <c r="M8959"/>
      <c r="N8959"/>
      <c r="O8959"/>
      <c r="P8959"/>
      <c r="Q8959"/>
    </row>
    <row r="8960" spans="3:17" x14ac:dyDescent="0.35">
      <c r="C8960"/>
      <c r="D8960"/>
      <c r="E8960"/>
      <c r="F8960"/>
      <c r="G8960"/>
      <c r="H8960"/>
      <c r="I8960"/>
      <c r="J8960"/>
      <c r="K8960"/>
      <c r="L8960"/>
      <c r="M8960"/>
      <c r="N8960"/>
      <c r="O8960"/>
      <c r="P8960"/>
      <c r="Q8960"/>
    </row>
    <row r="8961" spans="3:17" x14ac:dyDescent="0.35">
      <c r="C8961"/>
      <c r="D8961"/>
      <c r="E8961"/>
      <c r="F8961"/>
      <c r="G8961"/>
      <c r="H8961"/>
      <c r="I8961"/>
      <c r="J8961"/>
      <c r="K8961"/>
      <c r="L8961"/>
      <c r="M8961"/>
      <c r="N8961"/>
      <c r="O8961"/>
      <c r="P8961"/>
      <c r="Q8961"/>
    </row>
    <row r="8962" spans="3:17" x14ac:dyDescent="0.35">
      <c r="C8962"/>
      <c r="D8962"/>
      <c r="E8962"/>
      <c r="F8962"/>
      <c r="G8962"/>
      <c r="H8962"/>
      <c r="I8962"/>
      <c r="J8962"/>
      <c r="K8962"/>
      <c r="L8962"/>
      <c r="M8962"/>
      <c r="N8962"/>
      <c r="O8962"/>
      <c r="P8962"/>
      <c r="Q8962"/>
    </row>
    <row r="8963" spans="3:17" x14ac:dyDescent="0.35">
      <c r="C8963"/>
      <c r="D8963"/>
      <c r="E8963"/>
      <c r="F8963"/>
      <c r="G8963"/>
      <c r="H8963"/>
      <c r="I8963"/>
      <c r="J8963"/>
      <c r="K8963"/>
      <c r="L8963"/>
      <c r="M8963"/>
      <c r="N8963"/>
      <c r="O8963"/>
      <c r="P8963"/>
      <c r="Q8963"/>
    </row>
    <row r="8964" spans="3:17" x14ac:dyDescent="0.35">
      <c r="C8964"/>
      <c r="D8964"/>
      <c r="E8964"/>
      <c r="F8964"/>
      <c r="G8964"/>
      <c r="H8964"/>
      <c r="I8964"/>
      <c r="J8964"/>
      <c r="K8964"/>
      <c r="L8964"/>
      <c r="M8964"/>
      <c r="N8964"/>
      <c r="O8964"/>
      <c r="P8964"/>
      <c r="Q8964"/>
    </row>
    <row r="8965" spans="3:17" x14ac:dyDescent="0.35">
      <c r="C8965"/>
      <c r="D8965"/>
      <c r="E8965"/>
      <c r="F8965"/>
      <c r="G8965"/>
      <c r="H8965"/>
      <c r="I8965"/>
      <c r="J8965"/>
      <c r="K8965"/>
      <c r="L8965"/>
      <c r="M8965"/>
      <c r="N8965"/>
      <c r="O8965"/>
      <c r="P8965"/>
      <c r="Q8965"/>
    </row>
    <row r="8966" spans="3:17" x14ac:dyDescent="0.35">
      <c r="C8966"/>
      <c r="D8966"/>
      <c r="E8966"/>
      <c r="F8966"/>
      <c r="G8966"/>
      <c r="H8966"/>
      <c r="I8966"/>
      <c r="J8966"/>
      <c r="K8966"/>
      <c r="L8966"/>
      <c r="M8966"/>
      <c r="N8966"/>
      <c r="O8966"/>
      <c r="P8966"/>
      <c r="Q8966"/>
    </row>
    <row r="8967" spans="3:17" x14ac:dyDescent="0.35">
      <c r="C8967"/>
      <c r="D8967"/>
      <c r="E8967"/>
      <c r="F8967"/>
      <c r="G8967"/>
      <c r="H8967"/>
      <c r="I8967"/>
      <c r="J8967"/>
      <c r="K8967"/>
      <c r="L8967"/>
      <c r="M8967"/>
      <c r="N8967"/>
      <c r="O8967"/>
      <c r="P8967"/>
      <c r="Q8967"/>
    </row>
    <row r="8968" spans="3:17" x14ac:dyDescent="0.35">
      <c r="C8968"/>
      <c r="D8968"/>
      <c r="E8968"/>
      <c r="F8968"/>
      <c r="G8968"/>
      <c r="H8968"/>
      <c r="I8968"/>
      <c r="J8968"/>
      <c r="K8968"/>
      <c r="L8968"/>
      <c r="M8968"/>
      <c r="N8968"/>
      <c r="O8968"/>
      <c r="P8968"/>
      <c r="Q8968"/>
    </row>
    <row r="8969" spans="3:17" x14ac:dyDescent="0.35">
      <c r="C8969"/>
      <c r="D8969"/>
      <c r="E8969"/>
      <c r="F8969"/>
      <c r="G8969"/>
      <c r="H8969"/>
      <c r="I8969"/>
      <c r="J8969"/>
      <c r="K8969"/>
      <c r="L8969"/>
      <c r="M8969"/>
      <c r="N8969"/>
      <c r="O8969"/>
      <c r="P8969"/>
      <c r="Q8969"/>
    </row>
    <row r="8970" spans="3:17" x14ac:dyDescent="0.35">
      <c r="C8970"/>
      <c r="D8970"/>
      <c r="E8970"/>
      <c r="F8970"/>
      <c r="G8970"/>
      <c r="H8970"/>
      <c r="I8970"/>
      <c r="J8970"/>
      <c r="K8970"/>
      <c r="L8970"/>
      <c r="M8970"/>
      <c r="N8970"/>
      <c r="O8970"/>
      <c r="P8970"/>
      <c r="Q8970"/>
    </row>
    <row r="8971" spans="3:17" x14ac:dyDescent="0.35">
      <c r="C8971"/>
      <c r="D8971"/>
      <c r="E8971"/>
      <c r="F8971"/>
      <c r="G8971"/>
      <c r="H8971"/>
      <c r="I8971"/>
      <c r="J8971"/>
      <c r="K8971"/>
      <c r="L8971"/>
      <c r="M8971"/>
      <c r="N8971"/>
      <c r="O8971"/>
      <c r="P8971"/>
      <c r="Q8971"/>
    </row>
    <row r="8972" spans="3:17" x14ac:dyDescent="0.35">
      <c r="C8972"/>
      <c r="D8972"/>
      <c r="E8972"/>
      <c r="F8972"/>
      <c r="G8972"/>
      <c r="H8972"/>
      <c r="I8972"/>
      <c r="J8972"/>
      <c r="K8972"/>
      <c r="L8972"/>
      <c r="M8972"/>
      <c r="N8972"/>
      <c r="O8972"/>
      <c r="P8972"/>
      <c r="Q8972"/>
    </row>
    <row r="8973" spans="3:17" x14ac:dyDescent="0.35">
      <c r="C8973"/>
      <c r="D8973"/>
      <c r="E8973"/>
      <c r="F8973"/>
      <c r="G8973"/>
      <c r="H8973"/>
      <c r="I8973"/>
      <c r="J8973"/>
      <c r="K8973"/>
      <c r="L8973"/>
      <c r="M8973"/>
      <c r="N8973"/>
      <c r="O8973"/>
      <c r="P8973"/>
      <c r="Q8973"/>
    </row>
    <row r="8974" spans="3:17" x14ac:dyDescent="0.35">
      <c r="C8974"/>
      <c r="D8974"/>
      <c r="E8974"/>
      <c r="F8974"/>
      <c r="G8974"/>
      <c r="H8974"/>
      <c r="I8974"/>
      <c r="J8974"/>
      <c r="K8974"/>
      <c r="L8974"/>
      <c r="M8974"/>
      <c r="N8974"/>
      <c r="O8974"/>
      <c r="P8974"/>
      <c r="Q8974"/>
    </row>
    <row r="8975" spans="3:17" x14ac:dyDescent="0.35">
      <c r="C8975"/>
      <c r="D8975"/>
      <c r="E8975"/>
      <c r="F8975"/>
      <c r="G8975"/>
      <c r="H8975"/>
      <c r="I8975"/>
      <c r="J8975"/>
      <c r="K8975"/>
      <c r="L8975"/>
      <c r="M8975"/>
      <c r="N8975"/>
      <c r="O8975"/>
      <c r="P8975"/>
      <c r="Q8975"/>
    </row>
    <row r="8976" spans="3:17" x14ac:dyDescent="0.35">
      <c r="C8976"/>
      <c r="D8976"/>
      <c r="E8976"/>
      <c r="F8976"/>
      <c r="G8976"/>
      <c r="H8976"/>
      <c r="I8976"/>
      <c r="J8976"/>
      <c r="K8976"/>
      <c r="L8976"/>
      <c r="M8976"/>
      <c r="N8976"/>
      <c r="O8976"/>
      <c r="P8976"/>
      <c r="Q8976"/>
    </row>
    <row r="8977" spans="3:17" x14ac:dyDescent="0.35">
      <c r="C8977"/>
      <c r="D8977"/>
      <c r="E8977"/>
      <c r="F8977"/>
      <c r="G8977"/>
      <c r="H8977"/>
      <c r="I8977"/>
      <c r="J8977"/>
      <c r="K8977"/>
      <c r="L8977"/>
      <c r="M8977"/>
      <c r="N8977"/>
      <c r="O8977"/>
      <c r="P8977"/>
      <c r="Q8977"/>
    </row>
    <row r="8978" spans="3:17" x14ac:dyDescent="0.35">
      <c r="C8978"/>
      <c r="D8978"/>
      <c r="E8978"/>
      <c r="F8978"/>
      <c r="G8978"/>
      <c r="H8978"/>
      <c r="I8978"/>
      <c r="J8978"/>
      <c r="K8978"/>
      <c r="L8978"/>
      <c r="M8978"/>
      <c r="N8978"/>
      <c r="O8978"/>
      <c r="P8978"/>
      <c r="Q8978"/>
    </row>
    <row r="8979" spans="3:17" x14ac:dyDescent="0.35">
      <c r="C8979"/>
      <c r="D8979"/>
      <c r="E8979"/>
      <c r="F8979"/>
      <c r="G8979"/>
      <c r="H8979"/>
      <c r="I8979"/>
      <c r="J8979"/>
      <c r="K8979"/>
      <c r="L8979"/>
      <c r="M8979"/>
      <c r="N8979"/>
      <c r="O8979"/>
      <c r="P8979"/>
      <c r="Q8979"/>
    </row>
    <row r="8980" spans="3:17" x14ac:dyDescent="0.35">
      <c r="C8980"/>
      <c r="D8980"/>
      <c r="E8980"/>
      <c r="F8980"/>
      <c r="G8980"/>
      <c r="H8980"/>
      <c r="I8980"/>
      <c r="J8980"/>
      <c r="K8980"/>
      <c r="L8980"/>
      <c r="M8980"/>
      <c r="N8980"/>
      <c r="O8980"/>
      <c r="P8980"/>
      <c r="Q8980"/>
    </row>
    <row r="8981" spans="3:17" x14ac:dyDescent="0.35">
      <c r="C8981"/>
      <c r="D8981"/>
      <c r="E8981"/>
      <c r="F8981"/>
      <c r="G8981"/>
      <c r="H8981"/>
      <c r="I8981"/>
      <c r="J8981"/>
      <c r="K8981"/>
      <c r="L8981"/>
      <c r="M8981"/>
      <c r="N8981"/>
      <c r="O8981"/>
      <c r="P8981"/>
      <c r="Q8981"/>
    </row>
    <row r="8982" spans="3:17" x14ac:dyDescent="0.35">
      <c r="C8982"/>
      <c r="D8982"/>
      <c r="E8982"/>
      <c r="F8982"/>
      <c r="G8982"/>
      <c r="H8982"/>
      <c r="I8982"/>
      <c r="J8982"/>
      <c r="K8982"/>
      <c r="L8982"/>
      <c r="M8982"/>
      <c r="N8982"/>
      <c r="O8982"/>
      <c r="P8982"/>
      <c r="Q8982"/>
    </row>
    <row r="8983" spans="3:17" x14ac:dyDescent="0.35">
      <c r="C8983"/>
      <c r="D8983"/>
      <c r="E8983"/>
      <c r="F8983"/>
      <c r="G8983"/>
      <c r="H8983"/>
      <c r="I8983"/>
      <c r="J8983"/>
      <c r="K8983"/>
      <c r="L8983"/>
      <c r="M8983"/>
      <c r="N8983"/>
      <c r="O8983"/>
      <c r="P8983"/>
      <c r="Q8983"/>
    </row>
    <row r="8984" spans="3:17" x14ac:dyDescent="0.35">
      <c r="C8984"/>
      <c r="D8984"/>
      <c r="E8984"/>
      <c r="F8984"/>
      <c r="G8984"/>
      <c r="H8984"/>
      <c r="I8984"/>
      <c r="J8984"/>
      <c r="K8984"/>
      <c r="L8984"/>
      <c r="M8984"/>
      <c r="N8984"/>
      <c r="O8984"/>
      <c r="P8984"/>
      <c r="Q8984"/>
    </row>
    <row r="8985" spans="3:17" x14ac:dyDescent="0.35">
      <c r="C8985"/>
      <c r="D8985"/>
      <c r="E8985"/>
      <c r="F8985"/>
      <c r="G8985"/>
      <c r="H8985"/>
      <c r="I8985"/>
      <c r="J8985"/>
      <c r="K8985"/>
      <c r="L8985"/>
      <c r="M8985"/>
      <c r="N8985"/>
      <c r="O8985"/>
      <c r="P8985"/>
      <c r="Q8985"/>
    </row>
    <row r="8986" spans="3:17" x14ac:dyDescent="0.35">
      <c r="C8986"/>
      <c r="D8986"/>
      <c r="E8986"/>
      <c r="F8986"/>
      <c r="G8986"/>
      <c r="H8986"/>
      <c r="I8986"/>
      <c r="J8986"/>
      <c r="K8986"/>
      <c r="L8986"/>
      <c r="M8986"/>
      <c r="N8986"/>
      <c r="O8986"/>
      <c r="P8986"/>
      <c r="Q8986"/>
    </row>
    <row r="8987" spans="3:17" x14ac:dyDescent="0.35">
      <c r="C8987"/>
      <c r="D8987"/>
      <c r="E8987"/>
      <c r="F8987"/>
      <c r="G8987"/>
      <c r="H8987"/>
      <c r="I8987"/>
      <c r="J8987"/>
      <c r="K8987"/>
      <c r="L8987"/>
      <c r="M8987"/>
      <c r="N8987"/>
      <c r="O8987"/>
      <c r="P8987"/>
      <c r="Q8987"/>
    </row>
    <row r="8988" spans="3:17" x14ac:dyDescent="0.35">
      <c r="C8988"/>
      <c r="D8988"/>
      <c r="E8988"/>
      <c r="F8988"/>
      <c r="G8988"/>
      <c r="H8988"/>
      <c r="I8988"/>
      <c r="J8988"/>
      <c r="K8988"/>
      <c r="L8988"/>
      <c r="M8988"/>
      <c r="N8988"/>
      <c r="O8988"/>
      <c r="P8988"/>
      <c r="Q8988"/>
    </row>
    <row r="8989" spans="3:17" x14ac:dyDescent="0.35">
      <c r="C8989"/>
      <c r="D8989"/>
      <c r="E8989"/>
      <c r="F8989"/>
      <c r="G8989"/>
      <c r="H8989"/>
      <c r="I8989"/>
      <c r="J8989"/>
      <c r="K8989"/>
      <c r="L8989"/>
      <c r="M8989"/>
      <c r="N8989"/>
      <c r="O8989"/>
      <c r="P8989"/>
      <c r="Q8989"/>
    </row>
    <row r="8990" spans="3:17" x14ac:dyDescent="0.35">
      <c r="C8990"/>
      <c r="D8990"/>
      <c r="E8990"/>
      <c r="F8990"/>
      <c r="G8990"/>
      <c r="H8990"/>
      <c r="I8990"/>
      <c r="J8990"/>
      <c r="K8990"/>
      <c r="L8990"/>
      <c r="M8990"/>
      <c r="N8990"/>
      <c r="O8990"/>
      <c r="P8990"/>
      <c r="Q8990"/>
    </row>
    <row r="8991" spans="3:17" x14ac:dyDescent="0.35">
      <c r="C8991"/>
      <c r="D8991"/>
      <c r="E8991"/>
      <c r="F8991"/>
      <c r="G8991"/>
      <c r="H8991"/>
      <c r="I8991"/>
      <c r="J8991"/>
      <c r="K8991"/>
      <c r="L8991"/>
      <c r="M8991"/>
      <c r="N8991"/>
      <c r="O8991"/>
      <c r="P8991"/>
      <c r="Q8991"/>
    </row>
    <row r="8992" spans="3:17" x14ac:dyDescent="0.35">
      <c r="C8992"/>
      <c r="D8992"/>
      <c r="E8992"/>
      <c r="F8992"/>
      <c r="G8992"/>
      <c r="H8992"/>
      <c r="I8992"/>
      <c r="J8992"/>
      <c r="K8992"/>
      <c r="L8992"/>
      <c r="M8992"/>
      <c r="N8992"/>
      <c r="O8992"/>
      <c r="P8992"/>
      <c r="Q8992"/>
    </row>
    <row r="8993" spans="3:17" x14ac:dyDescent="0.35">
      <c r="C8993"/>
      <c r="D8993"/>
      <c r="E8993"/>
      <c r="F8993"/>
      <c r="G8993"/>
      <c r="H8993"/>
      <c r="I8993"/>
      <c r="J8993"/>
      <c r="K8993"/>
      <c r="L8993"/>
      <c r="M8993"/>
      <c r="N8993"/>
      <c r="O8993"/>
      <c r="P8993"/>
      <c r="Q8993"/>
    </row>
    <row r="8994" spans="3:17" x14ac:dyDescent="0.35">
      <c r="C8994"/>
      <c r="D8994"/>
      <c r="E8994"/>
      <c r="F8994"/>
      <c r="G8994"/>
      <c r="H8994"/>
      <c r="I8994"/>
      <c r="J8994"/>
      <c r="K8994"/>
      <c r="L8994"/>
      <c r="M8994"/>
      <c r="N8994"/>
      <c r="O8994"/>
      <c r="P8994"/>
      <c r="Q8994"/>
    </row>
    <row r="8995" spans="3:17" x14ac:dyDescent="0.35">
      <c r="C8995"/>
      <c r="D8995"/>
      <c r="E8995"/>
      <c r="F8995"/>
      <c r="G8995"/>
      <c r="H8995"/>
      <c r="I8995"/>
      <c r="J8995"/>
      <c r="K8995"/>
      <c r="L8995"/>
      <c r="M8995"/>
      <c r="N8995"/>
      <c r="O8995"/>
      <c r="P8995"/>
      <c r="Q8995"/>
    </row>
    <row r="8996" spans="3:17" x14ac:dyDescent="0.35">
      <c r="C8996"/>
      <c r="D8996"/>
      <c r="E8996"/>
      <c r="F8996"/>
      <c r="G8996"/>
      <c r="H8996"/>
      <c r="I8996"/>
      <c r="J8996"/>
      <c r="K8996"/>
      <c r="L8996"/>
      <c r="M8996"/>
      <c r="N8996"/>
      <c r="O8996"/>
      <c r="P8996"/>
      <c r="Q8996"/>
    </row>
    <row r="8997" spans="3:17" x14ac:dyDescent="0.35">
      <c r="C8997"/>
      <c r="D8997"/>
      <c r="E8997"/>
      <c r="F8997"/>
      <c r="G8997"/>
      <c r="H8997"/>
      <c r="I8997"/>
      <c r="J8997"/>
      <c r="K8997"/>
      <c r="L8997"/>
      <c r="M8997"/>
      <c r="N8997"/>
      <c r="O8997"/>
      <c r="P8997"/>
      <c r="Q8997"/>
    </row>
    <row r="8998" spans="3:17" x14ac:dyDescent="0.35">
      <c r="C8998"/>
      <c r="D8998"/>
      <c r="E8998"/>
      <c r="F8998"/>
      <c r="G8998"/>
      <c r="H8998"/>
      <c r="I8998"/>
      <c r="J8998"/>
      <c r="K8998"/>
      <c r="L8998"/>
      <c r="M8998"/>
      <c r="N8998"/>
      <c r="O8998"/>
      <c r="P8998"/>
      <c r="Q8998"/>
    </row>
    <row r="8999" spans="3:17" x14ac:dyDescent="0.35">
      <c r="C8999"/>
      <c r="D8999"/>
      <c r="E8999"/>
      <c r="F8999"/>
      <c r="G8999"/>
      <c r="H8999"/>
      <c r="I8999"/>
      <c r="J8999"/>
      <c r="K8999"/>
      <c r="L8999"/>
      <c r="M8999"/>
      <c r="N8999"/>
      <c r="O8999"/>
      <c r="P8999"/>
      <c r="Q8999"/>
    </row>
    <row r="9000" spans="3:17" x14ac:dyDescent="0.35">
      <c r="C9000"/>
      <c r="D9000"/>
      <c r="E9000"/>
      <c r="F9000"/>
      <c r="G9000"/>
      <c r="H9000"/>
      <c r="I9000"/>
      <c r="J9000"/>
      <c r="K9000"/>
      <c r="L9000"/>
      <c r="M9000"/>
      <c r="N9000"/>
      <c r="O9000"/>
      <c r="P9000"/>
      <c r="Q9000"/>
    </row>
    <row r="9001" spans="3:17" x14ac:dyDescent="0.35">
      <c r="C9001"/>
      <c r="D9001"/>
      <c r="E9001"/>
      <c r="F9001"/>
      <c r="G9001"/>
      <c r="H9001"/>
      <c r="I9001"/>
      <c r="J9001"/>
      <c r="K9001"/>
      <c r="L9001"/>
      <c r="M9001"/>
      <c r="N9001"/>
      <c r="O9001"/>
      <c r="P9001"/>
      <c r="Q9001"/>
    </row>
    <row r="9002" spans="3:17" x14ac:dyDescent="0.35">
      <c r="C9002"/>
      <c r="D9002"/>
      <c r="E9002"/>
      <c r="F9002"/>
      <c r="G9002"/>
      <c r="H9002"/>
      <c r="I9002"/>
      <c r="J9002"/>
      <c r="K9002"/>
      <c r="L9002"/>
      <c r="M9002"/>
      <c r="N9002"/>
      <c r="O9002"/>
      <c r="P9002"/>
      <c r="Q9002"/>
    </row>
    <row r="9003" spans="3:17" x14ac:dyDescent="0.35">
      <c r="C9003"/>
      <c r="D9003"/>
      <c r="E9003"/>
      <c r="F9003"/>
      <c r="G9003"/>
      <c r="H9003"/>
      <c r="I9003"/>
      <c r="J9003"/>
      <c r="K9003"/>
      <c r="L9003"/>
      <c r="M9003"/>
      <c r="N9003"/>
      <c r="O9003"/>
      <c r="P9003"/>
      <c r="Q9003"/>
    </row>
    <row r="9004" spans="3:17" x14ac:dyDescent="0.35">
      <c r="C9004"/>
      <c r="D9004"/>
      <c r="E9004"/>
      <c r="F9004"/>
      <c r="G9004"/>
      <c r="H9004"/>
      <c r="I9004"/>
      <c r="J9004"/>
      <c r="K9004"/>
      <c r="L9004"/>
      <c r="M9004"/>
      <c r="N9004"/>
      <c r="O9004"/>
      <c r="P9004"/>
      <c r="Q9004"/>
    </row>
    <row r="9005" spans="3:17" x14ac:dyDescent="0.35">
      <c r="C9005"/>
      <c r="D9005"/>
      <c r="E9005"/>
      <c r="F9005"/>
      <c r="G9005"/>
      <c r="H9005"/>
      <c r="I9005"/>
      <c r="J9005"/>
      <c r="K9005"/>
      <c r="L9005"/>
      <c r="M9005"/>
      <c r="N9005"/>
      <c r="O9005"/>
      <c r="P9005"/>
      <c r="Q9005"/>
    </row>
    <row r="9006" spans="3:17" x14ac:dyDescent="0.35">
      <c r="C9006"/>
      <c r="D9006"/>
      <c r="E9006"/>
      <c r="F9006"/>
      <c r="G9006"/>
      <c r="H9006"/>
      <c r="I9006"/>
      <c r="J9006"/>
      <c r="K9006"/>
      <c r="L9006"/>
      <c r="M9006"/>
      <c r="N9006"/>
      <c r="O9006"/>
      <c r="P9006"/>
      <c r="Q9006"/>
    </row>
    <row r="9007" spans="3:17" x14ac:dyDescent="0.35">
      <c r="C9007"/>
      <c r="D9007"/>
      <c r="E9007"/>
      <c r="F9007"/>
      <c r="G9007"/>
      <c r="H9007"/>
      <c r="I9007"/>
      <c r="J9007"/>
      <c r="K9007"/>
      <c r="L9007"/>
      <c r="M9007"/>
      <c r="N9007"/>
      <c r="O9007"/>
      <c r="P9007"/>
      <c r="Q9007"/>
    </row>
    <row r="9008" spans="3:17" x14ac:dyDescent="0.35">
      <c r="C9008"/>
      <c r="D9008"/>
      <c r="E9008"/>
      <c r="F9008"/>
      <c r="G9008"/>
      <c r="H9008"/>
      <c r="I9008"/>
      <c r="J9008"/>
      <c r="K9008"/>
      <c r="L9008"/>
      <c r="M9008"/>
      <c r="N9008"/>
      <c r="O9008"/>
      <c r="P9008"/>
      <c r="Q9008"/>
    </row>
    <row r="9009" spans="3:17" x14ac:dyDescent="0.35">
      <c r="C9009"/>
      <c r="D9009"/>
      <c r="E9009"/>
      <c r="F9009"/>
      <c r="G9009"/>
      <c r="H9009"/>
      <c r="I9009"/>
      <c r="J9009"/>
      <c r="K9009"/>
      <c r="L9009"/>
      <c r="M9009"/>
      <c r="N9009"/>
      <c r="O9009"/>
      <c r="P9009"/>
      <c r="Q9009"/>
    </row>
    <row r="9010" spans="3:17" x14ac:dyDescent="0.35">
      <c r="C9010"/>
      <c r="D9010"/>
      <c r="E9010"/>
      <c r="F9010"/>
      <c r="G9010"/>
      <c r="H9010"/>
      <c r="I9010"/>
      <c r="J9010"/>
      <c r="K9010"/>
      <c r="L9010"/>
      <c r="M9010"/>
      <c r="N9010"/>
      <c r="O9010"/>
      <c r="P9010"/>
      <c r="Q9010"/>
    </row>
    <row r="9011" spans="3:17" x14ac:dyDescent="0.35">
      <c r="C9011"/>
      <c r="D9011"/>
      <c r="E9011"/>
      <c r="F9011"/>
      <c r="G9011"/>
      <c r="H9011"/>
      <c r="I9011"/>
      <c r="J9011"/>
      <c r="K9011"/>
      <c r="L9011"/>
      <c r="M9011"/>
      <c r="N9011"/>
      <c r="O9011"/>
      <c r="P9011"/>
      <c r="Q9011"/>
    </row>
    <row r="9012" spans="3:17" x14ac:dyDescent="0.35">
      <c r="C9012"/>
      <c r="D9012"/>
      <c r="E9012"/>
      <c r="F9012"/>
      <c r="G9012"/>
      <c r="H9012"/>
      <c r="I9012"/>
      <c r="J9012"/>
      <c r="K9012"/>
      <c r="L9012"/>
      <c r="M9012"/>
      <c r="N9012"/>
      <c r="O9012"/>
      <c r="P9012"/>
      <c r="Q9012"/>
    </row>
    <row r="9013" spans="3:17" x14ac:dyDescent="0.35">
      <c r="C9013"/>
      <c r="D9013"/>
      <c r="E9013"/>
      <c r="F9013"/>
      <c r="G9013"/>
      <c r="H9013"/>
      <c r="I9013"/>
      <c r="J9013"/>
      <c r="K9013"/>
      <c r="L9013"/>
      <c r="M9013"/>
      <c r="N9013"/>
      <c r="O9013"/>
      <c r="P9013"/>
      <c r="Q9013"/>
    </row>
    <row r="9014" spans="3:17" x14ac:dyDescent="0.35">
      <c r="C9014"/>
      <c r="D9014"/>
      <c r="E9014"/>
      <c r="F9014"/>
      <c r="G9014"/>
      <c r="H9014"/>
      <c r="I9014"/>
      <c r="J9014"/>
      <c r="K9014"/>
      <c r="L9014"/>
      <c r="M9014"/>
      <c r="N9014"/>
      <c r="O9014"/>
      <c r="P9014"/>
      <c r="Q9014"/>
    </row>
    <row r="9015" spans="3:17" x14ac:dyDescent="0.35">
      <c r="C9015"/>
      <c r="D9015"/>
      <c r="E9015"/>
      <c r="F9015"/>
      <c r="G9015"/>
      <c r="H9015"/>
      <c r="I9015"/>
      <c r="J9015"/>
      <c r="K9015"/>
      <c r="L9015"/>
      <c r="M9015"/>
      <c r="N9015"/>
      <c r="O9015"/>
      <c r="P9015"/>
      <c r="Q9015"/>
    </row>
    <row r="9016" spans="3:17" x14ac:dyDescent="0.35">
      <c r="C9016"/>
      <c r="D9016"/>
      <c r="E9016"/>
      <c r="F9016"/>
      <c r="G9016"/>
      <c r="H9016"/>
      <c r="I9016"/>
      <c r="J9016"/>
      <c r="K9016"/>
      <c r="L9016"/>
      <c r="M9016"/>
      <c r="N9016"/>
      <c r="O9016"/>
      <c r="P9016"/>
      <c r="Q9016"/>
    </row>
    <row r="9017" spans="3:17" x14ac:dyDescent="0.35">
      <c r="C9017"/>
      <c r="D9017"/>
      <c r="E9017"/>
      <c r="F9017"/>
      <c r="G9017"/>
      <c r="H9017"/>
      <c r="I9017"/>
      <c r="J9017"/>
      <c r="K9017"/>
      <c r="L9017"/>
      <c r="M9017"/>
      <c r="N9017"/>
      <c r="O9017"/>
      <c r="P9017"/>
      <c r="Q9017"/>
    </row>
    <row r="9018" spans="3:17" x14ac:dyDescent="0.35">
      <c r="C9018"/>
      <c r="D9018"/>
      <c r="E9018"/>
      <c r="F9018"/>
      <c r="G9018"/>
      <c r="H9018"/>
      <c r="I9018"/>
      <c r="J9018"/>
      <c r="K9018"/>
      <c r="L9018"/>
      <c r="M9018"/>
      <c r="N9018"/>
      <c r="O9018"/>
      <c r="P9018"/>
      <c r="Q9018"/>
    </row>
    <row r="9019" spans="3:17" x14ac:dyDescent="0.35">
      <c r="C9019"/>
      <c r="D9019"/>
      <c r="E9019"/>
      <c r="F9019"/>
      <c r="G9019"/>
      <c r="H9019"/>
      <c r="I9019"/>
      <c r="J9019"/>
      <c r="K9019"/>
      <c r="L9019"/>
      <c r="M9019"/>
      <c r="N9019"/>
      <c r="O9019"/>
      <c r="P9019"/>
      <c r="Q9019"/>
    </row>
    <row r="9020" spans="3:17" x14ac:dyDescent="0.35">
      <c r="C9020"/>
      <c r="D9020"/>
      <c r="E9020"/>
      <c r="F9020"/>
      <c r="G9020"/>
      <c r="H9020"/>
      <c r="I9020"/>
      <c r="J9020"/>
      <c r="K9020"/>
      <c r="L9020"/>
      <c r="M9020"/>
      <c r="N9020"/>
      <c r="O9020"/>
      <c r="P9020"/>
      <c r="Q9020"/>
    </row>
    <row r="9021" spans="3:17" x14ac:dyDescent="0.35">
      <c r="C9021"/>
      <c r="D9021"/>
      <c r="E9021"/>
      <c r="F9021"/>
      <c r="G9021"/>
      <c r="H9021"/>
      <c r="I9021"/>
      <c r="J9021"/>
      <c r="K9021"/>
      <c r="L9021"/>
      <c r="M9021"/>
      <c r="N9021"/>
      <c r="O9021"/>
      <c r="P9021"/>
      <c r="Q9021"/>
    </row>
    <row r="9022" spans="3:17" x14ac:dyDescent="0.35">
      <c r="C9022"/>
      <c r="D9022"/>
      <c r="E9022"/>
      <c r="F9022"/>
      <c r="G9022"/>
      <c r="H9022"/>
      <c r="I9022"/>
      <c r="J9022"/>
      <c r="K9022"/>
      <c r="L9022"/>
      <c r="M9022"/>
      <c r="N9022"/>
      <c r="O9022"/>
      <c r="P9022"/>
      <c r="Q9022"/>
    </row>
    <row r="9023" spans="3:17" x14ac:dyDescent="0.35">
      <c r="C9023"/>
      <c r="D9023"/>
      <c r="E9023"/>
      <c r="F9023"/>
      <c r="G9023"/>
      <c r="H9023"/>
      <c r="I9023"/>
      <c r="J9023"/>
      <c r="K9023"/>
      <c r="L9023"/>
      <c r="M9023"/>
      <c r="N9023"/>
      <c r="O9023"/>
      <c r="P9023"/>
      <c r="Q9023"/>
    </row>
    <row r="9024" spans="3:17" x14ac:dyDescent="0.35">
      <c r="C9024"/>
      <c r="D9024"/>
      <c r="E9024"/>
      <c r="F9024"/>
      <c r="G9024"/>
      <c r="H9024"/>
      <c r="I9024"/>
      <c r="J9024"/>
      <c r="K9024"/>
      <c r="L9024"/>
      <c r="M9024"/>
      <c r="N9024"/>
      <c r="O9024"/>
      <c r="P9024"/>
      <c r="Q9024"/>
    </row>
    <row r="9025" spans="3:17" x14ac:dyDescent="0.35">
      <c r="C9025"/>
      <c r="D9025"/>
      <c r="E9025"/>
      <c r="F9025"/>
      <c r="G9025"/>
      <c r="H9025"/>
      <c r="I9025"/>
      <c r="J9025"/>
      <c r="K9025"/>
      <c r="L9025"/>
      <c r="M9025"/>
      <c r="N9025"/>
      <c r="O9025"/>
      <c r="P9025"/>
      <c r="Q9025"/>
    </row>
    <row r="9026" spans="3:17" x14ac:dyDescent="0.35">
      <c r="C9026"/>
      <c r="D9026"/>
      <c r="E9026"/>
      <c r="F9026"/>
      <c r="G9026"/>
      <c r="H9026"/>
      <c r="I9026"/>
      <c r="J9026"/>
      <c r="K9026"/>
      <c r="L9026"/>
      <c r="M9026"/>
      <c r="N9026"/>
      <c r="O9026"/>
      <c r="P9026"/>
      <c r="Q9026"/>
    </row>
    <row r="9027" spans="3:17" x14ac:dyDescent="0.35">
      <c r="C9027"/>
      <c r="D9027"/>
      <c r="E9027"/>
      <c r="F9027"/>
      <c r="G9027"/>
      <c r="H9027"/>
      <c r="I9027"/>
      <c r="J9027"/>
      <c r="K9027"/>
      <c r="L9027"/>
      <c r="M9027"/>
      <c r="N9027"/>
      <c r="O9027"/>
      <c r="P9027"/>
      <c r="Q9027"/>
    </row>
    <row r="9028" spans="3:17" x14ac:dyDescent="0.35">
      <c r="C9028"/>
      <c r="D9028"/>
      <c r="E9028"/>
      <c r="F9028"/>
      <c r="G9028"/>
      <c r="H9028"/>
      <c r="I9028"/>
      <c r="J9028"/>
      <c r="K9028"/>
      <c r="L9028"/>
      <c r="M9028"/>
      <c r="N9028"/>
      <c r="O9028"/>
      <c r="P9028"/>
      <c r="Q9028"/>
    </row>
    <row r="9029" spans="3:17" x14ac:dyDescent="0.35">
      <c r="C9029"/>
      <c r="D9029"/>
      <c r="E9029"/>
      <c r="F9029"/>
      <c r="G9029"/>
      <c r="H9029"/>
      <c r="I9029"/>
      <c r="J9029"/>
      <c r="K9029"/>
      <c r="L9029"/>
      <c r="M9029"/>
      <c r="N9029"/>
      <c r="O9029"/>
      <c r="P9029"/>
      <c r="Q9029"/>
    </row>
    <row r="9030" spans="3:17" x14ac:dyDescent="0.35">
      <c r="C9030"/>
      <c r="D9030"/>
      <c r="E9030"/>
      <c r="F9030"/>
      <c r="G9030"/>
      <c r="H9030"/>
      <c r="I9030"/>
      <c r="J9030"/>
      <c r="K9030"/>
      <c r="L9030"/>
      <c r="M9030"/>
      <c r="N9030"/>
      <c r="O9030"/>
      <c r="P9030"/>
      <c r="Q9030"/>
    </row>
    <row r="9031" spans="3:17" x14ac:dyDescent="0.35">
      <c r="C9031"/>
      <c r="D9031"/>
      <c r="E9031"/>
      <c r="F9031"/>
      <c r="G9031"/>
      <c r="H9031"/>
      <c r="I9031"/>
      <c r="J9031"/>
      <c r="K9031"/>
      <c r="L9031"/>
      <c r="M9031"/>
      <c r="N9031"/>
      <c r="O9031"/>
      <c r="P9031"/>
      <c r="Q9031"/>
    </row>
    <row r="9032" spans="3:17" x14ac:dyDescent="0.35">
      <c r="C9032"/>
      <c r="D9032"/>
      <c r="E9032"/>
      <c r="F9032"/>
      <c r="G9032"/>
      <c r="H9032"/>
      <c r="I9032"/>
      <c r="J9032"/>
      <c r="K9032"/>
      <c r="L9032"/>
      <c r="M9032"/>
      <c r="N9032"/>
      <c r="O9032"/>
      <c r="P9032"/>
      <c r="Q9032"/>
    </row>
    <row r="9033" spans="3:17" x14ac:dyDescent="0.35">
      <c r="C9033"/>
      <c r="D9033"/>
      <c r="E9033"/>
      <c r="F9033"/>
      <c r="G9033"/>
      <c r="H9033"/>
      <c r="I9033"/>
      <c r="J9033"/>
      <c r="K9033"/>
      <c r="L9033"/>
      <c r="M9033"/>
      <c r="N9033"/>
      <c r="O9033"/>
      <c r="P9033"/>
      <c r="Q9033"/>
    </row>
    <row r="9034" spans="3:17" x14ac:dyDescent="0.35">
      <c r="C9034"/>
      <c r="D9034"/>
      <c r="E9034"/>
      <c r="F9034"/>
      <c r="G9034"/>
      <c r="H9034"/>
      <c r="I9034"/>
      <c r="J9034"/>
      <c r="K9034"/>
      <c r="L9034"/>
      <c r="M9034"/>
      <c r="N9034"/>
      <c r="O9034"/>
      <c r="P9034"/>
      <c r="Q9034"/>
    </row>
    <row r="9035" spans="3:17" x14ac:dyDescent="0.35">
      <c r="C9035"/>
      <c r="D9035"/>
      <c r="E9035"/>
      <c r="F9035"/>
      <c r="G9035"/>
      <c r="H9035"/>
      <c r="I9035"/>
      <c r="J9035"/>
      <c r="K9035"/>
      <c r="L9035"/>
      <c r="M9035"/>
      <c r="N9035"/>
      <c r="O9035"/>
      <c r="P9035"/>
      <c r="Q9035"/>
    </row>
    <row r="9036" spans="3:17" x14ac:dyDescent="0.35">
      <c r="C9036"/>
      <c r="D9036"/>
      <c r="E9036"/>
      <c r="F9036"/>
      <c r="G9036"/>
      <c r="H9036"/>
      <c r="I9036"/>
      <c r="J9036"/>
      <c r="K9036"/>
      <c r="L9036"/>
      <c r="M9036"/>
      <c r="N9036"/>
      <c r="O9036"/>
      <c r="P9036"/>
      <c r="Q9036"/>
    </row>
    <row r="9037" spans="3:17" x14ac:dyDescent="0.35">
      <c r="C9037"/>
      <c r="D9037"/>
      <c r="E9037"/>
      <c r="F9037"/>
      <c r="G9037"/>
      <c r="H9037"/>
      <c r="I9037"/>
      <c r="J9037"/>
      <c r="K9037"/>
      <c r="L9037"/>
      <c r="M9037"/>
      <c r="N9037"/>
      <c r="O9037"/>
      <c r="P9037"/>
      <c r="Q9037"/>
    </row>
    <row r="9038" spans="3:17" x14ac:dyDescent="0.35">
      <c r="C9038"/>
      <c r="D9038"/>
      <c r="E9038"/>
      <c r="F9038"/>
      <c r="G9038"/>
      <c r="H9038"/>
      <c r="I9038"/>
      <c r="J9038"/>
      <c r="K9038"/>
      <c r="L9038"/>
      <c r="M9038"/>
      <c r="N9038"/>
      <c r="O9038"/>
      <c r="P9038"/>
      <c r="Q9038"/>
    </row>
    <row r="9039" spans="3:17" x14ac:dyDescent="0.35">
      <c r="C9039"/>
      <c r="D9039"/>
      <c r="E9039"/>
      <c r="F9039"/>
      <c r="G9039"/>
      <c r="H9039"/>
      <c r="I9039"/>
      <c r="J9039"/>
      <c r="K9039"/>
      <c r="L9039"/>
      <c r="M9039"/>
      <c r="N9039"/>
      <c r="O9039"/>
      <c r="P9039"/>
      <c r="Q9039"/>
    </row>
    <row r="9040" spans="3:17" x14ac:dyDescent="0.35">
      <c r="C9040"/>
      <c r="D9040"/>
      <c r="E9040"/>
      <c r="F9040"/>
      <c r="G9040"/>
      <c r="H9040"/>
      <c r="I9040"/>
      <c r="J9040"/>
      <c r="K9040"/>
      <c r="L9040"/>
      <c r="M9040"/>
      <c r="N9040"/>
      <c r="O9040"/>
      <c r="P9040"/>
      <c r="Q9040"/>
    </row>
    <row r="9041" spans="3:17" x14ac:dyDescent="0.35">
      <c r="C9041"/>
      <c r="D9041"/>
      <c r="E9041"/>
      <c r="F9041"/>
      <c r="G9041"/>
      <c r="H9041"/>
      <c r="I9041"/>
      <c r="J9041"/>
      <c r="K9041"/>
      <c r="L9041"/>
      <c r="M9041"/>
      <c r="N9041"/>
      <c r="O9041"/>
      <c r="P9041"/>
      <c r="Q9041"/>
    </row>
    <row r="9042" spans="3:17" x14ac:dyDescent="0.35">
      <c r="C9042"/>
      <c r="D9042"/>
      <c r="E9042"/>
      <c r="F9042"/>
      <c r="G9042"/>
      <c r="H9042"/>
      <c r="I9042"/>
      <c r="J9042"/>
      <c r="K9042"/>
      <c r="L9042"/>
      <c r="M9042"/>
      <c r="N9042"/>
      <c r="O9042"/>
      <c r="P9042"/>
      <c r="Q9042"/>
    </row>
    <row r="9043" spans="3:17" x14ac:dyDescent="0.35">
      <c r="C9043"/>
      <c r="D9043"/>
      <c r="E9043"/>
      <c r="F9043"/>
      <c r="G9043"/>
      <c r="H9043"/>
      <c r="I9043"/>
      <c r="J9043"/>
      <c r="K9043"/>
      <c r="L9043"/>
      <c r="M9043"/>
      <c r="N9043"/>
      <c r="O9043"/>
      <c r="P9043"/>
      <c r="Q9043"/>
    </row>
    <row r="9044" spans="3:17" x14ac:dyDescent="0.35">
      <c r="C9044"/>
      <c r="D9044"/>
      <c r="E9044"/>
      <c r="F9044"/>
      <c r="G9044"/>
      <c r="H9044"/>
      <c r="I9044"/>
      <c r="J9044"/>
      <c r="K9044"/>
      <c r="L9044"/>
      <c r="M9044"/>
      <c r="N9044"/>
      <c r="O9044"/>
      <c r="P9044"/>
      <c r="Q9044"/>
    </row>
    <row r="9045" spans="3:17" x14ac:dyDescent="0.35">
      <c r="C9045"/>
      <c r="D9045"/>
      <c r="E9045"/>
      <c r="F9045"/>
      <c r="G9045"/>
      <c r="H9045"/>
      <c r="I9045"/>
      <c r="J9045"/>
      <c r="K9045"/>
      <c r="L9045"/>
      <c r="M9045"/>
      <c r="N9045"/>
      <c r="O9045"/>
      <c r="P9045"/>
      <c r="Q9045"/>
    </row>
    <row r="9046" spans="3:17" x14ac:dyDescent="0.35">
      <c r="C9046"/>
      <c r="D9046"/>
      <c r="E9046"/>
      <c r="F9046"/>
      <c r="G9046"/>
      <c r="H9046"/>
      <c r="I9046"/>
      <c r="J9046"/>
      <c r="K9046"/>
      <c r="L9046"/>
      <c r="M9046"/>
      <c r="N9046"/>
      <c r="O9046"/>
      <c r="P9046"/>
      <c r="Q9046"/>
    </row>
    <row r="9047" spans="3:17" x14ac:dyDescent="0.35">
      <c r="C9047"/>
      <c r="D9047"/>
      <c r="E9047"/>
      <c r="F9047"/>
      <c r="G9047"/>
      <c r="H9047"/>
      <c r="I9047"/>
      <c r="J9047"/>
      <c r="K9047"/>
      <c r="L9047"/>
      <c r="M9047"/>
      <c r="N9047"/>
      <c r="O9047"/>
      <c r="P9047"/>
      <c r="Q9047"/>
    </row>
    <row r="9048" spans="3:17" x14ac:dyDescent="0.35">
      <c r="C9048"/>
      <c r="D9048"/>
      <c r="E9048"/>
      <c r="F9048"/>
      <c r="G9048"/>
      <c r="H9048"/>
      <c r="I9048"/>
      <c r="J9048"/>
      <c r="K9048"/>
      <c r="L9048"/>
      <c r="M9048"/>
      <c r="N9048"/>
      <c r="O9048"/>
      <c r="P9048"/>
      <c r="Q9048"/>
    </row>
    <row r="9049" spans="3:17" x14ac:dyDescent="0.35">
      <c r="C9049"/>
      <c r="D9049"/>
      <c r="E9049"/>
      <c r="F9049"/>
      <c r="G9049"/>
      <c r="H9049"/>
      <c r="I9049"/>
      <c r="J9049"/>
      <c r="K9049"/>
      <c r="L9049"/>
      <c r="M9049"/>
      <c r="N9049"/>
      <c r="O9049"/>
      <c r="P9049"/>
      <c r="Q9049"/>
    </row>
    <row r="9050" spans="3:17" x14ac:dyDescent="0.35">
      <c r="C9050"/>
      <c r="D9050"/>
      <c r="E9050"/>
      <c r="F9050"/>
      <c r="G9050"/>
      <c r="H9050"/>
      <c r="I9050"/>
      <c r="J9050"/>
      <c r="K9050"/>
      <c r="L9050"/>
      <c r="M9050"/>
      <c r="N9050"/>
      <c r="O9050"/>
      <c r="P9050"/>
      <c r="Q9050"/>
    </row>
    <row r="9051" spans="3:17" x14ac:dyDescent="0.35">
      <c r="C9051"/>
      <c r="D9051"/>
      <c r="E9051"/>
      <c r="F9051"/>
      <c r="G9051"/>
      <c r="H9051"/>
      <c r="I9051"/>
      <c r="J9051"/>
      <c r="K9051"/>
      <c r="L9051"/>
      <c r="M9051"/>
      <c r="N9051"/>
      <c r="O9051"/>
      <c r="P9051"/>
      <c r="Q9051"/>
    </row>
    <row r="9052" spans="3:17" x14ac:dyDescent="0.35">
      <c r="C9052"/>
      <c r="D9052"/>
      <c r="E9052"/>
      <c r="F9052"/>
      <c r="G9052"/>
      <c r="H9052"/>
      <c r="I9052"/>
      <c r="J9052"/>
      <c r="K9052"/>
      <c r="L9052"/>
      <c r="M9052"/>
      <c r="N9052"/>
      <c r="O9052"/>
      <c r="P9052"/>
      <c r="Q9052"/>
    </row>
    <row r="9053" spans="3:17" x14ac:dyDescent="0.35">
      <c r="C9053"/>
      <c r="D9053"/>
      <c r="E9053"/>
      <c r="F9053"/>
      <c r="G9053"/>
      <c r="H9053"/>
      <c r="I9053"/>
      <c r="J9053"/>
      <c r="K9053"/>
      <c r="L9053"/>
      <c r="M9053"/>
      <c r="N9053"/>
      <c r="O9053"/>
      <c r="P9053"/>
      <c r="Q9053"/>
    </row>
    <row r="9054" spans="3:17" x14ac:dyDescent="0.35">
      <c r="C9054"/>
      <c r="D9054"/>
      <c r="E9054"/>
      <c r="F9054"/>
      <c r="G9054"/>
      <c r="H9054"/>
      <c r="I9054"/>
      <c r="J9054"/>
      <c r="K9054"/>
      <c r="L9054"/>
      <c r="M9054"/>
      <c r="N9054"/>
      <c r="O9054"/>
      <c r="P9054"/>
      <c r="Q9054"/>
    </row>
    <row r="9055" spans="3:17" x14ac:dyDescent="0.35">
      <c r="C9055"/>
      <c r="D9055"/>
      <c r="E9055"/>
      <c r="F9055"/>
      <c r="G9055"/>
      <c r="H9055"/>
      <c r="I9055"/>
      <c r="J9055"/>
      <c r="K9055"/>
      <c r="L9055"/>
      <c r="M9055"/>
      <c r="N9055"/>
      <c r="O9055"/>
      <c r="P9055"/>
      <c r="Q9055"/>
    </row>
    <row r="9056" spans="3:17" x14ac:dyDescent="0.35">
      <c r="C9056"/>
      <c r="D9056"/>
      <c r="E9056"/>
      <c r="F9056"/>
      <c r="G9056"/>
      <c r="H9056"/>
      <c r="I9056"/>
      <c r="J9056"/>
      <c r="K9056"/>
      <c r="L9056"/>
      <c r="M9056"/>
      <c r="N9056"/>
      <c r="O9056"/>
      <c r="P9056"/>
      <c r="Q9056"/>
    </row>
    <row r="9057" spans="3:17" x14ac:dyDescent="0.35">
      <c r="C9057"/>
      <c r="D9057"/>
      <c r="E9057"/>
      <c r="F9057"/>
      <c r="G9057"/>
      <c r="H9057"/>
      <c r="I9057"/>
      <c r="J9057"/>
      <c r="K9057"/>
      <c r="L9057"/>
      <c r="M9057"/>
      <c r="N9057"/>
      <c r="O9057"/>
      <c r="P9057"/>
      <c r="Q9057"/>
    </row>
    <row r="9058" spans="3:17" x14ac:dyDescent="0.35">
      <c r="C9058"/>
      <c r="D9058"/>
      <c r="E9058"/>
      <c r="F9058"/>
      <c r="G9058"/>
      <c r="H9058"/>
      <c r="I9058"/>
      <c r="J9058"/>
      <c r="K9058"/>
      <c r="L9058"/>
      <c r="M9058"/>
      <c r="N9058"/>
      <c r="O9058"/>
      <c r="P9058"/>
      <c r="Q9058"/>
    </row>
    <row r="9059" spans="3:17" x14ac:dyDescent="0.35">
      <c r="C9059"/>
      <c r="D9059"/>
      <c r="E9059"/>
      <c r="F9059"/>
      <c r="G9059"/>
      <c r="H9059"/>
      <c r="I9059"/>
      <c r="J9059"/>
      <c r="K9059"/>
      <c r="L9059"/>
      <c r="M9059"/>
      <c r="N9059"/>
      <c r="O9059"/>
      <c r="P9059"/>
      <c r="Q9059"/>
    </row>
    <row r="9060" spans="3:17" x14ac:dyDescent="0.35">
      <c r="C9060"/>
      <c r="D9060"/>
      <c r="E9060"/>
      <c r="F9060"/>
      <c r="G9060"/>
      <c r="H9060"/>
      <c r="I9060"/>
      <c r="J9060"/>
      <c r="K9060"/>
      <c r="L9060"/>
      <c r="M9060"/>
      <c r="N9060"/>
      <c r="O9060"/>
      <c r="P9060"/>
      <c r="Q9060"/>
    </row>
    <row r="9061" spans="3:17" x14ac:dyDescent="0.35">
      <c r="C9061"/>
      <c r="D9061"/>
      <c r="E9061"/>
      <c r="F9061"/>
      <c r="G9061"/>
      <c r="H9061"/>
      <c r="I9061"/>
      <c r="J9061"/>
      <c r="K9061"/>
      <c r="L9061"/>
      <c r="M9061"/>
      <c r="N9061"/>
      <c r="O9061"/>
      <c r="P9061"/>
      <c r="Q9061"/>
    </row>
    <row r="9062" spans="3:17" x14ac:dyDescent="0.35">
      <c r="C9062"/>
      <c r="D9062"/>
      <c r="E9062"/>
      <c r="F9062"/>
      <c r="G9062"/>
      <c r="H9062"/>
      <c r="I9062"/>
      <c r="J9062"/>
      <c r="K9062"/>
      <c r="L9062"/>
      <c r="M9062"/>
      <c r="N9062"/>
      <c r="O9062"/>
      <c r="P9062"/>
      <c r="Q9062"/>
    </row>
    <row r="9063" spans="3:17" x14ac:dyDescent="0.35">
      <c r="C9063"/>
      <c r="D9063"/>
      <c r="E9063"/>
      <c r="F9063"/>
      <c r="G9063"/>
      <c r="H9063"/>
      <c r="I9063"/>
      <c r="J9063"/>
      <c r="K9063"/>
      <c r="L9063"/>
      <c r="M9063"/>
      <c r="N9063"/>
      <c r="O9063"/>
      <c r="P9063"/>
      <c r="Q9063"/>
    </row>
    <row r="9064" spans="3:17" x14ac:dyDescent="0.35">
      <c r="C9064"/>
      <c r="D9064"/>
      <c r="E9064"/>
      <c r="F9064"/>
      <c r="G9064"/>
      <c r="H9064"/>
      <c r="I9064"/>
      <c r="J9064"/>
      <c r="K9064"/>
      <c r="L9064"/>
      <c r="M9064"/>
      <c r="N9064"/>
      <c r="O9064"/>
      <c r="P9064"/>
      <c r="Q9064"/>
    </row>
    <row r="9065" spans="3:17" x14ac:dyDescent="0.35">
      <c r="C9065"/>
      <c r="D9065"/>
      <c r="E9065"/>
      <c r="F9065"/>
      <c r="G9065"/>
      <c r="H9065"/>
      <c r="I9065"/>
      <c r="J9065"/>
      <c r="K9065"/>
      <c r="L9065"/>
      <c r="M9065"/>
      <c r="N9065"/>
      <c r="O9065"/>
      <c r="P9065"/>
      <c r="Q9065"/>
    </row>
    <row r="9066" spans="3:17" x14ac:dyDescent="0.35">
      <c r="C9066"/>
      <c r="D9066"/>
      <c r="E9066"/>
      <c r="F9066"/>
      <c r="G9066"/>
      <c r="H9066"/>
      <c r="I9066"/>
      <c r="J9066"/>
      <c r="K9066"/>
      <c r="L9066"/>
      <c r="M9066"/>
      <c r="N9066"/>
      <c r="O9066"/>
      <c r="P9066"/>
      <c r="Q9066"/>
    </row>
    <row r="9067" spans="3:17" x14ac:dyDescent="0.35">
      <c r="C9067"/>
      <c r="D9067"/>
      <c r="E9067"/>
      <c r="F9067"/>
      <c r="G9067"/>
      <c r="H9067"/>
      <c r="I9067"/>
      <c r="J9067"/>
      <c r="K9067"/>
      <c r="L9067"/>
      <c r="M9067"/>
      <c r="N9067"/>
      <c r="O9067"/>
      <c r="P9067"/>
      <c r="Q9067"/>
    </row>
    <row r="9068" spans="3:17" x14ac:dyDescent="0.35">
      <c r="C9068"/>
      <c r="D9068"/>
      <c r="E9068"/>
      <c r="F9068"/>
      <c r="G9068"/>
      <c r="H9068"/>
      <c r="I9068"/>
      <c r="J9068"/>
      <c r="K9068"/>
      <c r="L9068"/>
      <c r="M9068"/>
      <c r="N9068"/>
      <c r="O9068"/>
      <c r="P9068"/>
      <c r="Q9068"/>
    </row>
    <row r="9069" spans="3:17" x14ac:dyDescent="0.35">
      <c r="C9069"/>
      <c r="D9069"/>
      <c r="E9069"/>
      <c r="F9069"/>
      <c r="G9069"/>
      <c r="H9069"/>
      <c r="I9069"/>
      <c r="J9069"/>
      <c r="K9069"/>
      <c r="L9069"/>
      <c r="M9069"/>
      <c r="N9069"/>
      <c r="O9069"/>
      <c r="P9069"/>
      <c r="Q9069"/>
    </row>
    <row r="9070" spans="3:17" x14ac:dyDescent="0.35">
      <c r="C9070"/>
      <c r="D9070"/>
      <c r="E9070"/>
      <c r="F9070"/>
      <c r="G9070"/>
      <c r="H9070"/>
      <c r="I9070"/>
      <c r="J9070"/>
      <c r="K9070"/>
      <c r="L9070"/>
      <c r="M9070"/>
      <c r="N9070"/>
      <c r="O9070"/>
      <c r="P9070"/>
      <c r="Q9070"/>
    </row>
    <row r="9071" spans="3:17" x14ac:dyDescent="0.35">
      <c r="C9071"/>
      <c r="D9071"/>
      <c r="E9071"/>
      <c r="F9071"/>
      <c r="G9071"/>
      <c r="H9071"/>
      <c r="I9071"/>
      <c r="J9071"/>
      <c r="K9071"/>
      <c r="L9071"/>
      <c r="M9071"/>
      <c r="N9071"/>
      <c r="O9071"/>
      <c r="P9071"/>
      <c r="Q9071"/>
    </row>
    <row r="9072" spans="3:17" x14ac:dyDescent="0.35">
      <c r="C9072"/>
      <c r="D9072"/>
      <c r="E9072"/>
      <c r="F9072"/>
      <c r="G9072"/>
      <c r="H9072"/>
      <c r="I9072"/>
      <c r="J9072"/>
      <c r="K9072"/>
      <c r="L9072"/>
      <c r="M9072"/>
      <c r="N9072"/>
      <c r="O9072"/>
      <c r="P9072"/>
      <c r="Q9072"/>
    </row>
    <row r="9073" spans="3:17" x14ac:dyDescent="0.35">
      <c r="C9073"/>
      <c r="D9073"/>
      <c r="E9073"/>
      <c r="F9073"/>
      <c r="G9073"/>
      <c r="H9073"/>
      <c r="I9073"/>
      <c r="J9073"/>
      <c r="K9073"/>
      <c r="L9073"/>
      <c r="M9073"/>
      <c r="N9073"/>
      <c r="O9073"/>
      <c r="P9073"/>
      <c r="Q9073"/>
    </row>
    <row r="9074" spans="3:17" x14ac:dyDescent="0.35">
      <c r="C9074"/>
      <c r="D9074"/>
      <c r="E9074"/>
      <c r="F9074"/>
      <c r="G9074"/>
      <c r="H9074"/>
      <c r="I9074"/>
      <c r="J9074"/>
      <c r="K9074"/>
      <c r="L9074"/>
      <c r="M9074"/>
      <c r="N9074"/>
      <c r="O9074"/>
      <c r="P9074"/>
      <c r="Q9074"/>
    </row>
    <row r="9075" spans="3:17" x14ac:dyDescent="0.35">
      <c r="C9075"/>
      <c r="D9075"/>
      <c r="E9075"/>
      <c r="F9075"/>
      <c r="G9075"/>
      <c r="H9075"/>
      <c r="I9075"/>
      <c r="J9075"/>
      <c r="K9075"/>
      <c r="L9075"/>
      <c r="M9075"/>
      <c r="N9075"/>
      <c r="O9075"/>
      <c r="P9075"/>
      <c r="Q9075"/>
    </row>
    <row r="9076" spans="3:17" x14ac:dyDescent="0.35">
      <c r="C9076"/>
      <c r="D9076"/>
      <c r="E9076"/>
      <c r="F9076"/>
      <c r="G9076"/>
      <c r="H9076"/>
      <c r="I9076"/>
      <c r="J9076"/>
      <c r="K9076"/>
      <c r="L9076"/>
      <c r="M9076"/>
      <c r="N9076"/>
      <c r="O9076"/>
      <c r="P9076"/>
      <c r="Q9076"/>
    </row>
    <row r="9077" spans="3:17" x14ac:dyDescent="0.35">
      <c r="C9077"/>
      <c r="D9077"/>
      <c r="E9077"/>
      <c r="F9077"/>
      <c r="G9077"/>
      <c r="H9077"/>
      <c r="I9077"/>
      <c r="J9077"/>
      <c r="K9077"/>
      <c r="L9077"/>
      <c r="M9077"/>
      <c r="N9077"/>
      <c r="O9077"/>
      <c r="P9077"/>
      <c r="Q9077"/>
    </row>
    <row r="9078" spans="3:17" x14ac:dyDescent="0.35">
      <c r="C9078"/>
      <c r="D9078"/>
      <c r="E9078"/>
      <c r="F9078"/>
      <c r="G9078"/>
      <c r="H9078"/>
      <c r="I9078"/>
      <c r="J9078"/>
      <c r="K9078"/>
      <c r="L9078"/>
      <c r="M9078"/>
      <c r="N9078"/>
      <c r="O9078"/>
      <c r="P9078"/>
      <c r="Q9078"/>
    </row>
    <row r="9079" spans="3:17" x14ac:dyDescent="0.35">
      <c r="C9079"/>
      <c r="D9079"/>
      <c r="E9079"/>
      <c r="F9079"/>
      <c r="G9079"/>
      <c r="H9079"/>
      <c r="I9079"/>
      <c r="J9079"/>
      <c r="K9079"/>
      <c r="L9079"/>
      <c r="M9079"/>
      <c r="N9079"/>
      <c r="O9079"/>
      <c r="P9079"/>
      <c r="Q9079"/>
    </row>
    <row r="9080" spans="3:17" x14ac:dyDescent="0.35">
      <c r="C9080"/>
      <c r="D9080"/>
      <c r="E9080"/>
      <c r="F9080"/>
      <c r="G9080"/>
      <c r="H9080"/>
      <c r="I9080"/>
      <c r="J9080"/>
      <c r="K9080"/>
      <c r="L9080"/>
      <c r="M9080"/>
      <c r="N9080"/>
      <c r="O9080"/>
      <c r="P9080"/>
      <c r="Q9080"/>
    </row>
    <row r="9081" spans="3:17" x14ac:dyDescent="0.35">
      <c r="C9081"/>
      <c r="D9081"/>
      <c r="E9081"/>
      <c r="F9081"/>
      <c r="G9081"/>
      <c r="H9081"/>
      <c r="I9081"/>
      <c r="J9081"/>
      <c r="K9081"/>
      <c r="L9081"/>
      <c r="M9081"/>
      <c r="N9081"/>
      <c r="O9081"/>
      <c r="P9081"/>
      <c r="Q9081"/>
    </row>
    <row r="9082" spans="3:17" x14ac:dyDescent="0.35">
      <c r="C9082"/>
      <c r="D9082"/>
      <c r="E9082"/>
      <c r="F9082"/>
      <c r="G9082"/>
      <c r="H9082"/>
      <c r="I9082"/>
      <c r="J9082"/>
      <c r="K9082"/>
      <c r="L9082"/>
      <c r="M9082"/>
      <c r="N9082"/>
      <c r="O9082"/>
      <c r="P9082"/>
      <c r="Q9082"/>
    </row>
    <row r="9083" spans="3:17" x14ac:dyDescent="0.35">
      <c r="C9083"/>
      <c r="D9083"/>
      <c r="E9083"/>
      <c r="F9083"/>
      <c r="G9083"/>
      <c r="H9083"/>
      <c r="I9083"/>
      <c r="J9083"/>
      <c r="K9083"/>
      <c r="L9083"/>
      <c r="M9083"/>
      <c r="N9083"/>
      <c r="O9083"/>
      <c r="P9083"/>
      <c r="Q9083"/>
    </row>
    <row r="9084" spans="3:17" x14ac:dyDescent="0.35">
      <c r="C9084"/>
      <c r="D9084"/>
      <c r="E9084"/>
      <c r="F9084"/>
      <c r="G9084"/>
      <c r="H9084"/>
      <c r="I9084"/>
      <c r="J9084"/>
      <c r="K9084"/>
      <c r="L9084"/>
      <c r="M9084"/>
      <c r="N9084"/>
      <c r="O9084"/>
      <c r="P9084"/>
      <c r="Q9084"/>
    </row>
    <row r="9085" spans="3:17" x14ac:dyDescent="0.35">
      <c r="C9085"/>
      <c r="D9085"/>
      <c r="E9085"/>
      <c r="F9085"/>
      <c r="G9085"/>
      <c r="H9085"/>
      <c r="I9085"/>
      <c r="J9085"/>
      <c r="K9085"/>
      <c r="L9085"/>
      <c r="M9085"/>
      <c r="N9085"/>
      <c r="O9085"/>
      <c r="P9085"/>
      <c r="Q9085"/>
    </row>
    <row r="9086" spans="3:17" x14ac:dyDescent="0.35">
      <c r="C9086"/>
      <c r="D9086"/>
      <c r="E9086"/>
      <c r="F9086"/>
      <c r="G9086"/>
      <c r="H9086"/>
      <c r="I9086"/>
      <c r="J9086"/>
      <c r="K9086"/>
      <c r="L9086"/>
      <c r="M9086"/>
      <c r="N9086"/>
      <c r="O9086"/>
      <c r="P9086"/>
      <c r="Q9086"/>
    </row>
    <row r="9087" spans="3:17" x14ac:dyDescent="0.35">
      <c r="C9087"/>
      <c r="D9087"/>
      <c r="E9087"/>
      <c r="F9087"/>
      <c r="G9087"/>
      <c r="H9087"/>
      <c r="I9087"/>
      <c r="J9087"/>
      <c r="K9087"/>
      <c r="L9087"/>
      <c r="M9087"/>
      <c r="N9087"/>
      <c r="O9087"/>
      <c r="P9087"/>
      <c r="Q9087"/>
    </row>
    <row r="9088" spans="3:17" x14ac:dyDescent="0.35">
      <c r="C9088"/>
      <c r="D9088"/>
      <c r="E9088"/>
      <c r="F9088"/>
      <c r="G9088"/>
      <c r="H9088"/>
      <c r="I9088"/>
      <c r="J9088"/>
      <c r="K9088"/>
      <c r="L9088"/>
      <c r="M9088"/>
      <c r="N9088"/>
      <c r="O9088"/>
      <c r="P9088"/>
      <c r="Q9088"/>
    </row>
    <row r="9089" spans="3:17" x14ac:dyDescent="0.35">
      <c r="C9089"/>
      <c r="D9089"/>
      <c r="E9089"/>
      <c r="F9089"/>
      <c r="G9089"/>
      <c r="H9089"/>
      <c r="I9089"/>
      <c r="J9089"/>
      <c r="K9089"/>
      <c r="L9089"/>
      <c r="M9089"/>
      <c r="N9089"/>
      <c r="O9089"/>
      <c r="P9089"/>
      <c r="Q9089"/>
    </row>
    <row r="9090" spans="3:17" x14ac:dyDescent="0.35">
      <c r="C9090"/>
      <c r="D9090"/>
      <c r="E9090"/>
      <c r="F9090"/>
      <c r="G9090"/>
      <c r="H9090"/>
      <c r="I9090"/>
      <c r="J9090"/>
      <c r="K9090"/>
      <c r="L9090"/>
      <c r="M9090"/>
      <c r="N9090"/>
      <c r="O9090"/>
      <c r="P9090"/>
      <c r="Q9090"/>
    </row>
    <row r="9091" spans="3:17" x14ac:dyDescent="0.35">
      <c r="C9091"/>
      <c r="D9091"/>
      <c r="E9091"/>
      <c r="F9091"/>
      <c r="G9091"/>
      <c r="H9091"/>
      <c r="I9091"/>
      <c r="J9091"/>
      <c r="K9091"/>
      <c r="L9091"/>
      <c r="M9091"/>
      <c r="N9091"/>
      <c r="O9091"/>
      <c r="P9091"/>
      <c r="Q9091"/>
    </row>
    <row r="9092" spans="3:17" x14ac:dyDescent="0.35">
      <c r="C9092"/>
      <c r="D9092"/>
      <c r="E9092"/>
      <c r="F9092"/>
      <c r="G9092"/>
      <c r="H9092"/>
      <c r="I9092"/>
      <c r="J9092"/>
      <c r="K9092"/>
      <c r="L9092"/>
      <c r="M9092"/>
      <c r="N9092"/>
      <c r="O9092"/>
      <c r="P9092"/>
      <c r="Q9092"/>
    </row>
    <row r="9093" spans="3:17" x14ac:dyDescent="0.35">
      <c r="C9093"/>
      <c r="D9093"/>
      <c r="E9093"/>
      <c r="F9093"/>
      <c r="G9093"/>
      <c r="H9093"/>
      <c r="I9093"/>
      <c r="J9093"/>
      <c r="K9093"/>
      <c r="L9093"/>
      <c r="M9093"/>
      <c r="N9093"/>
      <c r="O9093"/>
      <c r="P9093"/>
      <c r="Q9093"/>
    </row>
    <row r="9094" spans="3:17" x14ac:dyDescent="0.35">
      <c r="C9094"/>
      <c r="D9094"/>
      <c r="E9094"/>
      <c r="F9094"/>
      <c r="G9094"/>
      <c r="H9094"/>
      <c r="I9094"/>
      <c r="J9094"/>
      <c r="K9094"/>
      <c r="L9094"/>
      <c r="M9094"/>
      <c r="N9094"/>
      <c r="O9094"/>
      <c r="P9094"/>
      <c r="Q9094"/>
    </row>
    <row r="9095" spans="3:17" x14ac:dyDescent="0.35">
      <c r="C9095"/>
      <c r="D9095"/>
      <c r="E9095"/>
      <c r="F9095"/>
      <c r="G9095"/>
      <c r="H9095"/>
      <c r="I9095"/>
      <c r="J9095"/>
      <c r="K9095"/>
      <c r="L9095"/>
      <c r="M9095"/>
      <c r="N9095"/>
      <c r="O9095"/>
      <c r="P9095"/>
      <c r="Q9095"/>
    </row>
    <row r="9096" spans="3:17" x14ac:dyDescent="0.35">
      <c r="C9096"/>
      <c r="D9096"/>
      <c r="E9096"/>
      <c r="F9096"/>
      <c r="G9096"/>
      <c r="H9096"/>
      <c r="I9096"/>
      <c r="J9096"/>
      <c r="K9096"/>
      <c r="L9096"/>
      <c r="M9096"/>
      <c r="N9096"/>
      <c r="O9096"/>
      <c r="P9096"/>
      <c r="Q9096"/>
    </row>
    <row r="9097" spans="3:17" x14ac:dyDescent="0.35">
      <c r="C9097"/>
      <c r="D9097"/>
      <c r="E9097"/>
      <c r="F9097"/>
      <c r="G9097"/>
      <c r="H9097"/>
      <c r="I9097"/>
      <c r="J9097"/>
      <c r="K9097"/>
      <c r="L9097"/>
      <c r="M9097"/>
      <c r="N9097"/>
      <c r="O9097"/>
      <c r="P9097"/>
      <c r="Q9097"/>
    </row>
    <row r="9098" spans="3:17" x14ac:dyDescent="0.35">
      <c r="C9098"/>
      <c r="D9098"/>
      <c r="E9098"/>
      <c r="F9098"/>
      <c r="G9098"/>
      <c r="H9098"/>
      <c r="I9098"/>
      <c r="J9098"/>
      <c r="K9098"/>
      <c r="L9098"/>
      <c r="M9098"/>
      <c r="N9098"/>
      <c r="O9098"/>
      <c r="P9098"/>
      <c r="Q9098"/>
    </row>
    <row r="9099" spans="3:17" x14ac:dyDescent="0.35">
      <c r="C9099"/>
      <c r="D9099"/>
      <c r="E9099"/>
      <c r="F9099"/>
      <c r="G9099"/>
      <c r="H9099"/>
      <c r="I9099"/>
      <c r="J9099"/>
      <c r="K9099"/>
      <c r="L9099"/>
      <c r="M9099"/>
      <c r="N9099"/>
      <c r="O9099"/>
      <c r="P9099"/>
      <c r="Q9099"/>
    </row>
    <row r="9100" spans="3:17" x14ac:dyDescent="0.35">
      <c r="C9100"/>
      <c r="D9100"/>
      <c r="E9100"/>
      <c r="F9100"/>
      <c r="G9100"/>
      <c r="H9100"/>
      <c r="I9100"/>
      <c r="J9100"/>
      <c r="K9100"/>
      <c r="L9100"/>
      <c r="M9100"/>
      <c r="N9100"/>
      <c r="O9100"/>
      <c r="P9100"/>
      <c r="Q9100"/>
    </row>
    <row r="9101" spans="3:17" x14ac:dyDescent="0.35">
      <c r="C9101"/>
      <c r="D9101"/>
      <c r="E9101"/>
      <c r="F9101"/>
      <c r="G9101"/>
      <c r="H9101"/>
      <c r="I9101"/>
      <c r="J9101"/>
      <c r="K9101"/>
      <c r="L9101"/>
      <c r="M9101"/>
      <c r="N9101"/>
      <c r="O9101"/>
      <c r="P9101"/>
      <c r="Q9101"/>
    </row>
    <row r="9102" spans="3:17" x14ac:dyDescent="0.35">
      <c r="C9102"/>
      <c r="D9102"/>
      <c r="E9102"/>
      <c r="F9102"/>
      <c r="G9102"/>
      <c r="H9102"/>
      <c r="I9102"/>
      <c r="J9102"/>
      <c r="K9102"/>
      <c r="L9102"/>
      <c r="M9102"/>
      <c r="N9102"/>
      <c r="O9102"/>
      <c r="P9102"/>
      <c r="Q9102"/>
    </row>
    <row r="9103" spans="3:17" x14ac:dyDescent="0.35">
      <c r="C9103"/>
      <c r="D9103"/>
      <c r="E9103"/>
      <c r="F9103"/>
      <c r="G9103"/>
      <c r="H9103"/>
      <c r="I9103"/>
      <c r="J9103"/>
      <c r="K9103"/>
      <c r="L9103"/>
      <c r="M9103"/>
      <c r="N9103"/>
      <c r="O9103"/>
      <c r="P9103"/>
      <c r="Q9103"/>
    </row>
    <row r="9104" spans="3:17" x14ac:dyDescent="0.35">
      <c r="C9104"/>
      <c r="D9104"/>
      <c r="E9104"/>
      <c r="F9104"/>
      <c r="G9104"/>
      <c r="H9104"/>
      <c r="I9104"/>
      <c r="J9104"/>
      <c r="K9104"/>
      <c r="L9104"/>
      <c r="M9104"/>
      <c r="N9104"/>
      <c r="O9104"/>
      <c r="P9104"/>
      <c r="Q9104"/>
    </row>
    <row r="9105" spans="3:17" x14ac:dyDescent="0.35">
      <c r="C9105"/>
      <c r="D9105"/>
      <c r="E9105"/>
      <c r="F9105"/>
      <c r="G9105"/>
      <c r="H9105"/>
      <c r="I9105"/>
      <c r="J9105"/>
      <c r="K9105"/>
      <c r="L9105"/>
      <c r="M9105"/>
      <c r="N9105"/>
      <c r="O9105"/>
      <c r="P9105"/>
      <c r="Q9105"/>
    </row>
    <row r="9106" spans="3:17" x14ac:dyDescent="0.35">
      <c r="C9106"/>
      <c r="D9106"/>
      <c r="E9106"/>
      <c r="F9106"/>
      <c r="G9106"/>
      <c r="H9106"/>
      <c r="I9106"/>
      <c r="J9106"/>
      <c r="K9106"/>
      <c r="L9106"/>
      <c r="M9106"/>
      <c r="N9106"/>
      <c r="O9106"/>
      <c r="P9106"/>
      <c r="Q9106"/>
    </row>
    <row r="9107" spans="3:17" x14ac:dyDescent="0.35">
      <c r="C9107"/>
      <c r="D9107"/>
      <c r="E9107"/>
      <c r="F9107"/>
      <c r="G9107"/>
      <c r="H9107"/>
      <c r="I9107"/>
      <c r="J9107"/>
      <c r="K9107"/>
      <c r="L9107"/>
      <c r="M9107"/>
      <c r="N9107"/>
      <c r="O9107"/>
      <c r="P9107"/>
      <c r="Q9107"/>
    </row>
    <row r="9108" spans="3:17" x14ac:dyDescent="0.35">
      <c r="C9108"/>
      <c r="D9108"/>
      <c r="E9108"/>
      <c r="F9108"/>
      <c r="G9108"/>
      <c r="H9108"/>
      <c r="I9108"/>
      <c r="J9108"/>
      <c r="K9108"/>
      <c r="L9108"/>
      <c r="M9108"/>
      <c r="N9108"/>
      <c r="O9108"/>
      <c r="P9108"/>
      <c r="Q9108"/>
    </row>
    <row r="9109" spans="3:17" x14ac:dyDescent="0.35">
      <c r="C9109"/>
      <c r="D9109"/>
      <c r="E9109"/>
      <c r="F9109"/>
      <c r="G9109"/>
      <c r="H9109"/>
      <c r="I9109"/>
      <c r="J9109"/>
      <c r="K9109"/>
      <c r="L9109"/>
      <c r="M9109"/>
      <c r="N9109"/>
      <c r="O9109"/>
      <c r="P9109"/>
      <c r="Q9109"/>
    </row>
    <row r="9110" spans="3:17" x14ac:dyDescent="0.35">
      <c r="C9110"/>
      <c r="D9110"/>
      <c r="E9110"/>
      <c r="F9110"/>
      <c r="G9110"/>
      <c r="H9110"/>
      <c r="I9110"/>
      <c r="J9110"/>
      <c r="K9110"/>
      <c r="L9110"/>
      <c r="M9110"/>
      <c r="N9110"/>
      <c r="O9110"/>
      <c r="P9110"/>
      <c r="Q9110"/>
    </row>
    <row r="9111" spans="3:17" x14ac:dyDescent="0.35">
      <c r="C9111"/>
      <c r="D9111"/>
      <c r="E9111"/>
      <c r="F9111"/>
      <c r="G9111"/>
      <c r="H9111"/>
      <c r="I9111"/>
      <c r="J9111"/>
      <c r="K9111"/>
      <c r="L9111"/>
      <c r="M9111"/>
      <c r="N9111"/>
      <c r="O9111"/>
      <c r="P9111"/>
      <c r="Q9111"/>
    </row>
    <row r="9112" spans="3:17" x14ac:dyDescent="0.35">
      <c r="C9112"/>
      <c r="D9112"/>
      <c r="E9112"/>
      <c r="F9112"/>
      <c r="G9112"/>
      <c r="H9112"/>
      <c r="I9112"/>
      <c r="J9112"/>
      <c r="K9112"/>
      <c r="L9112"/>
      <c r="M9112"/>
      <c r="N9112"/>
      <c r="O9112"/>
      <c r="P9112"/>
      <c r="Q9112"/>
    </row>
    <row r="9113" spans="3:17" x14ac:dyDescent="0.35">
      <c r="C9113"/>
      <c r="D9113"/>
      <c r="E9113"/>
      <c r="F9113"/>
      <c r="G9113"/>
      <c r="H9113"/>
      <c r="I9113"/>
      <c r="J9113"/>
      <c r="K9113"/>
      <c r="L9113"/>
      <c r="M9113"/>
      <c r="N9113"/>
      <c r="O9113"/>
      <c r="P9113"/>
      <c r="Q9113"/>
    </row>
    <row r="9114" spans="3:17" x14ac:dyDescent="0.35">
      <c r="C9114"/>
      <c r="D9114"/>
      <c r="E9114"/>
      <c r="F9114"/>
      <c r="G9114"/>
      <c r="H9114"/>
      <c r="I9114"/>
      <c r="J9114"/>
      <c r="K9114"/>
      <c r="L9114"/>
      <c r="M9114"/>
      <c r="N9114"/>
      <c r="O9114"/>
      <c r="P9114"/>
      <c r="Q9114"/>
    </row>
    <row r="9115" spans="3:17" x14ac:dyDescent="0.35">
      <c r="C9115"/>
      <c r="D9115"/>
      <c r="E9115"/>
      <c r="F9115"/>
      <c r="G9115"/>
      <c r="H9115"/>
      <c r="I9115"/>
      <c r="J9115"/>
      <c r="K9115"/>
      <c r="L9115"/>
      <c r="M9115"/>
      <c r="N9115"/>
      <c r="O9115"/>
      <c r="P9115"/>
      <c r="Q9115"/>
    </row>
    <row r="9116" spans="3:17" x14ac:dyDescent="0.35">
      <c r="C9116"/>
      <c r="D9116"/>
      <c r="E9116"/>
      <c r="F9116"/>
      <c r="G9116"/>
      <c r="H9116"/>
      <c r="I9116"/>
      <c r="J9116"/>
      <c r="K9116"/>
      <c r="L9116"/>
      <c r="M9116"/>
      <c r="N9116"/>
      <c r="O9116"/>
      <c r="P9116"/>
      <c r="Q9116"/>
    </row>
    <row r="9117" spans="3:17" x14ac:dyDescent="0.35">
      <c r="C9117"/>
      <c r="D9117"/>
      <c r="E9117"/>
      <c r="F9117"/>
      <c r="G9117"/>
      <c r="H9117"/>
      <c r="I9117"/>
      <c r="J9117"/>
      <c r="K9117"/>
      <c r="L9117"/>
      <c r="M9117"/>
      <c r="N9117"/>
      <c r="O9117"/>
      <c r="P9117"/>
      <c r="Q9117"/>
    </row>
    <row r="9118" spans="3:17" x14ac:dyDescent="0.35">
      <c r="C9118"/>
      <c r="D9118"/>
      <c r="E9118"/>
      <c r="F9118"/>
      <c r="G9118"/>
      <c r="H9118"/>
      <c r="I9118"/>
      <c r="J9118"/>
      <c r="K9118"/>
      <c r="L9118"/>
      <c r="M9118"/>
      <c r="N9118"/>
      <c r="O9118"/>
      <c r="P9118"/>
      <c r="Q9118"/>
    </row>
    <row r="9119" spans="3:17" x14ac:dyDescent="0.35">
      <c r="C9119"/>
      <c r="D9119"/>
      <c r="E9119"/>
      <c r="F9119"/>
      <c r="G9119"/>
      <c r="H9119"/>
      <c r="I9119"/>
      <c r="J9119"/>
      <c r="K9119"/>
      <c r="L9119"/>
      <c r="M9119"/>
      <c r="N9119"/>
      <c r="O9119"/>
      <c r="P9119"/>
      <c r="Q9119"/>
    </row>
    <row r="9120" spans="3:17" x14ac:dyDescent="0.35">
      <c r="C9120"/>
      <c r="D9120"/>
      <c r="E9120"/>
      <c r="F9120"/>
      <c r="G9120"/>
      <c r="H9120"/>
      <c r="I9120"/>
      <c r="J9120"/>
      <c r="K9120"/>
      <c r="L9120"/>
      <c r="M9120"/>
      <c r="N9120"/>
      <c r="O9120"/>
      <c r="P9120"/>
      <c r="Q9120"/>
    </row>
    <row r="9121" spans="3:17" x14ac:dyDescent="0.35">
      <c r="C9121"/>
      <c r="D9121"/>
      <c r="E9121"/>
      <c r="F9121"/>
      <c r="G9121"/>
      <c r="H9121"/>
      <c r="I9121"/>
      <c r="J9121"/>
      <c r="K9121"/>
      <c r="L9121"/>
      <c r="M9121"/>
      <c r="N9121"/>
      <c r="O9121"/>
      <c r="P9121"/>
      <c r="Q9121"/>
    </row>
    <row r="9122" spans="3:17" x14ac:dyDescent="0.35">
      <c r="C9122"/>
      <c r="D9122"/>
      <c r="E9122"/>
      <c r="F9122"/>
      <c r="G9122"/>
      <c r="H9122"/>
      <c r="I9122"/>
      <c r="J9122"/>
      <c r="K9122"/>
      <c r="L9122"/>
      <c r="M9122"/>
      <c r="N9122"/>
      <c r="O9122"/>
      <c r="P9122"/>
      <c r="Q9122"/>
    </row>
    <row r="9123" spans="3:17" x14ac:dyDescent="0.35">
      <c r="C9123"/>
      <c r="D9123"/>
      <c r="E9123"/>
      <c r="F9123"/>
      <c r="G9123"/>
      <c r="H9123"/>
      <c r="I9123"/>
      <c r="J9123"/>
      <c r="K9123"/>
      <c r="L9123"/>
      <c r="M9123"/>
      <c r="N9123"/>
      <c r="O9123"/>
      <c r="P9123"/>
      <c r="Q9123"/>
    </row>
    <row r="9124" spans="3:17" x14ac:dyDescent="0.35">
      <c r="C9124"/>
      <c r="D9124"/>
      <c r="E9124"/>
      <c r="F9124"/>
      <c r="G9124"/>
      <c r="H9124"/>
      <c r="I9124"/>
      <c r="J9124"/>
      <c r="K9124"/>
      <c r="L9124"/>
      <c r="M9124"/>
      <c r="N9124"/>
      <c r="O9124"/>
      <c r="P9124"/>
      <c r="Q9124"/>
    </row>
    <row r="9125" spans="3:17" x14ac:dyDescent="0.35">
      <c r="C9125"/>
      <c r="D9125"/>
      <c r="E9125"/>
      <c r="F9125"/>
      <c r="G9125"/>
      <c r="H9125"/>
      <c r="I9125"/>
      <c r="J9125"/>
      <c r="K9125"/>
      <c r="L9125"/>
      <c r="M9125"/>
      <c r="N9125"/>
      <c r="O9125"/>
      <c r="P9125"/>
      <c r="Q9125"/>
    </row>
    <row r="9126" spans="3:17" x14ac:dyDescent="0.35">
      <c r="C9126"/>
      <c r="D9126"/>
      <c r="E9126"/>
      <c r="F9126"/>
      <c r="G9126"/>
      <c r="H9126"/>
      <c r="I9126"/>
      <c r="J9126"/>
      <c r="K9126"/>
      <c r="L9126"/>
      <c r="M9126"/>
      <c r="N9126"/>
      <c r="O9126"/>
      <c r="P9126"/>
      <c r="Q9126"/>
    </row>
    <row r="9127" spans="3:17" x14ac:dyDescent="0.35">
      <c r="C9127"/>
      <c r="D9127"/>
      <c r="E9127"/>
      <c r="F9127"/>
      <c r="G9127"/>
      <c r="H9127"/>
      <c r="I9127"/>
      <c r="J9127"/>
      <c r="K9127"/>
      <c r="L9127"/>
      <c r="M9127"/>
      <c r="N9127"/>
      <c r="O9127"/>
      <c r="P9127"/>
      <c r="Q9127"/>
    </row>
    <row r="9128" spans="3:17" x14ac:dyDescent="0.35">
      <c r="C9128"/>
      <c r="D9128"/>
      <c r="E9128"/>
      <c r="F9128"/>
      <c r="G9128"/>
      <c r="H9128"/>
      <c r="I9128"/>
      <c r="J9128"/>
      <c r="K9128"/>
      <c r="L9128"/>
      <c r="M9128"/>
      <c r="N9128"/>
      <c r="O9128"/>
      <c r="P9128"/>
      <c r="Q9128"/>
    </row>
    <row r="9129" spans="3:17" x14ac:dyDescent="0.35">
      <c r="C9129"/>
      <c r="D9129"/>
      <c r="E9129"/>
      <c r="F9129"/>
      <c r="G9129"/>
      <c r="H9129"/>
      <c r="I9129"/>
      <c r="J9129"/>
      <c r="K9129"/>
      <c r="L9129"/>
      <c r="M9129"/>
      <c r="N9129"/>
      <c r="O9129"/>
      <c r="P9129"/>
      <c r="Q9129"/>
    </row>
    <row r="9130" spans="3:17" x14ac:dyDescent="0.35">
      <c r="C9130"/>
      <c r="D9130"/>
      <c r="E9130"/>
      <c r="F9130"/>
      <c r="G9130"/>
      <c r="H9130"/>
      <c r="I9130"/>
      <c r="J9130"/>
      <c r="K9130"/>
      <c r="L9130"/>
      <c r="M9130"/>
      <c r="N9130"/>
      <c r="O9130"/>
      <c r="P9130"/>
      <c r="Q9130"/>
    </row>
    <row r="9131" spans="3:17" x14ac:dyDescent="0.35">
      <c r="C9131"/>
      <c r="D9131"/>
      <c r="E9131"/>
      <c r="F9131"/>
      <c r="G9131"/>
      <c r="H9131"/>
      <c r="I9131"/>
      <c r="J9131"/>
      <c r="K9131"/>
      <c r="L9131"/>
      <c r="M9131"/>
      <c r="N9131"/>
      <c r="O9131"/>
      <c r="P9131"/>
      <c r="Q9131"/>
    </row>
    <row r="9132" spans="3:17" x14ac:dyDescent="0.35">
      <c r="C9132"/>
      <c r="D9132"/>
      <c r="E9132"/>
      <c r="F9132"/>
      <c r="G9132"/>
      <c r="H9132"/>
      <c r="I9132"/>
      <c r="J9132"/>
      <c r="K9132"/>
      <c r="L9132"/>
      <c r="M9132"/>
      <c r="N9132"/>
      <c r="O9132"/>
      <c r="P9132"/>
      <c r="Q9132"/>
    </row>
    <row r="9133" spans="3:17" x14ac:dyDescent="0.35">
      <c r="C9133"/>
      <c r="D9133"/>
      <c r="E9133"/>
      <c r="F9133"/>
      <c r="G9133"/>
      <c r="H9133"/>
      <c r="I9133"/>
      <c r="J9133"/>
      <c r="K9133"/>
      <c r="L9133"/>
      <c r="M9133"/>
      <c r="N9133"/>
      <c r="O9133"/>
      <c r="P9133"/>
      <c r="Q9133"/>
    </row>
    <row r="9134" spans="3:17" x14ac:dyDescent="0.35">
      <c r="C9134"/>
      <c r="D9134"/>
      <c r="E9134"/>
      <c r="F9134"/>
      <c r="G9134"/>
      <c r="H9134"/>
      <c r="I9134"/>
      <c r="J9134"/>
      <c r="K9134"/>
      <c r="L9134"/>
      <c r="M9134"/>
      <c r="N9134"/>
      <c r="O9134"/>
      <c r="P9134"/>
      <c r="Q9134"/>
    </row>
    <row r="9135" spans="3:17" x14ac:dyDescent="0.35">
      <c r="C9135"/>
      <c r="D9135"/>
      <c r="E9135"/>
      <c r="F9135"/>
      <c r="G9135"/>
      <c r="H9135"/>
      <c r="I9135"/>
      <c r="J9135"/>
      <c r="K9135"/>
      <c r="L9135"/>
      <c r="M9135"/>
      <c r="N9135"/>
      <c r="O9135"/>
      <c r="P9135"/>
      <c r="Q9135"/>
    </row>
    <row r="9136" spans="3:17" x14ac:dyDescent="0.35">
      <c r="C9136"/>
      <c r="D9136"/>
      <c r="E9136"/>
      <c r="F9136"/>
      <c r="G9136"/>
      <c r="H9136"/>
      <c r="I9136"/>
      <c r="J9136"/>
      <c r="K9136"/>
      <c r="L9136"/>
      <c r="M9136"/>
      <c r="N9136"/>
      <c r="O9136"/>
      <c r="P9136"/>
      <c r="Q9136"/>
    </row>
    <row r="9137" spans="3:17" x14ac:dyDescent="0.35">
      <c r="C9137"/>
      <c r="D9137"/>
      <c r="E9137"/>
      <c r="F9137"/>
      <c r="G9137"/>
      <c r="H9137"/>
      <c r="I9137"/>
      <c r="J9137"/>
      <c r="K9137"/>
      <c r="L9137"/>
      <c r="M9137"/>
      <c r="N9137"/>
      <c r="O9137"/>
      <c r="P9137"/>
      <c r="Q9137"/>
    </row>
    <row r="9138" spans="3:17" x14ac:dyDescent="0.35">
      <c r="C9138"/>
      <c r="D9138"/>
      <c r="E9138"/>
      <c r="F9138"/>
      <c r="G9138"/>
      <c r="H9138"/>
      <c r="I9138"/>
      <c r="J9138"/>
      <c r="K9138"/>
      <c r="L9138"/>
      <c r="M9138"/>
      <c r="N9138"/>
      <c r="O9138"/>
      <c r="P9138"/>
      <c r="Q9138"/>
    </row>
    <row r="9139" spans="3:17" x14ac:dyDescent="0.35">
      <c r="C9139"/>
      <c r="D9139"/>
      <c r="E9139"/>
      <c r="F9139"/>
      <c r="G9139"/>
      <c r="H9139"/>
      <c r="I9139"/>
      <c r="J9139"/>
      <c r="K9139"/>
      <c r="L9139"/>
      <c r="M9139"/>
      <c r="N9139"/>
      <c r="O9139"/>
      <c r="P9139"/>
      <c r="Q9139"/>
    </row>
    <row r="9140" spans="3:17" x14ac:dyDescent="0.35">
      <c r="C9140"/>
      <c r="D9140"/>
      <c r="E9140"/>
      <c r="F9140"/>
      <c r="G9140"/>
      <c r="H9140"/>
      <c r="I9140"/>
      <c r="J9140"/>
      <c r="K9140"/>
      <c r="L9140"/>
      <c r="M9140"/>
      <c r="N9140"/>
      <c r="O9140"/>
      <c r="P9140"/>
      <c r="Q9140"/>
    </row>
    <row r="9141" spans="3:17" x14ac:dyDescent="0.35">
      <c r="C9141"/>
      <c r="D9141"/>
      <c r="E9141"/>
      <c r="F9141"/>
      <c r="G9141"/>
      <c r="H9141"/>
      <c r="I9141"/>
      <c r="J9141"/>
      <c r="K9141"/>
      <c r="L9141"/>
      <c r="M9141"/>
      <c r="N9141"/>
      <c r="O9141"/>
      <c r="P9141"/>
      <c r="Q9141"/>
    </row>
    <row r="9142" spans="3:17" x14ac:dyDescent="0.35">
      <c r="C9142"/>
      <c r="D9142"/>
      <c r="E9142"/>
      <c r="F9142"/>
      <c r="G9142"/>
      <c r="H9142"/>
      <c r="I9142"/>
      <c r="J9142"/>
      <c r="K9142"/>
      <c r="L9142"/>
      <c r="M9142"/>
      <c r="N9142"/>
      <c r="O9142"/>
      <c r="P9142"/>
      <c r="Q9142"/>
    </row>
    <row r="9143" spans="3:17" x14ac:dyDescent="0.35">
      <c r="C9143"/>
      <c r="D9143"/>
      <c r="E9143"/>
      <c r="F9143"/>
      <c r="G9143"/>
      <c r="H9143"/>
      <c r="I9143"/>
      <c r="J9143"/>
      <c r="K9143"/>
      <c r="L9143"/>
      <c r="M9143"/>
      <c r="N9143"/>
      <c r="O9143"/>
      <c r="P9143"/>
      <c r="Q9143"/>
    </row>
    <row r="9144" spans="3:17" x14ac:dyDescent="0.35">
      <c r="C9144"/>
      <c r="D9144"/>
      <c r="E9144"/>
      <c r="F9144"/>
      <c r="G9144"/>
      <c r="H9144"/>
      <c r="I9144"/>
      <c r="J9144"/>
      <c r="K9144"/>
      <c r="L9144"/>
      <c r="M9144"/>
      <c r="N9144"/>
      <c r="O9144"/>
      <c r="P9144"/>
      <c r="Q9144"/>
    </row>
    <row r="9145" spans="3:17" x14ac:dyDescent="0.35">
      <c r="C9145"/>
      <c r="D9145"/>
      <c r="E9145"/>
      <c r="F9145"/>
      <c r="G9145"/>
      <c r="H9145"/>
      <c r="I9145"/>
      <c r="J9145"/>
      <c r="K9145"/>
      <c r="L9145"/>
      <c r="M9145"/>
      <c r="N9145"/>
      <c r="O9145"/>
      <c r="P9145"/>
      <c r="Q9145"/>
    </row>
    <row r="9146" spans="3:17" x14ac:dyDescent="0.35">
      <c r="C9146"/>
      <c r="D9146"/>
      <c r="E9146"/>
      <c r="F9146"/>
      <c r="G9146"/>
      <c r="H9146"/>
      <c r="I9146"/>
      <c r="J9146"/>
      <c r="K9146"/>
      <c r="L9146"/>
      <c r="M9146"/>
      <c r="N9146"/>
      <c r="O9146"/>
      <c r="P9146"/>
      <c r="Q9146"/>
    </row>
    <row r="9147" spans="3:17" x14ac:dyDescent="0.35">
      <c r="C9147"/>
      <c r="D9147"/>
      <c r="E9147"/>
      <c r="F9147"/>
      <c r="G9147"/>
      <c r="H9147"/>
      <c r="I9147"/>
      <c r="J9147"/>
      <c r="K9147"/>
      <c r="L9147"/>
      <c r="M9147"/>
      <c r="N9147"/>
      <c r="O9147"/>
      <c r="P9147"/>
      <c r="Q9147"/>
    </row>
    <row r="9148" spans="3:17" x14ac:dyDescent="0.35">
      <c r="C9148"/>
      <c r="D9148"/>
      <c r="E9148"/>
      <c r="F9148"/>
      <c r="G9148"/>
      <c r="H9148"/>
      <c r="I9148"/>
      <c r="J9148"/>
      <c r="K9148"/>
      <c r="L9148"/>
      <c r="M9148"/>
      <c r="N9148"/>
      <c r="O9148"/>
      <c r="P9148"/>
      <c r="Q9148"/>
    </row>
    <row r="9149" spans="3:17" x14ac:dyDescent="0.35">
      <c r="C9149"/>
      <c r="D9149"/>
      <c r="E9149"/>
      <c r="F9149"/>
      <c r="G9149"/>
      <c r="H9149"/>
      <c r="I9149"/>
      <c r="J9149"/>
      <c r="K9149"/>
      <c r="L9149"/>
      <c r="M9149"/>
      <c r="N9149"/>
      <c r="O9149"/>
      <c r="P9149"/>
      <c r="Q9149"/>
    </row>
    <row r="9150" spans="3:17" x14ac:dyDescent="0.35">
      <c r="C9150"/>
      <c r="D9150"/>
      <c r="E9150"/>
      <c r="F9150"/>
      <c r="G9150"/>
      <c r="H9150"/>
      <c r="I9150"/>
      <c r="J9150"/>
      <c r="K9150"/>
      <c r="L9150"/>
      <c r="M9150"/>
      <c r="N9150"/>
      <c r="O9150"/>
      <c r="P9150"/>
      <c r="Q9150"/>
    </row>
    <row r="9151" spans="3:17" x14ac:dyDescent="0.35">
      <c r="C9151"/>
      <c r="D9151"/>
      <c r="E9151"/>
      <c r="F9151"/>
      <c r="G9151"/>
      <c r="H9151"/>
      <c r="I9151"/>
      <c r="J9151"/>
      <c r="K9151"/>
      <c r="L9151"/>
      <c r="M9151"/>
      <c r="N9151"/>
      <c r="O9151"/>
      <c r="P9151"/>
      <c r="Q9151"/>
    </row>
    <row r="9152" spans="3:17" x14ac:dyDescent="0.35">
      <c r="C9152"/>
      <c r="D9152"/>
      <c r="E9152"/>
      <c r="F9152"/>
      <c r="G9152"/>
      <c r="H9152"/>
      <c r="I9152"/>
      <c r="J9152"/>
      <c r="K9152"/>
      <c r="L9152"/>
      <c r="M9152"/>
      <c r="N9152"/>
      <c r="O9152"/>
      <c r="P9152"/>
      <c r="Q9152"/>
    </row>
    <row r="9153" spans="3:17" x14ac:dyDescent="0.35">
      <c r="C9153"/>
      <c r="D9153"/>
      <c r="E9153"/>
      <c r="F9153"/>
      <c r="G9153"/>
      <c r="H9153"/>
      <c r="I9153"/>
      <c r="J9153"/>
      <c r="K9153"/>
      <c r="L9153"/>
      <c r="M9153"/>
      <c r="N9153"/>
      <c r="O9153"/>
      <c r="P9153"/>
      <c r="Q9153"/>
    </row>
    <row r="9154" spans="3:17" x14ac:dyDescent="0.35">
      <c r="C9154"/>
      <c r="D9154"/>
      <c r="E9154"/>
      <c r="F9154"/>
      <c r="G9154"/>
      <c r="H9154"/>
      <c r="I9154"/>
      <c r="J9154"/>
      <c r="K9154"/>
      <c r="L9154"/>
      <c r="M9154"/>
      <c r="N9154"/>
      <c r="O9154"/>
      <c r="P9154"/>
      <c r="Q9154"/>
    </row>
    <row r="9155" spans="3:17" x14ac:dyDescent="0.35">
      <c r="C9155"/>
      <c r="D9155"/>
      <c r="E9155"/>
      <c r="F9155"/>
      <c r="G9155"/>
      <c r="H9155"/>
      <c r="I9155"/>
      <c r="J9155"/>
      <c r="K9155"/>
      <c r="L9155"/>
      <c r="M9155"/>
      <c r="N9155"/>
      <c r="O9155"/>
      <c r="P9155"/>
      <c r="Q9155"/>
    </row>
    <row r="9156" spans="3:17" x14ac:dyDescent="0.35">
      <c r="C9156"/>
      <c r="D9156"/>
      <c r="E9156"/>
      <c r="F9156"/>
      <c r="G9156"/>
      <c r="H9156"/>
      <c r="I9156"/>
      <c r="J9156"/>
      <c r="K9156"/>
      <c r="L9156"/>
      <c r="M9156"/>
      <c r="N9156"/>
      <c r="O9156"/>
      <c r="P9156"/>
      <c r="Q9156"/>
    </row>
    <row r="9157" spans="3:17" x14ac:dyDescent="0.35">
      <c r="C9157"/>
      <c r="D9157"/>
      <c r="E9157"/>
      <c r="F9157"/>
      <c r="G9157"/>
      <c r="H9157"/>
      <c r="I9157"/>
      <c r="J9157"/>
      <c r="K9157"/>
      <c r="L9157"/>
      <c r="M9157"/>
      <c r="N9157"/>
      <c r="O9157"/>
      <c r="P9157"/>
      <c r="Q9157"/>
    </row>
    <row r="9158" spans="3:17" x14ac:dyDescent="0.35">
      <c r="C9158"/>
      <c r="D9158"/>
      <c r="E9158"/>
      <c r="F9158"/>
      <c r="G9158"/>
      <c r="H9158"/>
      <c r="I9158"/>
      <c r="J9158"/>
      <c r="K9158"/>
      <c r="L9158"/>
      <c r="M9158"/>
      <c r="N9158"/>
      <c r="O9158"/>
      <c r="P9158"/>
      <c r="Q9158"/>
    </row>
    <row r="9159" spans="3:17" x14ac:dyDescent="0.35">
      <c r="C9159"/>
      <c r="D9159"/>
      <c r="E9159"/>
      <c r="F9159"/>
      <c r="G9159"/>
      <c r="H9159"/>
      <c r="I9159"/>
      <c r="J9159"/>
      <c r="K9159"/>
      <c r="L9159"/>
      <c r="M9159"/>
      <c r="N9159"/>
      <c r="O9159"/>
      <c r="P9159"/>
      <c r="Q9159"/>
    </row>
    <row r="9160" spans="3:17" x14ac:dyDescent="0.35">
      <c r="C9160"/>
      <c r="D9160"/>
      <c r="E9160"/>
      <c r="F9160"/>
      <c r="G9160"/>
      <c r="H9160"/>
      <c r="I9160"/>
      <c r="J9160"/>
      <c r="K9160"/>
      <c r="L9160"/>
      <c r="M9160"/>
      <c r="N9160"/>
      <c r="O9160"/>
      <c r="P9160"/>
      <c r="Q9160"/>
    </row>
    <row r="9161" spans="3:17" x14ac:dyDescent="0.35">
      <c r="C9161"/>
      <c r="D9161"/>
      <c r="E9161"/>
      <c r="F9161"/>
      <c r="G9161"/>
      <c r="H9161"/>
      <c r="I9161"/>
      <c r="J9161"/>
      <c r="K9161"/>
      <c r="L9161"/>
      <c r="M9161"/>
      <c r="N9161"/>
      <c r="O9161"/>
      <c r="P9161"/>
      <c r="Q9161"/>
    </row>
    <row r="9162" spans="3:17" x14ac:dyDescent="0.35">
      <c r="C9162"/>
      <c r="D9162"/>
      <c r="E9162"/>
      <c r="F9162"/>
      <c r="G9162"/>
      <c r="H9162"/>
      <c r="I9162"/>
      <c r="J9162"/>
      <c r="K9162"/>
      <c r="L9162"/>
      <c r="M9162"/>
      <c r="N9162"/>
      <c r="O9162"/>
      <c r="P9162"/>
      <c r="Q9162"/>
    </row>
    <row r="9163" spans="3:17" x14ac:dyDescent="0.35">
      <c r="C9163"/>
      <c r="D9163"/>
      <c r="E9163"/>
      <c r="F9163"/>
      <c r="G9163"/>
      <c r="H9163"/>
      <c r="I9163"/>
      <c r="J9163"/>
      <c r="K9163"/>
      <c r="L9163"/>
      <c r="M9163"/>
      <c r="N9163"/>
      <c r="O9163"/>
      <c r="P9163"/>
      <c r="Q9163"/>
    </row>
    <row r="9164" spans="3:17" x14ac:dyDescent="0.35">
      <c r="C9164"/>
      <c r="D9164"/>
      <c r="E9164"/>
      <c r="F9164"/>
      <c r="G9164"/>
      <c r="H9164"/>
      <c r="I9164"/>
      <c r="J9164"/>
      <c r="K9164"/>
      <c r="L9164"/>
      <c r="M9164"/>
      <c r="N9164"/>
      <c r="O9164"/>
      <c r="P9164"/>
      <c r="Q9164"/>
    </row>
    <row r="9165" spans="3:17" x14ac:dyDescent="0.35">
      <c r="C9165"/>
      <c r="D9165"/>
      <c r="E9165"/>
      <c r="F9165"/>
      <c r="G9165"/>
      <c r="H9165"/>
      <c r="I9165"/>
      <c r="J9165"/>
      <c r="K9165"/>
      <c r="L9165"/>
      <c r="M9165"/>
      <c r="N9165"/>
      <c r="O9165"/>
      <c r="P9165"/>
      <c r="Q9165"/>
    </row>
    <row r="9166" spans="3:17" x14ac:dyDescent="0.35">
      <c r="C9166"/>
      <c r="D9166"/>
      <c r="E9166"/>
      <c r="F9166"/>
      <c r="G9166"/>
      <c r="H9166"/>
      <c r="I9166"/>
      <c r="J9166"/>
      <c r="K9166"/>
      <c r="L9166"/>
      <c r="M9166"/>
      <c r="N9166"/>
      <c r="O9166"/>
      <c r="P9166"/>
      <c r="Q9166"/>
    </row>
    <row r="9167" spans="3:17" x14ac:dyDescent="0.35">
      <c r="C9167"/>
      <c r="D9167"/>
      <c r="E9167"/>
      <c r="F9167"/>
      <c r="G9167"/>
      <c r="H9167"/>
      <c r="I9167"/>
      <c r="J9167"/>
      <c r="K9167"/>
      <c r="L9167"/>
      <c r="M9167"/>
      <c r="N9167"/>
      <c r="O9167"/>
      <c r="P9167"/>
      <c r="Q9167"/>
    </row>
    <row r="9168" spans="3:17" x14ac:dyDescent="0.35">
      <c r="C9168"/>
      <c r="D9168"/>
      <c r="E9168"/>
      <c r="F9168"/>
      <c r="G9168"/>
      <c r="H9168"/>
      <c r="I9168"/>
      <c r="J9168"/>
      <c r="K9168"/>
      <c r="L9168"/>
      <c r="M9168"/>
      <c r="N9168"/>
      <c r="O9168"/>
      <c r="P9168"/>
      <c r="Q9168"/>
    </row>
    <row r="9169" spans="3:17" x14ac:dyDescent="0.35">
      <c r="C9169"/>
      <c r="D9169"/>
      <c r="E9169"/>
      <c r="F9169"/>
      <c r="G9169"/>
      <c r="H9169"/>
      <c r="I9169"/>
      <c r="J9169"/>
      <c r="K9169"/>
      <c r="L9169"/>
      <c r="M9169"/>
      <c r="N9169"/>
      <c r="O9169"/>
      <c r="P9169"/>
      <c r="Q9169"/>
    </row>
    <row r="9170" spans="3:17" x14ac:dyDescent="0.35">
      <c r="C9170"/>
      <c r="D9170"/>
      <c r="E9170"/>
      <c r="F9170"/>
      <c r="G9170"/>
      <c r="H9170"/>
      <c r="I9170"/>
      <c r="J9170"/>
      <c r="K9170"/>
      <c r="L9170"/>
      <c r="M9170"/>
      <c r="N9170"/>
      <c r="O9170"/>
      <c r="P9170"/>
      <c r="Q9170"/>
    </row>
    <row r="9171" spans="3:17" x14ac:dyDescent="0.35">
      <c r="C9171"/>
      <c r="D9171"/>
      <c r="E9171"/>
      <c r="F9171"/>
      <c r="G9171"/>
      <c r="H9171"/>
      <c r="I9171"/>
      <c r="J9171"/>
      <c r="K9171"/>
      <c r="L9171"/>
      <c r="M9171"/>
      <c r="N9171"/>
      <c r="O9171"/>
      <c r="P9171"/>
      <c r="Q9171"/>
    </row>
    <row r="9172" spans="3:17" x14ac:dyDescent="0.35">
      <c r="C9172"/>
      <c r="D9172"/>
      <c r="E9172"/>
      <c r="F9172"/>
      <c r="G9172"/>
      <c r="H9172"/>
      <c r="I9172"/>
      <c r="J9172"/>
      <c r="K9172"/>
      <c r="L9172"/>
      <c r="M9172"/>
      <c r="N9172"/>
      <c r="O9172"/>
      <c r="P9172"/>
      <c r="Q9172"/>
    </row>
    <row r="9173" spans="3:17" x14ac:dyDescent="0.35">
      <c r="C9173"/>
      <c r="D9173"/>
      <c r="E9173"/>
      <c r="F9173"/>
      <c r="G9173"/>
      <c r="H9173"/>
      <c r="I9173"/>
      <c r="J9173"/>
      <c r="K9173"/>
      <c r="L9173"/>
      <c r="M9173"/>
      <c r="N9173"/>
      <c r="O9173"/>
      <c r="P9173"/>
      <c r="Q9173"/>
    </row>
    <row r="9174" spans="3:17" x14ac:dyDescent="0.35">
      <c r="C9174"/>
      <c r="D9174"/>
      <c r="E9174"/>
      <c r="F9174"/>
      <c r="G9174"/>
      <c r="H9174"/>
      <c r="I9174"/>
      <c r="J9174"/>
      <c r="K9174"/>
      <c r="L9174"/>
      <c r="M9174"/>
      <c r="N9174"/>
      <c r="O9174"/>
      <c r="P9174"/>
      <c r="Q9174"/>
    </row>
    <row r="9175" spans="3:17" x14ac:dyDescent="0.35">
      <c r="C9175"/>
      <c r="D9175"/>
      <c r="E9175"/>
      <c r="F9175"/>
      <c r="G9175"/>
      <c r="H9175"/>
      <c r="I9175"/>
      <c r="J9175"/>
      <c r="K9175"/>
      <c r="L9175"/>
      <c r="M9175"/>
      <c r="N9175"/>
      <c r="O9175"/>
      <c r="P9175"/>
      <c r="Q9175"/>
    </row>
    <row r="9176" spans="3:17" x14ac:dyDescent="0.35">
      <c r="C9176"/>
      <c r="D9176"/>
      <c r="E9176"/>
      <c r="F9176"/>
      <c r="G9176"/>
      <c r="H9176"/>
      <c r="I9176"/>
      <c r="J9176"/>
      <c r="K9176"/>
      <c r="L9176"/>
      <c r="M9176"/>
      <c r="N9176"/>
      <c r="O9176"/>
      <c r="P9176"/>
      <c r="Q9176"/>
    </row>
    <row r="9177" spans="3:17" x14ac:dyDescent="0.35">
      <c r="C9177"/>
      <c r="D9177"/>
      <c r="E9177"/>
      <c r="F9177"/>
      <c r="G9177"/>
      <c r="H9177"/>
      <c r="I9177"/>
      <c r="J9177"/>
      <c r="K9177"/>
      <c r="L9177"/>
      <c r="M9177"/>
      <c r="N9177"/>
      <c r="O9177"/>
      <c r="P9177"/>
      <c r="Q9177"/>
    </row>
    <row r="9178" spans="3:17" x14ac:dyDescent="0.35">
      <c r="C9178"/>
      <c r="D9178"/>
      <c r="E9178"/>
      <c r="F9178"/>
      <c r="G9178"/>
      <c r="H9178"/>
      <c r="I9178"/>
      <c r="J9178"/>
      <c r="K9178"/>
      <c r="L9178"/>
      <c r="M9178"/>
      <c r="N9178"/>
      <c r="O9178"/>
      <c r="P9178"/>
      <c r="Q9178"/>
    </row>
    <row r="9179" spans="3:17" x14ac:dyDescent="0.35">
      <c r="C9179"/>
      <c r="D9179"/>
      <c r="E9179"/>
      <c r="F9179"/>
      <c r="G9179"/>
      <c r="H9179"/>
      <c r="I9179"/>
      <c r="J9179"/>
      <c r="K9179"/>
      <c r="L9179"/>
      <c r="M9179"/>
      <c r="N9179"/>
      <c r="O9179"/>
      <c r="P9179"/>
      <c r="Q9179"/>
    </row>
    <row r="9180" spans="3:17" x14ac:dyDescent="0.35">
      <c r="C9180"/>
      <c r="D9180"/>
      <c r="E9180"/>
      <c r="F9180"/>
      <c r="G9180"/>
      <c r="H9180"/>
      <c r="I9180"/>
      <c r="J9180"/>
      <c r="K9180"/>
      <c r="L9180"/>
      <c r="M9180"/>
      <c r="N9180"/>
      <c r="O9180"/>
      <c r="P9180"/>
      <c r="Q9180"/>
    </row>
    <row r="9181" spans="3:17" x14ac:dyDescent="0.35">
      <c r="C9181"/>
      <c r="D9181"/>
      <c r="E9181"/>
      <c r="F9181"/>
      <c r="G9181"/>
      <c r="H9181"/>
      <c r="I9181"/>
      <c r="J9181"/>
      <c r="K9181"/>
      <c r="L9181"/>
      <c r="M9181"/>
      <c r="N9181"/>
      <c r="O9181"/>
      <c r="P9181"/>
      <c r="Q9181"/>
    </row>
    <row r="9182" spans="3:17" x14ac:dyDescent="0.35">
      <c r="C9182"/>
      <c r="D9182"/>
      <c r="E9182"/>
      <c r="F9182"/>
      <c r="G9182"/>
      <c r="H9182"/>
      <c r="I9182"/>
      <c r="J9182"/>
      <c r="K9182"/>
      <c r="L9182"/>
      <c r="M9182"/>
      <c r="N9182"/>
      <c r="O9182"/>
      <c r="P9182"/>
      <c r="Q9182"/>
    </row>
    <row r="9183" spans="3:17" x14ac:dyDescent="0.35">
      <c r="C9183"/>
      <c r="D9183"/>
      <c r="E9183"/>
      <c r="F9183"/>
      <c r="G9183"/>
      <c r="H9183"/>
      <c r="I9183"/>
      <c r="J9183"/>
      <c r="K9183"/>
      <c r="L9183"/>
      <c r="M9183"/>
      <c r="N9183"/>
      <c r="O9183"/>
      <c r="P9183"/>
      <c r="Q9183"/>
    </row>
    <row r="9184" spans="3:17" x14ac:dyDescent="0.35">
      <c r="C9184"/>
      <c r="D9184"/>
      <c r="E9184"/>
      <c r="F9184"/>
      <c r="G9184"/>
      <c r="H9184"/>
      <c r="I9184"/>
      <c r="J9184"/>
      <c r="K9184"/>
      <c r="L9184"/>
      <c r="M9184"/>
      <c r="N9184"/>
      <c r="O9184"/>
      <c r="P9184"/>
      <c r="Q9184"/>
    </row>
    <row r="9185" spans="3:17" x14ac:dyDescent="0.35">
      <c r="C9185"/>
      <c r="D9185"/>
      <c r="E9185"/>
      <c r="F9185"/>
      <c r="G9185"/>
      <c r="H9185"/>
      <c r="I9185"/>
      <c r="J9185"/>
      <c r="K9185"/>
      <c r="L9185"/>
      <c r="M9185"/>
      <c r="N9185"/>
      <c r="O9185"/>
      <c r="P9185"/>
      <c r="Q9185"/>
    </row>
    <row r="9186" spans="3:17" x14ac:dyDescent="0.35">
      <c r="C9186"/>
      <c r="D9186"/>
      <c r="E9186"/>
      <c r="F9186"/>
      <c r="G9186"/>
      <c r="H9186"/>
      <c r="I9186"/>
      <c r="J9186"/>
      <c r="K9186"/>
      <c r="L9186"/>
      <c r="M9186"/>
      <c r="N9186"/>
      <c r="O9186"/>
      <c r="P9186"/>
      <c r="Q9186"/>
    </row>
    <row r="9187" spans="3:17" x14ac:dyDescent="0.35">
      <c r="C9187"/>
      <c r="D9187"/>
      <c r="E9187"/>
      <c r="F9187"/>
      <c r="G9187"/>
      <c r="H9187"/>
      <c r="I9187"/>
      <c r="J9187"/>
      <c r="K9187"/>
      <c r="L9187"/>
      <c r="M9187"/>
      <c r="N9187"/>
      <c r="O9187"/>
      <c r="P9187"/>
      <c r="Q9187"/>
    </row>
    <row r="9188" spans="3:17" x14ac:dyDescent="0.35">
      <c r="C9188"/>
      <c r="D9188"/>
      <c r="E9188"/>
      <c r="F9188"/>
      <c r="G9188"/>
      <c r="H9188"/>
      <c r="I9188"/>
      <c r="J9188"/>
      <c r="K9188"/>
      <c r="L9188"/>
      <c r="M9188"/>
      <c r="N9188"/>
      <c r="O9188"/>
      <c r="P9188"/>
      <c r="Q9188"/>
    </row>
    <row r="9189" spans="3:17" x14ac:dyDescent="0.35">
      <c r="C9189"/>
      <c r="D9189"/>
      <c r="E9189"/>
      <c r="F9189"/>
      <c r="G9189"/>
      <c r="H9189"/>
      <c r="I9189"/>
      <c r="J9189"/>
      <c r="K9189"/>
      <c r="L9189"/>
      <c r="M9189"/>
      <c r="N9189"/>
      <c r="O9189"/>
      <c r="P9189"/>
      <c r="Q9189"/>
    </row>
    <row r="9190" spans="3:17" x14ac:dyDescent="0.35">
      <c r="C9190"/>
      <c r="D9190"/>
      <c r="E9190"/>
      <c r="F9190"/>
      <c r="G9190"/>
      <c r="H9190"/>
      <c r="I9190"/>
      <c r="J9190"/>
      <c r="K9190"/>
      <c r="L9190"/>
      <c r="M9190"/>
      <c r="N9190"/>
      <c r="O9190"/>
      <c r="P9190"/>
      <c r="Q9190"/>
    </row>
    <row r="9191" spans="3:17" x14ac:dyDescent="0.35">
      <c r="C9191"/>
      <c r="D9191"/>
      <c r="E9191"/>
      <c r="F9191"/>
      <c r="G9191"/>
      <c r="H9191"/>
      <c r="I9191"/>
      <c r="J9191"/>
      <c r="K9191"/>
      <c r="L9191"/>
      <c r="M9191"/>
      <c r="N9191"/>
      <c r="O9191"/>
      <c r="P9191"/>
      <c r="Q9191"/>
    </row>
    <row r="9192" spans="3:17" x14ac:dyDescent="0.35">
      <c r="C9192"/>
      <c r="D9192"/>
      <c r="E9192"/>
      <c r="F9192"/>
      <c r="G9192"/>
      <c r="H9192"/>
      <c r="I9192"/>
      <c r="J9192"/>
      <c r="K9192"/>
      <c r="L9192"/>
      <c r="M9192"/>
      <c r="N9192"/>
      <c r="O9192"/>
      <c r="P9192"/>
      <c r="Q9192"/>
    </row>
    <row r="9193" spans="3:17" x14ac:dyDescent="0.35">
      <c r="C9193"/>
      <c r="D9193"/>
      <c r="E9193"/>
      <c r="F9193"/>
      <c r="G9193"/>
      <c r="H9193"/>
      <c r="I9193"/>
      <c r="J9193"/>
      <c r="K9193"/>
      <c r="L9193"/>
      <c r="M9193"/>
      <c r="N9193"/>
      <c r="O9193"/>
      <c r="P9193"/>
      <c r="Q9193"/>
    </row>
    <row r="9194" spans="3:17" x14ac:dyDescent="0.35">
      <c r="C9194"/>
      <c r="D9194"/>
      <c r="E9194"/>
      <c r="F9194"/>
      <c r="G9194"/>
      <c r="H9194"/>
      <c r="I9194"/>
      <c r="J9194"/>
      <c r="K9194"/>
      <c r="L9194"/>
      <c r="M9194"/>
      <c r="N9194"/>
      <c r="O9194"/>
      <c r="P9194"/>
      <c r="Q9194"/>
    </row>
    <row r="9195" spans="3:17" x14ac:dyDescent="0.35">
      <c r="C9195"/>
      <c r="D9195"/>
      <c r="E9195"/>
      <c r="F9195"/>
      <c r="G9195"/>
      <c r="H9195"/>
      <c r="I9195"/>
      <c r="J9195"/>
      <c r="K9195"/>
      <c r="L9195"/>
      <c r="M9195"/>
      <c r="N9195"/>
      <c r="O9195"/>
      <c r="P9195"/>
      <c r="Q9195"/>
    </row>
    <row r="9196" spans="3:17" x14ac:dyDescent="0.35">
      <c r="C9196"/>
      <c r="D9196"/>
      <c r="E9196"/>
      <c r="F9196"/>
      <c r="G9196"/>
      <c r="H9196"/>
      <c r="I9196"/>
      <c r="J9196"/>
      <c r="K9196"/>
      <c r="L9196"/>
      <c r="M9196"/>
      <c r="N9196"/>
      <c r="O9196"/>
      <c r="P9196"/>
      <c r="Q9196"/>
    </row>
    <row r="9197" spans="3:17" x14ac:dyDescent="0.35">
      <c r="C9197"/>
      <c r="D9197"/>
      <c r="E9197"/>
      <c r="F9197"/>
      <c r="G9197"/>
      <c r="H9197"/>
      <c r="I9197"/>
      <c r="J9197"/>
      <c r="K9197"/>
      <c r="L9197"/>
      <c r="M9197"/>
      <c r="N9197"/>
      <c r="O9197"/>
      <c r="P9197"/>
      <c r="Q9197"/>
    </row>
    <row r="9198" spans="3:17" x14ac:dyDescent="0.35">
      <c r="C9198"/>
      <c r="D9198"/>
      <c r="E9198"/>
      <c r="F9198"/>
      <c r="G9198"/>
      <c r="H9198"/>
      <c r="I9198"/>
      <c r="J9198"/>
      <c r="K9198"/>
      <c r="L9198"/>
      <c r="M9198"/>
      <c r="N9198"/>
      <c r="O9198"/>
      <c r="P9198"/>
      <c r="Q9198"/>
    </row>
    <row r="9199" spans="3:17" x14ac:dyDescent="0.35">
      <c r="C9199"/>
      <c r="D9199"/>
      <c r="E9199"/>
      <c r="F9199"/>
      <c r="G9199"/>
      <c r="H9199"/>
      <c r="I9199"/>
      <c r="J9199"/>
      <c r="K9199"/>
      <c r="L9199"/>
      <c r="M9199"/>
      <c r="N9199"/>
      <c r="O9199"/>
      <c r="P9199"/>
      <c r="Q9199"/>
    </row>
    <row r="9200" spans="3:17" x14ac:dyDescent="0.35">
      <c r="C9200"/>
      <c r="D9200"/>
      <c r="E9200"/>
      <c r="F9200"/>
      <c r="G9200"/>
      <c r="H9200"/>
      <c r="I9200"/>
      <c r="J9200"/>
      <c r="K9200"/>
      <c r="L9200"/>
      <c r="M9200"/>
      <c r="N9200"/>
      <c r="O9200"/>
      <c r="P9200"/>
      <c r="Q9200"/>
    </row>
    <row r="9201" spans="3:17" x14ac:dyDescent="0.35">
      <c r="C9201"/>
      <c r="D9201"/>
      <c r="E9201"/>
      <c r="F9201"/>
      <c r="G9201"/>
      <c r="H9201"/>
      <c r="I9201"/>
      <c r="J9201"/>
      <c r="K9201"/>
      <c r="L9201"/>
      <c r="M9201"/>
      <c r="N9201"/>
      <c r="O9201"/>
      <c r="P9201"/>
      <c r="Q9201"/>
    </row>
    <row r="9202" spans="3:17" x14ac:dyDescent="0.35">
      <c r="C9202"/>
      <c r="D9202"/>
      <c r="E9202"/>
      <c r="F9202"/>
      <c r="G9202"/>
      <c r="H9202"/>
      <c r="I9202"/>
      <c r="J9202"/>
      <c r="K9202"/>
      <c r="L9202"/>
      <c r="M9202"/>
      <c r="N9202"/>
      <c r="O9202"/>
      <c r="P9202"/>
      <c r="Q9202"/>
    </row>
    <row r="9203" spans="3:17" x14ac:dyDescent="0.35">
      <c r="C9203"/>
      <c r="D9203"/>
      <c r="E9203"/>
      <c r="F9203"/>
      <c r="G9203"/>
      <c r="H9203"/>
      <c r="I9203"/>
      <c r="J9203"/>
      <c r="K9203"/>
      <c r="L9203"/>
      <c r="M9203"/>
      <c r="N9203"/>
      <c r="O9203"/>
      <c r="P9203"/>
      <c r="Q9203"/>
    </row>
    <row r="9204" spans="3:17" x14ac:dyDescent="0.35">
      <c r="C9204"/>
      <c r="D9204"/>
      <c r="E9204"/>
      <c r="F9204"/>
      <c r="G9204"/>
      <c r="H9204"/>
      <c r="I9204"/>
      <c r="J9204"/>
      <c r="K9204"/>
      <c r="L9204"/>
      <c r="M9204"/>
      <c r="N9204"/>
      <c r="O9204"/>
      <c r="P9204"/>
      <c r="Q9204"/>
    </row>
    <row r="9205" spans="3:17" x14ac:dyDescent="0.35">
      <c r="C9205"/>
      <c r="D9205"/>
      <c r="E9205"/>
      <c r="F9205"/>
      <c r="G9205"/>
      <c r="H9205"/>
      <c r="I9205"/>
      <c r="J9205"/>
      <c r="K9205"/>
      <c r="L9205"/>
      <c r="M9205"/>
      <c r="N9205"/>
      <c r="O9205"/>
      <c r="P9205"/>
      <c r="Q9205"/>
    </row>
    <row r="9206" spans="3:17" x14ac:dyDescent="0.35">
      <c r="C9206"/>
      <c r="D9206"/>
      <c r="E9206"/>
      <c r="F9206"/>
      <c r="G9206"/>
      <c r="H9206"/>
      <c r="I9206"/>
      <c r="J9206"/>
      <c r="K9206"/>
      <c r="L9206"/>
      <c r="M9206"/>
      <c r="N9206"/>
      <c r="O9206"/>
      <c r="P9206"/>
      <c r="Q9206"/>
    </row>
    <row r="9207" spans="3:17" x14ac:dyDescent="0.35">
      <c r="C9207"/>
      <c r="D9207"/>
      <c r="E9207"/>
      <c r="F9207"/>
      <c r="G9207"/>
      <c r="H9207"/>
      <c r="I9207"/>
      <c r="J9207"/>
      <c r="K9207"/>
      <c r="L9207"/>
      <c r="M9207"/>
      <c r="N9207"/>
      <c r="O9207"/>
      <c r="P9207"/>
      <c r="Q9207"/>
    </row>
    <row r="9208" spans="3:17" x14ac:dyDescent="0.35">
      <c r="C9208"/>
      <c r="D9208"/>
      <c r="E9208"/>
      <c r="F9208"/>
      <c r="G9208"/>
      <c r="H9208"/>
      <c r="I9208"/>
      <c r="J9208"/>
      <c r="K9208"/>
      <c r="L9208"/>
      <c r="M9208"/>
      <c r="N9208"/>
      <c r="O9208"/>
      <c r="P9208"/>
      <c r="Q9208"/>
    </row>
    <row r="9209" spans="3:17" x14ac:dyDescent="0.35">
      <c r="C9209"/>
      <c r="D9209"/>
      <c r="E9209"/>
      <c r="F9209"/>
      <c r="G9209"/>
      <c r="H9209"/>
      <c r="I9209"/>
      <c r="J9209"/>
      <c r="K9209"/>
      <c r="L9209"/>
      <c r="M9209"/>
      <c r="N9209"/>
      <c r="O9209"/>
      <c r="P9209"/>
      <c r="Q9209"/>
    </row>
    <row r="9210" spans="3:17" x14ac:dyDescent="0.35">
      <c r="C9210"/>
      <c r="D9210"/>
      <c r="E9210"/>
      <c r="F9210"/>
      <c r="G9210"/>
      <c r="H9210"/>
      <c r="I9210"/>
      <c r="J9210"/>
      <c r="K9210"/>
      <c r="L9210"/>
      <c r="M9210"/>
      <c r="N9210"/>
      <c r="O9210"/>
      <c r="P9210"/>
      <c r="Q9210"/>
    </row>
    <row r="9211" spans="3:17" x14ac:dyDescent="0.35">
      <c r="C9211"/>
      <c r="D9211"/>
      <c r="E9211"/>
      <c r="F9211"/>
      <c r="G9211"/>
      <c r="H9211"/>
      <c r="I9211"/>
      <c r="J9211"/>
      <c r="K9211"/>
      <c r="L9211"/>
      <c r="M9211"/>
      <c r="N9211"/>
      <c r="O9211"/>
      <c r="P9211"/>
      <c r="Q9211"/>
    </row>
    <row r="9212" spans="3:17" x14ac:dyDescent="0.35">
      <c r="C9212"/>
      <c r="D9212"/>
      <c r="E9212"/>
      <c r="F9212"/>
      <c r="G9212"/>
      <c r="H9212"/>
      <c r="I9212"/>
      <c r="J9212"/>
      <c r="K9212"/>
      <c r="L9212"/>
      <c r="M9212"/>
      <c r="N9212"/>
      <c r="O9212"/>
      <c r="P9212"/>
      <c r="Q9212"/>
    </row>
    <row r="9213" spans="3:17" x14ac:dyDescent="0.35">
      <c r="C9213"/>
      <c r="D9213"/>
      <c r="E9213"/>
      <c r="F9213"/>
      <c r="G9213"/>
      <c r="H9213"/>
      <c r="I9213"/>
      <c r="J9213"/>
      <c r="K9213"/>
      <c r="L9213"/>
      <c r="M9213"/>
      <c r="N9213"/>
      <c r="O9213"/>
      <c r="P9213"/>
      <c r="Q9213"/>
    </row>
    <row r="9214" spans="3:17" x14ac:dyDescent="0.35">
      <c r="C9214"/>
      <c r="D9214"/>
      <c r="E9214"/>
      <c r="F9214"/>
      <c r="G9214"/>
      <c r="H9214"/>
      <c r="I9214"/>
      <c r="J9214"/>
      <c r="K9214"/>
      <c r="L9214"/>
      <c r="M9214"/>
      <c r="N9214"/>
      <c r="O9214"/>
      <c r="P9214"/>
      <c r="Q9214"/>
    </row>
    <row r="9215" spans="3:17" x14ac:dyDescent="0.35">
      <c r="C9215"/>
      <c r="D9215"/>
      <c r="E9215"/>
      <c r="F9215"/>
      <c r="G9215"/>
      <c r="H9215"/>
      <c r="I9215"/>
      <c r="J9215"/>
      <c r="K9215"/>
      <c r="L9215"/>
      <c r="M9215"/>
      <c r="N9215"/>
      <c r="O9215"/>
      <c r="P9215"/>
      <c r="Q9215"/>
    </row>
    <row r="9216" spans="3:17" x14ac:dyDescent="0.35">
      <c r="C9216"/>
      <c r="D9216"/>
      <c r="E9216"/>
      <c r="F9216"/>
      <c r="G9216"/>
      <c r="H9216"/>
      <c r="I9216"/>
      <c r="J9216"/>
      <c r="K9216"/>
      <c r="L9216"/>
      <c r="M9216"/>
      <c r="N9216"/>
      <c r="O9216"/>
      <c r="P9216"/>
      <c r="Q9216"/>
    </row>
    <row r="9217" spans="3:17" x14ac:dyDescent="0.35">
      <c r="C9217"/>
      <c r="D9217"/>
      <c r="E9217"/>
      <c r="F9217"/>
      <c r="G9217"/>
      <c r="H9217"/>
      <c r="I9217"/>
      <c r="J9217"/>
      <c r="K9217"/>
      <c r="L9217"/>
      <c r="M9217"/>
      <c r="N9217"/>
      <c r="O9217"/>
      <c r="P9217"/>
      <c r="Q9217"/>
    </row>
    <row r="9218" spans="3:17" x14ac:dyDescent="0.35">
      <c r="C9218"/>
      <c r="D9218"/>
      <c r="E9218"/>
      <c r="F9218"/>
      <c r="G9218"/>
      <c r="H9218"/>
      <c r="I9218"/>
      <c r="J9218"/>
      <c r="K9218"/>
      <c r="L9218"/>
      <c r="M9218"/>
      <c r="N9218"/>
      <c r="O9218"/>
      <c r="P9218"/>
      <c r="Q9218"/>
    </row>
    <row r="9219" spans="3:17" x14ac:dyDescent="0.35">
      <c r="C9219"/>
      <c r="D9219"/>
      <c r="E9219"/>
      <c r="F9219"/>
      <c r="G9219"/>
      <c r="H9219"/>
      <c r="I9219"/>
      <c r="J9219"/>
      <c r="K9219"/>
      <c r="L9219"/>
      <c r="M9219"/>
      <c r="N9219"/>
      <c r="O9219"/>
      <c r="P9219"/>
      <c r="Q9219"/>
    </row>
    <row r="9220" spans="3:17" x14ac:dyDescent="0.35">
      <c r="C9220"/>
      <c r="D9220"/>
      <c r="E9220"/>
      <c r="F9220"/>
      <c r="G9220"/>
      <c r="H9220"/>
      <c r="I9220"/>
      <c r="J9220"/>
      <c r="K9220"/>
      <c r="L9220"/>
      <c r="M9220"/>
      <c r="N9220"/>
      <c r="O9220"/>
      <c r="P9220"/>
      <c r="Q9220"/>
    </row>
    <row r="9221" spans="3:17" x14ac:dyDescent="0.35">
      <c r="C9221"/>
      <c r="D9221"/>
      <c r="E9221"/>
      <c r="F9221"/>
      <c r="G9221"/>
      <c r="H9221"/>
      <c r="I9221"/>
      <c r="J9221"/>
      <c r="K9221"/>
      <c r="L9221"/>
      <c r="M9221"/>
      <c r="N9221"/>
      <c r="O9221"/>
      <c r="P9221"/>
      <c r="Q9221"/>
    </row>
    <row r="9222" spans="3:17" x14ac:dyDescent="0.35">
      <c r="C9222"/>
      <c r="D9222"/>
      <c r="E9222"/>
      <c r="F9222"/>
      <c r="G9222"/>
      <c r="H9222"/>
      <c r="I9222"/>
      <c r="J9222"/>
      <c r="K9222"/>
      <c r="L9222"/>
      <c r="M9222"/>
      <c r="N9222"/>
      <c r="O9222"/>
      <c r="P9222"/>
      <c r="Q9222"/>
    </row>
    <row r="9223" spans="3:17" x14ac:dyDescent="0.35">
      <c r="C9223"/>
      <c r="D9223"/>
      <c r="E9223"/>
      <c r="F9223"/>
      <c r="G9223"/>
      <c r="H9223"/>
      <c r="I9223"/>
      <c r="J9223"/>
      <c r="K9223"/>
      <c r="L9223"/>
      <c r="M9223"/>
      <c r="N9223"/>
      <c r="O9223"/>
      <c r="P9223"/>
      <c r="Q9223"/>
    </row>
    <row r="9224" spans="3:17" x14ac:dyDescent="0.35">
      <c r="C9224"/>
      <c r="D9224"/>
      <c r="E9224"/>
      <c r="F9224"/>
      <c r="G9224"/>
      <c r="H9224"/>
      <c r="I9224"/>
      <c r="J9224"/>
      <c r="K9224"/>
      <c r="L9224"/>
      <c r="M9224"/>
      <c r="N9224"/>
      <c r="O9224"/>
      <c r="P9224"/>
      <c r="Q9224"/>
    </row>
    <row r="9225" spans="3:17" x14ac:dyDescent="0.35">
      <c r="C9225"/>
      <c r="D9225"/>
      <c r="E9225"/>
      <c r="F9225"/>
      <c r="G9225"/>
      <c r="H9225"/>
      <c r="I9225"/>
      <c r="J9225"/>
      <c r="K9225"/>
      <c r="L9225"/>
      <c r="M9225"/>
      <c r="N9225"/>
      <c r="O9225"/>
      <c r="P9225"/>
      <c r="Q9225"/>
    </row>
    <row r="9226" spans="3:17" x14ac:dyDescent="0.35">
      <c r="C9226"/>
      <c r="D9226"/>
      <c r="E9226"/>
      <c r="F9226"/>
      <c r="G9226"/>
      <c r="H9226"/>
      <c r="I9226"/>
      <c r="J9226"/>
      <c r="K9226"/>
      <c r="L9226"/>
      <c r="M9226"/>
      <c r="N9226"/>
      <c r="O9226"/>
      <c r="P9226"/>
      <c r="Q9226"/>
    </row>
    <row r="9227" spans="3:17" x14ac:dyDescent="0.35">
      <c r="C9227"/>
      <c r="D9227"/>
      <c r="E9227"/>
      <c r="F9227"/>
      <c r="G9227"/>
      <c r="H9227"/>
      <c r="I9227"/>
      <c r="J9227"/>
      <c r="K9227"/>
      <c r="L9227"/>
      <c r="M9227"/>
      <c r="N9227"/>
      <c r="O9227"/>
      <c r="P9227"/>
      <c r="Q9227"/>
    </row>
    <row r="9228" spans="3:17" x14ac:dyDescent="0.35">
      <c r="C9228"/>
      <c r="D9228"/>
      <c r="E9228"/>
      <c r="F9228"/>
      <c r="G9228"/>
      <c r="H9228"/>
      <c r="I9228"/>
      <c r="J9228"/>
      <c r="K9228"/>
      <c r="L9228"/>
      <c r="M9228"/>
      <c r="N9228"/>
      <c r="O9228"/>
      <c r="P9228"/>
      <c r="Q9228"/>
    </row>
    <row r="9229" spans="3:17" x14ac:dyDescent="0.35">
      <c r="C9229"/>
      <c r="D9229"/>
      <c r="E9229"/>
      <c r="F9229"/>
      <c r="G9229"/>
      <c r="H9229"/>
      <c r="I9229"/>
      <c r="J9229"/>
      <c r="K9229"/>
      <c r="L9229"/>
      <c r="M9229"/>
      <c r="N9229"/>
      <c r="O9229"/>
      <c r="P9229"/>
      <c r="Q9229"/>
    </row>
    <row r="9230" spans="3:17" x14ac:dyDescent="0.35">
      <c r="C9230"/>
      <c r="D9230"/>
      <c r="E9230"/>
      <c r="F9230"/>
      <c r="G9230"/>
      <c r="H9230"/>
      <c r="I9230"/>
      <c r="J9230"/>
      <c r="K9230"/>
      <c r="L9230"/>
      <c r="M9230"/>
      <c r="N9230"/>
      <c r="O9230"/>
      <c r="P9230"/>
      <c r="Q9230"/>
    </row>
    <row r="9231" spans="3:17" x14ac:dyDescent="0.35">
      <c r="C9231"/>
      <c r="D9231"/>
      <c r="E9231"/>
      <c r="F9231"/>
      <c r="G9231"/>
      <c r="H9231"/>
      <c r="I9231"/>
      <c r="J9231"/>
      <c r="K9231"/>
      <c r="L9231"/>
      <c r="M9231"/>
      <c r="N9231"/>
      <c r="O9231"/>
      <c r="P9231"/>
      <c r="Q9231"/>
    </row>
    <row r="9232" spans="3:17" x14ac:dyDescent="0.35">
      <c r="C9232"/>
      <c r="D9232"/>
      <c r="E9232"/>
      <c r="F9232"/>
      <c r="G9232"/>
      <c r="H9232"/>
      <c r="I9232"/>
      <c r="J9232"/>
      <c r="K9232"/>
      <c r="L9232"/>
      <c r="M9232"/>
      <c r="N9232"/>
      <c r="O9232"/>
      <c r="P9232"/>
      <c r="Q9232"/>
    </row>
    <row r="9233" spans="3:17" x14ac:dyDescent="0.35">
      <c r="C9233"/>
      <c r="D9233"/>
      <c r="E9233"/>
      <c r="F9233"/>
      <c r="G9233"/>
      <c r="H9233"/>
      <c r="I9233"/>
      <c r="J9233"/>
      <c r="K9233"/>
      <c r="L9233"/>
      <c r="M9233"/>
      <c r="N9233"/>
      <c r="O9233"/>
      <c r="P9233"/>
      <c r="Q9233"/>
    </row>
    <row r="9234" spans="3:17" x14ac:dyDescent="0.35">
      <c r="C9234"/>
      <c r="D9234"/>
      <c r="E9234"/>
      <c r="F9234"/>
      <c r="G9234"/>
      <c r="H9234"/>
      <c r="I9234"/>
      <c r="J9234"/>
      <c r="K9234"/>
      <c r="L9234"/>
      <c r="M9234"/>
      <c r="N9234"/>
      <c r="O9234"/>
      <c r="P9234"/>
      <c r="Q9234"/>
    </row>
    <row r="9235" spans="3:17" x14ac:dyDescent="0.35">
      <c r="C9235"/>
      <c r="D9235"/>
      <c r="E9235"/>
      <c r="F9235"/>
      <c r="G9235"/>
      <c r="H9235"/>
      <c r="I9235"/>
      <c r="J9235"/>
      <c r="K9235"/>
      <c r="L9235"/>
      <c r="M9235"/>
      <c r="N9235"/>
      <c r="O9235"/>
      <c r="P9235"/>
      <c r="Q9235"/>
    </row>
    <row r="9236" spans="3:17" x14ac:dyDescent="0.35">
      <c r="C9236"/>
      <c r="D9236"/>
      <c r="E9236"/>
      <c r="F9236"/>
      <c r="G9236"/>
      <c r="H9236"/>
      <c r="I9236"/>
      <c r="J9236"/>
      <c r="K9236"/>
      <c r="L9236"/>
      <c r="M9236"/>
      <c r="N9236"/>
      <c r="O9236"/>
      <c r="P9236"/>
      <c r="Q9236"/>
    </row>
    <row r="9237" spans="3:17" x14ac:dyDescent="0.35">
      <c r="C9237"/>
      <c r="D9237"/>
      <c r="E9237"/>
      <c r="F9237"/>
      <c r="G9237"/>
      <c r="H9237"/>
      <c r="I9237"/>
      <c r="J9237"/>
      <c r="K9237"/>
      <c r="L9237"/>
      <c r="M9237"/>
      <c r="N9237"/>
      <c r="O9237"/>
      <c r="P9237"/>
      <c r="Q9237"/>
    </row>
    <row r="9238" spans="3:17" x14ac:dyDescent="0.35">
      <c r="C9238"/>
      <c r="D9238"/>
      <c r="E9238"/>
      <c r="F9238"/>
      <c r="G9238"/>
      <c r="H9238"/>
      <c r="I9238"/>
      <c r="J9238"/>
      <c r="K9238"/>
      <c r="L9238"/>
      <c r="M9238"/>
      <c r="N9238"/>
      <c r="O9238"/>
      <c r="P9238"/>
      <c r="Q9238"/>
    </row>
    <row r="9239" spans="3:17" x14ac:dyDescent="0.35">
      <c r="C9239"/>
      <c r="D9239"/>
      <c r="E9239"/>
      <c r="F9239"/>
      <c r="G9239"/>
      <c r="H9239"/>
      <c r="I9239"/>
      <c r="J9239"/>
      <c r="K9239"/>
      <c r="L9239"/>
      <c r="M9239"/>
      <c r="N9239"/>
      <c r="O9239"/>
      <c r="P9239"/>
      <c r="Q9239"/>
    </row>
    <row r="9240" spans="3:17" x14ac:dyDescent="0.35">
      <c r="C9240"/>
      <c r="D9240"/>
      <c r="E9240"/>
      <c r="F9240"/>
      <c r="G9240"/>
      <c r="H9240"/>
      <c r="I9240"/>
      <c r="J9240"/>
      <c r="K9240"/>
      <c r="L9240"/>
      <c r="M9240"/>
      <c r="N9240"/>
      <c r="O9240"/>
      <c r="P9240"/>
      <c r="Q9240"/>
    </row>
    <row r="9241" spans="3:17" x14ac:dyDescent="0.35">
      <c r="C9241"/>
      <c r="D9241"/>
      <c r="E9241"/>
      <c r="F9241"/>
      <c r="G9241"/>
      <c r="H9241"/>
      <c r="I9241"/>
      <c r="J9241"/>
      <c r="K9241"/>
      <c r="L9241"/>
      <c r="M9241"/>
      <c r="N9241"/>
      <c r="O9241"/>
      <c r="P9241"/>
      <c r="Q9241"/>
    </row>
    <row r="9242" spans="3:17" x14ac:dyDescent="0.35">
      <c r="C9242"/>
      <c r="D9242"/>
      <c r="E9242"/>
      <c r="F9242"/>
      <c r="G9242"/>
      <c r="H9242"/>
      <c r="I9242"/>
      <c r="J9242"/>
      <c r="K9242"/>
      <c r="L9242"/>
      <c r="M9242"/>
      <c r="N9242"/>
      <c r="O9242"/>
      <c r="P9242"/>
      <c r="Q9242"/>
    </row>
    <row r="9243" spans="3:17" x14ac:dyDescent="0.35">
      <c r="C9243"/>
      <c r="D9243"/>
      <c r="E9243"/>
      <c r="F9243"/>
      <c r="G9243"/>
      <c r="H9243"/>
      <c r="I9243"/>
      <c r="J9243"/>
      <c r="K9243"/>
      <c r="L9243"/>
      <c r="M9243"/>
      <c r="N9243"/>
      <c r="O9243"/>
      <c r="P9243"/>
      <c r="Q9243"/>
    </row>
    <row r="9244" spans="3:17" x14ac:dyDescent="0.35">
      <c r="C9244"/>
      <c r="D9244"/>
      <c r="E9244"/>
      <c r="F9244"/>
      <c r="G9244"/>
      <c r="H9244"/>
      <c r="I9244"/>
      <c r="J9244"/>
      <c r="K9244"/>
      <c r="L9244"/>
      <c r="M9244"/>
      <c r="N9244"/>
      <c r="O9244"/>
      <c r="P9244"/>
      <c r="Q9244"/>
    </row>
    <row r="9245" spans="3:17" x14ac:dyDescent="0.35">
      <c r="C9245"/>
      <c r="D9245"/>
      <c r="E9245"/>
      <c r="F9245"/>
      <c r="G9245"/>
      <c r="H9245"/>
      <c r="I9245"/>
      <c r="J9245"/>
      <c r="K9245"/>
      <c r="L9245"/>
      <c r="M9245"/>
      <c r="N9245"/>
      <c r="O9245"/>
      <c r="P9245"/>
      <c r="Q9245"/>
    </row>
    <row r="9246" spans="3:17" x14ac:dyDescent="0.35">
      <c r="C9246"/>
      <c r="D9246"/>
      <c r="E9246"/>
      <c r="F9246"/>
      <c r="G9246"/>
      <c r="H9246"/>
      <c r="I9246"/>
      <c r="J9246"/>
      <c r="K9246"/>
      <c r="L9246"/>
      <c r="M9246"/>
      <c r="N9246"/>
      <c r="O9246"/>
      <c r="P9246"/>
      <c r="Q9246"/>
    </row>
    <row r="9247" spans="3:17" x14ac:dyDescent="0.35">
      <c r="C9247"/>
      <c r="D9247"/>
      <c r="E9247"/>
      <c r="F9247"/>
      <c r="G9247"/>
      <c r="H9247"/>
      <c r="I9247"/>
      <c r="J9247"/>
      <c r="K9247"/>
      <c r="L9247"/>
      <c r="M9247"/>
      <c r="N9247"/>
      <c r="O9247"/>
      <c r="P9247"/>
      <c r="Q9247"/>
    </row>
    <row r="9248" spans="3:17" x14ac:dyDescent="0.35">
      <c r="C9248"/>
      <c r="D9248"/>
      <c r="E9248"/>
      <c r="F9248"/>
      <c r="G9248"/>
      <c r="H9248"/>
      <c r="I9248"/>
      <c r="J9248"/>
      <c r="K9248"/>
      <c r="L9248"/>
      <c r="M9248"/>
      <c r="N9248"/>
      <c r="O9248"/>
      <c r="P9248"/>
      <c r="Q9248"/>
    </row>
    <row r="9249" spans="3:17" x14ac:dyDescent="0.35">
      <c r="C9249"/>
      <c r="D9249"/>
      <c r="E9249"/>
      <c r="F9249"/>
      <c r="G9249"/>
      <c r="H9249"/>
      <c r="I9249"/>
      <c r="J9249"/>
      <c r="K9249"/>
      <c r="L9249"/>
      <c r="M9249"/>
      <c r="N9249"/>
      <c r="O9249"/>
      <c r="P9249"/>
      <c r="Q9249"/>
    </row>
    <row r="9250" spans="3:17" x14ac:dyDescent="0.35">
      <c r="C9250"/>
      <c r="D9250"/>
      <c r="E9250"/>
      <c r="F9250"/>
      <c r="G9250"/>
      <c r="H9250"/>
      <c r="I9250"/>
      <c r="J9250"/>
      <c r="K9250"/>
      <c r="L9250"/>
      <c r="M9250"/>
      <c r="N9250"/>
      <c r="O9250"/>
      <c r="P9250"/>
      <c r="Q9250"/>
    </row>
    <row r="9251" spans="3:17" x14ac:dyDescent="0.35">
      <c r="C9251"/>
      <c r="D9251"/>
      <c r="E9251"/>
      <c r="F9251"/>
      <c r="G9251"/>
      <c r="H9251"/>
      <c r="I9251"/>
      <c r="J9251"/>
      <c r="K9251"/>
      <c r="L9251"/>
      <c r="M9251"/>
      <c r="N9251"/>
      <c r="O9251"/>
      <c r="P9251"/>
      <c r="Q9251"/>
    </row>
    <row r="9252" spans="3:17" x14ac:dyDescent="0.35">
      <c r="C9252"/>
      <c r="D9252"/>
      <c r="E9252"/>
      <c r="F9252"/>
      <c r="G9252"/>
      <c r="H9252"/>
      <c r="I9252"/>
      <c r="J9252"/>
      <c r="K9252"/>
      <c r="L9252"/>
      <c r="M9252"/>
      <c r="N9252"/>
      <c r="O9252"/>
      <c r="P9252"/>
      <c r="Q9252"/>
    </row>
    <row r="9253" spans="3:17" x14ac:dyDescent="0.35">
      <c r="C9253"/>
      <c r="D9253"/>
      <c r="E9253"/>
      <c r="F9253"/>
      <c r="G9253"/>
      <c r="H9253"/>
      <c r="I9253"/>
      <c r="J9253"/>
      <c r="K9253"/>
      <c r="L9253"/>
      <c r="M9253"/>
      <c r="N9253"/>
      <c r="O9253"/>
      <c r="P9253"/>
      <c r="Q9253"/>
    </row>
    <row r="9254" spans="3:17" x14ac:dyDescent="0.35">
      <c r="C9254"/>
      <c r="D9254"/>
      <c r="E9254"/>
      <c r="F9254"/>
      <c r="G9254"/>
      <c r="H9254"/>
      <c r="I9254"/>
      <c r="J9254"/>
      <c r="K9254"/>
      <c r="L9254"/>
      <c r="M9254"/>
      <c r="N9254"/>
      <c r="O9254"/>
      <c r="P9254"/>
      <c r="Q9254"/>
    </row>
    <row r="9255" spans="3:17" x14ac:dyDescent="0.35">
      <c r="C9255"/>
      <c r="D9255"/>
      <c r="E9255"/>
      <c r="F9255"/>
      <c r="G9255"/>
      <c r="H9255"/>
      <c r="I9255"/>
      <c r="J9255"/>
      <c r="K9255"/>
      <c r="L9255"/>
      <c r="M9255"/>
      <c r="N9255"/>
      <c r="O9255"/>
      <c r="P9255"/>
      <c r="Q9255"/>
    </row>
    <row r="9256" spans="3:17" x14ac:dyDescent="0.35">
      <c r="C9256"/>
      <c r="D9256"/>
      <c r="E9256"/>
      <c r="F9256"/>
      <c r="G9256"/>
      <c r="H9256"/>
      <c r="I9256"/>
      <c r="J9256"/>
      <c r="K9256"/>
      <c r="L9256"/>
      <c r="M9256"/>
      <c r="N9256"/>
      <c r="O9256"/>
      <c r="P9256"/>
      <c r="Q9256"/>
    </row>
    <row r="9257" spans="3:17" x14ac:dyDescent="0.35">
      <c r="C9257"/>
      <c r="D9257"/>
      <c r="E9257"/>
      <c r="F9257"/>
      <c r="G9257"/>
      <c r="H9257"/>
      <c r="I9257"/>
      <c r="J9257"/>
      <c r="K9257"/>
      <c r="L9257"/>
      <c r="M9257"/>
      <c r="N9257"/>
      <c r="O9257"/>
      <c r="P9257"/>
      <c r="Q9257"/>
    </row>
    <row r="9258" spans="3:17" x14ac:dyDescent="0.35">
      <c r="C9258"/>
      <c r="D9258"/>
      <c r="E9258"/>
      <c r="F9258"/>
      <c r="G9258"/>
      <c r="H9258"/>
      <c r="I9258"/>
      <c r="J9258"/>
      <c r="K9258"/>
      <c r="L9258"/>
      <c r="M9258"/>
      <c r="N9258"/>
      <c r="O9258"/>
      <c r="P9258"/>
      <c r="Q9258"/>
    </row>
    <row r="9259" spans="3:17" x14ac:dyDescent="0.35">
      <c r="C9259"/>
      <c r="D9259"/>
      <c r="E9259"/>
      <c r="F9259"/>
      <c r="G9259"/>
      <c r="H9259"/>
      <c r="I9259"/>
      <c r="J9259"/>
      <c r="K9259"/>
      <c r="L9259"/>
      <c r="M9259"/>
      <c r="N9259"/>
      <c r="O9259"/>
      <c r="P9259"/>
      <c r="Q9259"/>
    </row>
    <row r="9260" spans="3:17" x14ac:dyDescent="0.35">
      <c r="C9260"/>
      <c r="D9260"/>
      <c r="E9260"/>
      <c r="F9260"/>
      <c r="G9260"/>
      <c r="H9260"/>
      <c r="I9260"/>
      <c r="J9260"/>
      <c r="K9260"/>
      <c r="L9260"/>
      <c r="M9260"/>
      <c r="N9260"/>
      <c r="O9260"/>
      <c r="P9260"/>
      <c r="Q9260"/>
    </row>
    <row r="9261" spans="3:17" x14ac:dyDescent="0.35">
      <c r="C9261"/>
      <c r="D9261"/>
      <c r="E9261"/>
      <c r="F9261"/>
      <c r="G9261"/>
      <c r="H9261"/>
      <c r="I9261"/>
      <c r="J9261"/>
      <c r="K9261"/>
      <c r="L9261"/>
      <c r="M9261"/>
      <c r="N9261"/>
      <c r="O9261"/>
      <c r="P9261"/>
      <c r="Q9261"/>
    </row>
    <row r="9262" spans="3:17" x14ac:dyDescent="0.35">
      <c r="C9262"/>
      <c r="D9262"/>
      <c r="E9262"/>
      <c r="F9262"/>
      <c r="G9262"/>
      <c r="H9262"/>
      <c r="I9262"/>
      <c r="J9262"/>
      <c r="K9262"/>
      <c r="L9262"/>
      <c r="M9262"/>
      <c r="N9262"/>
      <c r="O9262"/>
      <c r="P9262"/>
      <c r="Q9262"/>
    </row>
    <row r="9263" spans="3:17" x14ac:dyDescent="0.35">
      <c r="C9263"/>
      <c r="D9263"/>
      <c r="E9263"/>
      <c r="F9263"/>
      <c r="G9263"/>
      <c r="H9263"/>
      <c r="I9263"/>
      <c r="J9263"/>
      <c r="K9263"/>
      <c r="L9263"/>
      <c r="M9263"/>
      <c r="N9263"/>
      <c r="O9263"/>
      <c r="P9263"/>
      <c r="Q9263"/>
    </row>
    <row r="9264" spans="3:17" x14ac:dyDescent="0.35">
      <c r="C9264"/>
      <c r="D9264"/>
      <c r="E9264"/>
      <c r="F9264"/>
      <c r="G9264"/>
      <c r="H9264"/>
      <c r="I9264"/>
      <c r="J9264"/>
      <c r="K9264"/>
      <c r="L9264"/>
      <c r="M9264"/>
      <c r="N9264"/>
      <c r="O9264"/>
      <c r="P9264"/>
      <c r="Q9264"/>
    </row>
    <row r="9265" spans="3:17" x14ac:dyDescent="0.35">
      <c r="C9265"/>
      <c r="D9265"/>
      <c r="E9265"/>
      <c r="F9265"/>
      <c r="G9265"/>
      <c r="H9265"/>
      <c r="I9265"/>
      <c r="J9265"/>
      <c r="K9265"/>
      <c r="L9265"/>
      <c r="M9265"/>
      <c r="N9265"/>
      <c r="O9265"/>
      <c r="P9265"/>
      <c r="Q9265"/>
    </row>
    <row r="9266" spans="3:17" x14ac:dyDescent="0.35">
      <c r="C9266"/>
      <c r="D9266"/>
      <c r="E9266"/>
      <c r="F9266"/>
      <c r="G9266"/>
      <c r="H9266"/>
      <c r="I9266"/>
      <c r="J9266"/>
      <c r="K9266"/>
      <c r="L9266"/>
      <c r="M9266"/>
      <c r="N9266"/>
      <c r="O9266"/>
      <c r="P9266"/>
      <c r="Q9266"/>
    </row>
    <row r="9267" spans="3:17" x14ac:dyDescent="0.35">
      <c r="C9267"/>
      <c r="D9267"/>
      <c r="E9267"/>
      <c r="F9267"/>
      <c r="G9267"/>
      <c r="H9267"/>
      <c r="I9267"/>
      <c r="J9267"/>
      <c r="K9267"/>
      <c r="L9267"/>
      <c r="M9267"/>
      <c r="N9267"/>
      <c r="O9267"/>
      <c r="P9267"/>
      <c r="Q9267"/>
    </row>
    <row r="9268" spans="3:17" x14ac:dyDescent="0.35">
      <c r="C9268"/>
      <c r="D9268"/>
      <c r="E9268"/>
      <c r="F9268"/>
      <c r="G9268"/>
      <c r="H9268"/>
      <c r="I9268"/>
      <c r="J9268"/>
      <c r="K9268"/>
      <c r="L9268"/>
      <c r="M9268"/>
      <c r="N9268"/>
      <c r="O9268"/>
      <c r="P9268"/>
      <c r="Q9268"/>
    </row>
    <row r="9269" spans="3:17" x14ac:dyDescent="0.35">
      <c r="C9269"/>
      <c r="D9269"/>
      <c r="E9269"/>
      <c r="F9269"/>
      <c r="G9269"/>
      <c r="H9269"/>
      <c r="I9269"/>
      <c r="J9269"/>
      <c r="K9269"/>
      <c r="L9269"/>
      <c r="M9269"/>
      <c r="N9269"/>
      <c r="O9269"/>
      <c r="P9269"/>
      <c r="Q9269"/>
    </row>
    <row r="9270" spans="3:17" x14ac:dyDescent="0.35">
      <c r="C9270"/>
      <c r="D9270"/>
      <c r="E9270"/>
      <c r="F9270"/>
      <c r="G9270"/>
      <c r="H9270"/>
      <c r="I9270"/>
      <c r="J9270"/>
      <c r="K9270"/>
      <c r="L9270"/>
      <c r="M9270"/>
      <c r="N9270"/>
      <c r="O9270"/>
      <c r="P9270"/>
      <c r="Q9270"/>
    </row>
    <row r="9271" spans="3:17" x14ac:dyDescent="0.35">
      <c r="C9271"/>
      <c r="D9271"/>
      <c r="E9271"/>
      <c r="F9271"/>
      <c r="G9271"/>
      <c r="H9271"/>
      <c r="I9271"/>
      <c r="J9271"/>
      <c r="K9271"/>
      <c r="L9271"/>
      <c r="M9271"/>
      <c r="N9271"/>
      <c r="O9271"/>
      <c r="P9271"/>
      <c r="Q9271"/>
    </row>
    <row r="9272" spans="3:17" x14ac:dyDescent="0.35">
      <c r="C9272"/>
      <c r="D9272"/>
      <c r="E9272"/>
      <c r="F9272"/>
      <c r="G9272"/>
      <c r="H9272"/>
      <c r="I9272"/>
      <c r="J9272"/>
      <c r="K9272"/>
      <c r="L9272"/>
      <c r="M9272"/>
      <c r="N9272"/>
      <c r="O9272"/>
      <c r="P9272"/>
      <c r="Q9272"/>
    </row>
    <row r="9273" spans="3:17" x14ac:dyDescent="0.35">
      <c r="C9273"/>
      <c r="D9273"/>
      <c r="E9273"/>
      <c r="F9273"/>
      <c r="G9273"/>
      <c r="H9273"/>
      <c r="I9273"/>
      <c r="J9273"/>
      <c r="K9273"/>
      <c r="L9273"/>
      <c r="M9273"/>
      <c r="N9273"/>
      <c r="O9273"/>
      <c r="P9273"/>
      <c r="Q9273"/>
    </row>
    <row r="9274" spans="3:17" x14ac:dyDescent="0.35">
      <c r="C9274"/>
      <c r="D9274"/>
      <c r="E9274"/>
      <c r="F9274"/>
      <c r="G9274"/>
      <c r="H9274"/>
      <c r="I9274"/>
      <c r="J9274"/>
      <c r="K9274"/>
      <c r="L9274"/>
      <c r="M9274"/>
      <c r="N9274"/>
      <c r="O9274"/>
      <c r="P9274"/>
      <c r="Q9274"/>
    </row>
    <row r="9275" spans="3:17" x14ac:dyDescent="0.35">
      <c r="C9275"/>
      <c r="D9275"/>
      <c r="E9275"/>
      <c r="F9275"/>
      <c r="G9275"/>
      <c r="H9275"/>
      <c r="I9275"/>
      <c r="J9275"/>
      <c r="K9275"/>
      <c r="L9275"/>
      <c r="M9275"/>
      <c r="N9275"/>
      <c r="O9275"/>
      <c r="P9275"/>
      <c r="Q9275"/>
    </row>
    <row r="9276" spans="3:17" x14ac:dyDescent="0.35">
      <c r="C9276"/>
      <c r="D9276"/>
      <c r="E9276"/>
      <c r="F9276"/>
      <c r="G9276"/>
      <c r="H9276"/>
      <c r="I9276"/>
      <c r="J9276"/>
      <c r="K9276"/>
      <c r="L9276"/>
      <c r="M9276"/>
      <c r="N9276"/>
      <c r="O9276"/>
      <c r="P9276"/>
      <c r="Q9276"/>
    </row>
    <row r="9277" spans="3:17" x14ac:dyDescent="0.35">
      <c r="C9277"/>
      <c r="D9277"/>
      <c r="E9277"/>
      <c r="F9277"/>
      <c r="G9277"/>
      <c r="H9277"/>
      <c r="I9277"/>
      <c r="J9277"/>
      <c r="K9277"/>
      <c r="L9277"/>
      <c r="M9277"/>
      <c r="N9277"/>
      <c r="O9277"/>
      <c r="P9277"/>
      <c r="Q9277"/>
    </row>
    <row r="9278" spans="3:17" x14ac:dyDescent="0.35">
      <c r="C9278"/>
      <c r="D9278"/>
      <c r="E9278"/>
      <c r="F9278"/>
      <c r="G9278"/>
      <c r="H9278"/>
      <c r="I9278"/>
      <c r="J9278"/>
      <c r="K9278"/>
      <c r="L9278"/>
      <c r="M9278"/>
      <c r="N9278"/>
      <c r="O9278"/>
      <c r="P9278"/>
      <c r="Q9278"/>
    </row>
    <row r="9279" spans="3:17" x14ac:dyDescent="0.35">
      <c r="C9279"/>
      <c r="D9279"/>
      <c r="E9279"/>
      <c r="F9279"/>
      <c r="G9279"/>
      <c r="H9279"/>
      <c r="I9279"/>
      <c r="J9279"/>
      <c r="K9279"/>
      <c r="L9279"/>
      <c r="M9279"/>
      <c r="N9279"/>
      <c r="O9279"/>
      <c r="P9279"/>
      <c r="Q9279"/>
    </row>
    <row r="9280" spans="3:17" x14ac:dyDescent="0.35">
      <c r="C9280"/>
      <c r="D9280"/>
      <c r="E9280"/>
      <c r="F9280"/>
      <c r="G9280"/>
      <c r="H9280"/>
      <c r="I9280"/>
      <c r="J9280"/>
      <c r="K9280"/>
      <c r="L9280"/>
      <c r="M9280"/>
      <c r="N9280"/>
      <c r="O9280"/>
      <c r="P9280"/>
      <c r="Q9280"/>
    </row>
    <row r="9281" spans="3:17" x14ac:dyDescent="0.35">
      <c r="C9281"/>
      <c r="D9281"/>
      <c r="E9281"/>
      <c r="F9281"/>
      <c r="G9281"/>
      <c r="H9281"/>
      <c r="I9281"/>
      <c r="J9281"/>
      <c r="K9281"/>
      <c r="L9281"/>
      <c r="M9281"/>
      <c r="N9281"/>
      <c r="O9281"/>
      <c r="P9281"/>
      <c r="Q9281"/>
    </row>
    <row r="9282" spans="3:17" x14ac:dyDescent="0.35">
      <c r="C9282"/>
      <c r="D9282"/>
      <c r="E9282"/>
      <c r="F9282"/>
      <c r="G9282"/>
      <c r="H9282"/>
      <c r="I9282"/>
      <c r="J9282"/>
      <c r="K9282"/>
      <c r="L9282"/>
      <c r="M9282"/>
      <c r="N9282"/>
      <c r="O9282"/>
      <c r="P9282"/>
      <c r="Q9282"/>
    </row>
    <row r="9283" spans="3:17" x14ac:dyDescent="0.35">
      <c r="C9283"/>
      <c r="D9283"/>
      <c r="E9283"/>
      <c r="F9283"/>
      <c r="G9283"/>
      <c r="H9283"/>
      <c r="I9283"/>
      <c r="J9283"/>
      <c r="K9283"/>
      <c r="L9283"/>
      <c r="M9283"/>
      <c r="N9283"/>
      <c r="O9283"/>
      <c r="P9283"/>
      <c r="Q9283"/>
    </row>
    <row r="9284" spans="3:17" x14ac:dyDescent="0.35">
      <c r="C9284"/>
      <c r="D9284"/>
      <c r="E9284"/>
      <c r="F9284"/>
      <c r="G9284"/>
      <c r="H9284"/>
      <c r="I9284"/>
      <c r="J9284"/>
      <c r="K9284"/>
      <c r="L9284"/>
      <c r="M9284"/>
      <c r="N9284"/>
      <c r="O9284"/>
      <c r="P9284"/>
      <c r="Q9284"/>
    </row>
    <row r="9285" spans="3:17" x14ac:dyDescent="0.35">
      <c r="C9285"/>
      <c r="D9285"/>
      <c r="E9285"/>
      <c r="F9285"/>
      <c r="G9285"/>
      <c r="H9285"/>
      <c r="I9285"/>
      <c r="J9285"/>
      <c r="K9285"/>
      <c r="L9285"/>
      <c r="M9285"/>
      <c r="N9285"/>
      <c r="O9285"/>
      <c r="P9285"/>
      <c r="Q9285"/>
    </row>
    <row r="9286" spans="3:17" x14ac:dyDescent="0.35">
      <c r="C9286"/>
      <c r="D9286"/>
      <c r="E9286"/>
      <c r="F9286"/>
      <c r="G9286"/>
      <c r="H9286"/>
      <c r="I9286"/>
      <c r="J9286"/>
      <c r="K9286"/>
      <c r="L9286"/>
      <c r="M9286"/>
      <c r="N9286"/>
      <c r="O9286"/>
      <c r="P9286"/>
      <c r="Q9286"/>
    </row>
    <row r="9287" spans="3:17" x14ac:dyDescent="0.35">
      <c r="C9287"/>
      <c r="D9287"/>
      <c r="E9287"/>
      <c r="F9287"/>
      <c r="G9287"/>
      <c r="H9287"/>
      <c r="I9287"/>
      <c r="J9287"/>
      <c r="K9287"/>
      <c r="L9287"/>
      <c r="M9287"/>
      <c r="N9287"/>
      <c r="O9287"/>
      <c r="P9287"/>
      <c r="Q9287"/>
    </row>
    <row r="9288" spans="3:17" x14ac:dyDescent="0.35">
      <c r="C9288"/>
      <c r="D9288"/>
      <c r="E9288"/>
      <c r="F9288"/>
      <c r="G9288"/>
      <c r="H9288"/>
      <c r="I9288"/>
      <c r="J9288"/>
      <c r="K9288"/>
      <c r="L9288"/>
      <c r="M9288"/>
      <c r="N9288"/>
      <c r="O9288"/>
      <c r="P9288"/>
      <c r="Q9288"/>
    </row>
    <row r="9289" spans="3:17" x14ac:dyDescent="0.35">
      <c r="C9289"/>
      <c r="D9289"/>
      <c r="E9289"/>
      <c r="F9289"/>
      <c r="G9289"/>
      <c r="H9289"/>
      <c r="I9289"/>
      <c r="J9289"/>
      <c r="K9289"/>
      <c r="L9289"/>
      <c r="M9289"/>
      <c r="N9289"/>
      <c r="O9289"/>
      <c r="P9289"/>
      <c r="Q9289"/>
    </row>
    <row r="9290" spans="3:17" x14ac:dyDescent="0.35">
      <c r="C9290"/>
      <c r="D9290"/>
      <c r="E9290"/>
      <c r="F9290"/>
      <c r="G9290"/>
      <c r="H9290"/>
      <c r="I9290"/>
      <c r="J9290"/>
      <c r="K9290"/>
      <c r="L9290"/>
      <c r="M9290"/>
      <c r="N9290"/>
      <c r="O9290"/>
      <c r="P9290"/>
      <c r="Q9290"/>
    </row>
    <row r="9291" spans="3:17" x14ac:dyDescent="0.35">
      <c r="C9291"/>
      <c r="D9291"/>
      <c r="E9291"/>
      <c r="F9291"/>
      <c r="G9291"/>
      <c r="H9291"/>
      <c r="I9291"/>
      <c r="J9291"/>
      <c r="K9291"/>
      <c r="L9291"/>
      <c r="M9291"/>
      <c r="N9291"/>
      <c r="O9291"/>
      <c r="P9291"/>
      <c r="Q9291"/>
    </row>
    <row r="9292" spans="3:17" x14ac:dyDescent="0.35">
      <c r="C9292"/>
      <c r="D9292"/>
      <c r="E9292"/>
      <c r="F9292"/>
      <c r="G9292"/>
      <c r="H9292"/>
      <c r="I9292"/>
      <c r="J9292"/>
      <c r="K9292"/>
      <c r="L9292"/>
      <c r="M9292"/>
      <c r="N9292"/>
      <c r="O9292"/>
      <c r="P9292"/>
      <c r="Q9292"/>
    </row>
    <row r="9293" spans="3:17" x14ac:dyDescent="0.35">
      <c r="C9293"/>
      <c r="D9293"/>
      <c r="E9293"/>
      <c r="F9293"/>
      <c r="G9293"/>
      <c r="H9293"/>
      <c r="I9293"/>
      <c r="J9293"/>
      <c r="K9293"/>
      <c r="L9293"/>
      <c r="M9293"/>
      <c r="N9293"/>
      <c r="O9293"/>
      <c r="P9293"/>
      <c r="Q9293"/>
    </row>
    <row r="9294" spans="3:17" x14ac:dyDescent="0.35">
      <c r="C9294"/>
      <c r="D9294"/>
      <c r="E9294"/>
      <c r="F9294"/>
      <c r="G9294"/>
      <c r="H9294"/>
      <c r="I9294"/>
      <c r="J9294"/>
      <c r="K9294"/>
      <c r="L9294"/>
      <c r="M9294"/>
      <c r="N9294"/>
      <c r="O9294"/>
      <c r="P9294"/>
      <c r="Q9294"/>
    </row>
    <row r="9295" spans="3:17" x14ac:dyDescent="0.35">
      <c r="C9295"/>
      <c r="D9295"/>
      <c r="E9295"/>
      <c r="F9295"/>
      <c r="G9295"/>
      <c r="H9295"/>
      <c r="I9295"/>
      <c r="J9295"/>
      <c r="K9295"/>
      <c r="L9295"/>
      <c r="M9295"/>
      <c r="N9295"/>
      <c r="O9295"/>
      <c r="P9295"/>
      <c r="Q9295"/>
    </row>
    <row r="9296" spans="3:17" x14ac:dyDescent="0.35">
      <c r="C9296"/>
      <c r="D9296"/>
      <c r="E9296"/>
      <c r="F9296"/>
      <c r="G9296"/>
      <c r="H9296"/>
      <c r="I9296"/>
      <c r="J9296"/>
      <c r="K9296"/>
      <c r="L9296"/>
      <c r="M9296"/>
      <c r="N9296"/>
      <c r="O9296"/>
      <c r="P9296"/>
      <c r="Q9296"/>
    </row>
    <row r="9297" spans="3:17" x14ac:dyDescent="0.35">
      <c r="C9297"/>
      <c r="D9297"/>
      <c r="E9297"/>
      <c r="F9297"/>
      <c r="G9297"/>
      <c r="H9297"/>
      <c r="I9297"/>
      <c r="J9297"/>
      <c r="K9297"/>
      <c r="L9297"/>
      <c r="M9297"/>
      <c r="N9297"/>
      <c r="O9297"/>
      <c r="P9297"/>
      <c r="Q9297"/>
    </row>
    <row r="9298" spans="3:17" x14ac:dyDescent="0.35">
      <c r="C9298"/>
      <c r="D9298"/>
      <c r="E9298"/>
      <c r="F9298"/>
      <c r="G9298"/>
      <c r="H9298"/>
      <c r="I9298"/>
      <c r="J9298"/>
      <c r="K9298"/>
      <c r="L9298"/>
      <c r="M9298"/>
      <c r="N9298"/>
      <c r="O9298"/>
      <c r="P9298"/>
      <c r="Q9298"/>
    </row>
    <row r="9299" spans="3:17" x14ac:dyDescent="0.35">
      <c r="C9299"/>
      <c r="D9299"/>
      <c r="E9299"/>
      <c r="F9299"/>
      <c r="G9299"/>
      <c r="H9299"/>
      <c r="I9299"/>
      <c r="J9299"/>
      <c r="K9299"/>
      <c r="L9299"/>
      <c r="M9299"/>
      <c r="N9299"/>
      <c r="O9299"/>
      <c r="P9299"/>
      <c r="Q9299"/>
    </row>
    <row r="9300" spans="3:17" x14ac:dyDescent="0.35">
      <c r="C9300"/>
      <c r="D9300"/>
      <c r="E9300"/>
      <c r="F9300"/>
      <c r="G9300"/>
      <c r="H9300"/>
      <c r="I9300"/>
      <c r="J9300"/>
      <c r="K9300"/>
      <c r="L9300"/>
      <c r="M9300"/>
      <c r="N9300"/>
      <c r="O9300"/>
      <c r="P9300"/>
      <c r="Q9300"/>
    </row>
    <row r="9301" spans="3:17" x14ac:dyDescent="0.35">
      <c r="C9301"/>
      <c r="D9301"/>
      <c r="E9301"/>
      <c r="F9301"/>
      <c r="G9301"/>
      <c r="H9301"/>
      <c r="I9301"/>
      <c r="J9301"/>
      <c r="K9301"/>
      <c r="L9301"/>
      <c r="M9301"/>
      <c r="N9301"/>
      <c r="O9301"/>
      <c r="P9301"/>
      <c r="Q9301"/>
    </row>
    <row r="9302" spans="3:17" x14ac:dyDescent="0.35">
      <c r="C9302"/>
      <c r="D9302"/>
      <c r="E9302"/>
      <c r="F9302"/>
      <c r="G9302"/>
      <c r="H9302"/>
      <c r="I9302"/>
      <c r="J9302"/>
      <c r="K9302"/>
      <c r="L9302"/>
      <c r="M9302"/>
      <c r="N9302"/>
      <c r="O9302"/>
      <c r="P9302"/>
      <c r="Q9302"/>
    </row>
    <row r="9303" spans="3:17" x14ac:dyDescent="0.35">
      <c r="C9303"/>
      <c r="D9303"/>
      <c r="E9303"/>
      <c r="F9303"/>
      <c r="G9303"/>
      <c r="H9303"/>
      <c r="I9303"/>
      <c r="J9303"/>
      <c r="K9303"/>
      <c r="L9303"/>
      <c r="M9303"/>
      <c r="N9303"/>
      <c r="O9303"/>
      <c r="P9303"/>
      <c r="Q9303"/>
    </row>
    <row r="9304" spans="3:17" x14ac:dyDescent="0.35">
      <c r="C9304"/>
      <c r="D9304"/>
      <c r="E9304"/>
      <c r="F9304"/>
      <c r="G9304"/>
      <c r="H9304"/>
      <c r="I9304"/>
      <c r="J9304"/>
      <c r="K9304"/>
      <c r="L9304"/>
      <c r="M9304"/>
      <c r="N9304"/>
      <c r="O9304"/>
      <c r="P9304"/>
      <c r="Q9304"/>
    </row>
    <row r="9305" spans="3:17" x14ac:dyDescent="0.35">
      <c r="C9305"/>
      <c r="D9305"/>
      <c r="E9305"/>
      <c r="F9305"/>
      <c r="G9305"/>
      <c r="H9305"/>
      <c r="I9305"/>
      <c r="J9305"/>
      <c r="K9305"/>
      <c r="L9305"/>
      <c r="M9305"/>
      <c r="N9305"/>
      <c r="O9305"/>
      <c r="P9305"/>
      <c r="Q9305"/>
    </row>
    <row r="9306" spans="3:17" x14ac:dyDescent="0.35">
      <c r="C9306"/>
      <c r="D9306"/>
      <c r="E9306"/>
      <c r="F9306"/>
      <c r="G9306"/>
      <c r="H9306"/>
      <c r="I9306"/>
      <c r="J9306"/>
      <c r="K9306"/>
      <c r="L9306"/>
      <c r="M9306"/>
      <c r="N9306"/>
      <c r="O9306"/>
      <c r="P9306"/>
      <c r="Q9306"/>
    </row>
    <row r="9307" spans="3:17" x14ac:dyDescent="0.35">
      <c r="C9307"/>
      <c r="D9307"/>
      <c r="E9307"/>
      <c r="F9307"/>
      <c r="G9307"/>
      <c r="H9307"/>
      <c r="I9307"/>
      <c r="J9307"/>
      <c r="K9307"/>
      <c r="L9307"/>
      <c r="M9307"/>
      <c r="N9307"/>
      <c r="O9307"/>
      <c r="P9307"/>
      <c r="Q9307"/>
    </row>
    <row r="9308" spans="3:17" x14ac:dyDescent="0.35">
      <c r="C9308"/>
      <c r="D9308"/>
      <c r="E9308"/>
      <c r="F9308"/>
      <c r="G9308"/>
      <c r="H9308"/>
      <c r="I9308"/>
      <c r="J9308"/>
      <c r="K9308"/>
      <c r="L9308"/>
      <c r="M9308"/>
      <c r="N9308"/>
      <c r="O9308"/>
      <c r="P9308"/>
      <c r="Q9308"/>
    </row>
    <row r="9309" spans="3:17" x14ac:dyDescent="0.35">
      <c r="C9309"/>
      <c r="D9309"/>
      <c r="E9309"/>
      <c r="F9309"/>
      <c r="G9309"/>
      <c r="H9309"/>
      <c r="I9309"/>
      <c r="J9309"/>
      <c r="K9309"/>
      <c r="L9309"/>
      <c r="M9309"/>
      <c r="N9309"/>
      <c r="O9309"/>
      <c r="P9309"/>
      <c r="Q9309"/>
    </row>
    <row r="9310" spans="3:17" x14ac:dyDescent="0.35">
      <c r="C9310"/>
      <c r="D9310"/>
      <c r="E9310"/>
      <c r="F9310"/>
      <c r="G9310"/>
      <c r="H9310"/>
      <c r="I9310"/>
      <c r="J9310"/>
      <c r="K9310"/>
      <c r="L9310"/>
      <c r="M9310"/>
      <c r="N9310"/>
      <c r="O9310"/>
      <c r="P9310"/>
      <c r="Q9310"/>
    </row>
    <row r="9311" spans="3:17" x14ac:dyDescent="0.35">
      <c r="C9311"/>
      <c r="D9311"/>
      <c r="E9311"/>
      <c r="F9311"/>
      <c r="G9311"/>
      <c r="H9311"/>
      <c r="I9311"/>
      <c r="J9311"/>
      <c r="K9311"/>
      <c r="L9311"/>
      <c r="M9311"/>
      <c r="N9311"/>
      <c r="O9311"/>
      <c r="P9311"/>
      <c r="Q9311"/>
    </row>
    <row r="9312" spans="3:17" x14ac:dyDescent="0.35">
      <c r="C9312"/>
      <c r="D9312"/>
      <c r="E9312"/>
      <c r="F9312"/>
      <c r="G9312"/>
      <c r="H9312"/>
      <c r="I9312"/>
      <c r="J9312"/>
      <c r="K9312"/>
      <c r="L9312"/>
      <c r="M9312"/>
      <c r="N9312"/>
      <c r="O9312"/>
      <c r="P9312"/>
      <c r="Q9312"/>
    </row>
    <row r="9313" spans="3:17" x14ac:dyDescent="0.35">
      <c r="C9313"/>
      <c r="D9313"/>
      <c r="E9313"/>
      <c r="F9313"/>
      <c r="G9313"/>
      <c r="H9313"/>
      <c r="I9313"/>
      <c r="J9313"/>
      <c r="K9313"/>
      <c r="L9313"/>
      <c r="M9313"/>
      <c r="N9313"/>
      <c r="O9313"/>
      <c r="P9313"/>
      <c r="Q9313"/>
    </row>
    <row r="9314" spans="3:17" x14ac:dyDescent="0.35">
      <c r="C9314"/>
      <c r="D9314"/>
      <c r="E9314"/>
      <c r="F9314"/>
      <c r="G9314"/>
      <c r="H9314"/>
      <c r="I9314"/>
      <c r="J9314"/>
      <c r="K9314"/>
      <c r="L9314"/>
      <c r="M9314"/>
      <c r="N9314"/>
      <c r="O9314"/>
      <c r="P9314"/>
      <c r="Q9314"/>
    </row>
    <row r="9315" spans="3:17" x14ac:dyDescent="0.35">
      <c r="C9315"/>
      <c r="D9315"/>
      <c r="E9315"/>
      <c r="F9315"/>
      <c r="G9315"/>
      <c r="H9315"/>
      <c r="I9315"/>
      <c r="J9315"/>
      <c r="K9315"/>
      <c r="L9315"/>
      <c r="M9315"/>
      <c r="N9315"/>
      <c r="O9315"/>
      <c r="P9315"/>
      <c r="Q9315"/>
    </row>
    <row r="9316" spans="3:17" x14ac:dyDescent="0.35">
      <c r="C9316"/>
      <c r="D9316"/>
      <c r="E9316"/>
      <c r="F9316"/>
      <c r="G9316"/>
      <c r="H9316"/>
      <c r="I9316"/>
      <c r="J9316"/>
      <c r="K9316"/>
      <c r="L9316"/>
      <c r="M9316"/>
      <c r="N9316"/>
      <c r="O9316"/>
      <c r="P9316"/>
      <c r="Q9316"/>
    </row>
    <row r="9317" spans="3:17" x14ac:dyDescent="0.35">
      <c r="C9317"/>
      <c r="D9317"/>
      <c r="E9317"/>
      <c r="F9317"/>
      <c r="G9317"/>
      <c r="H9317"/>
      <c r="I9317"/>
      <c r="J9317"/>
      <c r="K9317"/>
      <c r="L9317"/>
      <c r="M9317"/>
      <c r="N9317"/>
      <c r="O9317"/>
      <c r="P9317"/>
      <c r="Q9317"/>
    </row>
    <row r="9318" spans="3:17" x14ac:dyDescent="0.35">
      <c r="C9318"/>
      <c r="D9318"/>
      <c r="E9318"/>
      <c r="F9318"/>
      <c r="G9318"/>
      <c r="H9318"/>
      <c r="I9318"/>
      <c r="J9318"/>
      <c r="K9318"/>
      <c r="L9318"/>
      <c r="M9318"/>
      <c r="N9318"/>
      <c r="O9318"/>
      <c r="P9318"/>
      <c r="Q9318"/>
    </row>
    <row r="9319" spans="3:17" x14ac:dyDescent="0.35">
      <c r="C9319"/>
      <c r="D9319"/>
      <c r="E9319"/>
      <c r="F9319"/>
      <c r="G9319"/>
      <c r="H9319"/>
      <c r="I9319"/>
      <c r="J9319"/>
      <c r="K9319"/>
      <c r="L9319"/>
      <c r="M9319"/>
      <c r="N9319"/>
      <c r="O9319"/>
      <c r="P9319"/>
      <c r="Q9319"/>
    </row>
    <row r="9320" spans="3:17" x14ac:dyDescent="0.35">
      <c r="C9320"/>
      <c r="D9320"/>
      <c r="E9320"/>
      <c r="F9320"/>
      <c r="G9320"/>
      <c r="H9320"/>
      <c r="I9320"/>
      <c r="J9320"/>
      <c r="K9320"/>
      <c r="L9320"/>
      <c r="M9320"/>
      <c r="N9320"/>
      <c r="O9320"/>
      <c r="P9320"/>
      <c r="Q9320"/>
    </row>
    <row r="9321" spans="3:17" x14ac:dyDescent="0.35">
      <c r="C9321"/>
      <c r="D9321"/>
      <c r="E9321"/>
      <c r="F9321"/>
      <c r="G9321"/>
      <c r="H9321"/>
      <c r="I9321"/>
      <c r="J9321"/>
      <c r="K9321"/>
      <c r="L9321"/>
      <c r="M9321"/>
      <c r="N9321"/>
      <c r="O9321"/>
      <c r="P9321"/>
      <c r="Q9321"/>
    </row>
    <row r="9322" spans="3:17" x14ac:dyDescent="0.35">
      <c r="C9322"/>
      <c r="D9322"/>
      <c r="E9322"/>
      <c r="F9322"/>
      <c r="G9322"/>
      <c r="H9322"/>
      <c r="I9322"/>
      <c r="J9322"/>
      <c r="K9322"/>
      <c r="L9322"/>
      <c r="M9322"/>
      <c r="N9322"/>
      <c r="O9322"/>
      <c r="P9322"/>
      <c r="Q9322"/>
    </row>
    <row r="9323" spans="3:17" x14ac:dyDescent="0.35">
      <c r="C9323"/>
      <c r="D9323"/>
      <c r="E9323"/>
      <c r="F9323"/>
      <c r="G9323"/>
      <c r="H9323"/>
      <c r="I9323"/>
      <c r="J9323"/>
      <c r="K9323"/>
      <c r="L9323"/>
      <c r="M9323"/>
      <c r="N9323"/>
      <c r="O9323"/>
      <c r="P9323"/>
      <c r="Q9323"/>
    </row>
    <row r="9324" spans="3:17" x14ac:dyDescent="0.35">
      <c r="C9324"/>
      <c r="D9324"/>
      <c r="E9324"/>
      <c r="F9324"/>
      <c r="G9324"/>
      <c r="H9324"/>
      <c r="I9324"/>
      <c r="J9324"/>
      <c r="K9324"/>
      <c r="L9324"/>
      <c r="M9324"/>
      <c r="N9324"/>
      <c r="O9324"/>
      <c r="P9324"/>
      <c r="Q9324"/>
    </row>
    <row r="9325" spans="3:17" x14ac:dyDescent="0.35">
      <c r="C9325"/>
      <c r="D9325"/>
      <c r="E9325"/>
      <c r="F9325"/>
      <c r="G9325"/>
      <c r="H9325"/>
      <c r="I9325"/>
      <c r="J9325"/>
      <c r="K9325"/>
      <c r="L9325"/>
      <c r="M9325"/>
      <c r="N9325"/>
      <c r="O9325"/>
      <c r="P9325"/>
      <c r="Q9325"/>
    </row>
    <row r="9326" spans="3:17" x14ac:dyDescent="0.35">
      <c r="C9326"/>
      <c r="D9326"/>
      <c r="E9326"/>
      <c r="F9326"/>
      <c r="G9326"/>
      <c r="H9326"/>
      <c r="I9326"/>
      <c r="J9326"/>
      <c r="K9326"/>
      <c r="L9326"/>
      <c r="M9326"/>
      <c r="N9326"/>
      <c r="O9326"/>
      <c r="P9326"/>
      <c r="Q9326"/>
    </row>
    <row r="9327" spans="3:17" x14ac:dyDescent="0.35">
      <c r="C9327"/>
      <c r="D9327"/>
      <c r="E9327"/>
      <c r="F9327"/>
      <c r="G9327"/>
      <c r="H9327"/>
      <c r="I9327"/>
      <c r="J9327"/>
      <c r="K9327"/>
      <c r="L9327"/>
      <c r="M9327"/>
      <c r="N9327"/>
      <c r="O9327"/>
      <c r="P9327"/>
      <c r="Q9327"/>
    </row>
    <row r="9328" spans="3:17" x14ac:dyDescent="0.35">
      <c r="C9328"/>
      <c r="D9328"/>
      <c r="E9328"/>
      <c r="F9328"/>
      <c r="G9328"/>
      <c r="H9328"/>
      <c r="I9328"/>
      <c r="J9328"/>
      <c r="K9328"/>
      <c r="L9328"/>
      <c r="M9328"/>
      <c r="N9328"/>
      <c r="O9328"/>
      <c r="P9328"/>
      <c r="Q9328"/>
    </row>
    <row r="9329" spans="3:17" x14ac:dyDescent="0.35">
      <c r="C9329"/>
      <c r="D9329"/>
      <c r="E9329"/>
      <c r="F9329"/>
      <c r="G9329"/>
      <c r="H9329"/>
      <c r="I9329"/>
      <c r="J9329"/>
      <c r="K9329"/>
      <c r="L9329"/>
      <c r="M9329"/>
      <c r="N9329"/>
      <c r="O9329"/>
      <c r="P9329"/>
      <c r="Q9329"/>
    </row>
    <row r="9330" spans="3:17" x14ac:dyDescent="0.35">
      <c r="C9330"/>
      <c r="D9330"/>
      <c r="E9330"/>
      <c r="F9330"/>
      <c r="G9330"/>
      <c r="H9330"/>
      <c r="I9330"/>
      <c r="J9330"/>
      <c r="K9330"/>
      <c r="L9330"/>
      <c r="M9330"/>
      <c r="N9330"/>
      <c r="O9330"/>
      <c r="P9330"/>
      <c r="Q9330"/>
    </row>
    <row r="9331" spans="3:17" x14ac:dyDescent="0.35">
      <c r="C9331"/>
      <c r="D9331"/>
      <c r="E9331"/>
      <c r="F9331"/>
      <c r="G9331"/>
      <c r="H9331"/>
      <c r="I9331"/>
      <c r="J9331"/>
      <c r="K9331"/>
      <c r="L9331"/>
      <c r="M9331"/>
      <c r="N9331"/>
      <c r="O9331"/>
      <c r="P9331"/>
      <c r="Q9331"/>
    </row>
    <row r="9332" spans="3:17" x14ac:dyDescent="0.35">
      <c r="C9332"/>
      <c r="D9332"/>
      <c r="E9332"/>
      <c r="F9332"/>
      <c r="G9332"/>
      <c r="H9332"/>
      <c r="I9332"/>
      <c r="J9332"/>
      <c r="K9332"/>
      <c r="L9332"/>
      <c r="M9332"/>
      <c r="N9332"/>
      <c r="O9332"/>
      <c r="P9332"/>
      <c r="Q9332"/>
    </row>
    <row r="9333" spans="3:17" x14ac:dyDescent="0.35">
      <c r="C9333"/>
      <c r="D9333"/>
      <c r="E9333"/>
      <c r="F9333"/>
      <c r="G9333"/>
      <c r="H9333"/>
      <c r="I9333"/>
      <c r="J9333"/>
      <c r="K9333"/>
      <c r="L9333"/>
      <c r="M9333"/>
      <c r="N9333"/>
      <c r="O9333"/>
      <c r="P9333"/>
      <c r="Q9333"/>
    </row>
    <row r="9334" spans="3:17" x14ac:dyDescent="0.35">
      <c r="C9334"/>
      <c r="D9334"/>
      <c r="E9334"/>
      <c r="F9334"/>
      <c r="G9334"/>
      <c r="H9334"/>
      <c r="I9334"/>
      <c r="J9334"/>
      <c r="K9334"/>
      <c r="L9334"/>
      <c r="M9334"/>
      <c r="N9334"/>
      <c r="O9334"/>
      <c r="P9334"/>
      <c r="Q9334"/>
    </row>
    <row r="9335" spans="3:17" x14ac:dyDescent="0.35">
      <c r="C9335"/>
      <c r="D9335"/>
      <c r="E9335"/>
      <c r="F9335"/>
      <c r="G9335"/>
      <c r="H9335"/>
      <c r="I9335"/>
      <c r="J9335"/>
      <c r="K9335"/>
      <c r="L9335"/>
      <c r="M9335"/>
      <c r="N9335"/>
      <c r="O9335"/>
      <c r="P9335"/>
      <c r="Q9335"/>
    </row>
    <row r="9336" spans="3:17" x14ac:dyDescent="0.35">
      <c r="C9336"/>
      <c r="D9336"/>
      <c r="E9336"/>
      <c r="F9336"/>
      <c r="G9336"/>
      <c r="H9336"/>
      <c r="I9336"/>
      <c r="J9336"/>
      <c r="K9336"/>
      <c r="L9336"/>
      <c r="M9336"/>
      <c r="N9336"/>
      <c r="O9336"/>
      <c r="P9336"/>
      <c r="Q9336"/>
    </row>
    <row r="9337" spans="3:17" x14ac:dyDescent="0.35">
      <c r="C9337"/>
      <c r="D9337"/>
      <c r="E9337"/>
      <c r="F9337"/>
      <c r="G9337"/>
      <c r="H9337"/>
      <c r="I9337"/>
      <c r="J9337"/>
      <c r="K9337"/>
      <c r="L9337"/>
      <c r="M9337"/>
      <c r="N9337"/>
      <c r="O9337"/>
      <c r="P9337"/>
      <c r="Q9337"/>
    </row>
    <row r="9338" spans="3:17" x14ac:dyDescent="0.35">
      <c r="C9338"/>
      <c r="D9338"/>
      <c r="E9338"/>
      <c r="F9338"/>
      <c r="G9338"/>
      <c r="H9338"/>
      <c r="I9338"/>
      <c r="J9338"/>
      <c r="K9338"/>
      <c r="L9338"/>
      <c r="M9338"/>
      <c r="N9338"/>
      <c r="O9338"/>
      <c r="P9338"/>
      <c r="Q9338"/>
    </row>
    <row r="9339" spans="3:17" x14ac:dyDescent="0.35">
      <c r="C9339"/>
      <c r="D9339"/>
      <c r="E9339"/>
      <c r="F9339"/>
      <c r="G9339"/>
      <c r="H9339"/>
      <c r="I9339"/>
      <c r="J9339"/>
      <c r="K9339"/>
      <c r="L9339"/>
      <c r="M9339"/>
      <c r="N9339"/>
      <c r="O9339"/>
      <c r="P9339"/>
      <c r="Q9339"/>
    </row>
    <row r="9340" spans="3:17" x14ac:dyDescent="0.35">
      <c r="C9340"/>
      <c r="D9340"/>
      <c r="E9340"/>
      <c r="F9340"/>
      <c r="G9340"/>
      <c r="H9340"/>
      <c r="I9340"/>
      <c r="J9340"/>
      <c r="K9340"/>
      <c r="L9340"/>
      <c r="M9340"/>
      <c r="N9340"/>
      <c r="O9340"/>
      <c r="P9340"/>
      <c r="Q9340"/>
    </row>
    <row r="9341" spans="3:17" x14ac:dyDescent="0.35">
      <c r="C9341"/>
      <c r="D9341"/>
      <c r="E9341"/>
      <c r="F9341"/>
      <c r="G9341"/>
      <c r="H9341"/>
      <c r="I9341"/>
      <c r="J9341"/>
      <c r="K9341"/>
      <c r="L9341"/>
      <c r="M9341"/>
      <c r="N9341"/>
      <c r="O9341"/>
      <c r="P9341"/>
      <c r="Q9341"/>
    </row>
    <row r="9342" spans="3:17" x14ac:dyDescent="0.35">
      <c r="C9342"/>
      <c r="D9342"/>
      <c r="E9342"/>
      <c r="F9342"/>
      <c r="G9342"/>
      <c r="H9342"/>
      <c r="I9342"/>
      <c r="J9342"/>
      <c r="K9342"/>
      <c r="L9342"/>
      <c r="M9342"/>
      <c r="N9342"/>
      <c r="O9342"/>
      <c r="P9342"/>
      <c r="Q9342"/>
    </row>
    <row r="9343" spans="3:17" x14ac:dyDescent="0.35">
      <c r="C9343"/>
      <c r="D9343"/>
      <c r="E9343"/>
      <c r="F9343"/>
      <c r="G9343"/>
      <c r="H9343"/>
      <c r="I9343"/>
      <c r="J9343"/>
      <c r="K9343"/>
      <c r="L9343"/>
      <c r="M9343"/>
      <c r="N9343"/>
      <c r="O9343"/>
      <c r="P9343"/>
      <c r="Q9343"/>
    </row>
    <row r="9344" spans="3:17" x14ac:dyDescent="0.35">
      <c r="C9344"/>
      <c r="D9344"/>
      <c r="E9344"/>
      <c r="F9344"/>
      <c r="G9344"/>
      <c r="H9344"/>
      <c r="I9344"/>
      <c r="J9344"/>
      <c r="K9344"/>
      <c r="L9344"/>
      <c r="M9344"/>
      <c r="N9344"/>
      <c r="O9344"/>
      <c r="P9344"/>
      <c r="Q9344"/>
    </row>
    <row r="9345" spans="3:17" x14ac:dyDescent="0.35">
      <c r="C9345"/>
      <c r="D9345"/>
      <c r="E9345"/>
      <c r="F9345"/>
      <c r="G9345"/>
      <c r="H9345"/>
      <c r="I9345"/>
      <c r="J9345"/>
      <c r="K9345"/>
      <c r="L9345"/>
      <c r="M9345"/>
      <c r="N9345"/>
      <c r="O9345"/>
      <c r="P9345"/>
      <c r="Q9345"/>
    </row>
    <row r="9346" spans="3:17" x14ac:dyDescent="0.35">
      <c r="C9346"/>
      <c r="D9346"/>
      <c r="E9346"/>
      <c r="F9346"/>
      <c r="G9346"/>
      <c r="H9346"/>
      <c r="I9346"/>
      <c r="J9346"/>
      <c r="K9346"/>
      <c r="L9346"/>
      <c r="M9346"/>
      <c r="N9346"/>
      <c r="O9346"/>
      <c r="P9346"/>
      <c r="Q9346"/>
    </row>
    <row r="9347" spans="3:17" x14ac:dyDescent="0.35">
      <c r="C9347"/>
      <c r="D9347"/>
      <c r="E9347"/>
      <c r="F9347"/>
      <c r="G9347"/>
      <c r="H9347"/>
      <c r="I9347"/>
      <c r="J9347"/>
      <c r="K9347"/>
      <c r="L9347"/>
      <c r="M9347"/>
      <c r="N9347"/>
      <c r="O9347"/>
      <c r="P9347"/>
      <c r="Q9347"/>
    </row>
    <row r="9348" spans="3:17" x14ac:dyDescent="0.35">
      <c r="C9348"/>
      <c r="D9348"/>
      <c r="E9348"/>
      <c r="F9348"/>
      <c r="G9348"/>
      <c r="H9348"/>
      <c r="I9348"/>
      <c r="J9348"/>
      <c r="K9348"/>
      <c r="L9348"/>
      <c r="M9348"/>
      <c r="N9348"/>
      <c r="O9348"/>
      <c r="P9348"/>
      <c r="Q9348"/>
    </row>
    <row r="9349" spans="3:17" x14ac:dyDescent="0.35">
      <c r="C9349"/>
      <c r="D9349"/>
      <c r="E9349"/>
      <c r="F9349"/>
      <c r="G9349"/>
      <c r="H9349"/>
      <c r="I9349"/>
      <c r="J9349"/>
      <c r="K9349"/>
      <c r="L9349"/>
      <c r="M9349"/>
      <c r="N9349"/>
      <c r="O9349"/>
      <c r="P9349"/>
      <c r="Q9349"/>
    </row>
    <row r="9350" spans="3:17" x14ac:dyDescent="0.35">
      <c r="C9350"/>
      <c r="D9350"/>
      <c r="E9350"/>
      <c r="F9350"/>
      <c r="G9350"/>
      <c r="H9350"/>
      <c r="I9350"/>
      <c r="J9350"/>
      <c r="K9350"/>
      <c r="L9350"/>
      <c r="M9350"/>
      <c r="N9350"/>
      <c r="O9350"/>
      <c r="P9350"/>
      <c r="Q9350"/>
    </row>
    <row r="9351" spans="3:17" x14ac:dyDescent="0.35">
      <c r="C9351"/>
      <c r="D9351"/>
      <c r="E9351"/>
      <c r="F9351"/>
      <c r="G9351"/>
      <c r="H9351"/>
      <c r="I9351"/>
      <c r="J9351"/>
      <c r="K9351"/>
      <c r="L9351"/>
      <c r="M9351"/>
      <c r="N9351"/>
      <c r="O9351"/>
      <c r="P9351"/>
      <c r="Q9351"/>
    </row>
    <row r="9352" spans="3:17" x14ac:dyDescent="0.35">
      <c r="C9352"/>
      <c r="D9352"/>
      <c r="E9352"/>
      <c r="F9352"/>
      <c r="G9352"/>
      <c r="H9352"/>
      <c r="I9352"/>
      <c r="J9352"/>
      <c r="K9352"/>
      <c r="L9352"/>
      <c r="M9352"/>
      <c r="N9352"/>
      <c r="O9352"/>
      <c r="P9352"/>
      <c r="Q9352"/>
    </row>
    <row r="9353" spans="3:17" x14ac:dyDescent="0.35">
      <c r="C9353"/>
      <c r="D9353"/>
      <c r="E9353"/>
      <c r="F9353"/>
      <c r="G9353"/>
      <c r="H9353"/>
      <c r="I9353"/>
      <c r="J9353"/>
      <c r="K9353"/>
      <c r="L9353"/>
      <c r="M9353"/>
      <c r="N9353"/>
      <c r="O9353"/>
      <c r="P9353"/>
      <c r="Q9353"/>
    </row>
    <row r="9354" spans="3:17" x14ac:dyDescent="0.35">
      <c r="C9354"/>
      <c r="D9354"/>
      <c r="E9354"/>
      <c r="F9354"/>
      <c r="G9354"/>
      <c r="H9354"/>
      <c r="I9354"/>
      <c r="J9354"/>
      <c r="K9354"/>
      <c r="L9354"/>
      <c r="M9354"/>
      <c r="N9354"/>
      <c r="O9354"/>
      <c r="P9354"/>
      <c r="Q9354"/>
    </row>
    <row r="9355" spans="3:17" x14ac:dyDescent="0.35">
      <c r="C9355"/>
      <c r="D9355"/>
      <c r="E9355"/>
      <c r="F9355"/>
      <c r="G9355"/>
      <c r="H9355"/>
      <c r="I9355"/>
      <c r="J9355"/>
      <c r="K9355"/>
      <c r="L9355"/>
      <c r="M9355"/>
      <c r="N9355"/>
      <c r="O9355"/>
      <c r="P9355"/>
      <c r="Q9355"/>
    </row>
    <row r="9356" spans="3:17" x14ac:dyDescent="0.35">
      <c r="C9356"/>
      <c r="D9356"/>
      <c r="E9356"/>
      <c r="F9356"/>
      <c r="G9356"/>
      <c r="H9356"/>
      <c r="I9356"/>
      <c r="J9356"/>
      <c r="K9356"/>
      <c r="L9356"/>
      <c r="M9356"/>
      <c r="N9356"/>
      <c r="O9356"/>
      <c r="P9356"/>
      <c r="Q9356"/>
    </row>
    <row r="9357" spans="3:17" x14ac:dyDescent="0.35">
      <c r="C9357"/>
      <c r="D9357"/>
      <c r="E9357"/>
      <c r="F9357"/>
      <c r="G9357"/>
      <c r="H9357"/>
      <c r="I9357"/>
      <c r="J9357"/>
      <c r="K9357"/>
      <c r="L9357"/>
      <c r="M9357"/>
      <c r="N9357"/>
      <c r="O9357"/>
      <c r="P9357"/>
      <c r="Q9357"/>
    </row>
    <row r="9358" spans="3:17" x14ac:dyDescent="0.35">
      <c r="C9358"/>
      <c r="D9358"/>
      <c r="E9358"/>
      <c r="F9358"/>
      <c r="G9358"/>
      <c r="H9358"/>
      <c r="I9358"/>
      <c r="J9358"/>
      <c r="K9358"/>
      <c r="L9358"/>
      <c r="M9358"/>
      <c r="N9358"/>
      <c r="O9358"/>
      <c r="P9358"/>
      <c r="Q9358"/>
    </row>
    <row r="9359" spans="3:17" x14ac:dyDescent="0.35">
      <c r="C9359"/>
      <c r="D9359"/>
      <c r="E9359"/>
      <c r="F9359"/>
      <c r="G9359"/>
      <c r="H9359"/>
      <c r="I9359"/>
      <c r="J9359"/>
      <c r="K9359"/>
      <c r="L9359"/>
      <c r="M9359"/>
      <c r="N9359"/>
      <c r="O9359"/>
      <c r="P9359"/>
      <c r="Q9359"/>
    </row>
    <row r="9360" spans="3:17" x14ac:dyDescent="0.35">
      <c r="C9360"/>
      <c r="D9360"/>
      <c r="E9360"/>
      <c r="F9360"/>
      <c r="G9360"/>
      <c r="H9360"/>
      <c r="I9360"/>
      <c r="J9360"/>
      <c r="K9360"/>
      <c r="L9360"/>
      <c r="M9360"/>
      <c r="N9360"/>
      <c r="O9360"/>
      <c r="P9360"/>
      <c r="Q9360"/>
    </row>
    <row r="9361" spans="3:17" x14ac:dyDescent="0.35">
      <c r="C9361"/>
      <c r="D9361"/>
      <c r="E9361"/>
      <c r="F9361"/>
      <c r="G9361"/>
      <c r="H9361"/>
      <c r="I9361"/>
      <c r="J9361"/>
      <c r="K9361"/>
      <c r="L9361"/>
      <c r="M9361"/>
      <c r="N9361"/>
      <c r="O9361"/>
      <c r="P9361"/>
      <c r="Q9361"/>
    </row>
    <row r="9362" spans="3:17" x14ac:dyDescent="0.35">
      <c r="C9362"/>
      <c r="D9362"/>
      <c r="E9362"/>
      <c r="F9362"/>
      <c r="G9362"/>
      <c r="H9362"/>
      <c r="I9362"/>
      <c r="J9362"/>
      <c r="K9362"/>
      <c r="L9362"/>
      <c r="M9362"/>
      <c r="N9362"/>
      <c r="O9362"/>
      <c r="P9362"/>
      <c r="Q9362"/>
    </row>
    <row r="9363" spans="3:17" x14ac:dyDescent="0.35">
      <c r="C9363"/>
      <c r="D9363"/>
      <c r="E9363"/>
      <c r="F9363"/>
      <c r="G9363"/>
      <c r="H9363"/>
      <c r="I9363"/>
      <c r="J9363"/>
      <c r="K9363"/>
      <c r="L9363"/>
      <c r="M9363"/>
      <c r="N9363"/>
      <c r="O9363"/>
      <c r="P9363"/>
      <c r="Q9363"/>
    </row>
    <row r="9364" spans="3:17" x14ac:dyDescent="0.35">
      <c r="C9364"/>
      <c r="D9364"/>
      <c r="E9364"/>
      <c r="F9364"/>
      <c r="G9364"/>
      <c r="H9364"/>
      <c r="I9364"/>
      <c r="J9364"/>
      <c r="K9364"/>
      <c r="L9364"/>
      <c r="M9364"/>
      <c r="N9364"/>
      <c r="O9364"/>
      <c r="P9364"/>
      <c r="Q9364"/>
    </row>
    <row r="9365" spans="3:17" x14ac:dyDescent="0.35">
      <c r="C9365"/>
      <c r="D9365"/>
      <c r="E9365"/>
      <c r="F9365"/>
      <c r="G9365"/>
      <c r="H9365"/>
      <c r="I9365"/>
      <c r="J9365"/>
      <c r="K9365"/>
      <c r="L9365"/>
      <c r="M9365"/>
      <c r="N9365"/>
      <c r="O9365"/>
      <c r="P9365"/>
      <c r="Q9365"/>
    </row>
    <row r="9366" spans="3:17" x14ac:dyDescent="0.35">
      <c r="C9366"/>
      <c r="D9366"/>
      <c r="E9366"/>
      <c r="F9366"/>
      <c r="G9366"/>
      <c r="H9366"/>
      <c r="I9366"/>
      <c r="J9366"/>
      <c r="K9366"/>
      <c r="L9366"/>
      <c r="M9366"/>
      <c r="N9366"/>
      <c r="O9366"/>
      <c r="P9366"/>
      <c r="Q9366"/>
    </row>
    <row r="9367" spans="3:17" x14ac:dyDescent="0.35">
      <c r="C9367"/>
      <c r="D9367"/>
      <c r="E9367"/>
      <c r="F9367"/>
      <c r="G9367"/>
      <c r="H9367"/>
      <c r="I9367"/>
      <c r="J9367"/>
      <c r="K9367"/>
      <c r="L9367"/>
      <c r="M9367"/>
      <c r="N9367"/>
      <c r="O9367"/>
      <c r="P9367"/>
      <c r="Q9367"/>
    </row>
    <row r="9368" spans="3:17" x14ac:dyDescent="0.35">
      <c r="C9368"/>
      <c r="D9368"/>
      <c r="E9368"/>
      <c r="F9368"/>
      <c r="G9368"/>
      <c r="H9368"/>
      <c r="I9368"/>
      <c r="J9368"/>
      <c r="K9368"/>
      <c r="L9368"/>
      <c r="M9368"/>
      <c r="N9368"/>
      <c r="O9368"/>
      <c r="P9368"/>
      <c r="Q9368"/>
    </row>
    <row r="9369" spans="3:17" x14ac:dyDescent="0.35">
      <c r="C9369"/>
      <c r="D9369"/>
      <c r="E9369"/>
      <c r="F9369"/>
      <c r="G9369"/>
      <c r="H9369"/>
      <c r="I9369"/>
      <c r="J9369"/>
      <c r="K9369"/>
      <c r="L9369"/>
      <c r="M9369"/>
      <c r="N9369"/>
      <c r="O9369"/>
      <c r="P9369"/>
      <c r="Q9369"/>
    </row>
    <row r="9370" spans="3:17" x14ac:dyDescent="0.35">
      <c r="C9370"/>
      <c r="D9370"/>
      <c r="E9370"/>
      <c r="F9370"/>
      <c r="G9370"/>
      <c r="H9370"/>
      <c r="I9370"/>
      <c r="J9370"/>
      <c r="K9370"/>
      <c r="L9370"/>
      <c r="M9370"/>
      <c r="N9370"/>
      <c r="O9370"/>
      <c r="P9370"/>
      <c r="Q9370"/>
    </row>
    <row r="9371" spans="3:17" x14ac:dyDescent="0.35">
      <c r="C9371"/>
      <c r="D9371"/>
      <c r="E9371"/>
      <c r="F9371"/>
      <c r="G9371"/>
      <c r="H9371"/>
      <c r="I9371"/>
      <c r="J9371"/>
      <c r="K9371"/>
      <c r="L9371"/>
      <c r="M9371"/>
      <c r="N9371"/>
      <c r="O9371"/>
      <c r="P9371"/>
      <c r="Q9371"/>
    </row>
    <row r="9372" spans="3:17" x14ac:dyDescent="0.35">
      <c r="C9372"/>
      <c r="D9372"/>
      <c r="E9372"/>
      <c r="F9372"/>
      <c r="G9372"/>
      <c r="H9372"/>
      <c r="I9372"/>
      <c r="J9372"/>
      <c r="K9372"/>
      <c r="L9372"/>
      <c r="M9372"/>
      <c r="N9372"/>
      <c r="O9372"/>
      <c r="P9372"/>
      <c r="Q9372"/>
    </row>
    <row r="9373" spans="3:17" x14ac:dyDescent="0.35">
      <c r="C9373"/>
      <c r="D9373"/>
      <c r="E9373"/>
      <c r="F9373"/>
      <c r="G9373"/>
      <c r="H9373"/>
      <c r="I9373"/>
      <c r="J9373"/>
      <c r="K9373"/>
      <c r="L9373"/>
      <c r="M9373"/>
      <c r="N9373"/>
      <c r="O9373"/>
      <c r="P9373"/>
      <c r="Q9373"/>
    </row>
    <row r="9374" spans="3:17" x14ac:dyDescent="0.35">
      <c r="C9374"/>
      <c r="D9374"/>
      <c r="E9374"/>
      <c r="F9374"/>
      <c r="G9374"/>
      <c r="H9374"/>
      <c r="I9374"/>
      <c r="J9374"/>
      <c r="K9374"/>
      <c r="L9374"/>
      <c r="M9374"/>
      <c r="N9374"/>
      <c r="O9374"/>
      <c r="P9374"/>
      <c r="Q9374"/>
    </row>
    <row r="9375" spans="3:17" x14ac:dyDescent="0.35">
      <c r="C9375"/>
      <c r="D9375"/>
      <c r="E9375"/>
      <c r="F9375"/>
      <c r="G9375"/>
      <c r="H9375"/>
      <c r="I9375"/>
      <c r="J9375"/>
      <c r="K9375"/>
      <c r="L9375"/>
      <c r="M9375"/>
      <c r="N9375"/>
      <c r="O9375"/>
      <c r="P9375"/>
      <c r="Q9375"/>
    </row>
    <row r="9376" spans="3:17" x14ac:dyDescent="0.35">
      <c r="C9376"/>
      <c r="D9376"/>
      <c r="E9376"/>
      <c r="F9376"/>
      <c r="G9376"/>
      <c r="H9376"/>
      <c r="I9376"/>
      <c r="J9376"/>
      <c r="K9376"/>
      <c r="L9376"/>
      <c r="M9376"/>
      <c r="N9376"/>
      <c r="O9376"/>
      <c r="P9376"/>
      <c r="Q9376"/>
    </row>
    <row r="9377" spans="3:17" x14ac:dyDescent="0.35">
      <c r="C9377"/>
      <c r="D9377"/>
      <c r="E9377"/>
      <c r="F9377"/>
      <c r="G9377"/>
      <c r="H9377"/>
      <c r="I9377"/>
      <c r="J9377"/>
      <c r="K9377"/>
      <c r="L9377"/>
      <c r="M9377"/>
      <c r="N9377"/>
      <c r="O9377"/>
      <c r="P9377"/>
      <c r="Q9377"/>
    </row>
    <row r="9378" spans="3:17" x14ac:dyDescent="0.35">
      <c r="C9378"/>
      <c r="D9378"/>
      <c r="E9378"/>
      <c r="F9378"/>
      <c r="G9378"/>
      <c r="H9378"/>
      <c r="I9378"/>
      <c r="J9378"/>
      <c r="K9378"/>
      <c r="L9378"/>
      <c r="M9378"/>
      <c r="N9378"/>
      <c r="O9378"/>
      <c r="P9378"/>
      <c r="Q9378"/>
    </row>
    <row r="9379" spans="3:17" x14ac:dyDescent="0.35">
      <c r="C9379"/>
      <c r="D9379"/>
      <c r="E9379"/>
      <c r="F9379"/>
      <c r="G9379"/>
      <c r="H9379"/>
      <c r="I9379"/>
      <c r="J9379"/>
      <c r="K9379"/>
      <c r="L9379"/>
      <c r="M9379"/>
      <c r="N9379"/>
      <c r="O9379"/>
      <c r="P9379"/>
      <c r="Q9379"/>
    </row>
    <row r="9380" spans="3:17" x14ac:dyDescent="0.35">
      <c r="C9380"/>
      <c r="D9380"/>
      <c r="E9380"/>
      <c r="F9380"/>
      <c r="G9380"/>
      <c r="H9380"/>
      <c r="I9380"/>
      <c r="J9380"/>
      <c r="K9380"/>
      <c r="L9380"/>
      <c r="M9380"/>
      <c r="N9380"/>
      <c r="O9380"/>
      <c r="P9380"/>
      <c r="Q9380"/>
    </row>
    <row r="9381" spans="3:17" x14ac:dyDescent="0.35">
      <c r="C9381"/>
      <c r="D9381"/>
      <c r="E9381"/>
      <c r="F9381"/>
      <c r="G9381"/>
      <c r="H9381"/>
      <c r="I9381"/>
      <c r="J9381"/>
      <c r="K9381"/>
      <c r="L9381"/>
      <c r="M9381"/>
      <c r="N9381"/>
      <c r="O9381"/>
      <c r="P9381"/>
      <c r="Q9381"/>
    </row>
    <row r="9382" spans="3:17" x14ac:dyDescent="0.35">
      <c r="C9382"/>
      <c r="D9382"/>
      <c r="E9382"/>
      <c r="F9382"/>
      <c r="G9382"/>
      <c r="H9382"/>
      <c r="I9382"/>
      <c r="J9382"/>
      <c r="K9382"/>
      <c r="L9382"/>
      <c r="M9382"/>
      <c r="N9382"/>
      <c r="O9382"/>
      <c r="P9382"/>
      <c r="Q9382"/>
    </row>
    <row r="9383" spans="3:17" x14ac:dyDescent="0.35">
      <c r="C9383"/>
      <c r="D9383"/>
      <c r="E9383"/>
      <c r="F9383"/>
      <c r="G9383"/>
      <c r="H9383"/>
      <c r="I9383"/>
      <c r="J9383"/>
      <c r="K9383"/>
      <c r="L9383"/>
      <c r="M9383"/>
      <c r="N9383"/>
      <c r="O9383"/>
      <c r="P9383"/>
      <c r="Q9383"/>
    </row>
    <row r="9384" spans="3:17" x14ac:dyDescent="0.35">
      <c r="C9384"/>
      <c r="D9384"/>
      <c r="E9384"/>
      <c r="F9384"/>
      <c r="G9384"/>
      <c r="H9384"/>
      <c r="I9384"/>
      <c r="J9384"/>
      <c r="K9384"/>
      <c r="L9384"/>
      <c r="M9384"/>
      <c r="N9384"/>
      <c r="O9384"/>
      <c r="P9384"/>
      <c r="Q9384"/>
    </row>
    <row r="9385" spans="3:17" x14ac:dyDescent="0.35">
      <c r="C9385"/>
      <c r="D9385"/>
      <c r="E9385"/>
      <c r="F9385"/>
      <c r="G9385"/>
      <c r="H9385"/>
      <c r="I9385"/>
      <c r="J9385"/>
      <c r="K9385"/>
      <c r="L9385"/>
      <c r="M9385"/>
      <c r="N9385"/>
      <c r="O9385"/>
      <c r="P9385"/>
      <c r="Q9385"/>
    </row>
    <row r="9386" spans="3:17" x14ac:dyDescent="0.35">
      <c r="C9386"/>
      <c r="D9386"/>
      <c r="E9386"/>
      <c r="F9386"/>
      <c r="G9386"/>
      <c r="H9386"/>
      <c r="I9386"/>
      <c r="J9386"/>
      <c r="K9386"/>
      <c r="L9386"/>
      <c r="M9386"/>
      <c r="N9386"/>
      <c r="O9386"/>
      <c r="P9386"/>
      <c r="Q9386"/>
    </row>
    <row r="9387" spans="3:17" x14ac:dyDescent="0.35">
      <c r="C9387"/>
      <c r="D9387"/>
      <c r="E9387"/>
      <c r="F9387"/>
      <c r="G9387"/>
      <c r="H9387"/>
      <c r="I9387"/>
      <c r="J9387"/>
      <c r="K9387"/>
      <c r="L9387"/>
      <c r="M9387"/>
      <c r="N9387"/>
      <c r="O9387"/>
      <c r="P9387"/>
      <c r="Q9387"/>
    </row>
    <row r="9388" spans="3:17" x14ac:dyDescent="0.35">
      <c r="C9388"/>
      <c r="D9388"/>
      <c r="E9388"/>
      <c r="F9388"/>
      <c r="G9388"/>
      <c r="H9388"/>
      <c r="I9388"/>
      <c r="J9388"/>
      <c r="K9388"/>
      <c r="L9388"/>
      <c r="M9388"/>
      <c r="N9388"/>
      <c r="O9388"/>
      <c r="P9388"/>
      <c r="Q9388"/>
    </row>
    <row r="9389" spans="3:17" x14ac:dyDescent="0.35">
      <c r="C9389"/>
      <c r="D9389"/>
      <c r="E9389"/>
      <c r="F9389"/>
      <c r="G9389"/>
      <c r="H9389"/>
      <c r="I9389"/>
      <c r="J9389"/>
      <c r="K9389"/>
      <c r="L9389"/>
      <c r="M9389"/>
      <c r="N9389"/>
      <c r="O9389"/>
      <c r="P9389"/>
      <c r="Q9389"/>
    </row>
    <row r="9390" spans="3:17" x14ac:dyDescent="0.35">
      <c r="C9390"/>
      <c r="D9390"/>
      <c r="E9390"/>
      <c r="F9390"/>
      <c r="G9390"/>
      <c r="H9390"/>
      <c r="I9390"/>
      <c r="J9390"/>
      <c r="K9390"/>
      <c r="L9390"/>
      <c r="M9390"/>
      <c r="N9390"/>
      <c r="O9390"/>
      <c r="P9390"/>
      <c r="Q9390"/>
    </row>
    <row r="9391" spans="3:17" x14ac:dyDescent="0.35">
      <c r="C9391"/>
      <c r="D9391"/>
      <c r="E9391"/>
      <c r="F9391"/>
      <c r="G9391"/>
      <c r="H9391"/>
      <c r="I9391"/>
      <c r="J9391"/>
      <c r="K9391"/>
      <c r="L9391"/>
      <c r="M9391"/>
      <c r="N9391"/>
      <c r="O9391"/>
      <c r="P9391"/>
      <c r="Q9391"/>
    </row>
    <row r="9392" spans="3:17" x14ac:dyDescent="0.35">
      <c r="C9392"/>
      <c r="D9392"/>
      <c r="E9392"/>
      <c r="F9392"/>
      <c r="G9392"/>
      <c r="H9392"/>
      <c r="I9392"/>
      <c r="J9392"/>
      <c r="K9392"/>
      <c r="L9392"/>
      <c r="M9392"/>
      <c r="N9392"/>
      <c r="O9392"/>
      <c r="P9392"/>
      <c r="Q9392"/>
    </row>
    <row r="9393" spans="3:17" x14ac:dyDescent="0.35">
      <c r="C9393"/>
      <c r="D9393"/>
      <c r="E9393"/>
      <c r="F9393"/>
      <c r="G9393"/>
      <c r="H9393"/>
      <c r="I9393"/>
      <c r="J9393"/>
      <c r="K9393"/>
      <c r="L9393"/>
      <c r="M9393"/>
      <c r="N9393"/>
      <c r="O9393"/>
      <c r="P9393"/>
      <c r="Q9393"/>
    </row>
    <row r="9394" spans="3:17" x14ac:dyDescent="0.35">
      <c r="C9394"/>
      <c r="D9394"/>
      <c r="E9394"/>
      <c r="F9394"/>
      <c r="G9394"/>
      <c r="H9394"/>
      <c r="I9394"/>
      <c r="J9394"/>
      <c r="K9394"/>
      <c r="L9394"/>
      <c r="M9394"/>
      <c r="N9394"/>
      <c r="O9394"/>
      <c r="P9394"/>
      <c r="Q9394"/>
    </row>
    <row r="9395" spans="3:17" x14ac:dyDescent="0.35">
      <c r="C9395"/>
      <c r="D9395"/>
      <c r="E9395"/>
      <c r="F9395"/>
      <c r="G9395"/>
      <c r="H9395"/>
      <c r="I9395"/>
      <c r="J9395"/>
      <c r="K9395"/>
      <c r="L9395"/>
      <c r="M9395"/>
      <c r="N9395"/>
      <c r="O9395"/>
      <c r="P9395"/>
      <c r="Q9395"/>
    </row>
    <row r="9396" spans="3:17" x14ac:dyDescent="0.35">
      <c r="C9396"/>
      <c r="D9396"/>
      <c r="E9396"/>
      <c r="F9396"/>
      <c r="G9396"/>
      <c r="H9396"/>
      <c r="I9396"/>
      <c r="J9396"/>
      <c r="K9396"/>
      <c r="L9396"/>
      <c r="M9396"/>
      <c r="N9396"/>
      <c r="O9396"/>
      <c r="P9396"/>
      <c r="Q9396"/>
    </row>
    <row r="9397" spans="3:17" x14ac:dyDescent="0.35">
      <c r="C9397"/>
      <c r="D9397"/>
      <c r="E9397"/>
      <c r="F9397"/>
      <c r="G9397"/>
      <c r="H9397"/>
      <c r="I9397"/>
      <c r="J9397"/>
      <c r="K9397"/>
      <c r="L9397"/>
      <c r="M9397"/>
      <c r="N9397"/>
      <c r="O9397"/>
      <c r="P9397"/>
      <c r="Q9397"/>
    </row>
    <row r="9398" spans="3:17" x14ac:dyDescent="0.35">
      <c r="C9398"/>
      <c r="D9398"/>
      <c r="E9398"/>
      <c r="F9398"/>
      <c r="G9398"/>
      <c r="H9398"/>
      <c r="I9398"/>
      <c r="J9398"/>
      <c r="K9398"/>
      <c r="L9398"/>
      <c r="M9398"/>
      <c r="N9398"/>
      <c r="O9398"/>
      <c r="P9398"/>
      <c r="Q9398"/>
    </row>
    <row r="9399" spans="3:17" x14ac:dyDescent="0.35">
      <c r="C9399"/>
      <c r="D9399"/>
      <c r="E9399"/>
      <c r="F9399"/>
      <c r="G9399"/>
      <c r="H9399"/>
      <c r="I9399"/>
      <c r="J9399"/>
      <c r="K9399"/>
      <c r="L9399"/>
      <c r="M9399"/>
      <c r="N9399"/>
      <c r="O9399"/>
      <c r="P9399"/>
      <c r="Q9399"/>
    </row>
    <row r="9400" spans="3:17" x14ac:dyDescent="0.35">
      <c r="C9400"/>
      <c r="D9400"/>
      <c r="E9400"/>
      <c r="F9400"/>
      <c r="G9400"/>
      <c r="H9400"/>
      <c r="I9400"/>
      <c r="J9400"/>
      <c r="K9400"/>
      <c r="L9400"/>
      <c r="M9400"/>
      <c r="N9400"/>
      <c r="O9400"/>
      <c r="P9400"/>
      <c r="Q9400"/>
    </row>
    <row r="9401" spans="3:17" x14ac:dyDescent="0.35">
      <c r="C9401"/>
      <c r="D9401"/>
      <c r="E9401"/>
      <c r="F9401"/>
      <c r="G9401"/>
      <c r="H9401"/>
      <c r="I9401"/>
      <c r="J9401"/>
      <c r="K9401"/>
      <c r="L9401"/>
      <c r="M9401"/>
      <c r="N9401"/>
      <c r="O9401"/>
      <c r="P9401"/>
      <c r="Q9401"/>
    </row>
    <row r="9402" spans="3:17" x14ac:dyDescent="0.35">
      <c r="C9402"/>
      <c r="D9402"/>
      <c r="E9402"/>
      <c r="F9402"/>
      <c r="G9402"/>
      <c r="H9402"/>
      <c r="I9402"/>
      <c r="J9402"/>
      <c r="K9402"/>
      <c r="L9402"/>
      <c r="M9402"/>
      <c r="N9402"/>
      <c r="O9402"/>
      <c r="P9402"/>
      <c r="Q9402"/>
    </row>
    <row r="9403" spans="3:17" x14ac:dyDescent="0.35">
      <c r="C9403"/>
      <c r="D9403"/>
      <c r="E9403"/>
      <c r="F9403"/>
      <c r="G9403"/>
      <c r="H9403"/>
      <c r="I9403"/>
      <c r="J9403"/>
      <c r="K9403"/>
      <c r="L9403"/>
      <c r="M9403"/>
      <c r="N9403"/>
      <c r="O9403"/>
      <c r="P9403"/>
      <c r="Q9403"/>
    </row>
    <row r="9404" spans="3:17" x14ac:dyDescent="0.35">
      <c r="C9404"/>
      <c r="D9404"/>
      <c r="E9404"/>
      <c r="F9404"/>
      <c r="G9404"/>
      <c r="H9404"/>
      <c r="I9404"/>
      <c r="J9404"/>
      <c r="K9404"/>
      <c r="L9404"/>
      <c r="M9404"/>
      <c r="N9404"/>
      <c r="O9404"/>
      <c r="P9404"/>
      <c r="Q9404"/>
    </row>
    <row r="9405" spans="3:17" x14ac:dyDescent="0.35">
      <c r="C9405"/>
      <c r="D9405"/>
      <c r="E9405"/>
      <c r="F9405"/>
      <c r="G9405"/>
      <c r="H9405"/>
      <c r="I9405"/>
      <c r="J9405"/>
      <c r="K9405"/>
      <c r="L9405"/>
      <c r="M9405"/>
      <c r="N9405"/>
      <c r="O9405"/>
      <c r="P9405"/>
      <c r="Q9405"/>
    </row>
    <row r="9406" spans="3:17" x14ac:dyDescent="0.35">
      <c r="C9406"/>
      <c r="D9406"/>
      <c r="E9406"/>
      <c r="F9406"/>
      <c r="G9406"/>
      <c r="H9406"/>
      <c r="I9406"/>
      <c r="J9406"/>
      <c r="K9406"/>
      <c r="L9406"/>
      <c r="M9406"/>
      <c r="N9406"/>
      <c r="O9406"/>
      <c r="P9406"/>
      <c r="Q9406"/>
    </row>
    <row r="9407" spans="3:17" x14ac:dyDescent="0.35">
      <c r="C9407"/>
      <c r="D9407"/>
      <c r="E9407"/>
      <c r="F9407"/>
      <c r="G9407"/>
      <c r="H9407"/>
      <c r="I9407"/>
      <c r="J9407"/>
      <c r="K9407"/>
      <c r="L9407"/>
      <c r="M9407"/>
      <c r="N9407"/>
      <c r="O9407"/>
      <c r="P9407"/>
      <c r="Q9407"/>
    </row>
    <row r="9408" spans="3:17" x14ac:dyDescent="0.35">
      <c r="C9408"/>
      <c r="D9408"/>
      <c r="E9408"/>
      <c r="F9408"/>
      <c r="G9408"/>
      <c r="H9408"/>
      <c r="I9408"/>
      <c r="J9408"/>
      <c r="K9408"/>
      <c r="L9408"/>
      <c r="M9408"/>
      <c r="N9408"/>
      <c r="O9408"/>
      <c r="P9408"/>
      <c r="Q9408"/>
    </row>
    <row r="9409" spans="3:17" x14ac:dyDescent="0.35">
      <c r="C9409"/>
      <c r="D9409"/>
      <c r="E9409"/>
      <c r="F9409"/>
      <c r="G9409"/>
      <c r="H9409"/>
      <c r="I9409"/>
      <c r="J9409"/>
      <c r="K9409"/>
      <c r="L9409"/>
      <c r="M9409"/>
      <c r="N9409"/>
      <c r="O9409"/>
      <c r="P9409"/>
      <c r="Q9409"/>
    </row>
    <row r="9410" spans="3:17" x14ac:dyDescent="0.35">
      <c r="C9410"/>
      <c r="D9410"/>
      <c r="E9410"/>
      <c r="F9410"/>
      <c r="G9410"/>
      <c r="H9410"/>
      <c r="I9410"/>
      <c r="J9410"/>
      <c r="K9410"/>
      <c r="L9410"/>
      <c r="M9410"/>
      <c r="N9410"/>
      <c r="O9410"/>
      <c r="P9410"/>
      <c r="Q9410"/>
    </row>
    <row r="9411" spans="3:17" x14ac:dyDescent="0.35">
      <c r="C9411"/>
      <c r="D9411"/>
      <c r="E9411"/>
      <c r="F9411"/>
      <c r="G9411"/>
      <c r="H9411"/>
      <c r="I9411"/>
      <c r="J9411"/>
      <c r="K9411"/>
      <c r="L9411"/>
      <c r="M9411"/>
      <c r="N9411"/>
      <c r="O9411"/>
      <c r="P9411"/>
      <c r="Q9411"/>
    </row>
    <row r="9412" spans="3:17" x14ac:dyDescent="0.35">
      <c r="C9412"/>
      <c r="D9412"/>
      <c r="E9412"/>
      <c r="F9412"/>
      <c r="G9412"/>
      <c r="H9412"/>
      <c r="I9412"/>
      <c r="J9412"/>
      <c r="K9412"/>
      <c r="L9412"/>
      <c r="M9412"/>
      <c r="N9412"/>
      <c r="O9412"/>
      <c r="P9412"/>
      <c r="Q9412"/>
    </row>
    <row r="9413" spans="3:17" x14ac:dyDescent="0.35">
      <c r="C9413"/>
      <c r="D9413"/>
      <c r="E9413"/>
      <c r="F9413"/>
      <c r="G9413"/>
      <c r="H9413"/>
      <c r="I9413"/>
      <c r="J9413"/>
      <c r="K9413"/>
      <c r="L9413"/>
      <c r="M9413"/>
      <c r="N9413"/>
      <c r="O9413"/>
      <c r="P9413"/>
      <c r="Q9413"/>
    </row>
    <row r="9414" spans="3:17" x14ac:dyDescent="0.35">
      <c r="C9414"/>
      <c r="D9414"/>
      <c r="E9414"/>
      <c r="F9414"/>
      <c r="G9414"/>
      <c r="H9414"/>
      <c r="I9414"/>
      <c r="J9414"/>
      <c r="K9414"/>
      <c r="L9414"/>
      <c r="M9414"/>
      <c r="N9414"/>
      <c r="O9414"/>
      <c r="P9414"/>
      <c r="Q9414"/>
    </row>
    <row r="9415" spans="3:17" x14ac:dyDescent="0.35">
      <c r="C9415"/>
      <c r="D9415"/>
      <c r="E9415"/>
      <c r="F9415"/>
      <c r="G9415"/>
      <c r="H9415"/>
      <c r="I9415"/>
      <c r="J9415"/>
      <c r="K9415"/>
      <c r="L9415"/>
      <c r="M9415"/>
      <c r="N9415"/>
      <c r="O9415"/>
      <c r="P9415"/>
      <c r="Q9415"/>
    </row>
    <row r="9416" spans="3:17" x14ac:dyDescent="0.35">
      <c r="C9416"/>
      <c r="D9416"/>
      <c r="E9416"/>
      <c r="F9416"/>
      <c r="G9416"/>
      <c r="H9416"/>
      <c r="I9416"/>
      <c r="J9416"/>
      <c r="K9416"/>
      <c r="L9416"/>
      <c r="M9416"/>
      <c r="N9416"/>
      <c r="O9416"/>
      <c r="P9416"/>
      <c r="Q9416"/>
    </row>
    <row r="9417" spans="3:17" x14ac:dyDescent="0.35">
      <c r="C9417"/>
      <c r="D9417"/>
      <c r="E9417"/>
      <c r="F9417"/>
      <c r="G9417"/>
      <c r="H9417"/>
      <c r="I9417"/>
      <c r="J9417"/>
      <c r="K9417"/>
      <c r="L9417"/>
      <c r="M9417"/>
      <c r="N9417"/>
      <c r="O9417"/>
      <c r="P9417"/>
      <c r="Q9417"/>
    </row>
    <row r="9418" spans="3:17" x14ac:dyDescent="0.35">
      <c r="C9418"/>
      <c r="D9418"/>
      <c r="E9418"/>
      <c r="F9418"/>
      <c r="G9418"/>
      <c r="H9418"/>
      <c r="I9418"/>
      <c r="J9418"/>
      <c r="K9418"/>
      <c r="L9418"/>
      <c r="M9418"/>
      <c r="N9418"/>
      <c r="O9418"/>
      <c r="P9418"/>
      <c r="Q9418"/>
    </row>
    <row r="9419" spans="3:17" x14ac:dyDescent="0.35">
      <c r="C9419"/>
      <c r="D9419"/>
      <c r="E9419"/>
      <c r="F9419"/>
      <c r="G9419"/>
      <c r="H9419"/>
      <c r="I9419"/>
      <c r="J9419"/>
      <c r="K9419"/>
      <c r="L9419"/>
      <c r="M9419"/>
      <c r="N9419"/>
      <c r="O9419"/>
      <c r="P9419"/>
      <c r="Q9419"/>
    </row>
    <row r="9420" spans="3:17" x14ac:dyDescent="0.35">
      <c r="C9420"/>
      <c r="D9420"/>
      <c r="E9420"/>
      <c r="F9420"/>
      <c r="G9420"/>
      <c r="H9420"/>
      <c r="I9420"/>
      <c r="J9420"/>
      <c r="K9420"/>
      <c r="L9420"/>
      <c r="M9420"/>
      <c r="N9420"/>
      <c r="O9420"/>
      <c r="P9420"/>
      <c r="Q9420"/>
    </row>
    <row r="9421" spans="3:17" x14ac:dyDescent="0.35">
      <c r="C9421"/>
      <c r="D9421"/>
      <c r="E9421"/>
      <c r="F9421"/>
      <c r="G9421"/>
      <c r="H9421"/>
      <c r="I9421"/>
      <c r="J9421"/>
      <c r="K9421"/>
      <c r="L9421"/>
      <c r="M9421"/>
      <c r="N9421"/>
      <c r="O9421"/>
      <c r="P9421"/>
      <c r="Q9421"/>
    </row>
    <row r="9422" spans="3:17" x14ac:dyDescent="0.35">
      <c r="C9422"/>
      <c r="D9422"/>
      <c r="E9422"/>
      <c r="F9422"/>
      <c r="G9422"/>
      <c r="H9422"/>
      <c r="I9422"/>
      <c r="J9422"/>
      <c r="K9422"/>
      <c r="L9422"/>
      <c r="M9422"/>
      <c r="N9422"/>
      <c r="O9422"/>
      <c r="P9422"/>
      <c r="Q9422"/>
    </row>
    <row r="9423" spans="3:17" x14ac:dyDescent="0.35">
      <c r="C9423"/>
      <c r="D9423"/>
      <c r="E9423"/>
      <c r="F9423"/>
      <c r="G9423"/>
      <c r="H9423"/>
      <c r="I9423"/>
      <c r="J9423"/>
      <c r="K9423"/>
      <c r="L9423"/>
      <c r="M9423"/>
      <c r="N9423"/>
      <c r="O9423"/>
      <c r="P9423"/>
      <c r="Q9423"/>
    </row>
    <row r="9424" spans="3:17" x14ac:dyDescent="0.35">
      <c r="C9424"/>
      <c r="D9424"/>
      <c r="E9424"/>
      <c r="F9424"/>
      <c r="G9424"/>
      <c r="H9424"/>
      <c r="I9424"/>
      <c r="J9424"/>
      <c r="K9424"/>
      <c r="L9424"/>
      <c r="M9424"/>
      <c r="N9424"/>
      <c r="O9424"/>
      <c r="P9424"/>
      <c r="Q9424"/>
    </row>
    <row r="9425" spans="3:17" x14ac:dyDescent="0.35">
      <c r="C9425"/>
      <c r="D9425"/>
      <c r="E9425"/>
      <c r="F9425"/>
      <c r="G9425"/>
      <c r="H9425"/>
      <c r="I9425"/>
      <c r="J9425"/>
      <c r="K9425"/>
      <c r="L9425"/>
      <c r="M9425"/>
      <c r="N9425"/>
      <c r="O9425"/>
      <c r="P9425"/>
      <c r="Q9425"/>
    </row>
    <row r="9426" spans="3:17" x14ac:dyDescent="0.35">
      <c r="C9426"/>
      <c r="D9426"/>
      <c r="E9426"/>
      <c r="F9426"/>
      <c r="G9426"/>
      <c r="H9426"/>
      <c r="I9426"/>
      <c r="J9426"/>
      <c r="K9426"/>
      <c r="L9426"/>
      <c r="M9426"/>
      <c r="N9426"/>
      <c r="O9426"/>
      <c r="P9426"/>
      <c r="Q9426"/>
    </row>
    <row r="9427" spans="3:17" x14ac:dyDescent="0.35">
      <c r="C9427"/>
      <c r="D9427"/>
      <c r="E9427"/>
      <c r="F9427"/>
      <c r="G9427"/>
      <c r="H9427"/>
      <c r="I9427"/>
      <c r="J9427"/>
      <c r="K9427"/>
      <c r="L9427"/>
      <c r="M9427"/>
      <c r="N9427"/>
      <c r="O9427"/>
      <c r="P9427"/>
      <c r="Q9427"/>
    </row>
    <row r="9428" spans="3:17" x14ac:dyDescent="0.35">
      <c r="C9428"/>
      <c r="D9428"/>
      <c r="E9428"/>
      <c r="F9428"/>
      <c r="G9428"/>
      <c r="H9428"/>
      <c r="I9428"/>
      <c r="J9428"/>
      <c r="K9428"/>
      <c r="L9428"/>
      <c r="M9428"/>
      <c r="N9428"/>
      <c r="O9428"/>
      <c r="P9428"/>
      <c r="Q9428"/>
    </row>
    <row r="9429" spans="3:17" x14ac:dyDescent="0.35">
      <c r="C9429"/>
      <c r="D9429"/>
      <c r="E9429"/>
      <c r="F9429"/>
      <c r="G9429"/>
      <c r="H9429"/>
      <c r="I9429"/>
      <c r="J9429"/>
      <c r="K9429"/>
      <c r="L9429"/>
      <c r="M9429"/>
      <c r="N9429"/>
      <c r="O9429"/>
      <c r="P9429"/>
      <c r="Q9429"/>
    </row>
    <row r="9430" spans="3:17" x14ac:dyDescent="0.35">
      <c r="C9430"/>
      <c r="D9430"/>
      <c r="E9430"/>
      <c r="F9430"/>
      <c r="G9430"/>
      <c r="H9430"/>
      <c r="I9430"/>
      <c r="J9430"/>
      <c r="K9430"/>
      <c r="L9430"/>
      <c r="M9430"/>
      <c r="N9430"/>
      <c r="O9430"/>
      <c r="P9430"/>
      <c r="Q9430"/>
    </row>
    <row r="9431" spans="3:17" x14ac:dyDescent="0.35">
      <c r="C9431"/>
      <c r="D9431"/>
      <c r="E9431"/>
      <c r="F9431"/>
      <c r="G9431"/>
      <c r="H9431"/>
      <c r="I9431"/>
      <c r="J9431"/>
      <c r="K9431"/>
      <c r="L9431"/>
      <c r="M9431"/>
      <c r="N9431"/>
      <c r="O9431"/>
      <c r="P9431"/>
      <c r="Q9431"/>
    </row>
    <row r="9432" spans="3:17" x14ac:dyDescent="0.35">
      <c r="C9432"/>
      <c r="D9432"/>
      <c r="E9432"/>
      <c r="F9432"/>
      <c r="G9432"/>
      <c r="H9432"/>
      <c r="I9432"/>
      <c r="J9432"/>
      <c r="K9432"/>
      <c r="L9432"/>
      <c r="M9432"/>
      <c r="N9432"/>
      <c r="O9432"/>
      <c r="P9432"/>
      <c r="Q9432"/>
    </row>
    <row r="9433" spans="3:17" x14ac:dyDescent="0.35">
      <c r="C9433"/>
      <c r="D9433"/>
      <c r="E9433"/>
      <c r="F9433"/>
      <c r="G9433"/>
      <c r="H9433"/>
      <c r="I9433"/>
      <c r="J9433"/>
      <c r="K9433"/>
      <c r="L9433"/>
      <c r="M9433"/>
      <c r="N9433"/>
      <c r="O9433"/>
      <c r="P9433"/>
      <c r="Q9433"/>
    </row>
    <row r="9434" spans="3:17" x14ac:dyDescent="0.35">
      <c r="C9434"/>
      <c r="D9434"/>
      <c r="E9434"/>
      <c r="F9434"/>
      <c r="G9434"/>
      <c r="H9434"/>
      <c r="I9434"/>
      <c r="J9434"/>
      <c r="K9434"/>
      <c r="L9434"/>
      <c r="M9434"/>
      <c r="N9434"/>
      <c r="O9434"/>
      <c r="P9434"/>
      <c r="Q9434"/>
    </row>
    <row r="9435" spans="3:17" x14ac:dyDescent="0.35">
      <c r="C9435"/>
      <c r="D9435"/>
      <c r="E9435"/>
      <c r="F9435"/>
      <c r="G9435"/>
      <c r="H9435"/>
      <c r="I9435"/>
      <c r="J9435"/>
      <c r="K9435"/>
      <c r="L9435"/>
      <c r="M9435"/>
      <c r="N9435"/>
      <c r="O9435"/>
      <c r="P9435"/>
      <c r="Q9435"/>
    </row>
    <row r="9436" spans="3:17" x14ac:dyDescent="0.35">
      <c r="C9436"/>
      <c r="D9436"/>
      <c r="E9436"/>
      <c r="F9436"/>
      <c r="G9436"/>
      <c r="H9436"/>
      <c r="I9436"/>
      <c r="J9436"/>
      <c r="K9436"/>
      <c r="L9436"/>
      <c r="M9436"/>
      <c r="N9436"/>
      <c r="O9436"/>
      <c r="P9436"/>
      <c r="Q9436"/>
    </row>
    <row r="9437" spans="3:17" x14ac:dyDescent="0.35">
      <c r="C9437"/>
      <c r="D9437"/>
      <c r="E9437"/>
      <c r="F9437"/>
      <c r="G9437"/>
      <c r="H9437"/>
      <c r="I9437"/>
      <c r="J9437"/>
      <c r="K9437"/>
      <c r="L9437"/>
      <c r="M9437"/>
      <c r="N9437"/>
      <c r="O9437"/>
      <c r="P9437"/>
      <c r="Q9437"/>
    </row>
    <row r="9438" spans="3:17" x14ac:dyDescent="0.35">
      <c r="C9438"/>
      <c r="D9438"/>
      <c r="E9438"/>
      <c r="F9438"/>
      <c r="G9438"/>
      <c r="H9438"/>
      <c r="I9438"/>
      <c r="J9438"/>
      <c r="K9438"/>
      <c r="L9438"/>
      <c r="M9438"/>
      <c r="N9438"/>
      <c r="O9438"/>
      <c r="P9438"/>
      <c r="Q9438"/>
    </row>
    <row r="9439" spans="3:17" x14ac:dyDescent="0.35">
      <c r="C9439"/>
      <c r="D9439"/>
      <c r="E9439"/>
      <c r="F9439"/>
      <c r="G9439"/>
      <c r="H9439"/>
      <c r="I9439"/>
      <c r="J9439"/>
      <c r="K9439"/>
      <c r="L9439"/>
      <c r="M9439"/>
      <c r="N9439"/>
      <c r="O9439"/>
      <c r="P9439"/>
      <c r="Q9439"/>
    </row>
    <row r="9440" spans="3:17" x14ac:dyDescent="0.35">
      <c r="C9440"/>
      <c r="D9440"/>
      <c r="E9440"/>
      <c r="F9440"/>
      <c r="G9440"/>
      <c r="H9440"/>
      <c r="I9440"/>
      <c r="J9440"/>
      <c r="K9440"/>
      <c r="L9440"/>
      <c r="M9440"/>
      <c r="N9440"/>
      <c r="O9440"/>
      <c r="P9440"/>
      <c r="Q9440"/>
    </row>
    <row r="9441" spans="3:17" x14ac:dyDescent="0.35">
      <c r="C9441"/>
      <c r="D9441"/>
      <c r="E9441"/>
      <c r="F9441"/>
      <c r="G9441"/>
      <c r="H9441"/>
      <c r="I9441"/>
      <c r="J9441"/>
      <c r="K9441"/>
      <c r="L9441"/>
      <c r="M9441"/>
      <c r="N9441"/>
      <c r="O9441"/>
      <c r="P9441"/>
      <c r="Q9441"/>
    </row>
    <row r="9442" spans="3:17" x14ac:dyDescent="0.35">
      <c r="C9442"/>
      <c r="D9442"/>
      <c r="E9442"/>
      <c r="F9442"/>
      <c r="G9442"/>
      <c r="H9442"/>
      <c r="I9442"/>
      <c r="J9442"/>
      <c r="K9442"/>
      <c r="L9442"/>
      <c r="M9442"/>
      <c r="N9442"/>
      <c r="O9442"/>
      <c r="P9442"/>
      <c r="Q9442"/>
    </row>
    <row r="9443" spans="3:17" x14ac:dyDescent="0.35">
      <c r="C9443"/>
      <c r="D9443"/>
      <c r="E9443"/>
      <c r="F9443"/>
      <c r="G9443"/>
      <c r="H9443"/>
      <c r="I9443"/>
      <c r="J9443"/>
      <c r="K9443"/>
      <c r="L9443"/>
      <c r="M9443"/>
      <c r="N9443"/>
      <c r="O9443"/>
      <c r="P9443"/>
      <c r="Q9443"/>
    </row>
    <row r="9444" spans="3:17" x14ac:dyDescent="0.35">
      <c r="C9444"/>
      <c r="D9444"/>
      <c r="E9444"/>
      <c r="F9444"/>
      <c r="G9444"/>
      <c r="H9444"/>
      <c r="I9444"/>
      <c r="J9444"/>
      <c r="K9444"/>
      <c r="L9444"/>
      <c r="M9444"/>
      <c r="N9444"/>
      <c r="O9444"/>
      <c r="P9444"/>
      <c r="Q9444"/>
    </row>
    <row r="9445" spans="3:17" x14ac:dyDescent="0.35">
      <c r="C9445"/>
      <c r="D9445"/>
      <c r="E9445"/>
      <c r="F9445"/>
      <c r="G9445"/>
      <c r="H9445"/>
      <c r="I9445"/>
      <c r="J9445"/>
      <c r="K9445"/>
      <c r="L9445"/>
      <c r="M9445"/>
      <c r="N9445"/>
      <c r="O9445"/>
      <c r="P9445"/>
      <c r="Q9445"/>
    </row>
    <row r="9446" spans="3:17" x14ac:dyDescent="0.35">
      <c r="C9446"/>
      <c r="D9446"/>
      <c r="E9446"/>
      <c r="F9446"/>
      <c r="G9446"/>
      <c r="H9446"/>
      <c r="I9446"/>
      <c r="J9446"/>
      <c r="K9446"/>
      <c r="L9446"/>
      <c r="M9446"/>
      <c r="N9446"/>
      <c r="O9446"/>
      <c r="P9446"/>
      <c r="Q9446"/>
    </row>
    <row r="9447" spans="3:17" x14ac:dyDescent="0.35">
      <c r="C9447"/>
      <c r="D9447"/>
      <c r="E9447"/>
      <c r="F9447"/>
      <c r="G9447"/>
      <c r="H9447"/>
      <c r="I9447"/>
      <c r="J9447"/>
      <c r="K9447"/>
      <c r="L9447"/>
      <c r="M9447"/>
      <c r="N9447"/>
      <c r="O9447"/>
      <c r="P9447"/>
      <c r="Q9447"/>
    </row>
    <row r="9448" spans="3:17" x14ac:dyDescent="0.35">
      <c r="C9448"/>
      <c r="D9448"/>
      <c r="E9448"/>
      <c r="F9448"/>
      <c r="G9448"/>
      <c r="H9448"/>
      <c r="I9448"/>
      <c r="J9448"/>
      <c r="K9448"/>
      <c r="L9448"/>
      <c r="M9448"/>
      <c r="N9448"/>
      <c r="O9448"/>
      <c r="P9448"/>
      <c r="Q9448"/>
    </row>
    <row r="9449" spans="3:17" x14ac:dyDescent="0.35">
      <c r="C9449"/>
      <c r="D9449"/>
      <c r="E9449"/>
      <c r="F9449"/>
      <c r="G9449"/>
      <c r="H9449"/>
      <c r="I9449"/>
      <c r="J9449"/>
      <c r="K9449"/>
      <c r="L9449"/>
      <c r="M9449"/>
      <c r="N9449"/>
      <c r="O9449"/>
      <c r="P9449"/>
      <c r="Q9449"/>
    </row>
    <row r="9450" spans="3:17" x14ac:dyDescent="0.35">
      <c r="C9450"/>
      <c r="D9450"/>
      <c r="E9450"/>
      <c r="F9450"/>
      <c r="G9450"/>
      <c r="H9450"/>
      <c r="I9450"/>
      <c r="J9450"/>
      <c r="K9450"/>
      <c r="L9450"/>
      <c r="M9450"/>
      <c r="N9450"/>
      <c r="O9450"/>
      <c r="P9450"/>
      <c r="Q9450"/>
    </row>
    <row r="9451" spans="3:17" x14ac:dyDescent="0.35">
      <c r="C9451"/>
      <c r="D9451"/>
      <c r="E9451"/>
      <c r="F9451"/>
      <c r="G9451"/>
      <c r="H9451"/>
      <c r="I9451"/>
      <c r="J9451"/>
      <c r="K9451"/>
      <c r="L9451"/>
      <c r="M9451"/>
      <c r="N9451"/>
      <c r="O9451"/>
      <c r="P9451"/>
      <c r="Q9451"/>
    </row>
    <row r="9452" spans="3:17" x14ac:dyDescent="0.35">
      <c r="C9452"/>
      <c r="D9452"/>
      <c r="E9452"/>
      <c r="F9452"/>
      <c r="G9452"/>
      <c r="H9452"/>
      <c r="I9452"/>
      <c r="J9452"/>
      <c r="K9452"/>
      <c r="L9452"/>
      <c r="M9452"/>
      <c r="N9452"/>
      <c r="O9452"/>
      <c r="P9452"/>
      <c r="Q9452"/>
    </row>
    <row r="9453" spans="3:17" x14ac:dyDescent="0.35">
      <c r="C9453"/>
      <c r="D9453"/>
      <c r="E9453"/>
      <c r="F9453"/>
      <c r="G9453"/>
      <c r="H9453"/>
      <c r="I9453"/>
      <c r="J9453"/>
      <c r="K9453"/>
      <c r="L9453"/>
      <c r="M9453"/>
      <c r="N9453"/>
      <c r="O9453"/>
      <c r="P9453"/>
      <c r="Q9453"/>
    </row>
    <row r="9454" spans="3:17" x14ac:dyDescent="0.35">
      <c r="C9454"/>
      <c r="D9454"/>
      <c r="E9454"/>
      <c r="F9454"/>
      <c r="G9454"/>
      <c r="H9454"/>
      <c r="I9454"/>
      <c r="J9454"/>
      <c r="K9454"/>
      <c r="L9454"/>
      <c r="M9454"/>
      <c r="N9454"/>
      <c r="O9454"/>
      <c r="P9454"/>
      <c r="Q9454"/>
    </row>
    <row r="9455" spans="3:17" x14ac:dyDescent="0.35">
      <c r="C9455"/>
      <c r="D9455"/>
      <c r="E9455"/>
      <c r="F9455"/>
      <c r="G9455"/>
      <c r="H9455"/>
      <c r="I9455"/>
      <c r="J9455"/>
      <c r="K9455"/>
      <c r="L9455"/>
      <c r="M9455"/>
      <c r="N9455"/>
      <c r="O9455"/>
      <c r="P9455"/>
      <c r="Q9455"/>
    </row>
    <row r="9456" spans="3:17" x14ac:dyDescent="0.35">
      <c r="C9456"/>
      <c r="D9456"/>
      <c r="E9456"/>
      <c r="F9456"/>
      <c r="G9456"/>
      <c r="H9456"/>
      <c r="I9456"/>
      <c r="J9456"/>
      <c r="K9456"/>
      <c r="L9456"/>
      <c r="M9456"/>
      <c r="N9456"/>
      <c r="O9456"/>
      <c r="P9456"/>
      <c r="Q9456"/>
    </row>
    <row r="9457" spans="3:17" x14ac:dyDescent="0.35">
      <c r="C9457"/>
      <c r="D9457"/>
      <c r="E9457"/>
      <c r="F9457"/>
      <c r="G9457"/>
      <c r="H9457"/>
      <c r="I9457"/>
      <c r="J9457"/>
      <c r="K9457"/>
      <c r="L9457"/>
      <c r="M9457"/>
      <c r="N9457"/>
      <c r="O9457"/>
      <c r="P9457"/>
      <c r="Q9457"/>
    </row>
    <row r="9458" spans="3:17" x14ac:dyDescent="0.35">
      <c r="C9458"/>
      <c r="D9458"/>
      <c r="E9458"/>
      <c r="F9458"/>
      <c r="G9458"/>
      <c r="H9458"/>
      <c r="I9458"/>
      <c r="J9458"/>
      <c r="K9458"/>
      <c r="L9458"/>
      <c r="M9458"/>
      <c r="N9458"/>
      <c r="O9458"/>
      <c r="P9458"/>
      <c r="Q9458"/>
    </row>
    <row r="9459" spans="3:17" x14ac:dyDescent="0.35">
      <c r="C9459"/>
      <c r="D9459"/>
      <c r="E9459"/>
      <c r="F9459"/>
      <c r="G9459"/>
      <c r="H9459"/>
      <c r="I9459"/>
      <c r="J9459"/>
      <c r="K9459"/>
      <c r="L9459"/>
      <c r="M9459"/>
      <c r="N9459"/>
      <c r="O9459"/>
      <c r="P9459"/>
      <c r="Q9459"/>
    </row>
    <row r="9460" spans="3:17" x14ac:dyDescent="0.35">
      <c r="C9460"/>
      <c r="D9460"/>
      <c r="E9460"/>
      <c r="F9460"/>
      <c r="G9460"/>
      <c r="H9460"/>
      <c r="I9460"/>
      <c r="J9460"/>
      <c r="K9460"/>
      <c r="L9460"/>
      <c r="M9460"/>
      <c r="N9460"/>
      <c r="O9460"/>
      <c r="P9460"/>
      <c r="Q9460"/>
    </row>
    <row r="9461" spans="3:17" x14ac:dyDescent="0.35">
      <c r="C9461"/>
      <c r="D9461"/>
      <c r="E9461"/>
      <c r="F9461"/>
      <c r="G9461"/>
      <c r="H9461"/>
      <c r="I9461"/>
      <c r="J9461"/>
      <c r="K9461"/>
      <c r="L9461"/>
      <c r="M9461"/>
      <c r="N9461"/>
      <c r="O9461"/>
      <c r="P9461"/>
      <c r="Q9461"/>
    </row>
    <row r="9462" spans="3:17" x14ac:dyDescent="0.35">
      <c r="C9462"/>
      <c r="D9462"/>
      <c r="E9462"/>
      <c r="F9462"/>
      <c r="G9462"/>
      <c r="H9462"/>
      <c r="I9462"/>
      <c r="J9462"/>
      <c r="K9462"/>
      <c r="L9462"/>
      <c r="M9462"/>
      <c r="N9462"/>
      <c r="O9462"/>
      <c r="P9462"/>
      <c r="Q9462"/>
    </row>
    <row r="9463" spans="3:17" x14ac:dyDescent="0.35">
      <c r="C9463"/>
      <c r="D9463"/>
      <c r="E9463"/>
      <c r="F9463"/>
      <c r="G9463"/>
      <c r="H9463"/>
      <c r="I9463"/>
      <c r="J9463"/>
      <c r="K9463"/>
      <c r="L9463"/>
      <c r="M9463"/>
      <c r="N9463"/>
      <c r="O9463"/>
      <c r="P9463"/>
      <c r="Q9463"/>
    </row>
    <row r="9464" spans="3:17" x14ac:dyDescent="0.35">
      <c r="C9464"/>
      <c r="D9464"/>
      <c r="E9464"/>
      <c r="F9464"/>
      <c r="G9464"/>
      <c r="H9464"/>
      <c r="I9464"/>
      <c r="J9464"/>
      <c r="K9464"/>
      <c r="L9464"/>
      <c r="M9464"/>
      <c r="N9464"/>
      <c r="O9464"/>
      <c r="P9464"/>
      <c r="Q9464"/>
    </row>
    <row r="9465" spans="3:17" x14ac:dyDescent="0.35">
      <c r="C9465"/>
      <c r="D9465"/>
      <c r="E9465"/>
      <c r="F9465"/>
      <c r="G9465"/>
      <c r="H9465"/>
      <c r="I9465"/>
      <c r="J9465"/>
      <c r="K9465"/>
      <c r="L9465"/>
      <c r="M9465"/>
      <c r="N9465"/>
      <c r="O9465"/>
      <c r="P9465"/>
      <c r="Q9465"/>
    </row>
    <row r="9466" spans="3:17" x14ac:dyDescent="0.35">
      <c r="C9466"/>
      <c r="D9466"/>
      <c r="E9466"/>
      <c r="F9466"/>
      <c r="G9466"/>
      <c r="H9466"/>
      <c r="I9466"/>
      <c r="J9466"/>
      <c r="K9466"/>
      <c r="L9466"/>
      <c r="M9466"/>
      <c r="N9466"/>
      <c r="O9466"/>
      <c r="P9466"/>
      <c r="Q9466"/>
    </row>
    <row r="9467" spans="3:17" x14ac:dyDescent="0.35">
      <c r="C9467"/>
      <c r="D9467"/>
      <c r="E9467"/>
      <c r="F9467"/>
      <c r="G9467"/>
      <c r="H9467"/>
      <c r="I9467"/>
      <c r="J9467"/>
      <c r="K9467"/>
      <c r="L9467"/>
      <c r="M9467"/>
      <c r="N9467"/>
      <c r="O9467"/>
      <c r="P9467"/>
      <c r="Q9467"/>
    </row>
    <row r="9468" spans="3:17" x14ac:dyDescent="0.35">
      <c r="C9468"/>
      <c r="D9468"/>
      <c r="E9468"/>
      <c r="F9468"/>
      <c r="G9468"/>
      <c r="H9468"/>
      <c r="I9468"/>
      <c r="J9468"/>
      <c r="K9468"/>
      <c r="L9468"/>
      <c r="M9468"/>
      <c r="N9468"/>
      <c r="O9468"/>
      <c r="P9468"/>
      <c r="Q9468"/>
    </row>
    <row r="9469" spans="3:17" x14ac:dyDescent="0.35">
      <c r="C9469"/>
      <c r="D9469"/>
      <c r="E9469"/>
      <c r="F9469"/>
      <c r="G9469"/>
      <c r="H9469"/>
      <c r="I9469"/>
      <c r="J9469"/>
      <c r="K9469"/>
      <c r="L9469"/>
      <c r="M9469"/>
      <c r="N9469"/>
      <c r="O9469"/>
      <c r="P9469"/>
      <c r="Q9469"/>
    </row>
    <row r="9470" spans="3:17" x14ac:dyDescent="0.35">
      <c r="C9470"/>
      <c r="D9470"/>
      <c r="E9470"/>
      <c r="F9470"/>
      <c r="G9470"/>
      <c r="H9470"/>
      <c r="I9470"/>
      <c r="J9470"/>
      <c r="K9470"/>
      <c r="L9470"/>
      <c r="M9470"/>
      <c r="N9470"/>
      <c r="O9470"/>
      <c r="P9470"/>
      <c r="Q9470"/>
    </row>
    <row r="9471" spans="3:17" x14ac:dyDescent="0.35">
      <c r="C9471"/>
      <c r="D9471"/>
      <c r="E9471"/>
      <c r="F9471"/>
      <c r="G9471"/>
      <c r="H9471"/>
      <c r="I9471"/>
      <c r="J9471"/>
      <c r="K9471"/>
      <c r="L9471"/>
      <c r="M9471"/>
      <c r="N9471"/>
      <c r="O9471"/>
      <c r="P9471"/>
      <c r="Q9471"/>
    </row>
    <row r="9472" spans="3:17" x14ac:dyDescent="0.35">
      <c r="C9472"/>
      <c r="D9472"/>
      <c r="E9472"/>
      <c r="F9472"/>
      <c r="G9472"/>
      <c r="H9472"/>
      <c r="I9472"/>
      <c r="J9472"/>
      <c r="K9472"/>
      <c r="L9472"/>
      <c r="M9472"/>
      <c r="N9472"/>
      <c r="O9472"/>
      <c r="P9472"/>
      <c r="Q9472"/>
    </row>
    <row r="9473" spans="3:17" x14ac:dyDescent="0.35">
      <c r="C9473"/>
      <c r="D9473"/>
      <c r="E9473"/>
      <c r="F9473"/>
      <c r="G9473"/>
      <c r="H9473"/>
      <c r="I9473"/>
      <c r="J9473"/>
      <c r="K9473"/>
      <c r="L9473"/>
      <c r="M9473"/>
      <c r="N9473"/>
      <c r="O9473"/>
      <c r="P9473"/>
      <c r="Q9473"/>
    </row>
    <row r="9474" spans="3:17" x14ac:dyDescent="0.35">
      <c r="C9474"/>
      <c r="D9474"/>
      <c r="E9474"/>
      <c r="F9474"/>
      <c r="G9474"/>
      <c r="H9474"/>
      <c r="I9474"/>
      <c r="J9474"/>
      <c r="K9474"/>
      <c r="L9474"/>
      <c r="M9474"/>
      <c r="N9474"/>
      <c r="O9474"/>
      <c r="P9474"/>
      <c r="Q9474"/>
    </row>
    <row r="9475" spans="3:17" x14ac:dyDescent="0.35">
      <c r="C9475"/>
      <c r="D9475"/>
      <c r="E9475"/>
      <c r="F9475"/>
      <c r="G9475"/>
      <c r="H9475"/>
      <c r="I9475"/>
      <c r="J9475"/>
      <c r="K9475"/>
      <c r="L9475"/>
      <c r="M9475"/>
      <c r="N9475"/>
      <c r="O9475"/>
      <c r="P9475"/>
      <c r="Q9475"/>
    </row>
    <row r="9476" spans="3:17" x14ac:dyDescent="0.35">
      <c r="C9476"/>
      <c r="D9476"/>
      <c r="E9476"/>
      <c r="F9476"/>
      <c r="G9476"/>
      <c r="H9476"/>
      <c r="I9476"/>
      <c r="J9476"/>
      <c r="K9476"/>
      <c r="L9476"/>
      <c r="M9476"/>
      <c r="N9476"/>
      <c r="O9476"/>
      <c r="P9476"/>
      <c r="Q9476"/>
    </row>
    <row r="9477" spans="3:17" x14ac:dyDescent="0.35">
      <c r="C9477"/>
      <c r="D9477"/>
      <c r="E9477"/>
      <c r="F9477"/>
      <c r="G9477"/>
      <c r="H9477"/>
      <c r="I9477"/>
      <c r="J9477"/>
      <c r="K9477"/>
      <c r="L9477"/>
      <c r="M9477"/>
      <c r="N9477"/>
      <c r="O9477"/>
      <c r="P9477"/>
      <c r="Q9477"/>
    </row>
    <row r="9478" spans="3:17" x14ac:dyDescent="0.35">
      <c r="C9478"/>
      <c r="D9478"/>
      <c r="E9478"/>
      <c r="F9478"/>
      <c r="G9478"/>
      <c r="H9478"/>
      <c r="I9478"/>
      <c r="J9478"/>
      <c r="K9478"/>
      <c r="L9478"/>
      <c r="M9478"/>
      <c r="N9478"/>
      <c r="O9478"/>
      <c r="P9478"/>
      <c r="Q9478"/>
    </row>
    <row r="9479" spans="3:17" x14ac:dyDescent="0.35">
      <c r="C9479"/>
      <c r="D9479"/>
      <c r="E9479"/>
      <c r="F9479"/>
      <c r="G9479"/>
      <c r="H9479"/>
      <c r="I9479"/>
      <c r="J9479"/>
      <c r="K9479"/>
      <c r="L9479"/>
      <c r="M9479"/>
      <c r="N9479"/>
      <c r="O9479"/>
      <c r="P9479"/>
      <c r="Q9479"/>
    </row>
    <row r="9480" spans="3:17" x14ac:dyDescent="0.35">
      <c r="C9480"/>
      <c r="D9480"/>
      <c r="E9480"/>
      <c r="F9480"/>
      <c r="G9480"/>
      <c r="H9480"/>
      <c r="I9480"/>
      <c r="J9480"/>
      <c r="K9480"/>
      <c r="L9480"/>
      <c r="M9480"/>
      <c r="N9480"/>
      <c r="O9480"/>
      <c r="P9480"/>
      <c r="Q9480"/>
    </row>
    <row r="9481" spans="3:17" x14ac:dyDescent="0.35">
      <c r="C9481"/>
      <c r="D9481"/>
      <c r="E9481"/>
      <c r="F9481"/>
      <c r="G9481"/>
      <c r="H9481"/>
      <c r="I9481"/>
      <c r="J9481"/>
      <c r="K9481"/>
      <c r="L9481"/>
      <c r="M9481"/>
      <c r="N9481"/>
      <c r="O9481"/>
      <c r="P9481"/>
      <c r="Q9481"/>
    </row>
    <row r="9482" spans="3:17" x14ac:dyDescent="0.35">
      <c r="C9482"/>
      <c r="D9482"/>
      <c r="E9482"/>
      <c r="F9482"/>
      <c r="G9482"/>
      <c r="H9482"/>
      <c r="I9482"/>
      <c r="J9482"/>
      <c r="K9482"/>
      <c r="L9482"/>
      <c r="M9482"/>
      <c r="N9482"/>
      <c r="O9482"/>
      <c r="P9482"/>
      <c r="Q9482"/>
    </row>
    <row r="9483" spans="3:17" x14ac:dyDescent="0.35">
      <c r="C9483"/>
      <c r="D9483"/>
      <c r="E9483"/>
      <c r="F9483"/>
      <c r="G9483"/>
      <c r="H9483"/>
      <c r="I9483"/>
      <c r="J9483"/>
      <c r="K9483"/>
      <c r="L9483"/>
      <c r="M9483"/>
      <c r="N9483"/>
      <c r="O9483"/>
      <c r="P9483"/>
      <c r="Q9483"/>
    </row>
    <row r="9484" spans="3:17" x14ac:dyDescent="0.35">
      <c r="C9484"/>
      <c r="D9484"/>
      <c r="E9484"/>
      <c r="F9484"/>
      <c r="G9484"/>
      <c r="H9484"/>
      <c r="I9484"/>
      <c r="J9484"/>
      <c r="K9484"/>
      <c r="L9484"/>
      <c r="M9484"/>
      <c r="N9484"/>
      <c r="O9484"/>
      <c r="P9484"/>
      <c r="Q9484"/>
    </row>
    <row r="9485" spans="3:17" x14ac:dyDescent="0.35">
      <c r="C9485"/>
      <c r="D9485"/>
      <c r="E9485"/>
      <c r="F9485"/>
      <c r="G9485"/>
      <c r="H9485"/>
      <c r="I9485"/>
      <c r="J9485"/>
      <c r="K9485"/>
      <c r="L9485"/>
      <c r="M9485"/>
      <c r="N9485"/>
      <c r="O9485"/>
      <c r="P9485"/>
      <c r="Q9485"/>
    </row>
    <row r="9486" spans="3:17" x14ac:dyDescent="0.35">
      <c r="C9486"/>
      <c r="D9486"/>
      <c r="E9486"/>
      <c r="F9486"/>
      <c r="G9486"/>
      <c r="H9486"/>
      <c r="I9486"/>
      <c r="J9486"/>
      <c r="K9486"/>
      <c r="L9486"/>
      <c r="M9486"/>
      <c r="N9486"/>
      <c r="O9486"/>
      <c r="P9486"/>
      <c r="Q9486"/>
    </row>
    <row r="9487" spans="3:17" x14ac:dyDescent="0.35">
      <c r="C9487"/>
      <c r="D9487"/>
      <c r="E9487"/>
      <c r="F9487"/>
      <c r="G9487"/>
      <c r="H9487"/>
      <c r="I9487"/>
      <c r="J9487"/>
      <c r="K9487"/>
      <c r="L9487"/>
      <c r="M9487"/>
      <c r="N9487"/>
      <c r="O9487"/>
      <c r="P9487"/>
      <c r="Q9487"/>
    </row>
    <row r="9488" spans="3:17" x14ac:dyDescent="0.35">
      <c r="C9488"/>
      <c r="D9488"/>
      <c r="E9488"/>
      <c r="F9488"/>
      <c r="G9488"/>
      <c r="H9488"/>
      <c r="I9488"/>
      <c r="J9488"/>
      <c r="K9488"/>
      <c r="L9488"/>
      <c r="M9488"/>
      <c r="N9488"/>
      <c r="O9488"/>
      <c r="P9488"/>
      <c r="Q9488"/>
    </row>
    <row r="9489" spans="3:17" x14ac:dyDescent="0.35">
      <c r="C9489"/>
      <c r="D9489"/>
      <c r="E9489"/>
      <c r="F9489"/>
      <c r="G9489"/>
      <c r="H9489"/>
      <c r="I9489"/>
      <c r="J9489"/>
      <c r="K9489"/>
      <c r="L9489"/>
      <c r="M9489"/>
      <c r="N9489"/>
      <c r="O9489"/>
      <c r="P9489"/>
      <c r="Q9489"/>
    </row>
    <row r="9490" spans="3:17" x14ac:dyDescent="0.35">
      <c r="C9490"/>
      <c r="D9490"/>
      <c r="E9490"/>
      <c r="F9490"/>
      <c r="G9490"/>
      <c r="H9490"/>
      <c r="I9490"/>
      <c r="J9490"/>
      <c r="K9490"/>
      <c r="L9490"/>
      <c r="M9490"/>
      <c r="N9490"/>
      <c r="O9490"/>
      <c r="P9490"/>
      <c r="Q9490"/>
    </row>
    <row r="9491" spans="3:17" x14ac:dyDescent="0.35">
      <c r="C9491"/>
      <c r="D9491"/>
      <c r="E9491"/>
      <c r="F9491"/>
      <c r="G9491"/>
      <c r="H9491"/>
      <c r="I9491"/>
      <c r="J9491"/>
      <c r="K9491"/>
      <c r="L9491"/>
      <c r="M9491"/>
      <c r="N9491"/>
      <c r="O9491"/>
      <c r="P9491"/>
      <c r="Q9491"/>
    </row>
    <row r="9492" spans="3:17" x14ac:dyDescent="0.35">
      <c r="C9492"/>
      <c r="D9492"/>
      <c r="E9492"/>
      <c r="F9492"/>
      <c r="G9492"/>
      <c r="H9492"/>
      <c r="I9492"/>
      <c r="J9492"/>
      <c r="K9492"/>
      <c r="L9492"/>
      <c r="M9492"/>
      <c r="N9492"/>
      <c r="O9492"/>
      <c r="P9492"/>
      <c r="Q9492"/>
    </row>
    <row r="9493" spans="3:17" x14ac:dyDescent="0.35">
      <c r="C9493"/>
      <c r="D9493"/>
      <c r="E9493"/>
      <c r="F9493"/>
      <c r="G9493"/>
      <c r="H9493"/>
      <c r="I9493"/>
      <c r="J9493"/>
      <c r="K9493"/>
      <c r="L9493"/>
      <c r="M9493"/>
      <c r="N9493"/>
      <c r="O9493"/>
      <c r="P9493"/>
      <c r="Q9493"/>
    </row>
    <row r="9494" spans="3:17" x14ac:dyDescent="0.35">
      <c r="C9494"/>
      <c r="D9494"/>
      <c r="E9494"/>
      <c r="F9494"/>
      <c r="G9494"/>
      <c r="H9494"/>
      <c r="I9494"/>
      <c r="J9494"/>
      <c r="K9494"/>
      <c r="L9494"/>
      <c r="M9494"/>
      <c r="N9494"/>
      <c r="O9494"/>
      <c r="P9494"/>
      <c r="Q9494"/>
    </row>
    <row r="9495" spans="3:17" x14ac:dyDescent="0.35">
      <c r="C9495"/>
      <c r="D9495"/>
      <c r="E9495"/>
      <c r="F9495"/>
      <c r="G9495"/>
      <c r="H9495"/>
      <c r="I9495"/>
      <c r="J9495"/>
      <c r="K9495"/>
      <c r="L9495"/>
      <c r="M9495"/>
      <c r="N9495"/>
      <c r="O9495"/>
      <c r="P9495"/>
      <c r="Q9495"/>
    </row>
    <row r="9496" spans="3:17" x14ac:dyDescent="0.35">
      <c r="C9496"/>
      <c r="D9496"/>
      <c r="E9496"/>
      <c r="F9496"/>
      <c r="G9496"/>
      <c r="H9496"/>
      <c r="I9496"/>
      <c r="J9496"/>
      <c r="K9496"/>
      <c r="L9496"/>
      <c r="M9496"/>
      <c r="N9496"/>
      <c r="O9496"/>
      <c r="P9496"/>
      <c r="Q9496"/>
    </row>
    <row r="9497" spans="3:17" x14ac:dyDescent="0.35">
      <c r="C9497"/>
      <c r="D9497"/>
      <c r="E9497"/>
      <c r="F9497"/>
      <c r="G9497"/>
      <c r="H9497"/>
      <c r="I9497"/>
      <c r="J9497"/>
      <c r="K9497"/>
      <c r="L9497"/>
      <c r="M9497"/>
      <c r="N9497"/>
      <c r="O9497"/>
      <c r="P9497"/>
      <c r="Q9497"/>
    </row>
    <row r="9498" spans="3:17" x14ac:dyDescent="0.35">
      <c r="C9498"/>
      <c r="D9498"/>
      <c r="E9498"/>
      <c r="F9498"/>
      <c r="G9498"/>
      <c r="H9498"/>
      <c r="I9498"/>
      <c r="J9498"/>
      <c r="K9498"/>
      <c r="L9498"/>
      <c r="M9498"/>
      <c r="N9498"/>
      <c r="O9498"/>
      <c r="P9498"/>
      <c r="Q9498"/>
    </row>
    <row r="9499" spans="3:17" x14ac:dyDescent="0.35">
      <c r="C9499"/>
      <c r="D9499"/>
      <c r="E9499"/>
      <c r="F9499"/>
      <c r="G9499"/>
      <c r="H9499"/>
      <c r="I9499"/>
      <c r="J9499"/>
      <c r="K9499"/>
      <c r="L9499"/>
      <c r="M9499"/>
      <c r="N9499"/>
      <c r="O9499"/>
      <c r="P9499"/>
      <c r="Q9499"/>
    </row>
    <row r="9500" spans="3:17" x14ac:dyDescent="0.35">
      <c r="C9500"/>
      <c r="D9500"/>
      <c r="E9500"/>
      <c r="F9500"/>
      <c r="G9500"/>
      <c r="H9500"/>
      <c r="I9500"/>
      <c r="J9500"/>
      <c r="K9500"/>
      <c r="L9500"/>
      <c r="M9500"/>
      <c r="N9500"/>
      <c r="O9500"/>
      <c r="P9500"/>
      <c r="Q9500"/>
    </row>
    <row r="9501" spans="3:17" x14ac:dyDescent="0.35">
      <c r="C9501"/>
      <c r="D9501"/>
      <c r="E9501"/>
      <c r="F9501"/>
      <c r="G9501"/>
      <c r="H9501"/>
      <c r="I9501"/>
      <c r="J9501"/>
      <c r="K9501"/>
      <c r="L9501"/>
      <c r="M9501"/>
      <c r="N9501"/>
      <c r="O9501"/>
      <c r="P9501"/>
      <c r="Q9501"/>
    </row>
    <row r="9502" spans="3:17" x14ac:dyDescent="0.35">
      <c r="C9502"/>
      <c r="D9502"/>
      <c r="E9502"/>
      <c r="F9502"/>
      <c r="G9502"/>
      <c r="H9502"/>
      <c r="I9502"/>
      <c r="J9502"/>
      <c r="K9502"/>
      <c r="L9502"/>
      <c r="M9502"/>
      <c r="N9502"/>
      <c r="O9502"/>
      <c r="P9502"/>
      <c r="Q9502"/>
    </row>
    <row r="9503" spans="3:17" x14ac:dyDescent="0.35">
      <c r="C9503"/>
      <c r="D9503"/>
      <c r="E9503"/>
      <c r="F9503"/>
      <c r="G9503"/>
      <c r="H9503"/>
      <c r="I9503"/>
      <c r="J9503"/>
      <c r="K9503"/>
      <c r="L9503"/>
      <c r="M9503"/>
      <c r="N9503"/>
      <c r="O9503"/>
      <c r="P9503"/>
      <c r="Q9503"/>
    </row>
    <row r="9504" spans="3:17" x14ac:dyDescent="0.35">
      <c r="C9504"/>
      <c r="D9504"/>
      <c r="E9504"/>
      <c r="F9504"/>
      <c r="G9504"/>
      <c r="H9504"/>
      <c r="I9504"/>
      <c r="J9504"/>
      <c r="K9504"/>
      <c r="L9504"/>
      <c r="M9504"/>
      <c r="N9504"/>
      <c r="O9504"/>
      <c r="P9504"/>
      <c r="Q9504"/>
    </row>
    <row r="9505" spans="3:17" x14ac:dyDescent="0.35">
      <c r="C9505"/>
      <c r="D9505"/>
      <c r="E9505"/>
      <c r="F9505"/>
      <c r="G9505"/>
      <c r="H9505"/>
      <c r="I9505"/>
      <c r="J9505"/>
      <c r="K9505"/>
      <c r="L9505"/>
      <c r="M9505"/>
      <c r="N9505"/>
      <c r="O9505"/>
      <c r="P9505"/>
      <c r="Q9505"/>
    </row>
    <row r="9506" spans="3:17" x14ac:dyDescent="0.35">
      <c r="C9506"/>
      <c r="D9506"/>
      <c r="E9506"/>
      <c r="F9506"/>
      <c r="G9506"/>
      <c r="H9506"/>
      <c r="I9506"/>
      <c r="J9506"/>
      <c r="K9506"/>
      <c r="L9506"/>
      <c r="M9506"/>
      <c r="N9506"/>
      <c r="O9506"/>
      <c r="P9506"/>
      <c r="Q9506"/>
    </row>
    <row r="9507" spans="3:17" x14ac:dyDescent="0.35">
      <c r="C9507"/>
      <c r="D9507"/>
      <c r="E9507"/>
      <c r="F9507"/>
      <c r="G9507"/>
      <c r="H9507"/>
      <c r="I9507"/>
      <c r="J9507"/>
      <c r="K9507"/>
      <c r="L9507"/>
      <c r="M9507"/>
      <c r="N9507"/>
      <c r="O9507"/>
      <c r="P9507"/>
      <c r="Q9507"/>
    </row>
    <row r="9508" spans="3:17" x14ac:dyDescent="0.35">
      <c r="C9508"/>
      <c r="D9508"/>
      <c r="E9508"/>
      <c r="F9508"/>
      <c r="G9508"/>
      <c r="H9508"/>
      <c r="I9508"/>
      <c r="J9508"/>
      <c r="K9508"/>
      <c r="L9508"/>
      <c r="M9508"/>
      <c r="N9508"/>
      <c r="O9508"/>
      <c r="P9508"/>
      <c r="Q9508"/>
    </row>
    <row r="9509" spans="3:17" x14ac:dyDescent="0.35">
      <c r="C9509"/>
      <c r="D9509"/>
      <c r="E9509"/>
      <c r="F9509"/>
      <c r="G9509"/>
      <c r="H9509"/>
      <c r="I9509"/>
      <c r="J9509"/>
      <c r="K9509"/>
      <c r="L9509"/>
      <c r="M9509"/>
      <c r="N9509"/>
      <c r="O9509"/>
      <c r="P9509"/>
      <c r="Q9509"/>
    </row>
    <row r="9510" spans="3:17" x14ac:dyDescent="0.35">
      <c r="C9510"/>
      <c r="D9510"/>
      <c r="E9510"/>
      <c r="F9510"/>
      <c r="G9510"/>
      <c r="H9510"/>
      <c r="I9510"/>
      <c r="J9510"/>
      <c r="K9510"/>
      <c r="L9510"/>
      <c r="M9510"/>
      <c r="N9510"/>
      <c r="O9510"/>
      <c r="P9510"/>
      <c r="Q9510"/>
    </row>
    <row r="9511" spans="3:17" x14ac:dyDescent="0.35">
      <c r="C9511"/>
      <c r="D9511"/>
      <c r="E9511"/>
      <c r="F9511"/>
      <c r="G9511"/>
      <c r="H9511"/>
      <c r="I9511"/>
      <c r="J9511"/>
      <c r="K9511"/>
      <c r="L9511"/>
      <c r="M9511"/>
      <c r="N9511"/>
      <c r="O9511"/>
      <c r="P9511"/>
      <c r="Q9511"/>
    </row>
    <row r="9512" spans="3:17" x14ac:dyDescent="0.35">
      <c r="C9512"/>
      <c r="D9512"/>
      <c r="E9512"/>
      <c r="F9512"/>
      <c r="G9512"/>
      <c r="H9512"/>
      <c r="I9512"/>
      <c r="J9512"/>
      <c r="K9512"/>
      <c r="L9512"/>
      <c r="M9512"/>
      <c r="N9512"/>
      <c r="O9512"/>
      <c r="P9512"/>
      <c r="Q9512"/>
    </row>
    <row r="9513" spans="3:17" x14ac:dyDescent="0.35">
      <c r="C9513"/>
      <c r="D9513"/>
      <c r="E9513"/>
      <c r="F9513"/>
      <c r="G9513"/>
      <c r="H9513"/>
      <c r="I9513"/>
      <c r="J9513"/>
      <c r="K9513"/>
      <c r="L9513"/>
      <c r="M9513"/>
      <c r="N9513"/>
      <c r="O9513"/>
      <c r="P9513"/>
      <c r="Q9513"/>
    </row>
    <row r="9514" spans="3:17" x14ac:dyDescent="0.35">
      <c r="C9514"/>
      <c r="D9514"/>
      <c r="E9514"/>
      <c r="F9514"/>
      <c r="G9514"/>
      <c r="H9514"/>
      <c r="I9514"/>
      <c r="J9514"/>
      <c r="K9514"/>
      <c r="L9514"/>
      <c r="M9514"/>
      <c r="N9514"/>
      <c r="O9514"/>
      <c r="P9514"/>
      <c r="Q9514"/>
    </row>
    <row r="9515" spans="3:17" x14ac:dyDescent="0.35">
      <c r="C9515"/>
      <c r="D9515"/>
      <c r="E9515"/>
      <c r="F9515"/>
      <c r="G9515"/>
      <c r="H9515"/>
      <c r="I9515"/>
      <c r="J9515"/>
      <c r="K9515"/>
      <c r="L9515"/>
      <c r="M9515"/>
      <c r="N9515"/>
      <c r="O9515"/>
      <c r="P9515"/>
      <c r="Q9515"/>
    </row>
    <row r="9516" spans="3:17" x14ac:dyDescent="0.35">
      <c r="C9516"/>
      <c r="D9516"/>
      <c r="E9516"/>
      <c r="F9516"/>
      <c r="G9516"/>
      <c r="H9516"/>
      <c r="I9516"/>
      <c r="J9516"/>
      <c r="K9516"/>
      <c r="L9516"/>
      <c r="M9516"/>
      <c r="N9516"/>
      <c r="O9516"/>
      <c r="P9516"/>
      <c r="Q9516"/>
    </row>
    <row r="9517" spans="3:17" x14ac:dyDescent="0.35">
      <c r="C9517"/>
      <c r="D9517"/>
      <c r="E9517"/>
      <c r="F9517"/>
      <c r="G9517"/>
      <c r="H9517"/>
      <c r="I9517"/>
      <c r="J9517"/>
      <c r="K9517"/>
      <c r="L9517"/>
      <c r="M9517"/>
      <c r="N9517"/>
      <c r="O9517"/>
      <c r="P9517"/>
      <c r="Q9517"/>
    </row>
    <row r="9518" spans="3:17" x14ac:dyDescent="0.35">
      <c r="C9518"/>
      <c r="D9518"/>
      <c r="E9518"/>
      <c r="F9518"/>
      <c r="G9518"/>
      <c r="H9518"/>
      <c r="I9518"/>
      <c r="J9518"/>
      <c r="K9518"/>
      <c r="L9518"/>
      <c r="M9518"/>
      <c r="N9518"/>
      <c r="O9518"/>
      <c r="P9518"/>
      <c r="Q9518"/>
    </row>
    <row r="9519" spans="3:17" x14ac:dyDescent="0.35">
      <c r="C9519"/>
      <c r="D9519"/>
      <c r="E9519"/>
      <c r="F9519"/>
      <c r="G9519"/>
      <c r="H9519"/>
      <c r="I9519"/>
      <c r="J9519"/>
      <c r="K9519"/>
      <c r="L9519"/>
      <c r="M9519"/>
      <c r="N9519"/>
      <c r="O9519"/>
      <c r="P9519"/>
      <c r="Q9519"/>
    </row>
    <row r="9520" spans="3:17" x14ac:dyDescent="0.35">
      <c r="C9520"/>
      <c r="D9520"/>
      <c r="E9520"/>
      <c r="F9520"/>
      <c r="G9520"/>
      <c r="H9520"/>
      <c r="I9520"/>
      <c r="J9520"/>
      <c r="K9520"/>
      <c r="L9520"/>
      <c r="M9520"/>
      <c r="N9520"/>
      <c r="O9520"/>
      <c r="P9520"/>
      <c r="Q9520"/>
    </row>
    <row r="9521" spans="3:17" x14ac:dyDescent="0.35">
      <c r="C9521"/>
      <c r="D9521"/>
      <c r="E9521"/>
      <c r="F9521"/>
      <c r="G9521"/>
      <c r="H9521"/>
      <c r="I9521"/>
      <c r="J9521"/>
      <c r="K9521"/>
      <c r="L9521"/>
      <c r="M9521"/>
      <c r="N9521"/>
      <c r="O9521"/>
      <c r="P9521"/>
      <c r="Q9521"/>
    </row>
    <row r="9522" spans="3:17" x14ac:dyDescent="0.35">
      <c r="C9522"/>
      <c r="D9522"/>
      <c r="E9522"/>
      <c r="F9522"/>
      <c r="G9522"/>
      <c r="H9522"/>
      <c r="I9522"/>
      <c r="J9522"/>
      <c r="K9522"/>
      <c r="L9522"/>
      <c r="M9522"/>
      <c r="N9522"/>
      <c r="O9522"/>
      <c r="P9522"/>
      <c r="Q9522"/>
    </row>
    <row r="9523" spans="3:17" x14ac:dyDescent="0.35">
      <c r="C9523"/>
      <c r="D9523"/>
      <c r="E9523"/>
      <c r="F9523"/>
      <c r="G9523"/>
      <c r="H9523"/>
      <c r="I9523"/>
      <c r="J9523"/>
      <c r="K9523"/>
      <c r="L9523"/>
      <c r="M9523"/>
      <c r="N9523"/>
      <c r="O9523"/>
      <c r="P9523"/>
      <c r="Q9523"/>
    </row>
    <row r="9524" spans="3:17" x14ac:dyDescent="0.35">
      <c r="C9524"/>
      <c r="D9524"/>
      <c r="E9524"/>
      <c r="F9524"/>
      <c r="G9524"/>
      <c r="H9524"/>
      <c r="I9524"/>
      <c r="J9524"/>
      <c r="K9524"/>
      <c r="L9524"/>
      <c r="M9524"/>
      <c r="N9524"/>
      <c r="O9524"/>
      <c r="P9524"/>
      <c r="Q9524"/>
    </row>
    <row r="9525" spans="3:17" x14ac:dyDescent="0.35">
      <c r="C9525"/>
      <c r="D9525"/>
      <c r="E9525"/>
      <c r="F9525"/>
      <c r="G9525"/>
      <c r="H9525"/>
      <c r="I9525"/>
      <c r="J9525"/>
      <c r="K9525"/>
      <c r="L9525"/>
      <c r="M9525"/>
      <c r="N9525"/>
      <c r="O9525"/>
      <c r="P9525"/>
      <c r="Q9525"/>
    </row>
    <row r="9526" spans="3:17" x14ac:dyDescent="0.35">
      <c r="C9526"/>
      <c r="D9526"/>
      <c r="E9526"/>
      <c r="F9526"/>
      <c r="G9526"/>
      <c r="H9526"/>
      <c r="I9526"/>
      <c r="J9526"/>
      <c r="K9526"/>
      <c r="L9526"/>
      <c r="M9526"/>
      <c r="N9526"/>
      <c r="O9526"/>
      <c r="P9526"/>
      <c r="Q9526"/>
    </row>
    <row r="9527" spans="3:17" x14ac:dyDescent="0.35">
      <c r="C9527"/>
      <c r="D9527"/>
      <c r="E9527"/>
      <c r="F9527"/>
      <c r="G9527"/>
      <c r="H9527"/>
      <c r="I9527"/>
      <c r="J9527"/>
      <c r="K9527"/>
      <c r="L9527"/>
      <c r="M9527"/>
      <c r="N9527"/>
      <c r="O9527"/>
      <c r="P9527"/>
      <c r="Q9527"/>
    </row>
    <row r="9528" spans="3:17" x14ac:dyDescent="0.35">
      <c r="C9528"/>
      <c r="D9528"/>
      <c r="E9528"/>
      <c r="F9528"/>
      <c r="G9528"/>
      <c r="H9528"/>
      <c r="I9528"/>
      <c r="J9528"/>
      <c r="K9528"/>
      <c r="L9528"/>
      <c r="M9528"/>
      <c r="N9528"/>
      <c r="O9528"/>
      <c r="P9528"/>
      <c r="Q9528"/>
    </row>
    <row r="9529" spans="3:17" x14ac:dyDescent="0.35">
      <c r="C9529"/>
      <c r="D9529"/>
      <c r="E9529"/>
      <c r="F9529"/>
      <c r="G9529"/>
      <c r="H9529"/>
      <c r="I9529"/>
      <c r="J9529"/>
      <c r="K9529"/>
      <c r="L9529"/>
      <c r="M9529"/>
      <c r="N9529"/>
      <c r="O9529"/>
      <c r="P9529"/>
      <c r="Q9529"/>
    </row>
    <row r="9530" spans="3:17" x14ac:dyDescent="0.35">
      <c r="C9530"/>
      <c r="D9530"/>
      <c r="E9530"/>
      <c r="F9530"/>
      <c r="G9530"/>
      <c r="H9530"/>
      <c r="I9530"/>
      <c r="J9530"/>
      <c r="K9530"/>
      <c r="L9530"/>
      <c r="M9530"/>
      <c r="N9530"/>
      <c r="O9530"/>
      <c r="P9530"/>
      <c r="Q9530"/>
    </row>
    <row r="9531" spans="3:17" x14ac:dyDescent="0.35">
      <c r="C9531"/>
      <c r="D9531"/>
      <c r="E9531"/>
      <c r="F9531"/>
      <c r="G9531"/>
      <c r="H9531"/>
      <c r="I9531"/>
      <c r="J9531"/>
      <c r="K9531"/>
      <c r="L9531"/>
      <c r="M9531"/>
      <c r="N9531"/>
      <c r="O9531"/>
      <c r="P9531"/>
      <c r="Q9531"/>
    </row>
    <row r="9532" spans="3:17" x14ac:dyDescent="0.35">
      <c r="C9532"/>
      <c r="D9532"/>
      <c r="E9532"/>
      <c r="F9532"/>
      <c r="G9532"/>
      <c r="H9532"/>
      <c r="I9532"/>
      <c r="J9532"/>
      <c r="K9532"/>
      <c r="L9532"/>
      <c r="M9532"/>
      <c r="N9532"/>
      <c r="O9532"/>
      <c r="P9532"/>
      <c r="Q9532"/>
    </row>
    <row r="9533" spans="3:17" x14ac:dyDescent="0.35">
      <c r="C9533"/>
      <c r="D9533"/>
      <c r="E9533"/>
      <c r="F9533"/>
      <c r="G9533"/>
      <c r="H9533"/>
      <c r="I9533"/>
      <c r="J9533"/>
      <c r="K9533"/>
      <c r="L9533"/>
      <c r="M9533"/>
      <c r="N9533"/>
      <c r="O9533"/>
      <c r="P9533"/>
      <c r="Q9533"/>
    </row>
    <row r="9534" spans="3:17" x14ac:dyDescent="0.35">
      <c r="C9534"/>
      <c r="D9534"/>
      <c r="E9534"/>
      <c r="F9534"/>
      <c r="G9534"/>
      <c r="H9534"/>
      <c r="I9534"/>
      <c r="J9534"/>
      <c r="K9534"/>
      <c r="L9534"/>
      <c r="M9534"/>
      <c r="N9534"/>
      <c r="O9534"/>
      <c r="P9534"/>
      <c r="Q9534"/>
    </row>
    <row r="9535" spans="3:17" x14ac:dyDescent="0.35">
      <c r="C9535"/>
      <c r="D9535"/>
      <c r="E9535"/>
      <c r="F9535"/>
      <c r="G9535"/>
      <c r="H9535"/>
      <c r="I9535"/>
      <c r="J9535"/>
      <c r="K9535"/>
      <c r="L9535"/>
      <c r="M9535"/>
      <c r="N9535"/>
      <c r="O9535"/>
      <c r="P9535"/>
      <c r="Q9535"/>
    </row>
    <row r="9536" spans="3:17" x14ac:dyDescent="0.35">
      <c r="C9536"/>
      <c r="D9536"/>
      <c r="E9536"/>
      <c r="F9536"/>
      <c r="G9536"/>
      <c r="H9536"/>
      <c r="I9536"/>
      <c r="J9536"/>
      <c r="K9536"/>
      <c r="L9536"/>
      <c r="M9536"/>
      <c r="N9536"/>
      <c r="O9536"/>
      <c r="P9536"/>
      <c r="Q9536"/>
    </row>
    <row r="9537" spans="3:17" x14ac:dyDescent="0.35">
      <c r="C9537"/>
      <c r="D9537"/>
      <c r="E9537"/>
      <c r="F9537"/>
      <c r="G9537"/>
      <c r="H9537"/>
      <c r="I9537"/>
      <c r="J9537"/>
      <c r="K9537"/>
      <c r="L9537"/>
      <c r="M9537"/>
      <c r="N9537"/>
      <c r="O9537"/>
      <c r="P9537"/>
      <c r="Q9537"/>
    </row>
    <row r="9538" spans="3:17" x14ac:dyDescent="0.35">
      <c r="C9538"/>
      <c r="D9538"/>
      <c r="E9538"/>
      <c r="F9538"/>
      <c r="G9538"/>
      <c r="H9538"/>
      <c r="I9538"/>
      <c r="J9538"/>
      <c r="K9538"/>
      <c r="L9538"/>
      <c r="M9538"/>
      <c r="N9538"/>
      <c r="O9538"/>
      <c r="P9538"/>
      <c r="Q9538"/>
    </row>
    <row r="9539" spans="3:17" x14ac:dyDescent="0.35">
      <c r="C9539"/>
      <c r="D9539"/>
      <c r="E9539"/>
      <c r="F9539"/>
      <c r="G9539"/>
      <c r="H9539"/>
      <c r="I9539"/>
      <c r="J9539"/>
      <c r="K9539"/>
      <c r="L9539"/>
      <c r="M9539"/>
      <c r="N9539"/>
      <c r="O9539"/>
      <c r="P9539"/>
      <c r="Q9539"/>
    </row>
    <row r="9540" spans="3:17" x14ac:dyDescent="0.35">
      <c r="C9540"/>
      <c r="D9540"/>
      <c r="E9540"/>
      <c r="F9540"/>
      <c r="G9540"/>
      <c r="H9540"/>
      <c r="I9540"/>
      <c r="J9540"/>
      <c r="K9540"/>
      <c r="L9540"/>
      <c r="M9540"/>
      <c r="N9540"/>
      <c r="O9540"/>
      <c r="P9540"/>
      <c r="Q9540"/>
    </row>
    <row r="9541" spans="3:17" x14ac:dyDescent="0.35">
      <c r="C9541"/>
      <c r="D9541"/>
      <c r="E9541"/>
      <c r="F9541"/>
      <c r="G9541"/>
      <c r="H9541"/>
      <c r="I9541"/>
      <c r="J9541"/>
      <c r="K9541"/>
      <c r="L9541"/>
      <c r="M9541"/>
      <c r="N9541"/>
      <c r="O9541"/>
      <c r="P9541"/>
      <c r="Q9541"/>
    </row>
    <row r="9542" spans="3:17" x14ac:dyDescent="0.35">
      <c r="C9542"/>
      <c r="D9542"/>
      <c r="E9542"/>
      <c r="F9542"/>
      <c r="G9542"/>
      <c r="H9542"/>
      <c r="I9542"/>
      <c r="J9542"/>
      <c r="K9542"/>
      <c r="L9542"/>
      <c r="M9542"/>
      <c r="N9542"/>
      <c r="O9542"/>
      <c r="P9542"/>
      <c r="Q9542"/>
    </row>
    <row r="9543" spans="3:17" x14ac:dyDescent="0.35">
      <c r="C9543"/>
      <c r="D9543"/>
      <c r="E9543"/>
      <c r="F9543"/>
      <c r="G9543"/>
      <c r="H9543"/>
      <c r="I9543"/>
      <c r="J9543"/>
      <c r="K9543"/>
      <c r="L9543"/>
      <c r="M9543"/>
      <c r="N9543"/>
      <c r="O9543"/>
      <c r="P9543"/>
      <c r="Q9543"/>
    </row>
    <row r="9544" spans="3:17" x14ac:dyDescent="0.35">
      <c r="C9544"/>
      <c r="D9544"/>
      <c r="E9544"/>
      <c r="F9544"/>
      <c r="G9544"/>
      <c r="H9544"/>
      <c r="I9544"/>
      <c r="J9544"/>
      <c r="K9544"/>
      <c r="L9544"/>
      <c r="M9544"/>
      <c r="N9544"/>
      <c r="O9544"/>
      <c r="P9544"/>
      <c r="Q9544"/>
    </row>
    <row r="9545" spans="3:17" x14ac:dyDescent="0.35">
      <c r="C9545"/>
      <c r="D9545"/>
      <c r="E9545"/>
      <c r="F9545"/>
      <c r="G9545"/>
      <c r="H9545"/>
      <c r="I9545"/>
      <c r="J9545"/>
      <c r="K9545"/>
      <c r="L9545"/>
      <c r="M9545"/>
      <c r="N9545"/>
      <c r="O9545"/>
      <c r="P9545"/>
      <c r="Q9545"/>
    </row>
    <row r="9546" spans="3:17" x14ac:dyDescent="0.35">
      <c r="C9546"/>
      <c r="D9546"/>
      <c r="E9546"/>
      <c r="F9546"/>
      <c r="G9546"/>
      <c r="H9546"/>
      <c r="I9546"/>
      <c r="J9546"/>
      <c r="K9546"/>
      <c r="L9546"/>
      <c r="M9546"/>
      <c r="N9546"/>
      <c r="O9546"/>
      <c r="P9546"/>
      <c r="Q9546"/>
    </row>
    <row r="9547" spans="3:17" x14ac:dyDescent="0.35">
      <c r="C9547"/>
      <c r="D9547"/>
      <c r="E9547"/>
      <c r="F9547"/>
      <c r="G9547"/>
      <c r="H9547"/>
      <c r="I9547"/>
      <c r="J9547"/>
      <c r="K9547"/>
      <c r="L9547"/>
      <c r="M9547"/>
      <c r="N9547"/>
      <c r="O9547"/>
      <c r="P9547"/>
      <c r="Q9547"/>
    </row>
    <row r="9548" spans="3:17" x14ac:dyDescent="0.35">
      <c r="C9548"/>
      <c r="D9548"/>
      <c r="E9548"/>
      <c r="F9548"/>
      <c r="G9548"/>
      <c r="H9548"/>
      <c r="I9548"/>
      <c r="J9548"/>
      <c r="K9548"/>
      <c r="L9548"/>
      <c r="M9548"/>
      <c r="N9548"/>
      <c r="O9548"/>
      <c r="P9548"/>
      <c r="Q9548"/>
    </row>
    <row r="9549" spans="3:17" x14ac:dyDescent="0.35">
      <c r="C9549"/>
      <c r="D9549"/>
      <c r="E9549"/>
      <c r="F9549"/>
      <c r="G9549"/>
      <c r="H9549"/>
      <c r="I9549"/>
      <c r="J9549"/>
      <c r="K9549"/>
      <c r="L9549"/>
      <c r="M9549"/>
      <c r="N9549"/>
      <c r="O9549"/>
      <c r="P9549"/>
      <c r="Q9549"/>
    </row>
    <row r="9550" spans="3:17" x14ac:dyDescent="0.35">
      <c r="C9550"/>
      <c r="D9550"/>
      <c r="E9550"/>
      <c r="F9550"/>
      <c r="G9550"/>
      <c r="H9550"/>
      <c r="I9550"/>
      <c r="J9550"/>
      <c r="K9550"/>
      <c r="L9550"/>
      <c r="M9550"/>
      <c r="N9550"/>
      <c r="O9550"/>
      <c r="P9550"/>
      <c r="Q9550"/>
    </row>
    <row r="9551" spans="3:17" x14ac:dyDescent="0.35">
      <c r="C9551"/>
      <c r="D9551"/>
      <c r="E9551"/>
      <c r="F9551"/>
      <c r="G9551"/>
      <c r="H9551"/>
      <c r="I9551"/>
      <c r="J9551"/>
      <c r="K9551"/>
      <c r="L9551"/>
      <c r="M9551"/>
      <c r="N9551"/>
      <c r="O9551"/>
      <c r="P9551"/>
      <c r="Q9551"/>
    </row>
    <row r="9552" spans="3:17" x14ac:dyDescent="0.35">
      <c r="C9552"/>
      <c r="D9552"/>
      <c r="E9552"/>
      <c r="F9552"/>
      <c r="G9552"/>
      <c r="H9552"/>
      <c r="I9552"/>
      <c r="J9552"/>
      <c r="K9552"/>
      <c r="L9552"/>
      <c r="M9552"/>
      <c r="N9552"/>
      <c r="O9552"/>
      <c r="P9552"/>
      <c r="Q9552"/>
    </row>
    <row r="9553" spans="3:17" x14ac:dyDescent="0.35">
      <c r="C9553"/>
      <c r="D9553"/>
      <c r="E9553"/>
      <c r="F9553"/>
      <c r="G9553"/>
      <c r="H9553"/>
      <c r="I9553"/>
      <c r="J9553"/>
      <c r="K9553"/>
      <c r="L9553"/>
      <c r="M9553"/>
      <c r="N9553"/>
      <c r="O9553"/>
      <c r="P9553"/>
      <c r="Q9553"/>
    </row>
    <row r="9554" spans="3:17" x14ac:dyDescent="0.35">
      <c r="C9554"/>
      <c r="D9554"/>
      <c r="E9554"/>
      <c r="F9554"/>
      <c r="G9554"/>
      <c r="H9554"/>
      <c r="I9554"/>
      <c r="J9554"/>
      <c r="K9554"/>
      <c r="L9554"/>
      <c r="M9554"/>
      <c r="N9554"/>
      <c r="O9554"/>
      <c r="P9554"/>
      <c r="Q9554"/>
    </row>
    <row r="9555" spans="3:17" x14ac:dyDescent="0.35">
      <c r="C9555"/>
      <c r="D9555"/>
      <c r="E9555"/>
      <c r="F9555"/>
      <c r="G9555"/>
      <c r="H9555"/>
      <c r="I9555"/>
      <c r="J9555"/>
      <c r="K9555"/>
      <c r="L9555"/>
      <c r="M9555"/>
      <c r="N9555"/>
      <c r="O9555"/>
      <c r="P9555"/>
      <c r="Q9555"/>
    </row>
    <row r="9556" spans="3:17" x14ac:dyDescent="0.35">
      <c r="C9556"/>
      <c r="D9556"/>
      <c r="E9556"/>
      <c r="F9556"/>
      <c r="G9556"/>
      <c r="H9556"/>
      <c r="I9556"/>
      <c r="J9556"/>
      <c r="K9556"/>
      <c r="L9556"/>
      <c r="M9556"/>
      <c r="N9556"/>
      <c r="O9556"/>
      <c r="P9556"/>
      <c r="Q9556"/>
    </row>
    <row r="9557" spans="3:17" x14ac:dyDescent="0.35">
      <c r="C9557"/>
      <c r="D9557"/>
      <c r="E9557"/>
      <c r="F9557"/>
      <c r="G9557"/>
      <c r="H9557"/>
      <c r="I9557"/>
      <c r="J9557"/>
      <c r="K9557"/>
      <c r="L9557"/>
      <c r="M9557"/>
      <c r="N9557"/>
      <c r="O9557"/>
      <c r="P9557"/>
      <c r="Q9557"/>
    </row>
    <row r="9558" spans="3:17" x14ac:dyDescent="0.35">
      <c r="C9558"/>
      <c r="D9558"/>
      <c r="E9558"/>
      <c r="F9558"/>
      <c r="G9558"/>
      <c r="H9558"/>
      <c r="I9558"/>
      <c r="J9558"/>
      <c r="K9558"/>
      <c r="L9558"/>
      <c r="M9558"/>
      <c r="N9558"/>
      <c r="O9558"/>
      <c r="P9558"/>
      <c r="Q9558"/>
    </row>
    <row r="9559" spans="3:17" x14ac:dyDescent="0.35">
      <c r="C9559"/>
      <c r="D9559"/>
      <c r="E9559"/>
      <c r="F9559"/>
      <c r="G9559"/>
      <c r="H9559"/>
      <c r="I9559"/>
      <c r="J9559"/>
      <c r="K9559"/>
      <c r="L9559"/>
      <c r="M9559"/>
      <c r="N9559"/>
      <c r="O9559"/>
      <c r="P9559"/>
      <c r="Q9559"/>
    </row>
    <row r="9560" spans="3:17" x14ac:dyDescent="0.35">
      <c r="C9560"/>
      <c r="D9560"/>
      <c r="E9560"/>
      <c r="F9560"/>
      <c r="G9560"/>
      <c r="H9560"/>
      <c r="I9560"/>
      <c r="J9560"/>
      <c r="K9560"/>
      <c r="L9560"/>
      <c r="M9560"/>
      <c r="N9560"/>
      <c r="O9560"/>
      <c r="P9560"/>
      <c r="Q9560"/>
    </row>
    <row r="9561" spans="3:17" x14ac:dyDescent="0.35">
      <c r="C9561"/>
      <c r="D9561"/>
      <c r="E9561"/>
      <c r="F9561"/>
      <c r="G9561"/>
      <c r="H9561"/>
      <c r="I9561"/>
      <c r="J9561"/>
      <c r="K9561"/>
      <c r="L9561"/>
      <c r="M9561"/>
      <c r="N9561"/>
      <c r="O9561"/>
      <c r="P9561"/>
      <c r="Q9561"/>
    </row>
    <row r="9562" spans="3:17" x14ac:dyDescent="0.35">
      <c r="C9562"/>
      <c r="D9562"/>
      <c r="E9562"/>
      <c r="F9562"/>
      <c r="G9562"/>
      <c r="H9562"/>
      <c r="I9562"/>
      <c r="J9562"/>
      <c r="K9562"/>
      <c r="L9562"/>
      <c r="M9562"/>
      <c r="N9562"/>
      <c r="O9562"/>
      <c r="P9562"/>
      <c r="Q9562"/>
    </row>
    <row r="9563" spans="3:17" x14ac:dyDescent="0.35">
      <c r="C9563"/>
      <c r="D9563"/>
      <c r="E9563"/>
      <c r="F9563"/>
      <c r="G9563"/>
      <c r="H9563"/>
      <c r="I9563"/>
      <c r="J9563"/>
      <c r="K9563"/>
      <c r="L9563"/>
      <c r="M9563"/>
      <c r="N9563"/>
      <c r="O9563"/>
      <c r="P9563"/>
      <c r="Q9563"/>
    </row>
    <row r="9564" spans="3:17" x14ac:dyDescent="0.35">
      <c r="C9564"/>
      <c r="D9564"/>
      <c r="E9564"/>
      <c r="F9564"/>
      <c r="G9564"/>
      <c r="H9564"/>
      <c r="I9564"/>
      <c r="J9564"/>
      <c r="K9564"/>
      <c r="L9564"/>
      <c r="M9564"/>
      <c r="N9564"/>
      <c r="O9564"/>
      <c r="P9564"/>
      <c r="Q9564"/>
    </row>
    <row r="9565" spans="3:17" x14ac:dyDescent="0.35">
      <c r="C9565"/>
      <c r="D9565"/>
      <c r="E9565"/>
      <c r="F9565"/>
      <c r="G9565"/>
      <c r="H9565"/>
      <c r="I9565"/>
      <c r="J9565"/>
      <c r="K9565"/>
      <c r="L9565"/>
      <c r="M9565"/>
      <c r="N9565"/>
      <c r="O9565"/>
      <c r="P9565"/>
      <c r="Q9565"/>
    </row>
    <row r="9566" spans="3:17" x14ac:dyDescent="0.35">
      <c r="C9566"/>
      <c r="D9566"/>
      <c r="E9566"/>
      <c r="F9566"/>
      <c r="G9566"/>
      <c r="H9566"/>
      <c r="I9566"/>
      <c r="J9566"/>
      <c r="K9566"/>
      <c r="L9566"/>
      <c r="M9566"/>
      <c r="N9566"/>
      <c r="O9566"/>
      <c r="P9566"/>
      <c r="Q9566"/>
    </row>
    <row r="9567" spans="3:17" x14ac:dyDescent="0.35">
      <c r="C9567"/>
      <c r="D9567"/>
      <c r="E9567"/>
      <c r="F9567"/>
      <c r="G9567"/>
      <c r="H9567"/>
      <c r="I9567"/>
      <c r="J9567"/>
      <c r="K9567"/>
      <c r="L9567"/>
      <c r="M9567"/>
      <c r="N9567"/>
      <c r="O9567"/>
      <c r="P9567"/>
      <c r="Q9567"/>
    </row>
    <row r="9568" spans="3:17" x14ac:dyDescent="0.35">
      <c r="C9568"/>
      <c r="D9568"/>
      <c r="E9568"/>
      <c r="F9568"/>
      <c r="G9568"/>
      <c r="H9568"/>
      <c r="I9568"/>
      <c r="J9568"/>
      <c r="K9568"/>
      <c r="L9568"/>
      <c r="M9568"/>
      <c r="N9568"/>
      <c r="O9568"/>
      <c r="P9568"/>
      <c r="Q9568"/>
    </row>
    <row r="9569" spans="3:17" x14ac:dyDescent="0.35">
      <c r="C9569"/>
      <c r="D9569"/>
      <c r="E9569"/>
      <c r="F9569"/>
      <c r="G9569"/>
      <c r="H9569"/>
      <c r="I9569"/>
      <c r="J9569"/>
      <c r="K9569"/>
      <c r="L9569"/>
      <c r="M9569"/>
      <c r="N9569"/>
      <c r="O9569"/>
      <c r="P9569"/>
      <c r="Q9569"/>
    </row>
    <row r="9570" spans="3:17" x14ac:dyDescent="0.35">
      <c r="C9570"/>
      <c r="D9570"/>
      <c r="E9570"/>
      <c r="F9570"/>
      <c r="G9570"/>
      <c r="H9570"/>
      <c r="I9570"/>
      <c r="J9570"/>
      <c r="K9570"/>
      <c r="L9570"/>
      <c r="M9570"/>
      <c r="N9570"/>
      <c r="O9570"/>
      <c r="P9570"/>
      <c r="Q9570"/>
    </row>
    <row r="9571" spans="3:17" x14ac:dyDescent="0.35">
      <c r="C9571"/>
      <c r="D9571"/>
      <c r="E9571"/>
      <c r="F9571"/>
      <c r="G9571"/>
      <c r="H9571"/>
      <c r="I9571"/>
      <c r="J9571"/>
      <c r="K9571"/>
      <c r="L9571"/>
      <c r="M9571"/>
      <c r="N9571"/>
      <c r="O9571"/>
      <c r="P9571"/>
      <c r="Q9571"/>
    </row>
    <row r="9572" spans="3:17" x14ac:dyDescent="0.35">
      <c r="C9572"/>
      <c r="D9572"/>
      <c r="E9572"/>
      <c r="F9572"/>
      <c r="G9572"/>
      <c r="H9572"/>
      <c r="I9572"/>
      <c r="J9572"/>
      <c r="K9572"/>
      <c r="L9572"/>
      <c r="M9572"/>
      <c r="N9572"/>
      <c r="O9572"/>
      <c r="P9572"/>
      <c r="Q9572"/>
    </row>
    <row r="9573" spans="3:17" x14ac:dyDescent="0.35">
      <c r="C9573"/>
      <c r="D9573"/>
      <c r="E9573"/>
      <c r="F9573"/>
      <c r="G9573"/>
      <c r="H9573"/>
      <c r="I9573"/>
      <c r="J9573"/>
      <c r="K9573"/>
      <c r="L9573"/>
      <c r="M9573"/>
      <c r="N9573"/>
      <c r="O9573"/>
      <c r="P9573"/>
      <c r="Q9573"/>
    </row>
    <row r="9574" spans="3:17" x14ac:dyDescent="0.35">
      <c r="C9574"/>
      <c r="D9574"/>
      <c r="E9574"/>
      <c r="F9574"/>
      <c r="G9574"/>
      <c r="H9574"/>
      <c r="I9574"/>
      <c r="J9574"/>
      <c r="K9574"/>
      <c r="L9574"/>
      <c r="M9574"/>
      <c r="N9574"/>
      <c r="O9574"/>
      <c r="P9574"/>
      <c r="Q9574"/>
    </row>
    <row r="9575" spans="3:17" x14ac:dyDescent="0.35">
      <c r="C9575"/>
      <c r="D9575"/>
      <c r="E9575"/>
      <c r="F9575"/>
      <c r="G9575"/>
      <c r="H9575"/>
      <c r="I9575"/>
      <c r="J9575"/>
      <c r="K9575"/>
      <c r="L9575"/>
      <c r="M9575"/>
      <c r="N9575"/>
      <c r="O9575"/>
      <c r="P9575"/>
      <c r="Q9575"/>
    </row>
    <row r="9576" spans="3:17" x14ac:dyDescent="0.35">
      <c r="C9576"/>
      <c r="D9576"/>
      <c r="E9576"/>
      <c r="F9576"/>
      <c r="G9576"/>
      <c r="H9576"/>
      <c r="I9576"/>
      <c r="J9576"/>
      <c r="K9576"/>
      <c r="L9576"/>
      <c r="M9576"/>
      <c r="N9576"/>
      <c r="O9576"/>
      <c r="P9576"/>
      <c r="Q9576"/>
    </row>
    <row r="9577" spans="3:17" x14ac:dyDescent="0.35">
      <c r="C9577"/>
      <c r="D9577"/>
      <c r="E9577"/>
      <c r="F9577"/>
      <c r="G9577"/>
      <c r="H9577"/>
      <c r="I9577"/>
      <c r="J9577"/>
      <c r="K9577"/>
      <c r="L9577"/>
      <c r="M9577"/>
      <c r="N9577"/>
      <c r="O9577"/>
      <c r="P9577"/>
      <c r="Q9577"/>
    </row>
    <row r="9578" spans="3:17" x14ac:dyDescent="0.35">
      <c r="C9578"/>
      <c r="D9578"/>
      <c r="E9578"/>
      <c r="F9578"/>
      <c r="G9578"/>
      <c r="H9578"/>
      <c r="I9578"/>
      <c r="J9578"/>
      <c r="K9578"/>
      <c r="L9578"/>
      <c r="M9578"/>
      <c r="N9578"/>
      <c r="O9578"/>
      <c r="P9578"/>
      <c r="Q9578"/>
    </row>
    <row r="9579" spans="3:17" x14ac:dyDescent="0.35">
      <c r="C9579"/>
      <c r="D9579"/>
      <c r="E9579"/>
      <c r="F9579"/>
      <c r="G9579"/>
      <c r="H9579"/>
      <c r="I9579"/>
      <c r="J9579"/>
      <c r="K9579"/>
      <c r="L9579"/>
      <c r="M9579"/>
      <c r="N9579"/>
      <c r="O9579"/>
      <c r="P9579"/>
      <c r="Q9579"/>
    </row>
    <row r="9580" spans="3:17" x14ac:dyDescent="0.35">
      <c r="C9580"/>
      <c r="D9580"/>
      <c r="E9580"/>
      <c r="F9580"/>
      <c r="G9580"/>
      <c r="H9580"/>
      <c r="I9580"/>
      <c r="J9580"/>
      <c r="K9580"/>
      <c r="L9580"/>
      <c r="M9580"/>
      <c r="N9580"/>
      <c r="O9580"/>
      <c r="P9580"/>
      <c r="Q9580"/>
    </row>
    <row r="9581" spans="3:17" x14ac:dyDescent="0.35">
      <c r="C9581"/>
      <c r="D9581"/>
      <c r="E9581"/>
      <c r="F9581"/>
      <c r="G9581"/>
      <c r="H9581"/>
      <c r="I9581"/>
      <c r="J9581"/>
      <c r="K9581"/>
      <c r="L9581"/>
      <c r="M9581"/>
      <c r="N9581"/>
      <c r="O9581"/>
      <c r="P9581"/>
      <c r="Q9581"/>
    </row>
    <row r="9582" spans="3:17" x14ac:dyDescent="0.35">
      <c r="C9582"/>
      <c r="D9582"/>
      <c r="E9582"/>
      <c r="F9582"/>
      <c r="G9582"/>
      <c r="H9582"/>
      <c r="I9582"/>
      <c r="J9582"/>
      <c r="K9582"/>
      <c r="L9582"/>
      <c r="M9582"/>
      <c r="N9582"/>
      <c r="O9582"/>
      <c r="P9582"/>
      <c r="Q9582"/>
    </row>
    <row r="9583" spans="3:17" x14ac:dyDescent="0.35">
      <c r="C9583"/>
      <c r="D9583"/>
      <c r="E9583"/>
      <c r="F9583"/>
      <c r="G9583"/>
      <c r="H9583"/>
      <c r="I9583"/>
      <c r="J9583"/>
      <c r="K9583"/>
      <c r="L9583"/>
      <c r="M9583"/>
      <c r="N9583"/>
      <c r="O9583"/>
      <c r="P9583"/>
      <c r="Q9583"/>
    </row>
    <row r="9584" spans="3:17" x14ac:dyDescent="0.35">
      <c r="C9584"/>
      <c r="D9584"/>
      <c r="E9584"/>
      <c r="F9584"/>
      <c r="G9584"/>
      <c r="H9584"/>
      <c r="I9584"/>
      <c r="J9584"/>
      <c r="K9584"/>
      <c r="L9584"/>
      <c r="M9584"/>
      <c r="N9584"/>
      <c r="O9584"/>
      <c r="P9584"/>
      <c r="Q9584"/>
    </row>
    <row r="9585" spans="3:17" x14ac:dyDescent="0.35">
      <c r="C9585"/>
      <c r="D9585"/>
      <c r="E9585"/>
      <c r="F9585"/>
      <c r="G9585"/>
      <c r="H9585"/>
      <c r="I9585"/>
      <c r="J9585"/>
      <c r="K9585"/>
      <c r="L9585"/>
      <c r="M9585"/>
      <c r="N9585"/>
      <c r="O9585"/>
      <c r="P9585"/>
      <c r="Q9585"/>
    </row>
    <row r="9586" spans="3:17" x14ac:dyDescent="0.35">
      <c r="C9586"/>
      <c r="D9586"/>
      <c r="E9586"/>
      <c r="F9586"/>
      <c r="G9586"/>
      <c r="H9586"/>
      <c r="I9586"/>
      <c r="J9586"/>
      <c r="K9586"/>
      <c r="L9586"/>
      <c r="M9586"/>
      <c r="N9586"/>
      <c r="O9586"/>
      <c r="P9586"/>
      <c r="Q9586"/>
    </row>
    <row r="9587" spans="3:17" x14ac:dyDescent="0.35">
      <c r="C9587"/>
      <c r="D9587"/>
      <c r="E9587"/>
      <c r="F9587"/>
      <c r="G9587"/>
      <c r="H9587"/>
      <c r="I9587"/>
      <c r="J9587"/>
      <c r="K9587"/>
      <c r="L9587"/>
      <c r="M9587"/>
      <c r="N9587"/>
      <c r="O9587"/>
      <c r="P9587"/>
      <c r="Q9587"/>
    </row>
    <row r="9588" spans="3:17" x14ac:dyDescent="0.35">
      <c r="C9588"/>
      <c r="D9588"/>
      <c r="E9588"/>
      <c r="F9588"/>
      <c r="G9588"/>
      <c r="H9588"/>
      <c r="I9588"/>
      <c r="J9588"/>
      <c r="K9588"/>
      <c r="L9588"/>
      <c r="M9588"/>
      <c r="N9588"/>
      <c r="O9588"/>
      <c r="P9588"/>
      <c r="Q9588"/>
    </row>
    <row r="9589" spans="3:17" x14ac:dyDescent="0.35">
      <c r="C9589"/>
      <c r="D9589"/>
      <c r="E9589"/>
      <c r="F9589"/>
      <c r="G9589"/>
      <c r="H9589"/>
      <c r="I9589"/>
      <c r="J9589"/>
      <c r="K9589"/>
      <c r="L9589"/>
      <c r="M9589"/>
      <c r="N9589"/>
      <c r="O9589"/>
      <c r="P9589"/>
      <c r="Q9589"/>
    </row>
    <row r="9590" spans="3:17" x14ac:dyDescent="0.35">
      <c r="C9590"/>
      <c r="D9590"/>
      <c r="E9590"/>
      <c r="F9590"/>
      <c r="G9590"/>
      <c r="H9590"/>
      <c r="I9590"/>
      <c r="J9590"/>
      <c r="K9590"/>
      <c r="L9590"/>
      <c r="M9590"/>
      <c r="N9590"/>
      <c r="O9590"/>
      <c r="P9590"/>
      <c r="Q9590"/>
    </row>
    <row r="9591" spans="3:17" x14ac:dyDescent="0.35">
      <c r="C9591"/>
      <c r="D9591"/>
      <c r="E9591"/>
      <c r="F9591"/>
      <c r="G9591"/>
      <c r="H9591"/>
      <c r="I9591"/>
      <c r="J9591"/>
      <c r="K9591"/>
      <c r="L9591"/>
      <c r="M9591"/>
      <c r="N9591"/>
      <c r="O9591"/>
      <c r="P9591"/>
      <c r="Q9591"/>
    </row>
    <row r="9592" spans="3:17" x14ac:dyDescent="0.35">
      <c r="C9592"/>
      <c r="D9592"/>
      <c r="E9592"/>
      <c r="F9592"/>
      <c r="G9592"/>
      <c r="H9592"/>
      <c r="I9592"/>
      <c r="J9592"/>
      <c r="K9592"/>
      <c r="L9592"/>
      <c r="M9592"/>
      <c r="N9592"/>
      <c r="O9592"/>
      <c r="P9592"/>
      <c r="Q9592"/>
    </row>
    <row r="9593" spans="3:17" x14ac:dyDescent="0.35">
      <c r="C9593"/>
      <c r="D9593"/>
      <c r="E9593"/>
      <c r="F9593"/>
      <c r="G9593"/>
      <c r="H9593"/>
      <c r="I9593"/>
      <c r="J9593"/>
      <c r="K9593"/>
      <c r="L9593"/>
      <c r="M9593"/>
      <c r="N9593"/>
      <c r="O9593"/>
      <c r="P9593"/>
      <c r="Q9593"/>
    </row>
    <row r="9594" spans="3:17" x14ac:dyDescent="0.35">
      <c r="C9594"/>
      <c r="D9594"/>
      <c r="E9594"/>
      <c r="F9594"/>
      <c r="G9594"/>
      <c r="H9594"/>
      <c r="I9594"/>
      <c r="J9594"/>
      <c r="K9594"/>
      <c r="L9594"/>
      <c r="M9594"/>
      <c r="N9594"/>
      <c r="O9594"/>
      <c r="P9594"/>
      <c r="Q9594"/>
    </row>
    <row r="9595" spans="3:17" x14ac:dyDescent="0.35">
      <c r="C9595"/>
      <c r="D9595"/>
      <c r="E9595"/>
      <c r="F9595"/>
      <c r="G9595"/>
      <c r="H9595"/>
      <c r="I9595"/>
      <c r="J9595"/>
      <c r="K9595"/>
      <c r="L9595"/>
      <c r="M9595"/>
      <c r="N9595"/>
      <c r="O9595"/>
      <c r="P9595"/>
      <c r="Q9595"/>
    </row>
    <row r="9596" spans="3:17" x14ac:dyDescent="0.35">
      <c r="C9596"/>
      <c r="D9596"/>
      <c r="E9596"/>
      <c r="F9596"/>
      <c r="G9596"/>
      <c r="H9596"/>
      <c r="I9596"/>
      <c r="J9596"/>
      <c r="K9596"/>
      <c r="L9596"/>
      <c r="M9596"/>
      <c r="N9596"/>
      <c r="O9596"/>
      <c r="P9596"/>
      <c r="Q9596"/>
    </row>
    <row r="9597" spans="3:17" x14ac:dyDescent="0.35">
      <c r="C9597"/>
      <c r="D9597"/>
      <c r="E9597"/>
      <c r="F9597"/>
      <c r="G9597"/>
      <c r="H9597"/>
      <c r="I9597"/>
      <c r="J9597"/>
      <c r="K9597"/>
      <c r="L9597"/>
      <c r="M9597"/>
      <c r="N9597"/>
      <c r="O9597"/>
      <c r="P9597"/>
      <c r="Q9597"/>
    </row>
    <row r="9598" spans="3:17" x14ac:dyDescent="0.35">
      <c r="C9598"/>
      <c r="D9598"/>
      <c r="E9598"/>
      <c r="F9598"/>
      <c r="G9598"/>
      <c r="H9598"/>
      <c r="I9598"/>
      <c r="J9598"/>
      <c r="K9598"/>
      <c r="L9598"/>
      <c r="M9598"/>
      <c r="N9598"/>
      <c r="O9598"/>
      <c r="P9598"/>
      <c r="Q9598"/>
    </row>
    <row r="9599" spans="3:17" x14ac:dyDescent="0.35">
      <c r="C9599"/>
      <c r="D9599"/>
      <c r="E9599"/>
      <c r="F9599"/>
      <c r="G9599"/>
      <c r="H9599"/>
      <c r="I9599"/>
      <c r="J9599"/>
      <c r="K9599"/>
      <c r="L9599"/>
      <c r="M9599"/>
      <c r="N9599"/>
      <c r="O9599"/>
      <c r="P9599"/>
      <c r="Q9599"/>
    </row>
    <row r="9600" spans="3:17" x14ac:dyDescent="0.35">
      <c r="C9600"/>
      <c r="D9600"/>
      <c r="E9600"/>
      <c r="F9600"/>
      <c r="G9600"/>
      <c r="H9600"/>
      <c r="I9600"/>
      <c r="J9600"/>
      <c r="K9600"/>
      <c r="L9600"/>
      <c r="M9600"/>
      <c r="N9600"/>
      <c r="O9600"/>
      <c r="P9600"/>
      <c r="Q9600"/>
    </row>
    <row r="9601" spans="3:17" x14ac:dyDescent="0.35">
      <c r="C9601"/>
      <c r="D9601"/>
      <c r="E9601"/>
      <c r="F9601"/>
      <c r="G9601"/>
      <c r="H9601"/>
      <c r="I9601"/>
      <c r="J9601"/>
      <c r="K9601"/>
      <c r="L9601"/>
      <c r="M9601"/>
      <c r="N9601"/>
      <c r="O9601"/>
      <c r="P9601"/>
      <c r="Q9601"/>
    </row>
    <row r="9602" spans="3:17" x14ac:dyDescent="0.35">
      <c r="C9602"/>
      <c r="D9602"/>
      <c r="E9602"/>
      <c r="F9602"/>
      <c r="G9602"/>
      <c r="H9602"/>
      <c r="I9602"/>
      <c r="J9602"/>
      <c r="K9602"/>
      <c r="L9602"/>
      <c r="M9602"/>
      <c r="N9602"/>
      <c r="O9602"/>
      <c r="P9602"/>
      <c r="Q9602"/>
    </row>
    <row r="9603" spans="3:17" x14ac:dyDescent="0.35">
      <c r="C9603"/>
      <c r="D9603"/>
      <c r="E9603"/>
      <c r="F9603"/>
      <c r="G9603"/>
      <c r="H9603"/>
      <c r="I9603"/>
      <c r="J9603"/>
      <c r="K9603"/>
      <c r="L9603"/>
      <c r="M9603"/>
      <c r="N9603"/>
      <c r="O9603"/>
      <c r="P9603"/>
      <c r="Q9603"/>
    </row>
    <row r="9604" spans="3:17" x14ac:dyDescent="0.35">
      <c r="C9604"/>
      <c r="D9604"/>
      <c r="E9604"/>
      <c r="F9604"/>
      <c r="G9604"/>
      <c r="H9604"/>
      <c r="I9604"/>
      <c r="J9604"/>
      <c r="K9604"/>
      <c r="L9604"/>
      <c r="M9604"/>
      <c r="N9604"/>
      <c r="O9604"/>
      <c r="P9604"/>
      <c r="Q9604"/>
    </row>
    <row r="9605" spans="3:17" x14ac:dyDescent="0.35">
      <c r="C9605"/>
      <c r="D9605"/>
      <c r="E9605"/>
      <c r="F9605"/>
      <c r="G9605"/>
      <c r="H9605"/>
      <c r="I9605"/>
      <c r="J9605"/>
      <c r="K9605"/>
      <c r="L9605"/>
      <c r="M9605"/>
      <c r="N9605"/>
      <c r="O9605"/>
      <c r="P9605"/>
      <c r="Q9605"/>
    </row>
    <row r="9606" spans="3:17" x14ac:dyDescent="0.35">
      <c r="C9606"/>
      <c r="D9606"/>
      <c r="E9606"/>
      <c r="F9606"/>
      <c r="G9606"/>
      <c r="H9606"/>
      <c r="I9606"/>
      <c r="J9606"/>
      <c r="K9606"/>
      <c r="L9606"/>
      <c r="M9606"/>
      <c r="N9606"/>
      <c r="O9606"/>
      <c r="P9606"/>
      <c r="Q9606"/>
    </row>
    <row r="9607" spans="3:17" x14ac:dyDescent="0.35">
      <c r="C9607"/>
      <c r="D9607"/>
      <c r="E9607"/>
      <c r="F9607"/>
      <c r="G9607"/>
      <c r="H9607"/>
      <c r="I9607"/>
      <c r="J9607"/>
      <c r="K9607"/>
      <c r="L9607"/>
      <c r="M9607"/>
      <c r="N9607"/>
      <c r="O9607"/>
      <c r="P9607"/>
      <c r="Q9607"/>
    </row>
    <row r="9608" spans="3:17" x14ac:dyDescent="0.35">
      <c r="C9608"/>
      <c r="D9608"/>
      <c r="E9608"/>
      <c r="F9608"/>
      <c r="G9608"/>
      <c r="H9608"/>
      <c r="I9608"/>
      <c r="J9608"/>
      <c r="K9608"/>
      <c r="L9608"/>
      <c r="M9608"/>
      <c r="N9608"/>
      <c r="O9608"/>
      <c r="P9608"/>
      <c r="Q9608"/>
    </row>
    <row r="9609" spans="3:17" x14ac:dyDescent="0.35">
      <c r="C9609"/>
      <c r="D9609"/>
      <c r="E9609"/>
      <c r="F9609"/>
      <c r="G9609"/>
      <c r="H9609"/>
      <c r="I9609"/>
      <c r="J9609"/>
      <c r="K9609"/>
      <c r="L9609"/>
      <c r="M9609"/>
      <c r="N9609"/>
      <c r="O9609"/>
      <c r="P9609"/>
      <c r="Q9609"/>
    </row>
    <row r="9610" spans="3:17" x14ac:dyDescent="0.35">
      <c r="C9610"/>
      <c r="D9610"/>
      <c r="E9610"/>
      <c r="F9610"/>
      <c r="G9610"/>
      <c r="H9610"/>
      <c r="I9610"/>
      <c r="J9610"/>
      <c r="K9610"/>
      <c r="L9610"/>
      <c r="M9610"/>
      <c r="N9610"/>
      <c r="O9610"/>
      <c r="P9610"/>
      <c r="Q9610"/>
    </row>
    <row r="9611" spans="3:17" x14ac:dyDescent="0.35">
      <c r="C9611"/>
      <c r="D9611"/>
      <c r="E9611"/>
      <c r="F9611"/>
      <c r="G9611"/>
      <c r="H9611"/>
      <c r="I9611"/>
      <c r="J9611"/>
      <c r="K9611"/>
      <c r="L9611"/>
      <c r="M9611"/>
      <c r="N9611"/>
      <c r="O9611"/>
      <c r="P9611"/>
      <c r="Q9611"/>
    </row>
    <row r="9612" spans="3:17" x14ac:dyDescent="0.35">
      <c r="C9612"/>
      <c r="D9612"/>
      <c r="E9612"/>
      <c r="F9612"/>
      <c r="G9612"/>
      <c r="H9612"/>
      <c r="I9612"/>
      <c r="J9612"/>
      <c r="K9612"/>
      <c r="L9612"/>
      <c r="M9612"/>
      <c r="N9612"/>
      <c r="O9612"/>
      <c r="P9612"/>
      <c r="Q9612"/>
    </row>
    <row r="9613" spans="3:17" x14ac:dyDescent="0.35">
      <c r="C9613"/>
      <c r="D9613"/>
      <c r="E9613"/>
      <c r="F9613"/>
      <c r="G9613"/>
      <c r="H9613"/>
      <c r="I9613"/>
      <c r="J9613"/>
      <c r="K9613"/>
      <c r="L9613"/>
      <c r="M9613"/>
      <c r="N9613"/>
      <c r="O9613"/>
      <c r="P9613"/>
      <c r="Q9613"/>
    </row>
    <row r="9614" spans="3:17" x14ac:dyDescent="0.35">
      <c r="C9614"/>
      <c r="D9614"/>
      <c r="E9614"/>
      <c r="F9614"/>
      <c r="G9614"/>
      <c r="H9614"/>
      <c r="I9614"/>
      <c r="J9614"/>
      <c r="K9614"/>
      <c r="L9614"/>
      <c r="M9614"/>
      <c r="N9614"/>
      <c r="O9614"/>
      <c r="P9614"/>
      <c r="Q9614"/>
    </row>
    <row r="9615" spans="3:17" x14ac:dyDescent="0.35">
      <c r="C9615"/>
      <c r="D9615"/>
      <c r="E9615"/>
      <c r="F9615"/>
      <c r="G9615"/>
      <c r="H9615"/>
      <c r="I9615"/>
      <c r="J9615"/>
      <c r="K9615"/>
      <c r="L9615"/>
      <c r="M9615"/>
      <c r="N9615"/>
      <c r="O9615"/>
      <c r="P9615"/>
      <c r="Q9615"/>
    </row>
    <row r="9616" spans="3:17" x14ac:dyDescent="0.35">
      <c r="C9616"/>
      <c r="D9616"/>
      <c r="E9616"/>
      <c r="F9616"/>
      <c r="G9616"/>
      <c r="H9616"/>
      <c r="I9616"/>
      <c r="J9616"/>
      <c r="K9616"/>
      <c r="L9616"/>
      <c r="M9616"/>
      <c r="N9616"/>
      <c r="O9616"/>
      <c r="P9616"/>
      <c r="Q9616"/>
    </row>
    <row r="9617" spans="3:17" x14ac:dyDescent="0.35">
      <c r="C9617"/>
      <c r="D9617"/>
      <c r="E9617"/>
      <c r="F9617"/>
      <c r="G9617"/>
      <c r="H9617"/>
      <c r="I9617"/>
      <c r="J9617"/>
      <c r="K9617"/>
      <c r="L9617"/>
      <c r="M9617"/>
      <c r="N9617"/>
      <c r="O9617"/>
      <c r="P9617"/>
      <c r="Q9617"/>
    </row>
    <row r="9618" spans="3:17" x14ac:dyDescent="0.35">
      <c r="C9618"/>
      <c r="D9618"/>
      <c r="E9618"/>
      <c r="F9618"/>
      <c r="G9618"/>
      <c r="H9618"/>
      <c r="I9618"/>
      <c r="J9618"/>
      <c r="K9618"/>
      <c r="L9618"/>
      <c r="M9618"/>
      <c r="N9618"/>
      <c r="O9618"/>
      <c r="P9618"/>
      <c r="Q9618"/>
    </row>
    <row r="9619" spans="3:17" x14ac:dyDescent="0.35">
      <c r="C9619"/>
      <c r="D9619"/>
      <c r="E9619"/>
      <c r="F9619"/>
      <c r="G9619"/>
      <c r="H9619"/>
      <c r="I9619"/>
      <c r="J9619"/>
      <c r="K9619"/>
      <c r="L9619"/>
      <c r="M9619"/>
      <c r="N9619"/>
      <c r="O9619"/>
      <c r="P9619"/>
      <c r="Q9619"/>
    </row>
    <row r="9620" spans="3:17" x14ac:dyDescent="0.35">
      <c r="C9620"/>
      <c r="D9620"/>
      <c r="E9620"/>
      <c r="F9620"/>
      <c r="G9620"/>
      <c r="H9620"/>
      <c r="I9620"/>
      <c r="J9620"/>
      <c r="K9620"/>
      <c r="L9620"/>
      <c r="M9620"/>
      <c r="N9620"/>
      <c r="O9620"/>
      <c r="P9620"/>
      <c r="Q9620"/>
    </row>
    <row r="9621" spans="3:17" x14ac:dyDescent="0.35">
      <c r="C9621"/>
      <c r="D9621"/>
      <c r="E9621"/>
      <c r="F9621"/>
      <c r="G9621"/>
      <c r="H9621"/>
      <c r="I9621"/>
      <c r="J9621"/>
      <c r="K9621"/>
      <c r="L9621"/>
      <c r="M9621"/>
      <c r="N9621"/>
      <c r="O9621"/>
      <c r="P9621"/>
      <c r="Q9621"/>
    </row>
    <row r="9622" spans="3:17" x14ac:dyDescent="0.35">
      <c r="C9622"/>
      <c r="D9622"/>
      <c r="E9622"/>
      <c r="F9622"/>
      <c r="G9622"/>
      <c r="H9622"/>
      <c r="I9622"/>
      <c r="J9622"/>
      <c r="K9622"/>
      <c r="L9622"/>
      <c r="M9622"/>
      <c r="N9622"/>
      <c r="O9622"/>
      <c r="P9622"/>
      <c r="Q9622"/>
    </row>
    <row r="9623" spans="3:17" x14ac:dyDescent="0.35">
      <c r="C9623"/>
      <c r="D9623"/>
      <c r="E9623"/>
      <c r="F9623"/>
      <c r="G9623"/>
      <c r="H9623"/>
      <c r="I9623"/>
      <c r="J9623"/>
      <c r="K9623"/>
      <c r="L9623"/>
      <c r="M9623"/>
      <c r="N9623"/>
      <c r="O9623"/>
      <c r="P9623"/>
      <c r="Q9623"/>
    </row>
    <row r="9624" spans="3:17" x14ac:dyDescent="0.35">
      <c r="C9624"/>
      <c r="D9624"/>
      <c r="E9624"/>
      <c r="F9624"/>
      <c r="G9624"/>
      <c r="H9624"/>
      <c r="I9624"/>
      <c r="J9624"/>
      <c r="K9624"/>
      <c r="L9624"/>
      <c r="M9624"/>
      <c r="N9624"/>
      <c r="O9624"/>
      <c r="P9624"/>
      <c r="Q9624"/>
    </row>
    <row r="9625" spans="3:17" x14ac:dyDescent="0.35">
      <c r="C9625"/>
      <c r="D9625"/>
      <c r="E9625"/>
      <c r="F9625"/>
      <c r="G9625"/>
      <c r="H9625"/>
      <c r="I9625"/>
      <c r="J9625"/>
      <c r="K9625"/>
      <c r="L9625"/>
      <c r="M9625"/>
      <c r="N9625"/>
      <c r="O9625"/>
      <c r="P9625"/>
      <c r="Q9625"/>
    </row>
    <row r="9626" spans="3:17" x14ac:dyDescent="0.35">
      <c r="C9626"/>
      <c r="D9626"/>
      <c r="E9626"/>
      <c r="F9626"/>
      <c r="G9626"/>
      <c r="H9626"/>
      <c r="I9626"/>
      <c r="J9626"/>
      <c r="K9626"/>
      <c r="L9626"/>
      <c r="M9626"/>
      <c r="N9626"/>
      <c r="O9626"/>
      <c r="P9626"/>
      <c r="Q9626"/>
    </row>
    <row r="9627" spans="3:17" x14ac:dyDescent="0.35">
      <c r="C9627"/>
      <c r="D9627"/>
      <c r="E9627"/>
      <c r="F9627"/>
      <c r="G9627"/>
      <c r="H9627"/>
      <c r="I9627"/>
      <c r="J9627"/>
      <c r="K9627"/>
      <c r="L9627"/>
      <c r="M9627"/>
      <c r="N9627"/>
      <c r="O9627"/>
      <c r="P9627"/>
      <c r="Q9627"/>
    </row>
    <row r="9628" spans="3:17" x14ac:dyDescent="0.35">
      <c r="C9628"/>
      <c r="D9628"/>
      <c r="E9628"/>
      <c r="F9628"/>
      <c r="G9628"/>
      <c r="H9628"/>
      <c r="I9628"/>
      <c r="J9628"/>
      <c r="K9628"/>
      <c r="L9628"/>
      <c r="M9628"/>
      <c r="N9628"/>
      <c r="O9628"/>
      <c r="P9628"/>
      <c r="Q9628"/>
    </row>
    <row r="9629" spans="3:17" x14ac:dyDescent="0.35">
      <c r="C9629"/>
      <c r="D9629"/>
      <c r="E9629"/>
      <c r="F9629"/>
      <c r="G9629"/>
      <c r="H9629"/>
      <c r="I9629"/>
      <c r="J9629"/>
      <c r="K9629"/>
      <c r="L9629"/>
      <c r="M9629"/>
      <c r="N9629"/>
      <c r="O9629"/>
      <c r="P9629"/>
      <c r="Q9629"/>
    </row>
    <row r="9630" spans="3:17" x14ac:dyDescent="0.35">
      <c r="C9630"/>
      <c r="D9630"/>
      <c r="E9630"/>
      <c r="F9630"/>
      <c r="G9630"/>
      <c r="H9630"/>
      <c r="I9630"/>
      <c r="J9630"/>
      <c r="K9630"/>
      <c r="L9630"/>
      <c r="M9630"/>
      <c r="N9630"/>
      <c r="O9630"/>
      <c r="P9630"/>
      <c r="Q9630"/>
    </row>
    <row r="9631" spans="3:17" x14ac:dyDescent="0.35">
      <c r="C9631"/>
      <c r="D9631"/>
      <c r="E9631"/>
      <c r="F9631"/>
      <c r="G9631"/>
      <c r="H9631"/>
      <c r="I9631"/>
      <c r="J9631"/>
      <c r="K9631"/>
      <c r="L9631"/>
      <c r="M9631"/>
      <c r="N9631"/>
      <c r="O9631"/>
      <c r="P9631"/>
      <c r="Q9631"/>
    </row>
    <row r="9632" spans="3:17" x14ac:dyDescent="0.35">
      <c r="C9632"/>
      <c r="D9632"/>
      <c r="E9632"/>
      <c r="F9632"/>
      <c r="G9632"/>
      <c r="H9632"/>
      <c r="I9632"/>
      <c r="J9632"/>
      <c r="K9632"/>
      <c r="L9632"/>
      <c r="M9632"/>
      <c r="N9632"/>
      <c r="O9632"/>
      <c r="P9632"/>
      <c r="Q9632"/>
    </row>
    <row r="9633" spans="3:17" x14ac:dyDescent="0.35">
      <c r="C9633"/>
      <c r="D9633"/>
      <c r="E9633"/>
      <c r="F9633"/>
      <c r="G9633"/>
      <c r="H9633"/>
      <c r="I9633"/>
      <c r="J9633"/>
      <c r="K9633"/>
      <c r="L9633"/>
      <c r="M9633"/>
      <c r="N9633"/>
      <c r="O9633"/>
      <c r="P9633"/>
      <c r="Q9633"/>
    </row>
    <row r="9634" spans="3:17" x14ac:dyDescent="0.35">
      <c r="C9634"/>
      <c r="D9634"/>
      <c r="E9634"/>
      <c r="F9634"/>
      <c r="G9634"/>
      <c r="H9634"/>
      <c r="I9634"/>
      <c r="J9634"/>
      <c r="K9634"/>
      <c r="L9634"/>
      <c r="M9634"/>
      <c r="N9634"/>
      <c r="O9634"/>
      <c r="P9634"/>
      <c r="Q9634"/>
    </row>
    <row r="9635" spans="3:17" x14ac:dyDescent="0.35">
      <c r="C9635"/>
      <c r="D9635"/>
      <c r="E9635"/>
      <c r="F9635"/>
      <c r="G9635"/>
      <c r="H9635"/>
      <c r="I9635"/>
      <c r="J9635"/>
      <c r="K9635"/>
      <c r="L9635"/>
      <c r="M9635"/>
      <c r="N9635"/>
      <c r="O9635"/>
      <c r="P9635"/>
      <c r="Q9635"/>
    </row>
    <row r="9636" spans="3:17" x14ac:dyDescent="0.35">
      <c r="C9636"/>
      <c r="D9636"/>
      <c r="E9636"/>
      <c r="F9636"/>
      <c r="G9636"/>
      <c r="H9636"/>
      <c r="I9636"/>
      <c r="J9636"/>
      <c r="K9636"/>
      <c r="L9636"/>
      <c r="M9636"/>
      <c r="N9636"/>
      <c r="O9636"/>
      <c r="P9636"/>
      <c r="Q9636"/>
    </row>
    <row r="9637" spans="3:17" x14ac:dyDescent="0.35">
      <c r="C9637"/>
      <c r="D9637"/>
      <c r="E9637"/>
      <c r="F9637"/>
      <c r="G9637"/>
      <c r="H9637"/>
      <c r="I9637"/>
      <c r="J9637"/>
      <c r="K9637"/>
      <c r="L9637"/>
      <c r="M9637"/>
      <c r="N9637"/>
      <c r="O9637"/>
      <c r="P9637"/>
      <c r="Q9637"/>
    </row>
    <row r="9638" spans="3:17" x14ac:dyDescent="0.35">
      <c r="C9638"/>
      <c r="D9638"/>
      <c r="E9638"/>
      <c r="F9638"/>
      <c r="G9638"/>
      <c r="H9638"/>
      <c r="I9638"/>
      <c r="J9638"/>
      <c r="K9638"/>
      <c r="L9638"/>
      <c r="M9638"/>
      <c r="N9638"/>
      <c r="O9638"/>
      <c r="P9638"/>
      <c r="Q9638"/>
    </row>
    <row r="9639" spans="3:17" x14ac:dyDescent="0.35">
      <c r="C9639"/>
      <c r="D9639"/>
      <c r="E9639"/>
      <c r="F9639"/>
      <c r="G9639"/>
      <c r="H9639"/>
      <c r="I9639"/>
      <c r="J9639"/>
      <c r="K9639"/>
      <c r="L9639"/>
      <c r="M9639"/>
      <c r="N9639"/>
      <c r="O9639"/>
      <c r="P9639"/>
      <c r="Q9639"/>
    </row>
    <row r="9640" spans="3:17" x14ac:dyDescent="0.35">
      <c r="C9640"/>
      <c r="D9640"/>
      <c r="E9640"/>
      <c r="F9640"/>
      <c r="G9640"/>
      <c r="H9640"/>
      <c r="I9640"/>
      <c r="J9640"/>
      <c r="K9640"/>
      <c r="L9640"/>
      <c r="M9640"/>
      <c r="N9640"/>
      <c r="O9640"/>
      <c r="P9640"/>
      <c r="Q9640"/>
    </row>
    <row r="9641" spans="3:17" x14ac:dyDescent="0.35">
      <c r="C9641"/>
      <c r="D9641"/>
      <c r="E9641"/>
      <c r="F9641"/>
      <c r="G9641"/>
      <c r="H9641"/>
      <c r="I9641"/>
      <c r="J9641"/>
      <c r="K9641"/>
      <c r="L9641"/>
      <c r="M9641"/>
      <c r="N9641"/>
      <c r="O9641"/>
      <c r="P9641"/>
      <c r="Q9641"/>
    </row>
    <row r="9642" spans="3:17" x14ac:dyDescent="0.35">
      <c r="C9642"/>
      <c r="D9642"/>
      <c r="E9642"/>
      <c r="F9642"/>
      <c r="G9642"/>
      <c r="H9642"/>
      <c r="I9642"/>
      <c r="J9642"/>
      <c r="K9642"/>
      <c r="L9642"/>
      <c r="M9642"/>
      <c r="N9642"/>
      <c r="O9642"/>
      <c r="P9642"/>
      <c r="Q9642"/>
    </row>
    <row r="9643" spans="3:17" x14ac:dyDescent="0.35">
      <c r="C9643"/>
      <c r="D9643"/>
      <c r="E9643"/>
      <c r="F9643"/>
      <c r="G9643"/>
      <c r="H9643"/>
      <c r="I9643"/>
      <c r="J9643"/>
      <c r="K9643"/>
      <c r="L9643"/>
      <c r="M9643"/>
      <c r="N9643"/>
      <c r="O9643"/>
      <c r="P9643"/>
      <c r="Q9643"/>
    </row>
    <row r="9644" spans="3:17" x14ac:dyDescent="0.35">
      <c r="C9644"/>
      <c r="D9644"/>
      <c r="E9644"/>
      <c r="F9644"/>
      <c r="G9644"/>
      <c r="H9644"/>
      <c r="I9644"/>
      <c r="J9644"/>
      <c r="K9644"/>
      <c r="L9644"/>
      <c r="M9644"/>
      <c r="N9644"/>
      <c r="O9644"/>
      <c r="P9644"/>
      <c r="Q9644"/>
    </row>
    <row r="9645" spans="3:17" x14ac:dyDescent="0.35">
      <c r="C9645"/>
      <c r="D9645"/>
      <c r="E9645"/>
      <c r="F9645"/>
      <c r="G9645"/>
      <c r="H9645"/>
      <c r="I9645"/>
      <c r="J9645"/>
      <c r="K9645"/>
      <c r="L9645"/>
      <c r="M9645"/>
      <c r="N9645"/>
      <c r="O9645"/>
      <c r="P9645"/>
      <c r="Q9645"/>
    </row>
    <row r="9646" spans="3:17" x14ac:dyDescent="0.35">
      <c r="C9646"/>
      <c r="D9646"/>
      <c r="E9646"/>
      <c r="F9646"/>
      <c r="G9646"/>
      <c r="H9646"/>
      <c r="I9646"/>
      <c r="J9646"/>
      <c r="K9646"/>
      <c r="L9646"/>
      <c r="M9646"/>
      <c r="N9646"/>
      <c r="O9646"/>
      <c r="P9646"/>
      <c r="Q9646"/>
    </row>
    <row r="9647" spans="3:17" x14ac:dyDescent="0.35">
      <c r="C9647"/>
      <c r="D9647"/>
      <c r="E9647"/>
      <c r="F9647"/>
      <c r="G9647"/>
      <c r="H9647"/>
      <c r="I9647"/>
      <c r="J9647"/>
      <c r="K9647"/>
      <c r="L9647"/>
      <c r="M9647"/>
      <c r="N9647"/>
      <c r="O9647"/>
      <c r="P9647"/>
      <c r="Q9647"/>
    </row>
    <row r="9648" spans="3:17" x14ac:dyDescent="0.35">
      <c r="C9648"/>
      <c r="D9648"/>
      <c r="E9648"/>
      <c r="F9648"/>
      <c r="G9648"/>
      <c r="H9648"/>
      <c r="I9648"/>
      <c r="J9648"/>
      <c r="K9648"/>
      <c r="L9648"/>
      <c r="M9648"/>
      <c r="N9648"/>
      <c r="O9648"/>
      <c r="P9648"/>
      <c r="Q9648"/>
    </row>
    <row r="9649" spans="3:17" x14ac:dyDescent="0.35">
      <c r="C9649"/>
      <c r="D9649"/>
      <c r="E9649"/>
      <c r="F9649"/>
      <c r="G9649"/>
      <c r="H9649"/>
      <c r="I9649"/>
      <c r="J9649"/>
      <c r="K9649"/>
      <c r="L9649"/>
      <c r="M9649"/>
      <c r="N9649"/>
      <c r="O9649"/>
      <c r="P9649"/>
      <c r="Q9649"/>
    </row>
    <row r="9650" spans="3:17" x14ac:dyDescent="0.35">
      <c r="C9650"/>
      <c r="D9650"/>
      <c r="E9650"/>
      <c r="F9650"/>
      <c r="G9650"/>
      <c r="H9650"/>
      <c r="I9650"/>
      <c r="J9650"/>
      <c r="K9650"/>
      <c r="L9650"/>
      <c r="M9650"/>
      <c r="N9650"/>
      <c r="O9650"/>
      <c r="P9650"/>
      <c r="Q9650"/>
    </row>
    <row r="9651" spans="3:17" x14ac:dyDescent="0.35">
      <c r="C9651"/>
      <c r="D9651"/>
      <c r="E9651"/>
      <c r="F9651"/>
      <c r="G9651"/>
      <c r="H9651"/>
      <c r="I9651"/>
      <c r="J9651"/>
      <c r="K9651"/>
      <c r="L9651"/>
      <c r="M9651"/>
      <c r="N9651"/>
      <c r="O9651"/>
      <c r="P9651"/>
      <c r="Q9651"/>
    </row>
    <row r="9652" spans="3:17" x14ac:dyDescent="0.35">
      <c r="C9652"/>
      <c r="D9652"/>
      <c r="E9652"/>
      <c r="F9652"/>
      <c r="G9652"/>
      <c r="H9652"/>
      <c r="I9652"/>
      <c r="J9652"/>
      <c r="K9652"/>
      <c r="L9652"/>
      <c r="M9652"/>
      <c r="N9652"/>
      <c r="O9652"/>
      <c r="P9652"/>
      <c r="Q9652"/>
    </row>
    <row r="9653" spans="3:17" x14ac:dyDescent="0.35">
      <c r="C9653"/>
      <c r="D9653"/>
      <c r="E9653"/>
      <c r="F9653"/>
      <c r="G9653"/>
      <c r="H9653"/>
      <c r="I9653"/>
      <c r="J9653"/>
      <c r="K9653"/>
      <c r="L9653"/>
      <c r="M9653"/>
      <c r="N9653"/>
      <c r="O9653"/>
      <c r="P9653"/>
      <c r="Q9653"/>
    </row>
    <row r="9654" spans="3:17" x14ac:dyDescent="0.35">
      <c r="C9654"/>
      <c r="D9654"/>
      <c r="E9654"/>
      <c r="F9654"/>
      <c r="G9654"/>
      <c r="H9654"/>
      <c r="I9654"/>
      <c r="J9654"/>
      <c r="K9654"/>
      <c r="L9654"/>
      <c r="M9654"/>
      <c r="N9654"/>
      <c r="O9654"/>
      <c r="P9654"/>
      <c r="Q9654"/>
    </row>
    <row r="9655" spans="3:17" x14ac:dyDescent="0.35">
      <c r="C9655"/>
      <c r="D9655"/>
      <c r="E9655"/>
      <c r="F9655"/>
      <c r="G9655"/>
      <c r="H9655"/>
      <c r="I9655"/>
      <c r="J9655"/>
      <c r="K9655"/>
      <c r="L9655"/>
      <c r="M9655"/>
      <c r="N9655"/>
      <c r="O9655"/>
      <c r="P9655"/>
      <c r="Q9655"/>
    </row>
    <row r="9656" spans="3:17" x14ac:dyDescent="0.35">
      <c r="C9656"/>
      <c r="D9656"/>
      <c r="E9656"/>
      <c r="F9656"/>
      <c r="G9656"/>
      <c r="H9656"/>
      <c r="I9656"/>
      <c r="J9656"/>
      <c r="K9656"/>
      <c r="L9656"/>
      <c r="M9656"/>
      <c r="N9656"/>
      <c r="O9656"/>
      <c r="P9656"/>
      <c r="Q9656"/>
    </row>
    <row r="9657" spans="3:17" x14ac:dyDescent="0.35">
      <c r="C9657"/>
      <c r="D9657"/>
      <c r="E9657"/>
      <c r="F9657"/>
      <c r="G9657"/>
      <c r="H9657"/>
      <c r="I9657"/>
      <c r="J9657"/>
      <c r="K9657"/>
      <c r="L9657"/>
      <c r="M9657"/>
      <c r="N9657"/>
      <c r="O9657"/>
      <c r="P9657"/>
      <c r="Q9657"/>
    </row>
    <row r="9658" spans="3:17" x14ac:dyDescent="0.35">
      <c r="C9658"/>
      <c r="D9658"/>
      <c r="E9658"/>
      <c r="F9658"/>
      <c r="G9658"/>
      <c r="H9658"/>
      <c r="I9658"/>
      <c r="J9658"/>
      <c r="K9658"/>
      <c r="L9658"/>
      <c r="M9658"/>
      <c r="N9658"/>
      <c r="O9658"/>
      <c r="P9658"/>
      <c r="Q9658"/>
    </row>
    <row r="9659" spans="3:17" x14ac:dyDescent="0.35">
      <c r="C9659"/>
      <c r="D9659"/>
      <c r="E9659"/>
      <c r="F9659"/>
      <c r="G9659"/>
      <c r="H9659"/>
      <c r="I9659"/>
      <c r="J9659"/>
      <c r="K9659"/>
      <c r="L9659"/>
      <c r="M9659"/>
      <c r="N9659"/>
      <c r="O9659"/>
      <c r="P9659"/>
      <c r="Q9659"/>
    </row>
    <row r="9660" spans="3:17" x14ac:dyDescent="0.35">
      <c r="C9660"/>
      <c r="D9660"/>
      <c r="E9660"/>
      <c r="F9660"/>
      <c r="G9660"/>
      <c r="H9660"/>
      <c r="I9660"/>
      <c r="J9660"/>
      <c r="K9660"/>
      <c r="L9660"/>
      <c r="M9660"/>
      <c r="N9660"/>
      <c r="O9660"/>
      <c r="P9660"/>
      <c r="Q9660"/>
    </row>
    <row r="9661" spans="3:17" x14ac:dyDescent="0.35">
      <c r="C9661"/>
      <c r="D9661"/>
      <c r="E9661"/>
      <c r="F9661"/>
      <c r="G9661"/>
      <c r="H9661"/>
      <c r="I9661"/>
      <c r="J9661"/>
      <c r="K9661"/>
      <c r="L9661"/>
      <c r="M9661"/>
      <c r="N9661"/>
      <c r="O9661"/>
      <c r="P9661"/>
      <c r="Q9661"/>
    </row>
    <row r="9662" spans="3:17" x14ac:dyDescent="0.35">
      <c r="C9662"/>
      <c r="D9662"/>
      <c r="E9662"/>
      <c r="F9662"/>
      <c r="G9662"/>
      <c r="H9662"/>
      <c r="I9662"/>
      <c r="J9662"/>
      <c r="K9662"/>
      <c r="L9662"/>
      <c r="M9662"/>
      <c r="N9662"/>
      <c r="O9662"/>
      <c r="P9662"/>
      <c r="Q9662"/>
    </row>
    <row r="9663" spans="3:17" x14ac:dyDescent="0.35">
      <c r="C9663"/>
      <c r="D9663"/>
      <c r="E9663"/>
      <c r="F9663"/>
      <c r="G9663"/>
      <c r="H9663"/>
      <c r="I9663"/>
      <c r="J9663"/>
      <c r="K9663"/>
      <c r="L9663"/>
      <c r="M9663"/>
      <c r="N9663"/>
      <c r="O9663"/>
      <c r="P9663"/>
      <c r="Q9663"/>
    </row>
    <row r="9664" spans="3:17" x14ac:dyDescent="0.35">
      <c r="C9664"/>
      <c r="D9664"/>
      <c r="E9664"/>
      <c r="F9664"/>
      <c r="G9664"/>
      <c r="H9664"/>
      <c r="I9664"/>
      <c r="J9664"/>
      <c r="K9664"/>
      <c r="L9664"/>
      <c r="M9664"/>
      <c r="N9664"/>
      <c r="O9664"/>
      <c r="P9664"/>
      <c r="Q9664"/>
    </row>
    <row r="9665" spans="3:17" x14ac:dyDescent="0.35">
      <c r="C9665"/>
      <c r="D9665"/>
      <c r="E9665"/>
      <c r="F9665"/>
      <c r="G9665"/>
      <c r="H9665"/>
      <c r="I9665"/>
      <c r="J9665"/>
      <c r="K9665"/>
      <c r="L9665"/>
      <c r="M9665"/>
      <c r="N9665"/>
      <c r="O9665"/>
      <c r="P9665"/>
      <c r="Q9665"/>
    </row>
    <row r="9666" spans="3:17" x14ac:dyDescent="0.35">
      <c r="C9666"/>
      <c r="D9666"/>
      <c r="E9666"/>
      <c r="F9666"/>
      <c r="G9666"/>
      <c r="H9666"/>
      <c r="I9666"/>
      <c r="J9666"/>
      <c r="K9666"/>
      <c r="L9666"/>
      <c r="M9666"/>
      <c r="N9666"/>
      <c r="O9666"/>
      <c r="P9666"/>
      <c r="Q9666"/>
    </row>
    <row r="9667" spans="3:17" x14ac:dyDescent="0.35">
      <c r="C9667"/>
      <c r="D9667"/>
      <c r="E9667"/>
      <c r="F9667"/>
      <c r="G9667"/>
      <c r="H9667"/>
      <c r="I9667"/>
      <c r="J9667"/>
      <c r="K9667"/>
      <c r="L9667"/>
      <c r="M9667"/>
      <c r="N9667"/>
      <c r="O9667"/>
      <c r="P9667"/>
      <c r="Q9667"/>
    </row>
    <row r="9668" spans="3:17" x14ac:dyDescent="0.35">
      <c r="C9668"/>
      <c r="D9668"/>
      <c r="E9668"/>
      <c r="F9668"/>
      <c r="G9668"/>
      <c r="H9668"/>
      <c r="I9668"/>
      <c r="J9668"/>
      <c r="K9668"/>
      <c r="L9668"/>
      <c r="M9668"/>
      <c r="N9668"/>
      <c r="O9668"/>
      <c r="P9668"/>
      <c r="Q9668"/>
    </row>
    <row r="9669" spans="3:17" x14ac:dyDescent="0.35">
      <c r="C9669"/>
      <c r="D9669"/>
      <c r="E9669"/>
      <c r="F9669"/>
      <c r="G9669"/>
      <c r="H9669"/>
      <c r="I9669"/>
      <c r="J9669"/>
      <c r="K9669"/>
      <c r="L9669"/>
      <c r="M9669"/>
      <c r="N9669"/>
      <c r="O9669"/>
      <c r="P9669"/>
      <c r="Q9669"/>
    </row>
    <row r="9670" spans="3:17" x14ac:dyDescent="0.35">
      <c r="C9670"/>
      <c r="D9670"/>
      <c r="E9670"/>
      <c r="F9670"/>
      <c r="G9670"/>
      <c r="H9670"/>
      <c r="I9670"/>
      <c r="J9670"/>
      <c r="K9670"/>
      <c r="L9670"/>
      <c r="M9670"/>
      <c r="N9670"/>
      <c r="O9670"/>
      <c r="P9670"/>
      <c r="Q9670"/>
    </row>
    <row r="9671" spans="3:17" x14ac:dyDescent="0.35">
      <c r="C9671"/>
      <c r="D9671"/>
      <c r="E9671"/>
      <c r="F9671"/>
      <c r="G9671"/>
      <c r="H9671"/>
      <c r="I9671"/>
      <c r="J9671"/>
      <c r="K9671"/>
      <c r="L9671"/>
      <c r="M9671"/>
      <c r="N9671"/>
      <c r="O9671"/>
      <c r="P9671"/>
      <c r="Q9671"/>
    </row>
    <row r="9672" spans="3:17" x14ac:dyDescent="0.35">
      <c r="C9672"/>
      <c r="D9672"/>
      <c r="E9672"/>
      <c r="F9672"/>
      <c r="G9672"/>
      <c r="H9672"/>
      <c r="I9672"/>
      <c r="J9672"/>
      <c r="K9672"/>
      <c r="L9672"/>
      <c r="M9672"/>
      <c r="N9672"/>
      <c r="O9672"/>
      <c r="P9672"/>
      <c r="Q9672"/>
    </row>
    <row r="9673" spans="3:17" x14ac:dyDescent="0.35">
      <c r="C9673"/>
      <c r="D9673"/>
      <c r="E9673"/>
      <c r="F9673"/>
      <c r="G9673"/>
      <c r="H9673"/>
      <c r="I9673"/>
      <c r="J9673"/>
      <c r="K9673"/>
      <c r="L9673"/>
      <c r="M9673"/>
      <c r="N9673"/>
      <c r="O9673"/>
      <c r="P9673"/>
      <c r="Q9673"/>
    </row>
    <row r="9674" spans="3:17" x14ac:dyDescent="0.35">
      <c r="C9674"/>
      <c r="D9674"/>
      <c r="E9674"/>
      <c r="F9674"/>
      <c r="G9674"/>
      <c r="H9674"/>
      <c r="I9674"/>
      <c r="J9674"/>
      <c r="K9674"/>
      <c r="L9674"/>
      <c r="M9674"/>
      <c r="N9674"/>
      <c r="O9674"/>
      <c r="P9674"/>
      <c r="Q9674"/>
    </row>
    <row r="9675" spans="3:17" x14ac:dyDescent="0.35">
      <c r="C9675"/>
      <c r="D9675"/>
      <c r="E9675"/>
      <c r="F9675"/>
      <c r="G9675"/>
      <c r="H9675"/>
      <c r="I9675"/>
      <c r="J9675"/>
      <c r="K9675"/>
      <c r="L9675"/>
      <c r="M9675"/>
      <c r="N9675"/>
      <c r="O9675"/>
      <c r="P9675"/>
      <c r="Q9675"/>
    </row>
    <row r="9676" spans="3:17" x14ac:dyDescent="0.35">
      <c r="C9676"/>
      <c r="D9676"/>
      <c r="E9676"/>
      <c r="F9676"/>
      <c r="G9676"/>
      <c r="H9676"/>
      <c r="I9676"/>
      <c r="J9676"/>
      <c r="K9676"/>
      <c r="L9676"/>
      <c r="M9676"/>
      <c r="N9676"/>
      <c r="O9676"/>
      <c r="P9676"/>
      <c r="Q9676"/>
    </row>
    <row r="9677" spans="3:17" x14ac:dyDescent="0.35">
      <c r="C9677"/>
      <c r="D9677"/>
      <c r="E9677"/>
      <c r="F9677"/>
      <c r="G9677"/>
      <c r="H9677"/>
      <c r="I9677"/>
      <c r="J9677"/>
      <c r="K9677"/>
      <c r="L9677"/>
      <c r="M9677"/>
      <c r="N9677"/>
      <c r="O9677"/>
      <c r="P9677"/>
      <c r="Q9677"/>
    </row>
    <row r="9678" spans="3:17" x14ac:dyDescent="0.35">
      <c r="C9678"/>
      <c r="D9678"/>
      <c r="E9678"/>
      <c r="F9678"/>
      <c r="G9678"/>
      <c r="H9678"/>
      <c r="I9678"/>
      <c r="J9678"/>
      <c r="K9678"/>
      <c r="L9678"/>
      <c r="M9678"/>
      <c r="N9678"/>
      <c r="O9678"/>
      <c r="P9678"/>
      <c r="Q9678"/>
    </row>
    <row r="9679" spans="3:17" x14ac:dyDescent="0.35">
      <c r="C9679"/>
      <c r="D9679"/>
      <c r="E9679"/>
      <c r="F9679"/>
      <c r="G9679"/>
      <c r="H9679"/>
      <c r="I9679"/>
      <c r="J9679"/>
      <c r="K9679"/>
      <c r="L9679"/>
      <c r="M9679"/>
      <c r="N9679"/>
      <c r="O9679"/>
      <c r="P9679"/>
      <c r="Q9679"/>
    </row>
    <row r="9680" spans="3:17" x14ac:dyDescent="0.35">
      <c r="C9680"/>
      <c r="D9680"/>
      <c r="E9680"/>
      <c r="F9680"/>
      <c r="G9680"/>
      <c r="H9680"/>
      <c r="I9680"/>
      <c r="J9680"/>
      <c r="K9680"/>
      <c r="L9680"/>
      <c r="M9680"/>
      <c r="N9680"/>
      <c r="O9680"/>
      <c r="P9680"/>
      <c r="Q9680"/>
    </row>
    <row r="9681" spans="3:17" x14ac:dyDescent="0.35">
      <c r="C9681"/>
      <c r="D9681"/>
      <c r="E9681"/>
      <c r="F9681"/>
      <c r="G9681"/>
      <c r="H9681"/>
      <c r="I9681"/>
      <c r="J9681"/>
      <c r="K9681"/>
      <c r="L9681"/>
      <c r="M9681"/>
      <c r="N9681"/>
      <c r="O9681"/>
      <c r="P9681"/>
      <c r="Q9681"/>
    </row>
    <row r="9682" spans="3:17" x14ac:dyDescent="0.35">
      <c r="C9682"/>
      <c r="D9682"/>
      <c r="E9682"/>
      <c r="F9682"/>
      <c r="G9682"/>
      <c r="H9682"/>
      <c r="I9682"/>
      <c r="J9682"/>
      <c r="K9682"/>
      <c r="L9682"/>
      <c r="M9682"/>
      <c r="N9682"/>
      <c r="O9682"/>
      <c r="P9682"/>
      <c r="Q9682"/>
    </row>
    <row r="9683" spans="3:17" x14ac:dyDescent="0.35">
      <c r="C9683"/>
      <c r="D9683"/>
      <c r="E9683"/>
      <c r="F9683"/>
      <c r="G9683"/>
      <c r="H9683"/>
      <c r="I9683"/>
      <c r="J9683"/>
      <c r="K9683"/>
      <c r="L9683"/>
      <c r="M9683"/>
      <c r="N9683"/>
      <c r="O9683"/>
      <c r="P9683"/>
      <c r="Q9683"/>
    </row>
    <row r="9684" spans="3:17" x14ac:dyDescent="0.35">
      <c r="C9684"/>
      <c r="D9684"/>
      <c r="E9684"/>
      <c r="F9684"/>
      <c r="G9684"/>
      <c r="H9684"/>
      <c r="I9684"/>
      <c r="J9684"/>
      <c r="K9684"/>
      <c r="L9684"/>
      <c r="M9684"/>
      <c r="N9684"/>
      <c r="O9684"/>
      <c r="P9684"/>
      <c r="Q9684"/>
    </row>
    <row r="9685" spans="3:17" x14ac:dyDescent="0.35">
      <c r="C9685"/>
      <c r="D9685"/>
      <c r="E9685"/>
      <c r="F9685"/>
      <c r="G9685"/>
      <c r="H9685"/>
      <c r="I9685"/>
      <c r="J9685"/>
      <c r="K9685"/>
      <c r="L9685"/>
      <c r="M9685"/>
      <c r="N9685"/>
      <c r="O9685"/>
      <c r="P9685"/>
      <c r="Q9685"/>
    </row>
    <row r="9686" spans="3:17" x14ac:dyDescent="0.35">
      <c r="C9686"/>
      <c r="D9686"/>
      <c r="E9686"/>
      <c r="F9686"/>
      <c r="G9686"/>
      <c r="H9686"/>
      <c r="I9686"/>
      <c r="J9686"/>
      <c r="K9686"/>
      <c r="L9686"/>
      <c r="M9686"/>
      <c r="N9686"/>
      <c r="O9686"/>
      <c r="P9686"/>
      <c r="Q9686"/>
    </row>
    <row r="9687" spans="3:17" x14ac:dyDescent="0.35">
      <c r="C9687"/>
      <c r="D9687"/>
      <c r="E9687"/>
      <c r="F9687"/>
      <c r="G9687"/>
      <c r="H9687"/>
      <c r="I9687"/>
      <c r="J9687"/>
      <c r="K9687"/>
      <c r="L9687"/>
      <c r="M9687"/>
      <c r="N9687"/>
      <c r="O9687"/>
      <c r="P9687"/>
      <c r="Q9687"/>
    </row>
    <row r="9688" spans="3:17" x14ac:dyDescent="0.35">
      <c r="C9688"/>
      <c r="D9688"/>
      <c r="E9688"/>
      <c r="F9688"/>
      <c r="G9688"/>
      <c r="H9688"/>
      <c r="I9688"/>
      <c r="J9688"/>
      <c r="K9688"/>
      <c r="L9688"/>
      <c r="M9688"/>
      <c r="N9688"/>
      <c r="O9688"/>
      <c r="P9688"/>
      <c r="Q9688"/>
    </row>
    <row r="9689" spans="3:17" x14ac:dyDescent="0.35">
      <c r="C9689"/>
      <c r="D9689"/>
      <c r="E9689"/>
      <c r="F9689"/>
      <c r="G9689"/>
      <c r="H9689"/>
      <c r="I9689"/>
      <c r="J9689"/>
      <c r="K9689"/>
      <c r="L9689"/>
      <c r="M9689"/>
      <c r="N9689"/>
      <c r="O9689"/>
      <c r="P9689"/>
      <c r="Q9689"/>
    </row>
    <row r="9690" spans="3:17" x14ac:dyDescent="0.35">
      <c r="C9690"/>
      <c r="D9690"/>
      <c r="E9690"/>
      <c r="F9690"/>
      <c r="G9690"/>
      <c r="H9690"/>
      <c r="I9690"/>
      <c r="J9690"/>
      <c r="K9690"/>
      <c r="L9690"/>
      <c r="M9690"/>
      <c r="N9690"/>
      <c r="O9690"/>
      <c r="P9690"/>
      <c r="Q9690"/>
    </row>
    <row r="9691" spans="3:17" x14ac:dyDescent="0.35">
      <c r="C9691"/>
      <c r="D9691"/>
      <c r="E9691"/>
      <c r="F9691"/>
      <c r="G9691"/>
      <c r="H9691"/>
      <c r="I9691"/>
      <c r="J9691"/>
      <c r="K9691"/>
      <c r="L9691"/>
      <c r="M9691"/>
      <c r="N9691"/>
      <c r="O9691"/>
      <c r="P9691"/>
      <c r="Q9691"/>
    </row>
    <row r="9692" spans="3:17" x14ac:dyDescent="0.35">
      <c r="C9692"/>
      <c r="D9692"/>
      <c r="E9692"/>
      <c r="F9692"/>
      <c r="G9692"/>
      <c r="H9692"/>
      <c r="I9692"/>
      <c r="J9692"/>
      <c r="K9692"/>
      <c r="L9692"/>
      <c r="M9692"/>
      <c r="N9692"/>
      <c r="O9692"/>
      <c r="P9692"/>
      <c r="Q9692"/>
    </row>
    <row r="9693" spans="3:17" x14ac:dyDescent="0.35">
      <c r="C9693"/>
      <c r="D9693"/>
      <c r="E9693"/>
      <c r="F9693"/>
      <c r="G9693"/>
      <c r="H9693"/>
      <c r="I9693"/>
      <c r="J9693"/>
      <c r="K9693"/>
      <c r="L9693"/>
      <c r="M9693"/>
      <c r="N9693"/>
      <c r="O9693"/>
      <c r="P9693"/>
      <c r="Q9693"/>
    </row>
    <row r="9694" spans="3:17" x14ac:dyDescent="0.35">
      <c r="C9694"/>
      <c r="D9694"/>
      <c r="E9694"/>
      <c r="F9694"/>
      <c r="G9694"/>
      <c r="H9694"/>
      <c r="I9694"/>
      <c r="J9694"/>
      <c r="K9694"/>
      <c r="L9694"/>
      <c r="M9694"/>
      <c r="N9694"/>
      <c r="O9694"/>
      <c r="P9694"/>
      <c r="Q9694"/>
    </row>
    <row r="9695" spans="3:17" x14ac:dyDescent="0.35">
      <c r="C9695"/>
      <c r="D9695"/>
      <c r="E9695"/>
      <c r="F9695"/>
      <c r="G9695"/>
      <c r="H9695"/>
      <c r="I9695"/>
      <c r="J9695"/>
      <c r="K9695"/>
      <c r="L9695"/>
      <c r="M9695"/>
      <c r="N9695"/>
      <c r="O9695"/>
      <c r="P9695"/>
      <c r="Q9695"/>
    </row>
    <row r="9696" spans="3:17" x14ac:dyDescent="0.35">
      <c r="C9696"/>
      <c r="D9696"/>
      <c r="E9696"/>
      <c r="F9696"/>
      <c r="G9696"/>
      <c r="H9696"/>
      <c r="I9696"/>
      <c r="J9696"/>
      <c r="K9696"/>
      <c r="L9696"/>
      <c r="M9696"/>
      <c r="N9696"/>
      <c r="O9696"/>
      <c r="P9696"/>
      <c r="Q9696"/>
    </row>
    <row r="9697" spans="3:17" x14ac:dyDescent="0.35">
      <c r="C9697"/>
      <c r="D9697"/>
      <c r="E9697"/>
      <c r="F9697"/>
      <c r="G9697"/>
      <c r="H9697"/>
      <c r="I9697"/>
      <c r="J9697"/>
      <c r="K9697"/>
      <c r="L9697"/>
      <c r="M9697"/>
      <c r="N9697"/>
      <c r="O9697"/>
      <c r="P9697"/>
      <c r="Q9697"/>
    </row>
    <row r="9698" spans="3:17" x14ac:dyDescent="0.35">
      <c r="C9698"/>
      <c r="D9698"/>
      <c r="E9698"/>
      <c r="F9698"/>
      <c r="G9698"/>
      <c r="H9698"/>
      <c r="I9698"/>
      <c r="J9698"/>
      <c r="K9698"/>
      <c r="L9698"/>
      <c r="M9698"/>
      <c r="N9698"/>
      <c r="O9698"/>
      <c r="P9698"/>
      <c r="Q9698"/>
    </row>
    <row r="9699" spans="3:17" x14ac:dyDescent="0.35">
      <c r="C9699"/>
      <c r="D9699"/>
      <c r="E9699"/>
      <c r="F9699"/>
      <c r="G9699"/>
      <c r="H9699"/>
      <c r="I9699"/>
      <c r="J9699"/>
      <c r="K9699"/>
      <c r="L9699"/>
      <c r="M9699"/>
      <c r="N9699"/>
      <c r="O9699"/>
      <c r="P9699"/>
      <c r="Q9699"/>
    </row>
    <row r="9700" spans="3:17" x14ac:dyDescent="0.35">
      <c r="C9700"/>
      <c r="D9700"/>
      <c r="E9700"/>
      <c r="F9700"/>
      <c r="G9700"/>
      <c r="H9700"/>
      <c r="I9700"/>
      <c r="J9700"/>
      <c r="K9700"/>
      <c r="L9700"/>
      <c r="M9700"/>
      <c r="N9700"/>
      <c r="O9700"/>
      <c r="P9700"/>
      <c r="Q9700"/>
    </row>
    <row r="9701" spans="3:17" x14ac:dyDescent="0.35">
      <c r="C9701"/>
      <c r="D9701"/>
      <c r="E9701"/>
      <c r="F9701"/>
      <c r="G9701"/>
      <c r="H9701"/>
      <c r="I9701"/>
      <c r="J9701"/>
      <c r="K9701"/>
      <c r="L9701"/>
      <c r="M9701"/>
      <c r="N9701"/>
      <c r="O9701"/>
      <c r="P9701"/>
      <c r="Q9701"/>
    </row>
    <row r="9702" spans="3:17" x14ac:dyDescent="0.35">
      <c r="C9702"/>
      <c r="D9702"/>
      <c r="E9702"/>
      <c r="F9702"/>
      <c r="G9702"/>
      <c r="H9702"/>
      <c r="I9702"/>
      <c r="J9702"/>
      <c r="K9702"/>
      <c r="L9702"/>
      <c r="M9702"/>
      <c r="N9702"/>
      <c r="O9702"/>
      <c r="P9702"/>
      <c r="Q9702"/>
    </row>
    <row r="9703" spans="3:17" x14ac:dyDescent="0.35">
      <c r="C9703"/>
      <c r="D9703"/>
      <c r="E9703"/>
      <c r="F9703"/>
      <c r="G9703"/>
      <c r="H9703"/>
      <c r="I9703"/>
      <c r="J9703"/>
      <c r="K9703"/>
      <c r="L9703"/>
      <c r="M9703"/>
      <c r="N9703"/>
      <c r="O9703"/>
      <c r="P9703"/>
      <c r="Q9703"/>
    </row>
    <row r="9704" spans="3:17" x14ac:dyDescent="0.35">
      <c r="C9704"/>
      <c r="D9704"/>
      <c r="E9704"/>
      <c r="F9704"/>
      <c r="G9704"/>
      <c r="H9704"/>
      <c r="I9704"/>
      <c r="J9704"/>
      <c r="K9704"/>
      <c r="L9704"/>
      <c r="M9704"/>
      <c r="N9704"/>
      <c r="O9704"/>
      <c r="P9704"/>
      <c r="Q9704"/>
    </row>
    <row r="9705" spans="3:17" x14ac:dyDescent="0.35">
      <c r="C9705"/>
      <c r="D9705"/>
      <c r="E9705"/>
      <c r="F9705"/>
      <c r="G9705"/>
      <c r="H9705"/>
      <c r="I9705"/>
      <c r="J9705"/>
      <c r="K9705"/>
      <c r="L9705"/>
      <c r="M9705"/>
      <c r="N9705"/>
      <c r="O9705"/>
      <c r="P9705"/>
      <c r="Q9705"/>
    </row>
    <row r="9706" spans="3:17" x14ac:dyDescent="0.35">
      <c r="C9706"/>
      <c r="D9706"/>
      <c r="E9706"/>
      <c r="F9706"/>
      <c r="G9706"/>
      <c r="H9706"/>
      <c r="I9706"/>
      <c r="J9706"/>
      <c r="K9706"/>
      <c r="L9706"/>
      <c r="M9706"/>
      <c r="N9706"/>
      <c r="O9706"/>
      <c r="P9706"/>
      <c r="Q9706"/>
    </row>
    <row r="9707" spans="3:17" x14ac:dyDescent="0.35">
      <c r="C9707"/>
      <c r="D9707"/>
      <c r="E9707"/>
      <c r="F9707"/>
      <c r="G9707"/>
      <c r="H9707"/>
      <c r="I9707"/>
      <c r="J9707"/>
      <c r="K9707"/>
      <c r="L9707"/>
      <c r="M9707"/>
      <c r="N9707"/>
      <c r="O9707"/>
      <c r="P9707"/>
      <c r="Q9707"/>
    </row>
    <row r="9708" spans="3:17" x14ac:dyDescent="0.35">
      <c r="C9708"/>
      <c r="D9708"/>
      <c r="E9708"/>
      <c r="F9708"/>
      <c r="G9708"/>
      <c r="H9708"/>
      <c r="I9708"/>
      <c r="J9708"/>
      <c r="K9708"/>
      <c r="L9708"/>
      <c r="M9708"/>
      <c r="N9708"/>
      <c r="O9708"/>
      <c r="P9708"/>
      <c r="Q9708"/>
    </row>
    <row r="9709" spans="3:17" x14ac:dyDescent="0.35">
      <c r="C9709"/>
      <c r="D9709"/>
      <c r="E9709"/>
      <c r="F9709"/>
      <c r="G9709"/>
      <c r="H9709"/>
      <c r="I9709"/>
      <c r="J9709"/>
      <c r="K9709"/>
      <c r="L9709"/>
      <c r="M9709"/>
      <c r="N9709"/>
      <c r="O9709"/>
      <c r="P9709"/>
      <c r="Q9709"/>
    </row>
    <row r="9710" spans="3:17" x14ac:dyDescent="0.35">
      <c r="C9710"/>
      <c r="D9710"/>
      <c r="E9710"/>
      <c r="F9710"/>
      <c r="G9710"/>
      <c r="H9710"/>
      <c r="I9710"/>
      <c r="J9710"/>
      <c r="K9710"/>
      <c r="L9710"/>
      <c r="M9710"/>
      <c r="N9710"/>
      <c r="O9710"/>
      <c r="P9710"/>
      <c r="Q9710"/>
    </row>
    <row r="9711" spans="3:17" x14ac:dyDescent="0.35">
      <c r="C9711"/>
      <c r="D9711"/>
      <c r="E9711"/>
      <c r="F9711"/>
      <c r="G9711"/>
      <c r="H9711"/>
      <c r="I9711"/>
      <c r="J9711"/>
      <c r="K9711"/>
      <c r="L9711"/>
      <c r="M9711"/>
      <c r="N9711"/>
      <c r="O9711"/>
      <c r="P9711"/>
      <c r="Q9711"/>
    </row>
    <row r="9712" spans="3:17" x14ac:dyDescent="0.35">
      <c r="C9712"/>
      <c r="D9712"/>
      <c r="E9712"/>
      <c r="F9712"/>
      <c r="G9712"/>
      <c r="H9712"/>
      <c r="I9712"/>
      <c r="J9712"/>
      <c r="K9712"/>
      <c r="L9712"/>
      <c r="M9712"/>
      <c r="N9712"/>
      <c r="O9712"/>
      <c r="P9712"/>
      <c r="Q9712"/>
    </row>
    <row r="9713" spans="3:17" x14ac:dyDescent="0.35">
      <c r="C9713"/>
      <c r="D9713"/>
      <c r="E9713"/>
      <c r="F9713"/>
      <c r="G9713"/>
      <c r="H9713"/>
      <c r="I9713"/>
      <c r="J9713"/>
      <c r="K9713"/>
      <c r="L9713"/>
      <c r="M9713"/>
      <c r="N9713"/>
      <c r="O9713"/>
      <c r="P9713"/>
      <c r="Q9713"/>
    </row>
    <row r="9714" spans="3:17" x14ac:dyDescent="0.35">
      <c r="C9714"/>
      <c r="D9714"/>
      <c r="E9714"/>
      <c r="F9714"/>
      <c r="G9714"/>
      <c r="H9714"/>
      <c r="I9714"/>
      <c r="J9714"/>
      <c r="K9714"/>
      <c r="L9714"/>
      <c r="M9714"/>
      <c r="N9714"/>
      <c r="O9714"/>
      <c r="P9714"/>
      <c r="Q9714"/>
    </row>
    <row r="9715" spans="3:17" x14ac:dyDescent="0.35">
      <c r="C9715"/>
      <c r="D9715"/>
      <c r="E9715"/>
      <c r="F9715"/>
      <c r="G9715"/>
      <c r="H9715"/>
      <c r="I9715"/>
      <c r="J9715"/>
      <c r="K9715"/>
      <c r="L9715"/>
      <c r="M9715"/>
      <c r="N9715"/>
      <c r="O9715"/>
      <c r="P9715"/>
      <c r="Q9715"/>
    </row>
    <row r="9716" spans="3:17" x14ac:dyDescent="0.35">
      <c r="C9716"/>
      <c r="D9716"/>
      <c r="E9716"/>
      <c r="F9716"/>
      <c r="G9716"/>
      <c r="H9716"/>
      <c r="I9716"/>
      <c r="J9716"/>
      <c r="K9716"/>
      <c r="L9716"/>
      <c r="M9716"/>
      <c r="N9716"/>
      <c r="O9716"/>
      <c r="P9716"/>
      <c r="Q9716"/>
    </row>
    <row r="9717" spans="3:17" x14ac:dyDescent="0.35">
      <c r="C9717"/>
      <c r="D9717"/>
      <c r="E9717"/>
      <c r="F9717"/>
      <c r="G9717"/>
      <c r="H9717"/>
      <c r="I9717"/>
      <c r="J9717"/>
      <c r="K9717"/>
      <c r="L9717"/>
      <c r="M9717"/>
      <c r="N9717"/>
      <c r="O9717"/>
      <c r="P9717"/>
      <c r="Q9717"/>
    </row>
    <row r="9718" spans="3:17" x14ac:dyDescent="0.35">
      <c r="C9718"/>
      <c r="D9718"/>
      <c r="E9718"/>
      <c r="F9718"/>
      <c r="G9718"/>
      <c r="H9718"/>
      <c r="I9718"/>
      <c r="J9718"/>
      <c r="K9718"/>
      <c r="L9718"/>
      <c r="M9718"/>
      <c r="N9718"/>
      <c r="O9718"/>
      <c r="P9718"/>
      <c r="Q9718"/>
    </row>
    <row r="9719" spans="3:17" x14ac:dyDescent="0.35">
      <c r="C9719"/>
      <c r="D9719"/>
      <c r="E9719"/>
      <c r="F9719"/>
      <c r="G9719"/>
      <c r="H9719"/>
      <c r="I9719"/>
      <c r="J9719"/>
      <c r="K9719"/>
      <c r="L9719"/>
      <c r="M9719"/>
      <c r="N9719"/>
      <c r="O9719"/>
      <c r="P9719"/>
      <c r="Q9719"/>
    </row>
    <row r="9720" spans="3:17" x14ac:dyDescent="0.35">
      <c r="C9720"/>
      <c r="D9720"/>
      <c r="E9720"/>
      <c r="F9720"/>
      <c r="G9720"/>
      <c r="H9720"/>
      <c r="I9720"/>
      <c r="J9720"/>
      <c r="K9720"/>
      <c r="L9720"/>
      <c r="M9720"/>
      <c r="N9720"/>
      <c r="O9720"/>
      <c r="P9720"/>
      <c r="Q9720"/>
    </row>
    <row r="9721" spans="3:17" x14ac:dyDescent="0.35">
      <c r="C9721"/>
      <c r="D9721"/>
      <c r="E9721"/>
      <c r="F9721"/>
      <c r="G9721"/>
      <c r="H9721"/>
      <c r="I9721"/>
      <c r="J9721"/>
      <c r="K9721"/>
      <c r="L9721"/>
      <c r="M9721"/>
      <c r="N9721"/>
      <c r="O9721"/>
      <c r="P9721"/>
      <c r="Q9721"/>
    </row>
    <row r="9722" spans="3:17" x14ac:dyDescent="0.35">
      <c r="C9722"/>
      <c r="D9722"/>
      <c r="E9722"/>
      <c r="F9722"/>
      <c r="G9722"/>
      <c r="H9722"/>
      <c r="I9722"/>
      <c r="J9722"/>
      <c r="K9722"/>
      <c r="L9722"/>
      <c r="M9722"/>
      <c r="N9722"/>
      <c r="O9722"/>
      <c r="P9722"/>
      <c r="Q9722"/>
    </row>
    <row r="9723" spans="3:17" x14ac:dyDescent="0.35">
      <c r="C9723"/>
      <c r="D9723"/>
      <c r="E9723"/>
      <c r="F9723"/>
      <c r="G9723"/>
      <c r="H9723"/>
      <c r="I9723"/>
      <c r="J9723"/>
      <c r="K9723"/>
      <c r="L9723"/>
      <c r="M9723"/>
      <c r="N9723"/>
      <c r="O9723"/>
      <c r="P9723"/>
      <c r="Q9723"/>
    </row>
    <row r="9724" spans="3:17" x14ac:dyDescent="0.35">
      <c r="C9724"/>
      <c r="D9724"/>
      <c r="E9724"/>
      <c r="F9724"/>
      <c r="G9724"/>
      <c r="H9724"/>
      <c r="I9724"/>
      <c r="J9724"/>
      <c r="K9724"/>
      <c r="L9724"/>
      <c r="M9724"/>
      <c r="N9724"/>
      <c r="O9724"/>
      <c r="P9724"/>
      <c r="Q9724"/>
    </row>
    <row r="9725" spans="3:17" x14ac:dyDescent="0.35">
      <c r="C9725"/>
      <c r="D9725"/>
      <c r="E9725"/>
      <c r="F9725"/>
      <c r="G9725"/>
      <c r="H9725"/>
      <c r="I9725"/>
      <c r="J9725"/>
      <c r="K9725"/>
      <c r="L9725"/>
      <c r="M9725"/>
      <c r="N9725"/>
      <c r="O9725"/>
      <c r="P9725"/>
      <c r="Q9725"/>
    </row>
    <row r="9726" spans="3:17" x14ac:dyDescent="0.35">
      <c r="C9726"/>
      <c r="D9726"/>
      <c r="E9726"/>
      <c r="F9726"/>
      <c r="G9726"/>
      <c r="H9726"/>
      <c r="I9726"/>
      <c r="J9726"/>
      <c r="K9726"/>
      <c r="L9726"/>
      <c r="M9726"/>
      <c r="N9726"/>
      <c r="O9726"/>
      <c r="P9726"/>
      <c r="Q9726"/>
    </row>
    <row r="9727" spans="3:17" x14ac:dyDescent="0.35">
      <c r="C9727"/>
      <c r="D9727"/>
      <c r="E9727"/>
      <c r="F9727"/>
      <c r="G9727"/>
      <c r="H9727"/>
      <c r="I9727"/>
      <c r="J9727"/>
      <c r="K9727"/>
      <c r="L9727"/>
      <c r="M9727"/>
      <c r="N9727"/>
      <c r="O9727"/>
      <c r="P9727"/>
      <c r="Q9727"/>
    </row>
    <row r="9728" spans="3:17" x14ac:dyDescent="0.35">
      <c r="C9728"/>
      <c r="D9728"/>
      <c r="E9728"/>
      <c r="F9728"/>
      <c r="G9728"/>
      <c r="H9728"/>
      <c r="I9728"/>
      <c r="J9728"/>
      <c r="K9728"/>
      <c r="L9728"/>
      <c r="M9728"/>
      <c r="N9728"/>
      <c r="O9728"/>
      <c r="P9728"/>
      <c r="Q9728"/>
    </row>
    <row r="9729" spans="3:17" x14ac:dyDescent="0.35">
      <c r="C9729"/>
      <c r="D9729"/>
      <c r="E9729"/>
      <c r="F9729"/>
      <c r="G9729"/>
      <c r="H9729"/>
      <c r="I9729"/>
      <c r="J9729"/>
      <c r="K9729"/>
      <c r="L9729"/>
      <c r="M9729"/>
      <c r="N9729"/>
      <c r="O9729"/>
      <c r="P9729"/>
      <c r="Q9729"/>
    </row>
    <row r="9730" spans="3:17" x14ac:dyDescent="0.35">
      <c r="C9730"/>
      <c r="D9730"/>
      <c r="E9730"/>
      <c r="F9730"/>
      <c r="G9730"/>
      <c r="H9730"/>
      <c r="I9730"/>
      <c r="J9730"/>
      <c r="K9730"/>
      <c r="L9730"/>
      <c r="M9730"/>
      <c r="N9730"/>
      <c r="O9730"/>
      <c r="P9730"/>
      <c r="Q9730"/>
    </row>
    <row r="9731" spans="3:17" x14ac:dyDescent="0.35">
      <c r="C9731"/>
      <c r="D9731"/>
      <c r="E9731"/>
      <c r="F9731"/>
      <c r="G9731"/>
      <c r="H9731"/>
      <c r="I9731"/>
      <c r="J9731"/>
      <c r="K9731"/>
      <c r="L9731"/>
      <c r="M9731"/>
      <c r="N9731"/>
      <c r="O9731"/>
      <c r="P9731"/>
      <c r="Q9731"/>
    </row>
    <row r="9732" spans="3:17" x14ac:dyDescent="0.35">
      <c r="C9732"/>
      <c r="D9732"/>
      <c r="E9732"/>
      <c r="F9732"/>
      <c r="G9732"/>
      <c r="H9732"/>
      <c r="I9732"/>
      <c r="J9732"/>
      <c r="K9732"/>
      <c r="L9732"/>
      <c r="M9732"/>
      <c r="N9732"/>
      <c r="O9732"/>
      <c r="P9732"/>
      <c r="Q9732"/>
    </row>
    <row r="9733" spans="3:17" x14ac:dyDescent="0.35">
      <c r="C9733"/>
      <c r="D9733"/>
      <c r="E9733"/>
      <c r="F9733"/>
      <c r="G9733"/>
      <c r="H9733"/>
      <c r="I9733"/>
      <c r="J9733"/>
      <c r="K9733"/>
      <c r="L9733"/>
      <c r="M9733"/>
      <c r="N9733"/>
      <c r="O9733"/>
      <c r="P9733"/>
      <c r="Q9733"/>
    </row>
    <row r="9734" spans="3:17" x14ac:dyDescent="0.35">
      <c r="C9734"/>
      <c r="D9734"/>
      <c r="E9734"/>
      <c r="F9734"/>
      <c r="G9734"/>
      <c r="H9734"/>
      <c r="I9734"/>
      <c r="J9734"/>
      <c r="K9734"/>
      <c r="L9734"/>
      <c r="M9734"/>
      <c r="N9734"/>
      <c r="O9734"/>
      <c r="P9734"/>
      <c r="Q9734"/>
    </row>
    <row r="9735" spans="3:17" x14ac:dyDescent="0.35">
      <c r="C9735"/>
      <c r="D9735"/>
      <c r="E9735"/>
      <c r="F9735"/>
      <c r="G9735"/>
      <c r="H9735"/>
      <c r="I9735"/>
      <c r="J9735"/>
      <c r="K9735"/>
      <c r="L9735"/>
      <c r="M9735"/>
      <c r="N9735"/>
      <c r="O9735"/>
      <c r="P9735"/>
      <c r="Q9735"/>
    </row>
    <row r="9736" spans="3:17" x14ac:dyDescent="0.35">
      <c r="C9736"/>
      <c r="D9736"/>
      <c r="E9736"/>
      <c r="F9736"/>
      <c r="G9736"/>
      <c r="H9736"/>
      <c r="I9736"/>
      <c r="J9736"/>
      <c r="K9736"/>
      <c r="L9736"/>
      <c r="M9736"/>
      <c r="N9736"/>
      <c r="O9736"/>
      <c r="P9736"/>
      <c r="Q9736"/>
    </row>
    <row r="9737" spans="3:17" x14ac:dyDescent="0.35">
      <c r="C9737"/>
      <c r="D9737"/>
      <c r="E9737"/>
      <c r="F9737"/>
      <c r="G9737"/>
      <c r="H9737"/>
      <c r="I9737"/>
      <c r="J9737"/>
      <c r="K9737"/>
      <c r="L9737"/>
      <c r="M9737"/>
      <c r="N9737"/>
      <c r="O9737"/>
      <c r="P9737"/>
      <c r="Q9737"/>
    </row>
    <row r="9738" spans="3:17" x14ac:dyDescent="0.35">
      <c r="C9738"/>
      <c r="D9738"/>
      <c r="E9738"/>
      <c r="F9738"/>
      <c r="G9738"/>
      <c r="H9738"/>
      <c r="I9738"/>
      <c r="J9738"/>
      <c r="K9738"/>
      <c r="L9738"/>
      <c r="M9738"/>
      <c r="N9738"/>
      <c r="O9738"/>
      <c r="P9738"/>
      <c r="Q9738"/>
    </row>
    <row r="9739" spans="3:17" x14ac:dyDescent="0.35">
      <c r="C9739"/>
      <c r="D9739"/>
      <c r="E9739"/>
      <c r="F9739"/>
      <c r="G9739"/>
      <c r="H9739"/>
      <c r="I9739"/>
      <c r="J9739"/>
      <c r="K9739"/>
      <c r="L9739"/>
      <c r="M9739"/>
      <c r="N9739"/>
      <c r="O9739"/>
      <c r="P9739"/>
      <c r="Q9739"/>
    </row>
    <row r="9740" spans="3:17" x14ac:dyDescent="0.35">
      <c r="C9740"/>
      <c r="D9740"/>
      <c r="E9740"/>
      <c r="F9740"/>
      <c r="G9740"/>
      <c r="H9740"/>
      <c r="I9740"/>
      <c r="J9740"/>
      <c r="K9740"/>
      <c r="L9740"/>
      <c r="M9740"/>
      <c r="N9740"/>
      <c r="O9740"/>
      <c r="P9740"/>
      <c r="Q9740"/>
    </row>
    <row r="9741" spans="3:17" x14ac:dyDescent="0.35">
      <c r="C9741"/>
      <c r="D9741"/>
      <c r="E9741"/>
      <c r="F9741"/>
      <c r="G9741"/>
      <c r="H9741"/>
      <c r="I9741"/>
      <c r="J9741"/>
      <c r="K9741"/>
      <c r="L9741"/>
      <c r="M9741"/>
      <c r="N9741"/>
      <c r="O9741"/>
      <c r="P9741"/>
      <c r="Q9741"/>
    </row>
    <row r="9742" spans="3:17" x14ac:dyDescent="0.35">
      <c r="C9742"/>
      <c r="D9742"/>
      <c r="E9742"/>
      <c r="F9742"/>
      <c r="G9742"/>
      <c r="H9742"/>
      <c r="I9742"/>
      <c r="J9742"/>
      <c r="K9742"/>
      <c r="L9742"/>
      <c r="M9742"/>
      <c r="N9742"/>
      <c r="O9742"/>
      <c r="P9742"/>
      <c r="Q9742"/>
    </row>
    <row r="9743" spans="3:17" x14ac:dyDescent="0.35">
      <c r="C9743"/>
      <c r="D9743"/>
      <c r="E9743"/>
      <c r="F9743"/>
      <c r="G9743"/>
      <c r="H9743"/>
      <c r="I9743"/>
      <c r="J9743"/>
      <c r="K9743"/>
      <c r="L9743"/>
      <c r="M9743"/>
      <c r="N9743"/>
      <c r="O9743"/>
      <c r="P9743"/>
      <c r="Q9743"/>
    </row>
    <row r="9744" spans="3:17" x14ac:dyDescent="0.35">
      <c r="C9744"/>
      <c r="D9744"/>
      <c r="E9744"/>
      <c r="F9744"/>
      <c r="G9744"/>
      <c r="H9744"/>
      <c r="I9744"/>
      <c r="J9744"/>
      <c r="K9744"/>
      <c r="L9744"/>
      <c r="M9744"/>
      <c r="N9744"/>
      <c r="O9744"/>
      <c r="P9744"/>
      <c r="Q9744"/>
    </row>
    <row r="9745" spans="3:17" x14ac:dyDescent="0.35">
      <c r="C9745"/>
      <c r="D9745"/>
      <c r="E9745"/>
      <c r="F9745"/>
      <c r="G9745"/>
      <c r="H9745"/>
      <c r="I9745"/>
      <c r="J9745"/>
      <c r="K9745"/>
      <c r="L9745"/>
      <c r="M9745"/>
      <c r="N9745"/>
      <c r="O9745"/>
      <c r="P9745"/>
      <c r="Q9745"/>
    </row>
    <row r="9746" spans="3:17" x14ac:dyDescent="0.35">
      <c r="C9746"/>
      <c r="D9746"/>
      <c r="E9746"/>
      <c r="F9746"/>
      <c r="G9746"/>
      <c r="H9746"/>
      <c r="I9746"/>
      <c r="J9746"/>
      <c r="K9746"/>
      <c r="L9746"/>
      <c r="M9746"/>
      <c r="N9746"/>
      <c r="O9746"/>
      <c r="P9746"/>
      <c r="Q9746"/>
    </row>
    <row r="9747" spans="3:17" x14ac:dyDescent="0.35">
      <c r="C9747"/>
      <c r="D9747"/>
      <c r="E9747"/>
      <c r="F9747"/>
      <c r="G9747"/>
      <c r="H9747"/>
      <c r="I9747"/>
      <c r="J9747"/>
      <c r="K9747"/>
      <c r="L9747"/>
      <c r="M9747"/>
      <c r="N9747"/>
      <c r="O9747"/>
      <c r="P9747"/>
      <c r="Q9747"/>
    </row>
    <row r="9748" spans="3:17" x14ac:dyDescent="0.35">
      <c r="C9748"/>
      <c r="D9748"/>
      <c r="E9748"/>
      <c r="F9748"/>
      <c r="G9748"/>
      <c r="H9748"/>
      <c r="I9748"/>
      <c r="J9748"/>
      <c r="K9748"/>
      <c r="L9748"/>
      <c r="M9748"/>
      <c r="N9748"/>
      <c r="O9748"/>
      <c r="P9748"/>
      <c r="Q9748"/>
    </row>
    <row r="9749" spans="3:17" x14ac:dyDescent="0.35">
      <c r="C9749"/>
      <c r="D9749"/>
      <c r="E9749"/>
      <c r="F9749"/>
      <c r="G9749"/>
      <c r="H9749"/>
      <c r="I9749"/>
      <c r="J9749"/>
      <c r="K9749"/>
      <c r="L9749"/>
      <c r="M9749"/>
      <c r="N9749"/>
      <c r="O9749"/>
      <c r="P9749"/>
      <c r="Q9749"/>
    </row>
    <row r="9750" spans="3:17" x14ac:dyDescent="0.35">
      <c r="C9750"/>
      <c r="D9750"/>
      <c r="E9750"/>
      <c r="F9750"/>
      <c r="G9750"/>
      <c r="H9750"/>
      <c r="I9750"/>
      <c r="J9750"/>
      <c r="K9750"/>
      <c r="L9750"/>
      <c r="M9750"/>
      <c r="N9750"/>
      <c r="O9750"/>
      <c r="P9750"/>
      <c r="Q9750"/>
    </row>
    <row r="9751" spans="3:17" x14ac:dyDescent="0.35">
      <c r="C9751"/>
      <c r="D9751"/>
      <c r="E9751"/>
      <c r="F9751"/>
      <c r="G9751"/>
      <c r="H9751"/>
      <c r="I9751"/>
      <c r="J9751"/>
      <c r="K9751"/>
      <c r="L9751"/>
      <c r="M9751"/>
      <c r="N9751"/>
      <c r="O9751"/>
      <c r="P9751"/>
      <c r="Q9751"/>
    </row>
    <row r="9752" spans="3:17" x14ac:dyDescent="0.35">
      <c r="C9752"/>
      <c r="D9752"/>
      <c r="E9752"/>
      <c r="F9752"/>
      <c r="G9752"/>
      <c r="H9752"/>
      <c r="I9752"/>
      <c r="J9752"/>
      <c r="K9752"/>
      <c r="L9752"/>
      <c r="M9752"/>
      <c r="N9752"/>
      <c r="O9752"/>
      <c r="P9752"/>
      <c r="Q9752"/>
    </row>
    <row r="9753" spans="3:17" x14ac:dyDescent="0.35">
      <c r="C9753"/>
      <c r="D9753"/>
      <c r="E9753"/>
      <c r="F9753"/>
      <c r="G9753"/>
      <c r="H9753"/>
      <c r="I9753"/>
      <c r="J9753"/>
      <c r="K9753"/>
      <c r="L9753"/>
      <c r="M9753"/>
      <c r="N9753"/>
      <c r="O9753"/>
      <c r="P9753"/>
      <c r="Q9753"/>
    </row>
    <row r="9754" spans="3:17" x14ac:dyDescent="0.35">
      <c r="C9754"/>
      <c r="D9754"/>
      <c r="E9754"/>
      <c r="F9754"/>
      <c r="G9754"/>
      <c r="H9754"/>
      <c r="I9754"/>
      <c r="J9754"/>
      <c r="K9754"/>
      <c r="L9754"/>
      <c r="M9754"/>
      <c r="N9754"/>
      <c r="O9754"/>
      <c r="P9754"/>
      <c r="Q9754"/>
    </row>
    <row r="9755" spans="3:17" x14ac:dyDescent="0.35">
      <c r="C9755"/>
      <c r="D9755"/>
      <c r="E9755"/>
      <c r="F9755"/>
      <c r="G9755"/>
      <c r="H9755"/>
      <c r="I9755"/>
      <c r="J9755"/>
      <c r="K9755"/>
      <c r="L9755"/>
      <c r="M9755"/>
      <c r="N9755"/>
      <c r="O9755"/>
      <c r="P9755"/>
      <c r="Q9755"/>
    </row>
    <row r="9756" spans="3:17" x14ac:dyDescent="0.35">
      <c r="C9756"/>
      <c r="D9756"/>
      <c r="E9756"/>
      <c r="F9756"/>
      <c r="G9756"/>
      <c r="H9756"/>
      <c r="I9756"/>
      <c r="J9756"/>
      <c r="K9756"/>
      <c r="L9756"/>
      <c r="M9756"/>
      <c r="N9756"/>
      <c r="O9756"/>
      <c r="P9756"/>
      <c r="Q9756"/>
    </row>
    <row r="9757" spans="3:17" x14ac:dyDescent="0.35">
      <c r="C9757"/>
      <c r="D9757"/>
      <c r="E9757"/>
      <c r="F9757"/>
      <c r="G9757"/>
      <c r="H9757"/>
      <c r="I9757"/>
      <c r="J9757"/>
      <c r="K9757"/>
      <c r="L9757"/>
      <c r="M9757"/>
      <c r="N9757"/>
      <c r="O9757"/>
      <c r="P9757"/>
      <c r="Q9757"/>
    </row>
    <row r="9758" spans="3:17" x14ac:dyDescent="0.35">
      <c r="C9758"/>
      <c r="D9758"/>
      <c r="E9758"/>
      <c r="F9758"/>
      <c r="G9758"/>
      <c r="H9758"/>
      <c r="I9758"/>
      <c r="J9758"/>
      <c r="K9758"/>
      <c r="L9758"/>
      <c r="M9758"/>
      <c r="N9758"/>
      <c r="O9758"/>
      <c r="P9758"/>
      <c r="Q9758"/>
    </row>
    <row r="9759" spans="3:17" x14ac:dyDescent="0.35">
      <c r="C9759"/>
      <c r="D9759"/>
      <c r="E9759"/>
      <c r="F9759"/>
      <c r="G9759"/>
      <c r="H9759"/>
      <c r="I9759"/>
      <c r="J9759"/>
      <c r="K9759"/>
      <c r="L9759"/>
      <c r="M9759"/>
      <c r="N9759"/>
      <c r="O9759"/>
      <c r="P9759"/>
      <c r="Q9759"/>
    </row>
    <row r="9760" spans="3:17" x14ac:dyDescent="0.35">
      <c r="C9760"/>
      <c r="D9760"/>
      <c r="E9760"/>
      <c r="F9760"/>
      <c r="G9760"/>
      <c r="H9760"/>
      <c r="I9760"/>
      <c r="J9760"/>
      <c r="K9760"/>
      <c r="L9760"/>
      <c r="M9760"/>
      <c r="N9760"/>
      <c r="O9760"/>
      <c r="P9760"/>
      <c r="Q9760"/>
    </row>
    <row r="9761" spans="3:17" x14ac:dyDescent="0.35">
      <c r="C9761"/>
      <c r="D9761"/>
      <c r="E9761"/>
      <c r="F9761"/>
      <c r="G9761"/>
      <c r="H9761"/>
      <c r="I9761"/>
      <c r="J9761"/>
      <c r="K9761"/>
      <c r="L9761"/>
      <c r="M9761"/>
      <c r="N9761"/>
      <c r="O9761"/>
      <c r="P9761"/>
      <c r="Q9761"/>
    </row>
    <row r="9762" spans="3:17" x14ac:dyDescent="0.35">
      <c r="C9762"/>
      <c r="D9762"/>
      <c r="E9762"/>
      <c r="F9762"/>
      <c r="G9762"/>
      <c r="H9762"/>
      <c r="I9762"/>
      <c r="J9762"/>
      <c r="K9762"/>
      <c r="L9762"/>
      <c r="M9762"/>
      <c r="N9762"/>
      <c r="O9762"/>
      <c r="P9762"/>
      <c r="Q9762"/>
    </row>
    <row r="9763" spans="3:17" x14ac:dyDescent="0.35">
      <c r="C9763"/>
      <c r="D9763"/>
      <c r="E9763"/>
      <c r="F9763"/>
      <c r="G9763"/>
      <c r="H9763"/>
      <c r="I9763"/>
      <c r="J9763"/>
      <c r="K9763"/>
      <c r="L9763"/>
      <c r="M9763"/>
      <c r="N9763"/>
      <c r="O9763"/>
      <c r="P9763"/>
      <c r="Q9763"/>
    </row>
    <row r="9764" spans="3:17" x14ac:dyDescent="0.35">
      <c r="C9764"/>
      <c r="D9764"/>
      <c r="E9764"/>
      <c r="F9764"/>
      <c r="G9764"/>
      <c r="H9764"/>
      <c r="I9764"/>
      <c r="J9764"/>
      <c r="K9764"/>
      <c r="L9764"/>
      <c r="M9764"/>
      <c r="N9764"/>
      <c r="O9764"/>
      <c r="P9764"/>
      <c r="Q9764"/>
    </row>
    <row r="9765" spans="3:17" x14ac:dyDescent="0.35">
      <c r="C9765"/>
      <c r="D9765"/>
      <c r="E9765"/>
      <c r="F9765"/>
      <c r="G9765"/>
      <c r="H9765"/>
      <c r="I9765"/>
      <c r="J9765"/>
      <c r="K9765"/>
      <c r="L9765"/>
      <c r="M9765"/>
      <c r="N9765"/>
      <c r="O9765"/>
      <c r="P9765"/>
      <c r="Q9765"/>
    </row>
    <row r="9766" spans="3:17" x14ac:dyDescent="0.35">
      <c r="C9766"/>
      <c r="D9766"/>
      <c r="E9766"/>
      <c r="F9766"/>
      <c r="G9766"/>
      <c r="H9766"/>
      <c r="I9766"/>
      <c r="J9766"/>
      <c r="K9766"/>
      <c r="L9766"/>
      <c r="M9766"/>
      <c r="N9766"/>
      <c r="O9766"/>
      <c r="P9766"/>
      <c r="Q9766"/>
    </row>
    <row r="9767" spans="3:17" x14ac:dyDescent="0.35">
      <c r="C9767"/>
      <c r="D9767"/>
      <c r="E9767"/>
      <c r="F9767"/>
      <c r="G9767"/>
      <c r="H9767"/>
      <c r="I9767"/>
      <c r="J9767"/>
      <c r="K9767"/>
      <c r="L9767"/>
      <c r="M9767"/>
      <c r="N9767"/>
      <c r="O9767"/>
      <c r="P9767"/>
      <c r="Q9767"/>
    </row>
    <row r="9768" spans="3:17" x14ac:dyDescent="0.35">
      <c r="C9768"/>
      <c r="D9768"/>
      <c r="E9768"/>
      <c r="F9768"/>
      <c r="G9768"/>
      <c r="H9768"/>
      <c r="I9768"/>
      <c r="J9768"/>
      <c r="K9768"/>
      <c r="L9768"/>
      <c r="M9768"/>
      <c r="N9768"/>
      <c r="O9768"/>
      <c r="P9768"/>
      <c r="Q9768"/>
    </row>
    <row r="9769" spans="3:17" x14ac:dyDescent="0.35">
      <c r="C9769"/>
      <c r="D9769"/>
      <c r="E9769"/>
      <c r="F9769"/>
      <c r="G9769"/>
      <c r="H9769"/>
      <c r="I9769"/>
      <c r="J9769"/>
      <c r="K9769"/>
      <c r="L9769"/>
      <c r="M9769"/>
      <c r="N9769"/>
      <c r="O9769"/>
      <c r="P9769"/>
      <c r="Q9769"/>
    </row>
    <row r="9770" spans="3:17" x14ac:dyDescent="0.35">
      <c r="C9770"/>
      <c r="D9770"/>
      <c r="E9770"/>
      <c r="F9770"/>
      <c r="G9770"/>
      <c r="H9770"/>
      <c r="I9770"/>
      <c r="J9770"/>
      <c r="K9770"/>
      <c r="L9770"/>
      <c r="M9770"/>
      <c r="N9770"/>
      <c r="O9770"/>
      <c r="P9770"/>
      <c r="Q9770"/>
    </row>
    <row r="9771" spans="3:17" x14ac:dyDescent="0.35">
      <c r="C9771"/>
      <c r="D9771"/>
      <c r="E9771"/>
      <c r="F9771"/>
      <c r="G9771"/>
      <c r="H9771"/>
      <c r="I9771"/>
      <c r="J9771"/>
      <c r="K9771"/>
      <c r="L9771"/>
      <c r="M9771"/>
      <c r="N9771"/>
      <c r="O9771"/>
      <c r="P9771"/>
      <c r="Q9771"/>
    </row>
    <row r="9772" spans="3:17" x14ac:dyDescent="0.35">
      <c r="C9772"/>
      <c r="D9772"/>
      <c r="E9772"/>
      <c r="F9772"/>
      <c r="G9772"/>
      <c r="H9772"/>
      <c r="I9772"/>
      <c r="J9772"/>
      <c r="K9772"/>
      <c r="L9772"/>
      <c r="M9772"/>
      <c r="N9772"/>
      <c r="O9772"/>
      <c r="P9772"/>
      <c r="Q9772"/>
    </row>
    <row r="9773" spans="3:17" x14ac:dyDescent="0.35">
      <c r="C9773"/>
      <c r="D9773"/>
      <c r="E9773"/>
      <c r="F9773"/>
      <c r="G9773"/>
      <c r="H9773"/>
      <c r="I9773"/>
      <c r="J9773"/>
      <c r="K9773"/>
      <c r="L9773"/>
      <c r="M9773"/>
      <c r="N9773"/>
      <c r="O9773"/>
      <c r="P9773"/>
      <c r="Q9773"/>
    </row>
    <row r="9774" spans="3:17" x14ac:dyDescent="0.35">
      <c r="C9774"/>
      <c r="D9774"/>
      <c r="E9774"/>
      <c r="F9774"/>
      <c r="G9774"/>
      <c r="H9774"/>
      <c r="I9774"/>
      <c r="J9774"/>
      <c r="K9774"/>
      <c r="L9774"/>
      <c r="M9774"/>
      <c r="N9774"/>
      <c r="O9774"/>
      <c r="P9774"/>
      <c r="Q9774"/>
    </row>
    <row r="9775" spans="3:17" x14ac:dyDescent="0.35">
      <c r="C9775"/>
      <c r="D9775"/>
      <c r="E9775"/>
      <c r="F9775"/>
      <c r="G9775"/>
      <c r="H9775"/>
      <c r="I9775"/>
      <c r="J9775"/>
      <c r="K9775"/>
      <c r="L9775"/>
      <c r="M9775"/>
      <c r="N9775"/>
      <c r="O9775"/>
      <c r="P9775"/>
      <c r="Q9775"/>
    </row>
    <row r="9776" spans="3:17" x14ac:dyDescent="0.35">
      <c r="C9776"/>
      <c r="D9776"/>
      <c r="E9776"/>
      <c r="F9776"/>
      <c r="G9776"/>
      <c r="H9776"/>
      <c r="I9776"/>
      <c r="J9776"/>
      <c r="K9776"/>
      <c r="L9776"/>
      <c r="M9776"/>
      <c r="N9776"/>
      <c r="O9776"/>
      <c r="P9776"/>
      <c r="Q9776"/>
    </row>
    <row r="9777" spans="3:17" x14ac:dyDescent="0.35">
      <c r="C9777"/>
      <c r="D9777"/>
      <c r="E9777"/>
      <c r="F9777"/>
      <c r="G9777"/>
      <c r="H9777"/>
      <c r="I9777"/>
      <c r="J9777"/>
      <c r="K9777"/>
      <c r="L9777"/>
      <c r="M9777"/>
      <c r="N9777"/>
      <c r="O9777"/>
      <c r="P9777"/>
      <c r="Q9777"/>
    </row>
    <row r="9778" spans="3:17" x14ac:dyDescent="0.35">
      <c r="C9778"/>
      <c r="D9778"/>
      <c r="E9778"/>
      <c r="F9778"/>
      <c r="G9778"/>
      <c r="H9778"/>
      <c r="I9778"/>
      <c r="J9778"/>
      <c r="K9778"/>
      <c r="L9778"/>
      <c r="M9778"/>
      <c r="N9778"/>
      <c r="O9778"/>
      <c r="P9778"/>
      <c r="Q9778"/>
    </row>
    <row r="9779" spans="3:17" x14ac:dyDescent="0.35">
      <c r="C9779"/>
      <c r="D9779"/>
      <c r="E9779"/>
      <c r="F9779"/>
      <c r="G9779"/>
      <c r="H9779"/>
      <c r="I9779"/>
      <c r="J9779"/>
      <c r="K9779"/>
      <c r="L9779"/>
      <c r="M9779"/>
      <c r="N9779"/>
      <c r="O9779"/>
      <c r="P9779"/>
      <c r="Q9779"/>
    </row>
    <row r="9780" spans="3:17" x14ac:dyDescent="0.35">
      <c r="C9780"/>
      <c r="D9780"/>
      <c r="E9780"/>
      <c r="F9780"/>
      <c r="G9780"/>
      <c r="H9780"/>
      <c r="I9780"/>
      <c r="J9780"/>
      <c r="K9780"/>
      <c r="L9780"/>
      <c r="M9780"/>
      <c r="N9780"/>
      <c r="O9780"/>
      <c r="P9780"/>
      <c r="Q9780"/>
    </row>
    <row r="9781" spans="3:17" x14ac:dyDescent="0.35">
      <c r="C9781"/>
      <c r="D9781"/>
      <c r="E9781"/>
      <c r="F9781"/>
      <c r="G9781"/>
      <c r="H9781"/>
      <c r="I9781"/>
      <c r="J9781"/>
      <c r="K9781"/>
      <c r="L9781"/>
      <c r="M9781"/>
      <c r="N9781"/>
      <c r="O9781"/>
      <c r="P9781"/>
      <c r="Q9781"/>
    </row>
    <row r="9782" spans="3:17" x14ac:dyDescent="0.35">
      <c r="C9782"/>
      <c r="D9782"/>
      <c r="E9782"/>
      <c r="F9782"/>
      <c r="G9782"/>
      <c r="H9782"/>
      <c r="I9782"/>
      <c r="J9782"/>
      <c r="K9782"/>
      <c r="L9782"/>
      <c r="M9782"/>
      <c r="N9782"/>
      <c r="O9782"/>
      <c r="P9782"/>
      <c r="Q9782"/>
    </row>
    <row r="9783" spans="3:17" x14ac:dyDescent="0.35">
      <c r="C9783"/>
      <c r="D9783"/>
      <c r="E9783"/>
      <c r="F9783"/>
      <c r="G9783"/>
      <c r="H9783"/>
      <c r="I9783"/>
      <c r="J9783"/>
      <c r="K9783"/>
      <c r="L9783"/>
      <c r="M9783"/>
      <c r="N9783"/>
      <c r="O9783"/>
      <c r="P9783"/>
      <c r="Q9783"/>
    </row>
    <row r="9784" spans="3:17" x14ac:dyDescent="0.35">
      <c r="C9784"/>
      <c r="D9784"/>
      <c r="E9784"/>
      <c r="F9784"/>
      <c r="G9784"/>
      <c r="H9784"/>
      <c r="I9784"/>
      <c r="J9784"/>
      <c r="K9784"/>
      <c r="L9784"/>
      <c r="M9784"/>
      <c r="N9784"/>
      <c r="O9784"/>
      <c r="P9784"/>
      <c r="Q9784"/>
    </row>
    <row r="9785" spans="3:17" x14ac:dyDescent="0.35">
      <c r="C9785"/>
      <c r="D9785"/>
      <c r="E9785"/>
      <c r="F9785"/>
      <c r="G9785"/>
      <c r="H9785"/>
      <c r="I9785"/>
      <c r="J9785"/>
      <c r="K9785"/>
      <c r="L9785"/>
      <c r="M9785"/>
      <c r="N9785"/>
      <c r="O9785"/>
      <c r="P9785"/>
      <c r="Q9785"/>
    </row>
    <row r="9786" spans="3:17" x14ac:dyDescent="0.35">
      <c r="C9786"/>
      <c r="D9786"/>
      <c r="E9786"/>
      <c r="F9786"/>
      <c r="G9786"/>
      <c r="H9786"/>
      <c r="I9786"/>
      <c r="J9786"/>
      <c r="K9786"/>
      <c r="L9786"/>
      <c r="M9786"/>
      <c r="N9786"/>
      <c r="O9786"/>
      <c r="P9786"/>
      <c r="Q9786"/>
    </row>
    <row r="9787" spans="3:17" x14ac:dyDescent="0.35">
      <c r="C9787"/>
      <c r="D9787"/>
      <c r="E9787"/>
      <c r="F9787"/>
      <c r="G9787"/>
      <c r="H9787"/>
      <c r="I9787"/>
      <c r="J9787"/>
      <c r="K9787"/>
      <c r="L9787"/>
      <c r="M9787"/>
      <c r="N9787"/>
      <c r="O9787"/>
      <c r="P9787"/>
      <c r="Q9787"/>
    </row>
    <row r="9788" spans="3:17" x14ac:dyDescent="0.35">
      <c r="C9788"/>
      <c r="D9788"/>
      <c r="E9788"/>
      <c r="F9788"/>
      <c r="G9788"/>
      <c r="H9788"/>
      <c r="I9788"/>
      <c r="J9788"/>
      <c r="K9788"/>
      <c r="L9788"/>
      <c r="M9788"/>
      <c r="N9788"/>
      <c r="O9788"/>
      <c r="P9788"/>
      <c r="Q9788"/>
    </row>
    <row r="9789" spans="3:17" x14ac:dyDescent="0.35">
      <c r="C9789"/>
      <c r="D9789"/>
      <c r="E9789"/>
      <c r="F9789"/>
      <c r="G9789"/>
      <c r="H9789"/>
      <c r="I9789"/>
      <c r="J9789"/>
      <c r="K9789"/>
      <c r="L9789"/>
      <c r="M9789"/>
      <c r="N9789"/>
      <c r="O9789"/>
      <c r="P9789"/>
      <c r="Q9789"/>
    </row>
    <row r="9790" spans="3:17" x14ac:dyDescent="0.35">
      <c r="C9790"/>
      <c r="D9790"/>
      <c r="E9790"/>
      <c r="F9790"/>
      <c r="G9790"/>
      <c r="H9790"/>
      <c r="I9790"/>
      <c r="J9790"/>
      <c r="K9790"/>
      <c r="L9790"/>
      <c r="M9790"/>
      <c r="N9790"/>
      <c r="O9790"/>
      <c r="P9790"/>
      <c r="Q9790"/>
    </row>
    <row r="9791" spans="3:17" x14ac:dyDescent="0.35">
      <c r="C9791"/>
      <c r="D9791"/>
      <c r="E9791"/>
      <c r="F9791"/>
      <c r="G9791"/>
      <c r="H9791"/>
      <c r="I9791"/>
      <c r="J9791"/>
      <c r="K9791"/>
      <c r="L9791"/>
      <c r="M9791"/>
      <c r="N9791"/>
      <c r="O9791"/>
      <c r="P9791"/>
      <c r="Q9791"/>
    </row>
    <row r="9792" spans="3:17" x14ac:dyDescent="0.35">
      <c r="C9792"/>
      <c r="D9792"/>
      <c r="E9792"/>
      <c r="F9792"/>
      <c r="G9792"/>
      <c r="H9792"/>
      <c r="I9792"/>
      <c r="J9792"/>
      <c r="K9792"/>
      <c r="L9792"/>
      <c r="M9792"/>
      <c r="N9792"/>
      <c r="O9792"/>
      <c r="P9792"/>
      <c r="Q9792"/>
    </row>
    <row r="9793" spans="3:17" x14ac:dyDescent="0.35">
      <c r="C9793"/>
      <c r="D9793"/>
      <c r="E9793"/>
      <c r="F9793"/>
      <c r="G9793"/>
      <c r="H9793"/>
      <c r="I9793"/>
      <c r="J9793"/>
      <c r="K9793"/>
      <c r="L9793"/>
      <c r="M9793"/>
      <c r="N9793"/>
      <c r="O9793"/>
      <c r="P9793"/>
      <c r="Q9793"/>
    </row>
    <row r="9794" spans="3:17" x14ac:dyDescent="0.35">
      <c r="C9794"/>
      <c r="D9794"/>
      <c r="E9794"/>
      <c r="F9794"/>
      <c r="G9794"/>
      <c r="H9794"/>
      <c r="I9794"/>
      <c r="J9794"/>
      <c r="K9794"/>
      <c r="L9794"/>
      <c r="M9794"/>
      <c r="N9794"/>
      <c r="O9794"/>
      <c r="P9794"/>
      <c r="Q9794"/>
    </row>
    <row r="9795" spans="3:17" x14ac:dyDescent="0.35">
      <c r="C9795"/>
      <c r="D9795"/>
      <c r="E9795"/>
      <c r="F9795"/>
      <c r="G9795"/>
      <c r="H9795"/>
      <c r="I9795"/>
      <c r="J9795"/>
      <c r="K9795"/>
      <c r="L9795"/>
      <c r="M9795"/>
      <c r="N9795"/>
      <c r="O9795"/>
      <c r="P9795"/>
      <c r="Q9795"/>
    </row>
    <row r="9796" spans="3:17" x14ac:dyDescent="0.35">
      <c r="C9796"/>
      <c r="D9796"/>
      <c r="E9796"/>
      <c r="F9796"/>
      <c r="G9796"/>
      <c r="H9796"/>
      <c r="I9796"/>
      <c r="J9796"/>
      <c r="K9796"/>
      <c r="L9796"/>
      <c r="M9796"/>
      <c r="N9796"/>
      <c r="O9796"/>
      <c r="P9796"/>
      <c r="Q9796"/>
    </row>
    <row r="9797" spans="3:17" x14ac:dyDescent="0.35">
      <c r="C9797"/>
      <c r="D9797"/>
      <c r="E9797"/>
      <c r="F9797"/>
      <c r="G9797"/>
      <c r="H9797"/>
      <c r="I9797"/>
      <c r="J9797"/>
      <c r="K9797"/>
      <c r="L9797"/>
      <c r="M9797"/>
      <c r="N9797"/>
      <c r="O9797"/>
      <c r="P9797"/>
      <c r="Q9797"/>
    </row>
    <row r="9798" spans="3:17" x14ac:dyDescent="0.35">
      <c r="C9798"/>
      <c r="D9798"/>
      <c r="E9798"/>
      <c r="F9798"/>
      <c r="G9798"/>
      <c r="H9798"/>
      <c r="I9798"/>
      <c r="J9798"/>
      <c r="K9798"/>
      <c r="L9798"/>
      <c r="M9798"/>
      <c r="N9798"/>
      <c r="O9798"/>
      <c r="P9798"/>
      <c r="Q9798"/>
    </row>
    <row r="9799" spans="3:17" x14ac:dyDescent="0.35">
      <c r="C9799"/>
      <c r="D9799"/>
      <c r="E9799"/>
      <c r="F9799"/>
      <c r="G9799"/>
      <c r="H9799"/>
      <c r="I9799"/>
      <c r="J9799"/>
      <c r="K9799"/>
      <c r="L9799"/>
      <c r="M9799"/>
      <c r="N9799"/>
      <c r="O9799"/>
      <c r="P9799"/>
      <c r="Q9799"/>
    </row>
    <row r="9800" spans="3:17" x14ac:dyDescent="0.35">
      <c r="C9800"/>
      <c r="D9800"/>
      <c r="E9800"/>
      <c r="F9800"/>
      <c r="G9800"/>
      <c r="H9800"/>
      <c r="I9800"/>
      <c r="J9800"/>
      <c r="K9800"/>
      <c r="L9800"/>
      <c r="M9800"/>
      <c r="N9800"/>
      <c r="O9800"/>
      <c r="P9800"/>
      <c r="Q9800"/>
    </row>
    <row r="9801" spans="3:17" x14ac:dyDescent="0.35">
      <c r="C9801"/>
      <c r="D9801"/>
      <c r="E9801"/>
      <c r="F9801"/>
      <c r="G9801"/>
      <c r="H9801"/>
      <c r="I9801"/>
      <c r="J9801"/>
      <c r="K9801"/>
      <c r="L9801"/>
      <c r="M9801"/>
      <c r="N9801"/>
      <c r="O9801"/>
      <c r="P9801"/>
      <c r="Q9801"/>
    </row>
    <row r="9802" spans="3:17" x14ac:dyDescent="0.35">
      <c r="C9802"/>
      <c r="D9802"/>
      <c r="E9802"/>
      <c r="F9802"/>
      <c r="G9802"/>
      <c r="H9802"/>
      <c r="I9802"/>
      <c r="J9802"/>
      <c r="K9802"/>
      <c r="L9802"/>
      <c r="M9802"/>
      <c r="N9802"/>
      <c r="O9802"/>
      <c r="P9802"/>
      <c r="Q9802"/>
    </row>
    <row r="9803" spans="3:17" x14ac:dyDescent="0.35">
      <c r="C9803"/>
      <c r="D9803"/>
      <c r="E9803"/>
      <c r="F9803"/>
      <c r="G9803"/>
      <c r="H9803"/>
      <c r="I9803"/>
      <c r="J9803"/>
      <c r="K9803"/>
      <c r="L9803"/>
      <c r="M9803"/>
      <c r="N9803"/>
      <c r="O9803"/>
      <c r="P9803"/>
      <c r="Q9803"/>
    </row>
    <row r="9804" spans="3:17" x14ac:dyDescent="0.35">
      <c r="C9804"/>
      <c r="D9804"/>
      <c r="E9804"/>
      <c r="F9804"/>
      <c r="G9804"/>
      <c r="H9804"/>
      <c r="I9804"/>
      <c r="J9804"/>
      <c r="K9804"/>
      <c r="L9804"/>
      <c r="M9804"/>
      <c r="N9804"/>
      <c r="O9804"/>
      <c r="P9804"/>
      <c r="Q9804"/>
    </row>
    <row r="9805" spans="3:17" x14ac:dyDescent="0.35">
      <c r="C9805"/>
      <c r="D9805"/>
      <c r="E9805"/>
      <c r="F9805"/>
      <c r="G9805"/>
      <c r="H9805"/>
      <c r="I9805"/>
      <c r="J9805"/>
      <c r="K9805"/>
      <c r="L9805"/>
      <c r="M9805"/>
      <c r="N9805"/>
      <c r="O9805"/>
      <c r="P9805"/>
      <c r="Q9805"/>
    </row>
    <row r="9806" spans="3:17" x14ac:dyDescent="0.35">
      <c r="C9806"/>
      <c r="D9806"/>
      <c r="E9806"/>
      <c r="F9806"/>
      <c r="G9806"/>
      <c r="H9806"/>
      <c r="I9806"/>
      <c r="J9806"/>
      <c r="K9806"/>
      <c r="L9806"/>
      <c r="M9806"/>
      <c r="N9806"/>
      <c r="O9806"/>
      <c r="P9806"/>
      <c r="Q9806"/>
    </row>
    <row r="9807" spans="3:17" x14ac:dyDescent="0.35">
      <c r="C9807"/>
      <c r="D9807"/>
      <c r="E9807"/>
      <c r="F9807"/>
      <c r="G9807"/>
      <c r="H9807"/>
      <c r="I9807"/>
      <c r="J9807"/>
      <c r="K9807"/>
      <c r="L9807"/>
      <c r="M9807"/>
      <c r="N9807"/>
      <c r="O9807"/>
      <c r="P9807"/>
      <c r="Q9807"/>
    </row>
    <row r="9808" spans="3:17" x14ac:dyDescent="0.35">
      <c r="C9808"/>
      <c r="D9808"/>
      <c r="E9808"/>
      <c r="F9808"/>
      <c r="G9808"/>
      <c r="H9808"/>
      <c r="I9808"/>
      <c r="J9808"/>
      <c r="K9808"/>
      <c r="L9808"/>
      <c r="M9808"/>
      <c r="N9808"/>
      <c r="O9808"/>
      <c r="P9808"/>
      <c r="Q9808"/>
    </row>
    <row r="9809" spans="3:17" x14ac:dyDescent="0.35">
      <c r="C9809"/>
      <c r="D9809"/>
      <c r="E9809"/>
      <c r="F9809"/>
      <c r="G9809"/>
      <c r="H9809"/>
      <c r="I9809"/>
      <c r="J9809"/>
      <c r="K9809"/>
      <c r="L9809"/>
      <c r="M9809"/>
      <c r="N9809"/>
      <c r="O9809"/>
      <c r="P9809"/>
      <c r="Q9809"/>
    </row>
    <row r="9810" spans="3:17" x14ac:dyDescent="0.35">
      <c r="C9810"/>
      <c r="D9810"/>
      <c r="E9810"/>
      <c r="F9810"/>
      <c r="G9810"/>
      <c r="H9810"/>
      <c r="I9810"/>
      <c r="J9810"/>
      <c r="K9810"/>
      <c r="L9810"/>
      <c r="M9810"/>
      <c r="N9810"/>
      <c r="O9810"/>
      <c r="P9810"/>
      <c r="Q9810"/>
    </row>
    <row r="9811" spans="3:17" x14ac:dyDescent="0.35">
      <c r="C9811"/>
      <c r="D9811"/>
      <c r="E9811"/>
      <c r="F9811"/>
      <c r="G9811"/>
      <c r="H9811"/>
      <c r="I9811"/>
      <c r="J9811"/>
      <c r="K9811"/>
      <c r="L9811"/>
      <c r="M9811"/>
      <c r="N9811"/>
      <c r="O9811"/>
      <c r="P9811"/>
      <c r="Q9811"/>
    </row>
    <row r="9812" spans="3:17" x14ac:dyDescent="0.35">
      <c r="C9812"/>
      <c r="D9812"/>
      <c r="E9812"/>
      <c r="F9812"/>
      <c r="G9812"/>
      <c r="H9812"/>
      <c r="I9812"/>
      <c r="J9812"/>
      <c r="K9812"/>
      <c r="L9812"/>
      <c r="M9812"/>
      <c r="N9812"/>
      <c r="O9812"/>
      <c r="P9812"/>
      <c r="Q9812"/>
    </row>
    <row r="9813" spans="3:17" x14ac:dyDescent="0.35">
      <c r="C9813"/>
      <c r="D9813"/>
      <c r="E9813"/>
      <c r="F9813"/>
      <c r="G9813"/>
      <c r="H9813"/>
      <c r="I9813"/>
      <c r="J9813"/>
      <c r="K9813"/>
      <c r="L9813"/>
      <c r="M9813"/>
      <c r="N9813"/>
      <c r="O9813"/>
      <c r="P9813"/>
      <c r="Q9813"/>
    </row>
    <row r="9814" spans="3:17" x14ac:dyDescent="0.35">
      <c r="C9814"/>
      <c r="D9814"/>
      <c r="E9814"/>
      <c r="F9814"/>
      <c r="G9814"/>
      <c r="H9814"/>
      <c r="I9814"/>
      <c r="J9814"/>
      <c r="K9814"/>
      <c r="L9814"/>
      <c r="M9814"/>
      <c r="N9814"/>
      <c r="O9814"/>
      <c r="P9814"/>
      <c r="Q9814"/>
    </row>
    <row r="9815" spans="3:17" x14ac:dyDescent="0.35">
      <c r="C9815"/>
      <c r="D9815"/>
      <c r="E9815"/>
      <c r="F9815"/>
      <c r="G9815"/>
      <c r="H9815"/>
      <c r="I9815"/>
      <c r="J9815"/>
      <c r="K9815"/>
      <c r="L9815"/>
      <c r="M9815"/>
      <c r="N9815"/>
      <c r="O9815"/>
      <c r="P9815"/>
      <c r="Q9815"/>
    </row>
    <row r="9816" spans="3:17" x14ac:dyDescent="0.35">
      <c r="C9816"/>
      <c r="D9816"/>
      <c r="E9816"/>
      <c r="F9816"/>
      <c r="G9816"/>
      <c r="H9816"/>
      <c r="I9816"/>
      <c r="J9816"/>
      <c r="K9816"/>
      <c r="L9816"/>
      <c r="M9816"/>
      <c r="N9816"/>
      <c r="O9816"/>
      <c r="P9816"/>
      <c r="Q9816"/>
    </row>
    <row r="9817" spans="3:17" x14ac:dyDescent="0.35">
      <c r="C9817"/>
      <c r="D9817"/>
      <c r="E9817"/>
      <c r="F9817"/>
      <c r="G9817"/>
      <c r="H9817"/>
      <c r="I9817"/>
      <c r="J9817"/>
      <c r="K9817"/>
      <c r="L9817"/>
      <c r="M9817"/>
      <c r="N9817"/>
      <c r="O9817"/>
      <c r="P9817"/>
      <c r="Q9817"/>
    </row>
    <row r="9818" spans="3:17" x14ac:dyDescent="0.35">
      <c r="C9818"/>
      <c r="D9818"/>
      <c r="E9818"/>
      <c r="F9818"/>
      <c r="G9818"/>
      <c r="H9818"/>
      <c r="I9818"/>
      <c r="J9818"/>
      <c r="K9818"/>
      <c r="L9818"/>
      <c r="M9818"/>
      <c r="N9818"/>
      <c r="O9818"/>
      <c r="P9818"/>
      <c r="Q9818"/>
    </row>
    <row r="9819" spans="3:17" x14ac:dyDescent="0.35">
      <c r="C9819"/>
      <c r="D9819"/>
      <c r="E9819"/>
      <c r="F9819"/>
      <c r="G9819"/>
      <c r="H9819"/>
      <c r="I9819"/>
      <c r="J9819"/>
      <c r="K9819"/>
      <c r="L9819"/>
      <c r="M9819"/>
      <c r="N9819"/>
      <c r="O9819"/>
      <c r="P9819"/>
      <c r="Q9819"/>
    </row>
    <row r="9820" spans="3:17" x14ac:dyDescent="0.35">
      <c r="C9820"/>
      <c r="D9820"/>
      <c r="E9820"/>
      <c r="F9820"/>
      <c r="G9820"/>
      <c r="H9820"/>
      <c r="I9820"/>
      <c r="J9820"/>
      <c r="K9820"/>
      <c r="L9820"/>
      <c r="M9820"/>
      <c r="N9820"/>
      <c r="O9820"/>
      <c r="P9820"/>
      <c r="Q9820"/>
    </row>
    <row r="9821" spans="3:17" x14ac:dyDescent="0.35">
      <c r="C9821"/>
      <c r="D9821"/>
      <c r="E9821"/>
      <c r="F9821"/>
      <c r="G9821"/>
      <c r="H9821"/>
      <c r="I9821"/>
      <c r="J9821"/>
      <c r="K9821"/>
      <c r="L9821"/>
      <c r="M9821"/>
      <c r="N9821"/>
      <c r="O9821"/>
      <c r="P9821"/>
      <c r="Q9821"/>
    </row>
    <row r="9822" spans="3:17" x14ac:dyDescent="0.35">
      <c r="C9822"/>
      <c r="D9822"/>
      <c r="E9822"/>
      <c r="F9822"/>
      <c r="G9822"/>
      <c r="H9822"/>
      <c r="I9822"/>
      <c r="J9822"/>
      <c r="K9822"/>
      <c r="L9822"/>
      <c r="M9822"/>
      <c r="N9822"/>
      <c r="O9822"/>
      <c r="P9822"/>
      <c r="Q9822"/>
    </row>
    <row r="9823" spans="3:17" x14ac:dyDescent="0.35">
      <c r="C9823"/>
      <c r="D9823"/>
      <c r="E9823"/>
      <c r="F9823"/>
      <c r="G9823"/>
      <c r="H9823"/>
      <c r="I9823"/>
      <c r="J9823"/>
      <c r="K9823"/>
      <c r="L9823"/>
      <c r="M9823"/>
      <c r="N9823"/>
      <c r="O9823"/>
      <c r="P9823"/>
      <c r="Q9823"/>
    </row>
    <row r="9824" spans="3:17" x14ac:dyDescent="0.35">
      <c r="C9824"/>
      <c r="D9824"/>
      <c r="E9824"/>
      <c r="F9824"/>
      <c r="G9824"/>
      <c r="H9824"/>
      <c r="I9824"/>
      <c r="J9824"/>
      <c r="K9824"/>
      <c r="L9824"/>
      <c r="M9824"/>
      <c r="N9824"/>
      <c r="O9824"/>
      <c r="P9824"/>
      <c r="Q9824"/>
    </row>
    <row r="9825" spans="3:17" x14ac:dyDescent="0.35">
      <c r="C9825"/>
      <c r="D9825"/>
      <c r="E9825"/>
      <c r="F9825"/>
      <c r="G9825"/>
      <c r="H9825"/>
      <c r="I9825"/>
      <c r="J9825"/>
      <c r="K9825"/>
      <c r="L9825"/>
      <c r="M9825"/>
      <c r="N9825"/>
      <c r="O9825"/>
      <c r="P9825"/>
      <c r="Q9825"/>
    </row>
    <row r="9826" spans="3:17" x14ac:dyDescent="0.35">
      <c r="C9826"/>
      <c r="D9826"/>
      <c r="E9826"/>
      <c r="F9826"/>
      <c r="G9826"/>
      <c r="H9826"/>
      <c r="I9826"/>
      <c r="J9826"/>
      <c r="K9826"/>
      <c r="L9826"/>
      <c r="M9826"/>
      <c r="N9826"/>
      <c r="O9826"/>
      <c r="P9826"/>
      <c r="Q9826"/>
    </row>
    <row r="9827" spans="3:17" x14ac:dyDescent="0.35">
      <c r="C9827"/>
      <c r="D9827"/>
      <c r="E9827"/>
      <c r="F9827"/>
      <c r="G9827"/>
      <c r="H9827"/>
      <c r="I9827"/>
      <c r="J9827"/>
      <c r="K9827"/>
      <c r="L9827"/>
      <c r="M9827"/>
      <c r="N9827"/>
      <c r="O9827"/>
      <c r="P9827"/>
      <c r="Q9827"/>
    </row>
    <row r="9828" spans="3:17" x14ac:dyDescent="0.35">
      <c r="C9828"/>
      <c r="D9828"/>
      <c r="E9828"/>
      <c r="F9828"/>
      <c r="G9828"/>
      <c r="H9828"/>
      <c r="I9828"/>
      <c r="J9828"/>
      <c r="K9828"/>
      <c r="L9828"/>
      <c r="M9828"/>
      <c r="N9828"/>
      <c r="O9828"/>
      <c r="P9828"/>
      <c r="Q9828"/>
    </row>
    <row r="9829" spans="3:17" x14ac:dyDescent="0.35">
      <c r="C9829"/>
      <c r="D9829"/>
      <c r="E9829"/>
      <c r="F9829"/>
      <c r="G9829"/>
      <c r="H9829"/>
      <c r="I9829"/>
      <c r="J9829"/>
      <c r="K9829"/>
      <c r="L9829"/>
      <c r="M9829"/>
      <c r="N9829"/>
      <c r="O9829"/>
      <c r="P9829"/>
      <c r="Q9829"/>
    </row>
    <row r="9830" spans="3:17" x14ac:dyDescent="0.35">
      <c r="C9830"/>
      <c r="D9830"/>
      <c r="E9830"/>
      <c r="F9830"/>
      <c r="G9830"/>
      <c r="H9830"/>
      <c r="I9830"/>
      <c r="J9830"/>
      <c r="K9830"/>
      <c r="L9830"/>
      <c r="M9830"/>
      <c r="N9830"/>
      <c r="O9830"/>
      <c r="P9830"/>
      <c r="Q9830"/>
    </row>
    <row r="9831" spans="3:17" x14ac:dyDescent="0.35">
      <c r="C9831"/>
      <c r="D9831"/>
      <c r="E9831"/>
      <c r="F9831"/>
      <c r="G9831"/>
      <c r="H9831"/>
      <c r="I9831"/>
      <c r="J9831"/>
      <c r="K9831"/>
      <c r="L9831"/>
      <c r="M9831"/>
      <c r="N9831"/>
      <c r="O9831"/>
      <c r="P9831"/>
      <c r="Q9831"/>
    </row>
    <row r="9832" spans="3:17" x14ac:dyDescent="0.35">
      <c r="C9832"/>
      <c r="D9832"/>
      <c r="E9832"/>
      <c r="F9832"/>
      <c r="G9832"/>
      <c r="H9832"/>
      <c r="I9832"/>
      <c r="J9832"/>
      <c r="K9832"/>
      <c r="L9832"/>
      <c r="M9832"/>
      <c r="N9832"/>
      <c r="O9832"/>
      <c r="P9832"/>
      <c r="Q9832"/>
    </row>
    <row r="9833" spans="3:17" x14ac:dyDescent="0.35">
      <c r="C9833"/>
      <c r="D9833"/>
      <c r="E9833"/>
      <c r="F9833"/>
      <c r="G9833"/>
      <c r="H9833"/>
      <c r="I9833"/>
      <c r="J9833"/>
      <c r="K9833"/>
      <c r="L9833"/>
      <c r="M9833"/>
      <c r="N9833"/>
      <c r="O9833"/>
      <c r="P9833"/>
      <c r="Q9833"/>
    </row>
    <row r="9834" spans="3:17" x14ac:dyDescent="0.35">
      <c r="C9834"/>
      <c r="D9834"/>
      <c r="E9834"/>
      <c r="F9834"/>
      <c r="G9834"/>
      <c r="H9834"/>
      <c r="I9834"/>
      <c r="J9834"/>
      <c r="K9834"/>
      <c r="L9834"/>
      <c r="M9834"/>
      <c r="N9834"/>
      <c r="O9834"/>
      <c r="P9834"/>
      <c r="Q9834"/>
    </row>
    <row r="9835" spans="3:17" x14ac:dyDescent="0.35">
      <c r="C9835"/>
      <c r="D9835"/>
      <c r="E9835"/>
      <c r="F9835"/>
      <c r="G9835"/>
      <c r="H9835"/>
      <c r="I9835"/>
      <c r="J9835"/>
      <c r="K9835"/>
      <c r="L9835"/>
      <c r="M9835"/>
      <c r="N9835"/>
      <c r="O9835"/>
      <c r="P9835"/>
      <c r="Q9835"/>
    </row>
    <row r="9836" spans="3:17" x14ac:dyDescent="0.35">
      <c r="C9836"/>
      <c r="D9836"/>
      <c r="E9836"/>
      <c r="F9836"/>
      <c r="G9836"/>
      <c r="H9836"/>
      <c r="I9836"/>
      <c r="J9836"/>
      <c r="K9836"/>
      <c r="L9836"/>
      <c r="M9836"/>
      <c r="N9836"/>
      <c r="O9836"/>
      <c r="P9836"/>
      <c r="Q9836"/>
    </row>
    <row r="9837" spans="3:17" x14ac:dyDescent="0.35">
      <c r="C9837"/>
      <c r="D9837"/>
      <c r="E9837"/>
      <c r="F9837"/>
      <c r="G9837"/>
      <c r="H9837"/>
      <c r="I9837"/>
      <c r="J9837"/>
      <c r="K9837"/>
      <c r="L9837"/>
      <c r="M9837"/>
      <c r="N9837"/>
      <c r="O9837"/>
      <c r="P9837"/>
      <c r="Q9837"/>
    </row>
    <row r="9838" spans="3:17" x14ac:dyDescent="0.35">
      <c r="C9838"/>
      <c r="D9838"/>
      <c r="E9838"/>
      <c r="F9838"/>
      <c r="G9838"/>
      <c r="H9838"/>
      <c r="I9838"/>
      <c r="J9838"/>
      <c r="K9838"/>
      <c r="L9838"/>
      <c r="M9838"/>
      <c r="N9838"/>
      <c r="O9838"/>
      <c r="P9838"/>
      <c r="Q9838"/>
    </row>
    <row r="9839" spans="3:17" x14ac:dyDescent="0.35">
      <c r="C9839"/>
      <c r="D9839"/>
      <c r="E9839"/>
      <c r="F9839"/>
      <c r="G9839"/>
      <c r="H9839"/>
      <c r="I9839"/>
      <c r="J9839"/>
      <c r="K9839"/>
      <c r="L9839"/>
      <c r="M9839"/>
      <c r="N9839"/>
      <c r="O9839"/>
      <c r="P9839"/>
      <c r="Q9839"/>
    </row>
    <row r="9840" spans="3:17" x14ac:dyDescent="0.35">
      <c r="C9840"/>
      <c r="D9840"/>
      <c r="E9840"/>
      <c r="F9840"/>
      <c r="G9840"/>
      <c r="H9840"/>
      <c r="I9840"/>
      <c r="J9840"/>
      <c r="K9840"/>
      <c r="L9840"/>
      <c r="M9840"/>
      <c r="N9840"/>
      <c r="O9840"/>
      <c r="P9840"/>
      <c r="Q9840"/>
    </row>
    <row r="9841" spans="3:17" x14ac:dyDescent="0.35">
      <c r="C9841"/>
      <c r="D9841"/>
      <c r="E9841"/>
      <c r="F9841"/>
      <c r="G9841"/>
      <c r="H9841"/>
      <c r="I9841"/>
      <c r="J9841"/>
      <c r="K9841"/>
      <c r="L9841"/>
      <c r="M9841"/>
      <c r="N9841"/>
      <c r="O9841"/>
      <c r="P9841"/>
      <c r="Q9841"/>
    </row>
    <row r="9842" spans="3:17" x14ac:dyDescent="0.35">
      <c r="C9842"/>
      <c r="D9842"/>
      <c r="E9842"/>
      <c r="F9842"/>
      <c r="G9842"/>
      <c r="H9842"/>
      <c r="I9842"/>
      <c r="J9842"/>
      <c r="K9842"/>
      <c r="L9842"/>
      <c r="M9842"/>
      <c r="N9842"/>
      <c r="O9842"/>
      <c r="P9842"/>
      <c r="Q9842"/>
    </row>
    <row r="9843" spans="3:17" x14ac:dyDescent="0.35">
      <c r="C9843"/>
      <c r="D9843"/>
      <c r="E9843"/>
      <c r="F9843"/>
      <c r="G9843"/>
      <c r="H9843"/>
      <c r="I9843"/>
      <c r="J9843"/>
      <c r="K9843"/>
      <c r="L9843"/>
      <c r="M9843"/>
      <c r="N9843"/>
      <c r="O9843"/>
      <c r="P9843"/>
      <c r="Q9843"/>
    </row>
    <row r="9844" spans="3:17" x14ac:dyDescent="0.35">
      <c r="C9844"/>
      <c r="D9844"/>
      <c r="E9844"/>
      <c r="F9844"/>
      <c r="G9844"/>
      <c r="H9844"/>
      <c r="I9844"/>
      <c r="J9844"/>
      <c r="K9844"/>
      <c r="L9844"/>
      <c r="M9844"/>
      <c r="N9844"/>
      <c r="O9844"/>
      <c r="P9844"/>
      <c r="Q9844"/>
    </row>
    <row r="9845" spans="3:17" x14ac:dyDescent="0.35">
      <c r="C9845"/>
      <c r="D9845"/>
      <c r="E9845"/>
      <c r="F9845"/>
      <c r="G9845"/>
      <c r="H9845"/>
      <c r="I9845"/>
      <c r="J9845"/>
      <c r="K9845"/>
      <c r="L9845"/>
      <c r="M9845"/>
      <c r="N9845"/>
      <c r="O9845"/>
      <c r="P9845"/>
      <c r="Q9845"/>
    </row>
    <row r="9846" spans="3:17" x14ac:dyDescent="0.35">
      <c r="C9846"/>
      <c r="D9846"/>
      <c r="E9846"/>
      <c r="F9846"/>
      <c r="G9846"/>
      <c r="H9846"/>
      <c r="I9846"/>
      <c r="J9846"/>
      <c r="K9846"/>
      <c r="L9846"/>
      <c r="M9846"/>
      <c r="N9846"/>
      <c r="O9846"/>
      <c r="P9846"/>
      <c r="Q9846"/>
    </row>
    <row r="9847" spans="3:17" x14ac:dyDescent="0.35">
      <c r="C9847"/>
      <c r="D9847"/>
      <c r="E9847"/>
      <c r="F9847"/>
      <c r="G9847"/>
      <c r="H9847"/>
      <c r="I9847"/>
      <c r="J9847"/>
      <c r="K9847"/>
      <c r="L9847"/>
      <c r="M9847"/>
      <c r="N9847"/>
      <c r="O9847"/>
      <c r="P9847"/>
      <c r="Q9847"/>
    </row>
    <row r="9848" spans="3:17" x14ac:dyDescent="0.35">
      <c r="C9848"/>
      <c r="D9848"/>
      <c r="E9848"/>
      <c r="F9848"/>
      <c r="G9848"/>
      <c r="H9848"/>
      <c r="I9848"/>
      <c r="J9848"/>
      <c r="K9848"/>
      <c r="L9848"/>
      <c r="M9848"/>
      <c r="N9848"/>
      <c r="O9848"/>
      <c r="P9848"/>
      <c r="Q9848"/>
    </row>
    <row r="9849" spans="3:17" x14ac:dyDescent="0.35">
      <c r="C9849"/>
      <c r="D9849"/>
      <c r="E9849"/>
      <c r="F9849"/>
      <c r="G9849"/>
      <c r="H9849"/>
      <c r="I9849"/>
      <c r="J9849"/>
      <c r="K9849"/>
      <c r="L9849"/>
      <c r="M9849"/>
      <c r="N9849"/>
      <c r="O9849"/>
      <c r="P9849"/>
      <c r="Q9849"/>
    </row>
    <row r="9850" spans="3:17" x14ac:dyDescent="0.35">
      <c r="C9850"/>
      <c r="D9850"/>
      <c r="E9850"/>
      <c r="F9850"/>
      <c r="G9850"/>
      <c r="H9850"/>
      <c r="I9850"/>
      <c r="J9850"/>
      <c r="K9850"/>
      <c r="L9850"/>
      <c r="M9850"/>
      <c r="N9850"/>
      <c r="O9850"/>
      <c r="P9850"/>
      <c r="Q9850"/>
    </row>
    <row r="9851" spans="3:17" x14ac:dyDescent="0.35">
      <c r="C9851"/>
      <c r="D9851"/>
      <c r="E9851"/>
      <c r="F9851"/>
      <c r="G9851"/>
      <c r="H9851"/>
      <c r="I9851"/>
      <c r="J9851"/>
      <c r="K9851"/>
      <c r="L9851"/>
      <c r="M9851"/>
      <c r="N9851"/>
      <c r="O9851"/>
      <c r="P9851"/>
      <c r="Q9851"/>
    </row>
    <row r="9852" spans="3:17" x14ac:dyDescent="0.35">
      <c r="C9852"/>
      <c r="D9852"/>
      <c r="E9852"/>
      <c r="F9852"/>
      <c r="G9852"/>
      <c r="H9852"/>
      <c r="I9852"/>
      <c r="J9852"/>
      <c r="K9852"/>
      <c r="L9852"/>
      <c r="M9852"/>
      <c r="N9852"/>
      <c r="O9852"/>
      <c r="P9852"/>
      <c r="Q9852"/>
    </row>
    <row r="9853" spans="3:17" x14ac:dyDescent="0.35">
      <c r="C9853"/>
      <c r="D9853"/>
      <c r="E9853"/>
      <c r="F9853"/>
      <c r="G9853"/>
      <c r="H9853"/>
      <c r="I9853"/>
      <c r="J9853"/>
      <c r="K9853"/>
      <c r="L9853"/>
      <c r="M9853"/>
      <c r="N9853"/>
      <c r="O9853"/>
      <c r="P9853"/>
      <c r="Q9853"/>
    </row>
    <row r="9854" spans="3:17" x14ac:dyDescent="0.35">
      <c r="C9854"/>
      <c r="D9854"/>
      <c r="E9854"/>
      <c r="F9854"/>
      <c r="G9854"/>
      <c r="H9854"/>
      <c r="I9854"/>
      <c r="J9854"/>
      <c r="K9854"/>
      <c r="L9854"/>
      <c r="M9854"/>
      <c r="N9854"/>
      <c r="O9854"/>
      <c r="P9854"/>
      <c r="Q9854"/>
    </row>
    <row r="9855" spans="3:17" x14ac:dyDescent="0.35">
      <c r="C9855"/>
      <c r="D9855"/>
      <c r="E9855"/>
      <c r="F9855"/>
      <c r="G9855"/>
      <c r="H9855"/>
      <c r="I9855"/>
      <c r="J9855"/>
      <c r="K9855"/>
      <c r="L9855"/>
      <c r="M9855"/>
      <c r="N9855"/>
      <c r="O9855"/>
      <c r="P9855"/>
      <c r="Q9855"/>
    </row>
    <row r="9856" spans="3:17" x14ac:dyDescent="0.35">
      <c r="C9856"/>
      <c r="D9856"/>
      <c r="E9856"/>
      <c r="F9856"/>
      <c r="G9856"/>
      <c r="H9856"/>
      <c r="I9856"/>
      <c r="J9856"/>
      <c r="K9856"/>
      <c r="L9856"/>
      <c r="M9856"/>
      <c r="N9856"/>
      <c r="O9856"/>
      <c r="P9856"/>
      <c r="Q9856"/>
    </row>
    <row r="9857" spans="3:17" x14ac:dyDescent="0.35">
      <c r="C9857"/>
      <c r="D9857"/>
      <c r="E9857"/>
      <c r="F9857"/>
      <c r="G9857"/>
      <c r="H9857"/>
      <c r="I9857"/>
      <c r="J9857"/>
      <c r="K9857"/>
      <c r="L9857"/>
      <c r="M9857"/>
      <c r="N9857"/>
      <c r="O9857"/>
      <c r="P9857"/>
      <c r="Q9857"/>
    </row>
    <row r="9858" spans="3:17" x14ac:dyDescent="0.35">
      <c r="C9858"/>
      <c r="D9858"/>
      <c r="E9858"/>
      <c r="F9858"/>
      <c r="G9858"/>
      <c r="H9858"/>
      <c r="I9858"/>
      <c r="J9858"/>
      <c r="K9858"/>
      <c r="L9858"/>
      <c r="M9858"/>
      <c r="N9858"/>
      <c r="O9858"/>
      <c r="P9858"/>
      <c r="Q9858"/>
    </row>
    <row r="9859" spans="3:17" x14ac:dyDescent="0.35">
      <c r="C9859"/>
      <c r="D9859"/>
      <c r="E9859"/>
      <c r="F9859"/>
      <c r="G9859"/>
      <c r="H9859"/>
      <c r="I9859"/>
      <c r="J9859"/>
      <c r="K9859"/>
      <c r="L9859"/>
      <c r="M9859"/>
      <c r="N9859"/>
      <c r="O9859"/>
      <c r="P9859"/>
      <c r="Q9859"/>
    </row>
    <row r="9860" spans="3:17" x14ac:dyDescent="0.35">
      <c r="C9860"/>
      <c r="D9860"/>
      <c r="E9860"/>
      <c r="F9860"/>
      <c r="G9860"/>
      <c r="H9860"/>
      <c r="I9860"/>
      <c r="J9860"/>
      <c r="K9860"/>
      <c r="L9860"/>
      <c r="M9860"/>
      <c r="N9860"/>
      <c r="O9860"/>
      <c r="P9860"/>
      <c r="Q9860"/>
    </row>
    <row r="9861" spans="3:17" x14ac:dyDescent="0.35">
      <c r="C9861"/>
      <c r="D9861"/>
      <c r="E9861"/>
      <c r="F9861"/>
      <c r="G9861"/>
      <c r="H9861"/>
      <c r="I9861"/>
      <c r="J9861"/>
      <c r="K9861"/>
      <c r="L9861"/>
      <c r="M9861"/>
      <c r="N9861"/>
      <c r="O9861"/>
      <c r="P9861"/>
      <c r="Q9861"/>
    </row>
    <row r="9862" spans="3:17" x14ac:dyDescent="0.35">
      <c r="C9862"/>
      <c r="D9862"/>
      <c r="E9862"/>
      <c r="F9862"/>
      <c r="G9862"/>
      <c r="H9862"/>
      <c r="I9862"/>
      <c r="J9862"/>
      <c r="K9862"/>
      <c r="L9862"/>
      <c r="M9862"/>
      <c r="N9862"/>
      <c r="O9862"/>
      <c r="P9862"/>
      <c r="Q9862"/>
    </row>
    <row r="9863" spans="3:17" x14ac:dyDescent="0.35">
      <c r="C9863"/>
      <c r="D9863"/>
      <c r="E9863"/>
      <c r="F9863"/>
      <c r="G9863"/>
      <c r="H9863"/>
      <c r="I9863"/>
      <c r="J9863"/>
      <c r="K9863"/>
      <c r="L9863"/>
      <c r="M9863"/>
      <c r="N9863"/>
      <c r="O9863"/>
      <c r="P9863"/>
      <c r="Q9863"/>
    </row>
    <row r="9864" spans="3:17" x14ac:dyDescent="0.35">
      <c r="C9864"/>
      <c r="D9864"/>
      <c r="E9864"/>
      <c r="F9864"/>
      <c r="G9864"/>
      <c r="H9864"/>
      <c r="I9864"/>
      <c r="J9864"/>
      <c r="K9864"/>
      <c r="L9864"/>
      <c r="M9864"/>
      <c r="N9864"/>
      <c r="O9864"/>
      <c r="P9864"/>
      <c r="Q9864"/>
    </row>
    <row r="9865" spans="3:17" x14ac:dyDescent="0.35">
      <c r="C9865"/>
      <c r="D9865"/>
      <c r="E9865"/>
      <c r="F9865"/>
      <c r="G9865"/>
      <c r="H9865"/>
      <c r="I9865"/>
      <c r="J9865"/>
      <c r="K9865"/>
      <c r="L9865"/>
      <c r="M9865"/>
      <c r="N9865"/>
      <c r="O9865"/>
      <c r="P9865"/>
      <c r="Q9865"/>
    </row>
    <row r="9866" spans="3:17" x14ac:dyDescent="0.35">
      <c r="C9866"/>
      <c r="D9866"/>
      <c r="E9866"/>
      <c r="F9866"/>
      <c r="G9866"/>
      <c r="H9866"/>
      <c r="I9866"/>
      <c r="J9866"/>
      <c r="K9866"/>
      <c r="L9866"/>
      <c r="M9866"/>
      <c r="N9866"/>
      <c r="O9866"/>
      <c r="P9866"/>
      <c r="Q9866"/>
    </row>
    <row r="9867" spans="3:17" x14ac:dyDescent="0.35">
      <c r="C9867"/>
      <c r="D9867"/>
      <c r="E9867"/>
      <c r="F9867"/>
      <c r="G9867"/>
      <c r="H9867"/>
      <c r="I9867"/>
      <c r="J9867"/>
      <c r="K9867"/>
      <c r="L9867"/>
      <c r="M9867"/>
      <c r="N9867"/>
      <c r="O9867"/>
      <c r="P9867"/>
      <c r="Q9867"/>
    </row>
    <row r="9868" spans="3:17" x14ac:dyDescent="0.35">
      <c r="C9868"/>
      <c r="D9868"/>
      <c r="E9868"/>
      <c r="F9868"/>
      <c r="G9868"/>
      <c r="H9868"/>
      <c r="I9868"/>
      <c r="J9868"/>
      <c r="K9868"/>
      <c r="L9868"/>
      <c r="M9868"/>
      <c r="N9868"/>
      <c r="O9868"/>
      <c r="P9868"/>
      <c r="Q9868"/>
    </row>
    <row r="9869" spans="3:17" x14ac:dyDescent="0.35">
      <c r="C9869"/>
      <c r="D9869"/>
      <c r="E9869"/>
      <c r="F9869"/>
      <c r="G9869"/>
      <c r="H9869"/>
      <c r="I9869"/>
      <c r="J9869"/>
      <c r="K9869"/>
      <c r="L9869"/>
      <c r="M9869"/>
      <c r="N9869"/>
      <c r="O9869"/>
      <c r="P9869"/>
      <c r="Q9869"/>
    </row>
    <row r="9870" spans="3:17" x14ac:dyDescent="0.35">
      <c r="C9870"/>
      <c r="D9870"/>
      <c r="E9870"/>
      <c r="F9870"/>
      <c r="G9870"/>
      <c r="H9870"/>
      <c r="I9870"/>
      <c r="J9870"/>
      <c r="K9870"/>
      <c r="L9870"/>
      <c r="M9870"/>
      <c r="N9870"/>
      <c r="O9870"/>
      <c r="P9870"/>
      <c r="Q9870"/>
    </row>
    <row r="9871" spans="3:17" x14ac:dyDescent="0.35">
      <c r="C9871"/>
      <c r="D9871"/>
      <c r="E9871"/>
      <c r="F9871"/>
      <c r="G9871"/>
      <c r="H9871"/>
      <c r="I9871"/>
      <c r="J9871"/>
      <c r="K9871"/>
      <c r="L9871"/>
      <c r="M9871"/>
      <c r="N9871"/>
      <c r="O9871"/>
      <c r="P9871"/>
      <c r="Q9871"/>
    </row>
    <row r="9872" spans="3:17" x14ac:dyDescent="0.35">
      <c r="C9872"/>
      <c r="D9872"/>
      <c r="E9872"/>
      <c r="F9872"/>
      <c r="G9872"/>
      <c r="H9872"/>
      <c r="I9872"/>
      <c r="J9872"/>
      <c r="K9872"/>
      <c r="L9872"/>
      <c r="M9872"/>
      <c r="N9872"/>
      <c r="O9872"/>
      <c r="P9872"/>
      <c r="Q9872"/>
    </row>
    <row r="9873" spans="3:17" x14ac:dyDescent="0.35">
      <c r="C9873"/>
      <c r="D9873"/>
      <c r="E9873"/>
      <c r="F9873"/>
      <c r="G9873"/>
      <c r="H9873"/>
      <c r="I9873"/>
      <c r="J9873"/>
      <c r="K9873"/>
      <c r="L9873"/>
      <c r="M9873"/>
      <c r="N9873"/>
      <c r="O9873"/>
      <c r="P9873"/>
      <c r="Q9873"/>
    </row>
    <row r="9874" spans="3:17" x14ac:dyDescent="0.35">
      <c r="C9874"/>
      <c r="D9874"/>
      <c r="E9874"/>
      <c r="F9874"/>
      <c r="G9874"/>
      <c r="H9874"/>
      <c r="I9874"/>
      <c r="J9874"/>
      <c r="K9874"/>
      <c r="L9874"/>
      <c r="M9874"/>
      <c r="N9874"/>
      <c r="O9874"/>
      <c r="P9874"/>
      <c r="Q9874"/>
    </row>
    <row r="9875" spans="3:17" x14ac:dyDescent="0.35">
      <c r="C9875"/>
      <c r="D9875"/>
      <c r="E9875"/>
      <c r="F9875"/>
      <c r="G9875"/>
      <c r="H9875"/>
      <c r="I9875"/>
      <c r="J9875"/>
      <c r="K9875"/>
      <c r="L9875"/>
      <c r="M9875"/>
      <c r="N9875"/>
      <c r="O9875"/>
      <c r="P9875"/>
      <c r="Q9875"/>
    </row>
    <row r="9876" spans="3:17" x14ac:dyDescent="0.35">
      <c r="C9876"/>
      <c r="D9876"/>
      <c r="E9876"/>
      <c r="F9876"/>
      <c r="G9876"/>
      <c r="H9876"/>
      <c r="I9876"/>
      <c r="J9876"/>
      <c r="K9876"/>
      <c r="L9876"/>
      <c r="M9876"/>
      <c r="N9876"/>
      <c r="O9876"/>
      <c r="P9876"/>
      <c r="Q9876"/>
    </row>
    <row r="9877" spans="3:17" x14ac:dyDescent="0.35">
      <c r="C9877"/>
      <c r="D9877"/>
      <c r="E9877"/>
      <c r="F9877"/>
      <c r="G9877"/>
      <c r="H9877"/>
      <c r="I9877"/>
      <c r="J9877"/>
      <c r="K9877"/>
      <c r="L9877"/>
      <c r="M9877"/>
      <c r="N9877"/>
      <c r="O9877"/>
      <c r="P9877"/>
      <c r="Q9877"/>
    </row>
    <row r="9878" spans="3:17" x14ac:dyDescent="0.35">
      <c r="C9878"/>
      <c r="D9878"/>
      <c r="E9878"/>
      <c r="F9878"/>
      <c r="G9878"/>
      <c r="H9878"/>
      <c r="I9878"/>
      <c r="J9878"/>
      <c r="K9878"/>
      <c r="L9878"/>
      <c r="M9878"/>
      <c r="N9878"/>
      <c r="O9878"/>
      <c r="P9878"/>
      <c r="Q9878"/>
    </row>
    <row r="9879" spans="3:17" x14ac:dyDescent="0.35">
      <c r="C9879"/>
      <c r="D9879"/>
      <c r="E9879"/>
      <c r="F9879"/>
      <c r="G9879"/>
      <c r="H9879"/>
      <c r="I9879"/>
      <c r="J9879"/>
      <c r="K9879"/>
      <c r="L9879"/>
      <c r="M9879"/>
      <c r="N9879"/>
      <c r="O9879"/>
      <c r="P9879"/>
      <c r="Q9879"/>
    </row>
    <row r="9880" spans="3:17" x14ac:dyDescent="0.35">
      <c r="C9880"/>
      <c r="D9880"/>
      <c r="E9880"/>
      <c r="F9880"/>
      <c r="G9880"/>
      <c r="H9880"/>
      <c r="I9880"/>
      <c r="J9880"/>
      <c r="K9880"/>
      <c r="L9880"/>
      <c r="M9880"/>
      <c r="N9880"/>
      <c r="O9880"/>
      <c r="P9880"/>
      <c r="Q9880"/>
    </row>
    <row r="9881" spans="3:17" x14ac:dyDescent="0.35">
      <c r="C9881"/>
      <c r="D9881"/>
      <c r="E9881"/>
      <c r="F9881"/>
      <c r="G9881"/>
      <c r="H9881"/>
      <c r="I9881"/>
      <c r="J9881"/>
      <c r="K9881"/>
      <c r="L9881"/>
      <c r="M9881"/>
      <c r="N9881"/>
      <c r="O9881"/>
      <c r="P9881"/>
      <c r="Q9881"/>
    </row>
    <row r="9882" spans="3:17" x14ac:dyDescent="0.35">
      <c r="C9882"/>
      <c r="D9882"/>
      <c r="E9882"/>
      <c r="F9882"/>
      <c r="G9882"/>
      <c r="H9882"/>
      <c r="I9882"/>
      <c r="J9882"/>
      <c r="K9882"/>
      <c r="L9882"/>
      <c r="M9882"/>
      <c r="N9882"/>
      <c r="O9882"/>
      <c r="P9882"/>
      <c r="Q9882"/>
    </row>
    <row r="9883" spans="3:17" x14ac:dyDescent="0.35">
      <c r="C9883"/>
      <c r="D9883"/>
      <c r="E9883"/>
      <c r="F9883"/>
      <c r="G9883"/>
      <c r="H9883"/>
      <c r="I9883"/>
      <c r="J9883"/>
      <c r="K9883"/>
      <c r="L9883"/>
      <c r="M9883"/>
      <c r="N9883"/>
      <c r="O9883"/>
      <c r="P9883"/>
      <c r="Q9883"/>
    </row>
    <row r="9884" spans="3:17" x14ac:dyDescent="0.35">
      <c r="C9884"/>
      <c r="D9884"/>
      <c r="E9884"/>
      <c r="F9884"/>
      <c r="G9884"/>
      <c r="H9884"/>
      <c r="I9884"/>
      <c r="J9884"/>
      <c r="K9884"/>
      <c r="L9884"/>
      <c r="M9884"/>
      <c r="N9884"/>
      <c r="O9884"/>
      <c r="P9884"/>
      <c r="Q9884"/>
    </row>
    <row r="9885" spans="3:17" x14ac:dyDescent="0.35">
      <c r="C9885"/>
      <c r="D9885"/>
      <c r="E9885"/>
      <c r="F9885"/>
      <c r="G9885"/>
      <c r="H9885"/>
      <c r="I9885"/>
      <c r="J9885"/>
      <c r="K9885"/>
      <c r="L9885"/>
      <c r="M9885"/>
      <c r="N9885"/>
      <c r="O9885"/>
      <c r="P9885"/>
      <c r="Q9885"/>
    </row>
    <row r="9886" spans="3:17" x14ac:dyDescent="0.35">
      <c r="C9886"/>
      <c r="D9886"/>
      <c r="E9886"/>
      <c r="F9886"/>
      <c r="G9886"/>
      <c r="H9886"/>
      <c r="I9886"/>
      <c r="J9886"/>
      <c r="K9886"/>
      <c r="L9886"/>
      <c r="M9886"/>
      <c r="N9886"/>
      <c r="O9886"/>
      <c r="P9886"/>
      <c r="Q9886"/>
    </row>
    <row r="9887" spans="3:17" x14ac:dyDescent="0.35">
      <c r="C9887"/>
      <c r="D9887"/>
      <c r="E9887"/>
      <c r="F9887"/>
      <c r="G9887"/>
      <c r="H9887"/>
      <c r="I9887"/>
      <c r="J9887"/>
      <c r="K9887"/>
      <c r="L9887"/>
      <c r="M9887"/>
      <c r="N9887"/>
      <c r="O9887"/>
      <c r="P9887"/>
      <c r="Q9887"/>
    </row>
    <row r="9888" spans="3:17" x14ac:dyDescent="0.35">
      <c r="C9888"/>
      <c r="D9888"/>
      <c r="E9888"/>
      <c r="F9888"/>
      <c r="G9888"/>
      <c r="H9888"/>
      <c r="I9888"/>
      <c r="J9888"/>
      <c r="K9888"/>
      <c r="L9888"/>
      <c r="M9888"/>
      <c r="N9888"/>
      <c r="O9888"/>
      <c r="P9888"/>
      <c r="Q9888"/>
    </row>
    <row r="9889" spans="3:17" x14ac:dyDescent="0.35">
      <c r="C9889"/>
      <c r="D9889"/>
      <c r="E9889"/>
      <c r="F9889"/>
      <c r="G9889"/>
      <c r="H9889"/>
      <c r="I9889"/>
      <c r="J9889"/>
      <c r="K9889"/>
      <c r="L9889"/>
      <c r="M9889"/>
      <c r="N9889"/>
      <c r="O9889"/>
      <c r="P9889"/>
      <c r="Q9889"/>
    </row>
    <row r="9890" spans="3:17" x14ac:dyDescent="0.35">
      <c r="C9890"/>
      <c r="D9890"/>
      <c r="E9890"/>
      <c r="F9890"/>
      <c r="G9890"/>
      <c r="H9890"/>
      <c r="I9890"/>
      <c r="J9890"/>
      <c r="K9890"/>
      <c r="L9890"/>
      <c r="M9890"/>
      <c r="N9890"/>
      <c r="O9890"/>
      <c r="P9890"/>
      <c r="Q9890"/>
    </row>
    <row r="9891" spans="3:17" x14ac:dyDescent="0.35">
      <c r="C9891"/>
      <c r="D9891"/>
      <c r="E9891"/>
      <c r="F9891"/>
      <c r="G9891"/>
      <c r="H9891"/>
      <c r="I9891"/>
      <c r="J9891"/>
      <c r="K9891"/>
      <c r="L9891"/>
      <c r="M9891"/>
      <c r="N9891"/>
      <c r="O9891"/>
      <c r="P9891"/>
      <c r="Q9891"/>
    </row>
    <row r="9892" spans="3:17" x14ac:dyDescent="0.35">
      <c r="C9892"/>
      <c r="D9892"/>
      <c r="E9892"/>
      <c r="F9892"/>
      <c r="G9892"/>
      <c r="H9892"/>
      <c r="I9892"/>
      <c r="J9892"/>
      <c r="K9892"/>
      <c r="L9892"/>
      <c r="M9892"/>
      <c r="N9892"/>
      <c r="O9892"/>
      <c r="P9892"/>
      <c r="Q9892"/>
    </row>
    <row r="9893" spans="3:17" x14ac:dyDescent="0.35">
      <c r="C9893"/>
      <c r="D9893"/>
      <c r="E9893"/>
      <c r="F9893"/>
      <c r="G9893"/>
      <c r="H9893"/>
      <c r="I9893"/>
      <c r="J9893"/>
      <c r="K9893"/>
      <c r="L9893"/>
      <c r="M9893"/>
      <c r="N9893"/>
      <c r="O9893"/>
      <c r="P9893"/>
      <c r="Q9893"/>
    </row>
    <row r="9894" spans="3:17" x14ac:dyDescent="0.35">
      <c r="C9894"/>
      <c r="D9894"/>
      <c r="E9894"/>
      <c r="F9894"/>
      <c r="G9894"/>
      <c r="H9894"/>
      <c r="I9894"/>
      <c r="J9894"/>
      <c r="K9894"/>
      <c r="L9894"/>
      <c r="M9894"/>
      <c r="N9894"/>
      <c r="O9894"/>
      <c r="P9894"/>
      <c r="Q9894"/>
    </row>
    <row r="9895" spans="3:17" x14ac:dyDescent="0.35">
      <c r="C9895"/>
      <c r="D9895"/>
      <c r="E9895"/>
      <c r="F9895"/>
      <c r="G9895"/>
      <c r="H9895"/>
      <c r="I9895"/>
      <c r="J9895"/>
      <c r="K9895"/>
      <c r="L9895"/>
      <c r="M9895"/>
      <c r="N9895"/>
      <c r="O9895"/>
      <c r="P9895"/>
      <c r="Q9895"/>
    </row>
    <row r="9896" spans="3:17" x14ac:dyDescent="0.35">
      <c r="C9896"/>
      <c r="D9896"/>
      <c r="E9896"/>
      <c r="F9896"/>
      <c r="G9896"/>
      <c r="H9896"/>
      <c r="I9896"/>
      <c r="J9896"/>
      <c r="K9896"/>
      <c r="L9896"/>
      <c r="M9896"/>
      <c r="N9896"/>
      <c r="O9896"/>
      <c r="P9896"/>
      <c r="Q9896"/>
    </row>
    <row r="9897" spans="3:17" x14ac:dyDescent="0.35">
      <c r="C9897"/>
      <c r="D9897"/>
      <c r="E9897"/>
      <c r="F9897"/>
      <c r="G9897"/>
      <c r="H9897"/>
      <c r="I9897"/>
      <c r="J9897"/>
      <c r="K9897"/>
      <c r="L9897"/>
      <c r="M9897"/>
      <c r="N9897"/>
      <c r="O9897"/>
      <c r="P9897"/>
      <c r="Q9897"/>
    </row>
    <row r="9898" spans="3:17" x14ac:dyDescent="0.35">
      <c r="C9898"/>
      <c r="D9898"/>
      <c r="E9898"/>
      <c r="F9898"/>
      <c r="G9898"/>
      <c r="H9898"/>
      <c r="I9898"/>
      <c r="J9898"/>
      <c r="K9898"/>
      <c r="L9898"/>
      <c r="M9898"/>
      <c r="N9898"/>
      <c r="O9898"/>
      <c r="P9898"/>
      <c r="Q9898"/>
    </row>
    <row r="9899" spans="3:17" x14ac:dyDescent="0.35">
      <c r="C9899"/>
      <c r="D9899"/>
      <c r="E9899"/>
      <c r="F9899"/>
      <c r="G9899"/>
      <c r="H9899"/>
      <c r="I9899"/>
      <c r="J9899"/>
      <c r="K9899"/>
      <c r="L9899"/>
      <c r="M9899"/>
      <c r="N9899"/>
      <c r="O9899"/>
      <c r="P9899"/>
      <c r="Q9899"/>
    </row>
    <row r="9900" spans="3:17" x14ac:dyDescent="0.35">
      <c r="C9900"/>
      <c r="D9900"/>
      <c r="E9900"/>
      <c r="F9900"/>
      <c r="G9900"/>
      <c r="H9900"/>
      <c r="I9900"/>
      <c r="J9900"/>
      <c r="K9900"/>
      <c r="L9900"/>
      <c r="M9900"/>
      <c r="N9900"/>
      <c r="O9900"/>
      <c r="P9900"/>
      <c r="Q9900"/>
    </row>
    <row r="9901" spans="3:17" x14ac:dyDescent="0.35">
      <c r="C9901"/>
      <c r="D9901"/>
      <c r="E9901"/>
      <c r="F9901"/>
      <c r="G9901"/>
      <c r="H9901"/>
      <c r="I9901"/>
      <c r="J9901"/>
      <c r="K9901"/>
      <c r="L9901"/>
      <c r="M9901"/>
      <c r="N9901"/>
      <c r="O9901"/>
      <c r="P9901"/>
      <c r="Q9901"/>
    </row>
    <row r="9902" spans="3:17" x14ac:dyDescent="0.35">
      <c r="C9902"/>
      <c r="D9902"/>
      <c r="E9902"/>
      <c r="F9902"/>
      <c r="G9902"/>
      <c r="H9902"/>
      <c r="I9902"/>
      <c r="J9902"/>
      <c r="K9902"/>
      <c r="L9902"/>
      <c r="M9902"/>
      <c r="N9902"/>
      <c r="O9902"/>
      <c r="P9902"/>
      <c r="Q9902"/>
    </row>
    <row r="9903" spans="3:17" x14ac:dyDescent="0.35">
      <c r="C9903"/>
      <c r="D9903"/>
      <c r="E9903"/>
      <c r="F9903"/>
      <c r="G9903"/>
      <c r="H9903"/>
      <c r="I9903"/>
      <c r="J9903"/>
      <c r="K9903"/>
      <c r="L9903"/>
      <c r="M9903"/>
      <c r="N9903"/>
      <c r="O9903"/>
      <c r="P9903"/>
      <c r="Q9903"/>
    </row>
    <row r="9904" spans="3:17" x14ac:dyDescent="0.35">
      <c r="C9904"/>
      <c r="D9904"/>
      <c r="E9904"/>
      <c r="F9904"/>
      <c r="G9904"/>
      <c r="H9904"/>
      <c r="I9904"/>
      <c r="J9904"/>
      <c r="K9904"/>
      <c r="L9904"/>
      <c r="M9904"/>
      <c r="N9904"/>
      <c r="O9904"/>
      <c r="P9904"/>
      <c r="Q9904"/>
    </row>
    <row r="9905" spans="3:17" x14ac:dyDescent="0.35">
      <c r="C9905"/>
      <c r="D9905"/>
      <c r="E9905"/>
      <c r="F9905"/>
      <c r="G9905"/>
      <c r="H9905"/>
      <c r="I9905"/>
      <c r="J9905"/>
      <c r="K9905"/>
      <c r="L9905"/>
      <c r="M9905"/>
      <c r="N9905"/>
      <c r="O9905"/>
      <c r="P9905"/>
      <c r="Q9905"/>
    </row>
    <row r="9906" spans="3:17" x14ac:dyDescent="0.35">
      <c r="C9906"/>
      <c r="D9906"/>
      <c r="E9906"/>
      <c r="F9906"/>
      <c r="G9906"/>
      <c r="H9906"/>
      <c r="I9906"/>
      <c r="J9906"/>
      <c r="K9906"/>
      <c r="L9906"/>
      <c r="M9906"/>
      <c r="N9906"/>
      <c r="O9906"/>
      <c r="P9906"/>
      <c r="Q9906"/>
    </row>
    <row r="9907" spans="3:17" x14ac:dyDescent="0.35">
      <c r="C9907"/>
      <c r="D9907"/>
      <c r="E9907"/>
      <c r="F9907"/>
      <c r="G9907"/>
      <c r="H9907"/>
      <c r="I9907"/>
      <c r="J9907"/>
      <c r="K9907"/>
      <c r="L9907"/>
      <c r="M9907"/>
      <c r="N9907"/>
      <c r="O9907"/>
      <c r="P9907"/>
      <c r="Q9907"/>
    </row>
    <row r="9908" spans="3:17" x14ac:dyDescent="0.35">
      <c r="C9908"/>
      <c r="D9908"/>
      <c r="E9908"/>
      <c r="F9908"/>
      <c r="G9908"/>
      <c r="H9908"/>
      <c r="I9908"/>
      <c r="J9908"/>
      <c r="K9908"/>
      <c r="L9908"/>
      <c r="M9908"/>
      <c r="N9908"/>
      <c r="O9908"/>
      <c r="P9908"/>
      <c r="Q9908"/>
    </row>
    <row r="9909" spans="3:17" x14ac:dyDescent="0.35">
      <c r="C9909"/>
      <c r="D9909"/>
      <c r="E9909"/>
      <c r="F9909"/>
      <c r="G9909"/>
      <c r="H9909"/>
      <c r="I9909"/>
      <c r="J9909"/>
      <c r="K9909"/>
      <c r="L9909"/>
      <c r="M9909"/>
      <c r="N9909"/>
      <c r="O9909"/>
      <c r="P9909"/>
      <c r="Q9909"/>
    </row>
    <row r="9910" spans="3:17" x14ac:dyDescent="0.35">
      <c r="C9910"/>
      <c r="D9910"/>
      <c r="E9910"/>
      <c r="F9910"/>
      <c r="G9910"/>
      <c r="H9910"/>
      <c r="I9910"/>
      <c r="J9910"/>
      <c r="K9910"/>
      <c r="L9910"/>
      <c r="M9910"/>
      <c r="N9910"/>
      <c r="O9910"/>
      <c r="P9910"/>
      <c r="Q9910"/>
    </row>
    <row r="9911" spans="3:17" x14ac:dyDescent="0.35">
      <c r="C9911"/>
      <c r="D9911"/>
      <c r="E9911"/>
      <c r="F9911"/>
      <c r="G9911"/>
      <c r="H9911"/>
      <c r="I9911"/>
      <c r="J9911"/>
      <c r="K9911"/>
      <c r="L9911"/>
      <c r="M9911"/>
      <c r="N9911"/>
      <c r="O9911"/>
      <c r="P9911"/>
      <c r="Q9911"/>
    </row>
    <row r="9912" spans="3:17" x14ac:dyDescent="0.35">
      <c r="C9912"/>
      <c r="D9912"/>
      <c r="E9912"/>
      <c r="F9912"/>
      <c r="G9912"/>
      <c r="H9912"/>
      <c r="I9912"/>
      <c r="J9912"/>
      <c r="K9912"/>
      <c r="L9912"/>
      <c r="M9912"/>
      <c r="N9912"/>
      <c r="O9912"/>
      <c r="P9912"/>
      <c r="Q9912"/>
    </row>
    <row r="9913" spans="3:17" x14ac:dyDescent="0.35">
      <c r="C9913"/>
      <c r="D9913"/>
      <c r="E9913"/>
      <c r="F9913"/>
      <c r="G9913"/>
      <c r="H9913"/>
      <c r="I9913"/>
      <c r="J9913"/>
      <c r="K9913"/>
      <c r="L9913"/>
      <c r="M9913"/>
      <c r="N9913"/>
      <c r="O9913"/>
      <c r="P9913"/>
      <c r="Q9913"/>
    </row>
    <row r="9914" spans="3:17" x14ac:dyDescent="0.35">
      <c r="C9914"/>
      <c r="D9914"/>
      <c r="E9914"/>
      <c r="F9914"/>
      <c r="G9914"/>
      <c r="H9914"/>
      <c r="I9914"/>
      <c r="J9914"/>
      <c r="K9914"/>
      <c r="L9914"/>
      <c r="M9914"/>
      <c r="N9914"/>
      <c r="O9914"/>
      <c r="P9914"/>
      <c r="Q9914"/>
    </row>
    <row r="9915" spans="3:17" x14ac:dyDescent="0.35">
      <c r="C9915"/>
      <c r="D9915"/>
      <c r="E9915"/>
      <c r="F9915"/>
      <c r="G9915"/>
      <c r="H9915"/>
      <c r="I9915"/>
      <c r="J9915"/>
      <c r="K9915"/>
      <c r="L9915"/>
      <c r="M9915"/>
      <c r="N9915"/>
      <c r="O9915"/>
      <c r="P9915"/>
      <c r="Q9915"/>
    </row>
    <row r="9916" spans="3:17" x14ac:dyDescent="0.35">
      <c r="C9916"/>
      <c r="D9916"/>
      <c r="E9916"/>
      <c r="F9916"/>
      <c r="G9916"/>
      <c r="H9916"/>
      <c r="I9916"/>
      <c r="J9916"/>
      <c r="K9916"/>
      <c r="L9916"/>
      <c r="M9916"/>
      <c r="N9916"/>
      <c r="O9916"/>
      <c r="P9916"/>
      <c r="Q9916"/>
    </row>
    <row r="9917" spans="3:17" x14ac:dyDescent="0.35">
      <c r="C9917"/>
      <c r="D9917"/>
      <c r="E9917"/>
      <c r="F9917"/>
      <c r="G9917"/>
      <c r="H9917"/>
      <c r="I9917"/>
      <c r="J9917"/>
      <c r="K9917"/>
      <c r="L9917"/>
      <c r="M9917"/>
      <c r="N9917"/>
      <c r="O9917"/>
      <c r="P9917"/>
      <c r="Q9917"/>
    </row>
    <row r="9918" spans="3:17" x14ac:dyDescent="0.35">
      <c r="C9918"/>
      <c r="D9918"/>
      <c r="E9918"/>
      <c r="F9918"/>
      <c r="G9918"/>
      <c r="H9918"/>
      <c r="I9918"/>
      <c r="J9918"/>
      <c r="K9918"/>
      <c r="L9918"/>
      <c r="M9918"/>
      <c r="N9918"/>
      <c r="O9918"/>
      <c r="P9918"/>
      <c r="Q9918"/>
    </row>
    <row r="9919" spans="3:17" x14ac:dyDescent="0.35">
      <c r="C9919"/>
      <c r="D9919"/>
      <c r="E9919"/>
      <c r="F9919"/>
      <c r="G9919"/>
      <c r="H9919"/>
      <c r="I9919"/>
      <c r="J9919"/>
      <c r="K9919"/>
      <c r="L9919"/>
      <c r="M9919"/>
      <c r="N9919"/>
      <c r="O9919"/>
      <c r="P9919"/>
      <c r="Q9919"/>
    </row>
    <row r="9920" spans="3:17" x14ac:dyDescent="0.35">
      <c r="C9920"/>
      <c r="D9920"/>
      <c r="E9920"/>
      <c r="F9920"/>
      <c r="G9920"/>
      <c r="H9920"/>
      <c r="I9920"/>
      <c r="J9920"/>
      <c r="K9920"/>
      <c r="L9920"/>
      <c r="M9920"/>
      <c r="N9920"/>
      <c r="O9920"/>
      <c r="P9920"/>
      <c r="Q9920"/>
    </row>
    <row r="9921" spans="3:17" x14ac:dyDescent="0.35">
      <c r="C9921"/>
      <c r="D9921"/>
      <c r="E9921"/>
      <c r="F9921"/>
      <c r="G9921"/>
      <c r="H9921"/>
      <c r="I9921"/>
      <c r="J9921"/>
      <c r="K9921"/>
      <c r="L9921"/>
      <c r="M9921"/>
      <c r="N9921"/>
      <c r="O9921"/>
      <c r="P9921"/>
      <c r="Q9921"/>
    </row>
    <row r="9922" spans="3:17" x14ac:dyDescent="0.35">
      <c r="C9922"/>
      <c r="D9922"/>
      <c r="E9922"/>
      <c r="F9922"/>
      <c r="G9922"/>
      <c r="H9922"/>
      <c r="I9922"/>
      <c r="J9922"/>
      <c r="K9922"/>
      <c r="L9922"/>
      <c r="M9922"/>
      <c r="N9922"/>
      <c r="O9922"/>
      <c r="P9922"/>
      <c r="Q9922"/>
    </row>
    <row r="9923" spans="3:17" x14ac:dyDescent="0.35">
      <c r="C9923"/>
      <c r="D9923"/>
      <c r="E9923"/>
      <c r="F9923"/>
      <c r="G9923"/>
      <c r="H9923"/>
      <c r="I9923"/>
      <c r="J9923"/>
      <c r="K9923"/>
      <c r="L9923"/>
      <c r="M9923"/>
      <c r="N9923"/>
      <c r="O9923"/>
      <c r="P9923"/>
      <c r="Q9923"/>
    </row>
    <row r="9924" spans="3:17" x14ac:dyDescent="0.35">
      <c r="C9924"/>
      <c r="D9924"/>
      <c r="E9924"/>
      <c r="F9924"/>
      <c r="G9924"/>
      <c r="H9924"/>
      <c r="I9924"/>
      <c r="J9924"/>
      <c r="K9924"/>
      <c r="L9924"/>
      <c r="M9924"/>
      <c r="N9924"/>
      <c r="O9924"/>
      <c r="P9924"/>
      <c r="Q9924"/>
    </row>
    <row r="9925" spans="3:17" x14ac:dyDescent="0.35">
      <c r="C9925"/>
      <c r="D9925"/>
      <c r="E9925"/>
      <c r="F9925"/>
      <c r="G9925"/>
      <c r="H9925"/>
      <c r="I9925"/>
      <c r="J9925"/>
      <c r="K9925"/>
      <c r="L9925"/>
      <c r="M9925"/>
      <c r="N9925"/>
      <c r="O9925"/>
      <c r="P9925"/>
      <c r="Q9925"/>
    </row>
    <row r="9926" spans="3:17" x14ac:dyDescent="0.35">
      <c r="C9926"/>
      <c r="D9926"/>
      <c r="E9926"/>
      <c r="F9926"/>
      <c r="G9926"/>
      <c r="H9926"/>
      <c r="I9926"/>
      <c r="J9926"/>
      <c r="K9926"/>
      <c r="L9926"/>
      <c r="M9926"/>
      <c r="N9926"/>
      <c r="O9926"/>
      <c r="P9926"/>
      <c r="Q9926"/>
    </row>
    <row r="9927" spans="3:17" x14ac:dyDescent="0.35">
      <c r="C9927"/>
      <c r="D9927"/>
      <c r="E9927"/>
      <c r="F9927"/>
      <c r="G9927"/>
      <c r="H9927"/>
      <c r="I9927"/>
      <c r="J9927"/>
      <c r="K9927"/>
      <c r="L9927"/>
      <c r="M9927"/>
      <c r="N9927"/>
      <c r="O9927"/>
      <c r="P9927"/>
      <c r="Q9927"/>
    </row>
    <row r="9928" spans="3:17" x14ac:dyDescent="0.35">
      <c r="C9928"/>
      <c r="D9928"/>
      <c r="E9928"/>
      <c r="F9928"/>
      <c r="G9928"/>
      <c r="H9928"/>
      <c r="I9928"/>
      <c r="J9928"/>
      <c r="K9928"/>
      <c r="L9928"/>
      <c r="M9928"/>
      <c r="N9928"/>
      <c r="O9928"/>
      <c r="P9928"/>
      <c r="Q9928"/>
    </row>
    <row r="9929" spans="3:17" x14ac:dyDescent="0.35">
      <c r="C9929"/>
      <c r="D9929"/>
      <c r="E9929"/>
      <c r="F9929"/>
      <c r="G9929"/>
      <c r="H9929"/>
      <c r="I9929"/>
      <c r="J9929"/>
      <c r="K9929"/>
      <c r="L9929"/>
      <c r="M9929"/>
      <c r="N9929"/>
      <c r="O9929"/>
      <c r="P9929"/>
      <c r="Q9929"/>
    </row>
    <row r="9930" spans="3:17" x14ac:dyDescent="0.35">
      <c r="C9930"/>
      <c r="D9930"/>
      <c r="E9930"/>
      <c r="F9930"/>
      <c r="G9930"/>
      <c r="H9930"/>
      <c r="I9930"/>
      <c r="J9930"/>
      <c r="K9930"/>
      <c r="L9930"/>
      <c r="M9930"/>
      <c r="N9930"/>
      <c r="O9930"/>
      <c r="P9930"/>
      <c r="Q9930"/>
    </row>
    <row r="9931" spans="3:17" x14ac:dyDescent="0.35">
      <c r="C9931"/>
      <c r="D9931"/>
      <c r="E9931"/>
      <c r="F9931"/>
      <c r="G9931"/>
      <c r="H9931"/>
      <c r="I9931"/>
      <c r="J9931"/>
      <c r="K9931"/>
      <c r="L9931"/>
      <c r="M9931"/>
      <c r="N9931"/>
      <c r="O9931"/>
      <c r="P9931"/>
      <c r="Q9931"/>
    </row>
    <row r="9932" spans="3:17" x14ac:dyDescent="0.35">
      <c r="C9932"/>
      <c r="D9932"/>
      <c r="E9932"/>
      <c r="F9932"/>
      <c r="G9932"/>
      <c r="H9932"/>
      <c r="I9932"/>
      <c r="J9932"/>
      <c r="K9932"/>
      <c r="L9932"/>
      <c r="M9932"/>
      <c r="N9932"/>
      <c r="O9932"/>
      <c r="P9932"/>
      <c r="Q9932"/>
    </row>
    <row r="9933" spans="3:17" x14ac:dyDescent="0.35">
      <c r="C9933"/>
      <c r="D9933"/>
      <c r="E9933"/>
      <c r="F9933"/>
      <c r="G9933"/>
      <c r="H9933"/>
      <c r="I9933"/>
      <c r="J9933"/>
      <c r="K9933"/>
      <c r="L9933"/>
      <c r="M9933"/>
      <c r="N9933"/>
      <c r="O9933"/>
      <c r="P9933"/>
      <c r="Q9933"/>
    </row>
    <row r="9934" spans="3:17" x14ac:dyDescent="0.35">
      <c r="C9934"/>
      <c r="D9934"/>
      <c r="E9934"/>
      <c r="F9934"/>
      <c r="G9934"/>
      <c r="H9934"/>
      <c r="I9934"/>
      <c r="J9934"/>
      <c r="K9934"/>
      <c r="L9934"/>
      <c r="M9934"/>
      <c r="N9934"/>
      <c r="O9934"/>
      <c r="P9934"/>
      <c r="Q9934"/>
    </row>
    <row r="9935" spans="3:17" x14ac:dyDescent="0.35">
      <c r="C9935"/>
      <c r="D9935"/>
      <c r="E9935"/>
      <c r="F9935"/>
      <c r="G9935"/>
      <c r="H9935"/>
      <c r="I9935"/>
      <c r="J9935"/>
      <c r="K9935"/>
      <c r="L9935"/>
      <c r="M9935"/>
      <c r="N9935"/>
      <c r="O9935"/>
      <c r="P9935"/>
      <c r="Q9935"/>
    </row>
    <row r="9936" spans="3:17" x14ac:dyDescent="0.35">
      <c r="C9936"/>
      <c r="D9936"/>
      <c r="E9936"/>
      <c r="F9936"/>
      <c r="G9936"/>
      <c r="H9936"/>
      <c r="I9936"/>
      <c r="J9936"/>
      <c r="K9936"/>
      <c r="L9936"/>
      <c r="M9936"/>
      <c r="N9936"/>
      <c r="O9936"/>
      <c r="P9936"/>
      <c r="Q9936"/>
    </row>
    <row r="9937" spans="3:17" x14ac:dyDescent="0.35">
      <c r="C9937"/>
      <c r="D9937"/>
      <c r="E9937"/>
      <c r="F9937"/>
      <c r="G9937"/>
      <c r="H9937"/>
      <c r="I9937"/>
      <c r="J9937"/>
      <c r="K9937"/>
      <c r="L9937"/>
      <c r="M9937"/>
      <c r="N9937"/>
      <c r="O9937"/>
      <c r="P9937"/>
      <c r="Q9937"/>
    </row>
    <row r="9938" spans="3:17" x14ac:dyDescent="0.35">
      <c r="C9938"/>
      <c r="D9938"/>
      <c r="E9938"/>
      <c r="F9938"/>
      <c r="G9938"/>
      <c r="H9938"/>
      <c r="I9938"/>
      <c r="J9938"/>
      <c r="K9938"/>
      <c r="L9938"/>
      <c r="M9938"/>
      <c r="N9938"/>
      <c r="O9938"/>
      <c r="P9938"/>
      <c r="Q9938"/>
    </row>
    <row r="9939" spans="3:17" x14ac:dyDescent="0.35">
      <c r="C9939"/>
      <c r="D9939"/>
      <c r="E9939"/>
      <c r="F9939"/>
      <c r="G9939"/>
      <c r="H9939"/>
      <c r="I9939"/>
      <c r="J9939"/>
      <c r="K9939"/>
      <c r="L9939"/>
      <c r="M9939"/>
      <c r="N9939"/>
      <c r="O9939"/>
      <c r="P9939"/>
      <c r="Q9939"/>
    </row>
    <row r="9940" spans="3:17" x14ac:dyDescent="0.35">
      <c r="C9940"/>
      <c r="D9940"/>
      <c r="E9940"/>
      <c r="F9940"/>
      <c r="G9940"/>
      <c r="H9940"/>
      <c r="I9940"/>
      <c r="J9940"/>
      <c r="K9940"/>
      <c r="L9940"/>
      <c r="M9940"/>
      <c r="N9940"/>
      <c r="O9940"/>
      <c r="P9940"/>
      <c r="Q9940"/>
    </row>
    <row r="9941" spans="3:17" x14ac:dyDescent="0.35">
      <c r="C9941"/>
      <c r="D9941"/>
      <c r="E9941"/>
      <c r="F9941"/>
      <c r="G9941"/>
      <c r="H9941"/>
      <c r="I9941"/>
      <c r="J9941"/>
      <c r="K9941"/>
      <c r="L9941"/>
      <c r="M9941"/>
      <c r="N9941"/>
      <c r="O9941"/>
      <c r="P9941"/>
      <c r="Q9941"/>
    </row>
    <row r="9942" spans="3:17" x14ac:dyDescent="0.35">
      <c r="C9942"/>
      <c r="D9942"/>
      <c r="E9942"/>
      <c r="F9942"/>
      <c r="G9942"/>
      <c r="H9942"/>
      <c r="I9942"/>
      <c r="J9942"/>
      <c r="K9942"/>
      <c r="L9942"/>
      <c r="M9942"/>
      <c r="N9942"/>
      <c r="O9942"/>
      <c r="P9942"/>
      <c r="Q9942"/>
    </row>
    <row r="9943" spans="3:17" x14ac:dyDescent="0.35">
      <c r="C9943"/>
      <c r="D9943"/>
      <c r="E9943"/>
      <c r="F9943"/>
      <c r="G9943"/>
      <c r="H9943"/>
      <c r="I9943"/>
      <c r="J9943"/>
      <c r="K9943"/>
      <c r="L9943"/>
      <c r="M9943"/>
      <c r="N9943"/>
      <c r="O9943"/>
      <c r="P9943"/>
      <c r="Q9943"/>
    </row>
    <row r="9944" spans="3:17" x14ac:dyDescent="0.35">
      <c r="C9944"/>
      <c r="D9944"/>
      <c r="E9944"/>
      <c r="F9944"/>
      <c r="G9944"/>
      <c r="H9944"/>
      <c r="I9944"/>
      <c r="J9944"/>
      <c r="K9944"/>
      <c r="L9944"/>
      <c r="M9944"/>
      <c r="N9944"/>
      <c r="O9944"/>
      <c r="P9944"/>
      <c r="Q9944"/>
    </row>
    <row r="9945" spans="3:17" x14ac:dyDescent="0.35">
      <c r="C9945"/>
      <c r="D9945"/>
      <c r="E9945"/>
      <c r="F9945"/>
      <c r="G9945"/>
      <c r="H9945"/>
      <c r="I9945"/>
      <c r="J9945"/>
      <c r="K9945"/>
      <c r="L9945"/>
      <c r="M9945"/>
      <c r="N9945"/>
      <c r="O9945"/>
      <c r="P9945"/>
      <c r="Q9945"/>
    </row>
    <row r="9946" spans="3:17" x14ac:dyDescent="0.35">
      <c r="C9946"/>
      <c r="D9946"/>
      <c r="E9946"/>
      <c r="F9946"/>
      <c r="G9946"/>
      <c r="H9946"/>
      <c r="I9946"/>
      <c r="J9946"/>
      <c r="K9946"/>
      <c r="L9946"/>
      <c r="M9946"/>
      <c r="N9946"/>
      <c r="O9946"/>
      <c r="P9946"/>
      <c r="Q9946"/>
    </row>
    <row r="9947" spans="3:17" x14ac:dyDescent="0.35">
      <c r="C9947"/>
      <c r="D9947"/>
      <c r="E9947"/>
      <c r="F9947"/>
      <c r="G9947"/>
      <c r="H9947"/>
      <c r="I9947"/>
      <c r="J9947"/>
      <c r="K9947"/>
      <c r="L9947"/>
      <c r="M9947"/>
      <c r="N9947"/>
      <c r="O9947"/>
      <c r="P9947"/>
      <c r="Q9947"/>
    </row>
    <row r="9948" spans="3:17" x14ac:dyDescent="0.35">
      <c r="C9948"/>
      <c r="D9948"/>
      <c r="E9948"/>
      <c r="F9948"/>
      <c r="G9948"/>
      <c r="H9948"/>
      <c r="I9948"/>
      <c r="J9948"/>
      <c r="K9948"/>
      <c r="L9948"/>
      <c r="M9948"/>
      <c r="N9948"/>
      <c r="O9948"/>
      <c r="P9948"/>
      <c r="Q9948"/>
    </row>
    <row r="9949" spans="3:17" x14ac:dyDescent="0.35">
      <c r="C9949"/>
      <c r="D9949"/>
      <c r="E9949"/>
      <c r="F9949"/>
      <c r="G9949"/>
      <c r="H9949"/>
      <c r="I9949"/>
      <c r="J9949"/>
      <c r="K9949"/>
      <c r="L9949"/>
      <c r="M9949"/>
      <c r="N9949"/>
      <c r="O9949"/>
      <c r="P9949"/>
      <c r="Q9949"/>
    </row>
    <row r="9950" spans="3:17" x14ac:dyDescent="0.35">
      <c r="C9950"/>
      <c r="D9950"/>
      <c r="E9950"/>
      <c r="F9950"/>
      <c r="G9950"/>
      <c r="H9950"/>
      <c r="I9950"/>
      <c r="J9950"/>
      <c r="K9950"/>
      <c r="L9950"/>
      <c r="M9950"/>
      <c r="N9950"/>
      <c r="O9950"/>
      <c r="P9950"/>
      <c r="Q9950"/>
    </row>
    <row r="9951" spans="3:17" x14ac:dyDescent="0.35">
      <c r="C9951"/>
      <c r="D9951"/>
      <c r="E9951"/>
      <c r="F9951"/>
      <c r="G9951"/>
      <c r="H9951"/>
      <c r="I9951"/>
      <c r="J9951"/>
      <c r="K9951"/>
      <c r="L9951"/>
      <c r="M9951"/>
      <c r="N9951"/>
      <c r="O9951"/>
      <c r="P9951"/>
      <c r="Q9951"/>
    </row>
    <row r="9952" spans="3:17" x14ac:dyDescent="0.35">
      <c r="C9952"/>
      <c r="D9952"/>
      <c r="E9952"/>
      <c r="F9952"/>
      <c r="G9952"/>
      <c r="H9952"/>
      <c r="I9952"/>
      <c r="J9952"/>
      <c r="K9952"/>
      <c r="L9952"/>
      <c r="M9952"/>
      <c r="N9952"/>
      <c r="O9952"/>
      <c r="P9952"/>
      <c r="Q9952"/>
    </row>
    <row r="9953" spans="3:17" x14ac:dyDescent="0.35">
      <c r="C9953"/>
      <c r="D9953"/>
      <c r="E9953"/>
      <c r="F9953"/>
      <c r="G9953"/>
      <c r="H9953"/>
      <c r="I9953"/>
      <c r="J9953"/>
      <c r="K9953"/>
      <c r="L9953"/>
      <c r="M9953"/>
      <c r="N9953"/>
      <c r="O9953"/>
      <c r="P9953"/>
      <c r="Q9953"/>
    </row>
    <row r="9954" spans="3:17" x14ac:dyDescent="0.35">
      <c r="C9954"/>
      <c r="D9954"/>
      <c r="E9954"/>
      <c r="F9954"/>
      <c r="G9954"/>
      <c r="H9954"/>
      <c r="I9954"/>
      <c r="J9954"/>
      <c r="K9954"/>
      <c r="L9954"/>
      <c r="M9954"/>
      <c r="N9954"/>
      <c r="O9954"/>
      <c r="P9954"/>
      <c r="Q9954"/>
    </row>
    <row r="9955" spans="3:17" x14ac:dyDescent="0.35">
      <c r="C9955"/>
      <c r="D9955"/>
      <c r="E9955"/>
      <c r="F9955"/>
      <c r="G9955"/>
      <c r="H9955"/>
      <c r="I9955"/>
      <c r="J9955"/>
      <c r="K9955"/>
      <c r="L9955"/>
      <c r="M9955"/>
      <c r="N9955"/>
      <c r="O9955"/>
      <c r="P9955"/>
      <c r="Q9955"/>
    </row>
    <row r="9956" spans="3:17" x14ac:dyDescent="0.35">
      <c r="C9956"/>
      <c r="D9956"/>
      <c r="E9956"/>
      <c r="F9956"/>
      <c r="G9956"/>
      <c r="H9956"/>
      <c r="I9956"/>
      <c r="J9956"/>
      <c r="K9956"/>
      <c r="L9956"/>
      <c r="M9956"/>
      <c r="N9956"/>
      <c r="O9956"/>
      <c r="P9956"/>
      <c r="Q9956"/>
    </row>
    <row r="9957" spans="3:17" x14ac:dyDescent="0.35">
      <c r="C9957"/>
      <c r="D9957"/>
      <c r="E9957"/>
      <c r="F9957"/>
      <c r="G9957"/>
      <c r="H9957"/>
      <c r="I9957"/>
      <c r="J9957"/>
      <c r="K9957"/>
      <c r="L9957"/>
      <c r="M9957"/>
      <c r="N9957"/>
      <c r="O9957"/>
      <c r="P9957"/>
      <c r="Q9957"/>
    </row>
    <row r="9958" spans="3:17" x14ac:dyDescent="0.35">
      <c r="C9958"/>
      <c r="D9958"/>
      <c r="E9958"/>
      <c r="F9958"/>
      <c r="G9958"/>
      <c r="H9958"/>
      <c r="I9958"/>
      <c r="J9958"/>
      <c r="K9958"/>
      <c r="L9958"/>
      <c r="M9958"/>
      <c r="N9958"/>
      <c r="O9958"/>
      <c r="P9958"/>
      <c r="Q9958"/>
    </row>
    <row r="9959" spans="3:17" x14ac:dyDescent="0.35">
      <c r="C9959"/>
      <c r="D9959"/>
      <c r="E9959"/>
      <c r="F9959"/>
      <c r="G9959"/>
      <c r="H9959"/>
      <c r="I9959"/>
      <c r="J9959"/>
      <c r="K9959"/>
      <c r="L9959"/>
      <c r="M9959"/>
      <c r="N9959"/>
      <c r="O9959"/>
      <c r="P9959"/>
      <c r="Q9959"/>
    </row>
    <row r="9960" spans="3:17" x14ac:dyDescent="0.35">
      <c r="C9960"/>
      <c r="D9960"/>
      <c r="E9960"/>
      <c r="F9960"/>
      <c r="G9960"/>
      <c r="H9960"/>
      <c r="I9960"/>
      <c r="J9960"/>
      <c r="K9960"/>
      <c r="L9960"/>
      <c r="M9960"/>
      <c r="N9960"/>
      <c r="O9960"/>
      <c r="P9960"/>
      <c r="Q9960"/>
    </row>
    <row r="9961" spans="3:17" x14ac:dyDescent="0.35">
      <c r="C9961"/>
      <c r="D9961"/>
      <c r="E9961"/>
      <c r="F9961"/>
      <c r="G9961"/>
      <c r="H9961"/>
      <c r="I9961"/>
      <c r="J9961"/>
      <c r="K9961"/>
      <c r="L9961"/>
      <c r="M9961"/>
      <c r="N9961"/>
      <c r="O9961"/>
      <c r="P9961"/>
      <c r="Q9961"/>
    </row>
    <row r="9962" spans="3:17" x14ac:dyDescent="0.35">
      <c r="C9962"/>
      <c r="D9962"/>
      <c r="E9962"/>
      <c r="F9962"/>
      <c r="G9962"/>
      <c r="H9962"/>
      <c r="I9962"/>
      <c r="J9962"/>
      <c r="K9962"/>
      <c r="L9962"/>
      <c r="M9962"/>
      <c r="N9962"/>
      <c r="O9962"/>
      <c r="P9962"/>
      <c r="Q9962"/>
    </row>
    <row r="9963" spans="3:17" x14ac:dyDescent="0.35">
      <c r="C9963"/>
      <c r="D9963"/>
      <c r="E9963"/>
      <c r="F9963"/>
      <c r="G9963"/>
      <c r="H9963"/>
      <c r="I9963"/>
      <c r="J9963"/>
      <c r="K9963"/>
      <c r="L9963"/>
      <c r="M9963"/>
      <c r="N9963"/>
      <c r="O9963"/>
      <c r="P9963"/>
      <c r="Q9963"/>
    </row>
    <row r="9964" spans="3:17" x14ac:dyDescent="0.35">
      <c r="C9964"/>
      <c r="D9964"/>
      <c r="E9964"/>
      <c r="F9964"/>
      <c r="G9964"/>
      <c r="H9964"/>
      <c r="I9964"/>
      <c r="J9964"/>
      <c r="K9964"/>
      <c r="L9964"/>
      <c r="M9964"/>
      <c r="N9964"/>
      <c r="O9964"/>
      <c r="P9964"/>
      <c r="Q9964"/>
    </row>
    <row r="9965" spans="3:17" x14ac:dyDescent="0.35">
      <c r="C9965"/>
      <c r="D9965"/>
      <c r="E9965"/>
      <c r="F9965"/>
      <c r="G9965"/>
      <c r="H9965"/>
      <c r="I9965"/>
      <c r="J9965"/>
      <c r="K9965"/>
      <c r="L9965"/>
      <c r="M9965"/>
      <c r="N9965"/>
      <c r="O9965"/>
      <c r="P9965"/>
      <c r="Q9965"/>
    </row>
    <row r="9966" spans="3:17" x14ac:dyDescent="0.35">
      <c r="C9966"/>
      <c r="D9966"/>
      <c r="E9966"/>
      <c r="F9966"/>
      <c r="G9966"/>
      <c r="H9966"/>
      <c r="I9966"/>
      <c r="J9966"/>
      <c r="K9966"/>
      <c r="L9966"/>
      <c r="M9966"/>
      <c r="N9966"/>
      <c r="O9966"/>
      <c r="P9966"/>
      <c r="Q9966"/>
    </row>
    <row r="9967" spans="3:17" x14ac:dyDescent="0.35">
      <c r="C9967"/>
      <c r="D9967"/>
      <c r="E9967"/>
      <c r="F9967"/>
      <c r="G9967"/>
      <c r="H9967"/>
      <c r="I9967"/>
      <c r="J9967"/>
      <c r="K9967"/>
      <c r="L9967"/>
      <c r="M9967"/>
      <c r="N9967"/>
      <c r="O9967"/>
      <c r="P9967"/>
      <c r="Q9967"/>
    </row>
    <row r="9968" spans="3:17" x14ac:dyDescent="0.35">
      <c r="C9968"/>
      <c r="D9968"/>
      <c r="E9968"/>
      <c r="F9968"/>
      <c r="G9968"/>
      <c r="H9968"/>
      <c r="I9968"/>
      <c r="J9968"/>
      <c r="K9968"/>
      <c r="L9968"/>
      <c r="M9968"/>
      <c r="N9968"/>
      <c r="O9968"/>
      <c r="P9968"/>
      <c r="Q9968"/>
    </row>
    <row r="9969" spans="3:17" x14ac:dyDescent="0.35">
      <c r="C9969"/>
      <c r="D9969"/>
      <c r="E9969"/>
      <c r="F9969"/>
      <c r="G9969"/>
      <c r="H9969"/>
      <c r="I9969"/>
      <c r="J9969"/>
      <c r="K9969"/>
      <c r="L9969"/>
      <c r="M9969"/>
      <c r="N9969"/>
      <c r="O9969"/>
      <c r="P9969"/>
      <c r="Q9969"/>
    </row>
    <row r="9970" spans="3:17" x14ac:dyDescent="0.35">
      <c r="C9970"/>
      <c r="D9970"/>
      <c r="E9970"/>
      <c r="F9970"/>
      <c r="G9970"/>
      <c r="H9970"/>
      <c r="I9970"/>
      <c r="J9970"/>
      <c r="K9970"/>
      <c r="L9970"/>
      <c r="M9970"/>
      <c r="N9970"/>
      <c r="O9970"/>
      <c r="P9970"/>
      <c r="Q9970"/>
    </row>
    <row r="9971" spans="3:17" x14ac:dyDescent="0.35">
      <c r="C9971"/>
      <c r="D9971"/>
      <c r="E9971"/>
      <c r="F9971"/>
      <c r="G9971"/>
      <c r="H9971"/>
      <c r="I9971"/>
      <c r="J9971"/>
      <c r="K9971"/>
      <c r="L9971"/>
      <c r="M9971"/>
      <c r="N9971"/>
      <c r="O9971"/>
      <c r="P9971"/>
      <c r="Q9971"/>
    </row>
    <row r="9972" spans="3:17" x14ac:dyDescent="0.35">
      <c r="C9972"/>
      <c r="D9972"/>
      <c r="E9972"/>
      <c r="F9972"/>
      <c r="G9972"/>
      <c r="H9972"/>
      <c r="I9972"/>
      <c r="J9972"/>
      <c r="K9972"/>
      <c r="L9972"/>
      <c r="M9972"/>
      <c r="N9972"/>
      <c r="O9972"/>
      <c r="P9972"/>
      <c r="Q9972"/>
    </row>
    <row r="9973" spans="3:17" x14ac:dyDescent="0.35">
      <c r="C9973"/>
      <c r="D9973"/>
      <c r="E9973"/>
      <c r="F9973"/>
      <c r="G9973"/>
      <c r="H9973"/>
      <c r="I9973"/>
      <c r="J9973"/>
      <c r="K9973"/>
      <c r="L9973"/>
      <c r="M9973"/>
      <c r="N9973"/>
      <c r="O9973"/>
      <c r="P9973"/>
      <c r="Q9973"/>
    </row>
    <row r="9974" spans="3:17" x14ac:dyDescent="0.35">
      <c r="C9974"/>
      <c r="D9974"/>
      <c r="E9974"/>
      <c r="F9974"/>
      <c r="G9974"/>
      <c r="H9974"/>
      <c r="I9974"/>
      <c r="J9974"/>
      <c r="K9974"/>
      <c r="L9974"/>
      <c r="M9974"/>
      <c r="N9974"/>
      <c r="O9974"/>
      <c r="P9974"/>
      <c r="Q9974"/>
    </row>
    <row r="9975" spans="3:17" x14ac:dyDescent="0.35">
      <c r="C9975"/>
      <c r="D9975"/>
      <c r="E9975"/>
      <c r="F9975"/>
      <c r="G9975"/>
      <c r="H9975"/>
      <c r="I9975"/>
      <c r="J9975"/>
      <c r="K9975"/>
      <c r="L9975"/>
      <c r="M9975"/>
      <c r="N9975"/>
      <c r="O9975"/>
      <c r="P9975"/>
      <c r="Q9975"/>
    </row>
    <row r="9976" spans="3:17" x14ac:dyDescent="0.35">
      <c r="C9976"/>
      <c r="D9976"/>
      <c r="E9976"/>
      <c r="F9976"/>
      <c r="G9976"/>
      <c r="H9976"/>
      <c r="I9976"/>
      <c r="J9976"/>
      <c r="K9976"/>
      <c r="L9976"/>
      <c r="M9976"/>
      <c r="N9976"/>
      <c r="O9976"/>
      <c r="P9976"/>
      <c r="Q9976"/>
    </row>
    <row r="9977" spans="3:17" x14ac:dyDescent="0.35">
      <c r="C9977"/>
      <c r="D9977"/>
      <c r="E9977"/>
      <c r="F9977"/>
      <c r="G9977"/>
      <c r="H9977"/>
      <c r="I9977"/>
      <c r="J9977"/>
      <c r="K9977"/>
      <c r="L9977"/>
      <c r="M9977"/>
      <c r="N9977"/>
      <c r="O9977"/>
      <c r="P9977"/>
      <c r="Q9977"/>
    </row>
    <row r="9978" spans="3:17" x14ac:dyDescent="0.35">
      <c r="C9978"/>
      <c r="D9978"/>
      <c r="E9978"/>
      <c r="F9978"/>
      <c r="G9978"/>
      <c r="H9978"/>
      <c r="I9978"/>
      <c r="J9978"/>
      <c r="K9978"/>
      <c r="L9978"/>
      <c r="M9978"/>
      <c r="N9978"/>
      <c r="O9978"/>
      <c r="P9978"/>
      <c r="Q9978"/>
    </row>
    <row r="9979" spans="3:17" x14ac:dyDescent="0.35">
      <c r="C9979"/>
      <c r="D9979"/>
      <c r="E9979"/>
      <c r="F9979"/>
      <c r="G9979"/>
      <c r="H9979"/>
      <c r="I9979"/>
      <c r="J9979"/>
      <c r="K9979"/>
      <c r="L9979"/>
      <c r="M9979"/>
      <c r="N9979"/>
      <c r="O9979"/>
      <c r="P9979"/>
      <c r="Q9979"/>
    </row>
    <row r="9980" spans="3:17" x14ac:dyDescent="0.35">
      <c r="C9980"/>
      <c r="D9980"/>
      <c r="E9980"/>
      <c r="F9980"/>
      <c r="G9980"/>
      <c r="H9980"/>
      <c r="I9980"/>
      <c r="J9980"/>
      <c r="K9980"/>
      <c r="L9980"/>
      <c r="M9980"/>
      <c r="N9980"/>
      <c r="O9980"/>
      <c r="P9980"/>
      <c r="Q9980"/>
    </row>
    <row r="9981" spans="3:17" x14ac:dyDescent="0.35">
      <c r="C9981"/>
      <c r="D9981"/>
      <c r="E9981"/>
      <c r="F9981"/>
      <c r="G9981"/>
      <c r="H9981"/>
      <c r="I9981"/>
      <c r="J9981"/>
      <c r="K9981"/>
      <c r="L9981"/>
      <c r="M9981"/>
      <c r="N9981"/>
      <c r="O9981"/>
      <c r="P9981"/>
      <c r="Q9981"/>
    </row>
    <row r="9982" spans="3:17" x14ac:dyDescent="0.35">
      <c r="C9982"/>
      <c r="D9982"/>
      <c r="E9982"/>
      <c r="F9982"/>
      <c r="G9982"/>
      <c r="H9982"/>
      <c r="I9982"/>
      <c r="J9982"/>
      <c r="K9982"/>
      <c r="L9982"/>
      <c r="M9982"/>
      <c r="N9982"/>
      <c r="O9982"/>
      <c r="P9982"/>
      <c r="Q9982"/>
    </row>
    <row r="9983" spans="3:17" x14ac:dyDescent="0.35">
      <c r="C9983"/>
      <c r="D9983"/>
      <c r="E9983"/>
      <c r="F9983"/>
      <c r="G9983"/>
      <c r="H9983"/>
      <c r="I9983"/>
      <c r="J9983"/>
      <c r="K9983"/>
      <c r="L9983"/>
      <c r="M9983"/>
      <c r="N9983"/>
      <c r="O9983"/>
      <c r="P9983"/>
      <c r="Q9983"/>
    </row>
    <row r="9984" spans="3:17" x14ac:dyDescent="0.35">
      <c r="C9984"/>
      <c r="D9984"/>
      <c r="E9984"/>
      <c r="F9984"/>
      <c r="G9984"/>
      <c r="H9984"/>
      <c r="I9984"/>
      <c r="J9984"/>
      <c r="K9984"/>
      <c r="L9984"/>
      <c r="M9984"/>
      <c r="N9984"/>
      <c r="O9984"/>
      <c r="P9984"/>
      <c r="Q9984"/>
    </row>
    <row r="9985" spans="3:17" x14ac:dyDescent="0.35">
      <c r="C9985"/>
      <c r="D9985"/>
      <c r="E9985"/>
      <c r="F9985"/>
      <c r="G9985"/>
      <c r="H9985"/>
      <c r="I9985"/>
      <c r="J9985"/>
      <c r="K9985"/>
      <c r="L9985"/>
      <c r="M9985"/>
      <c r="N9985"/>
      <c r="O9985"/>
      <c r="P9985"/>
      <c r="Q9985"/>
    </row>
    <row r="9986" spans="3:17" x14ac:dyDescent="0.35">
      <c r="C9986"/>
      <c r="D9986"/>
      <c r="E9986"/>
      <c r="F9986"/>
      <c r="G9986"/>
      <c r="H9986"/>
      <c r="I9986"/>
      <c r="J9986"/>
      <c r="K9986"/>
      <c r="L9986"/>
      <c r="M9986"/>
      <c r="N9986"/>
      <c r="O9986"/>
      <c r="P9986"/>
      <c r="Q9986"/>
    </row>
    <row r="9987" spans="3:17" x14ac:dyDescent="0.35">
      <c r="C9987"/>
      <c r="D9987"/>
      <c r="E9987"/>
      <c r="F9987"/>
      <c r="G9987"/>
      <c r="H9987"/>
      <c r="I9987"/>
      <c r="J9987"/>
      <c r="K9987"/>
      <c r="L9987"/>
      <c r="M9987"/>
      <c r="N9987"/>
      <c r="O9987"/>
      <c r="P9987"/>
      <c r="Q9987"/>
    </row>
    <row r="9988" spans="3:17" x14ac:dyDescent="0.35">
      <c r="C9988"/>
      <c r="D9988"/>
      <c r="E9988"/>
      <c r="F9988"/>
      <c r="G9988"/>
      <c r="H9988"/>
      <c r="I9988"/>
      <c r="J9988"/>
      <c r="K9988"/>
      <c r="L9988"/>
      <c r="M9988"/>
      <c r="N9988"/>
      <c r="O9988"/>
      <c r="P9988"/>
      <c r="Q9988"/>
    </row>
    <row r="9989" spans="3:17" x14ac:dyDescent="0.35">
      <c r="C9989"/>
      <c r="D9989"/>
      <c r="E9989"/>
      <c r="F9989"/>
      <c r="G9989"/>
      <c r="H9989"/>
      <c r="I9989"/>
      <c r="J9989"/>
      <c r="K9989"/>
      <c r="L9989"/>
      <c r="M9989"/>
      <c r="N9989"/>
      <c r="O9989"/>
      <c r="P9989"/>
      <c r="Q9989"/>
    </row>
    <row r="9990" spans="3:17" x14ac:dyDescent="0.35">
      <c r="C9990"/>
      <c r="D9990"/>
      <c r="E9990"/>
      <c r="F9990"/>
      <c r="G9990"/>
      <c r="H9990"/>
      <c r="I9990"/>
      <c r="J9990"/>
      <c r="K9990"/>
      <c r="L9990"/>
      <c r="M9990"/>
      <c r="N9990"/>
      <c r="O9990"/>
      <c r="P9990"/>
      <c r="Q9990"/>
    </row>
    <row r="9991" spans="3:17" x14ac:dyDescent="0.35">
      <c r="C9991"/>
      <c r="D9991"/>
      <c r="E9991"/>
      <c r="F9991"/>
      <c r="G9991"/>
      <c r="H9991"/>
      <c r="I9991"/>
      <c r="J9991"/>
      <c r="K9991"/>
      <c r="L9991"/>
      <c r="M9991"/>
      <c r="N9991"/>
      <c r="O9991"/>
      <c r="P9991"/>
      <c r="Q9991"/>
    </row>
    <row r="9992" spans="3:17" x14ac:dyDescent="0.35">
      <c r="C9992"/>
      <c r="D9992"/>
      <c r="E9992"/>
      <c r="F9992"/>
      <c r="G9992"/>
      <c r="H9992"/>
      <c r="I9992"/>
      <c r="J9992"/>
      <c r="K9992"/>
      <c r="L9992"/>
      <c r="M9992"/>
      <c r="N9992"/>
      <c r="O9992"/>
      <c r="P9992"/>
      <c r="Q9992"/>
    </row>
    <row r="9993" spans="3:17" x14ac:dyDescent="0.35">
      <c r="C9993"/>
      <c r="D9993"/>
      <c r="E9993"/>
      <c r="F9993"/>
      <c r="G9993"/>
      <c r="H9993"/>
      <c r="I9993"/>
      <c r="J9993"/>
      <c r="K9993"/>
      <c r="L9993"/>
      <c r="M9993"/>
      <c r="N9993"/>
      <c r="O9993"/>
      <c r="P9993"/>
      <c r="Q9993"/>
    </row>
    <row r="9994" spans="3:17" x14ac:dyDescent="0.35">
      <c r="C9994"/>
      <c r="D9994"/>
      <c r="E9994"/>
      <c r="F9994"/>
      <c r="G9994"/>
      <c r="H9994"/>
      <c r="I9994"/>
      <c r="J9994"/>
      <c r="K9994"/>
      <c r="L9994"/>
      <c r="M9994"/>
      <c r="N9994"/>
      <c r="O9994"/>
      <c r="P9994"/>
      <c r="Q9994"/>
    </row>
    <row r="9995" spans="3:17" x14ac:dyDescent="0.35">
      <c r="C9995"/>
      <c r="D9995"/>
      <c r="E9995"/>
      <c r="F9995"/>
      <c r="G9995"/>
      <c r="H9995"/>
      <c r="I9995"/>
      <c r="J9995"/>
      <c r="K9995"/>
      <c r="L9995"/>
      <c r="M9995"/>
      <c r="N9995"/>
      <c r="O9995"/>
      <c r="P9995"/>
      <c r="Q9995"/>
    </row>
    <row r="9996" spans="3:17" x14ac:dyDescent="0.35">
      <c r="C9996"/>
      <c r="D9996"/>
      <c r="E9996"/>
      <c r="F9996"/>
      <c r="G9996"/>
      <c r="H9996"/>
      <c r="I9996"/>
      <c r="J9996"/>
      <c r="K9996"/>
      <c r="L9996"/>
      <c r="M9996"/>
      <c r="N9996"/>
      <c r="O9996"/>
      <c r="P9996"/>
      <c r="Q9996"/>
    </row>
    <row r="9997" spans="3:17" x14ac:dyDescent="0.35">
      <c r="C9997"/>
      <c r="D9997"/>
      <c r="E9997"/>
      <c r="F9997"/>
      <c r="G9997"/>
      <c r="H9997"/>
      <c r="I9997"/>
      <c r="J9997"/>
      <c r="K9997"/>
      <c r="L9997"/>
      <c r="M9997"/>
      <c r="N9997"/>
      <c r="O9997"/>
      <c r="P9997"/>
      <c r="Q9997"/>
    </row>
    <row r="9998" spans="3:17" x14ac:dyDescent="0.35">
      <c r="C9998"/>
      <c r="D9998"/>
      <c r="E9998"/>
      <c r="F9998"/>
      <c r="G9998"/>
      <c r="H9998"/>
      <c r="I9998"/>
      <c r="J9998"/>
      <c r="K9998"/>
      <c r="L9998"/>
      <c r="M9998"/>
      <c r="N9998"/>
      <c r="O9998"/>
      <c r="P9998"/>
      <c r="Q9998"/>
    </row>
    <row r="9999" spans="3:17" x14ac:dyDescent="0.35">
      <c r="C9999"/>
      <c r="D9999"/>
      <c r="E9999"/>
      <c r="F9999"/>
      <c r="G9999"/>
      <c r="H9999"/>
      <c r="I9999"/>
      <c r="J9999"/>
      <c r="K9999"/>
      <c r="L9999"/>
      <c r="M9999"/>
      <c r="N9999"/>
      <c r="O9999"/>
      <c r="P9999"/>
      <c r="Q9999"/>
    </row>
    <row r="10000" spans="3:17" x14ac:dyDescent="0.35">
      <c r="C10000"/>
      <c r="D10000"/>
      <c r="E10000"/>
      <c r="F10000"/>
      <c r="G10000"/>
      <c r="H10000"/>
      <c r="I10000"/>
      <c r="J10000"/>
      <c r="K10000"/>
      <c r="L10000"/>
      <c r="M10000"/>
      <c r="N10000"/>
      <c r="O10000"/>
      <c r="P10000"/>
      <c r="Q10000"/>
    </row>
    <row r="10001" spans="3:17" x14ac:dyDescent="0.35">
      <c r="C10001"/>
      <c r="D10001"/>
      <c r="E10001"/>
      <c r="F10001"/>
      <c r="G10001"/>
      <c r="H10001"/>
      <c r="I10001"/>
      <c r="J10001"/>
      <c r="K10001"/>
      <c r="L10001"/>
      <c r="M10001"/>
      <c r="N10001"/>
      <c r="O10001"/>
      <c r="P10001"/>
      <c r="Q10001"/>
    </row>
    <row r="10002" spans="3:17" x14ac:dyDescent="0.35">
      <c r="C10002"/>
      <c r="D10002"/>
      <c r="E10002"/>
      <c r="F10002"/>
      <c r="G10002"/>
      <c r="H10002"/>
      <c r="I10002"/>
      <c r="J10002"/>
      <c r="K10002"/>
      <c r="L10002"/>
      <c r="M10002"/>
      <c r="N10002"/>
      <c r="O10002"/>
      <c r="P10002"/>
      <c r="Q10002"/>
    </row>
    <row r="10003" spans="3:17" x14ac:dyDescent="0.35">
      <c r="C10003"/>
      <c r="D10003"/>
      <c r="E10003"/>
      <c r="F10003"/>
      <c r="G10003"/>
      <c r="H10003"/>
      <c r="I10003"/>
      <c r="J10003"/>
      <c r="K10003"/>
      <c r="L10003"/>
      <c r="M10003"/>
      <c r="N10003"/>
      <c r="O10003"/>
      <c r="P10003"/>
      <c r="Q10003"/>
    </row>
    <row r="10004" spans="3:17" x14ac:dyDescent="0.35">
      <c r="C10004"/>
      <c r="D10004"/>
      <c r="E10004"/>
      <c r="F10004"/>
      <c r="G10004"/>
      <c r="H10004"/>
      <c r="I10004"/>
      <c r="J10004"/>
      <c r="K10004"/>
      <c r="L10004"/>
      <c r="M10004"/>
      <c r="N10004"/>
      <c r="O10004"/>
      <c r="P10004"/>
      <c r="Q10004"/>
    </row>
    <row r="10005" spans="3:17" x14ac:dyDescent="0.35">
      <c r="C10005"/>
      <c r="D10005"/>
      <c r="E10005"/>
      <c r="F10005"/>
      <c r="G10005"/>
      <c r="H10005"/>
      <c r="I10005"/>
      <c r="J10005"/>
      <c r="K10005"/>
      <c r="L10005"/>
      <c r="M10005"/>
      <c r="N10005"/>
      <c r="O10005"/>
      <c r="P10005"/>
      <c r="Q10005"/>
    </row>
    <row r="10006" spans="3:17" x14ac:dyDescent="0.35">
      <c r="C10006"/>
      <c r="D10006"/>
      <c r="E10006"/>
      <c r="F10006"/>
      <c r="G10006"/>
      <c r="H10006"/>
      <c r="I10006"/>
      <c r="J10006"/>
      <c r="K10006"/>
      <c r="L10006"/>
      <c r="M10006"/>
      <c r="N10006"/>
      <c r="O10006"/>
      <c r="P10006"/>
      <c r="Q10006"/>
    </row>
    <row r="10007" spans="3:17" x14ac:dyDescent="0.35">
      <c r="C10007"/>
      <c r="D10007"/>
      <c r="E10007"/>
      <c r="F10007"/>
      <c r="G10007"/>
      <c r="H10007"/>
      <c r="I10007"/>
      <c r="J10007"/>
      <c r="K10007"/>
      <c r="L10007"/>
      <c r="M10007"/>
      <c r="N10007"/>
      <c r="O10007"/>
      <c r="P10007"/>
      <c r="Q10007"/>
    </row>
    <row r="10008" spans="3:17" x14ac:dyDescent="0.35">
      <c r="C10008"/>
      <c r="D10008"/>
      <c r="E10008"/>
      <c r="F10008"/>
      <c r="G10008"/>
      <c r="H10008"/>
      <c r="I10008"/>
      <c r="J10008"/>
      <c r="K10008"/>
      <c r="L10008"/>
      <c r="M10008"/>
      <c r="N10008"/>
      <c r="O10008"/>
      <c r="P10008"/>
      <c r="Q10008"/>
    </row>
    <row r="10009" spans="3:17" x14ac:dyDescent="0.35">
      <c r="C10009"/>
      <c r="D10009"/>
      <c r="E10009"/>
      <c r="F10009"/>
      <c r="G10009"/>
      <c r="H10009"/>
      <c r="I10009"/>
      <c r="J10009"/>
      <c r="K10009"/>
      <c r="L10009"/>
      <c r="M10009"/>
      <c r="N10009"/>
      <c r="O10009"/>
      <c r="P10009"/>
      <c r="Q10009"/>
    </row>
    <row r="10010" spans="3:17" x14ac:dyDescent="0.35">
      <c r="C10010"/>
      <c r="D10010"/>
      <c r="E10010"/>
      <c r="F10010"/>
      <c r="G10010"/>
      <c r="H10010"/>
      <c r="I10010"/>
      <c r="J10010"/>
      <c r="K10010"/>
      <c r="L10010"/>
      <c r="M10010"/>
      <c r="N10010"/>
      <c r="O10010"/>
      <c r="P10010"/>
      <c r="Q10010"/>
    </row>
    <row r="10011" spans="3:17" x14ac:dyDescent="0.35">
      <c r="C10011"/>
      <c r="D10011"/>
      <c r="E10011"/>
      <c r="F10011"/>
      <c r="G10011"/>
      <c r="H10011"/>
      <c r="I10011"/>
      <c r="J10011"/>
      <c r="K10011"/>
      <c r="L10011"/>
      <c r="M10011"/>
      <c r="N10011"/>
      <c r="O10011"/>
      <c r="P10011"/>
      <c r="Q10011"/>
    </row>
    <row r="10012" spans="3:17" x14ac:dyDescent="0.35">
      <c r="C10012"/>
      <c r="D10012"/>
      <c r="E10012"/>
      <c r="F10012"/>
      <c r="G10012"/>
      <c r="H10012"/>
      <c r="I10012"/>
      <c r="J10012"/>
      <c r="K10012"/>
      <c r="L10012"/>
      <c r="M10012"/>
      <c r="N10012"/>
      <c r="O10012"/>
      <c r="P10012"/>
      <c r="Q10012"/>
    </row>
    <row r="10013" spans="3:17" x14ac:dyDescent="0.35">
      <c r="C10013"/>
      <c r="D10013"/>
      <c r="E10013"/>
      <c r="F10013"/>
      <c r="G10013"/>
      <c r="H10013"/>
      <c r="I10013"/>
      <c r="J10013"/>
      <c r="K10013"/>
      <c r="L10013"/>
      <c r="M10013"/>
      <c r="N10013"/>
      <c r="O10013"/>
      <c r="P10013"/>
      <c r="Q10013"/>
    </row>
    <row r="10014" spans="3:17" x14ac:dyDescent="0.35">
      <c r="C10014"/>
      <c r="D10014"/>
      <c r="E10014"/>
      <c r="F10014"/>
      <c r="G10014"/>
      <c r="H10014"/>
      <c r="I10014"/>
      <c r="J10014"/>
      <c r="K10014"/>
      <c r="L10014"/>
      <c r="M10014"/>
      <c r="N10014"/>
      <c r="O10014"/>
      <c r="P10014"/>
      <c r="Q10014"/>
    </row>
    <row r="10015" spans="3:17" x14ac:dyDescent="0.35">
      <c r="C10015"/>
      <c r="D10015"/>
      <c r="E10015"/>
      <c r="F10015"/>
      <c r="G10015"/>
      <c r="H10015"/>
      <c r="I10015"/>
      <c r="J10015"/>
      <c r="K10015"/>
      <c r="L10015"/>
      <c r="M10015"/>
      <c r="N10015"/>
      <c r="O10015"/>
      <c r="P10015"/>
      <c r="Q10015"/>
    </row>
    <row r="10016" spans="3:17" x14ac:dyDescent="0.35">
      <c r="C10016"/>
      <c r="D10016"/>
      <c r="E10016"/>
      <c r="F10016"/>
      <c r="G10016"/>
      <c r="H10016"/>
      <c r="I10016"/>
      <c r="J10016"/>
      <c r="K10016"/>
      <c r="L10016"/>
      <c r="M10016"/>
      <c r="N10016"/>
      <c r="O10016"/>
      <c r="P10016"/>
      <c r="Q10016"/>
    </row>
    <row r="10017" spans="3:17" x14ac:dyDescent="0.35">
      <c r="C10017"/>
      <c r="D10017"/>
      <c r="E10017"/>
      <c r="F10017"/>
      <c r="G10017"/>
      <c r="H10017"/>
      <c r="I10017"/>
      <c r="J10017"/>
      <c r="K10017"/>
      <c r="L10017"/>
      <c r="M10017"/>
      <c r="N10017"/>
      <c r="O10017"/>
      <c r="P10017"/>
      <c r="Q10017"/>
    </row>
    <row r="10018" spans="3:17" x14ac:dyDescent="0.35">
      <c r="C10018"/>
      <c r="D10018"/>
      <c r="E10018"/>
      <c r="F10018"/>
      <c r="G10018"/>
      <c r="H10018"/>
      <c r="I10018"/>
      <c r="J10018"/>
      <c r="K10018"/>
      <c r="L10018"/>
      <c r="M10018"/>
      <c r="N10018"/>
      <c r="O10018"/>
      <c r="P10018"/>
      <c r="Q10018"/>
    </row>
    <row r="10019" spans="3:17" x14ac:dyDescent="0.35">
      <c r="C10019"/>
      <c r="D10019"/>
      <c r="E10019"/>
      <c r="F10019"/>
      <c r="G10019"/>
      <c r="H10019"/>
      <c r="I10019"/>
      <c r="J10019"/>
      <c r="K10019"/>
      <c r="L10019"/>
      <c r="M10019"/>
      <c r="N10019"/>
      <c r="O10019"/>
      <c r="P10019"/>
      <c r="Q10019"/>
    </row>
    <row r="10020" spans="3:17" x14ac:dyDescent="0.35">
      <c r="C10020"/>
      <c r="D10020"/>
      <c r="E10020"/>
      <c r="F10020"/>
      <c r="G10020"/>
      <c r="H10020"/>
      <c r="I10020"/>
      <c r="J10020"/>
      <c r="K10020"/>
      <c r="L10020"/>
      <c r="M10020"/>
      <c r="N10020"/>
      <c r="O10020"/>
      <c r="P10020"/>
      <c r="Q10020"/>
    </row>
    <row r="10021" spans="3:17" x14ac:dyDescent="0.35">
      <c r="C10021"/>
      <c r="D10021"/>
      <c r="E10021"/>
      <c r="F10021"/>
      <c r="G10021"/>
      <c r="H10021"/>
      <c r="I10021"/>
      <c r="J10021"/>
      <c r="K10021"/>
      <c r="L10021"/>
      <c r="M10021"/>
      <c r="N10021"/>
      <c r="O10021"/>
      <c r="P10021"/>
      <c r="Q10021"/>
    </row>
    <row r="10022" spans="3:17" x14ac:dyDescent="0.35">
      <c r="C10022"/>
      <c r="D10022"/>
      <c r="E10022"/>
      <c r="F10022"/>
      <c r="G10022"/>
      <c r="H10022"/>
      <c r="I10022"/>
      <c r="J10022"/>
      <c r="K10022"/>
      <c r="L10022"/>
      <c r="M10022"/>
      <c r="N10022"/>
      <c r="O10022"/>
      <c r="P10022"/>
      <c r="Q10022"/>
    </row>
    <row r="10023" spans="3:17" x14ac:dyDescent="0.35">
      <c r="C10023"/>
      <c r="D10023"/>
      <c r="E10023"/>
      <c r="F10023"/>
      <c r="G10023"/>
      <c r="H10023"/>
      <c r="I10023"/>
      <c r="J10023"/>
      <c r="K10023"/>
      <c r="L10023"/>
      <c r="M10023"/>
      <c r="N10023"/>
      <c r="O10023"/>
      <c r="P10023"/>
      <c r="Q10023"/>
    </row>
    <row r="10024" spans="3:17" x14ac:dyDescent="0.35">
      <c r="C10024"/>
      <c r="D10024"/>
      <c r="E10024"/>
      <c r="F10024"/>
      <c r="G10024"/>
      <c r="H10024"/>
      <c r="I10024"/>
      <c r="J10024"/>
      <c r="K10024"/>
      <c r="L10024"/>
      <c r="M10024"/>
      <c r="N10024"/>
      <c r="O10024"/>
      <c r="P10024"/>
      <c r="Q10024"/>
    </row>
    <row r="10025" spans="3:17" x14ac:dyDescent="0.35">
      <c r="C10025"/>
      <c r="D10025"/>
      <c r="E10025"/>
      <c r="F10025"/>
      <c r="G10025"/>
      <c r="H10025"/>
      <c r="I10025"/>
      <c r="J10025"/>
      <c r="K10025"/>
      <c r="L10025"/>
      <c r="M10025"/>
      <c r="N10025"/>
      <c r="O10025"/>
      <c r="P10025"/>
      <c r="Q10025"/>
    </row>
    <row r="10026" spans="3:17" x14ac:dyDescent="0.35">
      <c r="C10026"/>
      <c r="D10026"/>
      <c r="E10026"/>
      <c r="F10026"/>
      <c r="G10026"/>
      <c r="H10026"/>
      <c r="I10026"/>
      <c r="J10026"/>
      <c r="K10026"/>
      <c r="L10026"/>
      <c r="M10026"/>
      <c r="N10026"/>
      <c r="O10026"/>
      <c r="P10026"/>
      <c r="Q10026"/>
    </row>
    <row r="10027" spans="3:17" x14ac:dyDescent="0.35">
      <c r="C10027"/>
      <c r="D10027"/>
      <c r="E10027"/>
      <c r="F10027"/>
      <c r="G10027"/>
      <c r="H10027"/>
      <c r="I10027"/>
      <c r="J10027"/>
      <c r="K10027"/>
      <c r="L10027"/>
      <c r="M10027"/>
      <c r="N10027"/>
      <c r="O10027"/>
      <c r="P10027"/>
      <c r="Q10027"/>
    </row>
    <row r="10028" spans="3:17" x14ac:dyDescent="0.35">
      <c r="C10028"/>
      <c r="D10028"/>
      <c r="E10028"/>
      <c r="F10028"/>
      <c r="G10028"/>
      <c r="H10028"/>
      <c r="I10028"/>
      <c r="J10028"/>
      <c r="K10028"/>
      <c r="L10028"/>
      <c r="M10028"/>
      <c r="N10028"/>
      <c r="O10028"/>
      <c r="P10028"/>
      <c r="Q10028"/>
    </row>
    <row r="10029" spans="3:17" x14ac:dyDescent="0.35">
      <c r="C10029"/>
      <c r="D10029"/>
      <c r="E10029"/>
      <c r="F10029"/>
      <c r="G10029"/>
      <c r="H10029"/>
      <c r="I10029"/>
      <c r="J10029"/>
      <c r="K10029"/>
      <c r="L10029"/>
      <c r="M10029"/>
      <c r="N10029"/>
      <c r="O10029"/>
      <c r="P10029"/>
      <c r="Q10029"/>
    </row>
    <row r="10030" spans="3:17" x14ac:dyDescent="0.35">
      <c r="C10030"/>
      <c r="D10030"/>
      <c r="E10030"/>
      <c r="F10030"/>
      <c r="G10030"/>
      <c r="H10030"/>
      <c r="I10030"/>
      <c r="J10030"/>
      <c r="K10030"/>
      <c r="L10030"/>
      <c r="M10030"/>
      <c r="N10030"/>
      <c r="O10030"/>
      <c r="P10030"/>
      <c r="Q10030"/>
    </row>
    <row r="10031" spans="3:17" x14ac:dyDescent="0.35">
      <c r="C10031"/>
      <c r="D10031"/>
      <c r="E10031"/>
      <c r="F10031"/>
      <c r="G10031"/>
      <c r="H10031"/>
      <c r="I10031"/>
      <c r="J10031"/>
      <c r="K10031"/>
      <c r="L10031"/>
      <c r="M10031"/>
      <c r="N10031"/>
      <c r="O10031"/>
      <c r="P10031"/>
      <c r="Q10031"/>
    </row>
    <row r="10032" spans="3:17" x14ac:dyDescent="0.35">
      <c r="C10032"/>
      <c r="D10032"/>
      <c r="E10032"/>
      <c r="F10032"/>
      <c r="G10032"/>
      <c r="H10032"/>
      <c r="I10032"/>
      <c r="J10032"/>
      <c r="K10032"/>
      <c r="L10032"/>
      <c r="M10032"/>
      <c r="N10032"/>
      <c r="O10032"/>
      <c r="P10032"/>
      <c r="Q10032"/>
    </row>
    <row r="10033" spans="3:17" x14ac:dyDescent="0.35">
      <c r="C10033"/>
      <c r="D10033"/>
      <c r="E10033"/>
      <c r="F10033"/>
      <c r="G10033"/>
      <c r="H10033"/>
      <c r="I10033"/>
      <c r="J10033"/>
      <c r="K10033"/>
      <c r="L10033"/>
      <c r="M10033"/>
      <c r="N10033"/>
      <c r="O10033"/>
      <c r="P10033"/>
      <c r="Q10033"/>
    </row>
    <row r="10034" spans="3:17" x14ac:dyDescent="0.35">
      <c r="C10034"/>
      <c r="D10034"/>
      <c r="E10034"/>
      <c r="F10034"/>
      <c r="G10034"/>
      <c r="H10034"/>
      <c r="I10034"/>
      <c r="J10034"/>
      <c r="K10034"/>
      <c r="L10034"/>
      <c r="M10034"/>
      <c r="N10034"/>
      <c r="O10034"/>
      <c r="P10034"/>
      <c r="Q10034"/>
    </row>
    <row r="10035" spans="3:17" x14ac:dyDescent="0.35">
      <c r="C10035"/>
      <c r="D10035"/>
      <c r="E10035"/>
      <c r="F10035"/>
      <c r="G10035"/>
      <c r="H10035"/>
      <c r="I10035"/>
      <c r="J10035"/>
      <c r="K10035"/>
      <c r="L10035"/>
      <c r="M10035"/>
      <c r="N10035"/>
      <c r="O10035"/>
      <c r="P10035"/>
      <c r="Q10035"/>
    </row>
    <row r="10036" spans="3:17" x14ac:dyDescent="0.35">
      <c r="C10036"/>
      <c r="D10036"/>
      <c r="E10036"/>
      <c r="F10036"/>
      <c r="G10036"/>
      <c r="H10036"/>
      <c r="I10036"/>
      <c r="J10036"/>
      <c r="K10036"/>
      <c r="L10036"/>
      <c r="M10036"/>
      <c r="N10036"/>
      <c r="O10036"/>
      <c r="P10036"/>
      <c r="Q10036"/>
    </row>
    <row r="10037" spans="3:17" x14ac:dyDescent="0.35">
      <c r="C10037"/>
      <c r="D10037"/>
      <c r="E10037"/>
      <c r="F10037"/>
      <c r="G10037"/>
      <c r="H10037"/>
      <c r="I10037"/>
      <c r="J10037"/>
      <c r="K10037"/>
      <c r="L10037"/>
      <c r="M10037"/>
      <c r="N10037"/>
      <c r="O10037"/>
      <c r="P10037"/>
      <c r="Q10037"/>
    </row>
    <row r="10038" spans="3:17" x14ac:dyDescent="0.35">
      <c r="C10038"/>
      <c r="D10038"/>
      <c r="E10038"/>
      <c r="F10038"/>
      <c r="G10038"/>
      <c r="H10038"/>
      <c r="I10038"/>
      <c r="J10038"/>
      <c r="K10038"/>
      <c r="L10038"/>
      <c r="M10038"/>
      <c r="N10038"/>
      <c r="O10038"/>
      <c r="P10038"/>
      <c r="Q10038"/>
    </row>
    <row r="10039" spans="3:17" x14ac:dyDescent="0.35">
      <c r="C10039"/>
      <c r="D10039"/>
      <c r="E10039"/>
      <c r="F10039"/>
      <c r="G10039"/>
      <c r="H10039"/>
      <c r="I10039"/>
      <c r="J10039"/>
      <c r="K10039"/>
      <c r="L10039"/>
      <c r="M10039"/>
      <c r="N10039"/>
      <c r="O10039"/>
      <c r="P10039"/>
      <c r="Q10039"/>
    </row>
    <row r="10040" spans="3:17" x14ac:dyDescent="0.35">
      <c r="C10040"/>
      <c r="D10040"/>
      <c r="E10040"/>
      <c r="F10040"/>
      <c r="G10040"/>
      <c r="H10040"/>
      <c r="I10040"/>
      <c r="J10040"/>
      <c r="K10040"/>
      <c r="L10040"/>
      <c r="M10040"/>
      <c r="N10040"/>
      <c r="O10040"/>
      <c r="P10040"/>
      <c r="Q10040"/>
    </row>
    <row r="10041" spans="3:17" x14ac:dyDescent="0.35">
      <c r="C10041"/>
      <c r="D10041"/>
      <c r="E10041"/>
      <c r="F10041"/>
      <c r="G10041"/>
      <c r="H10041"/>
      <c r="I10041"/>
      <c r="J10041"/>
      <c r="K10041"/>
      <c r="L10041"/>
      <c r="M10041"/>
      <c r="N10041"/>
      <c r="O10041"/>
      <c r="P10041"/>
      <c r="Q10041"/>
    </row>
    <row r="10042" spans="3:17" x14ac:dyDescent="0.35">
      <c r="C10042"/>
      <c r="D10042"/>
      <c r="E10042"/>
      <c r="F10042"/>
      <c r="G10042"/>
      <c r="H10042"/>
      <c r="I10042"/>
      <c r="J10042"/>
      <c r="K10042"/>
      <c r="L10042"/>
      <c r="M10042"/>
      <c r="N10042"/>
      <c r="O10042"/>
      <c r="P10042"/>
      <c r="Q10042"/>
    </row>
    <row r="10043" spans="3:17" x14ac:dyDescent="0.35">
      <c r="C10043"/>
      <c r="D10043"/>
      <c r="E10043"/>
      <c r="F10043"/>
      <c r="G10043"/>
      <c r="H10043"/>
      <c r="I10043"/>
      <c r="J10043"/>
      <c r="K10043"/>
      <c r="L10043"/>
      <c r="M10043"/>
      <c r="N10043"/>
      <c r="O10043"/>
      <c r="P10043"/>
      <c r="Q10043"/>
    </row>
    <row r="10044" spans="3:17" x14ac:dyDescent="0.35">
      <c r="C10044"/>
      <c r="D10044"/>
      <c r="E10044"/>
      <c r="F10044"/>
      <c r="G10044"/>
      <c r="H10044"/>
      <c r="I10044"/>
      <c r="J10044"/>
      <c r="K10044"/>
      <c r="L10044"/>
      <c r="M10044"/>
      <c r="N10044"/>
      <c r="O10044"/>
      <c r="P10044"/>
      <c r="Q10044"/>
    </row>
    <row r="10045" spans="3:17" x14ac:dyDescent="0.35">
      <c r="C10045"/>
      <c r="D10045"/>
      <c r="E10045"/>
      <c r="F10045"/>
      <c r="G10045"/>
      <c r="H10045"/>
      <c r="I10045"/>
      <c r="J10045"/>
      <c r="K10045"/>
      <c r="L10045"/>
      <c r="M10045"/>
      <c r="N10045"/>
      <c r="O10045"/>
      <c r="P10045"/>
      <c r="Q10045"/>
    </row>
    <row r="10046" spans="3:17" x14ac:dyDescent="0.35">
      <c r="C10046"/>
      <c r="D10046"/>
      <c r="E10046"/>
      <c r="F10046"/>
      <c r="G10046"/>
      <c r="H10046"/>
      <c r="I10046"/>
      <c r="J10046"/>
      <c r="K10046"/>
      <c r="L10046"/>
      <c r="M10046"/>
      <c r="N10046"/>
      <c r="O10046"/>
      <c r="P10046"/>
      <c r="Q10046"/>
    </row>
    <row r="10047" spans="3:17" x14ac:dyDescent="0.35">
      <c r="C10047"/>
      <c r="D10047"/>
      <c r="E10047"/>
      <c r="F10047"/>
      <c r="G10047"/>
      <c r="H10047"/>
      <c r="I10047"/>
      <c r="J10047"/>
      <c r="K10047"/>
      <c r="L10047"/>
      <c r="M10047"/>
      <c r="N10047"/>
      <c r="O10047"/>
      <c r="P10047"/>
      <c r="Q10047"/>
    </row>
    <row r="10048" spans="3:17" x14ac:dyDescent="0.35">
      <c r="C10048"/>
      <c r="D10048"/>
      <c r="E10048"/>
      <c r="F10048"/>
      <c r="G10048"/>
      <c r="H10048"/>
      <c r="I10048"/>
      <c r="J10048"/>
      <c r="K10048"/>
      <c r="L10048"/>
      <c r="M10048"/>
      <c r="N10048"/>
      <c r="O10048"/>
      <c r="P10048"/>
      <c r="Q10048"/>
    </row>
    <row r="10049" spans="3:17" x14ac:dyDescent="0.35">
      <c r="C10049"/>
      <c r="D10049"/>
      <c r="E10049"/>
      <c r="F10049"/>
      <c r="G10049"/>
      <c r="H10049"/>
      <c r="I10049"/>
      <c r="J10049"/>
      <c r="K10049"/>
      <c r="L10049"/>
      <c r="M10049"/>
      <c r="N10049"/>
      <c r="O10049"/>
      <c r="P10049"/>
      <c r="Q10049"/>
    </row>
    <row r="10050" spans="3:17" x14ac:dyDescent="0.35">
      <c r="C10050"/>
      <c r="D10050"/>
      <c r="E10050"/>
      <c r="F10050"/>
      <c r="G10050"/>
      <c r="H10050"/>
      <c r="I10050"/>
      <c r="J10050"/>
      <c r="K10050"/>
      <c r="L10050"/>
      <c r="M10050"/>
      <c r="N10050"/>
      <c r="O10050"/>
      <c r="P10050"/>
      <c r="Q10050"/>
    </row>
    <row r="10051" spans="3:17" x14ac:dyDescent="0.35">
      <c r="C10051"/>
      <c r="D10051"/>
      <c r="E10051"/>
      <c r="F10051"/>
      <c r="G10051"/>
      <c r="H10051"/>
      <c r="I10051"/>
      <c r="J10051"/>
      <c r="K10051"/>
      <c r="L10051"/>
      <c r="M10051"/>
      <c r="N10051"/>
      <c r="O10051"/>
      <c r="P10051"/>
      <c r="Q10051"/>
    </row>
    <row r="10052" spans="3:17" x14ac:dyDescent="0.35">
      <c r="C10052"/>
      <c r="D10052"/>
      <c r="E10052"/>
      <c r="F10052"/>
      <c r="G10052"/>
      <c r="H10052"/>
      <c r="I10052"/>
      <c r="J10052"/>
      <c r="K10052"/>
      <c r="L10052"/>
      <c r="M10052"/>
      <c r="N10052"/>
      <c r="O10052"/>
      <c r="P10052"/>
      <c r="Q10052"/>
    </row>
    <row r="10053" spans="3:17" x14ac:dyDescent="0.35">
      <c r="C10053"/>
      <c r="D10053"/>
      <c r="E10053"/>
      <c r="F10053"/>
      <c r="G10053"/>
      <c r="H10053"/>
      <c r="I10053"/>
      <c r="J10053"/>
      <c r="K10053"/>
      <c r="L10053"/>
      <c r="M10053"/>
      <c r="N10053"/>
      <c r="O10053"/>
      <c r="P10053"/>
      <c r="Q10053"/>
    </row>
    <row r="10054" spans="3:17" x14ac:dyDescent="0.35">
      <c r="C10054"/>
      <c r="D10054"/>
      <c r="E10054"/>
      <c r="F10054"/>
      <c r="G10054"/>
      <c r="H10054"/>
      <c r="I10054"/>
      <c r="J10054"/>
      <c r="K10054"/>
      <c r="L10054"/>
      <c r="M10054"/>
      <c r="N10054"/>
      <c r="O10054"/>
      <c r="P10054"/>
      <c r="Q10054"/>
    </row>
    <row r="10055" spans="3:17" x14ac:dyDescent="0.35">
      <c r="C10055"/>
      <c r="D10055"/>
      <c r="E10055"/>
      <c r="F10055"/>
      <c r="G10055"/>
      <c r="H10055"/>
      <c r="I10055"/>
      <c r="J10055"/>
      <c r="K10055"/>
      <c r="L10055"/>
      <c r="M10055"/>
      <c r="N10055"/>
      <c r="O10055"/>
      <c r="P10055"/>
      <c r="Q10055"/>
    </row>
    <row r="10056" spans="3:17" x14ac:dyDescent="0.35">
      <c r="C10056"/>
      <c r="D10056"/>
      <c r="E10056"/>
      <c r="F10056"/>
      <c r="G10056"/>
      <c r="H10056"/>
      <c r="I10056"/>
      <c r="J10056"/>
      <c r="K10056"/>
      <c r="L10056"/>
      <c r="M10056"/>
      <c r="N10056"/>
      <c r="O10056"/>
      <c r="P10056"/>
      <c r="Q10056"/>
    </row>
    <row r="10057" spans="3:17" x14ac:dyDescent="0.35">
      <c r="C10057"/>
      <c r="D10057"/>
      <c r="E10057"/>
      <c r="F10057"/>
      <c r="G10057"/>
      <c r="H10057"/>
      <c r="I10057"/>
      <c r="J10057"/>
      <c r="K10057"/>
      <c r="L10057"/>
      <c r="M10057"/>
      <c r="N10057"/>
      <c r="O10057"/>
      <c r="P10057"/>
      <c r="Q10057"/>
    </row>
    <row r="10058" spans="3:17" x14ac:dyDescent="0.35">
      <c r="C10058"/>
      <c r="D10058"/>
      <c r="E10058"/>
      <c r="F10058"/>
      <c r="G10058"/>
      <c r="H10058"/>
      <c r="I10058"/>
      <c r="J10058"/>
      <c r="K10058"/>
      <c r="L10058"/>
      <c r="M10058"/>
      <c r="N10058"/>
      <c r="O10058"/>
      <c r="P10058"/>
      <c r="Q10058"/>
    </row>
    <row r="10059" spans="3:17" x14ac:dyDescent="0.35">
      <c r="C10059"/>
      <c r="D10059"/>
      <c r="E10059"/>
      <c r="F10059"/>
      <c r="G10059"/>
      <c r="H10059"/>
      <c r="I10059"/>
      <c r="J10059"/>
      <c r="K10059"/>
      <c r="L10059"/>
      <c r="M10059"/>
      <c r="N10059"/>
      <c r="O10059"/>
      <c r="P10059"/>
      <c r="Q10059"/>
    </row>
    <row r="10060" spans="3:17" x14ac:dyDescent="0.35">
      <c r="C10060"/>
      <c r="D10060"/>
      <c r="E10060"/>
      <c r="F10060"/>
      <c r="G10060"/>
      <c r="H10060"/>
      <c r="I10060"/>
      <c r="J10060"/>
      <c r="K10060"/>
      <c r="L10060"/>
      <c r="M10060"/>
      <c r="N10060"/>
      <c r="O10060"/>
      <c r="P10060"/>
      <c r="Q10060"/>
    </row>
    <row r="10061" spans="3:17" x14ac:dyDescent="0.35">
      <c r="C10061"/>
      <c r="D10061"/>
      <c r="E10061"/>
      <c r="F10061"/>
      <c r="G10061"/>
      <c r="H10061"/>
      <c r="I10061"/>
      <c r="J10061"/>
      <c r="K10061"/>
      <c r="L10061"/>
      <c r="M10061"/>
      <c r="N10061"/>
      <c r="O10061"/>
      <c r="P10061"/>
      <c r="Q10061"/>
    </row>
    <row r="10062" spans="3:17" x14ac:dyDescent="0.35">
      <c r="C10062"/>
      <c r="D10062"/>
      <c r="E10062"/>
      <c r="F10062"/>
      <c r="G10062"/>
      <c r="H10062"/>
      <c r="I10062"/>
      <c r="J10062"/>
      <c r="K10062"/>
      <c r="L10062"/>
      <c r="M10062"/>
      <c r="N10062"/>
      <c r="O10062"/>
      <c r="P10062"/>
      <c r="Q10062"/>
    </row>
    <row r="10063" spans="3:17" x14ac:dyDescent="0.35">
      <c r="C10063"/>
      <c r="D10063"/>
      <c r="E10063"/>
      <c r="F10063"/>
      <c r="G10063"/>
      <c r="H10063"/>
      <c r="I10063"/>
      <c r="J10063"/>
      <c r="K10063"/>
      <c r="L10063"/>
      <c r="M10063"/>
      <c r="N10063"/>
      <c r="O10063"/>
      <c r="P10063"/>
      <c r="Q10063"/>
    </row>
    <row r="10064" spans="3:17" x14ac:dyDescent="0.35">
      <c r="C10064"/>
      <c r="D10064"/>
      <c r="E10064"/>
      <c r="F10064"/>
      <c r="G10064"/>
      <c r="H10064"/>
      <c r="I10064"/>
      <c r="J10064"/>
      <c r="K10064"/>
      <c r="L10064"/>
      <c r="M10064"/>
      <c r="N10064"/>
      <c r="O10064"/>
      <c r="P10064"/>
      <c r="Q10064"/>
    </row>
    <row r="10065" spans="3:17" x14ac:dyDescent="0.35">
      <c r="C10065"/>
      <c r="D10065"/>
      <c r="E10065"/>
      <c r="F10065"/>
      <c r="G10065"/>
      <c r="H10065"/>
      <c r="I10065"/>
      <c r="J10065"/>
      <c r="K10065"/>
      <c r="L10065"/>
      <c r="M10065"/>
      <c r="N10065"/>
      <c r="O10065"/>
      <c r="P10065"/>
      <c r="Q10065"/>
    </row>
    <row r="10066" spans="3:17" x14ac:dyDescent="0.35">
      <c r="C10066"/>
      <c r="D10066"/>
      <c r="E10066"/>
      <c r="F10066"/>
      <c r="G10066"/>
      <c r="H10066"/>
      <c r="I10066"/>
      <c r="J10066"/>
      <c r="K10066"/>
      <c r="L10066"/>
      <c r="M10066"/>
      <c r="N10066"/>
      <c r="O10066"/>
      <c r="P10066"/>
      <c r="Q10066"/>
    </row>
    <row r="10067" spans="3:17" x14ac:dyDescent="0.35">
      <c r="C10067"/>
      <c r="D10067"/>
      <c r="E10067"/>
      <c r="F10067"/>
      <c r="G10067"/>
      <c r="H10067"/>
      <c r="I10067"/>
      <c r="J10067"/>
      <c r="K10067"/>
      <c r="L10067"/>
      <c r="M10067"/>
      <c r="N10067"/>
      <c r="O10067"/>
      <c r="P10067"/>
      <c r="Q10067"/>
    </row>
    <row r="10068" spans="3:17" x14ac:dyDescent="0.35">
      <c r="C10068"/>
      <c r="D10068"/>
      <c r="E10068"/>
      <c r="F10068"/>
      <c r="G10068"/>
      <c r="H10068"/>
      <c r="I10068"/>
      <c r="J10068"/>
      <c r="K10068"/>
      <c r="L10068"/>
      <c r="M10068"/>
      <c r="N10068"/>
      <c r="O10068"/>
      <c r="P10068"/>
      <c r="Q10068"/>
    </row>
    <row r="10069" spans="3:17" x14ac:dyDescent="0.35">
      <c r="C10069"/>
      <c r="D10069"/>
      <c r="E10069"/>
      <c r="F10069"/>
      <c r="G10069"/>
      <c r="H10069"/>
      <c r="I10069"/>
      <c r="J10069"/>
      <c r="K10069"/>
      <c r="L10069"/>
      <c r="M10069"/>
      <c r="N10069"/>
      <c r="O10069"/>
      <c r="P10069"/>
      <c r="Q10069"/>
    </row>
    <row r="10070" spans="3:17" x14ac:dyDescent="0.35">
      <c r="C10070"/>
      <c r="D10070"/>
      <c r="E10070"/>
      <c r="F10070"/>
      <c r="G10070"/>
      <c r="H10070"/>
      <c r="I10070"/>
      <c r="J10070"/>
      <c r="K10070"/>
      <c r="L10070"/>
      <c r="M10070"/>
      <c r="N10070"/>
      <c r="O10070"/>
      <c r="P10070"/>
      <c r="Q10070"/>
    </row>
    <row r="10071" spans="3:17" x14ac:dyDescent="0.35">
      <c r="C10071"/>
      <c r="D10071"/>
      <c r="E10071"/>
      <c r="F10071"/>
      <c r="G10071"/>
      <c r="H10071"/>
      <c r="I10071"/>
      <c r="J10071"/>
      <c r="K10071"/>
      <c r="L10071"/>
      <c r="M10071"/>
      <c r="N10071"/>
      <c r="O10071"/>
      <c r="P10071"/>
      <c r="Q10071"/>
    </row>
    <row r="10072" spans="3:17" x14ac:dyDescent="0.35">
      <c r="C10072"/>
      <c r="D10072"/>
      <c r="E10072"/>
      <c r="F10072"/>
      <c r="G10072"/>
      <c r="H10072"/>
      <c r="I10072"/>
      <c r="J10072"/>
      <c r="K10072"/>
      <c r="L10072"/>
      <c r="M10072"/>
      <c r="N10072"/>
      <c r="O10072"/>
      <c r="P10072"/>
      <c r="Q10072"/>
    </row>
    <row r="10073" spans="3:17" x14ac:dyDescent="0.35">
      <c r="C10073"/>
      <c r="D10073"/>
      <c r="E10073"/>
      <c r="F10073"/>
      <c r="G10073"/>
      <c r="H10073"/>
      <c r="I10073"/>
      <c r="J10073"/>
      <c r="K10073"/>
      <c r="L10073"/>
      <c r="M10073"/>
      <c r="N10073"/>
      <c r="O10073"/>
      <c r="P10073"/>
      <c r="Q10073"/>
    </row>
    <row r="10074" spans="3:17" x14ac:dyDescent="0.35">
      <c r="C10074"/>
      <c r="D10074"/>
      <c r="E10074"/>
      <c r="F10074"/>
      <c r="G10074"/>
      <c r="H10074"/>
      <c r="I10074"/>
      <c r="J10074"/>
      <c r="K10074"/>
      <c r="L10074"/>
      <c r="M10074"/>
      <c r="N10074"/>
      <c r="O10074"/>
      <c r="P10074"/>
      <c r="Q10074"/>
    </row>
    <row r="10075" spans="3:17" x14ac:dyDescent="0.35">
      <c r="C10075"/>
      <c r="D10075"/>
      <c r="E10075"/>
      <c r="F10075"/>
      <c r="G10075"/>
      <c r="H10075"/>
      <c r="I10075"/>
      <c r="J10075"/>
      <c r="K10075"/>
      <c r="L10075"/>
      <c r="M10075"/>
      <c r="N10075"/>
      <c r="O10075"/>
      <c r="P10075"/>
      <c r="Q10075"/>
    </row>
    <row r="10076" spans="3:17" x14ac:dyDescent="0.35">
      <c r="C10076"/>
      <c r="D10076"/>
      <c r="E10076"/>
      <c r="F10076"/>
      <c r="G10076"/>
      <c r="H10076"/>
      <c r="I10076"/>
      <c r="J10076"/>
      <c r="K10076"/>
      <c r="L10076"/>
      <c r="M10076"/>
      <c r="N10076"/>
      <c r="O10076"/>
      <c r="P10076"/>
      <c r="Q10076"/>
    </row>
    <row r="10077" spans="3:17" x14ac:dyDescent="0.35">
      <c r="C10077"/>
      <c r="D10077"/>
      <c r="E10077"/>
      <c r="F10077"/>
      <c r="G10077"/>
      <c r="H10077"/>
      <c r="I10077"/>
      <c r="J10077"/>
      <c r="K10077"/>
      <c r="L10077"/>
      <c r="M10077"/>
      <c r="N10077"/>
      <c r="O10077"/>
      <c r="P10077"/>
      <c r="Q10077"/>
    </row>
    <row r="10078" spans="3:17" x14ac:dyDescent="0.35">
      <c r="C10078"/>
      <c r="D10078"/>
      <c r="E10078"/>
      <c r="F10078"/>
      <c r="G10078"/>
      <c r="H10078"/>
      <c r="I10078"/>
      <c r="J10078"/>
      <c r="K10078"/>
      <c r="L10078"/>
      <c r="M10078"/>
      <c r="N10078"/>
      <c r="O10078"/>
      <c r="P10078"/>
      <c r="Q10078"/>
    </row>
    <row r="10079" spans="3:17" x14ac:dyDescent="0.35">
      <c r="C10079"/>
      <c r="D10079"/>
      <c r="E10079"/>
      <c r="F10079"/>
      <c r="G10079"/>
      <c r="H10079"/>
      <c r="I10079"/>
      <c r="J10079"/>
      <c r="K10079"/>
      <c r="L10079"/>
      <c r="M10079"/>
      <c r="N10079"/>
      <c r="O10079"/>
      <c r="P10079"/>
      <c r="Q10079"/>
    </row>
    <row r="10080" spans="3:17" x14ac:dyDescent="0.35">
      <c r="C10080"/>
      <c r="D10080"/>
      <c r="E10080"/>
      <c r="F10080"/>
      <c r="G10080"/>
      <c r="H10080"/>
      <c r="I10080"/>
      <c r="J10080"/>
      <c r="K10080"/>
      <c r="L10080"/>
      <c r="M10080"/>
      <c r="N10080"/>
      <c r="O10080"/>
      <c r="P10080"/>
      <c r="Q10080"/>
    </row>
    <row r="10081" spans="3:17" x14ac:dyDescent="0.35">
      <c r="C10081"/>
      <c r="D10081"/>
      <c r="E10081"/>
      <c r="F10081"/>
      <c r="G10081"/>
      <c r="H10081"/>
      <c r="I10081"/>
      <c r="J10081"/>
      <c r="K10081"/>
      <c r="L10081"/>
      <c r="M10081"/>
      <c r="N10081"/>
      <c r="O10081"/>
      <c r="P10081"/>
      <c r="Q10081"/>
    </row>
    <row r="10082" spans="3:17" x14ac:dyDescent="0.35">
      <c r="C10082"/>
      <c r="D10082"/>
      <c r="E10082"/>
      <c r="F10082"/>
      <c r="G10082"/>
      <c r="H10082"/>
      <c r="I10082"/>
      <c r="J10082"/>
      <c r="K10082"/>
      <c r="L10082"/>
      <c r="M10082"/>
      <c r="N10082"/>
      <c r="O10082"/>
      <c r="P10082"/>
      <c r="Q10082"/>
    </row>
    <row r="10083" spans="3:17" x14ac:dyDescent="0.35">
      <c r="C10083"/>
      <c r="D10083"/>
      <c r="E10083"/>
      <c r="F10083"/>
      <c r="G10083"/>
      <c r="H10083"/>
      <c r="I10083"/>
      <c r="J10083"/>
      <c r="K10083"/>
      <c r="L10083"/>
      <c r="M10083"/>
      <c r="N10083"/>
      <c r="O10083"/>
      <c r="P10083"/>
      <c r="Q10083"/>
    </row>
    <row r="10084" spans="3:17" x14ac:dyDescent="0.35">
      <c r="C10084"/>
      <c r="D10084"/>
      <c r="E10084"/>
      <c r="F10084"/>
      <c r="G10084"/>
      <c r="H10084"/>
      <c r="I10084"/>
      <c r="J10084"/>
      <c r="K10084"/>
      <c r="L10084"/>
      <c r="M10084"/>
      <c r="N10084"/>
      <c r="O10084"/>
      <c r="P10084"/>
      <c r="Q10084"/>
    </row>
    <row r="10085" spans="3:17" x14ac:dyDescent="0.35">
      <c r="C10085"/>
      <c r="D10085"/>
      <c r="E10085"/>
      <c r="F10085"/>
      <c r="G10085"/>
      <c r="H10085"/>
      <c r="I10085"/>
      <c r="J10085"/>
      <c r="K10085"/>
      <c r="L10085"/>
      <c r="M10085"/>
      <c r="N10085"/>
      <c r="O10085"/>
      <c r="P10085"/>
      <c r="Q10085"/>
    </row>
    <row r="10086" spans="3:17" x14ac:dyDescent="0.35">
      <c r="C10086"/>
      <c r="D10086"/>
      <c r="E10086"/>
      <c r="F10086"/>
      <c r="G10086"/>
      <c r="H10086"/>
      <c r="I10086"/>
      <c r="J10086"/>
      <c r="K10086"/>
      <c r="L10086"/>
      <c r="M10086"/>
      <c r="N10086"/>
      <c r="O10086"/>
      <c r="P10086"/>
      <c r="Q10086"/>
    </row>
    <row r="10087" spans="3:17" x14ac:dyDescent="0.35">
      <c r="C10087"/>
      <c r="D10087"/>
      <c r="E10087"/>
      <c r="F10087"/>
      <c r="G10087"/>
      <c r="H10087"/>
      <c r="I10087"/>
      <c r="J10087"/>
      <c r="K10087"/>
      <c r="L10087"/>
      <c r="M10087"/>
      <c r="N10087"/>
      <c r="O10087"/>
      <c r="P10087"/>
      <c r="Q10087"/>
    </row>
    <row r="10088" spans="3:17" x14ac:dyDescent="0.35">
      <c r="C10088"/>
      <c r="D10088"/>
      <c r="E10088"/>
      <c r="F10088"/>
      <c r="G10088"/>
      <c r="H10088"/>
      <c r="I10088"/>
      <c r="J10088"/>
      <c r="K10088"/>
      <c r="L10088"/>
      <c r="M10088"/>
      <c r="N10088"/>
      <c r="O10088"/>
      <c r="P10088"/>
      <c r="Q10088"/>
    </row>
    <row r="10089" spans="3:17" x14ac:dyDescent="0.35">
      <c r="C10089"/>
      <c r="D10089"/>
      <c r="E10089"/>
      <c r="F10089"/>
      <c r="G10089"/>
      <c r="H10089"/>
      <c r="I10089"/>
      <c r="J10089"/>
      <c r="K10089"/>
      <c r="L10089"/>
      <c r="M10089"/>
      <c r="N10089"/>
      <c r="O10089"/>
      <c r="P10089"/>
      <c r="Q10089"/>
    </row>
    <row r="10090" spans="3:17" x14ac:dyDescent="0.35">
      <c r="C10090"/>
      <c r="D10090"/>
      <c r="E10090"/>
      <c r="F10090"/>
      <c r="G10090"/>
      <c r="H10090"/>
      <c r="I10090"/>
      <c r="J10090"/>
      <c r="K10090"/>
      <c r="L10090"/>
      <c r="M10090"/>
      <c r="N10090"/>
      <c r="O10090"/>
      <c r="P10090"/>
      <c r="Q10090"/>
    </row>
    <row r="10091" spans="3:17" x14ac:dyDescent="0.35">
      <c r="C10091"/>
      <c r="D10091"/>
      <c r="E10091"/>
      <c r="F10091"/>
      <c r="G10091"/>
      <c r="H10091"/>
      <c r="I10091"/>
      <c r="J10091"/>
      <c r="K10091"/>
      <c r="L10091"/>
      <c r="M10091"/>
      <c r="N10091"/>
      <c r="O10091"/>
      <c r="P10091"/>
      <c r="Q10091"/>
    </row>
    <row r="10092" spans="3:17" x14ac:dyDescent="0.35">
      <c r="C10092"/>
      <c r="D10092"/>
      <c r="E10092"/>
      <c r="F10092"/>
      <c r="G10092"/>
      <c r="H10092"/>
      <c r="I10092"/>
      <c r="J10092"/>
      <c r="K10092"/>
      <c r="L10092"/>
      <c r="M10092"/>
      <c r="N10092"/>
      <c r="O10092"/>
      <c r="P10092"/>
      <c r="Q10092"/>
    </row>
    <row r="10093" spans="3:17" x14ac:dyDescent="0.35">
      <c r="C10093"/>
      <c r="D10093"/>
      <c r="E10093"/>
      <c r="F10093"/>
      <c r="G10093"/>
      <c r="H10093"/>
      <c r="I10093"/>
      <c r="J10093"/>
      <c r="K10093"/>
      <c r="L10093"/>
      <c r="M10093"/>
      <c r="N10093"/>
      <c r="O10093"/>
      <c r="P10093"/>
      <c r="Q10093"/>
    </row>
    <row r="10094" spans="3:17" x14ac:dyDescent="0.35">
      <c r="C10094"/>
      <c r="D10094"/>
      <c r="E10094"/>
      <c r="F10094"/>
      <c r="G10094"/>
      <c r="H10094"/>
      <c r="I10094"/>
      <c r="J10094"/>
      <c r="K10094"/>
      <c r="L10094"/>
      <c r="M10094"/>
      <c r="N10094"/>
      <c r="O10094"/>
      <c r="P10094"/>
      <c r="Q10094"/>
    </row>
    <row r="10095" spans="3:17" x14ac:dyDescent="0.35">
      <c r="C10095"/>
      <c r="D10095"/>
      <c r="E10095"/>
      <c r="F10095"/>
      <c r="G10095"/>
      <c r="H10095"/>
      <c r="I10095"/>
      <c r="J10095"/>
      <c r="K10095"/>
      <c r="L10095"/>
      <c r="M10095"/>
      <c r="N10095"/>
      <c r="O10095"/>
      <c r="P10095"/>
      <c r="Q10095"/>
    </row>
    <row r="10096" spans="3:17" x14ac:dyDescent="0.35">
      <c r="C10096"/>
      <c r="D10096"/>
      <c r="E10096"/>
      <c r="F10096"/>
      <c r="G10096"/>
      <c r="H10096"/>
      <c r="I10096"/>
      <c r="J10096"/>
      <c r="K10096"/>
      <c r="L10096"/>
      <c r="M10096"/>
      <c r="N10096"/>
      <c r="O10096"/>
      <c r="P10096"/>
      <c r="Q10096"/>
    </row>
    <row r="10097" spans="3:17" x14ac:dyDescent="0.35">
      <c r="C10097"/>
      <c r="D10097"/>
      <c r="E10097"/>
      <c r="F10097"/>
      <c r="G10097"/>
      <c r="H10097"/>
      <c r="I10097"/>
      <c r="J10097"/>
      <c r="K10097"/>
      <c r="L10097"/>
      <c r="M10097"/>
      <c r="N10097"/>
      <c r="O10097"/>
      <c r="P10097"/>
      <c r="Q10097"/>
    </row>
    <row r="10098" spans="3:17" x14ac:dyDescent="0.35">
      <c r="C10098"/>
      <c r="D10098"/>
      <c r="E10098"/>
      <c r="F10098"/>
      <c r="G10098"/>
      <c r="H10098"/>
      <c r="I10098"/>
      <c r="J10098"/>
      <c r="K10098"/>
      <c r="L10098"/>
      <c r="M10098"/>
      <c r="N10098"/>
      <c r="O10098"/>
      <c r="P10098"/>
      <c r="Q10098"/>
    </row>
    <row r="10099" spans="3:17" x14ac:dyDescent="0.35">
      <c r="C10099"/>
      <c r="D10099"/>
      <c r="E10099"/>
      <c r="F10099"/>
      <c r="G10099"/>
      <c r="H10099"/>
      <c r="I10099"/>
      <c r="J10099"/>
      <c r="K10099"/>
      <c r="L10099"/>
      <c r="M10099"/>
      <c r="N10099"/>
      <c r="O10099"/>
      <c r="P10099"/>
      <c r="Q10099"/>
    </row>
    <row r="10100" spans="3:17" x14ac:dyDescent="0.35">
      <c r="C10100"/>
      <c r="D10100"/>
      <c r="E10100"/>
      <c r="F10100"/>
      <c r="G10100"/>
      <c r="H10100"/>
      <c r="I10100"/>
      <c r="J10100"/>
      <c r="K10100"/>
      <c r="L10100"/>
      <c r="M10100"/>
      <c r="N10100"/>
      <c r="O10100"/>
      <c r="P10100"/>
      <c r="Q10100"/>
    </row>
    <row r="10101" spans="3:17" x14ac:dyDescent="0.35">
      <c r="C10101"/>
      <c r="D10101"/>
      <c r="E10101"/>
      <c r="F10101"/>
      <c r="G10101"/>
      <c r="H10101"/>
      <c r="I10101"/>
      <c r="J10101"/>
      <c r="K10101"/>
      <c r="L10101"/>
      <c r="M10101"/>
      <c r="N10101"/>
      <c r="O10101"/>
      <c r="P10101"/>
      <c r="Q10101"/>
    </row>
    <row r="10102" spans="3:17" x14ac:dyDescent="0.35">
      <c r="C10102"/>
      <c r="D10102"/>
      <c r="E10102"/>
      <c r="F10102"/>
      <c r="G10102"/>
      <c r="H10102"/>
      <c r="I10102"/>
      <c r="J10102"/>
      <c r="K10102"/>
      <c r="L10102"/>
      <c r="M10102"/>
      <c r="N10102"/>
      <c r="O10102"/>
      <c r="P10102"/>
      <c r="Q10102"/>
    </row>
    <row r="10103" spans="3:17" x14ac:dyDescent="0.35">
      <c r="C10103"/>
      <c r="D10103"/>
      <c r="E10103"/>
      <c r="F10103"/>
      <c r="G10103"/>
      <c r="H10103"/>
      <c r="I10103"/>
      <c r="J10103"/>
      <c r="K10103"/>
      <c r="L10103"/>
      <c r="M10103"/>
      <c r="N10103"/>
      <c r="O10103"/>
      <c r="P10103"/>
      <c r="Q10103"/>
    </row>
    <row r="10104" spans="3:17" x14ac:dyDescent="0.35">
      <c r="C10104"/>
      <c r="D10104"/>
      <c r="E10104"/>
      <c r="F10104"/>
      <c r="G10104"/>
      <c r="H10104"/>
      <c r="I10104"/>
      <c r="J10104"/>
      <c r="K10104"/>
      <c r="L10104"/>
      <c r="M10104"/>
      <c r="N10104"/>
      <c r="O10104"/>
      <c r="P10104"/>
      <c r="Q10104"/>
    </row>
    <row r="10105" spans="3:17" x14ac:dyDescent="0.35">
      <c r="C10105"/>
      <c r="D10105"/>
      <c r="E10105"/>
      <c r="F10105"/>
      <c r="G10105"/>
      <c r="H10105"/>
      <c r="I10105"/>
      <c r="J10105"/>
      <c r="K10105"/>
      <c r="L10105"/>
      <c r="M10105"/>
      <c r="N10105"/>
      <c r="O10105"/>
      <c r="P10105"/>
      <c r="Q10105"/>
    </row>
    <row r="10106" spans="3:17" x14ac:dyDescent="0.35">
      <c r="C10106"/>
      <c r="D10106"/>
      <c r="E10106"/>
      <c r="F10106"/>
      <c r="G10106"/>
      <c r="H10106"/>
      <c r="I10106"/>
      <c r="J10106"/>
      <c r="K10106"/>
      <c r="L10106"/>
      <c r="M10106"/>
      <c r="N10106"/>
      <c r="O10106"/>
      <c r="P10106"/>
      <c r="Q10106"/>
    </row>
    <row r="10107" spans="3:17" x14ac:dyDescent="0.35">
      <c r="C10107"/>
      <c r="D10107"/>
      <c r="E10107"/>
      <c r="F10107"/>
      <c r="G10107"/>
      <c r="H10107"/>
      <c r="I10107"/>
      <c r="J10107"/>
      <c r="K10107"/>
      <c r="L10107"/>
      <c r="M10107"/>
      <c r="N10107"/>
      <c r="O10107"/>
      <c r="P10107"/>
      <c r="Q10107"/>
    </row>
    <row r="10108" spans="3:17" x14ac:dyDescent="0.35">
      <c r="C10108"/>
      <c r="D10108"/>
      <c r="E10108"/>
      <c r="F10108"/>
      <c r="G10108"/>
      <c r="H10108"/>
      <c r="I10108"/>
      <c r="J10108"/>
      <c r="K10108"/>
      <c r="L10108"/>
      <c r="M10108"/>
      <c r="N10108"/>
      <c r="O10108"/>
      <c r="P10108"/>
      <c r="Q10108"/>
    </row>
    <row r="10109" spans="3:17" x14ac:dyDescent="0.35">
      <c r="C10109"/>
      <c r="D10109"/>
      <c r="E10109"/>
      <c r="F10109"/>
      <c r="G10109"/>
      <c r="H10109"/>
      <c r="I10109"/>
      <c r="J10109"/>
      <c r="K10109"/>
      <c r="L10109"/>
      <c r="M10109"/>
      <c r="N10109"/>
      <c r="O10109"/>
      <c r="P10109"/>
      <c r="Q10109"/>
    </row>
    <row r="10110" spans="3:17" x14ac:dyDescent="0.35">
      <c r="C10110"/>
      <c r="D10110"/>
      <c r="E10110"/>
      <c r="F10110"/>
      <c r="G10110"/>
      <c r="H10110"/>
      <c r="I10110"/>
      <c r="J10110"/>
      <c r="K10110"/>
      <c r="L10110"/>
      <c r="M10110"/>
      <c r="N10110"/>
      <c r="O10110"/>
      <c r="P10110"/>
      <c r="Q10110"/>
    </row>
    <row r="10111" spans="3:17" x14ac:dyDescent="0.35">
      <c r="C10111"/>
      <c r="D10111"/>
      <c r="E10111"/>
      <c r="F10111"/>
      <c r="G10111"/>
      <c r="H10111"/>
      <c r="I10111"/>
      <c r="J10111"/>
      <c r="K10111"/>
      <c r="L10111"/>
      <c r="M10111"/>
      <c r="N10111"/>
      <c r="O10111"/>
      <c r="P10111"/>
      <c r="Q10111"/>
    </row>
    <row r="10112" spans="3:17" x14ac:dyDescent="0.35">
      <c r="C10112"/>
      <c r="D10112"/>
      <c r="E10112"/>
      <c r="F10112"/>
      <c r="G10112"/>
      <c r="H10112"/>
      <c r="I10112"/>
      <c r="J10112"/>
      <c r="K10112"/>
      <c r="L10112"/>
      <c r="M10112"/>
      <c r="N10112"/>
      <c r="O10112"/>
      <c r="P10112"/>
      <c r="Q10112"/>
    </row>
    <row r="10113" spans="3:17" x14ac:dyDescent="0.35">
      <c r="C10113"/>
      <c r="D10113"/>
      <c r="E10113"/>
      <c r="F10113"/>
      <c r="G10113"/>
      <c r="H10113"/>
      <c r="I10113"/>
      <c r="J10113"/>
      <c r="K10113"/>
      <c r="L10113"/>
      <c r="M10113"/>
      <c r="N10113"/>
      <c r="O10113"/>
      <c r="P10113"/>
      <c r="Q10113"/>
    </row>
    <row r="10114" spans="3:17" x14ac:dyDescent="0.35">
      <c r="C10114"/>
      <c r="D10114"/>
      <c r="E10114"/>
      <c r="F10114"/>
      <c r="G10114"/>
      <c r="H10114"/>
      <c r="I10114"/>
      <c r="J10114"/>
      <c r="K10114"/>
      <c r="L10114"/>
      <c r="M10114"/>
      <c r="N10114"/>
      <c r="O10114"/>
      <c r="P10114"/>
      <c r="Q10114"/>
    </row>
    <row r="10115" spans="3:17" x14ac:dyDescent="0.35">
      <c r="C10115"/>
      <c r="D10115"/>
      <c r="E10115"/>
      <c r="F10115"/>
      <c r="G10115"/>
      <c r="H10115"/>
      <c r="I10115"/>
      <c r="J10115"/>
      <c r="K10115"/>
      <c r="L10115"/>
      <c r="M10115"/>
      <c r="N10115"/>
      <c r="O10115"/>
      <c r="P10115"/>
      <c r="Q10115"/>
    </row>
    <row r="10116" spans="3:17" x14ac:dyDescent="0.35">
      <c r="C10116"/>
      <c r="D10116"/>
      <c r="E10116"/>
      <c r="F10116"/>
      <c r="G10116"/>
      <c r="H10116"/>
      <c r="I10116"/>
      <c r="J10116"/>
      <c r="K10116"/>
      <c r="L10116"/>
      <c r="M10116"/>
      <c r="N10116"/>
      <c r="O10116"/>
      <c r="P10116"/>
      <c r="Q10116"/>
    </row>
    <row r="10117" spans="3:17" x14ac:dyDescent="0.35">
      <c r="C10117"/>
      <c r="D10117"/>
      <c r="E10117"/>
      <c r="F10117"/>
      <c r="G10117"/>
      <c r="H10117"/>
      <c r="I10117"/>
      <c r="J10117"/>
      <c r="K10117"/>
      <c r="L10117"/>
      <c r="M10117"/>
      <c r="N10117"/>
      <c r="O10117"/>
      <c r="P10117"/>
      <c r="Q10117"/>
    </row>
    <row r="10118" spans="3:17" x14ac:dyDescent="0.35">
      <c r="C10118"/>
      <c r="D10118"/>
      <c r="E10118"/>
      <c r="F10118"/>
      <c r="G10118"/>
      <c r="H10118"/>
      <c r="I10118"/>
      <c r="J10118"/>
      <c r="K10118"/>
      <c r="L10118"/>
      <c r="M10118"/>
      <c r="N10118"/>
      <c r="O10118"/>
      <c r="P10118"/>
      <c r="Q10118"/>
    </row>
    <row r="10119" spans="3:17" x14ac:dyDescent="0.35">
      <c r="C10119"/>
      <c r="D10119"/>
      <c r="E10119"/>
      <c r="F10119"/>
      <c r="G10119"/>
      <c r="H10119"/>
      <c r="I10119"/>
      <c r="J10119"/>
      <c r="K10119"/>
      <c r="L10119"/>
      <c r="M10119"/>
      <c r="N10119"/>
      <c r="O10119"/>
      <c r="P10119"/>
      <c r="Q10119"/>
    </row>
    <row r="10120" spans="3:17" x14ac:dyDescent="0.35">
      <c r="C10120"/>
      <c r="D10120"/>
      <c r="E10120"/>
      <c r="F10120"/>
      <c r="G10120"/>
      <c r="H10120"/>
      <c r="I10120"/>
      <c r="J10120"/>
      <c r="K10120"/>
      <c r="L10120"/>
      <c r="M10120"/>
      <c r="N10120"/>
      <c r="O10120"/>
      <c r="P10120"/>
      <c r="Q10120"/>
    </row>
    <row r="10121" spans="3:17" x14ac:dyDescent="0.35">
      <c r="C10121"/>
      <c r="D10121"/>
      <c r="E10121"/>
      <c r="F10121"/>
      <c r="G10121"/>
      <c r="H10121"/>
      <c r="I10121"/>
      <c r="J10121"/>
      <c r="K10121"/>
      <c r="L10121"/>
      <c r="M10121"/>
      <c r="N10121"/>
      <c r="O10121"/>
      <c r="P10121"/>
      <c r="Q10121"/>
    </row>
    <row r="10122" spans="3:17" x14ac:dyDescent="0.35">
      <c r="C10122"/>
      <c r="D10122"/>
      <c r="E10122"/>
      <c r="F10122"/>
      <c r="G10122"/>
      <c r="H10122"/>
      <c r="I10122"/>
      <c r="J10122"/>
      <c r="K10122"/>
      <c r="L10122"/>
      <c r="M10122"/>
      <c r="N10122"/>
      <c r="O10122"/>
      <c r="P10122"/>
      <c r="Q10122"/>
    </row>
    <row r="10123" spans="3:17" x14ac:dyDescent="0.35">
      <c r="C10123"/>
      <c r="D10123"/>
      <c r="E10123"/>
      <c r="F10123"/>
      <c r="G10123"/>
      <c r="H10123"/>
      <c r="I10123"/>
      <c r="J10123"/>
      <c r="K10123"/>
      <c r="L10123"/>
      <c r="M10123"/>
      <c r="N10123"/>
      <c r="O10123"/>
      <c r="P10123"/>
      <c r="Q10123"/>
    </row>
    <row r="10124" spans="3:17" x14ac:dyDescent="0.35">
      <c r="C10124"/>
      <c r="D10124"/>
      <c r="E10124"/>
      <c r="F10124"/>
      <c r="G10124"/>
      <c r="H10124"/>
      <c r="I10124"/>
      <c r="J10124"/>
      <c r="K10124"/>
      <c r="L10124"/>
      <c r="M10124"/>
      <c r="N10124"/>
      <c r="O10124"/>
      <c r="P10124"/>
      <c r="Q10124"/>
    </row>
    <row r="10125" spans="3:17" x14ac:dyDescent="0.35">
      <c r="C10125"/>
      <c r="D10125"/>
      <c r="E10125"/>
      <c r="F10125"/>
      <c r="G10125"/>
      <c r="H10125"/>
      <c r="I10125"/>
      <c r="J10125"/>
      <c r="K10125"/>
      <c r="L10125"/>
      <c r="M10125"/>
      <c r="N10125"/>
      <c r="O10125"/>
      <c r="P10125"/>
      <c r="Q10125"/>
    </row>
    <row r="10126" spans="3:17" x14ac:dyDescent="0.35">
      <c r="C10126"/>
      <c r="D10126"/>
      <c r="E10126"/>
      <c r="F10126"/>
      <c r="G10126"/>
      <c r="H10126"/>
      <c r="I10126"/>
      <c r="J10126"/>
      <c r="K10126"/>
      <c r="L10126"/>
      <c r="M10126"/>
      <c r="N10126"/>
      <c r="O10126"/>
      <c r="P10126"/>
      <c r="Q10126"/>
    </row>
    <row r="10127" spans="3:17" x14ac:dyDescent="0.35">
      <c r="C10127"/>
      <c r="D10127"/>
      <c r="E10127"/>
      <c r="F10127"/>
      <c r="G10127"/>
      <c r="H10127"/>
      <c r="I10127"/>
      <c r="J10127"/>
      <c r="K10127"/>
      <c r="L10127"/>
      <c r="M10127"/>
      <c r="N10127"/>
      <c r="O10127"/>
      <c r="P10127"/>
      <c r="Q10127"/>
    </row>
    <row r="10128" spans="3:17" x14ac:dyDescent="0.35">
      <c r="C10128"/>
      <c r="D10128"/>
      <c r="E10128"/>
      <c r="F10128"/>
      <c r="G10128"/>
      <c r="H10128"/>
      <c r="I10128"/>
      <c r="J10128"/>
      <c r="K10128"/>
      <c r="L10128"/>
      <c r="M10128"/>
      <c r="N10128"/>
      <c r="O10128"/>
      <c r="P10128"/>
      <c r="Q10128"/>
    </row>
    <row r="10129" spans="3:17" x14ac:dyDescent="0.35">
      <c r="C10129"/>
      <c r="D10129"/>
      <c r="E10129"/>
      <c r="F10129"/>
      <c r="G10129"/>
      <c r="H10129"/>
      <c r="I10129"/>
      <c r="J10129"/>
      <c r="K10129"/>
      <c r="L10129"/>
      <c r="M10129"/>
      <c r="N10129"/>
      <c r="O10129"/>
      <c r="P10129"/>
      <c r="Q10129"/>
    </row>
    <row r="10130" spans="3:17" x14ac:dyDescent="0.35">
      <c r="C10130"/>
      <c r="D10130"/>
      <c r="E10130"/>
      <c r="F10130"/>
      <c r="G10130"/>
      <c r="H10130"/>
      <c r="I10130"/>
      <c r="J10130"/>
      <c r="K10130"/>
      <c r="L10130"/>
      <c r="M10130"/>
      <c r="N10130"/>
      <c r="O10130"/>
      <c r="P10130"/>
      <c r="Q10130"/>
    </row>
    <row r="10131" spans="3:17" x14ac:dyDescent="0.35">
      <c r="C10131"/>
      <c r="D10131"/>
      <c r="E10131"/>
      <c r="F10131"/>
      <c r="G10131"/>
      <c r="H10131"/>
      <c r="I10131"/>
      <c r="J10131"/>
      <c r="K10131"/>
      <c r="L10131"/>
      <c r="M10131"/>
      <c r="N10131"/>
      <c r="O10131"/>
      <c r="P10131"/>
      <c r="Q10131"/>
    </row>
    <row r="10132" spans="3:17" x14ac:dyDescent="0.35">
      <c r="C10132"/>
      <c r="D10132"/>
      <c r="E10132"/>
      <c r="F10132"/>
      <c r="G10132"/>
      <c r="H10132"/>
      <c r="I10132"/>
      <c r="J10132"/>
      <c r="K10132"/>
      <c r="L10132"/>
      <c r="M10132"/>
      <c r="N10132"/>
      <c r="O10132"/>
      <c r="P10132"/>
      <c r="Q10132"/>
    </row>
    <row r="10133" spans="3:17" x14ac:dyDescent="0.35">
      <c r="C10133"/>
      <c r="D10133"/>
      <c r="E10133"/>
      <c r="F10133"/>
      <c r="G10133"/>
      <c r="H10133"/>
      <c r="I10133"/>
      <c r="J10133"/>
      <c r="K10133"/>
      <c r="L10133"/>
      <c r="M10133"/>
      <c r="N10133"/>
      <c r="O10133"/>
      <c r="P10133"/>
      <c r="Q10133"/>
    </row>
    <row r="10134" spans="3:17" x14ac:dyDescent="0.35">
      <c r="C10134"/>
      <c r="D10134"/>
      <c r="E10134"/>
      <c r="F10134"/>
      <c r="G10134"/>
      <c r="H10134"/>
      <c r="I10134"/>
      <c r="J10134"/>
      <c r="K10134"/>
      <c r="L10134"/>
      <c r="M10134"/>
      <c r="N10134"/>
      <c r="O10134"/>
      <c r="P10134"/>
      <c r="Q10134"/>
    </row>
    <row r="10135" spans="3:17" x14ac:dyDescent="0.35">
      <c r="C10135"/>
      <c r="D10135"/>
      <c r="E10135"/>
      <c r="F10135"/>
      <c r="G10135"/>
      <c r="H10135"/>
      <c r="I10135"/>
      <c r="J10135"/>
      <c r="K10135"/>
      <c r="L10135"/>
      <c r="M10135"/>
      <c r="N10135"/>
      <c r="O10135"/>
      <c r="P10135"/>
      <c r="Q10135"/>
    </row>
    <row r="10136" spans="3:17" x14ac:dyDescent="0.35">
      <c r="C10136"/>
      <c r="D10136"/>
      <c r="E10136"/>
      <c r="F10136"/>
      <c r="G10136"/>
      <c r="H10136"/>
      <c r="I10136"/>
      <c r="J10136"/>
      <c r="K10136"/>
      <c r="L10136"/>
      <c r="M10136"/>
      <c r="N10136"/>
      <c r="O10136"/>
      <c r="P10136"/>
      <c r="Q10136"/>
    </row>
    <row r="10137" spans="3:17" x14ac:dyDescent="0.35">
      <c r="C10137"/>
      <c r="D10137"/>
      <c r="E10137"/>
      <c r="F10137"/>
      <c r="G10137"/>
      <c r="H10137"/>
      <c r="I10137"/>
      <c r="J10137"/>
      <c r="K10137"/>
      <c r="L10137"/>
      <c r="M10137"/>
      <c r="N10137"/>
      <c r="O10137"/>
      <c r="P10137"/>
      <c r="Q10137"/>
    </row>
    <row r="10138" spans="3:17" x14ac:dyDescent="0.35">
      <c r="C10138"/>
      <c r="D10138"/>
      <c r="E10138"/>
      <c r="F10138"/>
      <c r="G10138"/>
      <c r="H10138"/>
      <c r="I10138"/>
      <c r="J10138"/>
      <c r="K10138"/>
      <c r="L10138"/>
      <c r="M10138"/>
      <c r="N10138"/>
      <c r="O10138"/>
      <c r="P10138"/>
      <c r="Q10138"/>
    </row>
    <row r="10139" spans="3:17" x14ac:dyDescent="0.35">
      <c r="C10139"/>
      <c r="D10139"/>
      <c r="E10139"/>
      <c r="F10139"/>
      <c r="G10139"/>
      <c r="H10139"/>
      <c r="I10139"/>
      <c r="J10139"/>
      <c r="K10139"/>
      <c r="L10139"/>
      <c r="M10139"/>
      <c r="N10139"/>
      <c r="O10139"/>
      <c r="P10139"/>
      <c r="Q10139"/>
    </row>
    <row r="10140" spans="3:17" x14ac:dyDescent="0.35">
      <c r="C10140"/>
      <c r="D10140"/>
      <c r="E10140"/>
      <c r="F10140"/>
      <c r="G10140"/>
      <c r="H10140"/>
      <c r="I10140"/>
      <c r="J10140"/>
      <c r="K10140"/>
      <c r="L10140"/>
      <c r="M10140"/>
      <c r="N10140"/>
      <c r="O10140"/>
      <c r="P10140"/>
      <c r="Q10140"/>
    </row>
    <row r="10141" spans="3:17" x14ac:dyDescent="0.35">
      <c r="C10141"/>
      <c r="D10141"/>
      <c r="E10141"/>
      <c r="F10141"/>
      <c r="G10141"/>
      <c r="H10141"/>
      <c r="I10141"/>
      <c r="J10141"/>
      <c r="K10141"/>
      <c r="L10141"/>
      <c r="M10141"/>
      <c r="N10141"/>
      <c r="O10141"/>
      <c r="P10141"/>
      <c r="Q10141"/>
    </row>
    <row r="10142" spans="3:17" x14ac:dyDescent="0.35">
      <c r="C10142"/>
      <c r="D10142"/>
      <c r="E10142"/>
      <c r="F10142"/>
      <c r="G10142"/>
      <c r="H10142"/>
      <c r="I10142"/>
      <c r="J10142"/>
      <c r="K10142"/>
      <c r="L10142"/>
      <c r="M10142"/>
      <c r="N10142"/>
      <c r="O10142"/>
      <c r="P10142"/>
      <c r="Q10142"/>
    </row>
    <row r="10143" spans="3:17" x14ac:dyDescent="0.35">
      <c r="C10143"/>
      <c r="D10143"/>
      <c r="E10143"/>
      <c r="F10143"/>
      <c r="G10143"/>
      <c r="H10143"/>
      <c r="I10143"/>
      <c r="J10143"/>
      <c r="K10143"/>
      <c r="L10143"/>
      <c r="M10143"/>
      <c r="N10143"/>
      <c r="O10143"/>
      <c r="P10143"/>
      <c r="Q10143"/>
    </row>
    <row r="10144" spans="3:17" x14ac:dyDescent="0.35">
      <c r="C10144"/>
      <c r="D10144"/>
      <c r="E10144"/>
      <c r="F10144"/>
      <c r="G10144"/>
      <c r="H10144"/>
      <c r="I10144"/>
      <c r="J10144"/>
      <c r="K10144"/>
      <c r="L10144"/>
      <c r="M10144"/>
      <c r="N10144"/>
      <c r="O10144"/>
      <c r="P10144"/>
      <c r="Q10144"/>
    </row>
    <row r="10145" spans="3:17" x14ac:dyDescent="0.35">
      <c r="C10145"/>
      <c r="D10145"/>
      <c r="E10145"/>
      <c r="F10145"/>
      <c r="G10145"/>
      <c r="H10145"/>
      <c r="I10145"/>
      <c r="J10145"/>
      <c r="K10145"/>
      <c r="L10145"/>
      <c r="M10145"/>
      <c r="N10145"/>
      <c r="O10145"/>
      <c r="P10145"/>
      <c r="Q10145"/>
    </row>
    <row r="10146" spans="3:17" x14ac:dyDescent="0.35">
      <c r="C10146"/>
      <c r="D10146"/>
      <c r="E10146"/>
      <c r="F10146"/>
      <c r="G10146"/>
      <c r="H10146"/>
      <c r="I10146"/>
      <c r="J10146"/>
      <c r="K10146"/>
      <c r="L10146"/>
      <c r="M10146"/>
      <c r="N10146"/>
      <c r="O10146"/>
      <c r="P10146"/>
      <c r="Q10146"/>
    </row>
    <row r="10147" spans="3:17" x14ac:dyDescent="0.35">
      <c r="C10147"/>
      <c r="D10147"/>
      <c r="E10147"/>
      <c r="F10147"/>
      <c r="G10147"/>
      <c r="H10147"/>
      <c r="I10147"/>
      <c r="J10147"/>
      <c r="K10147"/>
      <c r="L10147"/>
      <c r="M10147"/>
      <c r="N10147"/>
      <c r="O10147"/>
      <c r="P10147"/>
      <c r="Q10147"/>
    </row>
    <row r="10148" spans="3:17" x14ac:dyDescent="0.35">
      <c r="C10148"/>
      <c r="D10148"/>
      <c r="E10148"/>
      <c r="F10148"/>
      <c r="G10148"/>
      <c r="H10148"/>
      <c r="I10148"/>
      <c r="J10148"/>
      <c r="K10148"/>
      <c r="L10148"/>
      <c r="M10148"/>
      <c r="N10148"/>
      <c r="O10148"/>
      <c r="P10148"/>
      <c r="Q10148"/>
    </row>
    <row r="10149" spans="3:17" x14ac:dyDescent="0.35">
      <c r="C10149"/>
      <c r="D10149"/>
      <c r="E10149"/>
      <c r="F10149"/>
      <c r="G10149"/>
      <c r="H10149"/>
      <c r="I10149"/>
      <c r="J10149"/>
      <c r="K10149"/>
      <c r="L10149"/>
      <c r="M10149"/>
      <c r="N10149"/>
      <c r="O10149"/>
      <c r="P10149"/>
      <c r="Q10149"/>
    </row>
    <row r="10150" spans="3:17" x14ac:dyDescent="0.35">
      <c r="C10150"/>
      <c r="D10150"/>
      <c r="E10150"/>
      <c r="F10150"/>
      <c r="G10150"/>
      <c r="H10150"/>
      <c r="I10150"/>
      <c r="J10150"/>
      <c r="K10150"/>
      <c r="L10150"/>
      <c r="M10150"/>
      <c r="N10150"/>
      <c r="O10150"/>
      <c r="P10150"/>
      <c r="Q10150"/>
    </row>
    <row r="10151" spans="3:17" x14ac:dyDescent="0.35">
      <c r="C10151"/>
      <c r="D10151"/>
      <c r="E10151"/>
      <c r="F10151"/>
      <c r="G10151"/>
      <c r="H10151"/>
      <c r="I10151"/>
      <c r="J10151"/>
      <c r="K10151"/>
      <c r="L10151"/>
      <c r="M10151"/>
      <c r="N10151"/>
      <c r="O10151"/>
      <c r="P10151"/>
      <c r="Q10151"/>
    </row>
    <row r="10152" spans="3:17" x14ac:dyDescent="0.35">
      <c r="C10152"/>
      <c r="D10152"/>
      <c r="E10152"/>
      <c r="F10152"/>
      <c r="G10152"/>
      <c r="H10152"/>
      <c r="I10152"/>
      <c r="J10152"/>
      <c r="K10152"/>
      <c r="L10152"/>
      <c r="M10152"/>
      <c r="N10152"/>
      <c r="O10152"/>
      <c r="P10152"/>
      <c r="Q10152"/>
    </row>
    <row r="10153" spans="3:17" x14ac:dyDescent="0.35">
      <c r="C10153"/>
      <c r="D10153"/>
      <c r="E10153"/>
      <c r="F10153"/>
      <c r="G10153"/>
      <c r="H10153"/>
      <c r="I10153"/>
      <c r="J10153"/>
      <c r="K10153"/>
      <c r="L10153"/>
      <c r="M10153"/>
      <c r="N10153"/>
      <c r="O10153"/>
      <c r="P10153"/>
      <c r="Q10153"/>
    </row>
    <row r="10154" spans="3:17" x14ac:dyDescent="0.35">
      <c r="C10154"/>
      <c r="D10154"/>
      <c r="E10154"/>
      <c r="F10154"/>
      <c r="G10154"/>
      <c r="H10154"/>
      <c r="I10154"/>
      <c r="J10154"/>
      <c r="K10154"/>
      <c r="L10154"/>
      <c r="M10154"/>
      <c r="N10154"/>
      <c r="O10154"/>
      <c r="P10154"/>
      <c r="Q10154"/>
    </row>
    <row r="10155" spans="3:17" x14ac:dyDescent="0.35">
      <c r="C10155"/>
      <c r="D10155"/>
      <c r="E10155"/>
      <c r="F10155"/>
      <c r="G10155"/>
      <c r="H10155"/>
      <c r="I10155"/>
      <c r="J10155"/>
      <c r="K10155"/>
      <c r="L10155"/>
      <c r="M10155"/>
      <c r="N10155"/>
      <c r="O10155"/>
      <c r="P10155"/>
      <c r="Q10155"/>
    </row>
    <row r="10156" spans="3:17" x14ac:dyDescent="0.35">
      <c r="C10156"/>
      <c r="D10156"/>
      <c r="E10156"/>
      <c r="F10156"/>
      <c r="G10156"/>
      <c r="H10156"/>
      <c r="I10156"/>
      <c r="J10156"/>
      <c r="K10156"/>
      <c r="L10156"/>
      <c r="M10156"/>
      <c r="N10156"/>
      <c r="O10156"/>
      <c r="P10156"/>
      <c r="Q10156"/>
    </row>
    <row r="10157" spans="3:17" x14ac:dyDescent="0.35">
      <c r="C10157"/>
      <c r="D10157"/>
      <c r="E10157"/>
      <c r="F10157"/>
      <c r="G10157"/>
      <c r="H10157"/>
      <c r="I10157"/>
      <c r="J10157"/>
      <c r="K10157"/>
      <c r="L10157"/>
      <c r="M10157"/>
      <c r="N10157"/>
      <c r="O10157"/>
      <c r="P10157"/>
      <c r="Q10157"/>
    </row>
    <row r="10158" spans="3:17" x14ac:dyDescent="0.35">
      <c r="C10158"/>
      <c r="D10158"/>
      <c r="E10158"/>
      <c r="F10158"/>
      <c r="G10158"/>
      <c r="H10158"/>
      <c r="I10158"/>
      <c r="J10158"/>
      <c r="K10158"/>
      <c r="L10158"/>
      <c r="M10158"/>
      <c r="N10158"/>
      <c r="O10158"/>
      <c r="P10158"/>
      <c r="Q10158"/>
    </row>
    <row r="10159" spans="3:17" x14ac:dyDescent="0.35">
      <c r="C10159"/>
      <c r="D10159"/>
      <c r="E10159"/>
      <c r="F10159"/>
      <c r="G10159"/>
      <c r="H10159"/>
      <c r="I10159"/>
      <c r="J10159"/>
      <c r="K10159"/>
      <c r="L10159"/>
      <c r="M10159"/>
      <c r="N10159"/>
      <c r="O10159"/>
      <c r="P10159"/>
      <c r="Q10159"/>
    </row>
    <row r="10160" spans="3:17" x14ac:dyDescent="0.35">
      <c r="C10160"/>
      <c r="D10160"/>
      <c r="E10160"/>
      <c r="F10160"/>
      <c r="G10160"/>
      <c r="H10160"/>
      <c r="I10160"/>
      <c r="J10160"/>
      <c r="K10160"/>
      <c r="L10160"/>
      <c r="M10160"/>
      <c r="N10160"/>
      <c r="O10160"/>
      <c r="P10160"/>
      <c r="Q10160"/>
    </row>
    <row r="10161" spans="3:17" x14ac:dyDescent="0.35">
      <c r="C10161"/>
      <c r="D10161"/>
      <c r="E10161"/>
      <c r="F10161"/>
      <c r="G10161"/>
      <c r="H10161"/>
      <c r="I10161"/>
      <c r="J10161"/>
      <c r="K10161"/>
      <c r="L10161"/>
      <c r="M10161"/>
      <c r="N10161"/>
      <c r="O10161"/>
      <c r="P10161"/>
      <c r="Q10161"/>
    </row>
    <row r="10162" spans="3:17" x14ac:dyDescent="0.35">
      <c r="C10162"/>
      <c r="D10162"/>
      <c r="E10162"/>
      <c r="F10162"/>
      <c r="G10162"/>
      <c r="H10162"/>
      <c r="I10162"/>
      <c r="J10162"/>
      <c r="K10162"/>
      <c r="L10162"/>
      <c r="M10162"/>
      <c r="N10162"/>
      <c r="O10162"/>
      <c r="P10162"/>
      <c r="Q10162"/>
    </row>
    <row r="10163" spans="3:17" x14ac:dyDescent="0.35">
      <c r="C10163"/>
      <c r="D10163"/>
      <c r="E10163"/>
      <c r="F10163"/>
      <c r="G10163"/>
      <c r="H10163"/>
      <c r="I10163"/>
      <c r="J10163"/>
      <c r="K10163"/>
      <c r="L10163"/>
      <c r="M10163"/>
      <c r="N10163"/>
      <c r="O10163"/>
      <c r="P10163"/>
      <c r="Q10163"/>
    </row>
    <row r="10164" spans="3:17" x14ac:dyDescent="0.35">
      <c r="C10164"/>
      <c r="D10164"/>
      <c r="E10164"/>
      <c r="F10164"/>
      <c r="G10164"/>
      <c r="H10164"/>
      <c r="I10164"/>
      <c r="J10164"/>
      <c r="K10164"/>
      <c r="L10164"/>
      <c r="M10164"/>
      <c r="N10164"/>
      <c r="O10164"/>
      <c r="P10164"/>
      <c r="Q10164"/>
    </row>
    <row r="10165" spans="3:17" x14ac:dyDescent="0.35">
      <c r="C10165"/>
      <c r="D10165"/>
      <c r="E10165"/>
      <c r="F10165"/>
      <c r="G10165"/>
      <c r="H10165"/>
      <c r="I10165"/>
      <c r="J10165"/>
      <c r="K10165"/>
      <c r="L10165"/>
      <c r="M10165"/>
      <c r="N10165"/>
      <c r="O10165"/>
      <c r="P10165"/>
      <c r="Q10165"/>
    </row>
    <row r="10166" spans="3:17" x14ac:dyDescent="0.35">
      <c r="C10166"/>
      <c r="D10166"/>
      <c r="E10166"/>
      <c r="F10166"/>
      <c r="G10166"/>
      <c r="H10166"/>
      <c r="I10166"/>
      <c r="J10166"/>
      <c r="K10166"/>
      <c r="L10166"/>
      <c r="M10166"/>
      <c r="N10166"/>
      <c r="O10166"/>
      <c r="P10166"/>
      <c r="Q10166"/>
    </row>
    <row r="10167" spans="3:17" x14ac:dyDescent="0.35">
      <c r="C10167"/>
      <c r="D10167"/>
      <c r="E10167"/>
      <c r="F10167"/>
      <c r="G10167"/>
      <c r="H10167"/>
      <c r="I10167"/>
      <c r="J10167"/>
      <c r="K10167"/>
      <c r="L10167"/>
      <c r="M10167"/>
      <c r="N10167"/>
      <c r="O10167"/>
      <c r="P10167"/>
      <c r="Q10167"/>
    </row>
    <row r="10168" spans="3:17" x14ac:dyDescent="0.35">
      <c r="C10168"/>
      <c r="D10168"/>
      <c r="E10168"/>
      <c r="F10168"/>
      <c r="G10168"/>
      <c r="H10168"/>
      <c r="I10168"/>
      <c r="J10168"/>
      <c r="K10168"/>
      <c r="L10168"/>
      <c r="M10168"/>
      <c r="N10168"/>
      <c r="O10168"/>
      <c r="P10168"/>
      <c r="Q10168"/>
    </row>
    <row r="10169" spans="3:17" x14ac:dyDescent="0.35">
      <c r="C10169"/>
      <c r="D10169"/>
      <c r="E10169"/>
      <c r="F10169"/>
      <c r="G10169"/>
      <c r="H10169"/>
      <c r="I10169"/>
      <c r="J10169"/>
      <c r="K10169"/>
      <c r="L10169"/>
      <c r="M10169"/>
      <c r="N10169"/>
      <c r="O10169"/>
      <c r="P10169"/>
      <c r="Q10169"/>
    </row>
    <row r="10170" spans="3:17" x14ac:dyDescent="0.35">
      <c r="C10170"/>
      <c r="D10170"/>
      <c r="E10170"/>
      <c r="F10170"/>
      <c r="G10170"/>
      <c r="H10170"/>
      <c r="I10170"/>
      <c r="J10170"/>
      <c r="K10170"/>
      <c r="L10170"/>
      <c r="M10170"/>
      <c r="N10170"/>
      <c r="O10170"/>
      <c r="P10170"/>
      <c r="Q10170"/>
    </row>
    <row r="10171" spans="3:17" x14ac:dyDescent="0.35">
      <c r="C10171"/>
      <c r="D10171"/>
      <c r="E10171"/>
      <c r="F10171"/>
      <c r="G10171"/>
      <c r="H10171"/>
      <c r="I10171"/>
      <c r="J10171"/>
      <c r="K10171"/>
      <c r="L10171"/>
      <c r="M10171"/>
      <c r="N10171"/>
      <c r="O10171"/>
      <c r="P10171"/>
      <c r="Q10171"/>
    </row>
    <row r="10172" spans="3:17" x14ac:dyDescent="0.35">
      <c r="C10172"/>
      <c r="D10172"/>
      <c r="E10172"/>
      <c r="F10172"/>
      <c r="G10172"/>
      <c r="H10172"/>
      <c r="I10172"/>
      <c r="J10172"/>
      <c r="K10172"/>
      <c r="L10172"/>
      <c r="M10172"/>
      <c r="N10172"/>
      <c r="O10172"/>
      <c r="P10172"/>
      <c r="Q10172"/>
    </row>
    <row r="10173" spans="3:17" x14ac:dyDescent="0.35">
      <c r="C10173"/>
      <c r="D10173"/>
      <c r="E10173"/>
      <c r="F10173"/>
      <c r="G10173"/>
      <c r="H10173"/>
      <c r="I10173"/>
      <c r="J10173"/>
      <c r="K10173"/>
      <c r="L10173"/>
      <c r="M10173"/>
      <c r="N10173"/>
      <c r="O10173"/>
      <c r="P10173"/>
      <c r="Q10173"/>
    </row>
    <row r="10174" spans="3:17" x14ac:dyDescent="0.35">
      <c r="C10174"/>
      <c r="D10174"/>
      <c r="E10174"/>
      <c r="F10174"/>
      <c r="G10174"/>
      <c r="H10174"/>
      <c r="I10174"/>
      <c r="J10174"/>
      <c r="K10174"/>
      <c r="L10174"/>
      <c r="M10174"/>
      <c r="N10174"/>
      <c r="O10174"/>
      <c r="P10174"/>
      <c r="Q10174"/>
    </row>
    <row r="10175" spans="3:17" x14ac:dyDescent="0.35">
      <c r="C10175"/>
      <c r="D10175"/>
      <c r="E10175"/>
      <c r="F10175"/>
      <c r="G10175"/>
      <c r="H10175"/>
      <c r="I10175"/>
      <c r="J10175"/>
      <c r="K10175"/>
      <c r="L10175"/>
      <c r="M10175"/>
      <c r="N10175"/>
      <c r="O10175"/>
      <c r="P10175"/>
      <c r="Q10175"/>
    </row>
    <row r="10176" spans="3:17" x14ac:dyDescent="0.35">
      <c r="C10176"/>
      <c r="D10176"/>
      <c r="E10176"/>
      <c r="F10176"/>
      <c r="G10176"/>
      <c r="H10176"/>
      <c r="I10176"/>
      <c r="J10176"/>
      <c r="K10176"/>
      <c r="L10176"/>
      <c r="M10176"/>
      <c r="N10176"/>
      <c r="O10176"/>
      <c r="P10176"/>
      <c r="Q10176"/>
    </row>
    <row r="10177" spans="3:17" x14ac:dyDescent="0.35">
      <c r="C10177"/>
      <c r="D10177"/>
      <c r="E10177"/>
      <c r="F10177"/>
      <c r="G10177"/>
      <c r="H10177"/>
      <c r="I10177"/>
      <c r="J10177"/>
      <c r="K10177"/>
      <c r="L10177"/>
      <c r="M10177"/>
      <c r="N10177"/>
      <c r="O10177"/>
      <c r="P10177"/>
      <c r="Q10177"/>
    </row>
    <row r="10178" spans="3:17" x14ac:dyDescent="0.35">
      <c r="C10178"/>
      <c r="D10178"/>
      <c r="E10178"/>
      <c r="F10178"/>
      <c r="G10178"/>
      <c r="H10178"/>
      <c r="I10178"/>
      <c r="J10178"/>
      <c r="K10178"/>
      <c r="L10178"/>
      <c r="M10178"/>
      <c r="N10178"/>
      <c r="O10178"/>
      <c r="P10178"/>
      <c r="Q10178"/>
    </row>
    <row r="10179" spans="3:17" x14ac:dyDescent="0.35">
      <c r="C10179"/>
      <c r="D10179"/>
      <c r="E10179"/>
      <c r="F10179"/>
      <c r="G10179"/>
      <c r="H10179"/>
      <c r="I10179"/>
      <c r="J10179"/>
      <c r="K10179"/>
      <c r="L10179"/>
      <c r="M10179"/>
      <c r="N10179"/>
      <c r="O10179"/>
      <c r="P10179"/>
      <c r="Q10179"/>
    </row>
    <row r="10180" spans="3:17" x14ac:dyDescent="0.35">
      <c r="C10180"/>
      <c r="D10180"/>
      <c r="E10180"/>
      <c r="F10180"/>
      <c r="G10180"/>
      <c r="H10180"/>
      <c r="I10180"/>
      <c r="J10180"/>
      <c r="K10180"/>
      <c r="L10180"/>
      <c r="M10180"/>
      <c r="N10180"/>
      <c r="O10180"/>
      <c r="P10180"/>
      <c r="Q10180"/>
    </row>
    <row r="10181" spans="3:17" x14ac:dyDescent="0.35">
      <c r="C10181"/>
      <c r="D10181"/>
      <c r="E10181"/>
      <c r="F10181"/>
      <c r="G10181"/>
      <c r="H10181"/>
      <c r="I10181"/>
      <c r="J10181"/>
      <c r="K10181"/>
      <c r="L10181"/>
      <c r="M10181"/>
      <c r="N10181"/>
      <c r="O10181"/>
      <c r="P10181"/>
      <c r="Q10181"/>
    </row>
    <row r="10182" spans="3:17" x14ac:dyDescent="0.35">
      <c r="C10182"/>
      <c r="D10182"/>
      <c r="E10182"/>
      <c r="F10182"/>
      <c r="G10182"/>
      <c r="H10182"/>
      <c r="I10182"/>
      <c r="J10182"/>
      <c r="K10182"/>
      <c r="L10182"/>
      <c r="M10182"/>
      <c r="N10182"/>
      <c r="O10182"/>
      <c r="P10182"/>
      <c r="Q10182"/>
    </row>
    <row r="10183" spans="3:17" x14ac:dyDescent="0.35">
      <c r="C10183"/>
      <c r="D10183"/>
      <c r="E10183"/>
      <c r="F10183"/>
      <c r="G10183"/>
      <c r="H10183"/>
      <c r="I10183"/>
      <c r="J10183"/>
      <c r="K10183"/>
      <c r="L10183"/>
      <c r="M10183"/>
      <c r="N10183"/>
      <c r="O10183"/>
      <c r="P10183"/>
      <c r="Q10183"/>
    </row>
    <row r="10184" spans="3:17" x14ac:dyDescent="0.35">
      <c r="C10184"/>
      <c r="D10184"/>
      <c r="E10184"/>
      <c r="F10184"/>
      <c r="G10184"/>
      <c r="H10184"/>
      <c r="I10184"/>
      <c r="J10184"/>
      <c r="K10184"/>
      <c r="L10184"/>
      <c r="M10184"/>
      <c r="N10184"/>
      <c r="O10184"/>
      <c r="P10184"/>
      <c r="Q10184"/>
    </row>
    <row r="10185" spans="3:17" x14ac:dyDescent="0.35">
      <c r="C10185"/>
      <c r="D10185"/>
      <c r="E10185"/>
      <c r="F10185"/>
      <c r="G10185"/>
      <c r="H10185"/>
      <c r="I10185"/>
      <c r="J10185"/>
      <c r="K10185"/>
      <c r="L10185"/>
      <c r="M10185"/>
      <c r="N10185"/>
      <c r="O10185"/>
      <c r="P10185"/>
      <c r="Q10185"/>
    </row>
    <row r="10186" spans="3:17" x14ac:dyDescent="0.35">
      <c r="C10186"/>
      <c r="D10186"/>
      <c r="E10186"/>
      <c r="F10186"/>
      <c r="G10186"/>
      <c r="H10186"/>
      <c r="I10186"/>
      <c r="J10186"/>
      <c r="K10186"/>
      <c r="L10186"/>
      <c r="M10186"/>
      <c r="N10186"/>
      <c r="O10186"/>
      <c r="P10186"/>
      <c r="Q10186"/>
    </row>
    <row r="10187" spans="3:17" x14ac:dyDescent="0.35">
      <c r="C10187"/>
      <c r="D10187"/>
      <c r="E10187"/>
      <c r="F10187"/>
      <c r="G10187"/>
      <c r="H10187"/>
      <c r="I10187"/>
      <c r="J10187"/>
      <c r="K10187"/>
      <c r="L10187"/>
      <c r="M10187"/>
      <c r="N10187"/>
      <c r="O10187"/>
      <c r="P10187"/>
      <c r="Q10187"/>
    </row>
    <row r="10188" spans="3:17" x14ac:dyDescent="0.35">
      <c r="C10188"/>
      <c r="D10188"/>
      <c r="E10188"/>
      <c r="F10188"/>
      <c r="G10188"/>
      <c r="H10188"/>
      <c r="I10188"/>
      <c r="J10188"/>
      <c r="K10188"/>
      <c r="L10188"/>
      <c r="M10188"/>
      <c r="N10188"/>
      <c r="O10188"/>
      <c r="P10188"/>
      <c r="Q10188"/>
    </row>
    <row r="10189" spans="3:17" x14ac:dyDescent="0.35">
      <c r="C10189"/>
      <c r="D10189"/>
      <c r="E10189"/>
      <c r="F10189"/>
      <c r="G10189"/>
      <c r="H10189"/>
      <c r="I10189"/>
      <c r="J10189"/>
      <c r="K10189"/>
      <c r="L10189"/>
      <c r="M10189"/>
      <c r="N10189"/>
      <c r="O10189"/>
      <c r="P10189"/>
      <c r="Q10189"/>
    </row>
    <row r="10190" spans="3:17" x14ac:dyDescent="0.35">
      <c r="C10190"/>
      <c r="D10190"/>
      <c r="E10190"/>
      <c r="F10190"/>
      <c r="G10190"/>
      <c r="H10190"/>
      <c r="I10190"/>
      <c r="J10190"/>
      <c r="K10190"/>
      <c r="L10190"/>
      <c r="M10190"/>
      <c r="N10190"/>
      <c r="O10190"/>
      <c r="P10190"/>
      <c r="Q10190"/>
    </row>
    <row r="10191" spans="3:17" x14ac:dyDescent="0.35">
      <c r="C10191"/>
      <c r="D10191"/>
      <c r="E10191"/>
      <c r="F10191"/>
      <c r="G10191"/>
      <c r="H10191"/>
      <c r="I10191"/>
      <c r="J10191"/>
      <c r="K10191"/>
      <c r="L10191"/>
      <c r="M10191"/>
      <c r="N10191"/>
      <c r="O10191"/>
      <c r="P10191"/>
      <c r="Q10191"/>
    </row>
    <row r="10192" spans="3:17" x14ac:dyDescent="0.35">
      <c r="C10192"/>
      <c r="D10192"/>
      <c r="E10192"/>
      <c r="F10192"/>
      <c r="G10192"/>
      <c r="H10192"/>
      <c r="I10192"/>
      <c r="J10192"/>
      <c r="K10192"/>
      <c r="L10192"/>
      <c r="M10192"/>
      <c r="N10192"/>
      <c r="O10192"/>
      <c r="P10192"/>
      <c r="Q10192"/>
    </row>
    <row r="10193" spans="3:17" x14ac:dyDescent="0.35">
      <c r="C10193"/>
      <c r="D10193"/>
      <c r="E10193"/>
      <c r="F10193"/>
      <c r="G10193"/>
      <c r="H10193"/>
      <c r="I10193"/>
      <c r="J10193"/>
      <c r="K10193"/>
      <c r="L10193"/>
      <c r="M10193"/>
      <c r="N10193"/>
      <c r="O10193"/>
      <c r="P10193"/>
      <c r="Q10193"/>
    </row>
    <row r="10194" spans="3:17" x14ac:dyDescent="0.35">
      <c r="C10194"/>
      <c r="D10194"/>
      <c r="E10194"/>
      <c r="F10194"/>
      <c r="G10194"/>
      <c r="H10194"/>
      <c r="I10194"/>
      <c r="J10194"/>
      <c r="K10194"/>
      <c r="L10194"/>
      <c r="M10194"/>
      <c r="N10194"/>
      <c r="O10194"/>
      <c r="P10194"/>
      <c r="Q10194"/>
    </row>
    <row r="10195" spans="3:17" x14ac:dyDescent="0.35">
      <c r="C10195"/>
      <c r="D10195"/>
      <c r="E10195"/>
      <c r="F10195"/>
      <c r="G10195"/>
      <c r="H10195"/>
      <c r="I10195"/>
      <c r="J10195"/>
      <c r="K10195"/>
      <c r="L10195"/>
      <c r="M10195"/>
      <c r="N10195"/>
      <c r="O10195"/>
      <c r="P10195"/>
      <c r="Q10195"/>
    </row>
    <row r="10196" spans="3:17" x14ac:dyDescent="0.35">
      <c r="C10196"/>
      <c r="D10196"/>
      <c r="E10196"/>
      <c r="F10196"/>
      <c r="G10196"/>
      <c r="H10196"/>
      <c r="I10196"/>
      <c r="J10196"/>
      <c r="K10196"/>
      <c r="L10196"/>
      <c r="M10196"/>
      <c r="N10196"/>
      <c r="O10196"/>
      <c r="P10196"/>
      <c r="Q10196"/>
    </row>
    <row r="10197" spans="3:17" x14ac:dyDescent="0.35">
      <c r="C10197"/>
      <c r="D10197"/>
      <c r="E10197"/>
      <c r="F10197"/>
      <c r="G10197"/>
      <c r="H10197"/>
      <c r="I10197"/>
      <c r="J10197"/>
      <c r="K10197"/>
      <c r="L10197"/>
      <c r="M10197"/>
      <c r="N10197"/>
      <c r="O10197"/>
      <c r="P10197"/>
      <c r="Q10197"/>
    </row>
    <row r="10198" spans="3:17" x14ac:dyDescent="0.35">
      <c r="C10198"/>
      <c r="D10198"/>
      <c r="E10198"/>
      <c r="F10198"/>
      <c r="G10198"/>
      <c r="H10198"/>
      <c r="I10198"/>
      <c r="J10198"/>
      <c r="K10198"/>
      <c r="L10198"/>
      <c r="M10198"/>
      <c r="N10198"/>
      <c r="O10198"/>
      <c r="P10198"/>
      <c r="Q10198"/>
    </row>
    <row r="10199" spans="3:17" x14ac:dyDescent="0.35">
      <c r="C10199"/>
      <c r="D10199"/>
      <c r="E10199"/>
      <c r="F10199"/>
      <c r="G10199"/>
      <c r="H10199"/>
      <c r="I10199"/>
      <c r="J10199"/>
      <c r="K10199"/>
      <c r="L10199"/>
      <c r="M10199"/>
      <c r="N10199"/>
      <c r="O10199"/>
      <c r="P10199"/>
      <c r="Q10199"/>
    </row>
    <row r="10200" spans="3:17" x14ac:dyDescent="0.35">
      <c r="C10200"/>
      <c r="D10200"/>
      <c r="E10200"/>
      <c r="F10200"/>
      <c r="G10200"/>
      <c r="H10200"/>
      <c r="I10200"/>
      <c r="J10200"/>
      <c r="K10200"/>
      <c r="L10200"/>
      <c r="M10200"/>
      <c r="N10200"/>
      <c r="O10200"/>
      <c r="P10200"/>
      <c r="Q10200"/>
    </row>
    <row r="10201" spans="3:17" x14ac:dyDescent="0.35">
      <c r="C10201"/>
      <c r="D10201"/>
      <c r="E10201"/>
      <c r="F10201"/>
      <c r="G10201"/>
      <c r="H10201"/>
      <c r="I10201"/>
      <c r="J10201"/>
      <c r="K10201"/>
      <c r="L10201"/>
      <c r="M10201"/>
      <c r="N10201"/>
      <c r="O10201"/>
      <c r="P10201"/>
      <c r="Q10201"/>
    </row>
    <row r="10202" spans="3:17" x14ac:dyDescent="0.35">
      <c r="C10202"/>
      <c r="D10202"/>
      <c r="E10202"/>
      <c r="F10202"/>
      <c r="G10202"/>
      <c r="H10202"/>
      <c r="I10202"/>
      <c r="J10202"/>
      <c r="K10202"/>
      <c r="L10202"/>
      <c r="M10202"/>
      <c r="N10202"/>
      <c r="O10202"/>
      <c r="P10202"/>
      <c r="Q10202"/>
    </row>
    <row r="10203" spans="3:17" x14ac:dyDescent="0.35">
      <c r="C10203"/>
      <c r="D10203"/>
      <c r="E10203"/>
      <c r="F10203"/>
      <c r="G10203"/>
      <c r="H10203"/>
      <c r="I10203"/>
      <c r="J10203"/>
      <c r="K10203"/>
      <c r="L10203"/>
      <c r="M10203"/>
      <c r="N10203"/>
      <c r="O10203"/>
      <c r="P10203"/>
      <c r="Q10203"/>
    </row>
    <row r="10204" spans="3:17" x14ac:dyDescent="0.35">
      <c r="C10204"/>
      <c r="D10204"/>
      <c r="E10204"/>
      <c r="F10204"/>
      <c r="G10204"/>
      <c r="H10204"/>
      <c r="I10204"/>
      <c r="J10204"/>
      <c r="K10204"/>
      <c r="L10204"/>
      <c r="M10204"/>
      <c r="N10204"/>
      <c r="O10204"/>
      <c r="P10204"/>
      <c r="Q10204"/>
    </row>
    <row r="10205" spans="3:17" x14ac:dyDescent="0.35">
      <c r="C10205"/>
      <c r="D10205"/>
      <c r="E10205"/>
      <c r="F10205"/>
      <c r="G10205"/>
      <c r="H10205"/>
      <c r="I10205"/>
      <c r="J10205"/>
      <c r="K10205"/>
      <c r="L10205"/>
      <c r="M10205"/>
      <c r="N10205"/>
      <c r="O10205"/>
      <c r="P10205"/>
      <c r="Q10205"/>
    </row>
    <row r="10206" spans="3:17" x14ac:dyDescent="0.35">
      <c r="C10206"/>
      <c r="D10206"/>
      <c r="E10206"/>
      <c r="F10206"/>
      <c r="G10206"/>
      <c r="H10206"/>
      <c r="I10206"/>
      <c r="J10206"/>
      <c r="K10206"/>
      <c r="L10206"/>
      <c r="M10206"/>
      <c r="N10206"/>
      <c r="O10206"/>
      <c r="P10206"/>
      <c r="Q10206"/>
    </row>
    <row r="10207" spans="3:17" x14ac:dyDescent="0.35">
      <c r="C10207"/>
      <c r="D10207"/>
      <c r="E10207"/>
      <c r="F10207"/>
      <c r="G10207"/>
      <c r="H10207"/>
      <c r="I10207"/>
      <c r="J10207"/>
      <c r="K10207"/>
      <c r="L10207"/>
      <c r="M10207"/>
      <c r="N10207"/>
      <c r="O10207"/>
      <c r="P10207"/>
      <c r="Q10207"/>
    </row>
    <row r="10208" spans="3:17" x14ac:dyDescent="0.35">
      <c r="C10208"/>
      <c r="D10208"/>
      <c r="E10208"/>
      <c r="F10208"/>
      <c r="G10208"/>
      <c r="H10208"/>
      <c r="I10208"/>
      <c r="J10208"/>
      <c r="K10208"/>
      <c r="L10208"/>
      <c r="M10208"/>
      <c r="N10208"/>
      <c r="O10208"/>
      <c r="P10208"/>
      <c r="Q10208"/>
    </row>
    <row r="10209" spans="3:17" x14ac:dyDescent="0.35">
      <c r="C10209"/>
      <c r="D10209"/>
      <c r="E10209"/>
      <c r="F10209"/>
      <c r="G10209"/>
      <c r="H10209"/>
      <c r="I10209"/>
      <c r="J10209"/>
      <c r="K10209"/>
      <c r="L10209"/>
      <c r="M10209"/>
      <c r="N10209"/>
      <c r="O10209"/>
      <c r="P10209"/>
      <c r="Q10209"/>
    </row>
    <row r="10210" spans="3:17" x14ac:dyDescent="0.35">
      <c r="C10210"/>
      <c r="D10210"/>
      <c r="E10210"/>
      <c r="F10210"/>
      <c r="G10210"/>
      <c r="H10210"/>
      <c r="I10210"/>
      <c r="J10210"/>
      <c r="K10210"/>
      <c r="L10210"/>
      <c r="M10210"/>
      <c r="N10210"/>
      <c r="O10210"/>
      <c r="P10210"/>
      <c r="Q10210"/>
    </row>
    <row r="10211" spans="3:17" x14ac:dyDescent="0.35">
      <c r="C10211"/>
      <c r="D10211"/>
      <c r="E10211"/>
      <c r="F10211"/>
      <c r="G10211"/>
      <c r="H10211"/>
      <c r="I10211"/>
      <c r="J10211"/>
      <c r="K10211"/>
      <c r="L10211"/>
      <c r="M10211"/>
      <c r="N10211"/>
      <c r="O10211"/>
      <c r="P10211"/>
      <c r="Q10211"/>
    </row>
    <row r="10212" spans="3:17" x14ac:dyDescent="0.35">
      <c r="C10212"/>
      <c r="D10212"/>
      <c r="E10212"/>
      <c r="F10212"/>
      <c r="G10212"/>
      <c r="H10212"/>
      <c r="I10212"/>
      <c r="J10212"/>
      <c r="K10212"/>
      <c r="L10212"/>
      <c r="M10212"/>
      <c r="N10212"/>
      <c r="O10212"/>
      <c r="P10212"/>
      <c r="Q10212"/>
    </row>
    <row r="10213" spans="3:17" x14ac:dyDescent="0.35">
      <c r="C10213"/>
      <c r="D10213"/>
      <c r="E10213"/>
      <c r="F10213"/>
      <c r="G10213"/>
      <c r="H10213"/>
      <c r="I10213"/>
      <c r="J10213"/>
      <c r="K10213"/>
      <c r="L10213"/>
      <c r="M10213"/>
      <c r="N10213"/>
      <c r="O10213"/>
      <c r="P10213"/>
      <c r="Q10213"/>
    </row>
    <row r="10214" spans="3:17" x14ac:dyDescent="0.35">
      <c r="C10214"/>
      <c r="D10214"/>
      <c r="E10214"/>
      <c r="F10214"/>
      <c r="G10214"/>
      <c r="H10214"/>
      <c r="I10214"/>
      <c r="J10214"/>
      <c r="K10214"/>
      <c r="L10214"/>
      <c r="M10214"/>
      <c r="N10214"/>
      <c r="O10214"/>
      <c r="P10214"/>
      <c r="Q10214"/>
    </row>
    <row r="10215" spans="3:17" x14ac:dyDescent="0.35">
      <c r="C10215"/>
      <c r="D10215"/>
      <c r="E10215"/>
      <c r="F10215"/>
      <c r="G10215"/>
      <c r="H10215"/>
      <c r="I10215"/>
      <c r="J10215"/>
      <c r="K10215"/>
      <c r="L10215"/>
      <c r="M10215"/>
      <c r="N10215"/>
      <c r="O10215"/>
      <c r="P10215"/>
      <c r="Q10215"/>
    </row>
    <row r="10216" spans="3:17" x14ac:dyDescent="0.35">
      <c r="C10216"/>
      <c r="D10216"/>
      <c r="E10216"/>
      <c r="F10216"/>
      <c r="G10216"/>
      <c r="H10216"/>
      <c r="I10216"/>
      <c r="J10216"/>
      <c r="K10216"/>
      <c r="L10216"/>
      <c r="M10216"/>
      <c r="N10216"/>
      <c r="O10216"/>
      <c r="P10216"/>
      <c r="Q10216"/>
    </row>
    <row r="10217" spans="3:17" x14ac:dyDescent="0.35">
      <c r="C10217"/>
      <c r="D10217"/>
      <c r="E10217"/>
      <c r="F10217"/>
      <c r="G10217"/>
      <c r="H10217"/>
      <c r="I10217"/>
      <c r="J10217"/>
      <c r="K10217"/>
      <c r="L10217"/>
      <c r="M10217"/>
      <c r="N10217"/>
      <c r="O10217"/>
      <c r="P10217"/>
      <c r="Q10217"/>
    </row>
    <row r="10218" spans="3:17" x14ac:dyDescent="0.35">
      <c r="C10218"/>
      <c r="D10218"/>
      <c r="E10218"/>
      <c r="F10218"/>
      <c r="G10218"/>
      <c r="H10218"/>
      <c r="I10218"/>
      <c r="J10218"/>
      <c r="K10218"/>
      <c r="L10218"/>
      <c r="M10218"/>
      <c r="N10218"/>
      <c r="O10218"/>
      <c r="P10218"/>
      <c r="Q10218"/>
    </row>
    <row r="10219" spans="3:17" x14ac:dyDescent="0.35">
      <c r="C10219"/>
      <c r="D10219"/>
      <c r="E10219"/>
      <c r="F10219"/>
      <c r="G10219"/>
      <c r="H10219"/>
      <c r="I10219"/>
      <c r="J10219"/>
      <c r="K10219"/>
      <c r="L10219"/>
      <c r="M10219"/>
      <c r="N10219"/>
      <c r="O10219"/>
      <c r="P10219"/>
      <c r="Q10219"/>
    </row>
    <row r="10220" spans="3:17" x14ac:dyDescent="0.35">
      <c r="C10220"/>
      <c r="D10220"/>
      <c r="E10220"/>
      <c r="F10220"/>
      <c r="G10220"/>
      <c r="H10220"/>
      <c r="I10220"/>
      <c r="J10220"/>
      <c r="K10220"/>
      <c r="L10220"/>
      <c r="M10220"/>
      <c r="N10220"/>
      <c r="O10220"/>
      <c r="P10220"/>
      <c r="Q10220"/>
    </row>
    <row r="10221" spans="3:17" x14ac:dyDescent="0.35">
      <c r="C10221"/>
      <c r="D10221"/>
      <c r="E10221"/>
      <c r="F10221"/>
      <c r="G10221"/>
      <c r="H10221"/>
      <c r="I10221"/>
      <c r="J10221"/>
      <c r="K10221"/>
      <c r="L10221"/>
      <c r="M10221"/>
      <c r="N10221"/>
      <c r="O10221"/>
      <c r="P10221"/>
      <c r="Q10221"/>
    </row>
    <row r="10222" spans="3:17" x14ac:dyDescent="0.35">
      <c r="C10222"/>
      <c r="D10222"/>
      <c r="E10222"/>
      <c r="F10222"/>
      <c r="G10222"/>
      <c r="H10222"/>
      <c r="I10222"/>
      <c r="J10222"/>
      <c r="K10222"/>
      <c r="L10222"/>
      <c r="M10222"/>
      <c r="N10222"/>
      <c r="O10222"/>
      <c r="P10222"/>
      <c r="Q10222"/>
    </row>
    <row r="10223" spans="3:17" x14ac:dyDescent="0.35">
      <c r="C10223"/>
      <c r="D10223"/>
      <c r="E10223"/>
      <c r="F10223"/>
      <c r="G10223"/>
      <c r="H10223"/>
      <c r="I10223"/>
      <c r="J10223"/>
      <c r="K10223"/>
      <c r="L10223"/>
      <c r="M10223"/>
      <c r="N10223"/>
      <c r="O10223"/>
      <c r="P10223"/>
      <c r="Q10223"/>
    </row>
    <row r="10224" spans="3:17" x14ac:dyDescent="0.35">
      <c r="C10224"/>
      <c r="D10224"/>
      <c r="E10224"/>
      <c r="F10224"/>
      <c r="G10224"/>
      <c r="H10224"/>
      <c r="I10224"/>
      <c r="J10224"/>
      <c r="K10224"/>
      <c r="L10224"/>
      <c r="M10224"/>
      <c r="N10224"/>
      <c r="O10224"/>
      <c r="P10224"/>
      <c r="Q10224"/>
    </row>
    <row r="10225" spans="3:17" x14ac:dyDescent="0.35">
      <c r="C10225"/>
      <c r="D10225"/>
      <c r="E10225"/>
      <c r="F10225"/>
      <c r="G10225"/>
      <c r="H10225"/>
      <c r="I10225"/>
      <c r="J10225"/>
      <c r="K10225"/>
      <c r="L10225"/>
      <c r="M10225"/>
      <c r="N10225"/>
      <c r="O10225"/>
      <c r="P10225"/>
      <c r="Q10225"/>
    </row>
    <row r="10226" spans="3:17" x14ac:dyDescent="0.35">
      <c r="C10226"/>
      <c r="D10226"/>
      <c r="E10226"/>
      <c r="F10226"/>
      <c r="G10226"/>
      <c r="H10226"/>
      <c r="I10226"/>
      <c r="J10226"/>
      <c r="K10226"/>
      <c r="L10226"/>
      <c r="M10226"/>
      <c r="N10226"/>
      <c r="O10226"/>
      <c r="P10226"/>
      <c r="Q10226"/>
    </row>
    <row r="10227" spans="3:17" x14ac:dyDescent="0.35">
      <c r="C10227"/>
      <c r="D10227"/>
      <c r="E10227"/>
      <c r="F10227"/>
      <c r="G10227"/>
      <c r="H10227"/>
      <c r="I10227"/>
      <c r="J10227"/>
      <c r="K10227"/>
      <c r="L10227"/>
      <c r="M10227"/>
      <c r="N10227"/>
      <c r="O10227"/>
      <c r="P10227"/>
      <c r="Q10227"/>
    </row>
    <row r="10228" spans="3:17" x14ac:dyDescent="0.35">
      <c r="C10228"/>
      <c r="D10228"/>
      <c r="E10228"/>
      <c r="F10228"/>
      <c r="G10228"/>
      <c r="H10228"/>
      <c r="I10228"/>
      <c r="J10228"/>
      <c r="K10228"/>
      <c r="L10228"/>
      <c r="M10228"/>
      <c r="N10228"/>
      <c r="O10228"/>
      <c r="P10228"/>
      <c r="Q10228"/>
    </row>
    <row r="10229" spans="3:17" x14ac:dyDescent="0.35">
      <c r="C10229"/>
      <c r="D10229"/>
      <c r="E10229"/>
      <c r="F10229"/>
      <c r="G10229"/>
      <c r="H10229"/>
      <c r="I10229"/>
      <c r="J10229"/>
      <c r="K10229"/>
      <c r="L10229"/>
      <c r="M10229"/>
      <c r="N10229"/>
      <c r="O10229"/>
      <c r="P10229"/>
      <c r="Q10229"/>
    </row>
    <row r="10230" spans="3:17" x14ac:dyDescent="0.35">
      <c r="C10230"/>
      <c r="D10230"/>
      <c r="E10230"/>
      <c r="F10230"/>
      <c r="G10230"/>
      <c r="H10230"/>
      <c r="I10230"/>
      <c r="J10230"/>
      <c r="K10230"/>
      <c r="L10230"/>
      <c r="M10230"/>
      <c r="N10230"/>
      <c r="O10230"/>
      <c r="P10230"/>
      <c r="Q10230"/>
    </row>
    <row r="10231" spans="3:17" x14ac:dyDescent="0.35">
      <c r="C10231"/>
      <c r="D10231"/>
      <c r="E10231"/>
      <c r="F10231"/>
      <c r="G10231"/>
      <c r="H10231"/>
      <c r="I10231"/>
      <c r="J10231"/>
      <c r="K10231"/>
      <c r="L10231"/>
      <c r="M10231"/>
      <c r="N10231"/>
      <c r="O10231"/>
      <c r="P10231"/>
      <c r="Q10231"/>
    </row>
    <row r="10232" spans="3:17" x14ac:dyDescent="0.35">
      <c r="C10232"/>
      <c r="D10232"/>
      <c r="E10232"/>
      <c r="F10232"/>
      <c r="G10232"/>
      <c r="H10232"/>
      <c r="I10232"/>
      <c r="J10232"/>
      <c r="K10232"/>
      <c r="L10232"/>
      <c r="M10232"/>
      <c r="N10232"/>
      <c r="O10232"/>
      <c r="P10232"/>
      <c r="Q10232"/>
    </row>
    <row r="10233" spans="3:17" x14ac:dyDescent="0.35">
      <c r="C10233"/>
      <c r="D10233"/>
      <c r="E10233"/>
      <c r="F10233"/>
      <c r="G10233"/>
      <c r="H10233"/>
      <c r="I10233"/>
      <c r="J10233"/>
      <c r="K10233"/>
      <c r="L10233"/>
      <c r="M10233"/>
      <c r="N10233"/>
      <c r="O10233"/>
      <c r="P10233"/>
      <c r="Q10233"/>
    </row>
    <row r="10234" spans="3:17" x14ac:dyDescent="0.35">
      <c r="C10234"/>
      <c r="D10234"/>
      <c r="E10234"/>
      <c r="F10234"/>
      <c r="G10234"/>
      <c r="H10234"/>
      <c r="I10234"/>
      <c r="J10234"/>
      <c r="K10234"/>
      <c r="L10234"/>
      <c r="M10234"/>
      <c r="N10234"/>
      <c r="O10234"/>
      <c r="P10234"/>
      <c r="Q10234"/>
    </row>
    <row r="10235" spans="3:17" x14ac:dyDescent="0.35">
      <c r="C10235"/>
      <c r="D10235"/>
      <c r="E10235"/>
      <c r="F10235"/>
      <c r="G10235"/>
      <c r="H10235"/>
      <c r="I10235"/>
      <c r="J10235"/>
      <c r="K10235"/>
      <c r="L10235"/>
      <c r="M10235"/>
      <c r="N10235"/>
      <c r="O10235"/>
      <c r="P10235"/>
      <c r="Q10235"/>
    </row>
    <row r="10236" spans="3:17" x14ac:dyDescent="0.35">
      <c r="C10236"/>
      <c r="D10236"/>
      <c r="E10236"/>
      <c r="F10236"/>
      <c r="G10236"/>
      <c r="H10236"/>
      <c r="I10236"/>
      <c r="J10236"/>
      <c r="K10236"/>
      <c r="L10236"/>
      <c r="M10236"/>
      <c r="N10236"/>
      <c r="O10236"/>
      <c r="P10236"/>
      <c r="Q10236"/>
    </row>
    <row r="10237" spans="3:17" x14ac:dyDescent="0.35">
      <c r="C10237"/>
      <c r="D10237"/>
      <c r="E10237"/>
      <c r="F10237"/>
      <c r="G10237"/>
      <c r="H10237"/>
      <c r="I10237"/>
      <c r="J10237"/>
      <c r="K10237"/>
      <c r="L10237"/>
      <c r="M10237"/>
      <c r="N10237"/>
      <c r="O10237"/>
      <c r="P10237"/>
      <c r="Q10237"/>
    </row>
    <row r="10238" spans="3:17" x14ac:dyDescent="0.35">
      <c r="C10238"/>
      <c r="D10238"/>
      <c r="E10238"/>
      <c r="F10238"/>
      <c r="G10238"/>
      <c r="H10238"/>
      <c r="I10238"/>
      <c r="J10238"/>
      <c r="K10238"/>
      <c r="L10238"/>
      <c r="M10238"/>
      <c r="N10238"/>
      <c r="O10238"/>
      <c r="P10238"/>
      <c r="Q10238"/>
    </row>
    <row r="10239" spans="3:17" x14ac:dyDescent="0.35">
      <c r="C10239"/>
      <c r="D10239"/>
      <c r="E10239"/>
      <c r="F10239"/>
      <c r="G10239"/>
      <c r="H10239"/>
      <c r="I10239"/>
      <c r="J10239"/>
      <c r="K10239"/>
      <c r="L10239"/>
      <c r="M10239"/>
      <c r="N10239"/>
      <c r="O10239"/>
      <c r="P10239"/>
      <c r="Q10239"/>
    </row>
    <row r="10240" spans="3:17" x14ac:dyDescent="0.35">
      <c r="C10240"/>
      <c r="D10240"/>
      <c r="E10240"/>
      <c r="F10240"/>
      <c r="G10240"/>
      <c r="H10240"/>
      <c r="I10240"/>
      <c r="J10240"/>
      <c r="K10240"/>
      <c r="L10240"/>
      <c r="M10240"/>
      <c r="N10240"/>
      <c r="O10240"/>
      <c r="P10240"/>
      <c r="Q10240"/>
    </row>
    <row r="10241" spans="3:17" x14ac:dyDescent="0.35">
      <c r="C10241"/>
      <c r="D10241"/>
      <c r="E10241"/>
      <c r="F10241"/>
      <c r="G10241"/>
      <c r="H10241"/>
      <c r="I10241"/>
      <c r="J10241"/>
      <c r="K10241"/>
      <c r="L10241"/>
      <c r="M10241"/>
      <c r="N10241"/>
      <c r="O10241"/>
      <c r="P10241"/>
      <c r="Q10241"/>
    </row>
    <row r="10242" spans="3:17" x14ac:dyDescent="0.35">
      <c r="C10242"/>
      <c r="D10242"/>
      <c r="E10242"/>
      <c r="F10242"/>
      <c r="G10242"/>
      <c r="H10242"/>
      <c r="I10242"/>
      <c r="J10242"/>
      <c r="K10242"/>
      <c r="L10242"/>
      <c r="M10242"/>
      <c r="N10242"/>
      <c r="O10242"/>
      <c r="P10242"/>
      <c r="Q10242"/>
    </row>
    <row r="10243" spans="3:17" x14ac:dyDescent="0.35">
      <c r="C10243"/>
      <c r="D10243"/>
      <c r="E10243"/>
      <c r="F10243"/>
      <c r="G10243"/>
      <c r="H10243"/>
      <c r="I10243"/>
      <c r="J10243"/>
      <c r="K10243"/>
      <c r="L10243"/>
      <c r="M10243"/>
      <c r="N10243"/>
      <c r="O10243"/>
      <c r="P10243"/>
      <c r="Q10243"/>
    </row>
    <row r="10244" spans="3:17" x14ac:dyDescent="0.35">
      <c r="C10244"/>
      <c r="D10244"/>
      <c r="E10244"/>
      <c r="F10244"/>
      <c r="G10244"/>
      <c r="H10244"/>
      <c r="I10244"/>
      <c r="J10244"/>
      <c r="K10244"/>
      <c r="L10244"/>
      <c r="M10244"/>
      <c r="N10244"/>
      <c r="O10244"/>
      <c r="P10244"/>
      <c r="Q10244"/>
    </row>
    <row r="10245" spans="3:17" x14ac:dyDescent="0.35">
      <c r="C10245"/>
      <c r="D10245"/>
      <c r="E10245"/>
      <c r="F10245"/>
      <c r="G10245"/>
      <c r="H10245"/>
      <c r="I10245"/>
      <c r="J10245"/>
      <c r="K10245"/>
      <c r="L10245"/>
      <c r="M10245"/>
      <c r="N10245"/>
      <c r="O10245"/>
      <c r="P10245"/>
      <c r="Q10245"/>
    </row>
    <row r="10246" spans="3:17" x14ac:dyDescent="0.35">
      <c r="C10246"/>
      <c r="D10246"/>
      <c r="E10246"/>
      <c r="F10246"/>
      <c r="G10246"/>
      <c r="H10246"/>
      <c r="I10246"/>
      <c r="J10246"/>
      <c r="K10246"/>
      <c r="L10246"/>
      <c r="M10246"/>
      <c r="N10246"/>
      <c r="O10246"/>
      <c r="P10246"/>
      <c r="Q10246"/>
    </row>
    <row r="10247" spans="3:17" x14ac:dyDescent="0.35">
      <c r="C10247"/>
      <c r="D10247"/>
      <c r="E10247"/>
      <c r="F10247"/>
      <c r="G10247"/>
      <c r="H10247"/>
      <c r="I10247"/>
      <c r="J10247"/>
      <c r="K10247"/>
      <c r="L10247"/>
      <c r="M10247"/>
      <c r="N10247"/>
      <c r="O10247"/>
      <c r="P10247"/>
      <c r="Q10247"/>
    </row>
    <row r="10248" spans="3:17" x14ac:dyDescent="0.35">
      <c r="C10248"/>
      <c r="D10248"/>
      <c r="E10248"/>
      <c r="F10248"/>
      <c r="G10248"/>
      <c r="H10248"/>
      <c r="I10248"/>
      <c r="J10248"/>
      <c r="K10248"/>
      <c r="L10248"/>
      <c r="M10248"/>
      <c r="N10248"/>
      <c r="O10248"/>
      <c r="P10248"/>
      <c r="Q10248"/>
    </row>
    <row r="10249" spans="3:17" x14ac:dyDescent="0.35">
      <c r="C10249"/>
      <c r="D10249"/>
      <c r="E10249"/>
      <c r="F10249"/>
      <c r="G10249"/>
      <c r="H10249"/>
      <c r="I10249"/>
      <c r="J10249"/>
      <c r="K10249"/>
      <c r="L10249"/>
      <c r="M10249"/>
      <c r="N10249"/>
      <c r="O10249"/>
      <c r="P10249"/>
      <c r="Q10249"/>
    </row>
    <row r="10250" spans="3:17" x14ac:dyDescent="0.35">
      <c r="C10250"/>
      <c r="D10250"/>
      <c r="E10250"/>
      <c r="F10250"/>
      <c r="G10250"/>
      <c r="H10250"/>
      <c r="I10250"/>
      <c r="J10250"/>
      <c r="K10250"/>
      <c r="L10250"/>
      <c r="M10250"/>
      <c r="N10250"/>
      <c r="O10250"/>
      <c r="P10250"/>
      <c r="Q10250"/>
    </row>
    <row r="10251" spans="3:17" x14ac:dyDescent="0.35">
      <c r="C10251"/>
      <c r="D10251"/>
      <c r="E10251"/>
      <c r="F10251"/>
      <c r="G10251"/>
      <c r="H10251"/>
      <c r="I10251"/>
      <c r="J10251"/>
      <c r="K10251"/>
      <c r="L10251"/>
      <c r="M10251"/>
      <c r="N10251"/>
      <c r="O10251"/>
      <c r="P10251"/>
      <c r="Q10251"/>
    </row>
    <row r="10252" spans="3:17" x14ac:dyDescent="0.35">
      <c r="C10252"/>
      <c r="D10252"/>
      <c r="E10252"/>
      <c r="F10252"/>
      <c r="G10252"/>
      <c r="H10252"/>
      <c r="I10252"/>
      <c r="J10252"/>
      <c r="K10252"/>
      <c r="L10252"/>
      <c r="M10252"/>
      <c r="N10252"/>
      <c r="O10252"/>
      <c r="P10252"/>
      <c r="Q10252"/>
    </row>
    <row r="10253" spans="3:17" x14ac:dyDescent="0.35">
      <c r="C10253"/>
      <c r="D10253"/>
      <c r="E10253"/>
      <c r="F10253"/>
      <c r="G10253"/>
      <c r="H10253"/>
      <c r="I10253"/>
      <c r="J10253"/>
      <c r="K10253"/>
      <c r="L10253"/>
      <c r="M10253"/>
      <c r="N10253"/>
      <c r="O10253"/>
      <c r="P10253"/>
      <c r="Q10253"/>
    </row>
    <row r="10254" spans="3:17" x14ac:dyDescent="0.35">
      <c r="C10254"/>
      <c r="D10254"/>
      <c r="E10254"/>
      <c r="F10254"/>
      <c r="G10254"/>
      <c r="H10254"/>
      <c r="I10254"/>
      <c r="J10254"/>
      <c r="K10254"/>
      <c r="L10254"/>
      <c r="M10254"/>
      <c r="N10254"/>
      <c r="O10254"/>
      <c r="P10254"/>
      <c r="Q10254"/>
    </row>
    <row r="10255" spans="3:17" x14ac:dyDescent="0.35">
      <c r="C10255"/>
      <c r="D10255"/>
      <c r="E10255"/>
      <c r="F10255"/>
      <c r="G10255"/>
      <c r="H10255"/>
      <c r="I10255"/>
      <c r="J10255"/>
      <c r="K10255"/>
      <c r="L10255"/>
      <c r="M10255"/>
      <c r="N10255"/>
      <c r="O10255"/>
      <c r="P10255"/>
      <c r="Q10255"/>
    </row>
    <row r="10256" spans="3:17" x14ac:dyDescent="0.35">
      <c r="C10256"/>
      <c r="D10256"/>
      <c r="E10256"/>
      <c r="F10256"/>
      <c r="G10256"/>
      <c r="H10256"/>
      <c r="I10256"/>
      <c r="J10256"/>
      <c r="K10256"/>
      <c r="L10256"/>
      <c r="M10256"/>
      <c r="N10256"/>
      <c r="O10256"/>
      <c r="P10256"/>
      <c r="Q10256"/>
    </row>
    <row r="10257" spans="3:17" x14ac:dyDescent="0.35">
      <c r="C10257"/>
      <c r="D10257"/>
      <c r="E10257"/>
      <c r="F10257"/>
      <c r="G10257"/>
      <c r="H10257"/>
      <c r="I10257"/>
      <c r="J10257"/>
      <c r="K10257"/>
      <c r="L10257"/>
      <c r="M10257"/>
      <c r="N10257"/>
      <c r="O10257"/>
      <c r="P10257"/>
      <c r="Q10257"/>
    </row>
    <row r="10258" spans="3:17" x14ac:dyDescent="0.35">
      <c r="C10258"/>
      <c r="D10258"/>
      <c r="E10258"/>
      <c r="F10258"/>
      <c r="G10258"/>
      <c r="H10258"/>
      <c r="I10258"/>
      <c r="J10258"/>
      <c r="K10258"/>
      <c r="L10258"/>
      <c r="M10258"/>
      <c r="N10258"/>
      <c r="O10258"/>
      <c r="P10258"/>
      <c r="Q10258"/>
    </row>
    <row r="10259" spans="3:17" x14ac:dyDescent="0.35">
      <c r="C10259"/>
      <c r="D10259"/>
      <c r="E10259"/>
      <c r="F10259"/>
      <c r="G10259"/>
      <c r="H10259"/>
      <c r="I10259"/>
      <c r="J10259"/>
      <c r="K10259"/>
      <c r="L10259"/>
      <c r="M10259"/>
      <c r="N10259"/>
      <c r="O10259"/>
      <c r="P10259"/>
      <c r="Q10259"/>
    </row>
    <row r="10260" spans="3:17" x14ac:dyDescent="0.35">
      <c r="C10260"/>
      <c r="D10260"/>
      <c r="E10260"/>
      <c r="F10260"/>
      <c r="G10260"/>
      <c r="H10260"/>
      <c r="I10260"/>
      <c r="J10260"/>
      <c r="K10260"/>
      <c r="L10260"/>
      <c r="M10260"/>
      <c r="N10260"/>
      <c r="O10260"/>
      <c r="P10260"/>
      <c r="Q10260"/>
    </row>
    <row r="10261" spans="3:17" x14ac:dyDescent="0.35">
      <c r="C10261"/>
      <c r="D10261"/>
      <c r="E10261"/>
      <c r="F10261"/>
      <c r="G10261"/>
      <c r="H10261"/>
      <c r="I10261"/>
      <c r="J10261"/>
      <c r="K10261"/>
      <c r="L10261"/>
      <c r="M10261"/>
      <c r="N10261"/>
      <c r="O10261"/>
      <c r="P10261"/>
      <c r="Q10261"/>
    </row>
    <row r="10262" spans="3:17" x14ac:dyDescent="0.35">
      <c r="C10262"/>
      <c r="D10262"/>
      <c r="E10262"/>
      <c r="F10262"/>
      <c r="G10262"/>
      <c r="H10262"/>
      <c r="I10262"/>
      <c r="J10262"/>
      <c r="K10262"/>
      <c r="L10262"/>
      <c r="M10262"/>
      <c r="N10262"/>
      <c r="O10262"/>
      <c r="P10262"/>
      <c r="Q10262"/>
    </row>
    <row r="10263" spans="3:17" x14ac:dyDescent="0.35">
      <c r="C10263"/>
      <c r="D10263"/>
      <c r="E10263"/>
      <c r="F10263"/>
      <c r="G10263"/>
      <c r="H10263"/>
      <c r="I10263"/>
      <c r="J10263"/>
      <c r="K10263"/>
      <c r="L10263"/>
      <c r="M10263"/>
      <c r="N10263"/>
      <c r="O10263"/>
      <c r="P10263"/>
      <c r="Q10263"/>
    </row>
    <row r="10264" spans="3:17" x14ac:dyDescent="0.35">
      <c r="C10264"/>
      <c r="D10264"/>
      <c r="E10264"/>
      <c r="F10264"/>
      <c r="G10264"/>
      <c r="H10264"/>
      <c r="I10264"/>
      <c r="J10264"/>
      <c r="K10264"/>
      <c r="L10264"/>
      <c r="M10264"/>
      <c r="N10264"/>
      <c r="O10264"/>
      <c r="P10264"/>
      <c r="Q10264"/>
    </row>
    <row r="10265" spans="3:17" x14ac:dyDescent="0.35">
      <c r="C10265"/>
      <c r="D10265"/>
      <c r="E10265"/>
      <c r="F10265"/>
      <c r="G10265"/>
      <c r="H10265"/>
      <c r="I10265"/>
      <c r="J10265"/>
      <c r="K10265"/>
      <c r="L10265"/>
      <c r="M10265"/>
      <c r="N10265"/>
      <c r="O10265"/>
      <c r="P10265"/>
      <c r="Q10265"/>
    </row>
    <row r="10266" spans="3:17" x14ac:dyDescent="0.35">
      <c r="C10266"/>
      <c r="D10266"/>
      <c r="E10266"/>
      <c r="F10266"/>
      <c r="G10266"/>
      <c r="H10266"/>
      <c r="I10266"/>
      <c r="J10266"/>
      <c r="K10266"/>
      <c r="L10266"/>
      <c r="M10266"/>
      <c r="N10266"/>
      <c r="O10266"/>
      <c r="P10266"/>
      <c r="Q10266"/>
    </row>
    <row r="10267" spans="3:17" x14ac:dyDescent="0.35">
      <c r="C10267"/>
      <c r="D10267"/>
      <c r="E10267"/>
      <c r="F10267"/>
      <c r="G10267"/>
      <c r="H10267"/>
      <c r="I10267"/>
      <c r="J10267"/>
      <c r="K10267"/>
      <c r="L10267"/>
      <c r="M10267"/>
      <c r="N10267"/>
      <c r="O10267"/>
      <c r="P10267"/>
      <c r="Q10267"/>
    </row>
    <row r="10268" spans="3:17" x14ac:dyDescent="0.35">
      <c r="C10268"/>
      <c r="D10268"/>
      <c r="E10268"/>
      <c r="F10268"/>
      <c r="G10268"/>
      <c r="H10268"/>
      <c r="I10268"/>
      <c r="J10268"/>
      <c r="K10268"/>
      <c r="L10268"/>
      <c r="M10268"/>
      <c r="N10268"/>
      <c r="O10268"/>
      <c r="P10268"/>
      <c r="Q10268"/>
    </row>
    <row r="10269" spans="3:17" x14ac:dyDescent="0.35">
      <c r="C10269"/>
      <c r="D10269"/>
      <c r="E10269"/>
      <c r="F10269"/>
      <c r="G10269"/>
      <c r="H10269"/>
      <c r="I10269"/>
      <c r="J10269"/>
      <c r="K10269"/>
      <c r="L10269"/>
      <c r="M10269"/>
      <c r="N10269"/>
      <c r="O10269"/>
      <c r="P10269"/>
      <c r="Q10269"/>
    </row>
    <row r="10270" spans="3:17" x14ac:dyDescent="0.35">
      <c r="C10270"/>
      <c r="D10270"/>
      <c r="E10270"/>
      <c r="F10270"/>
      <c r="G10270"/>
      <c r="H10270"/>
      <c r="I10270"/>
      <c r="J10270"/>
      <c r="K10270"/>
      <c r="L10270"/>
      <c r="M10270"/>
      <c r="N10270"/>
      <c r="O10270"/>
      <c r="P10270"/>
      <c r="Q10270"/>
    </row>
    <row r="10271" spans="3:17" x14ac:dyDescent="0.35">
      <c r="C10271"/>
      <c r="D10271"/>
      <c r="E10271"/>
      <c r="F10271"/>
      <c r="G10271"/>
      <c r="H10271"/>
      <c r="I10271"/>
      <c r="J10271"/>
      <c r="K10271"/>
      <c r="L10271"/>
      <c r="M10271"/>
      <c r="N10271"/>
      <c r="O10271"/>
      <c r="P10271"/>
      <c r="Q10271"/>
    </row>
    <row r="10272" spans="3:17" x14ac:dyDescent="0.35">
      <c r="C10272"/>
      <c r="D10272"/>
      <c r="E10272"/>
      <c r="F10272"/>
      <c r="G10272"/>
      <c r="H10272"/>
      <c r="I10272"/>
      <c r="J10272"/>
      <c r="K10272"/>
      <c r="L10272"/>
      <c r="M10272"/>
      <c r="N10272"/>
      <c r="O10272"/>
      <c r="P10272"/>
      <c r="Q10272"/>
    </row>
    <row r="10273" spans="3:17" x14ac:dyDescent="0.35">
      <c r="C10273"/>
      <c r="D10273"/>
      <c r="E10273"/>
      <c r="F10273"/>
      <c r="G10273"/>
      <c r="H10273"/>
      <c r="I10273"/>
      <c r="J10273"/>
      <c r="K10273"/>
      <c r="L10273"/>
      <c r="M10273"/>
      <c r="N10273"/>
      <c r="O10273"/>
      <c r="P10273"/>
      <c r="Q10273"/>
    </row>
    <row r="10274" spans="3:17" x14ac:dyDescent="0.35">
      <c r="C10274"/>
      <c r="D10274"/>
      <c r="E10274"/>
      <c r="F10274"/>
      <c r="G10274"/>
      <c r="H10274"/>
      <c r="I10274"/>
      <c r="J10274"/>
      <c r="K10274"/>
      <c r="L10274"/>
      <c r="M10274"/>
      <c r="N10274"/>
      <c r="O10274"/>
      <c r="P10274"/>
      <c r="Q10274"/>
    </row>
    <row r="10275" spans="3:17" x14ac:dyDescent="0.35">
      <c r="C10275"/>
      <c r="D10275"/>
      <c r="E10275"/>
      <c r="F10275"/>
      <c r="G10275"/>
      <c r="H10275"/>
      <c r="I10275"/>
      <c r="J10275"/>
      <c r="K10275"/>
      <c r="L10275"/>
      <c r="M10275"/>
      <c r="N10275"/>
      <c r="O10275"/>
      <c r="P10275"/>
      <c r="Q10275"/>
    </row>
    <row r="10276" spans="3:17" x14ac:dyDescent="0.35">
      <c r="C10276"/>
      <c r="D10276"/>
      <c r="E10276"/>
      <c r="F10276"/>
      <c r="G10276"/>
      <c r="H10276"/>
      <c r="I10276"/>
      <c r="J10276"/>
      <c r="K10276"/>
      <c r="L10276"/>
      <c r="M10276"/>
      <c r="N10276"/>
      <c r="O10276"/>
      <c r="P10276"/>
      <c r="Q10276"/>
    </row>
    <row r="10277" spans="3:17" x14ac:dyDescent="0.35">
      <c r="C10277"/>
      <c r="D10277"/>
      <c r="E10277"/>
      <c r="F10277"/>
      <c r="G10277"/>
      <c r="H10277"/>
      <c r="I10277"/>
      <c r="J10277"/>
      <c r="K10277"/>
      <c r="L10277"/>
      <c r="M10277"/>
      <c r="N10277"/>
      <c r="O10277"/>
      <c r="P10277"/>
      <c r="Q10277"/>
    </row>
    <row r="10278" spans="3:17" x14ac:dyDescent="0.35">
      <c r="C10278"/>
      <c r="D10278"/>
      <c r="E10278"/>
      <c r="F10278"/>
      <c r="G10278"/>
      <c r="H10278"/>
      <c r="I10278"/>
      <c r="J10278"/>
      <c r="K10278"/>
      <c r="L10278"/>
      <c r="M10278"/>
      <c r="N10278"/>
      <c r="O10278"/>
      <c r="P10278"/>
      <c r="Q10278"/>
    </row>
    <row r="10279" spans="3:17" x14ac:dyDescent="0.35">
      <c r="C10279"/>
      <c r="D10279"/>
      <c r="E10279"/>
      <c r="F10279"/>
      <c r="G10279"/>
      <c r="H10279"/>
      <c r="I10279"/>
      <c r="J10279"/>
      <c r="K10279"/>
      <c r="L10279"/>
      <c r="M10279"/>
      <c r="N10279"/>
      <c r="O10279"/>
      <c r="P10279"/>
      <c r="Q10279"/>
    </row>
    <row r="10280" spans="3:17" x14ac:dyDescent="0.35">
      <c r="C10280"/>
      <c r="D10280"/>
      <c r="E10280"/>
      <c r="F10280"/>
      <c r="G10280"/>
      <c r="H10280"/>
      <c r="I10280"/>
      <c r="J10280"/>
      <c r="K10280"/>
      <c r="L10280"/>
      <c r="M10280"/>
      <c r="N10280"/>
      <c r="O10280"/>
      <c r="P10280"/>
      <c r="Q10280"/>
    </row>
    <row r="10281" spans="3:17" x14ac:dyDescent="0.35">
      <c r="C10281"/>
      <c r="D10281"/>
      <c r="E10281"/>
      <c r="F10281"/>
      <c r="G10281"/>
      <c r="H10281"/>
      <c r="I10281"/>
      <c r="J10281"/>
      <c r="K10281"/>
      <c r="L10281"/>
      <c r="M10281"/>
      <c r="N10281"/>
      <c r="O10281"/>
      <c r="P10281"/>
      <c r="Q10281"/>
    </row>
    <row r="10282" spans="3:17" x14ac:dyDescent="0.35">
      <c r="C10282"/>
      <c r="D10282"/>
      <c r="E10282"/>
      <c r="F10282"/>
      <c r="G10282"/>
      <c r="H10282"/>
      <c r="I10282"/>
      <c r="J10282"/>
      <c r="K10282"/>
      <c r="L10282"/>
      <c r="M10282"/>
      <c r="N10282"/>
      <c r="O10282"/>
      <c r="P10282"/>
      <c r="Q10282"/>
    </row>
    <row r="10283" spans="3:17" x14ac:dyDescent="0.35">
      <c r="C10283"/>
      <c r="D10283"/>
      <c r="E10283"/>
      <c r="F10283"/>
      <c r="G10283"/>
      <c r="H10283"/>
      <c r="I10283"/>
      <c r="J10283"/>
      <c r="K10283"/>
      <c r="L10283"/>
      <c r="M10283"/>
      <c r="N10283"/>
      <c r="O10283"/>
      <c r="P10283"/>
      <c r="Q10283"/>
    </row>
    <row r="10284" spans="3:17" x14ac:dyDescent="0.35">
      <c r="C10284"/>
      <c r="D10284"/>
      <c r="E10284"/>
      <c r="F10284"/>
      <c r="G10284"/>
      <c r="H10284"/>
      <c r="I10284"/>
      <c r="J10284"/>
      <c r="K10284"/>
      <c r="L10284"/>
      <c r="M10284"/>
      <c r="N10284"/>
      <c r="O10284"/>
      <c r="P10284"/>
      <c r="Q10284"/>
    </row>
    <row r="10285" spans="3:17" x14ac:dyDescent="0.35">
      <c r="C10285"/>
      <c r="D10285"/>
      <c r="E10285"/>
      <c r="F10285"/>
      <c r="G10285"/>
      <c r="H10285"/>
      <c r="I10285"/>
      <c r="J10285"/>
      <c r="K10285"/>
      <c r="L10285"/>
      <c r="M10285"/>
      <c r="N10285"/>
      <c r="O10285"/>
      <c r="P10285"/>
      <c r="Q10285"/>
    </row>
    <row r="10286" spans="3:17" x14ac:dyDescent="0.35">
      <c r="C10286"/>
      <c r="D10286"/>
      <c r="E10286"/>
      <c r="F10286"/>
      <c r="G10286"/>
      <c r="H10286"/>
      <c r="I10286"/>
      <c r="J10286"/>
      <c r="K10286"/>
      <c r="L10286"/>
      <c r="M10286"/>
      <c r="N10286"/>
      <c r="O10286"/>
      <c r="P10286"/>
      <c r="Q10286"/>
    </row>
    <row r="10287" spans="3:17" x14ac:dyDescent="0.35">
      <c r="C10287"/>
      <c r="D10287"/>
      <c r="E10287"/>
      <c r="F10287"/>
      <c r="G10287"/>
      <c r="H10287"/>
      <c r="I10287"/>
      <c r="J10287"/>
      <c r="K10287"/>
      <c r="L10287"/>
      <c r="M10287"/>
      <c r="N10287"/>
      <c r="O10287"/>
      <c r="P10287"/>
      <c r="Q10287"/>
    </row>
    <row r="10288" spans="3:17" x14ac:dyDescent="0.35">
      <c r="C10288"/>
      <c r="D10288"/>
      <c r="E10288"/>
      <c r="F10288"/>
      <c r="G10288"/>
      <c r="H10288"/>
      <c r="I10288"/>
      <c r="J10288"/>
      <c r="K10288"/>
      <c r="L10288"/>
      <c r="M10288"/>
      <c r="N10288"/>
      <c r="O10288"/>
      <c r="P10288"/>
      <c r="Q10288"/>
    </row>
    <row r="10289" spans="3:17" x14ac:dyDescent="0.35">
      <c r="C10289"/>
      <c r="D10289"/>
      <c r="E10289"/>
      <c r="F10289"/>
      <c r="G10289"/>
      <c r="H10289"/>
      <c r="I10289"/>
      <c r="J10289"/>
      <c r="K10289"/>
      <c r="L10289"/>
      <c r="M10289"/>
      <c r="N10289"/>
      <c r="O10289"/>
      <c r="P10289"/>
      <c r="Q10289"/>
    </row>
    <row r="10290" spans="3:17" x14ac:dyDescent="0.35">
      <c r="C10290"/>
      <c r="D10290"/>
      <c r="E10290"/>
      <c r="F10290"/>
      <c r="G10290"/>
      <c r="H10290"/>
      <c r="I10290"/>
      <c r="J10290"/>
      <c r="K10290"/>
      <c r="L10290"/>
      <c r="M10290"/>
      <c r="N10290"/>
      <c r="O10290"/>
      <c r="P10290"/>
      <c r="Q10290"/>
    </row>
    <row r="10291" spans="3:17" x14ac:dyDescent="0.35">
      <c r="C10291"/>
      <c r="D10291"/>
      <c r="E10291"/>
      <c r="F10291"/>
      <c r="G10291"/>
      <c r="H10291"/>
      <c r="I10291"/>
      <c r="J10291"/>
      <c r="K10291"/>
      <c r="L10291"/>
      <c r="M10291"/>
      <c r="N10291"/>
      <c r="O10291"/>
      <c r="P10291"/>
      <c r="Q10291"/>
    </row>
    <row r="10292" spans="3:17" x14ac:dyDescent="0.35">
      <c r="C10292"/>
      <c r="D10292"/>
      <c r="E10292"/>
      <c r="F10292"/>
      <c r="G10292"/>
      <c r="H10292"/>
      <c r="I10292"/>
      <c r="J10292"/>
      <c r="K10292"/>
      <c r="L10292"/>
      <c r="M10292"/>
      <c r="N10292"/>
      <c r="O10292"/>
      <c r="P10292"/>
      <c r="Q10292"/>
    </row>
    <row r="10293" spans="3:17" x14ac:dyDescent="0.35">
      <c r="C10293"/>
      <c r="D10293"/>
      <c r="E10293"/>
      <c r="F10293"/>
      <c r="G10293"/>
      <c r="H10293"/>
      <c r="I10293"/>
      <c r="J10293"/>
      <c r="K10293"/>
      <c r="L10293"/>
      <c r="M10293"/>
      <c r="N10293"/>
      <c r="O10293"/>
      <c r="P10293"/>
      <c r="Q10293"/>
    </row>
    <row r="10294" spans="3:17" x14ac:dyDescent="0.35">
      <c r="C10294"/>
      <c r="D10294"/>
      <c r="E10294"/>
      <c r="F10294"/>
      <c r="G10294"/>
      <c r="H10294"/>
      <c r="I10294"/>
      <c r="J10294"/>
      <c r="K10294"/>
      <c r="L10294"/>
      <c r="M10294"/>
      <c r="N10294"/>
      <c r="O10294"/>
      <c r="P10294"/>
      <c r="Q10294"/>
    </row>
    <row r="10295" spans="3:17" x14ac:dyDescent="0.35">
      <c r="C10295"/>
      <c r="D10295"/>
      <c r="E10295"/>
      <c r="F10295"/>
      <c r="G10295"/>
      <c r="H10295"/>
      <c r="I10295"/>
      <c r="J10295"/>
      <c r="K10295"/>
      <c r="L10295"/>
      <c r="M10295"/>
      <c r="N10295"/>
      <c r="O10295"/>
      <c r="P10295"/>
      <c r="Q10295"/>
    </row>
    <row r="10296" spans="3:17" x14ac:dyDescent="0.35">
      <c r="C10296"/>
      <c r="D10296"/>
      <c r="E10296"/>
      <c r="F10296"/>
      <c r="G10296"/>
      <c r="H10296"/>
      <c r="I10296"/>
      <c r="J10296"/>
      <c r="K10296"/>
      <c r="L10296"/>
      <c r="M10296"/>
      <c r="N10296"/>
      <c r="O10296"/>
      <c r="P10296"/>
      <c r="Q10296"/>
    </row>
    <row r="10297" spans="3:17" x14ac:dyDescent="0.35">
      <c r="C10297"/>
      <c r="D10297"/>
      <c r="E10297"/>
      <c r="F10297"/>
      <c r="G10297"/>
      <c r="H10297"/>
      <c r="I10297"/>
      <c r="J10297"/>
      <c r="K10297"/>
      <c r="L10297"/>
      <c r="M10297"/>
      <c r="N10297"/>
      <c r="O10297"/>
      <c r="P10297"/>
      <c r="Q10297"/>
    </row>
    <row r="10298" spans="3:17" x14ac:dyDescent="0.35">
      <c r="C10298"/>
      <c r="D10298"/>
      <c r="E10298"/>
      <c r="F10298"/>
      <c r="G10298"/>
      <c r="H10298"/>
      <c r="I10298"/>
      <c r="J10298"/>
      <c r="K10298"/>
      <c r="L10298"/>
      <c r="M10298"/>
      <c r="N10298"/>
      <c r="O10298"/>
      <c r="P10298"/>
      <c r="Q10298"/>
    </row>
    <row r="10299" spans="3:17" x14ac:dyDescent="0.35">
      <c r="C10299"/>
      <c r="D10299"/>
      <c r="E10299"/>
      <c r="F10299"/>
      <c r="G10299"/>
      <c r="H10299"/>
      <c r="I10299"/>
      <c r="J10299"/>
      <c r="K10299"/>
      <c r="L10299"/>
      <c r="M10299"/>
      <c r="N10299"/>
      <c r="O10299"/>
      <c r="P10299"/>
      <c r="Q10299"/>
    </row>
    <row r="10300" spans="3:17" x14ac:dyDescent="0.35">
      <c r="C10300"/>
      <c r="D10300"/>
      <c r="E10300"/>
      <c r="F10300"/>
      <c r="G10300"/>
      <c r="H10300"/>
      <c r="I10300"/>
      <c r="J10300"/>
      <c r="K10300"/>
      <c r="L10300"/>
      <c r="M10300"/>
      <c r="N10300"/>
      <c r="O10300"/>
      <c r="P10300"/>
      <c r="Q10300"/>
    </row>
    <row r="10301" spans="3:17" x14ac:dyDescent="0.35">
      <c r="C10301"/>
      <c r="D10301"/>
      <c r="E10301"/>
      <c r="F10301"/>
      <c r="G10301"/>
      <c r="H10301"/>
      <c r="I10301"/>
      <c r="J10301"/>
      <c r="K10301"/>
      <c r="L10301"/>
      <c r="M10301"/>
      <c r="N10301"/>
      <c r="O10301"/>
      <c r="P10301"/>
      <c r="Q10301"/>
    </row>
    <row r="10302" spans="3:17" x14ac:dyDescent="0.35">
      <c r="C10302"/>
      <c r="D10302"/>
      <c r="E10302"/>
      <c r="F10302"/>
      <c r="G10302"/>
      <c r="H10302"/>
      <c r="I10302"/>
      <c r="J10302"/>
      <c r="K10302"/>
      <c r="L10302"/>
      <c r="M10302"/>
      <c r="N10302"/>
      <c r="O10302"/>
      <c r="P10302"/>
      <c r="Q10302"/>
    </row>
    <row r="10303" spans="3:17" x14ac:dyDescent="0.35">
      <c r="C10303"/>
      <c r="D10303"/>
      <c r="E10303"/>
      <c r="F10303"/>
      <c r="G10303"/>
      <c r="H10303"/>
      <c r="I10303"/>
      <c r="J10303"/>
      <c r="K10303"/>
      <c r="L10303"/>
      <c r="M10303"/>
      <c r="N10303"/>
      <c r="O10303"/>
      <c r="P10303"/>
      <c r="Q10303"/>
    </row>
    <row r="10304" spans="3:17" x14ac:dyDescent="0.35">
      <c r="C10304"/>
      <c r="D10304"/>
      <c r="E10304"/>
      <c r="F10304"/>
      <c r="G10304"/>
      <c r="H10304"/>
      <c r="I10304"/>
      <c r="J10304"/>
      <c r="K10304"/>
      <c r="L10304"/>
      <c r="M10304"/>
      <c r="N10304"/>
      <c r="O10304"/>
      <c r="P10304"/>
      <c r="Q10304"/>
    </row>
    <row r="10305" spans="3:17" x14ac:dyDescent="0.35">
      <c r="C10305"/>
      <c r="D10305"/>
      <c r="E10305"/>
      <c r="F10305"/>
      <c r="G10305"/>
      <c r="H10305"/>
      <c r="I10305"/>
      <c r="J10305"/>
      <c r="K10305"/>
      <c r="L10305"/>
      <c r="M10305"/>
      <c r="N10305"/>
      <c r="O10305"/>
      <c r="P10305"/>
      <c r="Q10305"/>
    </row>
    <row r="10306" spans="3:17" x14ac:dyDescent="0.35">
      <c r="C10306"/>
      <c r="D10306"/>
      <c r="E10306"/>
      <c r="F10306"/>
      <c r="G10306"/>
      <c r="H10306"/>
      <c r="I10306"/>
      <c r="J10306"/>
      <c r="K10306"/>
      <c r="L10306"/>
      <c r="M10306"/>
      <c r="N10306"/>
      <c r="O10306"/>
      <c r="P10306"/>
      <c r="Q10306"/>
    </row>
    <row r="10307" spans="3:17" x14ac:dyDescent="0.35">
      <c r="C10307"/>
      <c r="D10307"/>
      <c r="E10307"/>
      <c r="F10307"/>
      <c r="G10307"/>
      <c r="H10307"/>
      <c r="I10307"/>
      <c r="J10307"/>
      <c r="K10307"/>
      <c r="L10307"/>
      <c r="M10307"/>
      <c r="N10307"/>
      <c r="O10307"/>
      <c r="P10307"/>
      <c r="Q10307"/>
    </row>
    <row r="10308" spans="3:17" x14ac:dyDescent="0.35">
      <c r="C10308"/>
      <c r="D10308"/>
      <c r="E10308"/>
      <c r="F10308"/>
      <c r="G10308"/>
      <c r="H10308"/>
      <c r="I10308"/>
      <c r="J10308"/>
      <c r="K10308"/>
      <c r="L10308"/>
      <c r="M10308"/>
      <c r="N10308"/>
      <c r="O10308"/>
      <c r="P10308"/>
      <c r="Q10308"/>
    </row>
    <row r="10309" spans="3:17" x14ac:dyDescent="0.35">
      <c r="C10309"/>
      <c r="D10309"/>
      <c r="E10309"/>
      <c r="F10309"/>
      <c r="G10309"/>
      <c r="H10309"/>
      <c r="I10309"/>
      <c r="J10309"/>
      <c r="K10309"/>
      <c r="L10309"/>
      <c r="M10309"/>
      <c r="N10309"/>
      <c r="O10309"/>
      <c r="P10309"/>
      <c r="Q10309"/>
    </row>
    <row r="10310" spans="3:17" x14ac:dyDescent="0.35">
      <c r="C10310"/>
      <c r="D10310"/>
      <c r="E10310"/>
      <c r="F10310"/>
      <c r="G10310"/>
      <c r="H10310"/>
      <c r="I10310"/>
      <c r="J10310"/>
      <c r="K10310"/>
      <c r="L10310"/>
      <c r="M10310"/>
      <c r="N10310"/>
      <c r="O10310"/>
      <c r="P10310"/>
      <c r="Q10310"/>
    </row>
    <row r="10311" spans="3:17" x14ac:dyDescent="0.35">
      <c r="C10311"/>
      <c r="D10311"/>
      <c r="E10311"/>
      <c r="F10311"/>
      <c r="G10311"/>
      <c r="H10311"/>
      <c r="I10311"/>
      <c r="J10311"/>
      <c r="K10311"/>
      <c r="L10311"/>
      <c r="M10311"/>
      <c r="N10311"/>
      <c r="O10311"/>
      <c r="P10311"/>
      <c r="Q10311"/>
    </row>
    <row r="10312" spans="3:17" x14ac:dyDescent="0.35">
      <c r="C10312"/>
      <c r="D10312"/>
      <c r="E10312"/>
      <c r="F10312"/>
      <c r="G10312"/>
      <c r="H10312"/>
      <c r="I10312"/>
      <c r="J10312"/>
      <c r="K10312"/>
      <c r="L10312"/>
      <c r="M10312"/>
      <c r="N10312"/>
      <c r="O10312"/>
      <c r="P10312"/>
      <c r="Q10312"/>
    </row>
    <row r="10313" spans="3:17" x14ac:dyDescent="0.35">
      <c r="C10313"/>
      <c r="D10313"/>
      <c r="E10313"/>
      <c r="F10313"/>
      <c r="G10313"/>
      <c r="H10313"/>
      <c r="I10313"/>
      <c r="J10313"/>
      <c r="K10313"/>
      <c r="L10313"/>
      <c r="M10313"/>
      <c r="N10313"/>
      <c r="O10313"/>
      <c r="P10313"/>
      <c r="Q10313"/>
    </row>
    <row r="10314" spans="3:17" x14ac:dyDescent="0.35">
      <c r="C10314"/>
      <c r="D10314"/>
      <c r="E10314"/>
      <c r="F10314"/>
      <c r="G10314"/>
      <c r="H10314"/>
      <c r="I10314"/>
      <c r="J10314"/>
      <c r="K10314"/>
      <c r="L10314"/>
      <c r="M10314"/>
      <c r="N10314"/>
      <c r="O10314"/>
      <c r="P10314"/>
      <c r="Q10314"/>
    </row>
    <row r="10315" spans="3:17" x14ac:dyDescent="0.35">
      <c r="C10315"/>
      <c r="D10315"/>
      <c r="E10315"/>
      <c r="F10315"/>
      <c r="G10315"/>
      <c r="H10315"/>
      <c r="I10315"/>
      <c r="J10315"/>
      <c r="K10315"/>
      <c r="L10315"/>
      <c r="M10315"/>
      <c r="N10315"/>
      <c r="O10315"/>
      <c r="P10315"/>
      <c r="Q10315"/>
    </row>
    <row r="10316" spans="3:17" x14ac:dyDescent="0.35">
      <c r="C10316"/>
      <c r="D10316"/>
      <c r="E10316"/>
      <c r="F10316"/>
      <c r="G10316"/>
      <c r="H10316"/>
      <c r="I10316"/>
      <c r="J10316"/>
      <c r="K10316"/>
      <c r="L10316"/>
      <c r="M10316"/>
      <c r="N10316"/>
      <c r="O10316"/>
      <c r="P10316"/>
      <c r="Q10316"/>
    </row>
    <row r="10317" spans="3:17" x14ac:dyDescent="0.35">
      <c r="C10317"/>
      <c r="D10317"/>
      <c r="E10317"/>
      <c r="F10317"/>
      <c r="G10317"/>
      <c r="H10317"/>
      <c r="I10317"/>
      <c r="J10317"/>
      <c r="K10317"/>
      <c r="L10317"/>
      <c r="M10317"/>
      <c r="N10317"/>
      <c r="O10317"/>
      <c r="P10317"/>
      <c r="Q10317"/>
    </row>
    <row r="10318" spans="3:17" x14ac:dyDescent="0.35">
      <c r="C10318"/>
      <c r="D10318"/>
      <c r="E10318"/>
      <c r="F10318"/>
      <c r="G10318"/>
      <c r="H10318"/>
      <c r="I10318"/>
      <c r="J10318"/>
      <c r="K10318"/>
      <c r="L10318"/>
      <c r="M10318"/>
      <c r="N10318"/>
      <c r="O10318"/>
      <c r="P10318"/>
      <c r="Q10318"/>
    </row>
    <row r="10319" spans="3:17" x14ac:dyDescent="0.35">
      <c r="C10319"/>
      <c r="D10319"/>
      <c r="E10319"/>
      <c r="F10319"/>
      <c r="G10319"/>
      <c r="H10319"/>
      <c r="I10319"/>
      <c r="J10319"/>
      <c r="K10319"/>
      <c r="L10319"/>
      <c r="M10319"/>
      <c r="N10319"/>
      <c r="O10319"/>
      <c r="P10319"/>
      <c r="Q10319"/>
    </row>
    <row r="10320" spans="3:17" x14ac:dyDescent="0.35">
      <c r="C10320"/>
      <c r="D10320"/>
      <c r="E10320"/>
      <c r="F10320"/>
      <c r="G10320"/>
      <c r="H10320"/>
      <c r="I10320"/>
      <c r="J10320"/>
      <c r="K10320"/>
      <c r="L10320"/>
      <c r="M10320"/>
      <c r="N10320"/>
      <c r="O10320"/>
      <c r="P10320"/>
      <c r="Q10320"/>
    </row>
    <row r="10321" spans="3:17" x14ac:dyDescent="0.35">
      <c r="C10321"/>
      <c r="D10321"/>
      <c r="E10321"/>
      <c r="F10321"/>
      <c r="G10321"/>
      <c r="H10321"/>
      <c r="I10321"/>
      <c r="J10321"/>
      <c r="K10321"/>
      <c r="L10321"/>
      <c r="M10321"/>
      <c r="N10321"/>
      <c r="O10321"/>
      <c r="P10321"/>
      <c r="Q10321"/>
    </row>
    <row r="10322" spans="3:17" x14ac:dyDescent="0.35">
      <c r="C10322"/>
      <c r="D10322"/>
      <c r="E10322"/>
      <c r="F10322"/>
      <c r="G10322"/>
      <c r="H10322"/>
      <c r="I10322"/>
      <c r="J10322"/>
      <c r="K10322"/>
      <c r="L10322"/>
      <c r="M10322"/>
      <c r="N10322"/>
      <c r="O10322"/>
      <c r="P10322"/>
      <c r="Q10322"/>
    </row>
    <row r="10323" spans="3:17" x14ac:dyDescent="0.35">
      <c r="C10323"/>
      <c r="D10323"/>
      <c r="E10323"/>
      <c r="F10323"/>
      <c r="G10323"/>
      <c r="H10323"/>
      <c r="I10323"/>
      <c r="J10323"/>
      <c r="K10323"/>
      <c r="L10323"/>
      <c r="M10323"/>
      <c r="N10323"/>
      <c r="O10323"/>
      <c r="P10323"/>
      <c r="Q10323"/>
    </row>
    <row r="10324" spans="3:17" x14ac:dyDescent="0.35">
      <c r="C10324"/>
      <c r="D10324"/>
      <c r="E10324"/>
      <c r="F10324"/>
      <c r="G10324"/>
      <c r="H10324"/>
      <c r="I10324"/>
      <c r="J10324"/>
      <c r="K10324"/>
      <c r="L10324"/>
      <c r="M10324"/>
      <c r="N10324"/>
      <c r="O10324"/>
      <c r="P10324"/>
      <c r="Q10324"/>
    </row>
    <row r="10325" spans="3:17" x14ac:dyDescent="0.35">
      <c r="C10325"/>
      <c r="D10325"/>
      <c r="E10325"/>
      <c r="F10325"/>
      <c r="G10325"/>
      <c r="H10325"/>
      <c r="I10325"/>
      <c r="J10325"/>
      <c r="K10325"/>
      <c r="L10325"/>
      <c r="M10325"/>
      <c r="N10325"/>
      <c r="O10325"/>
      <c r="P10325"/>
      <c r="Q10325"/>
    </row>
    <row r="10326" spans="3:17" x14ac:dyDescent="0.35">
      <c r="C10326"/>
      <c r="D10326"/>
      <c r="E10326"/>
      <c r="F10326"/>
      <c r="G10326"/>
      <c r="H10326"/>
      <c r="I10326"/>
      <c r="J10326"/>
      <c r="K10326"/>
      <c r="L10326"/>
      <c r="M10326"/>
      <c r="N10326"/>
      <c r="O10326"/>
      <c r="P10326"/>
      <c r="Q10326"/>
    </row>
    <row r="10327" spans="3:17" x14ac:dyDescent="0.35">
      <c r="C10327"/>
      <c r="D10327"/>
      <c r="E10327"/>
      <c r="F10327"/>
      <c r="G10327"/>
      <c r="H10327"/>
      <c r="I10327"/>
      <c r="J10327"/>
      <c r="K10327"/>
      <c r="L10327"/>
      <c r="M10327"/>
      <c r="N10327"/>
      <c r="O10327"/>
      <c r="P10327"/>
      <c r="Q10327"/>
    </row>
    <row r="10328" spans="3:17" x14ac:dyDescent="0.35">
      <c r="C10328"/>
      <c r="D10328"/>
      <c r="E10328"/>
      <c r="F10328"/>
      <c r="G10328"/>
      <c r="H10328"/>
      <c r="I10328"/>
      <c r="J10328"/>
      <c r="K10328"/>
      <c r="L10328"/>
      <c r="M10328"/>
      <c r="N10328"/>
      <c r="O10328"/>
      <c r="P10328"/>
      <c r="Q10328"/>
    </row>
    <row r="10329" spans="3:17" x14ac:dyDescent="0.35">
      <c r="C10329"/>
      <c r="D10329"/>
      <c r="E10329"/>
      <c r="F10329"/>
      <c r="G10329"/>
      <c r="H10329"/>
      <c r="I10329"/>
      <c r="J10329"/>
      <c r="K10329"/>
      <c r="L10329"/>
      <c r="M10329"/>
      <c r="N10329"/>
      <c r="O10329"/>
      <c r="P10329"/>
      <c r="Q10329"/>
    </row>
    <row r="10330" spans="3:17" x14ac:dyDescent="0.35">
      <c r="C10330"/>
      <c r="D10330"/>
      <c r="E10330"/>
      <c r="F10330"/>
      <c r="G10330"/>
      <c r="H10330"/>
      <c r="I10330"/>
      <c r="J10330"/>
      <c r="K10330"/>
      <c r="L10330"/>
      <c r="M10330"/>
      <c r="N10330"/>
      <c r="O10330"/>
      <c r="P10330"/>
      <c r="Q10330"/>
    </row>
    <row r="10331" spans="3:17" x14ac:dyDescent="0.35">
      <c r="C10331"/>
      <c r="D10331"/>
      <c r="E10331"/>
      <c r="F10331"/>
      <c r="G10331"/>
      <c r="H10331"/>
      <c r="I10331"/>
      <c r="J10331"/>
      <c r="K10331"/>
      <c r="L10331"/>
      <c r="M10331"/>
      <c r="N10331"/>
      <c r="O10331"/>
      <c r="P10331"/>
      <c r="Q10331"/>
    </row>
    <row r="10332" spans="3:17" x14ac:dyDescent="0.35">
      <c r="C10332"/>
      <c r="D10332"/>
      <c r="E10332"/>
      <c r="F10332"/>
      <c r="G10332"/>
      <c r="H10332"/>
      <c r="I10332"/>
      <c r="J10332"/>
      <c r="K10332"/>
      <c r="L10332"/>
      <c r="M10332"/>
      <c r="N10332"/>
      <c r="O10332"/>
      <c r="P10332"/>
      <c r="Q10332"/>
    </row>
    <row r="10333" spans="3:17" x14ac:dyDescent="0.35">
      <c r="C10333"/>
      <c r="D10333"/>
      <c r="E10333"/>
      <c r="F10333"/>
      <c r="G10333"/>
      <c r="H10333"/>
      <c r="I10333"/>
      <c r="J10333"/>
      <c r="K10333"/>
      <c r="L10333"/>
      <c r="M10333"/>
      <c r="N10333"/>
      <c r="O10333"/>
      <c r="P10333"/>
      <c r="Q10333"/>
    </row>
    <row r="10334" spans="3:17" x14ac:dyDescent="0.35">
      <c r="C10334"/>
      <c r="D10334"/>
      <c r="E10334"/>
      <c r="F10334"/>
      <c r="G10334"/>
      <c r="H10334"/>
      <c r="I10334"/>
      <c r="J10334"/>
      <c r="K10334"/>
      <c r="L10334"/>
      <c r="M10334"/>
      <c r="N10334"/>
      <c r="O10334"/>
      <c r="P10334"/>
      <c r="Q10334"/>
    </row>
    <row r="10335" spans="3:17" x14ac:dyDescent="0.35">
      <c r="C10335"/>
      <c r="D10335"/>
      <c r="E10335"/>
      <c r="F10335"/>
      <c r="G10335"/>
      <c r="H10335"/>
      <c r="I10335"/>
      <c r="J10335"/>
      <c r="K10335"/>
      <c r="L10335"/>
      <c r="M10335"/>
      <c r="N10335"/>
      <c r="O10335"/>
      <c r="P10335"/>
      <c r="Q10335"/>
    </row>
    <row r="10336" spans="3:17" x14ac:dyDescent="0.35">
      <c r="C10336"/>
      <c r="D10336"/>
      <c r="E10336"/>
      <c r="F10336"/>
      <c r="G10336"/>
      <c r="H10336"/>
      <c r="I10336"/>
      <c r="J10336"/>
      <c r="K10336"/>
      <c r="L10336"/>
      <c r="M10336"/>
      <c r="N10336"/>
      <c r="O10336"/>
      <c r="P10336"/>
      <c r="Q10336"/>
    </row>
    <row r="10337" spans="3:17" x14ac:dyDescent="0.35">
      <c r="C10337"/>
      <c r="D10337"/>
      <c r="E10337"/>
      <c r="F10337"/>
      <c r="G10337"/>
      <c r="H10337"/>
      <c r="I10337"/>
      <c r="J10337"/>
      <c r="K10337"/>
      <c r="L10337"/>
      <c r="M10337"/>
      <c r="N10337"/>
      <c r="O10337"/>
      <c r="P10337"/>
      <c r="Q10337"/>
    </row>
    <row r="10338" spans="3:17" x14ac:dyDescent="0.35">
      <c r="C10338"/>
      <c r="D10338"/>
      <c r="E10338"/>
      <c r="F10338"/>
      <c r="G10338"/>
      <c r="H10338"/>
      <c r="I10338"/>
      <c r="J10338"/>
      <c r="K10338"/>
      <c r="L10338"/>
      <c r="M10338"/>
      <c r="N10338"/>
      <c r="O10338"/>
      <c r="P10338"/>
      <c r="Q10338"/>
    </row>
    <row r="10339" spans="3:17" x14ac:dyDescent="0.35">
      <c r="C10339"/>
      <c r="D10339"/>
      <c r="E10339"/>
      <c r="F10339"/>
      <c r="G10339"/>
      <c r="H10339"/>
      <c r="I10339"/>
      <c r="J10339"/>
      <c r="K10339"/>
      <c r="L10339"/>
      <c r="M10339"/>
      <c r="N10339"/>
      <c r="O10339"/>
      <c r="P10339"/>
      <c r="Q10339"/>
    </row>
    <row r="10340" spans="3:17" x14ac:dyDescent="0.35">
      <c r="C10340"/>
      <c r="D10340"/>
      <c r="E10340"/>
      <c r="F10340"/>
      <c r="G10340"/>
      <c r="H10340"/>
      <c r="I10340"/>
      <c r="J10340"/>
      <c r="K10340"/>
      <c r="L10340"/>
      <c r="M10340"/>
      <c r="N10340"/>
      <c r="O10340"/>
      <c r="P10340"/>
      <c r="Q10340"/>
    </row>
    <row r="10341" spans="3:17" x14ac:dyDescent="0.35">
      <c r="C10341"/>
      <c r="D10341"/>
      <c r="E10341"/>
      <c r="F10341"/>
      <c r="G10341"/>
      <c r="H10341"/>
      <c r="I10341"/>
      <c r="J10341"/>
      <c r="K10341"/>
      <c r="L10341"/>
      <c r="M10341"/>
      <c r="N10341"/>
      <c r="O10341"/>
      <c r="P10341"/>
      <c r="Q10341"/>
    </row>
    <row r="10342" spans="3:17" x14ac:dyDescent="0.35">
      <c r="C10342"/>
      <c r="D10342"/>
      <c r="E10342"/>
      <c r="F10342"/>
      <c r="G10342"/>
      <c r="H10342"/>
      <c r="I10342"/>
      <c r="J10342"/>
      <c r="K10342"/>
      <c r="L10342"/>
      <c r="M10342"/>
      <c r="N10342"/>
      <c r="O10342"/>
      <c r="P10342"/>
      <c r="Q10342"/>
    </row>
    <row r="10343" spans="3:17" x14ac:dyDescent="0.35">
      <c r="C10343"/>
      <c r="D10343"/>
      <c r="E10343"/>
      <c r="F10343"/>
      <c r="G10343"/>
      <c r="H10343"/>
      <c r="I10343"/>
      <c r="J10343"/>
      <c r="K10343"/>
      <c r="L10343"/>
      <c r="M10343"/>
      <c r="N10343"/>
      <c r="O10343"/>
      <c r="P10343"/>
      <c r="Q10343"/>
    </row>
    <row r="10344" spans="3:17" x14ac:dyDescent="0.35">
      <c r="C10344"/>
      <c r="D10344"/>
      <c r="E10344"/>
      <c r="F10344"/>
      <c r="G10344"/>
      <c r="H10344"/>
      <c r="I10344"/>
      <c r="J10344"/>
      <c r="K10344"/>
      <c r="L10344"/>
      <c r="M10344"/>
      <c r="N10344"/>
      <c r="O10344"/>
      <c r="P10344"/>
      <c r="Q10344"/>
    </row>
    <row r="10345" spans="3:17" x14ac:dyDescent="0.35">
      <c r="C10345"/>
      <c r="D10345"/>
      <c r="E10345"/>
      <c r="F10345"/>
      <c r="G10345"/>
      <c r="H10345"/>
      <c r="I10345"/>
      <c r="J10345"/>
      <c r="K10345"/>
      <c r="L10345"/>
      <c r="M10345"/>
      <c r="N10345"/>
      <c r="O10345"/>
      <c r="P10345"/>
      <c r="Q10345"/>
    </row>
    <row r="10346" spans="3:17" x14ac:dyDescent="0.35">
      <c r="C10346"/>
      <c r="D10346"/>
      <c r="E10346"/>
      <c r="F10346"/>
      <c r="G10346"/>
      <c r="H10346"/>
      <c r="I10346"/>
      <c r="J10346"/>
      <c r="K10346"/>
      <c r="L10346"/>
      <c r="M10346"/>
      <c r="N10346"/>
      <c r="O10346"/>
      <c r="P10346"/>
      <c r="Q10346"/>
    </row>
    <row r="10347" spans="3:17" x14ac:dyDescent="0.35">
      <c r="C10347"/>
      <c r="D10347"/>
      <c r="E10347"/>
      <c r="F10347"/>
      <c r="G10347"/>
      <c r="H10347"/>
      <c r="I10347"/>
      <c r="J10347"/>
      <c r="K10347"/>
      <c r="L10347"/>
      <c r="M10347"/>
      <c r="N10347"/>
      <c r="O10347"/>
      <c r="P10347"/>
      <c r="Q10347"/>
    </row>
    <row r="10348" spans="3:17" x14ac:dyDescent="0.35">
      <c r="C10348"/>
      <c r="D10348"/>
      <c r="E10348"/>
      <c r="F10348"/>
      <c r="G10348"/>
      <c r="H10348"/>
      <c r="I10348"/>
      <c r="J10348"/>
      <c r="K10348"/>
      <c r="L10348"/>
      <c r="M10348"/>
      <c r="N10348"/>
      <c r="O10348"/>
      <c r="P10348"/>
      <c r="Q10348"/>
    </row>
    <row r="10349" spans="3:17" x14ac:dyDescent="0.35">
      <c r="C10349"/>
      <c r="D10349"/>
      <c r="E10349"/>
      <c r="F10349"/>
      <c r="G10349"/>
      <c r="H10349"/>
      <c r="I10349"/>
      <c r="J10349"/>
      <c r="K10349"/>
      <c r="L10349"/>
      <c r="M10349"/>
      <c r="N10349"/>
      <c r="O10349"/>
      <c r="P10349"/>
      <c r="Q10349"/>
    </row>
    <row r="10350" spans="3:17" x14ac:dyDescent="0.35">
      <c r="C10350"/>
      <c r="D10350"/>
      <c r="E10350"/>
      <c r="F10350"/>
      <c r="G10350"/>
      <c r="H10350"/>
      <c r="I10350"/>
      <c r="J10350"/>
      <c r="K10350"/>
      <c r="L10350"/>
      <c r="M10350"/>
      <c r="N10350"/>
      <c r="O10350"/>
      <c r="P10350"/>
      <c r="Q10350"/>
    </row>
    <row r="10351" spans="3:17" x14ac:dyDescent="0.35">
      <c r="C10351"/>
      <c r="D10351"/>
      <c r="E10351"/>
      <c r="F10351"/>
      <c r="G10351"/>
      <c r="H10351"/>
      <c r="I10351"/>
      <c r="J10351"/>
      <c r="K10351"/>
      <c r="L10351"/>
      <c r="M10351"/>
      <c r="N10351"/>
      <c r="O10351"/>
      <c r="P10351"/>
      <c r="Q10351"/>
    </row>
    <row r="10352" spans="3:17" x14ac:dyDescent="0.35">
      <c r="C10352"/>
      <c r="D10352"/>
      <c r="E10352"/>
      <c r="F10352"/>
      <c r="G10352"/>
      <c r="H10352"/>
      <c r="I10352"/>
      <c r="J10352"/>
      <c r="K10352"/>
      <c r="L10352"/>
      <c r="M10352"/>
      <c r="N10352"/>
      <c r="O10352"/>
      <c r="P10352"/>
      <c r="Q10352"/>
    </row>
    <row r="10353" spans="3:17" x14ac:dyDescent="0.35">
      <c r="C10353"/>
      <c r="D10353"/>
      <c r="E10353"/>
      <c r="F10353"/>
      <c r="G10353"/>
      <c r="H10353"/>
      <c r="I10353"/>
      <c r="J10353"/>
      <c r="K10353"/>
      <c r="L10353"/>
      <c r="M10353"/>
      <c r="N10353"/>
      <c r="O10353"/>
      <c r="P10353"/>
      <c r="Q10353"/>
    </row>
    <row r="10354" spans="3:17" x14ac:dyDescent="0.35">
      <c r="C10354"/>
      <c r="D10354"/>
      <c r="E10354"/>
      <c r="F10354"/>
      <c r="G10354"/>
      <c r="H10354"/>
      <c r="I10354"/>
      <c r="J10354"/>
      <c r="K10354"/>
      <c r="L10354"/>
      <c r="M10354"/>
      <c r="N10354"/>
      <c r="O10354"/>
      <c r="P10354"/>
      <c r="Q10354"/>
    </row>
    <row r="10355" spans="3:17" x14ac:dyDescent="0.35">
      <c r="C10355"/>
      <c r="D10355"/>
      <c r="E10355"/>
      <c r="F10355"/>
      <c r="G10355"/>
      <c r="H10355"/>
      <c r="I10355"/>
      <c r="J10355"/>
      <c r="K10355"/>
      <c r="L10355"/>
      <c r="M10355"/>
      <c r="N10355"/>
      <c r="O10355"/>
      <c r="P10355"/>
      <c r="Q10355"/>
    </row>
    <row r="10356" spans="3:17" x14ac:dyDescent="0.35">
      <c r="C10356"/>
      <c r="D10356"/>
      <c r="E10356"/>
      <c r="F10356"/>
      <c r="G10356"/>
      <c r="H10356"/>
      <c r="I10356"/>
      <c r="J10356"/>
      <c r="K10356"/>
      <c r="L10356"/>
      <c r="M10356"/>
      <c r="N10356"/>
      <c r="O10356"/>
      <c r="P10356"/>
      <c r="Q10356"/>
    </row>
    <row r="10357" spans="3:17" x14ac:dyDescent="0.35">
      <c r="C10357"/>
      <c r="D10357"/>
      <c r="E10357"/>
      <c r="F10357"/>
      <c r="G10357"/>
      <c r="H10357"/>
      <c r="I10357"/>
      <c r="J10357"/>
      <c r="K10357"/>
      <c r="L10357"/>
      <c r="M10357"/>
      <c r="N10357"/>
      <c r="O10357"/>
      <c r="P10357"/>
      <c r="Q10357"/>
    </row>
    <row r="10358" spans="3:17" x14ac:dyDescent="0.35">
      <c r="C10358"/>
      <c r="D10358"/>
      <c r="E10358"/>
      <c r="F10358"/>
      <c r="G10358"/>
      <c r="H10358"/>
      <c r="I10358"/>
      <c r="J10358"/>
      <c r="K10358"/>
      <c r="L10358"/>
      <c r="M10358"/>
      <c r="N10358"/>
      <c r="O10358"/>
      <c r="P10358"/>
      <c r="Q10358"/>
    </row>
    <row r="10359" spans="3:17" x14ac:dyDescent="0.35">
      <c r="C10359"/>
      <c r="D10359"/>
      <c r="E10359"/>
      <c r="F10359"/>
      <c r="G10359"/>
      <c r="H10359"/>
      <c r="I10359"/>
      <c r="J10359"/>
      <c r="K10359"/>
      <c r="L10359"/>
      <c r="M10359"/>
      <c r="N10359"/>
      <c r="O10359"/>
      <c r="P10359"/>
      <c r="Q10359"/>
    </row>
    <row r="10360" spans="3:17" x14ac:dyDescent="0.35">
      <c r="C10360"/>
      <c r="D10360"/>
      <c r="E10360"/>
      <c r="F10360"/>
      <c r="G10360"/>
      <c r="H10360"/>
      <c r="I10360"/>
      <c r="J10360"/>
      <c r="K10360"/>
      <c r="L10360"/>
      <c r="M10360"/>
      <c r="N10360"/>
      <c r="O10360"/>
      <c r="P10360"/>
      <c r="Q10360"/>
    </row>
    <row r="10361" spans="3:17" x14ac:dyDescent="0.35">
      <c r="C10361"/>
      <c r="D10361"/>
      <c r="E10361"/>
      <c r="F10361"/>
      <c r="G10361"/>
      <c r="H10361"/>
      <c r="I10361"/>
      <c r="J10361"/>
      <c r="K10361"/>
      <c r="L10361"/>
      <c r="M10361"/>
      <c r="N10361"/>
      <c r="O10361"/>
      <c r="P10361"/>
      <c r="Q10361"/>
    </row>
    <row r="10362" spans="3:17" x14ac:dyDescent="0.35">
      <c r="C10362"/>
      <c r="D10362"/>
      <c r="E10362"/>
      <c r="F10362"/>
      <c r="G10362"/>
      <c r="H10362"/>
      <c r="I10362"/>
      <c r="J10362"/>
      <c r="K10362"/>
      <c r="L10362"/>
      <c r="M10362"/>
      <c r="N10362"/>
      <c r="O10362"/>
      <c r="P10362"/>
      <c r="Q10362"/>
    </row>
    <row r="10363" spans="3:17" x14ac:dyDescent="0.35">
      <c r="C10363"/>
      <c r="D10363"/>
      <c r="E10363"/>
      <c r="F10363"/>
      <c r="G10363"/>
      <c r="H10363"/>
      <c r="I10363"/>
      <c r="J10363"/>
      <c r="K10363"/>
      <c r="L10363"/>
      <c r="M10363"/>
      <c r="N10363"/>
      <c r="O10363"/>
      <c r="P10363"/>
      <c r="Q10363"/>
    </row>
    <row r="10364" spans="3:17" x14ac:dyDescent="0.35">
      <c r="C10364"/>
      <c r="D10364"/>
      <c r="E10364"/>
      <c r="F10364"/>
      <c r="G10364"/>
      <c r="H10364"/>
      <c r="I10364"/>
      <c r="J10364"/>
      <c r="K10364"/>
      <c r="L10364"/>
      <c r="M10364"/>
      <c r="N10364"/>
      <c r="O10364"/>
      <c r="P10364"/>
      <c r="Q10364"/>
    </row>
    <row r="10365" spans="3:17" x14ac:dyDescent="0.35">
      <c r="C10365"/>
      <c r="D10365"/>
      <c r="E10365"/>
      <c r="F10365"/>
      <c r="G10365"/>
      <c r="H10365"/>
      <c r="I10365"/>
      <c r="J10365"/>
      <c r="K10365"/>
      <c r="L10365"/>
      <c r="M10365"/>
      <c r="N10365"/>
      <c r="O10365"/>
      <c r="P10365"/>
      <c r="Q10365"/>
    </row>
    <row r="10366" spans="3:17" x14ac:dyDescent="0.35">
      <c r="C10366"/>
      <c r="D10366"/>
      <c r="E10366"/>
      <c r="F10366"/>
      <c r="G10366"/>
      <c r="H10366"/>
      <c r="I10366"/>
      <c r="J10366"/>
      <c r="K10366"/>
      <c r="L10366"/>
      <c r="M10366"/>
      <c r="N10366"/>
      <c r="O10366"/>
      <c r="P10366"/>
      <c r="Q10366"/>
    </row>
    <row r="10367" spans="3:17" x14ac:dyDescent="0.35">
      <c r="C10367"/>
      <c r="D10367"/>
      <c r="E10367"/>
      <c r="F10367"/>
      <c r="G10367"/>
      <c r="H10367"/>
      <c r="I10367"/>
      <c r="J10367"/>
      <c r="K10367"/>
      <c r="L10367"/>
      <c r="M10367"/>
      <c r="N10367"/>
      <c r="O10367"/>
      <c r="P10367"/>
      <c r="Q10367"/>
    </row>
    <row r="10368" spans="3:17" x14ac:dyDescent="0.35">
      <c r="C10368"/>
      <c r="D10368"/>
      <c r="E10368"/>
      <c r="F10368"/>
      <c r="G10368"/>
      <c r="H10368"/>
      <c r="I10368"/>
      <c r="J10368"/>
      <c r="K10368"/>
      <c r="L10368"/>
      <c r="M10368"/>
      <c r="N10368"/>
      <c r="O10368"/>
      <c r="P10368"/>
      <c r="Q10368"/>
    </row>
    <row r="10369" spans="3:17" x14ac:dyDescent="0.35">
      <c r="C10369"/>
      <c r="D10369"/>
      <c r="E10369"/>
      <c r="F10369"/>
      <c r="G10369"/>
      <c r="H10369"/>
      <c r="I10369"/>
      <c r="J10369"/>
      <c r="K10369"/>
      <c r="L10369"/>
      <c r="M10369"/>
      <c r="N10369"/>
      <c r="O10369"/>
      <c r="P10369"/>
      <c r="Q10369"/>
    </row>
    <row r="10370" spans="3:17" x14ac:dyDescent="0.35">
      <c r="C10370"/>
      <c r="D10370"/>
      <c r="E10370"/>
      <c r="F10370"/>
      <c r="G10370"/>
      <c r="H10370"/>
      <c r="I10370"/>
      <c r="J10370"/>
      <c r="K10370"/>
      <c r="L10370"/>
      <c r="M10370"/>
      <c r="N10370"/>
      <c r="O10370"/>
      <c r="P10370"/>
      <c r="Q10370"/>
    </row>
    <row r="10371" spans="3:17" x14ac:dyDescent="0.35">
      <c r="C10371"/>
      <c r="D10371"/>
      <c r="E10371"/>
      <c r="F10371"/>
      <c r="G10371"/>
      <c r="H10371"/>
      <c r="I10371"/>
      <c r="J10371"/>
      <c r="K10371"/>
      <c r="L10371"/>
      <c r="M10371"/>
      <c r="N10371"/>
      <c r="O10371"/>
      <c r="P10371"/>
      <c r="Q10371"/>
    </row>
    <row r="10372" spans="3:17" x14ac:dyDescent="0.35">
      <c r="C10372"/>
      <c r="D10372"/>
      <c r="E10372"/>
      <c r="F10372"/>
      <c r="G10372"/>
      <c r="H10372"/>
      <c r="I10372"/>
      <c r="J10372"/>
      <c r="K10372"/>
      <c r="L10372"/>
      <c r="M10372"/>
      <c r="N10372"/>
      <c r="O10372"/>
      <c r="P10372"/>
      <c r="Q10372"/>
    </row>
    <row r="10373" spans="3:17" x14ac:dyDescent="0.35">
      <c r="C10373"/>
      <c r="D10373"/>
      <c r="E10373"/>
      <c r="F10373"/>
      <c r="G10373"/>
      <c r="H10373"/>
      <c r="I10373"/>
      <c r="J10373"/>
      <c r="K10373"/>
      <c r="L10373"/>
      <c r="M10373"/>
      <c r="N10373"/>
      <c r="O10373"/>
      <c r="P10373"/>
      <c r="Q10373"/>
    </row>
    <row r="10374" spans="3:17" x14ac:dyDescent="0.35">
      <c r="C10374"/>
      <c r="D10374"/>
      <c r="E10374"/>
      <c r="F10374"/>
      <c r="G10374"/>
      <c r="H10374"/>
      <c r="I10374"/>
      <c r="J10374"/>
      <c r="K10374"/>
      <c r="L10374"/>
      <c r="M10374"/>
      <c r="N10374"/>
      <c r="O10374"/>
      <c r="P10374"/>
      <c r="Q10374"/>
    </row>
    <row r="10375" spans="3:17" x14ac:dyDescent="0.35">
      <c r="C10375"/>
      <c r="D10375"/>
      <c r="E10375"/>
      <c r="F10375"/>
      <c r="G10375"/>
      <c r="H10375"/>
      <c r="I10375"/>
      <c r="J10375"/>
      <c r="K10375"/>
      <c r="L10375"/>
      <c r="M10375"/>
      <c r="N10375"/>
      <c r="O10375"/>
      <c r="P10375"/>
      <c r="Q10375"/>
    </row>
    <row r="10376" spans="3:17" x14ac:dyDescent="0.35">
      <c r="C10376"/>
      <c r="D10376"/>
      <c r="E10376"/>
      <c r="F10376"/>
      <c r="G10376"/>
      <c r="H10376"/>
      <c r="I10376"/>
      <c r="J10376"/>
      <c r="K10376"/>
      <c r="L10376"/>
      <c r="M10376"/>
      <c r="N10376"/>
      <c r="O10376"/>
      <c r="P10376"/>
      <c r="Q10376"/>
    </row>
    <row r="10377" spans="3:17" x14ac:dyDescent="0.35">
      <c r="C10377"/>
      <c r="D10377"/>
      <c r="E10377"/>
      <c r="F10377"/>
      <c r="G10377"/>
      <c r="H10377"/>
      <c r="I10377"/>
      <c r="J10377"/>
      <c r="K10377"/>
      <c r="L10377"/>
      <c r="M10377"/>
      <c r="N10377"/>
      <c r="O10377"/>
      <c r="P10377"/>
      <c r="Q10377"/>
    </row>
    <row r="10378" spans="3:17" x14ac:dyDescent="0.35">
      <c r="C10378"/>
      <c r="D10378"/>
      <c r="E10378"/>
      <c r="F10378"/>
      <c r="G10378"/>
      <c r="H10378"/>
      <c r="I10378"/>
      <c r="J10378"/>
      <c r="K10378"/>
      <c r="L10378"/>
      <c r="M10378"/>
      <c r="N10378"/>
      <c r="O10378"/>
      <c r="P10378"/>
      <c r="Q10378"/>
    </row>
    <row r="10379" spans="3:17" x14ac:dyDescent="0.35">
      <c r="C10379"/>
      <c r="D10379"/>
      <c r="E10379"/>
      <c r="F10379"/>
      <c r="G10379"/>
      <c r="H10379"/>
      <c r="I10379"/>
      <c r="J10379"/>
      <c r="K10379"/>
      <c r="L10379"/>
      <c r="M10379"/>
      <c r="N10379"/>
      <c r="O10379"/>
      <c r="P10379"/>
      <c r="Q10379"/>
    </row>
    <row r="10380" spans="3:17" x14ac:dyDescent="0.35">
      <c r="C10380"/>
      <c r="D10380"/>
      <c r="E10380"/>
      <c r="F10380"/>
      <c r="G10380"/>
      <c r="H10380"/>
      <c r="I10380"/>
      <c r="J10380"/>
      <c r="K10380"/>
      <c r="L10380"/>
      <c r="M10380"/>
      <c r="N10380"/>
      <c r="O10380"/>
      <c r="P10380"/>
      <c r="Q10380"/>
    </row>
    <row r="10381" spans="3:17" x14ac:dyDescent="0.35">
      <c r="C10381"/>
      <c r="D10381"/>
      <c r="E10381"/>
      <c r="F10381"/>
      <c r="G10381"/>
      <c r="H10381"/>
      <c r="I10381"/>
      <c r="J10381"/>
      <c r="K10381"/>
      <c r="L10381"/>
      <c r="M10381"/>
      <c r="N10381"/>
      <c r="O10381"/>
      <c r="P10381"/>
      <c r="Q10381"/>
    </row>
    <row r="10382" spans="3:17" x14ac:dyDescent="0.35">
      <c r="C10382"/>
      <c r="D10382"/>
      <c r="E10382"/>
      <c r="F10382"/>
      <c r="G10382"/>
      <c r="H10382"/>
      <c r="I10382"/>
      <c r="J10382"/>
      <c r="K10382"/>
      <c r="L10382"/>
      <c r="M10382"/>
      <c r="N10382"/>
      <c r="O10382"/>
      <c r="P10382"/>
      <c r="Q10382"/>
    </row>
    <row r="10383" spans="3:17" x14ac:dyDescent="0.35">
      <c r="C10383"/>
      <c r="D10383"/>
      <c r="E10383"/>
      <c r="F10383"/>
      <c r="G10383"/>
      <c r="H10383"/>
      <c r="I10383"/>
      <c r="J10383"/>
      <c r="K10383"/>
      <c r="L10383"/>
      <c r="M10383"/>
      <c r="N10383"/>
      <c r="O10383"/>
      <c r="P10383"/>
      <c r="Q10383"/>
    </row>
    <row r="10384" spans="3:17" x14ac:dyDescent="0.35">
      <c r="C10384"/>
      <c r="D10384"/>
      <c r="E10384"/>
      <c r="F10384"/>
      <c r="G10384"/>
      <c r="H10384"/>
      <c r="I10384"/>
      <c r="J10384"/>
      <c r="K10384"/>
      <c r="L10384"/>
      <c r="M10384"/>
      <c r="N10384"/>
      <c r="O10384"/>
      <c r="P10384"/>
      <c r="Q10384"/>
    </row>
    <row r="10385" spans="3:17" x14ac:dyDescent="0.35">
      <c r="C10385"/>
      <c r="D10385"/>
      <c r="E10385"/>
      <c r="F10385"/>
      <c r="G10385"/>
      <c r="H10385"/>
      <c r="I10385"/>
      <c r="J10385"/>
      <c r="K10385"/>
      <c r="L10385"/>
      <c r="M10385"/>
      <c r="N10385"/>
      <c r="O10385"/>
      <c r="P10385"/>
      <c r="Q10385"/>
    </row>
    <row r="10386" spans="3:17" x14ac:dyDescent="0.35">
      <c r="C10386"/>
      <c r="D10386"/>
      <c r="E10386"/>
      <c r="F10386"/>
      <c r="G10386"/>
      <c r="H10386"/>
      <c r="I10386"/>
      <c r="J10386"/>
      <c r="K10386"/>
      <c r="L10386"/>
      <c r="M10386"/>
      <c r="N10386"/>
      <c r="O10386"/>
      <c r="P10386"/>
      <c r="Q10386"/>
    </row>
    <row r="10387" spans="3:17" x14ac:dyDescent="0.35">
      <c r="C10387"/>
      <c r="D10387"/>
      <c r="E10387"/>
      <c r="F10387"/>
      <c r="G10387"/>
      <c r="H10387"/>
      <c r="I10387"/>
      <c r="J10387"/>
      <c r="K10387"/>
      <c r="L10387"/>
      <c r="M10387"/>
      <c r="N10387"/>
      <c r="O10387"/>
      <c r="P10387"/>
      <c r="Q10387"/>
    </row>
    <row r="10388" spans="3:17" x14ac:dyDescent="0.35">
      <c r="C10388"/>
      <c r="D10388"/>
      <c r="E10388"/>
      <c r="F10388"/>
      <c r="G10388"/>
      <c r="H10388"/>
      <c r="I10388"/>
      <c r="J10388"/>
      <c r="K10388"/>
      <c r="L10388"/>
      <c r="M10388"/>
      <c r="N10388"/>
      <c r="O10388"/>
      <c r="P10388"/>
      <c r="Q10388"/>
    </row>
    <row r="10389" spans="3:17" x14ac:dyDescent="0.35">
      <c r="C10389"/>
      <c r="D10389"/>
      <c r="E10389"/>
      <c r="F10389"/>
      <c r="G10389"/>
      <c r="H10389"/>
      <c r="I10389"/>
      <c r="J10389"/>
      <c r="K10389"/>
      <c r="L10389"/>
      <c r="M10389"/>
      <c r="N10389"/>
      <c r="O10389"/>
      <c r="P10389"/>
      <c r="Q10389"/>
    </row>
    <row r="10390" spans="3:17" x14ac:dyDescent="0.35">
      <c r="C10390"/>
      <c r="D10390"/>
      <c r="E10390"/>
      <c r="F10390"/>
      <c r="G10390"/>
      <c r="H10390"/>
      <c r="I10390"/>
      <c r="J10390"/>
      <c r="K10390"/>
      <c r="L10390"/>
      <c r="M10390"/>
      <c r="N10390"/>
      <c r="O10390"/>
      <c r="P10390"/>
      <c r="Q10390"/>
    </row>
    <row r="10391" spans="3:17" x14ac:dyDescent="0.35">
      <c r="C10391"/>
      <c r="D10391"/>
      <c r="E10391"/>
      <c r="F10391"/>
      <c r="G10391"/>
      <c r="H10391"/>
      <c r="I10391"/>
      <c r="J10391"/>
      <c r="K10391"/>
      <c r="L10391"/>
      <c r="M10391"/>
      <c r="N10391"/>
      <c r="O10391"/>
      <c r="P10391"/>
      <c r="Q10391"/>
    </row>
    <row r="10392" spans="3:17" x14ac:dyDescent="0.35">
      <c r="C10392"/>
      <c r="D10392"/>
      <c r="E10392"/>
      <c r="F10392"/>
      <c r="G10392"/>
      <c r="H10392"/>
      <c r="I10392"/>
      <c r="J10392"/>
      <c r="K10392"/>
      <c r="L10392"/>
      <c r="M10392"/>
      <c r="N10392"/>
      <c r="O10392"/>
      <c r="P10392"/>
      <c r="Q10392"/>
    </row>
    <row r="10393" spans="3:17" x14ac:dyDescent="0.35">
      <c r="C10393"/>
      <c r="D10393"/>
      <c r="E10393"/>
      <c r="F10393"/>
      <c r="G10393"/>
      <c r="H10393"/>
      <c r="I10393"/>
      <c r="J10393"/>
      <c r="K10393"/>
      <c r="L10393"/>
      <c r="M10393"/>
      <c r="N10393"/>
      <c r="O10393"/>
      <c r="P10393"/>
      <c r="Q10393"/>
    </row>
    <row r="10394" spans="3:17" x14ac:dyDescent="0.35">
      <c r="C10394"/>
      <c r="D10394"/>
      <c r="E10394"/>
      <c r="F10394"/>
      <c r="G10394"/>
      <c r="H10394"/>
      <c r="I10394"/>
      <c r="J10394"/>
      <c r="K10394"/>
      <c r="L10394"/>
      <c r="M10394"/>
      <c r="N10394"/>
      <c r="O10394"/>
      <c r="P10394"/>
      <c r="Q10394"/>
    </row>
    <row r="10395" spans="3:17" x14ac:dyDescent="0.35">
      <c r="C10395"/>
      <c r="D10395"/>
      <c r="E10395"/>
      <c r="F10395"/>
      <c r="G10395"/>
      <c r="H10395"/>
      <c r="I10395"/>
      <c r="J10395"/>
      <c r="K10395"/>
      <c r="L10395"/>
      <c r="M10395"/>
      <c r="N10395"/>
      <c r="O10395"/>
      <c r="P10395"/>
      <c r="Q10395"/>
    </row>
    <row r="10396" spans="3:17" x14ac:dyDescent="0.35">
      <c r="C10396"/>
      <c r="D10396"/>
      <c r="E10396"/>
      <c r="F10396"/>
      <c r="G10396"/>
      <c r="H10396"/>
      <c r="I10396"/>
      <c r="J10396"/>
      <c r="K10396"/>
      <c r="L10396"/>
      <c r="M10396"/>
      <c r="N10396"/>
      <c r="O10396"/>
      <c r="P10396"/>
      <c r="Q10396"/>
    </row>
    <row r="10397" spans="3:17" x14ac:dyDescent="0.35">
      <c r="C10397"/>
      <c r="D10397"/>
      <c r="E10397"/>
      <c r="F10397"/>
      <c r="G10397"/>
      <c r="H10397"/>
      <c r="I10397"/>
      <c r="J10397"/>
      <c r="K10397"/>
      <c r="L10397"/>
      <c r="M10397"/>
      <c r="N10397"/>
      <c r="O10397"/>
      <c r="P10397"/>
      <c r="Q10397"/>
    </row>
    <row r="10398" spans="3:17" x14ac:dyDescent="0.35">
      <c r="C10398"/>
      <c r="D10398"/>
      <c r="E10398"/>
      <c r="F10398"/>
      <c r="G10398"/>
      <c r="H10398"/>
      <c r="I10398"/>
      <c r="J10398"/>
      <c r="K10398"/>
      <c r="L10398"/>
      <c r="M10398"/>
      <c r="N10398"/>
      <c r="O10398"/>
      <c r="P10398"/>
      <c r="Q10398"/>
    </row>
    <row r="10399" spans="3:17" x14ac:dyDescent="0.35">
      <c r="C10399"/>
      <c r="D10399"/>
      <c r="E10399"/>
      <c r="F10399"/>
      <c r="G10399"/>
      <c r="H10399"/>
      <c r="I10399"/>
      <c r="J10399"/>
      <c r="K10399"/>
      <c r="L10399"/>
      <c r="M10399"/>
      <c r="N10399"/>
      <c r="O10399"/>
      <c r="P10399"/>
      <c r="Q10399"/>
    </row>
    <row r="10400" spans="3:17" x14ac:dyDescent="0.35">
      <c r="C10400"/>
      <c r="D10400"/>
      <c r="E10400"/>
      <c r="F10400"/>
      <c r="G10400"/>
      <c r="H10400"/>
      <c r="I10400"/>
      <c r="J10400"/>
      <c r="K10400"/>
      <c r="L10400"/>
      <c r="M10400"/>
      <c r="N10400"/>
      <c r="O10400"/>
      <c r="P10400"/>
      <c r="Q10400"/>
    </row>
    <row r="10401" spans="3:17" x14ac:dyDescent="0.35">
      <c r="C10401"/>
      <c r="D10401"/>
      <c r="E10401"/>
      <c r="F10401"/>
      <c r="G10401"/>
      <c r="H10401"/>
      <c r="I10401"/>
      <c r="J10401"/>
      <c r="K10401"/>
      <c r="L10401"/>
      <c r="M10401"/>
      <c r="N10401"/>
      <c r="O10401"/>
      <c r="P10401"/>
      <c r="Q10401"/>
    </row>
    <row r="10402" spans="3:17" x14ac:dyDescent="0.35">
      <c r="C10402"/>
      <c r="D10402"/>
      <c r="E10402"/>
      <c r="F10402"/>
      <c r="G10402"/>
      <c r="H10402"/>
      <c r="I10402"/>
      <c r="J10402"/>
      <c r="K10402"/>
      <c r="L10402"/>
      <c r="M10402"/>
      <c r="N10402"/>
      <c r="O10402"/>
      <c r="P10402"/>
      <c r="Q10402"/>
    </row>
    <row r="10403" spans="3:17" x14ac:dyDescent="0.35">
      <c r="C10403"/>
      <c r="D10403"/>
      <c r="E10403"/>
      <c r="F10403"/>
      <c r="G10403"/>
      <c r="H10403"/>
      <c r="I10403"/>
      <c r="J10403"/>
      <c r="K10403"/>
      <c r="L10403"/>
      <c r="M10403"/>
      <c r="N10403"/>
      <c r="O10403"/>
      <c r="P10403"/>
      <c r="Q10403"/>
    </row>
    <row r="10404" spans="3:17" x14ac:dyDescent="0.35">
      <c r="C10404"/>
      <c r="D10404"/>
      <c r="E10404"/>
      <c r="F10404"/>
      <c r="G10404"/>
      <c r="H10404"/>
      <c r="I10404"/>
      <c r="J10404"/>
      <c r="K10404"/>
      <c r="L10404"/>
      <c r="M10404"/>
      <c r="N10404"/>
      <c r="O10404"/>
      <c r="P10404"/>
      <c r="Q10404"/>
    </row>
    <row r="10405" spans="3:17" x14ac:dyDescent="0.35">
      <c r="C10405"/>
      <c r="D10405"/>
      <c r="E10405"/>
      <c r="F10405"/>
      <c r="G10405"/>
      <c r="H10405"/>
      <c r="I10405"/>
      <c r="J10405"/>
      <c r="K10405"/>
      <c r="L10405"/>
      <c r="M10405"/>
      <c r="N10405"/>
      <c r="O10405"/>
      <c r="P10405"/>
      <c r="Q10405"/>
    </row>
    <row r="10406" spans="3:17" x14ac:dyDescent="0.35">
      <c r="C10406"/>
      <c r="D10406"/>
      <c r="E10406"/>
      <c r="F10406"/>
      <c r="G10406"/>
      <c r="H10406"/>
      <c r="I10406"/>
      <c r="J10406"/>
      <c r="K10406"/>
      <c r="L10406"/>
      <c r="M10406"/>
      <c r="N10406"/>
      <c r="O10406"/>
      <c r="P10406"/>
      <c r="Q10406"/>
    </row>
    <row r="10407" spans="3:17" x14ac:dyDescent="0.35">
      <c r="C10407"/>
      <c r="D10407"/>
      <c r="E10407"/>
      <c r="F10407"/>
      <c r="G10407"/>
      <c r="H10407"/>
      <c r="I10407"/>
      <c r="J10407"/>
      <c r="K10407"/>
      <c r="L10407"/>
      <c r="M10407"/>
      <c r="N10407"/>
      <c r="O10407"/>
      <c r="P10407"/>
      <c r="Q10407"/>
    </row>
    <row r="10408" spans="3:17" x14ac:dyDescent="0.35">
      <c r="C10408"/>
      <c r="D10408"/>
      <c r="E10408"/>
      <c r="F10408"/>
      <c r="G10408"/>
      <c r="H10408"/>
      <c r="I10408"/>
      <c r="J10408"/>
      <c r="K10408"/>
      <c r="L10408"/>
      <c r="M10408"/>
      <c r="N10408"/>
      <c r="O10408"/>
      <c r="P10408"/>
      <c r="Q10408"/>
    </row>
    <row r="10409" spans="3:17" x14ac:dyDescent="0.35">
      <c r="C10409"/>
      <c r="D10409"/>
      <c r="E10409"/>
      <c r="F10409"/>
      <c r="G10409"/>
      <c r="H10409"/>
      <c r="I10409"/>
      <c r="J10409"/>
      <c r="K10409"/>
      <c r="L10409"/>
      <c r="M10409"/>
      <c r="N10409"/>
      <c r="O10409"/>
      <c r="P10409"/>
      <c r="Q10409"/>
    </row>
    <row r="10410" spans="3:17" x14ac:dyDescent="0.35">
      <c r="C10410"/>
      <c r="D10410"/>
      <c r="E10410"/>
      <c r="F10410"/>
      <c r="G10410"/>
      <c r="H10410"/>
      <c r="I10410"/>
      <c r="J10410"/>
      <c r="K10410"/>
      <c r="L10410"/>
      <c r="M10410"/>
      <c r="N10410"/>
      <c r="O10410"/>
      <c r="P10410"/>
      <c r="Q10410"/>
    </row>
    <row r="10411" spans="3:17" x14ac:dyDescent="0.35">
      <c r="C10411"/>
      <c r="D10411"/>
      <c r="E10411"/>
      <c r="F10411"/>
      <c r="G10411"/>
      <c r="H10411"/>
      <c r="I10411"/>
      <c r="J10411"/>
      <c r="K10411"/>
      <c r="L10411"/>
      <c r="M10411"/>
      <c r="N10411"/>
      <c r="O10411"/>
      <c r="P10411"/>
      <c r="Q10411"/>
    </row>
    <row r="10412" spans="3:17" x14ac:dyDescent="0.35">
      <c r="C10412"/>
      <c r="D10412"/>
      <c r="E10412"/>
      <c r="F10412"/>
      <c r="G10412"/>
      <c r="H10412"/>
      <c r="I10412"/>
      <c r="J10412"/>
      <c r="K10412"/>
      <c r="L10412"/>
      <c r="M10412"/>
      <c r="N10412"/>
      <c r="O10412"/>
      <c r="P10412"/>
      <c r="Q10412"/>
    </row>
    <row r="10413" spans="3:17" x14ac:dyDescent="0.35">
      <c r="C10413"/>
      <c r="D10413"/>
      <c r="E10413"/>
      <c r="F10413"/>
      <c r="G10413"/>
      <c r="H10413"/>
      <c r="I10413"/>
      <c r="J10413"/>
      <c r="K10413"/>
      <c r="L10413"/>
      <c r="M10413"/>
      <c r="N10413"/>
      <c r="O10413"/>
      <c r="P10413"/>
      <c r="Q10413"/>
    </row>
    <row r="10414" spans="3:17" x14ac:dyDescent="0.35">
      <c r="C10414"/>
      <c r="D10414"/>
      <c r="E10414"/>
      <c r="F10414"/>
      <c r="G10414"/>
      <c r="H10414"/>
      <c r="I10414"/>
      <c r="J10414"/>
      <c r="K10414"/>
      <c r="L10414"/>
      <c r="M10414"/>
      <c r="N10414"/>
      <c r="O10414"/>
      <c r="P10414"/>
      <c r="Q10414"/>
    </row>
    <row r="10415" spans="3:17" x14ac:dyDescent="0.35">
      <c r="C10415"/>
      <c r="D10415"/>
      <c r="E10415"/>
      <c r="F10415"/>
      <c r="G10415"/>
      <c r="H10415"/>
      <c r="I10415"/>
      <c r="J10415"/>
      <c r="K10415"/>
      <c r="L10415"/>
      <c r="M10415"/>
      <c r="N10415"/>
      <c r="O10415"/>
      <c r="P10415"/>
      <c r="Q10415"/>
    </row>
    <row r="10416" spans="3:17" x14ac:dyDescent="0.35">
      <c r="C10416"/>
      <c r="D10416"/>
      <c r="E10416"/>
      <c r="F10416"/>
      <c r="G10416"/>
      <c r="H10416"/>
      <c r="I10416"/>
      <c r="J10416"/>
      <c r="K10416"/>
      <c r="L10416"/>
      <c r="M10416"/>
      <c r="N10416"/>
      <c r="O10416"/>
      <c r="P10416"/>
      <c r="Q10416"/>
    </row>
    <row r="10417" spans="3:17" x14ac:dyDescent="0.35">
      <c r="C10417"/>
      <c r="D10417"/>
      <c r="E10417"/>
      <c r="F10417"/>
      <c r="G10417"/>
      <c r="H10417"/>
      <c r="I10417"/>
      <c r="J10417"/>
      <c r="K10417"/>
      <c r="L10417"/>
      <c r="M10417"/>
      <c r="N10417"/>
      <c r="O10417"/>
      <c r="P10417"/>
      <c r="Q10417"/>
    </row>
    <row r="10418" spans="3:17" x14ac:dyDescent="0.35">
      <c r="C10418"/>
      <c r="D10418"/>
      <c r="E10418"/>
      <c r="F10418"/>
      <c r="G10418"/>
      <c r="H10418"/>
      <c r="I10418"/>
      <c r="J10418"/>
      <c r="K10418"/>
      <c r="L10418"/>
      <c r="M10418"/>
      <c r="N10418"/>
      <c r="O10418"/>
      <c r="P10418"/>
      <c r="Q10418"/>
    </row>
    <row r="10419" spans="3:17" x14ac:dyDescent="0.35">
      <c r="C10419"/>
      <c r="D10419"/>
      <c r="E10419"/>
      <c r="F10419"/>
      <c r="G10419"/>
      <c r="H10419"/>
      <c r="I10419"/>
      <c r="J10419"/>
      <c r="K10419"/>
      <c r="L10419"/>
      <c r="M10419"/>
      <c r="N10419"/>
      <c r="O10419"/>
      <c r="P10419"/>
      <c r="Q10419"/>
    </row>
    <row r="10420" spans="3:17" x14ac:dyDescent="0.35">
      <c r="C10420"/>
      <c r="D10420"/>
      <c r="E10420"/>
      <c r="F10420"/>
      <c r="G10420"/>
      <c r="H10420"/>
      <c r="I10420"/>
      <c r="J10420"/>
      <c r="K10420"/>
      <c r="L10420"/>
      <c r="M10420"/>
      <c r="N10420"/>
      <c r="O10420"/>
      <c r="P10420"/>
      <c r="Q10420"/>
    </row>
    <row r="10421" spans="3:17" x14ac:dyDescent="0.35">
      <c r="C10421"/>
      <c r="D10421"/>
      <c r="E10421"/>
      <c r="F10421"/>
      <c r="G10421"/>
      <c r="H10421"/>
      <c r="I10421"/>
      <c r="J10421"/>
      <c r="K10421"/>
      <c r="L10421"/>
      <c r="M10421"/>
      <c r="N10421"/>
      <c r="O10421"/>
      <c r="P10421"/>
      <c r="Q10421"/>
    </row>
    <row r="10422" spans="3:17" x14ac:dyDescent="0.35">
      <c r="C10422"/>
      <c r="D10422"/>
      <c r="E10422"/>
      <c r="F10422"/>
      <c r="G10422"/>
      <c r="H10422"/>
      <c r="I10422"/>
      <c r="J10422"/>
      <c r="K10422"/>
      <c r="L10422"/>
      <c r="M10422"/>
      <c r="N10422"/>
      <c r="O10422"/>
      <c r="P10422"/>
      <c r="Q10422"/>
    </row>
    <row r="10423" spans="3:17" x14ac:dyDescent="0.35">
      <c r="C10423"/>
      <c r="D10423"/>
      <c r="E10423"/>
      <c r="F10423"/>
      <c r="G10423"/>
      <c r="H10423"/>
      <c r="I10423"/>
      <c r="J10423"/>
      <c r="K10423"/>
      <c r="L10423"/>
      <c r="M10423"/>
      <c r="N10423"/>
      <c r="O10423"/>
      <c r="P10423"/>
      <c r="Q10423"/>
    </row>
    <row r="10424" spans="3:17" x14ac:dyDescent="0.35">
      <c r="C10424"/>
      <c r="D10424"/>
      <c r="E10424"/>
      <c r="F10424"/>
      <c r="G10424"/>
      <c r="H10424"/>
      <c r="I10424"/>
      <c r="J10424"/>
      <c r="K10424"/>
      <c r="L10424"/>
      <c r="M10424"/>
      <c r="N10424"/>
      <c r="O10424"/>
      <c r="P10424"/>
      <c r="Q10424"/>
    </row>
    <row r="10425" spans="3:17" x14ac:dyDescent="0.35">
      <c r="C10425"/>
      <c r="D10425"/>
      <c r="E10425"/>
      <c r="F10425"/>
      <c r="G10425"/>
      <c r="H10425"/>
      <c r="I10425"/>
      <c r="J10425"/>
      <c r="K10425"/>
      <c r="L10425"/>
      <c r="M10425"/>
      <c r="N10425"/>
      <c r="O10425"/>
      <c r="P10425"/>
      <c r="Q10425"/>
    </row>
    <row r="10426" spans="3:17" x14ac:dyDescent="0.35">
      <c r="C10426"/>
      <c r="D10426"/>
      <c r="E10426"/>
      <c r="F10426"/>
      <c r="G10426"/>
      <c r="H10426"/>
      <c r="I10426"/>
      <c r="J10426"/>
      <c r="K10426"/>
      <c r="L10426"/>
      <c r="M10426"/>
      <c r="N10426"/>
      <c r="O10426"/>
      <c r="P10426"/>
      <c r="Q10426"/>
    </row>
    <row r="10427" spans="3:17" x14ac:dyDescent="0.35">
      <c r="C10427"/>
      <c r="D10427"/>
      <c r="E10427"/>
      <c r="F10427"/>
      <c r="G10427"/>
      <c r="H10427"/>
      <c r="I10427"/>
      <c r="J10427"/>
      <c r="K10427"/>
      <c r="L10427"/>
      <c r="M10427"/>
      <c r="N10427"/>
      <c r="O10427"/>
      <c r="P10427"/>
      <c r="Q10427"/>
    </row>
    <row r="10428" spans="3:17" x14ac:dyDescent="0.35">
      <c r="C10428"/>
      <c r="D10428"/>
      <c r="E10428"/>
      <c r="F10428"/>
      <c r="G10428"/>
      <c r="H10428"/>
      <c r="I10428"/>
      <c r="J10428"/>
      <c r="K10428"/>
      <c r="L10428"/>
      <c r="M10428"/>
      <c r="N10428"/>
      <c r="O10428"/>
      <c r="P10428"/>
      <c r="Q10428"/>
    </row>
    <row r="10429" spans="3:17" x14ac:dyDescent="0.35">
      <c r="C10429"/>
      <c r="D10429"/>
      <c r="E10429"/>
      <c r="F10429"/>
      <c r="G10429"/>
      <c r="H10429"/>
      <c r="I10429"/>
      <c r="J10429"/>
      <c r="K10429"/>
      <c r="L10429"/>
      <c r="M10429"/>
      <c r="N10429"/>
      <c r="O10429"/>
      <c r="P10429"/>
      <c r="Q10429"/>
    </row>
    <row r="10430" spans="3:17" x14ac:dyDescent="0.35">
      <c r="C10430"/>
      <c r="D10430"/>
      <c r="E10430"/>
      <c r="F10430"/>
      <c r="G10430"/>
      <c r="H10430"/>
      <c r="I10430"/>
      <c r="J10430"/>
      <c r="K10430"/>
      <c r="L10430"/>
      <c r="M10430"/>
      <c r="N10430"/>
      <c r="O10430"/>
      <c r="P10430"/>
      <c r="Q10430"/>
    </row>
    <row r="10431" spans="3:17" x14ac:dyDescent="0.35">
      <c r="C10431"/>
      <c r="D10431"/>
      <c r="E10431"/>
      <c r="F10431"/>
      <c r="G10431"/>
      <c r="H10431"/>
      <c r="I10431"/>
      <c r="J10431"/>
      <c r="K10431"/>
      <c r="L10431"/>
      <c r="M10431"/>
      <c r="N10431"/>
      <c r="O10431"/>
      <c r="P10431"/>
      <c r="Q10431"/>
    </row>
    <row r="10432" spans="3:17" x14ac:dyDescent="0.35">
      <c r="C10432"/>
      <c r="D10432"/>
      <c r="E10432"/>
      <c r="F10432"/>
      <c r="G10432"/>
      <c r="H10432"/>
      <c r="I10432"/>
      <c r="J10432"/>
      <c r="K10432"/>
      <c r="L10432"/>
      <c r="M10432"/>
      <c r="N10432"/>
      <c r="O10432"/>
      <c r="P10432"/>
      <c r="Q10432"/>
    </row>
    <row r="10433" spans="3:17" x14ac:dyDescent="0.35">
      <c r="C10433"/>
      <c r="D10433"/>
      <c r="E10433"/>
      <c r="F10433"/>
      <c r="G10433"/>
      <c r="H10433"/>
      <c r="I10433"/>
      <c r="J10433"/>
      <c r="K10433"/>
      <c r="L10433"/>
      <c r="M10433"/>
      <c r="N10433"/>
      <c r="O10433"/>
      <c r="P10433"/>
      <c r="Q10433"/>
    </row>
    <row r="10434" spans="3:17" x14ac:dyDescent="0.35">
      <c r="C10434"/>
      <c r="D10434"/>
      <c r="E10434"/>
      <c r="F10434"/>
      <c r="G10434"/>
      <c r="H10434"/>
      <c r="I10434"/>
      <c r="J10434"/>
      <c r="K10434"/>
      <c r="L10434"/>
      <c r="M10434"/>
      <c r="N10434"/>
      <c r="O10434"/>
      <c r="P10434"/>
      <c r="Q10434"/>
    </row>
    <row r="10435" spans="3:17" x14ac:dyDescent="0.35">
      <c r="C10435"/>
      <c r="D10435"/>
      <c r="E10435"/>
      <c r="F10435"/>
      <c r="G10435"/>
      <c r="H10435"/>
      <c r="I10435"/>
      <c r="J10435"/>
      <c r="K10435"/>
      <c r="L10435"/>
      <c r="M10435"/>
      <c r="N10435"/>
      <c r="O10435"/>
      <c r="P10435"/>
      <c r="Q10435"/>
    </row>
    <row r="10436" spans="3:17" x14ac:dyDescent="0.35">
      <c r="C10436"/>
      <c r="D10436"/>
      <c r="E10436"/>
      <c r="F10436"/>
      <c r="G10436"/>
      <c r="H10436"/>
      <c r="I10436"/>
      <c r="J10436"/>
      <c r="K10436"/>
      <c r="L10436"/>
      <c r="M10436"/>
      <c r="N10436"/>
      <c r="O10436"/>
      <c r="P10436"/>
      <c r="Q10436"/>
    </row>
    <row r="10437" spans="3:17" x14ac:dyDescent="0.35">
      <c r="C10437"/>
      <c r="D10437"/>
      <c r="E10437"/>
      <c r="F10437"/>
      <c r="G10437"/>
      <c r="H10437"/>
      <c r="I10437"/>
      <c r="J10437"/>
      <c r="K10437"/>
      <c r="L10437"/>
      <c r="M10437"/>
      <c r="N10437"/>
      <c r="O10437"/>
      <c r="P10437"/>
      <c r="Q10437"/>
    </row>
    <row r="10438" spans="3:17" x14ac:dyDescent="0.35">
      <c r="C10438"/>
      <c r="D10438"/>
      <c r="E10438"/>
      <c r="F10438"/>
      <c r="G10438"/>
      <c r="H10438"/>
      <c r="I10438"/>
      <c r="J10438"/>
      <c r="K10438"/>
      <c r="L10438"/>
      <c r="M10438"/>
      <c r="N10438"/>
      <c r="O10438"/>
      <c r="P10438"/>
      <c r="Q10438"/>
    </row>
    <row r="10439" spans="3:17" x14ac:dyDescent="0.35">
      <c r="C10439"/>
      <c r="D10439"/>
      <c r="E10439"/>
      <c r="F10439"/>
      <c r="G10439"/>
      <c r="H10439"/>
      <c r="I10439"/>
      <c r="J10439"/>
      <c r="K10439"/>
      <c r="L10439"/>
      <c r="M10439"/>
      <c r="N10439"/>
      <c r="O10439"/>
      <c r="P10439"/>
      <c r="Q10439"/>
    </row>
    <row r="10440" spans="3:17" x14ac:dyDescent="0.35">
      <c r="C10440"/>
      <c r="D10440"/>
      <c r="E10440"/>
      <c r="F10440"/>
      <c r="G10440"/>
      <c r="H10440"/>
      <c r="I10440"/>
      <c r="J10440"/>
      <c r="K10440"/>
      <c r="L10440"/>
      <c r="M10440"/>
      <c r="N10440"/>
      <c r="O10440"/>
      <c r="P10440"/>
      <c r="Q10440"/>
    </row>
    <row r="10441" spans="3:17" x14ac:dyDescent="0.35">
      <c r="C10441"/>
      <c r="D10441"/>
      <c r="E10441"/>
      <c r="F10441"/>
      <c r="G10441"/>
      <c r="H10441"/>
      <c r="I10441"/>
      <c r="J10441"/>
      <c r="K10441"/>
      <c r="L10441"/>
      <c r="M10441"/>
      <c r="N10441"/>
      <c r="O10441"/>
      <c r="P10441"/>
      <c r="Q10441"/>
    </row>
    <row r="10442" spans="3:17" x14ac:dyDescent="0.35">
      <c r="C10442"/>
      <c r="D10442"/>
      <c r="E10442"/>
      <c r="F10442"/>
      <c r="G10442"/>
      <c r="H10442"/>
      <c r="I10442"/>
      <c r="J10442"/>
      <c r="K10442"/>
      <c r="L10442"/>
      <c r="M10442"/>
      <c r="N10442"/>
      <c r="O10442"/>
      <c r="P10442"/>
      <c r="Q10442"/>
    </row>
    <row r="10443" spans="3:17" x14ac:dyDescent="0.35">
      <c r="C10443"/>
      <c r="D10443"/>
      <c r="E10443"/>
      <c r="F10443"/>
      <c r="G10443"/>
      <c r="H10443"/>
      <c r="I10443"/>
      <c r="J10443"/>
      <c r="K10443"/>
      <c r="L10443"/>
      <c r="M10443"/>
      <c r="N10443"/>
      <c r="O10443"/>
      <c r="P10443"/>
      <c r="Q10443"/>
    </row>
    <row r="10444" spans="3:17" x14ac:dyDescent="0.35">
      <c r="C10444"/>
      <c r="D10444"/>
      <c r="E10444"/>
      <c r="F10444"/>
      <c r="G10444"/>
      <c r="H10444"/>
      <c r="I10444"/>
      <c r="J10444"/>
      <c r="K10444"/>
      <c r="L10444"/>
      <c r="M10444"/>
      <c r="N10444"/>
      <c r="O10444"/>
      <c r="P10444"/>
      <c r="Q10444"/>
    </row>
    <row r="10445" spans="3:17" x14ac:dyDescent="0.35">
      <c r="C10445"/>
      <c r="D10445"/>
      <c r="E10445"/>
      <c r="F10445"/>
      <c r="G10445"/>
      <c r="H10445"/>
      <c r="I10445"/>
      <c r="J10445"/>
      <c r="K10445"/>
      <c r="L10445"/>
      <c r="M10445"/>
      <c r="N10445"/>
      <c r="O10445"/>
      <c r="P10445"/>
      <c r="Q10445"/>
    </row>
    <row r="10446" spans="3:17" x14ac:dyDescent="0.35">
      <c r="C10446"/>
      <c r="D10446"/>
      <c r="E10446"/>
      <c r="F10446"/>
      <c r="G10446"/>
      <c r="H10446"/>
      <c r="I10446"/>
      <c r="J10446"/>
      <c r="K10446"/>
      <c r="L10446"/>
      <c r="M10446"/>
      <c r="N10446"/>
      <c r="O10446"/>
      <c r="P10446"/>
      <c r="Q10446"/>
    </row>
    <row r="10447" spans="3:17" x14ac:dyDescent="0.35">
      <c r="C10447"/>
      <c r="D10447"/>
      <c r="E10447"/>
      <c r="F10447"/>
      <c r="G10447"/>
      <c r="H10447"/>
      <c r="I10447"/>
      <c r="J10447"/>
      <c r="K10447"/>
      <c r="L10447"/>
      <c r="M10447"/>
      <c r="N10447"/>
      <c r="O10447"/>
      <c r="P10447"/>
      <c r="Q10447"/>
    </row>
    <row r="10448" spans="3:17" x14ac:dyDescent="0.35">
      <c r="C10448"/>
      <c r="D10448"/>
      <c r="E10448"/>
      <c r="F10448"/>
      <c r="G10448"/>
      <c r="H10448"/>
      <c r="I10448"/>
      <c r="J10448"/>
      <c r="K10448"/>
      <c r="L10448"/>
      <c r="M10448"/>
      <c r="N10448"/>
      <c r="O10448"/>
      <c r="P10448"/>
      <c r="Q10448"/>
    </row>
    <row r="10449" spans="3:17" x14ac:dyDescent="0.35">
      <c r="C10449"/>
      <c r="D10449"/>
      <c r="E10449"/>
      <c r="F10449"/>
      <c r="G10449"/>
      <c r="H10449"/>
      <c r="I10449"/>
      <c r="J10449"/>
      <c r="K10449"/>
      <c r="L10449"/>
      <c r="M10449"/>
      <c r="N10449"/>
      <c r="O10449"/>
      <c r="P10449"/>
      <c r="Q10449"/>
    </row>
    <row r="10450" spans="3:17" x14ac:dyDescent="0.35">
      <c r="C10450"/>
      <c r="D10450"/>
      <c r="E10450"/>
      <c r="F10450"/>
      <c r="G10450"/>
      <c r="H10450"/>
      <c r="I10450"/>
      <c r="J10450"/>
      <c r="K10450"/>
      <c r="L10450"/>
      <c r="M10450"/>
      <c r="N10450"/>
      <c r="O10450"/>
      <c r="P10450"/>
      <c r="Q10450"/>
    </row>
    <row r="10451" spans="3:17" x14ac:dyDescent="0.35">
      <c r="C10451"/>
      <c r="D10451"/>
      <c r="E10451"/>
      <c r="F10451"/>
      <c r="G10451"/>
      <c r="H10451"/>
      <c r="I10451"/>
      <c r="J10451"/>
      <c r="K10451"/>
      <c r="L10451"/>
      <c r="M10451"/>
      <c r="N10451"/>
      <c r="O10451"/>
      <c r="P10451"/>
      <c r="Q10451"/>
    </row>
    <row r="10452" spans="3:17" x14ac:dyDescent="0.35">
      <c r="C10452"/>
      <c r="D10452"/>
      <c r="E10452"/>
      <c r="F10452"/>
      <c r="G10452"/>
      <c r="H10452"/>
      <c r="I10452"/>
      <c r="J10452"/>
      <c r="K10452"/>
      <c r="L10452"/>
      <c r="M10452"/>
      <c r="N10452"/>
      <c r="O10452"/>
      <c r="P10452"/>
      <c r="Q10452"/>
    </row>
    <row r="10453" spans="3:17" x14ac:dyDescent="0.35">
      <c r="C10453"/>
      <c r="D10453"/>
      <c r="E10453"/>
      <c r="F10453"/>
      <c r="G10453"/>
      <c r="H10453"/>
      <c r="I10453"/>
      <c r="J10453"/>
      <c r="K10453"/>
      <c r="L10453"/>
      <c r="M10453"/>
      <c r="N10453"/>
      <c r="O10453"/>
      <c r="P10453"/>
      <c r="Q10453"/>
    </row>
    <row r="10454" spans="3:17" x14ac:dyDescent="0.35">
      <c r="C10454"/>
      <c r="D10454"/>
      <c r="E10454"/>
      <c r="F10454"/>
      <c r="G10454"/>
      <c r="H10454"/>
      <c r="I10454"/>
      <c r="J10454"/>
      <c r="K10454"/>
      <c r="L10454"/>
      <c r="M10454"/>
      <c r="N10454"/>
      <c r="O10454"/>
      <c r="P10454"/>
      <c r="Q10454"/>
    </row>
    <row r="10455" spans="3:17" x14ac:dyDescent="0.35">
      <c r="C10455"/>
      <c r="D10455"/>
      <c r="E10455"/>
      <c r="F10455"/>
      <c r="G10455"/>
      <c r="H10455"/>
      <c r="I10455"/>
      <c r="J10455"/>
      <c r="K10455"/>
      <c r="L10455"/>
      <c r="M10455"/>
      <c r="N10455"/>
      <c r="O10455"/>
      <c r="P10455"/>
      <c r="Q10455"/>
    </row>
    <row r="10456" spans="3:17" x14ac:dyDescent="0.35">
      <c r="C10456"/>
      <c r="D10456"/>
      <c r="E10456"/>
      <c r="F10456"/>
      <c r="G10456"/>
      <c r="H10456"/>
      <c r="I10456"/>
      <c r="J10456"/>
      <c r="K10456"/>
      <c r="L10456"/>
      <c r="M10456"/>
      <c r="N10456"/>
      <c r="O10456"/>
      <c r="P10456"/>
      <c r="Q10456"/>
    </row>
    <row r="10457" spans="3:17" x14ac:dyDescent="0.35">
      <c r="C10457"/>
      <c r="D10457"/>
      <c r="E10457"/>
      <c r="F10457"/>
      <c r="G10457"/>
      <c r="H10457"/>
      <c r="I10457"/>
      <c r="J10457"/>
      <c r="K10457"/>
      <c r="L10457"/>
      <c r="M10457"/>
      <c r="N10457"/>
      <c r="O10457"/>
      <c r="P10457"/>
      <c r="Q10457"/>
    </row>
    <row r="10458" spans="3:17" x14ac:dyDescent="0.35">
      <c r="C10458"/>
      <c r="D10458"/>
      <c r="E10458"/>
      <c r="F10458"/>
      <c r="G10458"/>
      <c r="H10458"/>
      <c r="I10458"/>
      <c r="J10458"/>
      <c r="K10458"/>
      <c r="L10458"/>
      <c r="M10458"/>
      <c r="N10458"/>
      <c r="O10458"/>
      <c r="P10458"/>
      <c r="Q10458"/>
    </row>
    <row r="10459" spans="3:17" x14ac:dyDescent="0.35">
      <c r="C10459"/>
      <c r="D10459"/>
      <c r="E10459"/>
      <c r="F10459"/>
      <c r="G10459"/>
      <c r="H10459"/>
      <c r="I10459"/>
      <c r="J10459"/>
      <c r="K10459"/>
      <c r="L10459"/>
      <c r="M10459"/>
      <c r="N10459"/>
      <c r="O10459"/>
      <c r="P10459"/>
      <c r="Q10459"/>
    </row>
    <row r="10460" spans="3:17" x14ac:dyDescent="0.35">
      <c r="C10460"/>
      <c r="D10460"/>
      <c r="E10460"/>
      <c r="F10460"/>
      <c r="G10460"/>
      <c r="H10460"/>
      <c r="I10460"/>
      <c r="J10460"/>
      <c r="K10460"/>
      <c r="L10460"/>
      <c r="M10460"/>
      <c r="N10460"/>
      <c r="O10460"/>
      <c r="P10460"/>
      <c r="Q10460"/>
    </row>
    <row r="10461" spans="3:17" x14ac:dyDescent="0.35">
      <c r="C10461"/>
      <c r="D10461"/>
      <c r="E10461"/>
      <c r="F10461"/>
      <c r="G10461"/>
      <c r="H10461"/>
      <c r="I10461"/>
      <c r="J10461"/>
      <c r="K10461"/>
      <c r="L10461"/>
      <c r="M10461"/>
      <c r="N10461"/>
      <c r="O10461"/>
      <c r="P10461"/>
      <c r="Q10461"/>
    </row>
    <row r="10462" spans="3:17" x14ac:dyDescent="0.35">
      <c r="C10462"/>
      <c r="D10462"/>
      <c r="E10462"/>
      <c r="F10462"/>
      <c r="G10462"/>
      <c r="H10462"/>
      <c r="I10462"/>
      <c r="J10462"/>
      <c r="K10462"/>
      <c r="L10462"/>
      <c r="M10462"/>
      <c r="N10462"/>
      <c r="O10462"/>
      <c r="P10462"/>
      <c r="Q10462"/>
    </row>
    <row r="10463" spans="3:17" x14ac:dyDescent="0.35">
      <c r="C10463"/>
      <c r="D10463"/>
      <c r="E10463"/>
      <c r="F10463"/>
      <c r="G10463"/>
      <c r="H10463"/>
      <c r="I10463"/>
      <c r="J10463"/>
      <c r="K10463"/>
      <c r="L10463"/>
      <c r="M10463"/>
      <c r="N10463"/>
      <c r="O10463"/>
      <c r="P10463"/>
      <c r="Q10463"/>
    </row>
    <row r="10464" spans="3:17" x14ac:dyDescent="0.35">
      <c r="C10464"/>
      <c r="D10464"/>
      <c r="E10464"/>
      <c r="F10464"/>
      <c r="G10464"/>
      <c r="H10464"/>
      <c r="I10464"/>
      <c r="J10464"/>
      <c r="K10464"/>
      <c r="L10464"/>
      <c r="M10464"/>
      <c r="N10464"/>
      <c r="O10464"/>
      <c r="P10464"/>
      <c r="Q10464"/>
    </row>
    <row r="10465" spans="3:17" x14ac:dyDescent="0.35">
      <c r="C10465"/>
      <c r="D10465"/>
      <c r="E10465"/>
      <c r="F10465"/>
      <c r="G10465"/>
      <c r="H10465"/>
      <c r="I10465"/>
      <c r="J10465"/>
      <c r="K10465"/>
      <c r="L10465"/>
      <c r="M10465"/>
      <c r="N10465"/>
      <c r="O10465"/>
      <c r="P10465"/>
      <c r="Q10465"/>
    </row>
    <row r="10466" spans="3:17" x14ac:dyDescent="0.35">
      <c r="C10466"/>
      <c r="D10466"/>
      <c r="E10466"/>
      <c r="F10466"/>
      <c r="G10466"/>
      <c r="H10466"/>
      <c r="I10466"/>
      <c r="J10466"/>
      <c r="K10466"/>
      <c r="L10466"/>
      <c r="M10466"/>
      <c r="N10466"/>
      <c r="O10466"/>
      <c r="P10466"/>
      <c r="Q10466"/>
    </row>
    <row r="10467" spans="3:17" x14ac:dyDescent="0.35">
      <c r="C10467"/>
      <c r="D10467"/>
      <c r="E10467"/>
      <c r="F10467"/>
      <c r="G10467"/>
      <c r="H10467"/>
      <c r="I10467"/>
      <c r="J10467"/>
      <c r="K10467"/>
      <c r="L10467"/>
      <c r="M10467"/>
      <c r="N10467"/>
      <c r="O10467"/>
      <c r="P10467"/>
      <c r="Q10467"/>
    </row>
    <row r="10468" spans="3:17" x14ac:dyDescent="0.35">
      <c r="C10468"/>
      <c r="D10468"/>
      <c r="E10468"/>
      <c r="F10468"/>
      <c r="G10468"/>
      <c r="H10468"/>
      <c r="I10468"/>
      <c r="J10468"/>
      <c r="K10468"/>
      <c r="L10468"/>
      <c r="M10468"/>
      <c r="N10468"/>
      <c r="O10468"/>
      <c r="P10468"/>
      <c r="Q10468"/>
    </row>
    <row r="10469" spans="3:17" x14ac:dyDescent="0.35">
      <c r="C10469"/>
      <c r="D10469"/>
      <c r="E10469"/>
      <c r="F10469"/>
      <c r="G10469"/>
      <c r="H10469"/>
      <c r="I10469"/>
      <c r="J10469"/>
      <c r="K10469"/>
      <c r="L10469"/>
      <c r="M10469"/>
      <c r="N10469"/>
      <c r="O10469"/>
      <c r="P10469"/>
      <c r="Q10469"/>
    </row>
    <row r="10470" spans="3:17" x14ac:dyDescent="0.35">
      <c r="C10470"/>
      <c r="D10470"/>
      <c r="E10470"/>
      <c r="F10470"/>
      <c r="G10470"/>
      <c r="H10470"/>
      <c r="I10470"/>
      <c r="J10470"/>
      <c r="K10470"/>
      <c r="L10470"/>
      <c r="M10470"/>
      <c r="N10470"/>
      <c r="O10470"/>
      <c r="P10470"/>
      <c r="Q10470"/>
    </row>
    <row r="10471" spans="3:17" x14ac:dyDescent="0.35">
      <c r="C10471"/>
      <c r="D10471"/>
      <c r="E10471"/>
      <c r="F10471"/>
      <c r="G10471"/>
      <c r="H10471"/>
      <c r="I10471"/>
      <c r="J10471"/>
      <c r="K10471"/>
      <c r="L10471"/>
      <c r="M10471"/>
      <c r="N10471"/>
      <c r="O10471"/>
      <c r="P10471"/>
      <c r="Q10471"/>
    </row>
    <row r="10472" spans="3:17" x14ac:dyDescent="0.35">
      <c r="C10472"/>
      <c r="D10472"/>
      <c r="E10472"/>
      <c r="F10472"/>
      <c r="G10472"/>
      <c r="H10472"/>
      <c r="I10472"/>
      <c r="J10472"/>
      <c r="K10472"/>
      <c r="L10472"/>
      <c r="M10472"/>
      <c r="N10472"/>
      <c r="O10472"/>
      <c r="P10472"/>
      <c r="Q10472"/>
    </row>
    <row r="10473" spans="3:17" x14ac:dyDescent="0.35">
      <c r="C10473"/>
      <c r="D10473"/>
      <c r="E10473"/>
      <c r="F10473"/>
      <c r="G10473"/>
      <c r="H10473"/>
      <c r="I10473"/>
      <c r="J10473"/>
      <c r="K10473"/>
      <c r="L10473"/>
      <c r="M10473"/>
      <c r="N10473"/>
      <c r="O10473"/>
      <c r="P10473"/>
      <c r="Q10473"/>
    </row>
    <row r="10474" spans="3:17" x14ac:dyDescent="0.35">
      <c r="C10474"/>
      <c r="D10474"/>
      <c r="E10474"/>
      <c r="F10474"/>
      <c r="G10474"/>
      <c r="H10474"/>
      <c r="I10474"/>
      <c r="J10474"/>
      <c r="K10474"/>
      <c r="L10474"/>
      <c r="M10474"/>
      <c r="N10474"/>
      <c r="O10474"/>
      <c r="P10474"/>
      <c r="Q10474"/>
    </row>
    <row r="10475" spans="3:17" x14ac:dyDescent="0.35">
      <c r="C10475"/>
      <c r="D10475"/>
      <c r="E10475"/>
      <c r="F10475"/>
      <c r="G10475"/>
      <c r="H10475"/>
      <c r="I10475"/>
      <c r="J10475"/>
      <c r="K10475"/>
      <c r="L10475"/>
      <c r="M10475"/>
      <c r="N10475"/>
      <c r="O10475"/>
      <c r="P10475"/>
      <c r="Q10475"/>
    </row>
    <row r="10476" spans="3:17" x14ac:dyDescent="0.35">
      <c r="C10476"/>
      <c r="D10476"/>
      <c r="E10476"/>
      <c r="F10476"/>
      <c r="G10476"/>
      <c r="H10476"/>
      <c r="I10476"/>
      <c r="J10476"/>
      <c r="K10476"/>
      <c r="L10476"/>
      <c r="M10476"/>
      <c r="N10476"/>
      <c r="O10476"/>
      <c r="P10476"/>
      <c r="Q10476"/>
    </row>
    <row r="10477" spans="3:17" x14ac:dyDescent="0.35">
      <c r="C10477"/>
      <c r="D10477"/>
      <c r="E10477"/>
      <c r="F10477"/>
      <c r="G10477"/>
      <c r="H10477"/>
      <c r="I10477"/>
      <c r="J10477"/>
      <c r="K10477"/>
      <c r="L10477"/>
      <c r="M10477"/>
      <c r="N10477"/>
      <c r="O10477"/>
      <c r="P10477"/>
      <c r="Q10477"/>
    </row>
    <row r="10478" spans="3:17" x14ac:dyDescent="0.35">
      <c r="C10478"/>
      <c r="D10478"/>
      <c r="E10478"/>
      <c r="F10478"/>
      <c r="G10478"/>
      <c r="H10478"/>
      <c r="I10478"/>
      <c r="J10478"/>
      <c r="K10478"/>
      <c r="L10478"/>
      <c r="M10478"/>
      <c r="N10478"/>
      <c r="O10478"/>
      <c r="P10478"/>
      <c r="Q10478"/>
    </row>
    <row r="10479" spans="3:17" x14ac:dyDescent="0.35">
      <c r="C10479"/>
      <c r="D10479"/>
      <c r="E10479"/>
      <c r="F10479"/>
      <c r="G10479"/>
      <c r="H10479"/>
      <c r="I10479"/>
      <c r="J10479"/>
      <c r="K10479"/>
      <c r="L10479"/>
      <c r="M10479"/>
      <c r="N10479"/>
      <c r="O10479"/>
      <c r="P10479"/>
      <c r="Q10479"/>
    </row>
    <row r="10480" spans="3:17" x14ac:dyDescent="0.35">
      <c r="C10480"/>
      <c r="D10480"/>
      <c r="E10480"/>
      <c r="F10480"/>
      <c r="G10480"/>
      <c r="H10480"/>
      <c r="I10480"/>
      <c r="J10480"/>
      <c r="K10480"/>
      <c r="L10480"/>
      <c r="M10480"/>
      <c r="N10480"/>
      <c r="O10480"/>
      <c r="P10480"/>
      <c r="Q10480"/>
    </row>
    <row r="10481" spans="3:17" x14ac:dyDescent="0.35">
      <c r="C10481"/>
      <c r="D10481"/>
      <c r="E10481"/>
      <c r="F10481"/>
      <c r="G10481"/>
      <c r="H10481"/>
      <c r="I10481"/>
      <c r="J10481"/>
      <c r="K10481"/>
      <c r="L10481"/>
      <c r="M10481"/>
      <c r="N10481"/>
      <c r="O10481"/>
      <c r="P10481"/>
      <c r="Q10481"/>
    </row>
    <row r="10482" spans="3:17" x14ac:dyDescent="0.35">
      <c r="C10482"/>
      <c r="D10482"/>
      <c r="E10482"/>
      <c r="F10482"/>
      <c r="G10482"/>
      <c r="H10482"/>
      <c r="I10482"/>
      <c r="J10482"/>
      <c r="K10482"/>
      <c r="L10482"/>
      <c r="M10482"/>
      <c r="N10482"/>
      <c r="O10482"/>
      <c r="P10482"/>
      <c r="Q10482"/>
    </row>
    <row r="10483" spans="3:17" x14ac:dyDescent="0.35">
      <c r="C10483"/>
      <c r="D10483"/>
      <c r="E10483"/>
      <c r="F10483"/>
      <c r="G10483"/>
      <c r="H10483"/>
      <c r="I10483"/>
      <c r="J10483"/>
      <c r="K10483"/>
      <c r="L10483"/>
      <c r="M10483"/>
      <c r="N10483"/>
      <c r="O10483"/>
      <c r="P10483"/>
      <c r="Q10483"/>
    </row>
    <row r="10484" spans="3:17" x14ac:dyDescent="0.35">
      <c r="C10484"/>
      <c r="D10484"/>
      <c r="E10484"/>
      <c r="F10484"/>
      <c r="G10484"/>
      <c r="H10484"/>
      <c r="I10484"/>
      <c r="J10484"/>
      <c r="K10484"/>
      <c r="L10484"/>
      <c r="M10484"/>
      <c r="N10484"/>
      <c r="O10484"/>
      <c r="P10484"/>
      <c r="Q10484"/>
    </row>
    <row r="10485" spans="3:17" x14ac:dyDescent="0.35">
      <c r="C10485"/>
      <c r="D10485"/>
      <c r="E10485"/>
      <c r="F10485"/>
      <c r="G10485"/>
      <c r="H10485"/>
      <c r="I10485"/>
      <c r="J10485"/>
      <c r="K10485"/>
      <c r="L10485"/>
      <c r="M10485"/>
      <c r="N10485"/>
      <c r="O10485"/>
      <c r="P10485"/>
      <c r="Q10485"/>
    </row>
    <row r="10486" spans="3:17" x14ac:dyDescent="0.35">
      <c r="C10486"/>
      <c r="D10486"/>
      <c r="E10486"/>
      <c r="F10486"/>
      <c r="G10486"/>
      <c r="H10486"/>
      <c r="I10486"/>
      <c r="J10486"/>
      <c r="K10486"/>
      <c r="L10486"/>
      <c r="M10486"/>
      <c r="N10486"/>
      <c r="O10486"/>
      <c r="P10486"/>
      <c r="Q10486"/>
    </row>
    <row r="10487" spans="3:17" x14ac:dyDescent="0.35">
      <c r="C10487"/>
      <c r="D10487"/>
      <c r="E10487"/>
      <c r="F10487"/>
      <c r="G10487"/>
      <c r="H10487"/>
      <c r="I10487"/>
      <c r="J10487"/>
      <c r="K10487"/>
      <c r="L10487"/>
      <c r="M10487"/>
      <c r="N10487"/>
      <c r="O10487"/>
      <c r="P10487"/>
      <c r="Q10487"/>
    </row>
    <row r="10488" spans="3:17" x14ac:dyDescent="0.35">
      <c r="C10488"/>
      <c r="D10488"/>
      <c r="E10488"/>
      <c r="F10488"/>
      <c r="G10488"/>
      <c r="H10488"/>
      <c r="I10488"/>
      <c r="J10488"/>
      <c r="K10488"/>
      <c r="L10488"/>
      <c r="M10488"/>
      <c r="N10488"/>
      <c r="O10488"/>
      <c r="P10488"/>
      <c r="Q10488"/>
    </row>
    <row r="10489" spans="3:17" x14ac:dyDescent="0.35">
      <c r="C10489"/>
      <c r="D10489"/>
      <c r="E10489"/>
      <c r="F10489"/>
      <c r="G10489"/>
      <c r="H10489"/>
      <c r="I10489"/>
      <c r="J10489"/>
      <c r="K10489"/>
      <c r="L10489"/>
      <c r="M10489"/>
      <c r="N10489"/>
      <c r="O10489"/>
      <c r="P10489"/>
      <c r="Q10489"/>
    </row>
    <row r="10490" spans="3:17" x14ac:dyDescent="0.35">
      <c r="C10490"/>
      <c r="D10490"/>
      <c r="E10490"/>
      <c r="F10490"/>
      <c r="G10490"/>
      <c r="H10490"/>
      <c r="I10490"/>
      <c r="J10490"/>
      <c r="K10490"/>
      <c r="L10490"/>
      <c r="M10490"/>
      <c r="N10490"/>
      <c r="O10490"/>
      <c r="P10490"/>
      <c r="Q10490"/>
    </row>
    <row r="10491" spans="3:17" x14ac:dyDescent="0.35">
      <c r="C10491"/>
      <c r="D10491"/>
      <c r="E10491"/>
      <c r="F10491"/>
      <c r="G10491"/>
      <c r="H10491"/>
      <c r="I10491"/>
      <c r="J10491"/>
      <c r="K10491"/>
      <c r="L10491"/>
      <c r="M10491"/>
      <c r="N10491"/>
      <c r="O10491"/>
      <c r="P10491"/>
      <c r="Q10491"/>
    </row>
    <row r="10492" spans="3:17" x14ac:dyDescent="0.35">
      <c r="C10492"/>
      <c r="D10492"/>
      <c r="E10492"/>
      <c r="F10492"/>
      <c r="G10492"/>
      <c r="H10492"/>
      <c r="I10492"/>
      <c r="J10492"/>
      <c r="K10492"/>
      <c r="L10492"/>
      <c r="M10492"/>
      <c r="N10492"/>
      <c r="O10492"/>
      <c r="P10492"/>
      <c r="Q10492"/>
    </row>
    <row r="10493" spans="3:17" x14ac:dyDescent="0.35">
      <c r="C10493"/>
      <c r="D10493"/>
      <c r="E10493"/>
      <c r="F10493"/>
      <c r="G10493"/>
      <c r="H10493"/>
      <c r="I10493"/>
      <c r="J10493"/>
      <c r="K10493"/>
      <c r="L10493"/>
      <c r="M10493"/>
      <c r="N10493"/>
      <c r="O10493"/>
      <c r="P10493"/>
      <c r="Q10493"/>
    </row>
    <row r="10494" spans="3:17" x14ac:dyDescent="0.35">
      <c r="C10494"/>
      <c r="D10494"/>
      <c r="E10494"/>
      <c r="F10494"/>
      <c r="G10494"/>
      <c r="H10494"/>
      <c r="I10494"/>
      <c r="J10494"/>
      <c r="K10494"/>
      <c r="L10494"/>
      <c r="M10494"/>
      <c r="N10494"/>
      <c r="O10494"/>
      <c r="P10494"/>
      <c r="Q10494"/>
    </row>
    <row r="10495" spans="3:17" x14ac:dyDescent="0.35">
      <c r="C10495"/>
      <c r="D10495"/>
      <c r="E10495"/>
      <c r="F10495"/>
      <c r="G10495"/>
      <c r="H10495"/>
      <c r="I10495"/>
      <c r="J10495"/>
      <c r="K10495"/>
      <c r="L10495"/>
      <c r="M10495"/>
      <c r="N10495"/>
      <c r="O10495"/>
      <c r="P10495"/>
      <c r="Q10495"/>
    </row>
    <row r="10496" spans="3:17" x14ac:dyDescent="0.35">
      <c r="C10496"/>
      <c r="D10496"/>
      <c r="E10496"/>
      <c r="F10496"/>
      <c r="G10496"/>
      <c r="H10496"/>
      <c r="I10496"/>
      <c r="J10496"/>
      <c r="K10496"/>
      <c r="L10496"/>
      <c r="M10496"/>
      <c r="N10496"/>
      <c r="O10496"/>
      <c r="P10496"/>
      <c r="Q10496"/>
    </row>
    <row r="10497" spans="3:17" x14ac:dyDescent="0.35">
      <c r="C10497"/>
      <c r="D10497"/>
      <c r="E10497"/>
      <c r="F10497"/>
      <c r="G10497"/>
      <c r="H10497"/>
      <c r="I10497"/>
      <c r="J10497"/>
      <c r="K10497"/>
      <c r="L10497"/>
      <c r="M10497"/>
      <c r="N10497"/>
      <c r="O10497"/>
      <c r="P10497"/>
      <c r="Q10497"/>
    </row>
    <row r="10498" spans="3:17" x14ac:dyDescent="0.35">
      <c r="C10498"/>
      <c r="D10498"/>
      <c r="E10498"/>
      <c r="F10498"/>
      <c r="G10498"/>
      <c r="H10498"/>
      <c r="I10498"/>
      <c r="J10498"/>
      <c r="K10498"/>
      <c r="L10498"/>
      <c r="M10498"/>
      <c r="N10498"/>
      <c r="O10498"/>
      <c r="P10498"/>
      <c r="Q10498"/>
    </row>
    <row r="10499" spans="3:17" x14ac:dyDescent="0.35">
      <c r="C10499"/>
      <c r="D10499"/>
      <c r="E10499"/>
      <c r="F10499"/>
      <c r="G10499"/>
      <c r="H10499"/>
      <c r="I10499"/>
      <c r="J10499"/>
      <c r="K10499"/>
      <c r="L10499"/>
      <c r="M10499"/>
      <c r="N10499"/>
      <c r="O10499"/>
      <c r="P10499"/>
      <c r="Q10499"/>
    </row>
    <row r="10500" spans="3:17" x14ac:dyDescent="0.35">
      <c r="C10500"/>
      <c r="D10500"/>
      <c r="E10500"/>
      <c r="F10500"/>
      <c r="G10500"/>
      <c r="H10500"/>
      <c r="I10500"/>
      <c r="J10500"/>
      <c r="K10500"/>
      <c r="L10500"/>
      <c r="M10500"/>
      <c r="N10500"/>
      <c r="O10500"/>
      <c r="P10500"/>
      <c r="Q10500"/>
    </row>
    <row r="10501" spans="3:17" x14ac:dyDescent="0.35">
      <c r="C10501"/>
      <c r="D10501"/>
      <c r="E10501"/>
      <c r="F10501"/>
      <c r="G10501"/>
      <c r="H10501"/>
      <c r="I10501"/>
      <c r="J10501"/>
      <c r="K10501"/>
      <c r="L10501"/>
      <c r="M10501"/>
      <c r="N10501"/>
      <c r="O10501"/>
      <c r="P10501"/>
      <c r="Q10501"/>
    </row>
    <row r="10502" spans="3:17" x14ac:dyDescent="0.35">
      <c r="C10502"/>
      <c r="D10502"/>
      <c r="E10502"/>
      <c r="F10502"/>
      <c r="G10502"/>
      <c r="H10502"/>
      <c r="I10502"/>
      <c r="J10502"/>
      <c r="K10502"/>
      <c r="L10502"/>
      <c r="M10502"/>
      <c r="N10502"/>
      <c r="O10502"/>
      <c r="P10502"/>
      <c r="Q10502"/>
    </row>
    <row r="10503" spans="3:17" x14ac:dyDescent="0.35">
      <c r="C10503"/>
      <c r="D10503"/>
      <c r="E10503"/>
      <c r="F10503"/>
      <c r="G10503"/>
      <c r="H10503"/>
      <c r="I10503"/>
      <c r="J10503"/>
      <c r="K10503"/>
      <c r="L10503"/>
      <c r="M10503"/>
      <c r="N10503"/>
      <c r="O10503"/>
      <c r="P10503"/>
      <c r="Q10503"/>
    </row>
    <row r="10504" spans="3:17" x14ac:dyDescent="0.35">
      <c r="C10504"/>
      <c r="D10504"/>
      <c r="E10504"/>
      <c r="F10504"/>
      <c r="G10504"/>
      <c r="H10504"/>
      <c r="I10504"/>
      <c r="J10504"/>
      <c r="K10504"/>
      <c r="L10504"/>
      <c r="M10504"/>
      <c r="N10504"/>
      <c r="O10504"/>
      <c r="P10504"/>
      <c r="Q10504"/>
    </row>
    <row r="10505" spans="3:17" x14ac:dyDescent="0.35">
      <c r="C10505"/>
      <c r="D10505"/>
      <c r="E10505"/>
      <c r="F10505"/>
      <c r="G10505"/>
      <c r="H10505"/>
      <c r="I10505"/>
      <c r="J10505"/>
      <c r="K10505"/>
      <c r="L10505"/>
      <c r="M10505"/>
      <c r="N10505"/>
      <c r="O10505"/>
      <c r="P10505"/>
      <c r="Q10505"/>
    </row>
    <row r="10506" spans="3:17" x14ac:dyDescent="0.35">
      <c r="C10506"/>
      <c r="D10506"/>
      <c r="E10506"/>
      <c r="F10506"/>
      <c r="G10506"/>
      <c r="H10506"/>
      <c r="I10506"/>
      <c r="J10506"/>
      <c r="K10506"/>
      <c r="L10506"/>
      <c r="M10506"/>
      <c r="N10506"/>
      <c r="O10506"/>
      <c r="P10506"/>
      <c r="Q10506"/>
    </row>
    <row r="10507" spans="3:17" x14ac:dyDescent="0.35">
      <c r="C10507"/>
      <c r="D10507"/>
      <c r="E10507"/>
      <c r="F10507"/>
      <c r="G10507"/>
      <c r="H10507"/>
      <c r="I10507"/>
      <c r="J10507"/>
      <c r="K10507"/>
      <c r="L10507"/>
      <c r="M10507"/>
      <c r="N10507"/>
      <c r="O10507"/>
      <c r="P10507"/>
      <c r="Q10507"/>
    </row>
    <row r="10508" spans="3:17" x14ac:dyDescent="0.35">
      <c r="C10508"/>
      <c r="D10508"/>
      <c r="E10508"/>
      <c r="F10508"/>
      <c r="G10508"/>
      <c r="H10508"/>
      <c r="I10508"/>
      <c r="J10508"/>
      <c r="K10508"/>
      <c r="L10508"/>
      <c r="M10508"/>
      <c r="N10508"/>
      <c r="O10508"/>
      <c r="P10508"/>
      <c r="Q10508"/>
    </row>
    <row r="10509" spans="3:17" x14ac:dyDescent="0.35">
      <c r="C10509"/>
      <c r="D10509"/>
      <c r="E10509"/>
      <c r="F10509"/>
      <c r="G10509"/>
      <c r="H10509"/>
      <c r="I10509"/>
      <c r="J10509"/>
      <c r="K10509"/>
      <c r="L10509"/>
      <c r="M10509"/>
      <c r="N10509"/>
      <c r="O10509"/>
      <c r="P10509"/>
      <c r="Q10509"/>
    </row>
    <row r="10510" spans="3:17" x14ac:dyDescent="0.35">
      <c r="C10510"/>
      <c r="D10510"/>
      <c r="E10510"/>
      <c r="F10510"/>
      <c r="G10510"/>
      <c r="H10510"/>
      <c r="I10510"/>
      <c r="J10510"/>
      <c r="K10510"/>
      <c r="L10510"/>
      <c r="M10510"/>
      <c r="N10510"/>
      <c r="O10510"/>
      <c r="P10510"/>
      <c r="Q10510"/>
    </row>
    <row r="10511" spans="3:17" x14ac:dyDescent="0.35">
      <c r="C10511"/>
      <c r="D10511"/>
      <c r="E10511"/>
      <c r="F10511"/>
      <c r="G10511"/>
      <c r="H10511"/>
      <c r="I10511"/>
      <c r="J10511"/>
      <c r="K10511"/>
      <c r="L10511"/>
      <c r="M10511"/>
      <c r="N10511"/>
      <c r="O10511"/>
      <c r="P10511"/>
      <c r="Q10511"/>
    </row>
    <row r="10512" spans="3:17" x14ac:dyDescent="0.35">
      <c r="C10512"/>
      <c r="D10512"/>
      <c r="E10512"/>
      <c r="F10512"/>
      <c r="G10512"/>
      <c r="H10512"/>
      <c r="I10512"/>
      <c r="J10512"/>
      <c r="K10512"/>
      <c r="L10512"/>
      <c r="M10512"/>
      <c r="N10512"/>
      <c r="O10512"/>
      <c r="P10512"/>
      <c r="Q10512"/>
    </row>
    <row r="10513" spans="3:17" x14ac:dyDescent="0.35">
      <c r="C10513"/>
      <c r="D10513"/>
      <c r="E10513"/>
      <c r="F10513"/>
      <c r="G10513"/>
      <c r="H10513"/>
      <c r="I10513"/>
      <c r="J10513"/>
      <c r="K10513"/>
      <c r="L10513"/>
      <c r="M10513"/>
      <c r="N10513"/>
      <c r="O10513"/>
      <c r="P10513"/>
      <c r="Q10513"/>
    </row>
    <row r="10514" spans="3:17" x14ac:dyDescent="0.35">
      <c r="C10514"/>
      <c r="D10514"/>
      <c r="E10514"/>
      <c r="F10514"/>
      <c r="G10514"/>
      <c r="H10514"/>
      <c r="I10514"/>
      <c r="J10514"/>
      <c r="K10514"/>
      <c r="L10514"/>
      <c r="M10514"/>
      <c r="N10514"/>
      <c r="O10514"/>
      <c r="P10514"/>
      <c r="Q10514"/>
    </row>
    <row r="10515" spans="3:17" x14ac:dyDescent="0.35">
      <c r="C10515"/>
      <c r="D10515"/>
      <c r="E10515"/>
      <c r="F10515"/>
      <c r="G10515"/>
      <c r="H10515"/>
      <c r="I10515"/>
      <c r="J10515"/>
      <c r="K10515"/>
      <c r="L10515"/>
      <c r="M10515"/>
      <c r="N10515"/>
      <c r="O10515"/>
      <c r="P10515"/>
      <c r="Q10515"/>
    </row>
    <row r="10516" spans="3:17" x14ac:dyDescent="0.35">
      <c r="C10516"/>
      <c r="D10516"/>
      <c r="E10516"/>
      <c r="F10516"/>
      <c r="G10516"/>
      <c r="H10516"/>
      <c r="I10516"/>
      <c r="J10516"/>
      <c r="K10516"/>
      <c r="L10516"/>
      <c r="M10516"/>
      <c r="N10516"/>
      <c r="O10516"/>
      <c r="P10516"/>
      <c r="Q10516"/>
    </row>
    <row r="10517" spans="3:17" x14ac:dyDescent="0.35">
      <c r="C10517"/>
      <c r="D10517"/>
      <c r="E10517"/>
      <c r="F10517"/>
      <c r="G10517"/>
      <c r="H10517"/>
      <c r="I10517"/>
      <c r="J10517"/>
      <c r="K10517"/>
      <c r="L10517"/>
      <c r="M10517"/>
      <c r="N10517"/>
      <c r="O10517"/>
      <c r="P10517"/>
      <c r="Q10517"/>
    </row>
    <row r="10518" spans="3:17" x14ac:dyDescent="0.35">
      <c r="C10518"/>
      <c r="D10518"/>
      <c r="E10518"/>
      <c r="F10518"/>
      <c r="G10518"/>
      <c r="H10518"/>
      <c r="I10518"/>
      <c r="J10518"/>
      <c r="K10518"/>
      <c r="L10518"/>
      <c r="M10518"/>
      <c r="N10518"/>
      <c r="O10518"/>
      <c r="P10518"/>
      <c r="Q10518"/>
    </row>
    <row r="10519" spans="3:17" x14ac:dyDescent="0.35">
      <c r="C10519"/>
      <c r="D10519"/>
      <c r="E10519"/>
      <c r="F10519"/>
      <c r="G10519"/>
      <c r="H10519"/>
      <c r="I10519"/>
      <c r="J10519"/>
      <c r="K10519"/>
      <c r="L10519"/>
      <c r="M10519"/>
      <c r="N10519"/>
      <c r="O10519"/>
      <c r="P10519"/>
      <c r="Q10519"/>
    </row>
    <row r="10520" spans="3:17" x14ac:dyDescent="0.35">
      <c r="C10520"/>
      <c r="D10520"/>
      <c r="E10520"/>
      <c r="F10520"/>
      <c r="G10520"/>
      <c r="H10520"/>
      <c r="I10520"/>
      <c r="J10520"/>
      <c r="K10520"/>
      <c r="L10520"/>
      <c r="M10520"/>
      <c r="N10520"/>
      <c r="O10520"/>
      <c r="P10520"/>
      <c r="Q10520"/>
    </row>
    <row r="10521" spans="3:17" x14ac:dyDescent="0.35">
      <c r="C10521"/>
      <c r="D10521"/>
      <c r="E10521"/>
      <c r="F10521"/>
      <c r="G10521"/>
      <c r="H10521"/>
      <c r="I10521"/>
      <c r="J10521"/>
      <c r="K10521"/>
      <c r="L10521"/>
      <c r="M10521"/>
      <c r="N10521"/>
      <c r="O10521"/>
      <c r="P10521"/>
      <c r="Q10521"/>
    </row>
    <row r="10522" spans="3:17" x14ac:dyDescent="0.35">
      <c r="C10522"/>
      <c r="D10522"/>
      <c r="E10522"/>
      <c r="F10522"/>
      <c r="G10522"/>
      <c r="H10522"/>
      <c r="I10522"/>
      <c r="J10522"/>
      <c r="K10522"/>
      <c r="L10522"/>
      <c r="M10522"/>
      <c r="N10522"/>
      <c r="O10522"/>
      <c r="P10522"/>
      <c r="Q10522"/>
    </row>
    <row r="10523" spans="3:17" x14ac:dyDescent="0.35">
      <c r="C10523"/>
      <c r="D10523"/>
      <c r="E10523"/>
      <c r="F10523"/>
      <c r="G10523"/>
      <c r="H10523"/>
      <c r="I10523"/>
      <c r="J10523"/>
      <c r="K10523"/>
      <c r="L10523"/>
      <c r="M10523"/>
      <c r="N10523"/>
      <c r="O10523"/>
      <c r="P10523"/>
      <c r="Q10523"/>
    </row>
    <row r="10524" spans="3:17" x14ac:dyDescent="0.35">
      <c r="C10524"/>
      <c r="D10524"/>
      <c r="E10524"/>
      <c r="F10524"/>
      <c r="G10524"/>
      <c r="H10524"/>
      <c r="I10524"/>
      <c r="J10524"/>
      <c r="K10524"/>
      <c r="L10524"/>
      <c r="M10524"/>
      <c r="N10524"/>
      <c r="O10524"/>
      <c r="P10524"/>
      <c r="Q10524"/>
    </row>
    <row r="10525" spans="3:17" x14ac:dyDescent="0.35">
      <c r="C10525"/>
      <c r="D10525"/>
      <c r="E10525"/>
      <c r="F10525"/>
      <c r="G10525"/>
      <c r="H10525"/>
      <c r="I10525"/>
      <c r="J10525"/>
      <c r="K10525"/>
      <c r="L10525"/>
      <c r="M10525"/>
      <c r="N10525"/>
      <c r="O10525"/>
      <c r="P10525"/>
      <c r="Q10525"/>
    </row>
    <row r="10526" spans="3:17" x14ac:dyDescent="0.35">
      <c r="C10526"/>
      <c r="D10526"/>
      <c r="E10526"/>
      <c r="F10526"/>
      <c r="G10526"/>
      <c r="H10526"/>
      <c r="I10526"/>
      <c r="J10526"/>
      <c r="K10526"/>
      <c r="L10526"/>
      <c r="M10526"/>
      <c r="N10526"/>
      <c r="O10526"/>
      <c r="P10526"/>
      <c r="Q10526"/>
    </row>
    <row r="10527" spans="3:17" x14ac:dyDescent="0.35">
      <c r="C10527"/>
      <c r="D10527"/>
      <c r="E10527"/>
      <c r="F10527"/>
      <c r="G10527"/>
      <c r="H10527"/>
      <c r="I10527"/>
      <c r="J10527"/>
      <c r="K10527"/>
      <c r="L10527"/>
      <c r="M10527"/>
      <c r="N10527"/>
      <c r="O10527"/>
      <c r="P10527"/>
      <c r="Q10527"/>
    </row>
    <row r="10528" spans="3:17" x14ac:dyDescent="0.35">
      <c r="C10528"/>
      <c r="D10528"/>
      <c r="E10528"/>
      <c r="F10528"/>
      <c r="G10528"/>
      <c r="H10528"/>
      <c r="I10528"/>
      <c r="J10528"/>
      <c r="K10528"/>
      <c r="L10528"/>
      <c r="M10528"/>
      <c r="N10528"/>
      <c r="O10528"/>
      <c r="P10528"/>
      <c r="Q10528"/>
    </row>
    <row r="10529" spans="3:17" x14ac:dyDescent="0.35">
      <c r="C10529"/>
      <c r="D10529"/>
      <c r="E10529"/>
      <c r="F10529"/>
      <c r="G10529"/>
      <c r="H10529"/>
      <c r="I10529"/>
      <c r="J10529"/>
      <c r="K10529"/>
      <c r="L10529"/>
      <c r="M10529"/>
      <c r="N10529"/>
      <c r="O10529"/>
      <c r="P10529"/>
      <c r="Q10529"/>
    </row>
    <row r="10530" spans="3:17" x14ac:dyDescent="0.35">
      <c r="C10530"/>
      <c r="D10530"/>
      <c r="E10530"/>
      <c r="F10530"/>
      <c r="G10530"/>
      <c r="H10530"/>
      <c r="I10530"/>
      <c r="J10530"/>
      <c r="K10530"/>
      <c r="L10530"/>
      <c r="M10530"/>
      <c r="N10530"/>
      <c r="O10530"/>
      <c r="P10530"/>
      <c r="Q10530"/>
    </row>
    <row r="10531" spans="3:17" x14ac:dyDescent="0.35">
      <c r="C10531"/>
      <c r="D10531"/>
      <c r="E10531"/>
      <c r="F10531"/>
      <c r="G10531"/>
      <c r="H10531"/>
      <c r="I10531"/>
      <c r="J10531"/>
      <c r="K10531"/>
      <c r="L10531"/>
      <c r="M10531"/>
      <c r="N10531"/>
      <c r="O10531"/>
      <c r="P10531"/>
      <c r="Q10531"/>
    </row>
    <row r="10532" spans="3:17" x14ac:dyDescent="0.35">
      <c r="C10532"/>
      <c r="D10532"/>
      <c r="E10532"/>
      <c r="F10532"/>
      <c r="G10532"/>
      <c r="H10532"/>
      <c r="I10532"/>
      <c r="J10532"/>
      <c r="K10532"/>
      <c r="L10532"/>
      <c r="M10532"/>
      <c r="N10532"/>
      <c r="O10532"/>
      <c r="P10532"/>
      <c r="Q10532"/>
    </row>
    <row r="10533" spans="3:17" x14ac:dyDescent="0.35">
      <c r="C10533"/>
      <c r="D10533"/>
      <c r="E10533"/>
      <c r="F10533"/>
      <c r="G10533"/>
      <c r="H10533"/>
      <c r="I10533"/>
      <c r="J10533"/>
      <c r="K10533"/>
      <c r="L10533"/>
      <c r="M10533"/>
      <c r="N10533"/>
      <c r="O10533"/>
      <c r="P10533"/>
      <c r="Q10533"/>
    </row>
    <row r="10534" spans="3:17" x14ac:dyDescent="0.35">
      <c r="C10534"/>
      <c r="D10534"/>
      <c r="E10534"/>
      <c r="F10534"/>
      <c r="G10534"/>
      <c r="H10534"/>
      <c r="I10534"/>
      <c r="J10534"/>
      <c r="K10534"/>
      <c r="L10534"/>
      <c r="M10534"/>
      <c r="N10534"/>
      <c r="O10534"/>
      <c r="P10534"/>
      <c r="Q10534"/>
    </row>
    <row r="10535" spans="3:17" x14ac:dyDescent="0.35">
      <c r="C10535"/>
      <c r="D10535"/>
      <c r="E10535"/>
      <c r="F10535"/>
      <c r="G10535"/>
      <c r="H10535"/>
      <c r="I10535"/>
      <c r="J10535"/>
      <c r="K10535"/>
      <c r="L10535"/>
      <c r="M10535"/>
      <c r="N10535"/>
      <c r="O10535"/>
      <c r="P10535"/>
      <c r="Q10535"/>
    </row>
    <row r="10536" spans="3:17" x14ac:dyDescent="0.35">
      <c r="C10536"/>
      <c r="D10536"/>
      <c r="E10536"/>
      <c r="F10536"/>
      <c r="G10536"/>
      <c r="H10536"/>
      <c r="I10536"/>
      <c r="J10536"/>
      <c r="K10536"/>
      <c r="L10536"/>
      <c r="M10536"/>
      <c r="N10536"/>
      <c r="O10536"/>
      <c r="P10536"/>
      <c r="Q10536"/>
    </row>
    <row r="10537" spans="3:17" x14ac:dyDescent="0.35">
      <c r="C10537"/>
      <c r="D10537"/>
      <c r="E10537"/>
      <c r="F10537"/>
      <c r="G10537"/>
      <c r="H10537"/>
      <c r="I10537"/>
      <c r="J10537"/>
      <c r="K10537"/>
      <c r="L10537"/>
      <c r="M10537"/>
      <c r="N10537"/>
      <c r="O10537"/>
      <c r="P10537"/>
      <c r="Q10537"/>
    </row>
    <row r="10538" spans="3:17" x14ac:dyDescent="0.35">
      <c r="C10538"/>
      <c r="D10538"/>
      <c r="E10538"/>
      <c r="F10538"/>
      <c r="G10538"/>
      <c r="H10538"/>
      <c r="I10538"/>
      <c r="J10538"/>
      <c r="K10538"/>
      <c r="L10538"/>
      <c r="M10538"/>
      <c r="N10538"/>
      <c r="O10538"/>
      <c r="P10538"/>
      <c r="Q10538"/>
    </row>
    <row r="10539" spans="3:17" x14ac:dyDescent="0.35">
      <c r="C10539"/>
      <c r="D10539"/>
      <c r="E10539"/>
      <c r="F10539"/>
      <c r="G10539"/>
      <c r="H10539"/>
      <c r="I10539"/>
      <c r="J10539"/>
      <c r="K10539"/>
      <c r="L10539"/>
      <c r="M10539"/>
      <c r="N10539"/>
      <c r="O10539"/>
      <c r="P10539"/>
      <c r="Q10539"/>
    </row>
    <row r="10540" spans="3:17" x14ac:dyDescent="0.35">
      <c r="C10540"/>
      <c r="D10540"/>
      <c r="E10540"/>
      <c r="F10540"/>
      <c r="G10540"/>
      <c r="H10540"/>
      <c r="I10540"/>
      <c r="J10540"/>
      <c r="K10540"/>
      <c r="L10540"/>
      <c r="M10540"/>
      <c r="N10540"/>
      <c r="O10540"/>
      <c r="P10540"/>
      <c r="Q10540"/>
    </row>
    <row r="10541" spans="3:17" x14ac:dyDescent="0.35">
      <c r="C10541"/>
      <c r="D10541"/>
      <c r="E10541"/>
      <c r="F10541"/>
      <c r="G10541"/>
      <c r="H10541"/>
      <c r="I10541"/>
      <c r="J10541"/>
      <c r="K10541"/>
      <c r="L10541"/>
      <c r="M10541"/>
      <c r="N10541"/>
      <c r="O10541"/>
      <c r="P10541"/>
      <c r="Q10541"/>
    </row>
    <row r="10542" spans="3:17" x14ac:dyDescent="0.35">
      <c r="C10542"/>
      <c r="D10542"/>
      <c r="E10542"/>
      <c r="F10542"/>
      <c r="G10542"/>
      <c r="H10542"/>
      <c r="I10542"/>
      <c r="J10542"/>
      <c r="K10542"/>
      <c r="L10542"/>
      <c r="M10542"/>
      <c r="N10542"/>
      <c r="O10542"/>
      <c r="P10542"/>
      <c r="Q10542"/>
    </row>
    <row r="10543" spans="3:17" x14ac:dyDescent="0.35">
      <c r="C10543"/>
      <c r="D10543"/>
      <c r="E10543"/>
      <c r="F10543"/>
      <c r="G10543"/>
      <c r="H10543"/>
      <c r="I10543"/>
      <c r="J10543"/>
      <c r="K10543"/>
      <c r="L10543"/>
      <c r="M10543"/>
      <c r="N10543"/>
      <c r="O10543"/>
      <c r="P10543"/>
      <c r="Q10543"/>
    </row>
    <row r="10544" spans="3:17" x14ac:dyDescent="0.35">
      <c r="C10544"/>
      <c r="D10544"/>
      <c r="E10544"/>
      <c r="F10544"/>
      <c r="G10544"/>
      <c r="H10544"/>
      <c r="I10544"/>
      <c r="J10544"/>
      <c r="K10544"/>
      <c r="L10544"/>
      <c r="M10544"/>
      <c r="N10544"/>
      <c r="O10544"/>
      <c r="P10544"/>
      <c r="Q10544"/>
    </row>
    <row r="10545" spans="3:17" x14ac:dyDescent="0.35">
      <c r="C10545"/>
      <c r="D10545"/>
      <c r="E10545"/>
      <c r="F10545"/>
      <c r="G10545"/>
      <c r="H10545"/>
      <c r="I10545"/>
      <c r="J10545"/>
      <c r="K10545"/>
      <c r="L10545"/>
      <c r="M10545"/>
      <c r="N10545"/>
      <c r="O10545"/>
      <c r="P10545"/>
      <c r="Q10545"/>
    </row>
    <row r="10546" spans="3:17" x14ac:dyDescent="0.35">
      <c r="C10546"/>
      <c r="D10546"/>
      <c r="E10546"/>
      <c r="F10546"/>
      <c r="G10546"/>
      <c r="H10546"/>
      <c r="I10546"/>
      <c r="J10546"/>
      <c r="K10546"/>
      <c r="L10546"/>
      <c r="M10546"/>
      <c r="N10546"/>
      <c r="O10546"/>
      <c r="P10546"/>
      <c r="Q10546"/>
    </row>
    <row r="10547" spans="3:17" x14ac:dyDescent="0.35">
      <c r="C10547"/>
      <c r="D10547"/>
      <c r="E10547"/>
      <c r="F10547"/>
      <c r="G10547"/>
      <c r="H10547"/>
      <c r="I10547"/>
      <c r="J10547"/>
      <c r="K10547"/>
      <c r="L10547"/>
      <c r="M10547"/>
      <c r="N10547"/>
      <c r="O10547"/>
      <c r="P10547"/>
      <c r="Q10547"/>
    </row>
    <row r="10548" spans="3:17" x14ac:dyDescent="0.35">
      <c r="C10548"/>
      <c r="D10548"/>
      <c r="E10548"/>
      <c r="F10548"/>
      <c r="G10548"/>
      <c r="H10548"/>
      <c r="I10548"/>
      <c r="J10548"/>
      <c r="K10548"/>
      <c r="L10548"/>
      <c r="M10548"/>
      <c r="N10548"/>
      <c r="O10548"/>
      <c r="P10548"/>
      <c r="Q10548"/>
    </row>
    <row r="10549" spans="3:17" x14ac:dyDescent="0.35">
      <c r="C10549"/>
      <c r="D10549"/>
      <c r="E10549"/>
      <c r="F10549"/>
      <c r="G10549"/>
      <c r="H10549"/>
      <c r="I10549"/>
      <c r="J10549"/>
      <c r="K10549"/>
      <c r="L10549"/>
      <c r="M10549"/>
      <c r="N10549"/>
      <c r="O10549"/>
      <c r="P10549"/>
      <c r="Q10549"/>
    </row>
    <row r="10550" spans="3:17" x14ac:dyDescent="0.35">
      <c r="C10550"/>
      <c r="D10550"/>
      <c r="E10550"/>
      <c r="F10550"/>
      <c r="G10550"/>
      <c r="H10550"/>
      <c r="I10550"/>
      <c r="J10550"/>
      <c r="K10550"/>
      <c r="L10550"/>
      <c r="M10550"/>
      <c r="N10550"/>
      <c r="O10550"/>
      <c r="P10550"/>
      <c r="Q10550"/>
    </row>
    <row r="10551" spans="3:17" x14ac:dyDescent="0.35">
      <c r="C10551"/>
      <c r="D10551"/>
      <c r="E10551"/>
      <c r="F10551"/>
      <c r="G10551"/>
      <c r="H10551"/>
      <c r="I10551"/>
      <c r="J10551"/>
      <c r="K10551"/>
      <c r="L10551"/>
      <c r="M10551"/>
      <c r="N10551"/>
      <c r="O10551"/>
      <c r="P10551"/>
      <c r="Q10551"/>
    </row>
    <row r="10552" spans="3:17" x14ac:dyDescent="0.35">
      <c r="C10552"/>
      <c r="D10552"/>
      <c r="E10552"/>
      <c r="F10552"/>
      <c r="G10552"/>
      <c r="H10552"/>
      <c r="I10552"/>
      <c r="J10552"/>
      <c r="K10552"/>
      <c r="L10552"/>
      <c r="M10552"/>
      <c r="N10552"/>
      <c r="O10552"/>
      <c r="P10552"/>
      <c r="Q10552"/>
    </row>
    <row r="10553" spans="3:17" x14ac:dyDescent="0.35">
      <c r="C10553"/>
      <c r="D10553"/>
      <c r="E10553"/>
      <c r="F10553"/>
      <c r="G10553"/>
      <c r="H10553"/>
      <c r="I10553"/>
      <c r="J10553"/>
      <c r="K10553"/>
      <c r="L10553"/>
      <c r="M10553"/>
      <c r="N10553"/>
      <c r="O10553"/>
      <c r="P10553"/>
      <c r="Q10553"/>
    </row>
    <row r="10554" spans="3:17" x14ac:dyDescent="0.35">
      <c r="C10554"/>
      <c r="D10554"/>
      <c r="E10554"/>
      <c r="F10554"/>
      <c r="G10554"/>
      <c r="H10554"/>
      <c r="I10554"/>
      <c r="J10554"/>
      <c r="K10554"/>
      <c r="L10554"/>
      <c r="M10554"/>
      <c r="N10554"/>
      <c r="O10554"/>
      <c r="P10554"/>
      <c r="Q10554"/>
    </row>
    <row r="10555" spans="3:17" x14ac:dyDescent="0.35">
      <c r="C10555"/>
      <c r="D10555"/>
      <c r="E10555"/>
      <c r="F10555"/>
      <c r="G10555"/>
      <c r="H10555"/>
      <c r="I10555"/>
      <c r="J10555"/>
      <c r="K10555"/>
      <c r="L10555"/>
      <c r="M10555"/>
      <c r="N10555"/>
      <c r="O10555"/>
      <c r="P10555"/>
      <c r="Q10555"/>
    </row>
    <row r="10556" spans="3:17" x14ac:dyDescent="0.35">
      <c r="C10556"/>
      <c r="D10556"/>
      <c r="E10556"/>
      <c r="F10556"/>
      <c r="G10556"/>
      <c r="H10556"/>
      <c r="I10556"/>
      <c r="J10556"/>
      <c r="K10556"/>
      <c r="L10556"/>
      <c r="M10556"/>
      <c r="N10556"/>
      <c r="O10556"/>
      <c r="P10556"/>
      <c r="Q10556"/>
    </row>
    <row r="10557" spans="3:17" x14ac:dyDescent="0.35">
      <c r="C10557"/>
      <c r="D10557"/>
      <c r="E10557"/>
      <c r="F10557"/>
      <c r="G10557"/>
      <c r="H10557"/>
      <c r="I10557"/>
      <c r="J10557"/>
      <c r="K10557"/>
      <c r="L10557"/>
      <c r="M10557"/>
      <c r="N10557"/>
      <c r="O10557"/>
      <c r="P10557"/>
      <c r="Q10557"/>
    </row>
    <row r="10558" spans="3:17" x14ac:dyDescent="0.35">
      <c r="C10558"/>
      <c r="D10558"/>
      <c r="E10558"/>
      <c r="F10558"/>
      <c r="G10558"/>
      <c r="H10558"/>
      <c r="I10558"/>
      <c r="J10558"/>
      <c r="K10558"/>
      <c r="L10558"/>
      <c r="M10558"/>
      <c r="N10558"/>
      <c r="O10558"/>
      <c r="P10558"/>
      <c r="Q10558"/>
    </row>
    <row r="10559" spans="3:17" x14ac:dyDescent="0.35">
      <c r="C10559"/>
      <c r="D10559"/>
      <c r="E10559"/>
      <c r="F10559"/>
      <c r="G10559"/>
      <c r="H10559"/>
      <c r="I10559"/>
      <c r="J10559"/>
      <c r="K10559"/>
      <c r="L10559"/>
      <c r="M10559"/>
      <c r="N10559"/>
      <c r="O10559"/>
      <c r="P10559"/>
      <c r="Q10559"/>
    </row>
    <row r="10560" spans="3:17" x14ac:dyDescent="0.35">
      <c r="C10560"/>
      <c r="D10560"/>
      <c r="E10560"/>
      <c r="F10560"/>
      <c r="G10560"/>
      <c r="H10560"/>
      <c r="I10560"/>
      <c r="J10560"/>
      <c r="K10560"/>
      <c r="L10560"/>
      <c r="M10560"/>
      <c r="N10560"/>
      <c r="O10560"/>
      <c r="P10560"/>
      <c r="Q10560"/>
    </row>
    <row r="10561" spans="3:17" x14ac:dyDescent="0.35">
      <c r="C10561"/>
      <c r="D10561"/>
      <c r="E10561"/>
      <c r="F10561"/>
      <c r="G10561"/>
      <c r="H10561"/>
      <c r="I10561"/>
      <c r="J10561"/>
      <c r="K10561"/>
      <c r="L10561"/>
      <c r="M10561"/>
      <c r="N10561"/>
      <c r="O10561"/>
      <c r="P10561"/>
      <c r="Q10561"/>
    </row>
    <row r="10562" spans="3:17" x14ac:dyDescent="0.35">
      <c r="C10562"/>
      <c r="D10562"/>
      <c r="E10562"/>
      <c r="F10562"/>
      <c r="G10562"/>
      <c r="H10562"/>
      <c r="I10562"/>
      <c r="J10562"/>
      <c r="K10562"/>
      <c r="L10562"/>
      <c r="M10562"/>
      <c r="N10562"/>
      <c r="O10562"/>
      <c r="P10562"/>
      <c r="Q10562"/>
    </row>
    <row r="10563" spans="3:17" x14ac:dyDescent="0.35">
      <c r="C10563"/>
      <c r="D10563"/>
      <c r="E10563"/>
      <c r="F10563"/>
      <c r="G10563"/>
      <c r="H10563"/>
      <c r="I10563"/>
      <c r="J10563"/>
      <c r="K10563"/>
      <c r="L10563"/>
      <c r="M10563"/>
      <c r="N10563"/>
      <c r="O10563"/>
      <c r="P10563"/>
      <c r="Q10563"/>
    </row>
    <row r="10564" spans="3:17" x14ac:dyDescent="0.35">
      <c r="C10564"/>
      <c r="D10564"/>
      <c r="E10564"/>
      <c r="F10564"/>
      <c r="G10564"/>
      <c r="H10564"/>
      <c r="I10564"/>
      <c r="J10564"/>
      <c r="K10564"/>
      <c r="L10564"/>
      <c r="M10564"/>
      <c r="N10564"/>
      <c r="O10564"/>
      <c r="P10564"/>
      <c r="Q10564"/>
    </row>
    <row r="10565" spans="3:17" x14ac:dyDescent="0.35">
      <c r="C10565"/>
      <c r="D10565"/>
      <c r="E10565"/>
      <c r="F10565"/>
      <c r="G10565"/>
      <c r="H10565"/>
      <c r="I10565"/>
      <c r="J10565"/>
      <c r="K10565"/>
      <c r="L10565"/>
      <c r="M10565"/>
      <c r="N10565"/>
      <c r="O10565"/>
      <c r="P10565"/>
      <c r="Q10565"/>
    </row>
    <row r="10566" spans="3:17" x14ac:dyDescent="0.35">
      <c r="C10566"/>
      <c r="D10566"/>
      <c r="E10566"/>
      <c r="F10566"/>
      <c r="G10566"/>
      <c r="H10566"/>
      <c r="I10566"/>
      <c r="J10566"/>
      <c r="K10566"/>
      <c r="L10566"/>
      <c r="M10566"/>
      <c r="N10566"/>
      <c r="O10566"/>
      <c r="P10566"/>
      <c r="Q10566"/>
    </row>
    <row r="10567" spans="3:17" x14ac:dyDescent="0.35">
      <c r="C10567"/>
      <c r="D10567"/>
      <c r="E10567"/>
      <c r="F10567"/>
      <c r="G10567"/>
      <c r="H10567"/>
      <c r="I10567"/>
      <c r="J10567"/>
      <c r="K10567"/>
      <c r="L10567"/>
      <c r="M10567"/>
      <c r="N10567"/>
      <c r="O10567"/>
      <c r="P10567"/>
      <c r="Q10567"/>
    </row>
    <row r="10568" spans="3:17" x14ac:dyDescent="0.35">
      <c r="C10568"/>
      <c r="D10568"/>
      <c r="E10568"/>
      <c r="F10568"/>
      <c r="G10568"/>
      <c r="H10568"/>
      <c r="I10568"/>
      <c r="J10568"/>
      <c r="K10568"/>
      <c r="L10568"/>
      <c r="M10568"/>
      <c r="N10568"/>
      <c r="O10568"/>
      <c r="P10568"/>
      <c r="Q10568"/>
    </row>
    <row r="10569" spans="3:17" x14ac:dyDescent="0.35">
      <c r="C10569"/>
      <c r="D10569"/>
      <c r="E10569"/>
      <c r="F10569"/>
      <c r="G10569"/>
      <c r="H10569"/>
      <c r="I10569"/>
      <c r="J10569"/>
      <c r="K10569"/>
      <c r="L10569"/>
      <c r="M10569"/>
      <c r="N10569"/>
      <c r="O10569"/>
      <c r="P10569"/>
      <c r="Q10569"/>
    </row>
    <row r="10570" spans="3:17" x14ac:dyDescent="0.35">
      <c r="C10570"/>
      <c r="D10570"/>
      <c r="E10570"/>
      <c r="F10570"/>
      <c r="G10570"/>
      <c r="H10570"/>
      <c r="I10570"/>
      <c r="J10570"/>
      <c r="K10570"/>
      <c r="L10570"/>
      <c r="M10570"/>
      <c r="N10570"/>
      <c r="O10570"/>
      <c r="P10570"/>
      <c r="Q10570"/>
    </row>
    <row r="10571" spans="3:17" x14ac:dyDescent="0.35">
      <c r="C10571"/>
      <c r="D10571"/>
      <c r="E10571"/>
      <c r="F10571"/>
      <c r="G10571"/>
      <c r="H10571"/>
      <c r="I10571"/>
      <c r="J10571"/>
      <c r="K10571"/>
      <c r="L10571"/>
      <c r="M10571"/>
      <c r="N10571"/>
      <c r="O10571"/>
      <c r="P10571"/>
      <c r="Q10571"/>
    </row>
    <row r="10572" spans="3:17" x14ac:dyDescent="0.35">
      <c r="C10572"/>
      <c r="D10572"/>
      <c r="E10572"/>
      <c r="F10572"/>
      <c r="G10572"/>
      <c r="H10572"/>
      <c r="I10572"/>
      <c r="J10572"/>
      <c r="K10572"/>
      <c r="L10572"/>
      <c r="M10572"/>
      <c r="N10572"/>
      <c r="O10572"/>
      <c r="P10572"/>
      <c r="Q10572"/>
    </row>
    <row r="10573" spans="3:17" x14ac:dyDescent="0.35">
      <c r="C10573"/>
      <c r="D10573"/>
      <c r="E10573"/>
      <c r="F10573"/>
      <c r="G10573"/>
      <c r="H10573"/>
      <c r="I10573"/>
      <c r="J10573"/>
      <c r="K10573"/>
      <c r="L10573"/>
      <c r="M10573"/>
      <c r="N10573"/>
      <c r="O10573"/>
      <c r="P10573"/>
      <c r="Q10573"/>
    </row>
    <row r="10574" spans="3:17" x14ac:dyDescent="0.35">
      <c r="C10574"/>
      <c r="D10574"/>
      <c r="E10574"/>
      <c r="F10574"/>
      <c r="G10574"/>
      <c r="H10574"/>
      <c r="I10574"/>
      <c r="J10574"/>
      <c r="K10574"/>
      <c r="L10574"/>
      <c r="M10574"/>
      <c r="N10574"/>
      <c r="O10574"/>
      <c r="P10574"/>
      <c r="Q10574"/>
    </row>
    <row r="10575" spans="3:17" x14ac:dyDescent="0.35">
      <c r="C10575"/>
      <c r="D10575"/>
      <c r="E10575"/>
      <c r="F10575"/>
      <c r="G10575"/>
      <c r="H10575"/>
      <c r="I10575"/>
      <c r="J10575"/>
      <c r="K10575"/>
      <c r="L10575"/>
      <c r="M10575"/>
      <c r="N10575"/>
      <c r="O10575"/>
      <c r="P10575"/>
      <c r="Q10575"/>
    </row>
    <row r="10576" spans="3:17" x14ac:dyDescent="0.35">
      <c r="C10576"/>
      <c r="D10576"/>
      <c r="E10576"/>
      <c r="F10576"/>
      <c r="G10576"/>
      <c r="H10576"/>
      <c r="I10576"/>
      <c r="J10576"/>
      <c r="K10576"/>
      <c r="L10576"/>
      <c r="M10576"/>
      <c r="N10576"/>
      <c r="O10576"/>
      <c r="P10576"/>
      <c r="Q10576"/>
    </row>
    <row r="10577" spans="3:17" x14ac:dyDescent="0.35">
      <c r="C10577"/>
      <c r="D10577"/>
      <c r="E10577"/>
      <c r="F10577"/>
      <c r="G10577"/>
      <c r="H10577"/>
      <c r="I10577"/>
      <c r="J10577"/>
      <c r="K10577"/>
      <c r="L10577"/>
      <c r="M10577"/>
      <c r="N10577"/>
      <c r="O10577"/>
      <c r="P10577"/>
      <c r="Q10577"/>
    </row>
    <row r="10578" spans="3:17" x14ac:dyDescent="0.35">
      <c r="C10578"/>
      <c r="D10578"/>
      <c r="E10578"/>
      <c r="F10578"/>
      <c r="G10578"/>
      <c r="H10578"/>
      <c r="I10578"/>
      <c r="J10578"/>
      <c r="K10578"/>
      <c r="L10578"/>
      <c r="M10578"/>
      <c r="N10578"/>
      <c r="O10578"/>
      <c r="P10578"/>
      <c r="Q10578"/>
    </row>
    <row r="10579" spans="3:17" x14ac:dyDescent="0.35">
      <c r="C10579"/>
      <c r="D10579"/>
      <c r="E10579"/>
      <c r="F10579"/>
      <c r="G10579"/>
      <c r="H10579"/>
      <c r="I10579"/>
      <c r="J10579"/>
      <c r="K10579"/>
      <c r="L10579"/>
      <c r="M10579"/>
      <c r="N10579"/>
      <c r="O10579"/>
      <c r="P10579"/>
      <c r="Q10579"/>
    </row>
    <row r="10580" spans="3:17" x14ac:dyDescent="0.35">
      <c r="C10580"/>
      <c r="D10580"/>
      <c r="E10580"/>
      <c r="F10580"/>
      <c r="G10580"/>
      <c r="H10580"/>
      <c r="I10580"/>
      <c r="J10580"/>
      <c r="K10580"/>
      <c r="L10580"/>
      <c r="M10580"/>
      <c r="N10580"/>
      <c r="O10580"/>
      <c r="P10580"/>
      <c r="Q10580"/>
    </row>
    <row r="10581" spans="3:17" x14ac:dyDescent="0.35">
      <c r="C10581"/>
      <c r="D10581"/>
      <c r="E10581"/>
      <c r="F10581"/>
      <c r="G10581"/>
      <c r="H10581"/>
      <c r="I10581"/>
      <c r="J10581"/>
      <c r="K10581"/>
      <c r="L10581"/>
      <c r="M10581"/>
      <c r="N10581"/>
      <c r="O10581"/>
      <c r="P10581"/>
      <c r="Q10581"/>
    </row>
    <row r="10582" spans="3:17" x14ac:dyDescent="0.35">
      <c r="C10582"/>
      <c r="D10582"/>
      <c r="E10582"/>
      <c r="F10582"/>
      <c r="G10582"/>
      <c r="H10582"/>
      <c r="I10582"/>
      <c r="J10582"/>
      <c r="K10582"/>
      <c r="L10582"/>
      <c r="M10582"/>
      <c r="N10582"/>
      <c r="O10582"/>
      <c r="P10582"/>
      <c r="Q10582"/>
    </row>
    <row r="10583" spans="3:17" x14ac:dyDescent="0.35">
      <c r="C10583"/>
      <c r="D10583"/>
      <c r="E10583"/>
      <c r="F10583"/>
      <c r="G10583"/>
      <c r="H10583"/>
      <c r="I10583"/>
      <c r="J10583"/>
      <c r="K10583"/>
      <c r="L10583"/>
      <c r="M10583"/>
      <c r="N10583"/>
      <c r="O10583"/>
      <c r="P10583"/>
      <c r="Q10583"/>
    </row>
    <row r="10584" spans="3:17" x14ac:dyDescent="0.35">
      <c r="C10584"/>
      <c r="D10584"/>
      <c r="E10584"/>
      <c r="F10584"/>
      <c r="G10584"/>
      <c r="H10584"/>
      <c r="I10584"/>
      <c r="J10584"/>
      <c r="K10584"/>
      <c r="L10584"/>
      <c r="M10584"/>
      <c r="N10584"/>
      <c r="O10584"/>
      <c r="P10584"/>
      <c r="Q10584"/>
    </row>
    <row r="10585" spans="3:17" x14ac:dyDescent="0.35">
      <c r="C10585"/>
      <c r="D10585"/>
      <c r="E10585"/>
      <c r="F10585"/>
      <c r="G10585"/>
      <c r="H10585"/>
      <c r="I10585"/>
      <c r="J10585"/>
      <c r="K10585"/>
      <c r="L10585"/>
      <c r="M10585"/>
      <c r="N10585"/>
      <c r="O10585"/>
      <c r="P10585"/>
      <c r="Q10585"/>
    </row>
    <row r="10586" spans="3:17" x14ac:dyDescent="0.35">
      <c r="C10586"/>
      <c r="D10586"/>
      <c r="E10586"/>
      <c r="F10586"/>
      <c r="G10586"/>
      <c r="H10586"/>
      <c r="I10586"/>
      <c r="J10586"/>
      <c r="K10586"/>
      <c r="L10586"/>
      <c r="M10586"/>
      <c r="N10586"/>
      <c r="O10586"/>
      <c r="P10586"/>
      <c r="Q10586"/>
    </row>
    <row r="10587" spans="3:17" x14ac:dyDescent="0.35">
      <c r="C10587"/>
      <c r="D10587"/>
      <c r="E10587"/>
      <c r="F10587"/>
      <c r="G10587"/>
      <c r="H10587"/>
      <c r="I10587"/>
      <c r="J10587"/>
      <c r="K10587"/>
      <c r="L10587"/>
      <c r="M10587"/>
      <c r="N10587"/>
      <c r="O10587"/>
      <c r="P10587"/>
      <c r="Q10587"/>
    </row>
    <row r="10588" spans="3:17" x14ac:dyDescent="0.35">
      <c r="C10588"/>
      <c r="D10588"/>
      <c r="E10588"/>
      <c r="F10588"/>
      <c r="G10588"/>
      <c r="H10588"/>
      <c r="I10588"/>
      <c r="J10588"/>
      <c r="K10588"/>
      <c r="L10588"/>
      <c r="M10588"/>
      <c r="N10588"/>
      <c r="O10588"/>
      <c r="P10588"/>
      <c r="Q10588"/>
    </row>
    <row r="10589" spans="3:17" x14ac:dyDescent="0.35">
      <c r="C10589"/>
      <c r="D10589"/>
      <c r="E10589"/>
      <c r="F10589"/>
      <c r="G10589"/>
      <c r="H10589"/>
      <c r="I10589"/>
      <c r="J10589"/>
      <c r="K10589"/>
      <c r="L10589"/>
      <c r="M10589"/>
      <c r="N10589"/>
      <c r="O10589"/>
      <c r="P10589"/>
      <c r="Q10589"/>
    </row>
    <row r="10590" spans="3:17" x14ac:dyDescent="0.35">
      <c r="C10590"/>
      <c r="D10590"/>
      <c r="E10590"/>
      <c r="F10590"/>
      <c r="G10590"/>
      <c r="H10590"/>
      <c r="I10590"/>
      <c r="J10590"/>
      <c r="K10590"/>
      <c r="L10590"/>
      <c r="M10590"/>
      <c r="N10590"/>
      <c r="O10590"/>
      <c r="P10590"/>
      <c r="Q10590"/>
    </row>
    <row r="10591" spans="3:17" x14ac:dyDescent="0.35">
      <c r="C10591"/>
      <c r="D10591"/>
      <c r="E10591"/>
      <c r="F10591"/>
      <c r="G10591"/>
      <c r="H10591"/>
      <c r="I10591"/>
      <c r="J10591"/>
      <c r="K10591"/>
      <c r="L10591"/>
      <c r="M10591"/>
      <c r="N10591"/>
      <c r="O10591"/>
      <c r="P10591"/>
      <c r="Q10591"/>
    </row>
    <row r="10592" spans="3:17" x14ac:dyDescent="0.35">
      <c r="C10592"/>
      <c r="D10592"/>
      <c r="E10592"/>
      <c r="F10592"/>
      <c r="G10592"/>
      <c r="H10592"/>
      <c r="I10592"/>
      <c r="J10592"/>
      <c r="K10592"/>
      <c r="L10592"/>
      <c r="M10592"/>
      <c r="N10592"/>
      <c r="O10592"/>
      <c r="P10592"/>
      <c r="Q10592"/>
    </row>
    <row r="10593" spans="3:17" x14ac:dyDescent="0.35">
      <c r="C10593"/>
      <c r="D10593"/>
      <c r="E10593"/>
      <c r="F10593"/>
      <c r="G10593"/>
      <c r="H10593"/>
      <c r="I10593"/>
      <c r="J10593"/>
      <c r="K10593"/>
      <c r="L10593"/>
      <c r="M10593"/>
      <c r="N10593"/>
      <c r="O10593"/>
      <c r="P10593"/>
      <c r="Q10593"/>
    </row>
    <row r="10594" spans="3:17" x14ac:dyDescent="0.35">
      <c r="C10594"/>
      <c r="D10594"/>
      <c r="E10594"/>
      <c r="F10594"/>
      <c r="G10594"/>
      <c r="H10594"/>
      <c r="I10594"/>
      <c r="J10594"/>
      <c r="K10594"/>
      <c r="L10594"/>
      <c r="M10594"/>
      <c r="N10594"/>
      <c r="O10594"/>
      <c r="P10594"/>
      <c r="Q10594"/>
    </row>
    <row r="10595" spans="3:17" x14ac:dyDescent="0.35">
      <c r="C10595"/>
      <c r="D10595"/>
      <c r="E10595"/>
      <c r="F10595"/>
      <c r="G10595"/>
      <c r="H10595"/>
      <c r="I10595"/>
      <c r="J10595"/>
      <c r="K10595"/>
      <c r="L10595"/>
      <c r="M10595"/>
      <c r="N10595"/>
      <c r="O10595"/>
      <c r="P10595"/>
      <c r="Q10595"/>
    </row>
    <row r="10596" spans="3:17" x14ac:dyDescent="0.35">
      <c r="C10596"/>
      <c r="D10596"/>
      <c r="E10596"/>
      <c r="F10596"/>
      <c r="G10596"/>
      <c r="H10596"/>
      <c r="I10596"/>
      <c r="J10596"/>
      <c r="K10596"/>
      <c r="L10596"/>
      <c r="M10596"/>
      <c r="N10596"/>
      <c r="O10596"/>
      <c r="P10596"/>
      <c r="Q10596"/>
    </row>
    <row r="10597" spans="3:17" x14ac:dyDescent="0.35">
      <c r="C10597"/>
      <c r="D10597"/>
      <c r="E10597"/>
      <c r="F10597"/>
      <c r="G10597"/>
      <c r="H10597"/>
      <c r="I10597"/>
      <c r="J10597"/>
      <c r="K10597"/>
      <c r="L10597"/>
      <c r="M10597"/>
      <c r="N10597"/>
      <c r="O10597"/>
      <c r="P10597"/>
      <c r="Q10597"/>
    </row>
    <row r="10598" spans="3:17" x14ac:dyDescent="0.35">
      <c r="C10598"/>
      <c r="D10598"/>
      <c r="E10598"/>
      <c r="F10598"/>
      <c r="G10598"/>
      <c r="H10598"/>
      <c r="I10598"/>
      <c r="J10598"/>
      <c r="K10598"/>
      <c r="L10598"/>
      <c r="M10598"/>
      <c r="N10598"/>
      <c r="O10598"/>
      <c r="P10598"/>
      <c r="Q10598"/>
    </row>
    <row r="10599" spans="3:17" x14ac:dyDescent="0.35">
      <c r="C10599"/>
      <c r="D10599"/>
      <c r="E10599"/>
      <c r="F10599"/>
      <c r="G10599"/>
      <c r="H10599"/>
      <c r="I10599"/>
      <c r="J10599"/>
      <c r="K10599"/>
      <c r="L10599"/>
      <c r="M10599"/>
      <c r="N10599"/>
      <c r="O10599"/>
      <c r="P10599"/>
      <c r="Q10599"/>
    </row>
    <row r="10600" spans="3:17" x14ac:dyDescent="0.35">
      <c r="C10600"/>
      <c r="D10600"/>
      <c r="E10600"/>
      <c r="F10600"/>
      <c r="G10600"/>
      <c r="H10600"/>
      <c r="I10600"/>
      <c r="J10600"/>
      <c r="K10600"/>
      <c r="L10600"/>
      <c r="M10600"/>
      <c r="N10600"/>
      <c r="O10600"/>
      <c r="P10600"/>
      <c r="Q10600"/>
    </row>
    <row r="10601" spans="3:17" x14ac:dyDescent="0.35">
      <c r="C10601"/>
      <c r="D10601"/>
      <c r="E10601"/>
      <c r="F10601"/>
      <c r="G10601"/>
      <c r="H10601"/>
      <c r="I10601"/>
      <c r="J10601"/>
      <c r="K10601"/>
      <c r="L10601"/>
      <c r="M10601"/>
      <c r="N10601"/>
      <c r="O10601"/>
      <c r="P10601"/>
      <c r="Q10601"/>
    </row>
    <row r="10602" spans="3:17" x14ac:dyDescent="0.35">
      <c r="C10602"/>
      <c r="D10602"/>
      <c r="E10602"/>
      <c r="F10602"/>
      <c r="G10602"/>
      <c r="H10602"/>
      <c r="I10602"/>
      <c r="J10602"/>
      <c r="K10602"/>
      <c r="L10602"/>
      <c r="M10602"/>
      <c r="N10602"/>
      <c r="O10602"/>
      <c r="P10602"/>
      <c r="Q10602"/>
    </row>
    <row r="10603" spans="3:17" x14ac:dyDescent="0.35">
      <c r="C10603"/>
      <c r="D10603"/>
      <c r="E10603"/>
      <c r="F10603"/>
      <c r="G10603"/>
      <c r="H10603"/>
      <c r="I10603"/>
      <c r="J10603"/>
      <c r="K10603"/>
      <c r="L10603"/>
      <c r="M10603"/>
      <c r="N10603"/>
      <c r="O10603"/>
      <c r="P10603"/>
      <c r="Q10603"/>
    </row>
    <row r="10604" spans="3:17" x14ac:dyDescent="0.35">
      <c r="C10604"/>
      <c r="D10604"/>
      <c r="E10604"/>
      <c r="F10604"/>
      <c r="G10604"/>
      <c r="H10604"/>
      <c r="I10604"/>
      <c r="J10604"/>
      <c r="K10604"/>
      <c r="L10604"/>
      <c r="M10604"/>
      <c r="N10604"/>
      <c r="O10604"/>
      <c r="P10604"/>
      <c r="Q10604"/>
    </row>
    <row r="10605" spans="3:17" x14ac:dyDescent="0.35">
      <c r="C10605"/>
      <c r="D10605"/>
      <c r="E10605"/>
      <c r="F10605"/>
      <c r="G10605"/>
      <c r="H10605"/>
      <c r="I10605"/>
      <c r="J10605"/>
      <c r="K10605"/>
      <c r="L10605"/>
      <c r="M10605"/>
      <c r="N10605"/>
      <c r="O10605"/>
      <c r="P10605"/>
      <c r="Q10605"/>
    </row>
    <row r="10606" spans="3:17" x14ac:dyDescent="0.35">
      <c r="C10606"/>
      <c r="D10606"/>
      <c r="E10606"/>
      <c r="F10606"/>
      <c r="G10606"/>
      <c r="H10606"/>
      <c r="I10606"/>
      <c r="J10606"/>
      <c r="K10606"/>
      <c r="L10606"/>
      <c r="M10606"/>
      <c r="N10606"/>
      <c r="O10606"/>
      <c r="P10606"/>
      <c r="Q10606"/>
    </row>
    <row r="10607" spans="3:17" x14ac:dyDescent="0.35">
      <c r="C10607"/>
      <c r="D10607"/>
      <c r="E10607"/>
      <c r="F10607"/>
      <c r="G10607"/>
      <c r="H10607"/>
      <c r="I10607"/>
      <c r="J10607"/>
      <c r="K10607"/>
      <c r="L10607"/>
      <c r="M10607"/>
      <c r="N10607"/>
      <c r="O10607"/>
      <c r="P10607"/>
      <c r="Q10607"/>
    </row>
    <row r="10608" spans="3:17" x14ac:dyDescent="0.35">
      <c r="C10608"/>
      <c r="D10608"/>
      <c r="E10608"/>
      <c r="F10608"/>
      <c r="G10608"/>
      <c r="H10608"/>
      <c r="I10608"/>
      <c r="J10608"/>
      <c r="K10608"/>
      <c r="L10608"/>
      <c r="M10608"/>
      <c r="N10608"/>
      <c r="O10608"/>
      <c r="P10608"/>
      <c r="Q10608"/>
    </row>
    <row r="10609" spans="3:17" x14ac:dyDescent="0.35">
      <c r="C10609"/>
      <c r="D10609"/>
      <c r="E10609"/>
      <c r="F10609"/>
      <c r="G10609"/>
      <c r="H10609"/>
      <c r="I10609"/>
      <c r="J10609"/>
      <c r="K10609"/>
      <c r="L10609"/>
      <c r="M10609"/>
      <c r="N10609"/>
      <c r="O10609"/>
      <c r="P10609"/>
      <c r="Q10609"/>
    </row>
    <row r="10610" spans="3:17" x14ac:dyDescent="0.35">
      <c r="C10610"/>
      <c r="D10610"/>
      <c r="E10610"/>
      <c r="F10610"/>
      <c r="G10610"/>
      <c r="H10610"/>
      <c r="I10610"/>
      <c r="J10610"/>
      <c r="K10610"/>
      <c r="L10610"/>
      <c r="M10610"/>
      <c r="N10610"/>
      <c r="O10610"/>
      <c r="P10610"/>
      <c r="Q10610"/>
    </row>
    <row r="10611" spans="3:17" x14ac:dyDescent="0.35">
      <c r="C10611"/>
      <c r="D10611"/>
      <c r="E10611"/>
      <c r="F10611"/>
      <c r="G10611"/>
      <c r="H10611"/>
      <c r="I10611"/>
      <c r="J10611"/>
      <c r="K10611"/>
      <c r="L10611"/>
      <c r="M10611"/>
      <c r="N10611"/>
      <c r="O10611"/>
      <c r="P10611"/>
      <c r="Q10611"/>
    </row>
    <row r="10612" spans="3:17" x14ac:dyDescent="0.35">
      <c r="C10612"/>
      <c r="D10612"/>
      <c r="E10612"/>
      <c r="F10612"/>
      <c r="G10612"/>
      <c r="H10612"/>
      <c r="I10612"/>
      <c r="J10612"/>
      <c r="K10612"/>
      <c r="L10612"/>
      <c r="M10612"/>
      <c r="N10612"/>
      <c r="O10612"/>
      <c r="P10612"/>
      <c r="Q10612"/>
    </row>
    <row r="10613" spans="3:17" x14ac:dyDescent="0.35">
      <c r="C10613"/>
      <c r="D10613"/>
      <c r="E10613"/>
      <c r="F10613"/>
      <c r="G10613"/>
      <c r="H10613"/>
      <c r="I10613"/>
      <c r="J10613"/>
      <c r="K10613"/>
      <c r="L10613"/>
      <c r="M10613"/>
      <c r="N10613"/>
      <c r="O10613"/>
      <c r="P10613"/>
      <c r="Q10613"/>
    </row>
    <row r="10614" spans="3:17" x14ac:dyDescent="0.35">
      <c r="C10614"/>
      <c r="D10614"/>
      <c r="E10614"/>
      <c r="F10614"/>
      <c r="G10614"/>
      <c r="H10614"/>
      <c r="I10614"/>
      <c r="J10614"/>
      <c r="K10614"/>
      <c r="L10614"/>
      <c r="M10614"/>
      <c r="N10614"/>
      <c r="O10614"/>
      <c r="P10614"/>
      <c r="Q10614"/>
    </row>
    <row r="10615" spans="3:17" x14ac:dyDescent="0.35">
      <c r="C10615"/>
      <c r="D10615"/>
      <c r="E10615"/>
      <c r="F10615"/>
      <c r="G10615"/>
      <c r="H10615"/>
      <c r="I10615"/>
      <c r="J10615"/>
      <c r="K10615"/>
      <c r="L10615"/>
      <c r="M10615"/>
      <c r="N10615"/>
      <c r="O10615"/>
      <c r="P10615"/>
      <c r="Q10615"/>
    </row>
    <row r="10616" spans="3:17" x14ac:dyDescent="0.35">
      <c r="C10616"/>
      <c r="D10616"/>
      <c r="E10616"/>
      <c r="F10616"/>
      <c r="G10616"/>
      <c r="H10616"/>
      <c r="I10616"/>
      <c r="J10616"/>
      <c r="K10616"/>
      <c r="L10616"/>
      <c r="M10616"/>
      <c r="N10616"/>
      <c r="O10616"/>
      <c r="P10616"/>
      <c r="Q10616"/>
    </row>
    <row r="10617" spans="3:17" x14ac:dyDescent="0.35">
      <c r="C10617"/>
      <c r="D10617"/>
      <c r="E10617"/>
      <c r="F10617"/>
      <c r="G10617"/>
      <c r="H10617"/>
      <c r="I10617"/>
      <c r="J10617"/>
      <c r="K10617"/>
      <c r="L10617"/>
      <c r="M10617"/>
      <c r="N10617"/>
      <c r="O10617"/>
      <c r="P10617"/>
      <c r="Q10617"/>
    </row>
    <row r="10618" spans="3:17" x14ac:dyDescent="0.35">
      <c r="C10618"/>
      <c r="D10618"/>
      <c r="E10618"/>
      <c r="F10618"/>
      <c r="G10618"/>
      <c r="H10618"/>
      <c r="I10618"/>
      <c r="J10618"/>
      <c r="K10618"/>
      <c r="L10618"/>
      <c r="M10618"/>
      <c r="N10618"/>
      <c r="O10618"/>
      <c r="P10618"/>
      <c r="Q10618"/>
    </row>
    <row r="10619" spans="3:17" x14ac:dyDescent="0.35">
      <c r="C10619"/>
      <c r="D10619"/>
      <c r="E10619"/>
      <c r="F10619"/>
      <c r="G10619"/>
      <c r="H10619"/>
      <c r="I10619"/>
      <c r="J10619"/>
      <c r="K10619"/>
      <c r="L10619"/>
      <c r="M10619"/>
      <c r="N10619"/>
      <c r="O10619"/>
      <c r="P10619"/>
      <c r="Q10619"/>
    </row>
    <row r="10620" spans="3:17" x14ac:dyDescent="0.35">
      <c r="C10620"/>
      <c r="D10620"/>
      <c r="E10620"/>
      <c r="F10620"/>
      <c r="G10620"/>
      <c r="H10620"/>
      <c r="I10620"/>
      <c r="J10620"/>
      <c r="K10620"/>
      <c r="L10620"/>
      <c r="M10620"/>
      <c r="N10620"/>
      <c r="O10620"/>
      <c r="P10620"/>
      <c r="Q10620"/>
    </row>
    <row r="10621" spans="3:17" x14ac:dyDescent="0.35">
      <c r="C10621"/>
      <c r="D10621"/>
      <c r="E10621"/>
      <c r="F10621"/>
      <c r="G10621"/>
      <c r="H10621"/>
      <c r="I10621"/>
      <c r="J10621"/>
      <c r="K10621"/>
      <c r="L10621"/>
      <c r="M10621"/>
      <c r="N10621"/>
      <c r="O10621"/>
      <c r="P10621"/>
      <c r="Q10621"/>
    </row>
    <row r="10622" spans="3:17" x14ac:dyDescent="0.35">
      <c r="C10622"/>
      <c r="D10622"/>
      <c r="E10622"/>
      <c r="F10622"/>
      <c r="G10622"/>
      <c r="H10622"/>
      <c r="I10622"/>
      <c r="J10622"/>
      <c r="K10622"/>
      <c r="L10622"/>
      <c r="M10622"/>
      <c r="N10622"/>
      <c r="O10622"/>
      <c r="P10622"/>
      <c r="Q10622"/>
    </row>
    <row r="10623" spans="3:17" x14ac:dyDescent="0.35">
      <c r="C10623"/>
      <c r="D10623"/>
      <c r="E10623"/>
      <c r="F10623"/>
      <c r="G10623"/>
      <c r="H10623"/>
      <c r="I10623"/>
      <c r="J10623"/>
      <c r="K10623"/>
      <c r="L10623"/>
      <c r="M10623"/>
      <c r="N10623"/>
      <c r="O10623"/>
      <c r="P10623"/>
      <c r="Q10623"/>
    </row>
    <row r="10624" spans="3:17" x14ac:dyDescent="0.35">
      <c r="C10624"/>
      <c r="D10624"/>
      <c r="E10624"/>
      <c r="F10624"/>
      <c r="G10624"/>
      <c r="H10624"/>
      <c r="I10624"/>
      <c r="J10624"/>
      <c r="K10624"/>
      <c r="L10624"/>
      <c r="M10624"/>
      <c r="N10624"/>
      <c r="O10624"/>
      <c r="P10624"/>
      <c r="Q10624"/>
    </row>
    <row r="10625" spans="3:17" x14ac:dyDescent="0.35">
      <c r="C10625"/>
      <c r="D10625"/>
      <c r="E10625"/>
      <c r="F10625"/>
      <c r="G10625"/>
      <c r="H10625"/>
      <c r="I10625"/>
      <c r="J10625"/>
      <c r="K10625"/>
      <c r="L10625"/>
      <c r="M10625"/>
      <c r="N10625"/>
      <c r="O10625"/>
      <c r="P10625"/>
      <c r="Q10625"/>
    </row>
    <row r="10626" spans="3:17" x14ac:dyDescent="0.35">
      <c r="C10626"/>
      <c r="D10626"/>
      <c r="E10626"/>
      <c r="F10626"/>
      <c r="G10626"/>
      <c r="H10626"/>
      <c r="I10626"/>
      <c r="J10626"/>
      <c r="K10626"/>
      <c r="L10626"/>
      <c r="M10626"/>
      <c r="N10626"/>
      <c r="O10626"/>
      <c r="P10626"/>
      <c r="Q10626"/>
    </row>
    <row r="10627" spans="3:17" x14ac:dyDescent="0.35">
      <c r="C10627"/>
      <c r="D10627"/>
      <c r="E10627"/>
      <c r="F10627"/>
      <c r="G10627"/>
      <c r="H10627"/>
      <c r="I10627"/>
      <c r="J10627"/>
      <c r="K10627"/>
      <c r="L10627"/>
      <c r="M10627"/>
      <c r="N10627"/>
      <c r="O10627"/>
      <c r="P10627"/>
      <c r="Q10627"/>
    </row>
    <row r="10628" spans="3:17" x14ac:dyDescent="0.35">
      <c r="C10628"/>
      <c r="D10628"/>
      <c r="E10628"/>
      <c r="F10628"/>
      <c r="G10628"/>
      <c r="H10628"/>
      <c r="I10628"/>
      <c r="J10628"/>
      <c r="K10628"/>
      <c r="L10628"/>
      <c r="M10628"/>
      <c r="N10628"/>
      <c r="O10628"/>
      <c r="P10628"/>
      <c r="Q10628"/>
    </row>
    <row r="10629" spans="3:17" x14ac:dyDescent="0.35">
      <c r="C10629"/>
      <c r="D10629"/>
      <c r="E10629"/>
      <c r="F10629"/>
      <c r="G10629"/>
      <c r="H10629"/>
      <c r="I10629"/>
      <c r="J10629"/>
      <c r="K10629"/>
      <c r="L10629"/>
      <c r="M10629"/>
      <c r="N10629"/>
      <c r="O10629"/>
      <c r="P10629"/>
      <c r="Q10629"/>
    </row>
    <row r="10630" spans="3:17" x14ac:dyDescent="0.35">
      <c r="C10630"/>
      <c r="D10630"/>
      <c r="E10630"/>
      <c r="F10630"/>
      <c r="G10630"/>
      <c r="H10630"/>
      <c r="I10630"/>
      <c r="J10630"/>
      <c r="K10630"/>
      <c r="L10630"/>
      <c r="M10630"/>
      <c r="N10630"/>
      <c r="O10630"/>
      <c r="P10630"/>
      <c r="Q10630"/>
    </row>
    <row r="10631" spans="3:17" x14ac:dyDescent="0.35">
      <c r="C10631"/>
      <c r="D10631"/>
      <c r="E10631"/>
      <c r="F10631"/>
      <c r="G10631"/>
      <c r="H10631"/>
      <c r="I10631"/>
      <c r="J10631"/>
      <c r="K10631"/>
      <c r="L10631"/>
      <c r="M10631"/>
      <c r="N10631"/>
      <c r="O10631"/>
      <c r="P10631"/>
      <c r="Q10631"/>
    </row>
    <row r="10632" spans="3:17" x14ac:dyDescent="0.35">
      <c r="C10632"/>
      <c r="D10632"/>
      <c r="E10632"/>
      <c r="F10632"/>
      <c r="G10632"/>
      <c r="H10632"/>
      <c r="I10632"/>
      <c r="J10632"/>
      <c r="K10632"/>
      <c r="L10632"/>
      <c r="M10632"/>
      <c r="N10632"/>
      <c r="O10632"/>
      <c r="P10632"/>
      <c r="Q10632"/>
    </row>
    <row r="10633" spans="3:17" x14ac:dyDescent="0.35">
      <c r="C10633"/>
      <c r="D10633"/>
      <c r="E10633"/>
      <c r="F10633"/>
      <c r="G10633"/>
      <c r="H10633"/>
      <c r="I10633"/>
      <c r="J10633"/>
      <c r="K10633"/>
      <c r="L10633"/>
      <c r="M10633"/>
      <c r="N10633"/>
      <c r="O10633"/>
      <c r="P10633"/>
      <c r="Q10633"/>
    </row>
    <row r="10634" spans="3:17" x14ac:dyDescent="0.35">
      <c r="C10634"/>
      <c r="D10634"/>
      <c r="E10634"/>
      <c r="F10634"/>
      <c r="G10634"/>
      <c r="H10634"/>
      <c r="I10634"/>
      <c r="J10634"/>
      <c r="K10634"/>
      <c r="L10634"/>
      <c r="M10634"/>
      <c r="N10634"/>
      <c r="O10634"/>
      <c r="P10634"/>
      <c r="Q10634"/>
    </row>
    <row r="10635" spans="3:17" x14ac:dyDescent="0.35">
      <c r="C10635"/>
      <c r="D10635"/>
      <c r="E10635"/>
      <c r="F10635"/>
      <c r="G10635"/>
      <c r="H10635"/>
      <c r="I10635"/>
      <c r="J10635"/>
      <c r="K10635"/>
      <c r="L10635"/>
      <c r="M10635"/>
      <c r="N10635"/>
      <c r="O10635"/>
      <c r="P10635"/>
      <c r="Q10635"/>
    </row>
    <row r="10636" spans="3:17" x14ac:dyDescent="0.35">
      <c r="C10636"/>
      <c r="D10636"/>
      <c r="E10636"/>
      <c r="F10636"/>
      <c r="G10636"/>
      <c r="H10636"/>
      <c r="I10636"/>
      <c r="J10636"/>
      <c r="K10636"/>
      <c r="L10636"/>
      <c r="M10636"/>
      <c r="N10636"/>
      <c r="O10636"/>
      <c r="P10636"/>
      <c r="Q10636"/>
    </row>
    <row r="10637" spans="3:17" x14ac:dyDescent="0.35">
      <c r="C10637"/>
      <c r="D10637"/>
      <c r="E10637"/>
      <c r="F10637"/>
      <c r="G10637"/>
      <c r="H10637"/>
      <c r="I10637"/>
      <c r="J10637"/>
      <c r="K10637"/>
      <c r="L10637"/>
      <c r="M10637"/>
      <c r="N10637"/>
      <c r="O10637"/>
      <c r="P10637"/>
      <c r="Q10637"/>
    </row>
    <row r="10638" spans="3:17" x14ac:dyDescent="0.35">
      <c r="C10638"/>
      <c r="D10638"/>
      <c r="E10638"/>
      <c r="F10638"/>
      <c r="G10638"/>
      <c r="H10638"/>
      <c r="I10638"/>
      <c r="J10638"/>
      <c r="K10638"/>
      <c r="L10638"/>
      <c r="M10638"/>
      <c r="N10638"/>
      <c r="O10638"/>
      <c r="P10638"/>
      <c r="Q10638"/>
    </row>
    <row r="10639" spans="3:17" x14ac:dyDescent="0.35">
      <c r="C10639"/>
      <c r="D10639"/>
      <c r="E10639"/>
      <c r="F10639"/>
      <c r="G10639"/>
      <c r="H10639"/>
      <c r="I10639"/>
      <c r="J10639"/>
      <c r="K10639"/>
      <c r="L10639"/>
      <c r="M10639"/>
      <c r="N10639"/>
      <c r="O10639"/>
      <c r="P10639"/>
      <c r="Q10639"/>
    </row>
    <row r="10640" spans="3:17" x14ac:dyDescent="0.35">
      <c r="C10640"/>
      <c r="D10640"/>
      <c r="E10640"/>
      <c r="F10640"/>
      <c r="G10640"/>
      <c r="H10640"/>
      <c r="I10640"/>
      <c r="J10640"/>
      <c r="K10640"/>
      <c r="L10640"/>
      <c r="M10640"/>
      <c r="N10640"/>
      <c r="O10640"/>
      <c r="P10640"/>
      <c r="Q10640"/>
    </row>
    <row r="10641" spans="3:17" x14ac:dyDescent="0.35">
      <c r="C10641"/>
      <c r="D10641"/>
      <c r="E10641"/>
      <c r="F10641"/>
      <c r="G10641"/>
      <c r="H10641"/>
      <c r="I10641"/>
      <c r="J10641"/>
      <c r="K10641"/>
      <c r="L10641"/>
      <c r="M10641"/>
      <c r="N10641"/>
      <c r="O10641"/>
      <c r="P10641"/>
      <c r="Q10641"/>
    </row>
    <row r="10642" spans="3:17" x14ac:dyDescent="0.35">
      <c r="C10642"/>
      <c r="D10642"/>
      <c r="E10642"/>
      <c r="F10642"/>
      <c r="G10642"/>
      <c r="H10642"/>
      <c r="I10642"/>
      <c r="J10642"/>
      <c r="K10642"/>
      <c r="L10642"/>
      <c r="M10642"/>
      <c r="N10642"/>
      <c r="O10642"/>
      <c r="P10642"/>
      <c r="Q10642"/>
    </row>
    <row r="10643" spans="3:17" x14ac:dyDescent="0.35">
      <c r="C10643"/>
      <c r="D10643"/>
      <c r="E10643"/>
      <c r="F10643"/>
      <c r="G10643"/>
      <c r="H10643"/>
      <c r="I10643"/>
      <c r="J10643"/>
      <c r="K10643"/>
      <c r="L10643"/>
      <c r="M10643"/>
      <c r="N10643"/>
      <c r="O10643"/>
      <c r="P10643"/>
      <c r="Q10643"/>
    </row>
    <row r="10644" spans="3:17" x14ac:dyDescent="0.35">
      <c r="C10644"/>
      <c r="D10644"/>
      <c r="E10644"/>
      <c r="F10644"/>
      <c r="G10644"/>
      <c r="H10644"/>
      <c r="I10644"/>
      <c r="J10644"/>
      <c r="K10644"/>
      <c r="L10644"/>
      <c r="M10644"/>
      <c r="N10644"/>
      <c r="O10644"/>
      <c r="P10644"/>
      <c r="Q10644"/>
    </row>
    <row r="10645" spans="3:17" x14ac:dyDescent="0.35">
      <c r="C10645"/>
      <c r="D10645"/>
      <c r="E10645"/>
      <c r="F10645"/>
      <c r="G10645"/>
      <c r="H10645"/>
      <c r="I10645"/>
      <c r="J10645"/>
      <c r="K10645"/>
      <c r="L10645"/>
      <c r="M10645"/>
      <c r="N10645"/>
      <c r="O10645"/>
      <c r="P10645"/>
      <c r="Q10645"/>
    </row>
    <row r="10646" spans="3:17" x14ac:dyDescent="0.35">
      <c r="C10646"/>
      <c r="D10646"/>
      <c r="E10646"/>
      <c r="F10646"/>
      <c r="G10646"/>
      <c r="H10646"/>
      <c r="I10646"/>
      <c r="J10646"/>
      <c r="K10646"/>
      <c r="L10646"/>
      <c r="M10646"/>
      <c r="N10646"/>
      <c r="O10646"/>
      <c r="P10646"/>
      <c r="Q10646"/>
    </row>
    <row r="10647" spans="3:17" x14ac:dyDescent="0.35">
      <c r="C10647"/>
      <c r="D10647"/>
      <c r="E10647"/>
      <c r="F10647"/>
      <c r="G10647"/>
      <c r="H10647"/>
      <c r="I10647"/>
      <c r="J10647"/>
      <c r="K10647"/>
      <c r="L10647"/>
      <c r="M10647"/>
      <c r="N10647"/>
      <c r="O10647"/>
      <c r="P10647"/>
      <c r="Q10647"/>
    </row>
    <row r="10648" spans="3:17" x14ac:dyDescent="0.35">
      <c r="C10648"/>
      <c r="D10648"/>
      <c r="E10648"/>
      <c r="F10648"/>
      <c r="G10648"/>
      <c r="H10648"/>
      <c r="I10648"/>
      <c r="J10648"/>
      <c r="K10648"/>
      <c r="L10648"/>
      <c r="M10648"/>
      <c r="N10648"/>
      <c r="O10648"/>
      <c r="P10648"/>
      <c r="Q10648"/>
    </row>
    <row r="10649" spans="3:17" x14ac:dyDescent="0.35">
      <c r="C10649"/>
      <c r="D10649"/>
      <c r="E10649"/>
      <c r="F10649"/>
      <c r="G10649"/>
      <c r="H10649"/>
      <c r="I10649"/>
      <c r="J10649"/>
      <c r="K10649"/>
      <c r="L10649"/>
      <c r="M10649"/>
      <c r="N10649"/>
      <c r="O10649"/>
      <c r="P10649"/>
      <c r="Q10649"/>
    </row>
    <row r="10650" spans="3:17" x14ac:dyDescent="0.35">
      <c r="C10650"/>
      <c r="D10650"/>
      <c r="E10650"/>
      <c r="F10650"/>
      <c r="G10650"/>
      <c r="H10650"/>
      <c r="I10650"/>
      <c r="J10650"/>
      <c r="K10650"/>
      <c r="L10650"/>
      <c r="M10650"/>
      <c r="N10650"/>
      <c r="O10650"/>
      <c r="P10650"/>
      <c r="Q10650"/>
    </row>
    <row r="10651" spans="3:17" x14ac:dyDescent="0.35">
      <c r="C10651"/>
      <c r="D10651"/>
      <c r="E10651"/>
      <c r="F10651"/>
      <c r="G10651"/>
      <c r="H10651"/>
      <c r="I10651"/>
      <c r="J10651"/>
      <c r="K10651"/>
      <c r="L10651"/>
      <c r="M10651"/>
      <c r="N10651"/>
      <c r="O10651"/>
      <c r="P10651"/>
      <c r="Q10651"/>
    </row>
    <row r="10652" spans="3:17" x14ac:dyDescent="0.35">
      <c r="C10652"/>
      <c r="D10652"/>
      <c r="E10652"/>
      <c r="F10652"/>
      <c r="G10652"/>
      <c r="H10652"/>
      <c r="I10652"/>
      <c r="J10652"/>
      <c r="K10652"/>
      <c r="L10652"/>
      <c r="M10652"/>
      <c r="N10652"/>
      <c r="O10652"/>
      <c r="P10652"/>
      <c r="Q10652"/>
    </row>
    <row r="10653" spans="3:17" x14ac:dyDescent="0.35">
      <c r="C10653"/>
      <c r="D10653"/>
      <c r="E10653"/>
      <c r="F10653"/>
      <c r="G10653"/>
      <c r="H10653"/>
      <c r="I10653"/>
      <c r="J10653"/>
      <c r="K10653"/>
      <c r="L10653"/>
      <c r="M10653"/>
      <c r="N10653"/>
      <c r="O10653"/>
      <c r="P10653"/>
      <c r="Q10653"/>
    </row>
    <row r="10654" spans="3:17" x14ac:dyDescent="0.35">
      <c r="C10654"/>
      <c r="D10654"/>
      <c r="E10654"/>
      <c r="F10654"/>
      <c r="G10654"/>
      <c r="H10654"/>
      <c r="I10654"/>
      <c r="J10654"/>
      <c r="K10654"/>
      <c r="L10654"/>
      <c r="M10654"/>
      <c r="N10654"/>
      <c r="O10654"/>
      <c r="P10654"/>
      <c r="Q10654"/>
    </row>
    <row r="10655" spans="3:17" x14ac:dyDescent="0.35">
      <c r="C10655"/>
      <c r="D10655"/>
      <c r="E10655"/>
      <c r="F10655"/>
      <c r="G10655"/>
      <c r="H10655"/>
      <c r="I10655"/>
      <c r="J10655"/>
      <c r="K10655"/>
      <c r="L10655"/>
      <c r="M10655"/>
      <c r="N10655"/>
      <c r="O10655"/>
      <c r="P10655"/>
      <c r="Q10655"/>
    </row>
    <row r="10656" spans="3:17" x14ac:dyDescent="0.35">
      <c r="C10656"/>
      <c r="D10656"/>
      <c r="E10656"/>
      <c r="F10656"/>
      <c r="G10656"/>
      <c r="H10656"/>
      <c r="I10656"/>
      <c r="J10656"/>
      <c r="K10656"/>
      <c r="L10656"/>
      <c r="M10656"/>
      <c r="N10656"/>
      <c r="O10656"/>
      <c r="P10656"/>
      <c r="Q10656"/>
    </row>
    <row r="10657" spans="3:17" x14ac:dyDescent="0.35">
      <c r="C10657"/>
      <c r="D10657"/>
      <c r="E10657"/>
      <c r="F10657"/>
      <c r="G10657"/>
      <c r="H10657"/>
      <c r="I10657"/>
      <c r="J10657"/>
      <c r="K10657"/>
      <c r="L10657"/>
      <c r="M10657"/>
      <c r="N10657"/>
      <c r="O10657"/>
      <c r="P10657"/>
      <c r="Q10657"/>
    </row>
    <row r="10658" spans="3:17" x14ac:dyDescent="0.35">
      <c r="C10658"/>
      <c r="D10658"/>
      <c r="E10658"/>
      <c r="F10658"/>
      <c r="G10658"/>
      <c r="H10658"/>
      <c r="I10658"/>
      <c r="J10658"/>
      <c r="K10658"/>
      <c r="L10658"/>
      <c r="M10658"/>
      <c r="N10658"/>
      <c r="O10658"/>
      <c r="P10658"/>
      <c r="Q10658"/>
    </row>
    <row r="10659" spans="3:17" x14ac:dyDescent="0.35">
      <c r="C10659"/>
      <c r="D10659"/>
      <c r="E10659"/>
      <c r="F10659"/>
      <c r="G10659"/>
      <c r="H10659"/>
      <c r="I10659"/>
      <c r="J10659"/>
      <c r="K10659"/>
      <c r="L10659"/>
      <c r="M10659"/>
      <c r="N10659"/>
      <c r="O10659"/>
      <c r="P10659"/>
      <c r="Q10659"/>
    </row>
    <row r="10660" spans="3:17" x14ac:dyDescent="0.35">
      <c r="C10660"/>
      <c r="D10660"/>
      <c r="E10660"/>
      <c r="F10660"/>
      <c r="G10660"/>
      <c r="H10660"/>
      <c r="I10660"/>
      <c r="J10660"/>
      <c r="K10660"/>
      <c r="L10660"/>
      <c r="M10660"/>
      <c r="N10660"/>
      <c r="O10660"/>
      <c r="P10660"/>
      <c r="Q10660"/>
    </row>
    <row r="10661" spans="3:17" x14ac:dyDescent="0.35">
      <c r="C10661"/>
      <c r="D10661"/>
      <c r="E10661"/>
      <c r="F10661"/>
      <c r="G10661"/>
      <c r="H10661"/>
      <c r="I10661"/>
      <c r="J10661"/>
      <c r="K10661"/>
      <c r="L10661"/>
      <c r="M10661"/>
      <c r="N10661"/>
      <c r="O10661"/>
      <c r="P10661"/>
      <c r="Q10661"/>
    </row>
    <row r="10662" spans="3:17" x14ac:dyDescent="0.35">
      <c r="C10662"/>
      <c r="D10662"/>
      <c r="E10662"/>
      <c r="F10662"/>
      <c r="G10662"/>
      <c r="H10662"/>
      <c r="I10662"/>
      <c r="J10662"/>
      <c r="K10662"/>
      <c r="L10662"/>
      <c r="M10662"/>
      <c r="N10662"/>
      <c r="O10662"/>
      <c r="P10662"/>
      <c r="Q10662"/>
    </row>
    <row r="10663" spans="3:17" x14ac:dyDescent="0.35">
      <c r="C10663"/>
      <c r="D10663"/>
      <c r="E10663"/>
      <c r="F10663"/>
      <c r="G10663"/>
      <c r="H10663"/>
      <c r="I10663"/>
      <c r="J10663"/>
      <c r="K10663"/>
      <c r="L10663"/>
      <c r="M10663"/>
      <c r="N10663"/>
      <c r="O10663"/>
      <c r="P10663"/>
      <c r="Q10663"/>
    </row>
    <row r="10664" spans="3:17" x14ac:dyDescent="0.35">
      <c r="C10664"/>
      <c r="D10664"/>
      <c r="E10664"/>
      <c r="F10664"/>
      <c r="G10664"/>
      <c r="H10664"/>
      <c r="I10664"/>
      <c r="J10664"/>
      <c r="K10664"/>
      <c r="L10664"/>
      <c r="M10664"/>
      <c r="N10664"/>
      <c r="O10664"/>
      <c r="P10664"/>
      <c r="Q10664"/>
    </row>
    <row r="10665" spans="3:17" x14ac:dyDescent="0.35">
      <c r="C10665"/>
      <c r="D10665"/>
      <c r="E10665"/>
      <c r="F10665"/>
      <c r="G10665"/>
      <c r="H10665"/>
      <c r="I10665"/>
      <c r="J10665"/>
      <c r="K10665"/>
      <c r="L10665"/>
      <c r="M10665"/>
      <c r="N10665"/>
      <c r="O10665"/>
      <c r="P10665"/>
      <c r="Q10665"/>
    </row>
    <row r="10666" spans="3:17" x14ac:dyDescent="0.35">
      <c r="C10666"/>
      <c r="D10666"/>
      <c r="E10666"/>
      <c r="F10666"/>
      <c r="G10666"/>
      <c r="H10666"/>
      <c r="I10666"/>
      <c r="J10666"/>
      <c r="K10666"/>
      <c r="L10666"/>
      <c r="M10666"/>
      <c r="N10666"/>
      <c r="O10666"/>
      <c r="P10666"/>
      <c r="Q10666"/>
    </row>
    <row r="10667" spans="3:17" x14ac:dyDescent="0.35">
      <c r="C10667"/>
      <c r="D10667"/>
      <c r="E10667"/>
      <c r="F10667"/>
      <c r="G10667"/>
      <c r="H10667"/>
      <c r="I10667"/>
      <c r="J10667"/>
      <c r="K10667"/>
      <c r="L10667"/>
      <c r="M10667"/>
      <c r="N10667"/>
      <c r="O10667"/>
      <c r="P10667"/>
      <c r="Q10667"/>
    </row>
    <row r="10668" spans="3:17" x14ac:dyDescent="0.35">
      <c r="C10668"/>
      <c r="D10668"/>
      <c r="E10668"/>
      <c r="F10668"/>
      <c r="G10668"/>
      <c r="H10668"/>
      <c r="I10668"/>
      <c r="J10668"/>
      <c r="K10668"/>
      <c r="L10668"/>
      <c r="M10668"/>
      <c r="N10668"/>
      <c r="O10668"/>
      <c r="P10668"/>
      <c r="Q10668"/>
    </row>
    <row r="10669" spans="3:17" x14ac:dyDescent="0.35">
      <c r="C10669"/>
      <c r="D10669"/>
      <c r="E10669"/>
      <c r="F10669"/>
      <c r="G10669"/>
      <c r="H10669"/>
      <c r="I10669"/>
      <c r="J10669"/>
      <c r="K10669"/>
      <c r="L10669"/>
      <c r="M10669"/>
      <c r="N10669"/>
      <c r="O10669"/>
      <c r="P10669"/>
      <c r="Q10669"/>
    </row>
    <row r="10670" spans="3:17" x14ac:dyDescent="0.35">
      <c r="C10670"/>
      <c r="D10670"/>
      <c r="E10670"/>
      <c r="F10670"/>
      <c r="G10670"/>
      <c r="H10670"/>
      <c r="I10670"/>
      <c r="J10670"/>
      <c r="K10670"/>
      <c r="L10670"/>
      <c r="M10670"/>
      <c r="N10670"/>
      <c r="O10670"/>
      <c r="P10670"/>
      <c r="Q10670"/>
    </row>
    <row r="10671" spans="3:17" x14ac:dyDescent="0.35">
      <c r="C10671"/>
      <c r="D10671"/>
      <c r="E10671"/>
      <c r="F10671"/>
      <c r="G10671"/>
      <c r="H10671"/>
      <c r="I10671"/>
      <c r="J10671"/>
      <c r="K10671"/>
      <c r="L10671"/>
      <c r="M10671"/>
      <c r="N10671"/>
      <c r="O10671"/>
      <c r="P10671"/>
      <c r="Q10671"/>
    </row>
    <row r="10672" spans="3:17" x14ac:dyDescent="0.35">
      <c r="C10672"/>
      <c r="D10672"/>
      <c r="E10672"/>
      <c r="F10672"/>
      <c r="G10672"/>
      <c r="H10672"/>
      <c r="I10672"/>
      <c r="J10672"/>
      <c r="K10672"/>
      <c r="L10672"/>
      <c r="M10672"/>
      <c r="N10672"/>
      <c r="O10672"/>
      <c r="P10672"/>
      <c r="Q10672"/>
    </row>
    <row r="10673" spans="3:17" x14ac:dyDescent="0.35">
      <c r="C10673"/>
      <c r="D10673"/>
      <c r="E10673"/>
      <c r="F10673"/>
      <c r="G10673"/>
      <c r="H10673"/>
      <c r="I10673"/>
      <c r="J10673"/>
      <c r="K10673"/>
      <c r="L10673"/>
      <c r="M10673"/>
      <c r="N10673"/>
      <c r="O10673"/>
      <c r="P10673"/>
      <c r="Q10673"/>
    </row>
    <row r="10674" spans="3:17" x14ac:dyDescent="0.35">
      <c r="C10674"/>
      <c r="D10674"/>
      <c r="E10674"/>
      <c r="F10674"/>
      <c r="G10674"/>
      <c r="H10674"/>
      <c r="I10674"/>
      <c r="J10674"/>
      <c r="K10674"/>
      <c r="L10674"/>
      <c r="M10674"/>
      <c r="N10674"/>
      <c r="O10674"/>
      <c r="P10674"/>
      <c r="Q10674"/>
    </row>
    <row r="10675" spans="3:17" x14ac:dyDescent="0.35">
      <c r="C10675"/>
      <c r="D10675"/>
      <c r="E10675"/>
      <c r="F10675"/>
      <c r="G10675"/>
      <c r="H10675"/>
      <c r="I10675"/>
      <c r="J10675"/>
      <c r="K10675"/>
      <c r="L10675"/>
      <c r="M10675"/>
      <c r="N10675"/>
      <c r="O10675"/>
      <c r="P10675"/>
      <c r="Q10675"/>
    </row>
    <row r="10676" spans="3:17" x14ac:dyDescent="0.35">
      <c r="C10676"/>
      <c r="D10676"/>
      <c r="E10676"/>
      <c r="F10676"/>
      <c r="G10676"/>
      <c r="H10676"/>
      <c r="I10676"/>
      <c r="J10676"/>
      <c r="K10676"/>
      <c r="L10676"/>
      <c r="M10676"/>
      <c r="N10676"/>
      <c r="O10676"/>
      <c r="P10676"/>
      <c r="Q10676"/>
    </row>
    <row r="10677" spans="3:17" x14ac:dyDescent="0.35">
      <c r="C10677"/>
      <c r="D10677"/>
      <c r="E10677"/>
      <c r="F10677"/>
      <c r="G10677"/>
      <c r="H10677"/>
      <c r="I10677"/>
      <c r="J10677"/>
      <c r="K10677"/>
      <c r="L10677"/>
      <c r="M10677"/>
      <c r="N10677"/>
      <c r="O10677"/>
      <c r="P10677"/>
      <c r="Q10677"/>
    </row>
    <row r="10678" spans="3:17" x14ac:dyDescent="0.35">
      <c r="C10678"/>
      <c r="D10678"/>
      <c r="E10678"/>
      <c r="F10678"/>
      <c r="G10678"/>
      <c r="H10678"/>
      <c r="I10678"/>
      <c r="J10678"/>
      <c r="K10678"/>
      <c r="L10678"/>
      <c r="M10678"/>
      <c r="N10678"/>
      <c r="O10678"/>
      <c r="P10678"/>
      <c r="Q10678"/>
    </row>
    <row r="10679" spans="3:17" x14ac:dyDescent="0.35">
      <c r="C10679"/>
      <c r="D10679"/>
      <c r="E10679"/>
      <c r="F10679"/>
      <c r="G10679"/>
      <c r="H10679"/>
      <c r="I10679"/>
      <c r="J10679"/>
      <c r="K10679"/>
      <c r="L10679"/>
      <c r="M10679"/>
      <c r="N10679"/>
      <c r="O10679"/>
      <c r="P10679"/>
      <c r="Q10679"/>
    </row>
    <row r="10680" spans="3:17" x14ac:dyDescent="0.35">
      <c r="C10680"/>
      <c r="D10680"/>
      <c r="E10680"/>
      <c r="F10680"/>
      <c r="G10680"/>
      <c r="H10680"/>
      <c r="I10680"/>
      <c r="J10680"/>
      <c r="K10680"/>
      <c r="L10680"/>
      <c r="M10680"/>
      <c r="N10680"/>
      <c r="O10680"/>
      <c r="P10680"/>
      <c r="Q10680"/>
    </row>
    <row r="10681" spans="3:17" x14ac:dyDescent="0.35">
      <c r="C10681"/>
      <c r="D10681"/>
      <c r="E10681"/>
      <c r="F10681"/>
      <c r="G10681"/>
      <c r="H10681"/>
      <c r="I10681"/>
      <c r="J10681"/>
      <c r="K10681"/>
      <c r="L10681"/>
      <c r="M10681"/>
      <c r="N10681"/>
      <c r="O10681"/>
      <c r="P10681"/>
      <c r="Q10681"/>
    </row>
    <row r="10682" spans="3:17" x14ac:dyDescent="0.35">
      <c r="C10682"/>
      <c r="D10682"/>
      <c r="E10682"/>
      <c r="F10682"/>
      <c r="G10682"/>
      <c r="H10682"/>
      <c r="I10682"/>
      <c r="J10682"/>
      <c r="K10682"/>
      <c r="L10682"/>
      <c r="M10682"/>
      <c r="N10682"/>
      <c r="O10682"/>
      <c r="P10682"/>
      <c r="Q10682"/>
    </row>
    <row r="10683" spans="3:17" x14ac:dyDescent="0.35">
      <c r="C10683"/>
      <c r="D10683"/>
      <c r="E10683"/>
      <c r="F10683"/>
      <c r="G10683"/>
      <c r="H10683"/>
      <c r="I10683"/>
      <c r="J10683"/>
      <c r="K10683"/>
      <c r="L10683"/>
      <c r="M10683"/>
      <c r="N10683"/>
      <c r="O10683"/>
      <c r="P10683"/>
      <c r="Q10683"/>
    </row>
    <row r="10684" spans="3:17" x14ac:dyDescent="0.35">
      <c r="C10684"/>
      <c r="D10684"/>
      <c r="E10684"/>
      <c r="F10684"/>
      <c r="G10684"/>
      <c r="H10684"/>
      <c r="I10684"/>
      <c r="J10684"/>
      <c r="K10684"/>
      <c r="L10684"/>
      <c r="M10684"/>
      <c r="N10684"/>
      <c r="O10684"/>
      <c r="P10684"/>
      <c r="Q10684"/>
    </row>
    <row r="10685" spans="3:17" x14ac:dyDescent="0.35">
      <c r="C10685"/>
      <c r="D10685"/>
      <c r="E10685"/>
      <c r="F10685"/>
      <c r="G10685"/>
      <c r="H10685"/>
      <c r="I10685"/>
      <c r="J10685"/>
      <c r="K10685"/>
      <c r="L10685"/>
      <c r="M10685"/>
      <c r="N10685"/>
      <c r="O10685"/>
      <c r="P10685"/>
      <c r="Q10685"/>
    </row>
    <row r="10686" spans="3:17" x14ac:dyDescent="0.35">
      <c r="C10686"/>
      <c r="D10686"/>
      <c r="E10686"/>
      <c r="F10686"/>
      <c r="G10686"/>
      <c r="H10686"/>
      <c r="I10686"/>
      <c r="J10686"/>
      <c r="K10686"/>
      <c r="L10686"/>
      <c r="M10686"/>
      <c r="N10686"/>
      <c r="O10686"/>
      <c r="P10686"/>
      <c r="Q10686"/>
    </row>
    <row r="10687" spans="3:17" x14ac:dyDescent="0.35">
      <c r="C10687"/>
      <c r="D10687"/>
      <c r="E10687"/>
      <c r="F10687"/>
      <c r="G10687"/>
      <c r="H10687"/>
      <c r="I10687"/>
      <c r="J10687"/>
      <c r="K10687"/>
      <c r="L10687"/>
      <c r="M10687"/>
      <c r="N10687"/>
      <c r="O10687"/>
      <c r="P10687"/>
      <c r="Q10687"/>
    </row>
    <row r="10688" spans="3:17" x14ac:dyDescent="0.35">
      <c r="C10688"/>
      <c r="D10688"/>
      <c r="E10688"/>
      <c r="F10688"/>
      <c r="G10688"/>
      <c r="H10688"/>
      <c r="I10688"/>
      <c r="J10688"/>
      <c r="K10688"/>
      <c r="L10688"/>
      <c r="M10688"/>
      <c r="N10688"/>
      <c r="O10688"/>
      <c r="P10688"/>
      <c r="Q10688"/>
    </row>
    <row r="10689" spans="3:17" x14ac:dyDescent="0.35">
      <c r="C10689"/>
      <c r="D10689"/>
      <c r="E10689"/>
      <c r="F10689"/>
      <c r="G10689"/>
      <c r="H10689"/>
      <c r="I10689"/>
      <c r="J10689"/>
      <c r="K10689"/>
      <c r="L10689"/>
      <c r="M10689"/>
      <c r="N10689"/>
      <c r="O10689"/>
      <c r="P10689"/>
      <c r="Q10689"/>
    </row>
    <row r="10690" spans="3:17" x14ac:dyDescent="0.35">
      <c r="C10690"/>
      <c r="D10690"/>
      <c r="E10690"/>
      <c r="F10690"/>
      <c r="G10690"/>
      <c r="H10690"/>
      <c r="I10690"/>
      <c r="J10690"/>
      <c r="K10690"/>
      <c r="L10690"/>
      <c r="M10690"/>
      <c r="N10690"/>
      <c r="O10690"/>
      <c r="P10690"/>
      <c r="Q10690"/>
    </row>
    <row r="10691" spans="3:17" x14ac:dyDescent="0.35">
      <c r="C10691"/>
      <c r="D10691"/>
      <c r="E10691"/>
      <c r="F10691"/>
      <c r="G10691"/>
      <c r="H10691"/>
      <c r="I10691"/>
      <c r="J10691"/>
      <c r="K10691"/>
      <c r="L10691"/>
      <c r="M10691"/>
      <c r="N10691"/>
      <c r="O10691"/>
      <c r="P10691"/>
      <c r="Q10691"/>
    </row>
    <row r="10692" spans="3:17" x14ac:dyDescent="0.35">
      <c r="C10692"/>
      <c r="D10692"/>
      <c r="E10692"/>
      <c r="F10692"/>
      <c r="G10692"/>
      <c r="H10692"/>
      <c r="I10692"/>
      <c r="J10692"/>
      <c r="K10692"/>
      <c r="L10692"/>
      <c r="M10692"/>
      <c r="N10692"/>
      <c r="O10692"/>
      <c r="P10692"/>
      <c r="Q10692"/>
    </row>
    <row r="10693" spans="3:17" x14ac:dyDescent="0.35">
      <c r="C10693"/>
      <c r="D10693"/>
      <c r="E10693"/>
      <c r="F10693"/>
      <c r="G10693"/>
      <c r="H10693"/>
      <c r="I10693"/>
      <c r="J10693"/>
      <c r="K10693"/>
      <c r="L10693"/>
      <c r="M10693"/>
      <c r="N10693"/>
      <c r="O10693"/>
      <c r="P10693"/>
      <c r="Q10693"/>
    </row>
    <row r="10694" spans="3:17" x14ac:dyDescent="0.35">
      <c r="C10694"/>
      <c r="D10694"/>
      <c r="E10694"/>
      <c r="F10694"/>
      <c r="G10694"/>
      <c r="H10694"/>
      <c r="I10694"/>
      <c r="J10694"/>
      <c r="K10694"/>
      <c r="L10694"/>
      <c r="M10694"/>
      <c r="N10694"/>
      <c r="O10694"/>
      <c r="P10694"/>
      <c r="Q10694"/>
    </row>
    <row r="10695" spans="3:17" x14ac:dyDescent="0.35">
      <c r="C10695"/>
      <c r="D10695"/>
      <c r="E10695"/>
      <c r="F10695"/>
      <c r="G10695"/>
      <c r="H10695"/>
      <c r="I10695"/>
      <c r="J10695"/>
      <c r="K10695"/>
      <c r="L10695"/>
      <c r="M10695"/>
      <c r="N10695"/>
      <c r="O10695"/>
      <c r="P10695"/>
      <c r="Q10695"/>
    </row>
    <row r="10696" spans="3:17" x14ac:dyDescent="0.35">
      <c r="C10696"/>
      <c r="D10696"/>
      <c r="E10696"/>
      <c r="F10696"/>
      <c r="G10696"/>
      <c r="H10696"/>
      <c r="I10696"/>
      <c r="J10696"/>
      <c r="K10696"/>
      <c r="L10696"/>
      <c r="M10696"/>
      <c r="N10696"/>
      <c r="O10696"/>
      <c r="P10696"/>
      <c r="Q10696"/>
    </row>
    <row r="10697" spans="3:17" x14ac:dyDescent="0.35">
      <c r="C10697"/>
      <c r="D10697"/>
      <c r="E10697"/>
      <c r="F10697"/>
      <c r="G10697"/>
      <c r="H10697"/>
      <c r="I10697"/>
      <c r="J10697"/>
      <c r="K10697"/>
      <c r="L10697"/>
      <c r="M10697"/>
      <c r="N10697"/>
      <c r="O10697"/>
      <c r="P10697"/>
      <c r="Q10697"/>
    </row>
    <row r="10698" spans="3:17" x14ac:dyDescent="0.35">
      <c r="C10698"/>
      <c r="D10698"/>
      <c r="E10698"/>
      <c r="F10698"/>
      <c r="G10698"/>
      <c r="H10698"/>
      <c r="I10698"/>
      <c r="J10698"/>
      <c r="K10698"/>
      <c r="L10698"/>
      <c r="M10698"/>
      <c r="N10698"/>
      <c r="O10698"/>
      <c r="P10698"/>
      <c r="Q10698"/>
    </row>
    <row r="10699" spans="3:17" x14ac:dyDescent="0.35">
      <c r="C10699"/>
      <c r="D10699"/>
      <c r="E10699"/>
      <c r="F10699"/>
      <c r="G10699"/>
      <c r="H10699"/>
      <c r="I10699"/>
      <c r="J10699"/>
      <c r="K10699"/>
      <c r="L10699"/>
      <c r="M10699"/>
      <c r="N10699"/>
      <c r="O10699"/>
      <c r="P10699"/>
      <c r="Q10699"/>
    </row>
    <row r="10700" spans="3:17" x14ac:dyDescent="0.35">
      <c r="C10700"/>
      <c r="D10700"/>
      <c r="E10700"/>
      <c r="F10700"/>
      <c r="G10700"/>
      <c r="H10700"/>
      <c r="I10700"/>
      <c r="J10700"/>
      <c r="K10700"/>
      <c r="L10700"/>
      <c r="M10700"/>
      <c r="N10700"/>
      <c r="O10700"/>
      <c r="P10700"/>
      <c r="Q10700"/>
    </row>
    <row r="10701" spans="3:17" x14ac:dyDescent="0.35">
      <c r="C10701"/>
      <c r="D10701"/>
      <c r="E10701"/>
      <c r="F10701"/>
      <c r="G10701"/>
      <c r="H10701"/>
      <c r="I10701"/>
      <c r="J10701"/>
      <c r="K10701"/>
      <c r="L10701"/>
      <c r="M10701"/>
      <c r="N10701"/>
      <c r="O10701"/>
      <c r="P10701"/>
      <c r="Q10701"/>
    </row>
    <row r="10702" spans="3:17" x14ac:dyDescent="0.35">
      <c r="C10702"/>
      <c r="D10702"/>
      <c r="E10702"/>
      <c r="F10702"/>
      <c r="G10702"/>
      <c r="H10702"/>
      <c r="I10702"/>
      <c r="J10702"/>
      <c r="K10702"/>
      <c r="L10702"/>
      <c r="M10702"/>
      <c r="N10702"/>
      <c r="O10702"/>
      <c r="P10702"/>
      <c r="Q10702"/>
    </row>
    <row r="10703" spans="3:17" x14ac:dyDescent="0.35">
      <c r="C10703"/>
      <c r="D10703"/>
      <c r="E10703"/>
      <c r="F10703"/>
      <c r="G10703"/>
      <c r="H10703"/>
      <c r="I10703"/>
      <c r="J10703"/>
      <c r="K10703"/>
      <c r="L10703"/>
      <c r="M10703"/>
      <c r="N10703"/>
      <c r="O10703"/>
      <c r="P10703"/>
      <c r="Q10703"/>
    </row>
    <row r="10704" spans="3:17" x14ac:dyDescent="0.35">
      <c r="C10704"/>
      <c r="D10704"/>
      <c r="E10704"/>
      <c r="F10704"/>
      <c r="G10704"/>
      <c r="H10704"/>
      <c r="I10704"/>
      <c r="J10704"/>
      <c r="K10704"/>
      <c r="L10704"/>
      <c r="M10704"/>
      <c r="N10704"/>
      <c r="O10704"/>
      <c r="P10704"/>
      <c r="Q10704"/>
    </row>
    <row r="10705" spans="3:17" x14ac:dyDescent="0.35">
      <c r="C10705"/>
      <c r="D10705"/>
      <c r="E10705"/>
      <c r="F10705"/>
      <c r="G10705"/>
      <c r="H10705"/>
      <c r="I10705"/>
      <c r="J10705"/>
      <c r="K10705"/>
      <c r="L10705"/>
      <c r="M10705"/>
      <c r="N10705"/>
      <c r="O10705"/>
      <c r="P10705"/>
      <c r="Q10705"/>
    </row>
    <row r="10706" spans="3:17" x14ac:dyDescent="0.35">
      <c r="C10706"/>
      <c r="D10706"/>
      <c r="E10706"/>
      <c r="F10706"/>
      <c r="G10706"/>
      <c r="H10706"/>
      <c r="I10706"/>
      <c r="J10706"/>
      <c r="K10706"/>
      <c r="L10706"/>
      <c r="M10706"/>
      <c r="N10706"/>
      <c r="O10706"/>
      <c r="P10706"/>
      <c r="Q10706"/>
    </row>
    <row r="10707" spans="3:17" x14ac:dyDescent="0.35">
      <c r="C10707"/>
      <c r="D10707"/>
      <c r="E10707"/>
      <c r="F10707"/>
      <c r="G10707"/>
      <c r="H10707"/>
      <c r="I10707"/>
      <c r="J10707"/>
      <c r="K10707"/>
      <c r="L10707"/>
      <c r="M10707"/>
      <c r="N10707"/>
      <c r="O10707"/>
      <c r="P10707"/>
      <c r="Q10707"/>
    </row>
    <row r="10708" spans="3:17" x14ac:dyDescent="0.35">
      <c r="C10708"/>
      <c r="D10708"/>
      <c r="E10708"/>
      <c r="F10708"/>
      <c r="G10708"/>
      <c r="H10708"/>
      <c r="I10708"/>
      <c r="J10708"/>
      <c r="K10708"/>
      <c r="L10708"/>
      <c r="M10708"/>
      <c r="N10708"/>
      <c r="O10708"/>
      <c r="P10708"/>
      <c r="Q10708"/>
    </row>
    <row r="10709" spans="3:17" x14ac:dyDescent="0.35">
      <c r="C10709"/>
      <c r="D10709"/>
      <c r="E10709"/>
      <c r="F10709"/>
      <c r="G10709"/>
      <c r="H10709"/>
      <c r="I10709"/>
      <c r="J10709"/>
      <c r="K10709"/>
      <c r="L10709"/>
      <c r="M10709"/>
      <c r="N10709"/>
      <c r="O10709"/>
      <c r="P10709"/>
      <c r="Q10709"/>
    </row>
    <row r="10710" spans="3:17" x14ac:dyDescent="0.35">
      <c r="C10710"/>
      <c r="D10710"/>
      <c r="E10710"/>
      <c r="F10710"/>
      <c r="G10710"/>
      <c r="H10710"/>
      <c r="I10710"/>
      <c r="J10710"/>
      <c r="K10710"/>
      <c r="L10710"/>
      <c r="M10710"/>
      <c r="N10710"/>
      <c r="O10710"/>
      <c r="P10710"/>
      <c r="Q10710"/>
    </row>
    <row r="10711" spans="3:17" x14ac:dyDescent="0.35">
      <c r="C10711"/>
      <c r="D10711"/>
      <c r="E10711"/>
      <c r="F10711"/>
      <c r="G10711"/>
      <c r="H10711"/>
      <c r="I10711"/>
      <c r="J10711"/>
      <c r="K10711"/>
      <c r="L10711"/>
      <c r="M10711"/>
      <c r="N10711"/>
      <c r="O10711"/>
      <c r="P10711"/>
      <c r="Q10711"/>
    </row>
    <row r="10712" spans="3:17" x14ac:dyDescent="0.35">
      <c r="C10712"/>
      <c r="D10712"/>
      <c r="E10712"/>
      <c r="F10712"/>
      <c r="G10712"/>
      <c r="H10712"/>
      <c r="I10712"/>
      <c r="J10712"/>
      <c r="K10712"/>
      <c r="L10712"/>
      <c r="M10712"/>
      <c r="N10712"/>
      <c r="O10712"/>
      <c r="P10712"/>
      <c r="Q10712"/>
    </row>
    <row r="10713" spans="3:17" x14ac:dyDescent="0.35">
      <c r="C10713"/>
      <c r="D10713"/>
      <c r="E10713"/>
      <c r="F10713"/>
      <c r="G10713"/>
      <c r="H10713"/>
      <c r="I10713"/>
      <c r="J10713"/>
      <c r="K10713"/>
      <c r="L10713"/>
      <c r="M10713"/>
      <c r="N10713"/>
      <c r="O10713"/>
      <c r="P10713"/>
      <c r="Q10713"/>
    </row>
    <row r="10714" spans="3:17" x14ac:dyDescent="0.35">
      <c r="C10714"/>
      <c r="D10714"/>
      <c r="E10714"/>
      <c r="F10714"/>
      <c r="G10714"/>
      <c r="H10714"/>
      <c r="I10714"/>
      <c r="J10714"/>
      <c r="K10714"/>
      <c r="L10714"/>
      <c r="M10714"/>
      <c r="N10714"/>
      <c r="O10714"/>
      <c r="P10714"/>
      <c r="Q10714"/>
    </row>
    <row r="10715" spans="3:17" x14ac:dyDescent="0.35">
      <c r="C10715"/>
      <c r="D10715"/>
      <c r="E10715"/>
      <c r="F10715"/>
      <c r="G10715"/>
      <c r="H10715"/>
      <c r="I10715"/>
      <c r="J10715"/>
      <c r="K10715"/>
      <c r="L10715"/>
      <c r="M10715"/>
      <c r="N10715"/>
      <c r="O10715"/>
      <c r="P10715"/>
      <c r="Q10715"/>
    </row>
    <row r="10716" spans="3:17" x14ac:dyDescent="0.35">
      <c r="C10716"/>
      <c r="D10716"/>
      <c r="E10716"/>
      <c r="F10716"/>
      <c r="G10716"/>
      <c r="H10716"/>
      <c r="I10716"/>
      <c r="J10716"/>
      <c r="K10716"/>
      <c r="L10716"/>
      <c r="M10716"/>
      <c r="N10716"/>
      <c r="O10716"/>
      <c r="P10716"/>
      <c r="Q10716"/>
    </row>
    <row r="10717" spans="3:17" x14ac:dyDescent="0.35">
      <c r="C10717"/>
      <c r="D10717"/>
      <c r="E10717"/>
      <c r="F10717"/>
      <c r="G10717"/>
      <c r="H10717"/>
      <c r="I10717"/>
      <c r="J10717"/>
      <c r="K10717"/>
      <c r="L10717"/>
      <c r="M10717"/>
      <c r="N10717"/>
      <c r="O10717"/>
      <c r="P10717"/>
      <c r="Q10717"/>
    </row>
    <row r="10718" spans="3:17" x14ac:dyDescent="0.35">
      <c r="C10718"/>
      <c r="D10718"/>
      <c r="E10718"/>
      <c r="F10718"/>
      <c r="G10718"/>
      <c r="H10718"/>
      <c r="I10718"/>
      <c r="J10718"/>
      <c r="K10718"/>
      <c r="L10718"/>
      <c r="M10718"/>
      <c r="N10718"/>
      <c r="O10718"/>
      <c r="P10718"/>
      <c r="Q10718"/>
    </row>
    <row r="10719" spans="3:17" x14ac:dyDescent="0.35">
      <c r="C10719"/>
      <c r="D10719"/>
      <c r="E10719"/>
      <c r="F10719"/>
      <c r="G10719"/>
      <c r="H10719"/>
      <c r="I10719"/>
      <c r="J10719"/>
      <c r="K10719"/>
      <c r="L10719"/>
      <c r="M10719"/>
      <c r="N10719"/>
      <c r="O10719"/>
      <c r="P10719"/>
      <c r="Q10719"/>
    </row>
    <row r="10720" spans="3:17" x14ac:dyDescent="0.35">
      <c r="C10720"/>
      <c r="D10720"/>
      <c r="E10720"/>
      <c r="F10720"/>
      <c r="G10720"/>
      <c r="H10720"/>
      <c r="I10720"/>
      <c r="J10720"/>
      <c r="K10720"/>
      <c r="L10720"/>
      <c r="M10720"/>
      <c r="N10720"/>
      <c r="O10720"/>
      <c r="P10720"/>
      <c r="Q10720"/>
    </row>
    <row r="10721" spans="3:17" x14ac:dyDescent="0.35">
      <c r="C10721"/>
      <c r="D10721"/>
      <c r="E10721"/>
      <c r="F10721"/>
      <c r="G10721"/>
      <c r="H10721"/>
      <c r="I10721"/>
      <c r="J10721"/>
      <c r="K10721"/>
      <c r="L10721"/>
      <c r="M10721"/>
      <c r="N10721"/>
      <c r="O10721"/>
      <c r="P10721"/>
      <c r="Q10721"/>
    </row>
    <row r="10722" spans="3:17" x14ac:dyDescent="0.35">
      <c r="C10722"/>
      <c r="D10722"/>
      <c r="E10722"/>
      <c r="F10722"/>
      <c r="G10722"/>
      <c r="H10722"/>
      <c r="I10722"/>
      <c r="J10722"/>
      <c r="K10722"/>
      <c r="L10722"/>
      <c r="M10722"/>
      <c r="N10722"/>
      <c r="O10722"/>
      <c r="P10722"/>
      <c r="Q10722"/>
    </row>
    <row r="10723" spans="3:17" x14ac:dyDescent="0.35">
      <c r="C10723"/>
      <c r="D10723"/>
      <c r="E10723"/>
      <c r="F10723"/>
      <c r="G10723"/>
      <c r="H10723"/>
      <c r="I10723"/>
      <c r="J10723"/>
      <c r="K10723"/>
      <c r="L10723"/>
      <c r="M10723"/>
      <c r="N10723"/>
      <c r="O10723"/>
      <c r="P10723"/>
      <c r="Q10723"/>
    </row>
    <row r="10724" spans="3:17" x14ac:dyDescent="0.35">
      <c r="C10724"/>
      <c r="D10724"/>
      <c r="E10724"/>
      <c r="F10724"/>
      <c r="G10724"/>
      <c r="H10724"/>
      <c r="I10724"/>
      <c r="J10724"/>
      <c r="K10724"/>
      <c r="L10724"/>
      <c r="M10724"/>
      <c r="N10724"/>
      <c r="O10724"/>
      <c r="P10724"/>
      <c r="Q10724"/>
    </row>
    <row r="10725" spans="3:17" x14ac:dyDescent="0.35">
      <c r="C10725"/>
      <c r="D10725"/>
      <c r="E10725"/>
      <c r="F10725"/>
      <c r="G10725"/>
      <c r="H10725"/>
      <c r="I10725"/>
      <c r="J10725"/>
      <c r="K10725"/>
      <c r="L10725"/>
      <c r="M10725"/>
      <c r="N10725"/>
      <c r="O10725"/>
      <c r="P10725"/>
      <c r="Q10725"/>
    </row>
    <row r="10726" spans="3:17" x14ac:dyDescent="0.35">
      <c r="C10726"/>
      <c r="D10726"/>
      <c r="E10726"/>
      <c r="F10726"/>
      <c r="G10726"/>
      <c r="H10726"/>
      <c r="I10726"/>
      <c r="J10726"/>
      <c r="K10726"/>
      <c r="L10726"/>
      <c r="M10726"/>
      <c r="N10726"/>
      <c r="O10726"/>
      <c r="P10726"/>
      <c r="Q10726"/>
    </row>
    <row r="10727" spans="3:17" x14ac:dyDescent="0.35">
      <c r="C10727"/>
      <c r="D10727"/>
      <c r="E10727"/>
      <c r="F10727"/>
      <c r="G10727"/>
      <c r="H10727"/>
      <c r="I10727"/>
      <c r="J10727"/>
      <c r="K10727"/>
      <c r="L10727"/>
      <c r="M10727"/>
      <c r="N10727"/>
      <c r="O10727"/>
      <c r="P10727"/>
      <c r="Q10727"/>
    </row>
    <row r="10728" spans="3:17" x14ac:dyDescent="0.35">
      <c r="C10728"/>
      <c r="D10728"/>
      <c r="E10728"/>
      <c r="F10728"/>
      <c r="G10728"/>
      <c r="H10728"/>
      <c r="I10728"/>
      <c r="J10728"/>
      <c r="K10728"/>
      <c r="L10728"/>
      <c r="M10728"/>
      <c r="N10728"/>
      <c r="O10728"/>
      <c r="P10728"/>
      <c r="Q10728"/>
    </row>
    <row r="10729" spans="3:17" x14ac:dyDescent="0.35">
      <c r="C10729"/>
      <c r="D10729"/>
      <c r="E10729"/>
      <c r="F10729"/>
      <c r="G10729"/>
      <c r="H10729"/>
      <c r="I10729"/>
      <c r="J10729"/>
      <c r="K10729"/>
      <c r="L10729"/>
      <c r="M10729"/>
      <c r="N10729"/>
      <c r="O10729"/>
      <c r="P10729"/>
      <c r="Q10729"/>
    </row>
    <row r="10730" spans="3:17" x14ac:dyDescent="0.35">
      <c r="C10730"/>
      <c r="D10730"/>
      <c r="E10730"/>
      <c r="F10730"/>
      <c r="G10730"/>
      <c r="H10730"/>
      <c r="I10730"/>
      <c r="J10730"/>
      <c r="K10730"/>
      <c r="L10730"/>
      <c r="M10730"/>
      <c r="N10730"/>
      <c r="O10730"/>
      <c r="P10730"/>
      <c r="Q10730"/>
    </row>
    <row r="10731" spans="3:17" x14ac:dyDescent="0.35">
      <c r="C10731"/>
      <c r="D10731"/>
      <c r="E10731"/>
      <c r="F10731"/>
      <c r="G10731"/>
      <c r="H10731"/>
      <c r="I10731"/>
      <c r="J10731"/>
      <c r="K10731"/>
      <c r="L10731"/>
      <c r="M10731"/>
      <c r="N10731"/>
      <c r="O10731"/>
      <c r="P10731"/>
      <c r="Q10731"/>
    </row>
    <row r="10732" spans="3:17" x14ac:dyDescent="0.35">
      <c r="C10732"/>
      <c r="D10732"/>
      <c r="E10732"/>
      <c r="F10732"/>
      <c r="G10732"/>
      <c r="H10732"/>
      <c r="I10732"/>
      <c r="J10732"/>
      <c r="K10732"/>
      <c r="L10732"/>
      <c r="M10732"/>
      <c r="N10732"/>
      <c r="O10732"/>
      <c r="P10732"/>
      <c r="Q10732"/>
    </row>
    <row r="10733" spans="3:17" x14ac:dyDescent="0.35">
      <c r="C10733"/>
      <c r="D10733"/>
      <c r="E10733"/>
      <c r="F10733"/>
      <c r="G10733"/>
      <c r="H10733"/>
      <c r="I10733"/>
      <c r="J10733"/>
      <c r="K10733"/>
      <c r="L10733"/>
      <c r="M10733"/>
      <c r="N10733"/>
      <c r="O10733"/>
      <c r="P10733"/>
      <c r="Q10733"/>
    </row>
    <row r="10734" spans="3:17" x14ac:dyDescent="0.35">
      <c r="C10734"/>
      <c r="D10734"/>
      <c r="E10734"/>
      <c r="F10734"/>
      <c r="G10734"/>
      <c r="H10734"/>
      <c r="I10734"/>
      <c r="J10734"/>
      <c r="K10734"/>
      <c r="L10734"/>
      <c r="M10734"/>
      <c r="N10734"/>
      <c r="O10734"/>
      <c r="P10734"/>
      <c r="Q10734"/>
    </row>
    <row r="10735" spans="3:17" x14ac:dyDescent="0.35">
      <c r="C10735"/>
      <c r="D10735"/>
      <c r="E10735"/>
      <c r="F10735"/>
      <c r="G10735"/>
      <c r="H10735"/>
      <c r="I10735"/>
      <c r="J10735"/>
      <c r="K10735"/>
      <c r="L10735"/>
      <c r="M10735"/>
      <c r="N10735"/>
      <c r="O10735"/>
      <c r="P10735"/>
      <c r="Q10735"/>
    </row>
    <row r="10736" spans="3:17" x14ac:dyDescent="0.35">
      <c r="C10736"/>
      <c r="D10736"/>
      <c r="E10736"/>
      <c r="F10736"/>
      <c r="G10736"/>
      <c r="H10736"/>
      <c r="I10736"/>
      <c r="J10736"/>
      <c r="K10736"/>
      <c r="L10736"/>
      <c r="M10736"/>
      <c r="N10736"/>
      <c r="O10736"/>
      <c r="P10736"/>
      <c r="Q10736"/>
    </row>
    <row r="10737" spans="3:17" x14ac:dyDescent="0.35">
      <c r="C10737"/>
      <c r="D10737"/>
      <c r="E10737"/>
      <c r="F10737"/>
      <c r="G10737"/>
      <c r="H10737"/>
      <c r="I10737"/>
      <c r="J10737"/>
      <c r="K10737"/>
      <c r="L10737"/>
      <c r="M10737"/>
      <c r="N10737"/>
      <c r="O10737"/>
      <c r="P10737"/>
      <c r="Q10737"/>
    </row>
    <row r="10738" spans="3:17" x14ac:dyDescent="0.35">
      <c r="C10738"/>
      <c r="D10738"/>
      <c r="E10738"/>
      <c r="F10738"/>
      <c r="G10738"/>
      <c r="H10738"/>
      <c r="I10738"/>
      <c r="J10738"/>
      <c r="K10738"/>
      <c r="L10738"/>
      <c r="M10738"/>
      <c r="N10738"/>
      <c r="O10738"/>
      <c r="P10738"/>
      <c r="Q10738"/>
    </row>
    <row r="10739" spans="3:17" x14ac:dyDescent="0.35">
      <c r="C10739"/>
      <c r="D10739"/>
      <c r="E10739"/>
      <c r="F10739"/>
      <c r="G10739"/>
      <c r="H10739"/>
      <c r="I10739"/>
      <c r="J10739"/>
      <c r="K10739"/>
      <c r="L10739"/>
      <c r="M10739"/>
      <c r="N10739"/>
      <c r="O10739"/>
      <c r="P10739"/>
      <c r="Q10739"/>
    </row>
    <row r="10740" spans="3:17" x14ac:dyDescent="0.35">
      <c r="C10740"/>
      <c r="D10740"/>
      <c r="E10740"/>
      <c r="F10740"/>
      <c r="G10740"/>
      <c r="H10740"/>
      <c r="I10740"/>
      <c r="J10740"/>
      <c r="K10740"/>
      <c r="L10740"/>
      <c r="M10740"/>
      <c r="N10740"/>
      <c r="O10740"/>
      <c r="P10740"/>
      <c r="Q10740"/>
    </row>
    <row r="10741" spans="3:17" x14ac:dyDescent="0.35">
      <c r="C10741"/>
      <c r="D10741"/>
      <c r="E10741"/>
      <c r="F10741"/>
      <c r="G10741"/>
      <c r="H10741"/>
      <c r="I10741"/>
      <c r="J10741"/>
      <c r="K10741"/>
      <c r="L10741"/>
      <c r="M10741"/>
      <c r="N10741"/>
      <c r="O10741"/>
      <c r="P10741"/>
      <c r="Q10741"/>
    </row>
    <row r="10742" spans="3:17" x14ac:dyDescent="0.35">
      <c r="C10742"/>
      <c r="D10742"/>
      <c r="E10742"/>
      <c r="F10742"/>
      <c r="G10742"/>
      <c r="H10742"/>
      <c r="I10742"/>
      <c r="J10742"/>
      <c r="K10742"/>
      <c r="L10742"/>
      <c r="M10742"/>
      <c r="N10742"/>
      <c r="O10742"/>
      <c r="P10742"/>
      <c r="Q10742"/>
    </row>
    <row r="10743" spans="3:17" x14ac:dyDescent="0.35">
      <c r="C10743"/>
      <c r="D10743"/>
      <c r="E10743"/>
      <c r="F10743"/>
      <c r="G10743"/>
      <c r="H10743"/>
      <c r="I10743"/>
      <c r="J10743"/>
      <c r="K10743"/>
      <c r="L10743"/>
      <c r="M10743"/>
      <c r="N10743"/>
      <c r="O10743"/>
      <c r="P10743"/>
      <c r="Q10743"/>
    </row>
    <row r="10744" spans="3:17" x14ac:dyDescent="0.35">
      <c r="C10744"/>
      <c r="D10744"/>
      <c r="E10744"/>
      <c r="F10744"/>
      <c r="G10744"/>
      <c r="H10744"/>
      <c r="I10744"/>
      <c r="J10744"/>
      <c r="K10744"/>
      <c r="L10744"/>
      <c r="M10744"/>
      <c r="N10744"/>
      <c r="O10744"/>
      <c r="P10744"/>
      <c r="Q10744"/>
    </row>
    <row r="10745" spans="3:17" x14ac:dyDescent="0.35">
      <c r="C10745"/>
      <c r="D10745"/>
      <c r="E10745"/>
      <c r="F10745"/>
      <c r="G10745"/>
      <c r="H10745"/>
      <c r="I10745"/>
      <c r="J10745"/>
      <c r="K10745"/>
      <c r="L10745"/>
      <c r="M10745"/>
      <c r="N10745"/>
      <c r="O10745"/>
      <c r="P10745"/>
      <c r="Q10745"/>
    </row>
    <row r="10746" spans="3:17" x14ac:dyDescent="0.35">
      <c r="C10746"/>
      <c r="D10746"/>
      <c r="E10746"/>
      <c r="F10746"/>
      <c r="G10746"/>
      <c r="H10746"/>
      <c r="I10746"/>
      <c r="J10746"/>
      <c r="K10746"/>
      <c r="L10746"/>
      <c r="M10746"/>
      <c r="N10746"/>
      <c r="O10746"/>
      <c r="P10746"/>
      <c r="Q10746"/>
    </row>
    <row r="10747" spans="3:17" x14ac:dyDescent="0.35">
      <c r="C10747"/>
      <c r="D10747"/>
      <c r="E10747"/>
      <c r="F10747"/>
      <c r="G10747"/>
      <c r="H10747"/>
      <c r="I10747"/>
      <c r="J10747"/>
      <c r="K10747"/>
      <c r="L10747"/>
      <c r="M10747"/>
      <c r="N10747"/>
      <c r="O10747"/>
      <c r="P10747"/>
      <c r="Q10747"/>
    </row>
    <row r="10748" spans="3:17" x14ac:dyDescent="0.35">
      <c r="C10748"/>
      <c r="D10748"/>
      <c r="E10748"/>
      <c r="F10748"/>
      <c r="G10748"/>
      <c r="H10748"/>
      <c r="I10748"/>
      <c r="J10748"/>
      <c r="K10748"/>
      <c r="L10748"/>
      <c r="M10748"/>
      <c r="N10748"/>
      <c r="O10748"/>
      <c r="P10748"/>
      <c r="Q10748"/>
    </row>
    <row r="10749" spans="3:17" x14ac:dyDescent="0.35">
      <c r="C10749"/>
      <c r="D10749"/>
      <c r="E10749"/>
      <c r="F10749"/>
      <c r="G10749"/>
      <c r="H10749"/>
      <c r="I10749"/>
      <c r="J10749"/>
      <c r="K10749"/>
      <c r="L10749"/>
      <c r="M10749"/>
      <c r="N10749"/>
      <c r="O10749"/>
      <c r="P10749"/>
      <c r="Q10749"/>
    </row>
    <row r="10750" spans="3:17" x14ac:dyDescent="0.35">
      <c r="C10750"/>
      <c r="D10750"/>
      <c r="E10750"/>
      <c r="F10750"/>
      <c r="G10750"/>
      <c r="H10750"/>
      <c r="I10750"/>
      <c r="J10750"/>
      <c r="K10750"/>
      <c r="L10750"/>
      <c r="M10750"/>
      <c r="N10750"/>
      <c r="O10750"/>
      <c r="P10750"/>
      <c r="Q10750"/>
    </row>
    <row r="10751" spans="3:17" x14ac:dyDescent="0.35">
      <c r="C10751"/>
      <c r="D10751"/>
      <c r="E10751"/>
      <c r="F10751"/>
      <c r="G10751"/>
      <c r="H10751"/>
      <c r="I10751"/>
      <c r="J10751"/>
      <c r="K10751"/>
      <c r="L10751"/>
      <c r="M10751"/>
      <c r="N10751"/>
      <c r="O10751"/>
      <c r="P10751"/>
      <c r="Q10751"/>
    </row>
    <row r="10752" spans="3:17" x14ac:dyDescent="0.35">
      <c r="C10752"/>
      <c r="D10752"/>
      <c r="E10752"/>
      <c r="F10752"/>
      <c r="G10752"/>
      <c r="H10752"/>
      <c r="I10752"/>
      <c r="J10752"/>
      <c r="K10752"/>
      <c r="L10752"/>
      <c r="M10752"/>
      <c r="N10752"/>
      <c r="O10752"/>
      <c r="P10752"/>
      <c r="Q10752"/>
    </row>
    <row r="10753" spans="3:17" x14ac:dyDescent="0.35">
      <c r="C10753"/>
      <c r="D10753"/>
      <c r="E10753"/>
      <c r="F10753"/>
      <c r="G10753"/>
      <c r="H10753"/>
      <c r="I10753"/>
      <c r="J10753"/>
      <c r="K10753"/>
      <c r="L10753"/>
      <c r="M10753"/>
      <c r="N10753"/>
      <c r="O10753"/>
      <c r="P10753"/>
      <c r="Q10753"/>
    </row>
    <row r="10754" spans="3:17" x14ac:dyDescent="0.35">
      <c r="C10754"/>
      <c r="D10754"/>
      <c r="E10754"/>
      <c r="F10754"/>
      <c r="G10754"/>
      <c r="H10754"/>
      <c r="I10754"/>
      <c r="J10754"/>
      <c r="K10754"/>
      <c r="L10754"/>
      <c r="M10754"/>
      <c r="N10754"/>
      <c r="O10754"/>
      <c r="P10754"/>
      <c r="Q10754"/>
    </row>
    <row r="10755" spans="3:17" x14ac:dyDescent="0.35">
      <c r="C10755"/>
      <c r="D10755"/>
      <c r="E10755"/>
      <c r="F10755"/>
      <c r="G10755"/>
      <c r="H10755"/>
      <c r="I10755"/>
      <c r="J10755"/>
      <c r="K10755"/>
      <c r="L10755"/>
      <c r="M10755"/>
      <c r="N10755"/>
      <c r="O10755"/>
      <c r="P10755"/>
      <c r="Q10755"/>
    </row>
    <row r="10756" spans="3:17" x14ac:dyDescent="0.35">
      <c r="C10756"/>
      <c r="D10756"/>
      <c r="E10756"/>
      <c r="F10756"/>
      <c r="G10756"/>
      <c r="H10756"/>
      <c r="I10756"/>
      <c r="J10756"/>
      <c r="K10756"/>
      <c r="L10756"/>
      <c r="M10756"/>
      <c r="N10756"/>
      <c r="O10756"/>
      <c r="P10756"/>
      <c r="Q10756"/>
    </row>
    <row r="10757" spans="3:17" x14ac:dyDescent="0.35">
      <c r="C10757"/>
      <c r="D10757"/>
      <c r="E10757"/>
      <c r="F10757"/>
      <c r="G10757"/>
      <c r="H10757"/>
      <c r="I10757"/>
      <c r="J10757"/>
      <c r="K10757"/>
      <c r="L10757"/>
      <c r="M10757"/>
      <c r="N10757"/>
      <c r="O10757"/>
      <c r="P10757"/>
      <c r="Q10757"/>
    </row>
    <row r="10758" spans="3:17" x14ac:dyDescent="0.35">
      <c r="C10758"/>
      <c r="D10758"/>
      <c r="E10758"/>
      <c r="F10758"/>
      <c r="G10758"/>
      <c r="H10758"/>
      <c r="I10758"/>
      <c r="J10758"/>
      <c r="K10758"/>
      <c r="L10758"/>
      <c r="M10758"/>
      <c r="N10758"/>
      <c r="O10758"/>
      <c r="P10758"/>
      <c r="Q10758"/>
    </row>
    <row r="10759" spans="3:17" x14ac:dyDescent="0.35">
      <c r="C10759"/>
      <c r="D10759"/>
      <c r="E10759"/>
      <c r="F10759"/>
      <c r="G10759"/>
      <c r="H10759"/>
      <c r="I10759"/>
      <c r="J10759"/>
      <c r="K10759"/>
      <c r="L10759"/>
      <c r="M10759"/>
      <c r="N10759"/>
      <c r="O10759"/>
      <c r="P10759"/>
      <c r="Q10759"/>
    </row>
    <row r="10760" spans="3:17" x14ac:dyDescent="0.35">
      <c r="C10760"/>
      <c r="D10760"/>
      <c r="E10760"/>
      <c r="F10760"/>
      <c r="G10760"/>
      <c r="H10760"/>
      <c r="I10760"/>
      <c r="J10760"/>
      <c r="K10760"/>
      <c r="L10760"/>
      <c r="M10760"/>
      <c r="N10760"/>
      <c r="O10760"/>
      <c r="P10760"/>
      <c r="Q10760"/>
    </row>
    <row r="10761" spans="3:17" x14ac:dyDescent="0.35">
      <c r="C10761"/>
      <c r="D10761"/>
      <c r="E10761"/>
      <c r="F10761"/>
      <c r="G10761"/>
      <c r="H10761"/>
      <c r="I10761"/>
      <c r="J10761"/>
      <c r="K10761"/>
      <c r="L10761"/>
      <c r="M10761"/>
      <c r="N10761"/>
      <c r="O10761"/>
      <c r="P10761"/>
      <c r="Q10761"/>
    </row>
    <row r="10762" spans="3:17" x14ac:dyDescent="0.35">
      <c r="C10762"/>
      <c r="D10762"/>
      <c r="E10762"/>
      <c r="F10762"/>
      <c r="G10762"/>
      <c r="H10762"/>
      <c r="I10762"/>
      <c r="J10762"/>
      <c r="K10762"/>
      <c r="L10762"/>
      <c r="M10762"/>
      <c r="N10762"/>
      <c r="O10762"/>
      <c r="P10762"/>
      <c r="Q10762"/>
    </row>
    <row r="10763" spans="3:17" x14ac:dyDescent="0.35">
      <c r="C10763"/>
      <c r="D10763"/>
      <c r="E10763"/>
      <c r="F10763"/>
      <c r="G10763"/>
      <c r="H10763"/>
      <c r="I10763"/>
      <c r="J10763"/>
      <c r="K10763"/>
      <c r="L10763"/>
      <c r="M10763"/>
      <c r="N10763"/>
      <c r="O10763"/>
      <c r="P10763"/>
      <c r="Q10763"/>
    </row>
    <row r="10764" spans="3:17" x14ac:dyDescent="0.35">
      <c r="C10764"/>
      <c r="D10764"/>
      <c r="E10764"/>
      <c r="F10764"/>
      <c r="G10764"/>
      <c r="H10764"/>
      <c r="I10764"/>
      <c r="J10764"/>
      <c r="K10764"/>
      <c r="L10764"/>
      <c r="M10764"/>
      <c r="N10764"/>
      <c r="O10764"/>
      <c r="P10764"/>
      <c r="Q10764"/>
    </row>
    <row r="10765" spans="3:17" x14ac:dyDescent="0.35">
      <c r="C10765"/>
      <c r="D10765"/>
      <c r="E10765"/>
      <c r="F10765"/>
      <c r="G10765"/>
      <c r="H10765"/>
      <c r="I10765"/>
      <c r="J10765"/>
      <c r="K10765"/>
      <c r="L10765"/>
      <c r="M10765"/>
      <c r="N10765"/>
      <c r="O10765"/>
      <c r="P10765"/>
      <c r="Q10765"/>
    </row>
    <row r="10766" spans="3:17" x14ac:dyDescent="0.35">
      <c r="C10766"/>
      <c r="D10766"/>
      <c r="E10766"/>
      <c r="F10766"/>
      <c r="G10766"/>
      <c r="H10766"/>
      <c r="I10766"/>
      <c r="J10766"/>
      <c r="K10766"/>
      <c r="L10766"/>
      <c r="M10766"/>
      <c r="N10766"/>
      <c r="O10766"/>
      <c r="P10766"/>
      <c r="Q10766"/>
    </row>
    <row r="10767" spans="3:17" x14ac:dyDescent="0.35">
      <c r="C10767"/>
      <c r="D10767"/>
      <c r="E10767"/>
      <c r="F10767"/>
      <c r="G10767"/>
      <c r="H10767"/>
      <c r="I10767"/>
      <c r="J10767"/>
      <c r="K10767"/>
      <c r="L10767"/>
      <c r="M10767"/>
      <c r="N10767"/>
      <c r="O10767"/>
      <c r="P10767"/>
      <c r="Q10767"/>
    </row>
    <row r="10768" spans="3:17" x14ac:dyDescent="0.35">
      <c r="C10768"/>
      <c r="D10768"/>
      <c r="E10768"/>
      <c r="F10768"/>
      <c r="G10768"/>
      <c r="H10768"/>
      <c r="I10768"/>
      <c r="J10768"/>
      <c r="K10768"/>
      <c r="L10768"/>
      <c r="M10768"/>
      <c r="N10768"/>
      <c r="O10768"/>
      <c r="P10768"/>
      <c r="Q10768"/>
    </row>
    <row r="10769" spans="3:17" x14ac:dyDescent="0.35">
      <c r="C10769"/>
      <c r="D10769"/>
      <c r="E10769"/>
      <c r="F10769"/>
      <c r="G10769"/>
      <c r="H10769"/>
      <c r="I10769"/>
      <c r="J10769"/>
      <c r="K10769"/>
      <c r="L10769"/>
      <c r="M10769"/>
      <c r="N10769"/>
      <c r="O10769"/>
      <c r="P10769"/>
      <c r="Q10769"/>
    </row>
    <row r="10770" spans="3:17" x14ac:dyDescent="0.35">
      <c r="C10770"/>
      <c r="D10770"/>
      <c r="E10770"/>
      <c r="F10770"/>
      <c r="G10770"/>
      <c r="H10770"/>
      <c r="I10770"/>
      <c r="J10770"/>
      <c r="K10770"/>
      <c r="L10770"/>
      <c r="M10770"/>
      <c r="N10770"/>
      <c r="O10770"/>
      <c r="P10770"/>
      <c r="Q10770"/>
    </row>
    <row r="10771" spans="3:17" x14ac:dyDescent="0.35">
      <c r="C10771"/>
      <c r="D10771"/>
      <c r="E10771"/>
      <c r="F10771"/>
      <c r="G10771"/>
      <c r="H10771"/>
      <c r="I10771"/>
      <c r="J10771"/>
      <c r="K10771"/>
      <c r="L10771"/>
      <c r="M10771"/>
      <c r="N10771"/>
      <c r="O10771"/>
      <c r="P10771"/>
      <c r="Q10771"/>
    </row>
    <row r="10772" spans="3:17" x14ac:dyDescent="0.35">
      <c r="C10772"/>
      <c r="D10772"/>
      <c r="E10772"/>
      <c r="F10772"/>
      <c r="G10772"/>
      <c r="H10772"/>
      <c r="I10772"/>
      <c r="J10772"/>
      <c r="K10772"/>
      <c r="L10772"/>
      <c r="M10772"/>
      <c r="N10772"/>
      <c r="O10772"/>
      <c r="P10772"/>
      <c r="Q10772"/>
    </row>
    <row r="10773" spans="3:17" x14ac:dyDescent="0.35">
      <c r="C10773"/>
      <c r="D10773"/>
      <c r="E10773"/>
      <c r="F10773"/>
      <c r="G10773"/>
      <c r="H10773"/>
      <c r="I10773"/>
      <c r="J10773"/>
      <c r="K10773"/>
      <c r="L10773"/>
      <c r="M10773"/>
      <c r="N10773"/>
      <c r="O10773"/>
      <c r="P10773"/>
      <c r="Q10773"/>
    </row>
    <row r="10774" spans="3:17" x14ac:dyDescent="0.35">
      <c r="C10774"/>
      <c r="D10774"/>
      <c r="E10774"/>
      <c r="F10774"/>
      <c r="G10774"/>
      <c r="H10774"/>
      <c r="I10774"/>
      <c r="J10774"/>
      <c r="K10774"/>
      <c r="L10774"/>
      <c r="M10774"/>
      <c r="N10774"/>
      <c r="O10774"/>
      <c r="P10774"/>
      <c r="Q10774"/>
    </row>
    <row r="10775" spans="3:17" x14ac:dyDescent="0.35">
      <c r="C10775"/>
      <c r="D10775"/>
      <c r="E10775"/>
      <c r="F10775"/>
      <c r="G10775"/>
      <c r="H10775"/>
      <c r="I10775"/>
      <c r="J10775"/>
      <c r="K10775"/>
      <c r="L10775"/>
      <c r="M10775"/>
      <c r="N10775"/>
      <c r="O10775"/>
      <c r="P10775"/>
      <c r="Q10775"/>
    </row>
    <row r="10776" spans="3:17" x14ac:dyDescent="0.35">
      <c r="C10776"/>
      <c r="D10776"/>
      <c r="E10776"/>
      <c r="F10776"/>
      <c r="G10776"/>
      <c r="H10776"/>
      <c r="I10776"/>
      <c r="J10776"/>
      <c r="K10776"/>
      <c r="L10776"/>
      <c r="M10776"/>
      <c r="N10776"/>
      <c r="O10776"/>
      <c r="P10776"/>
      <c r="Q10776"/>
    </row>
    <row r="10777" spans="3:17" x14ac:dyDescent="0.35">
      <c r="C10777"/>
      <c r="D10777"/>
      <c r="E10777"/>
      <c r="F10777"/>
      <c r="G10777"/>
      <c r="H10777"/>
      <c r="I10777"/>
      <c r="J10777"/>
      <c r="K10777"/>
      <c r="L10777"/>
      <c r="M10777"/>
      <c r="N10777"/>
      <c r="O10777"/>
      <c r="P10777"/>
      <c r="Q10777"/>
    </row>
    <row r="10778" spans="3:17" x14ac:dyDescent="0.35">
      <c r="C10778"/>
      <c r="D10778"/>
      <c r="E10778"/>
      <c r="F10778"/>
      <c r="G10778"/>
      <c r="H10778"/>
      <c r="I10778"/>
      <c r="J10778"/>
      <c r="K10778"/>
      <c r="L10778"/>
      <c r="M10778"/>
      <c r="N10778"/>
      <c r="O10778"/>
      <c r="P10778"/>
      <c r="Q10778"/>
    </row>
    <row r="10779" spans="3:17" x14ac:dyDescent="0.35">
      <c r="C10779"/>
      <c r="D10779"/>
      <c r="E10779"/>
      <c r="F10779"/>
      <c r="G10779"/>
      <c r="H10779"/>
      <c r="I10779"/>
      <c r="J10779"/>
      <c r="K10779"/>
      <c r="L10779"/>
      <c r="M10779"/>
      <c r="N10779"/>
      <c r="O10779"/>
      <c r="P10779"/>
      <c r="Q10779"/>
    </row>
    <row r="10780" spans="3:17" x14ac:dyDescent="0.35">
      <c r="C10780"/>
      <c r="D10780"/>
      <c r="E10780"/>
      <c r="F10780"/>
      <c r="G10780"/>
      <c r="H10780"/>
      <c r="I10780"/>
      <c r="J10780"/>
      <c r="K10780"/>
      <c r="L10780"/>
      <c r="M10780"/>
      <c r="N10780"/>
      <c r="O10780"/>
      <c r="P10780"/>
      <c r="Q10780"/>
    </row>
    <row r="10781" spans="3:17" x14ac:dyDescent="0.35">
      <c r="C10781"/>
      <c r="D10781"/>
      <c r="E10781"/>
      <c r="F10781"/>
      <c r="G10781"/>
      <c r="H10781"/>
      <c r="I10781"/>
      <c r="J10781"/>
      <c r="K10781"/>
      <c r="L10781"/>
      <c r="M10781"/>
      <c r="N10781"/>
      <c r="O10781"/>
      <c r="P10781"/>
      <c r="Q10781"/>
    </row>
    <row r="10782" spans="3:17" x14ac:dyDescent="0.35">
      <c r="C10782"/>
      <c r="D10782"/>
      <c r="E10782"/>
      <c r="F10782"/>
      <c r="G10782"/>
      <c r="H10782"/>
      <c r="I10782"/>
      <c r="J10782"/>
      <c r="K10782"/>
      <c r="L10782"/>
      <c r="M10782"/>
      <c r="N10782"/>
      <c r="O10782"/>
      <c r="P10782"/>
      <c r="Q10782"/>
    </row>
    <row r="10783" spans="3:17" x14ac:dyDescent="0.35">
      <c r="C10783"/>
      <c r="D10783"/>
      <c r="E10783"/>
      <c r="F10783"/>
      <c r="G10783"/>
      <c r="H10783"/>
      <c r="I10783"/>
      <c r="J10783"/>
      <c r="K10783"/>
      <c r="L10783"/>
      <c r="M10783"/>
      <c r="N10783"/>
      <c r="O10783"/>
      <c r="P10783"/>
      <c r="Q10783"/>
    </row>
    <row r="10784" spans="3:17" x14ac:dyDescent="0.35">
      <c r="C10784"/>
      <c r="D10784"/>
      <c r="E10784"/>
      <c r="F10784"/>
      <c r="G10784"/>
      <c r="H10784"/>
      <c r="I10784"/>
      <c r="J10784"/>
      <c r="K10784"/>
      <c r="L10784"/>
      <c r="M10784"/>
      <c r="N10784"/>
      <c r="O10784"/>
      <c r="P10784"/>
      <c r="Q10784"/>
    </row>
    <row r="10785" spans="3:17" x14ac:dyDescent="0.35">
      <c r="C10785"/>
      <c r="D10785"/>
      <c r="E10785"/>
      <c r="F10785"/>
      <c r="G10785"/>
      <c r="H10785"/>
      <c r="I10785"/>
      <c r="J10785"/>
      <c r="K10785"/>
      <c r="L10785"/>
      <c r="M10785"/>
      <c r="N10785"/>
      <c r="O10785"/>
      <c r="P10785"/>
      <c r="Q10785"/>
    </row>
    <row r="10786" spans="3:17" x14ac:dyDescent="0.35">
      <c r="C10786"/>
      <c r="D10786"/>
      <c r="E10786"/>
      <c r="F10786"/>
      <c r="G10786"/>
      <c r="H10786"/>
      <c r="I10786"/>
      <c r="J10786"/>
      <c r="K10786"/>
      <c r="L10786"/>
      <c r="M10786"/>
      <c r="N10786"/>
      <c r="O10786"/>
      <c r="P10786"/>
      <c r="Q10786"/>
    </row>
    <row r="10787" spans="3:17" x14ac:dyDescent="0.35">
      <c r="C10787"/>
      <c r="D10787"/>
      <c r="E10787"/>
      <c r="F10787"/>
      <c r="G10787"/>
      <c r="H10787"/>
      <c r="I10787"/>
      <c r="J10787"/>
      <c r="K10787"/>
      <c r="L10787"/>
      <c r="M10787"/>
      <c r="N10787"/>
      <c r="O10787"/>
      <c r="P10787"/>
      <c r="Q10787"/>
    </row>
    <row r="10788" spans="3:17" x14ac:dyDescent="0.35">
      <c r="C10788"/>
      <c r="D10788"/>
      <c r="E10788"/>
      <c r="F10788"/>
      <c r="G10788"/>
      <c r="H10788"/>
      <c r="I10788"/>
      <c r="J10788"/>
      <c r="K10788"/>
      <c r="L10788"/>
      <c r="M10788"/>
      <c r="N10788"/>
      <c r="O10788"/>
      <c r="P10788"/>
      <c r="Q10788"/>
    </row>
    <row r="10789" spans="3:17" x14ac:dyDescent="0.35">
      <c r="C10789"/>
      <c r="D10789"/>
      <c r="E10789"/>
      <c r="F10789"/>
      <c r="G10789"/>
      <c r="H10789"/>
      <c r="I10789"/>
      <c r="J10789"/>
      <c r="K10789"/>
      <c r="L10789"/>
      <c r="M10789"/>
      <c r="N10789"/>
      <c r="O10789"/>
      <c r="P10789"/>
      <c r="Q10789"/>
    </row>
    <row r="10790" spans="3:17" x14ac:dyDescent="0.35">
      <c r="C10790"/>
      <c r="D10790"/>
      <c r="E10790"/>
      <c r="F10790"/>
      <c r="G10790"/>
      <c r="H10790"/>
      <c r="I10790"/>
      <c r="J10790"/>
      <c r="K10790"/>
      <c r="L10790"/>
      <c r="M10790"/>
      <c r="N10790"/>
      <c r="O10790"/>
      <c r="P10790"/>
      <c r="Q10790"/>
    </row>
    <row r="10791" spans="3:17" x14ac:dyDescent="0.35">
      <c r="C10791"/>
      <c r="D10791"/>
      <c r="E10791"/>
      <c r="F10791"/>
      <c r="G10791"/>
      <c r="H10791"/>
      <c r="I10791"/>
      <c r="J10791"/>
      <c r="K10791"/>
      <c r="L10791"/>
      <c r="M10791"/>
      <c r="N10791"/>
      <c r="O10791"/>
      <c r="P10791"/>
      <c r="Q10791"/>
    </row>
    <row r="10792" spans="3:17" x14ac:dyDescent="0.35">
      <c r="C10792"/>
      <c r="D10792"/>
      <c r="E10792"/>
      <c r="F10792"/>
      <c r="G10792"/>
      <c r="H10792"/>
      <c r="I10792"/>
      <c r="J10792"/>
      <c r="K10792"/>
      <c r="L10792"/>
      <c r="M10792"/>
      <c r="N10792"/>
      <c r="O10792"/>
      <c r="P10792"/>
      <c r="Q10792"/>
    </row>
    <row r="10793" spans="3:17" x14ac:dyDescent="0.35">
      <c r="C10793"/>
      <c r="D10793"/>
      <c r="E10793"/>
      <c r="F10793"/>
      <c r="G10793"/>
      <c r="H10793"/>
      <c r="I10793"/>
      <c r="J10793"/>
      <c r="K10793"/>
      <c r="L10793"/>
      <c r="M10793"/>
      <c r="N10793"/>
      <c r="O10793"/>
      <c r="P10793"/>
      <c r="Q10793"/>
    </row>
    <row r="10794" spans="3:17" x14ac:dyDescent="0.35">
      <c r="C10794"/>
      <c r="D10794"/>
      <c r="E10794"/>
      <c r="F10794"/>
      <c r="G10794"/>
      <c r="H10794"/>
      <c r="I10794"/>
      <c r="J10794"/>
      <c r="K10794"/>
      <c r="L10794"/>
      <c r="M10794"/>
      <c r="N10794"/>
      <c r="O10794"/>
      <c r="P10794"/>
      <c r="Q10794"/>
    </row>
    <row r="10795" spans="3:17" x14ac:dyDescent="0.35">
      <c r="C10795"/>
      <c r="D10795"/>
      <c r="E10795"/>
      <c r="F10795"/>
      <c r="G10795"/>
      <c r="H10795"/>
      <c r="I10795"/>
      <c r="J10795"/>
      <c r="K10795"/>
      <c r="L10795"/>
      <c r="M10795"/>
      <c r="N10795"/>
      <c r="O10795"/>
      <c r="P10795"/>
      <c r="Q10795"/>
    </row>
    <row r="10796" spans="3:17" x14ac:dyDescent="0.35">
      <c r="C10796"/>
      <c r="D10796"/>
      <c r="E10796"/>
      <c r="F10796"/>
      <c r="G10796"/>
      <c r="H10796"/>
      <c r="I10796"/>
      <c r="J10796"/>
      <c r="K10796"/>
      <c r="L10796"/>
      <c r="M10796"/>
      <c r="N10796"/>
      <c r="O10796"/>
      <c r="P10796"/>
      <c r="Q10796"/>
    </row>
    <row r="10797" spans="3:17" x14ac:dyDescent="0.35">
      <c r="C10797"/>
      <c r="D10797"/>
      <c r="E10797"/>
      <c r="F10797"/>
      <c r="G10797"/>
      <c r="H10797"/>
      <c r="I10797"/>
      <c r="J10797"/>
      <c r="K10797"/>
      <c r="L10797"/>
      <c r="M10797"/>
      <c r="N10797"/>
      <c r="O10797"/>
      <c r="P10797"/>
      <c r="Q10797"/>
    </row>
    <row r="10798" spans="3:17" x14ac:dyDescent="0.35">
      <c r="C10798"/>
      <c r="D10798"/>
      <c r="E10798"/>
      <c r="F10798"/>
      <c r="G10798"/>
      <c r="H10798"/>
      <c r="I10798"/>
      <c r="J10798"/>
      <c r="K10798"/>
      <c r="L10798"/>
      <c r="M10798"/>
      <c r="N10798"/>
      <c r="O10798"/>
      <c r="P10798"/>
      <c r="Q10798"/>
    </row>
    <row r="10799" spans="3:17" x14ac:dyDescent="0.35">
      <c r="C10799"/>
      <c r="D10799"/>
      <c r="E10799"/>
      <c r="F10799"/>
      <c r="G10799"/>
      <c r="H10799"/>
      <c r="I10799"/>
      <c r="J10799"/>
      <c r="K10799"/>
      <c r="L10799"/>
      <c r="M10799"/>
      <c r="N10799"/>
      <c r="O10799"/>
      <c r="P10799"/>
      <c r="Q10799"/>
    </row>
    <row r="10800" spans="3:17" x14ac:dyDescent="0.35">
      <c r="C10800"/>
      <c r="D10800"/>
      <c r="E10800"/>
      <c r="F10800"/>
      <c r="G10800"/>
      <c r="H10800"/>
      <c r="I10800"/>
      <c r="J10800"/>
      <c r="K10800"/>
      <c r="L10800"/>
      <c r="M10800"/>
      <c r="N10800"/>
      <c r="O10800"/>
      <c r="P10800"/>
      <c r="Q10800"/>
    </row>
    <row r="10801" spans="3:17" x14ac:dyDescent="0.35">
      <c r="C10801"/>
      <c r="D10801"/>
      <c r="E10801"/>
      <c r="F10801"/>
      <c r="G10801"/>
      <c r="H10801"/>
      <c r="I10801"/>
      <c r="J10801"/>
      <c r="K10801"/>
      <c r="L10801"/>
      <c r="M10801"/>
      <c r="N10801"/>
      <c r="O10801"/>
      <c r="P10801"/>
      <c r="Q10801"/>
    </row>
    <row r="10802" spans="3:17" x14ac:dyDescent="0.35">
      <c r="C10802"/>
      <c r="D10802"/>
      <c r="E10802"/>
      <c r="F10802"/>
      <c r="G10802"/>
      <c r="H10802"/>
      <c r="I10802"/>
      <c r="J10802"/>
      <c r="K10802"/>
      <c r="L10802"/>
      <c r="M10802"/>
      <c r="N10802"/>
      <c r="O10802"/>
      <c r="P10802"/>
      <c r="Q10802"/>
    </row>
    <row r="10803" spans="3:17" x14ac:dyDescent="0.35">
      <c r="C10803"/>
      <c r="D10803"/>
      <c r="E10803"/>
      <c r="F10803"/>
      <c r="G10803"/>
      <c r="H10803"/>
      <c r="I10803"/>
      <c r="J10803"/>
      <c r="K10803"/>
      <c r="L10803"/>
      <c r="M10803"/>
      <c r="N10803"/>
      <c r="O10803"/>
      <c r="P10803"/>
      <c r="Q10803"/>
    </row>
    <row r="10804" spans="3:17" x14ac:dyDescent="0.35">
      <c r="C10804"/>
      <c r="D10804"/>
      <c r="E10804"/>
      <c r="F10804"/>
      <c r="G10804"/>
      <c r="H10804"/>
      <c r="I10804"/>
      <c r="J10804"/>
      <c r="K10804"/>
      <c r="L10804"/>
      <c r="M10804"/>
      <c r="N10804"/>
      <c r="O10804"/>
      <c r="P10804"/>
      <c r="Q10804"/>
    </row>
    <row r="10805" spans="3:17" x14ac:dyDescent="0.35">
      <c r="C10805"/>
      <c r="D10805"/>
      <c r="E10805"/>
      <c r="F10805"/>
      <c r="G10805"/>
      <c r="H10805"/>
      <c r="I10805"/>
      <c r="J10805"/>
      <c r="K10805"/>
      <c r="L10805"/>
      <c r="M10805"/>
      <c r="N10805"/>
      <c r="O10805"/>
      <c r="P10805"/>
      <c r="Q10805"/>
    </row>
    <row r="10806" spans="3:17" x14ac:dyDescent="0.35">
      <c r="C10806"/>
      <c r="D10806"/>
      <c r="E10806"/>
      <c r="F10806"/>
      <c r="G10806"/>
      <c r="H10806"/>
      <c r="I10806"/>
      <c r="J10806"/>
      <c r="K10806"/>
      <c r="L10806"/>
      <c r="M10806"/>
      <c r="N10806"/>
      <c r="O10806"/>
      <c r="P10806"/>
      <c r="Q10806"/>
    </row>
    <row r="10807" spans="3:17" x14ac:dyDescent="0.35">
      <c r="C10807"/>
      <c r="D10807"/>
      <c r="E10807"/>
      <c r="F10807"/>
      <c r="G10807"/>
      <c r="H10807"/>
      <c r="I10807"/>
      <c r="J10807"/>
      <c r="K10807"/>
      <c r="L10807"/>
      <c r="M10807"/>
      <c r="N10807"/>
      <c r="O10807"/>
      <c r="P10807"/>
      <c r="Q10807"/>
    </row>
    <row r="10808" spans="3:17" x14ac:dyDescent="0.35">
      <c r="C10808"/>
      <c r="D10808"/>
      <c r="E10808"/>
      <c r="F10808"/>
      <c r="G10808"/>
      <c r="H10808"/>
      <c r="I10808"/>
      <c r="J10808"/>
      <c r="K10808"/>
      <c r="L10808"/>
      <c r="M10808"/>
      <c r="N10808"/>
      <c r="O10808"/>
      <c r="P10808"/>
      <c r="Q10808"/>
    </row>
    <row r="10809" spans="3:17" x14ac:dyDescent="0.35">
      <c r="C10809"/>
      <c r="D10809"/>
      <c r="E10809"/>
      <c r="F10809"/>
      <c r="G10809"/>
      <c r="H10809"/>
      <c r="I10809"/>
      <c r="J10809"/>
      <c r="K10809"/>
      <c r="L10809"/>
      <c r="M10809"/>
      <c r="N10809"/>
      <c r="O10809"/>
      <c r="P10809"/>
      <c r="Q10809"/>
    </row>
    <row r="10810" spans="3:17" x14ac:dyDescent="0.35">
      <c r="C10810"/>
      <c r="D10810"/>
      <c r="E10810"/>
      <c r="F10810"/>
      <c r="G10810"/>
      <c r="H10810"/>
      <c r="I10810"/>
      <c r="J10810"/>
      <c r="K10810"/>
      <c r="L10810"/>
      <c r="M10810"/>
      <c r="N10810"/>
      <c r="O10810"/>
      <c r="P10810"/>
      <c r="Q10810"/>
    </row>
    <row r="10811" spans="3:17" x14ac:dyDescent="0.35">
      <c r="C10811"/>
      <c r="D10811"/>
      <c r="E10811"/>
      <c r="F10811"/>
      <c r="G10811"/>
      <c r="H10811"/>
      <c r="I10811"/>
      <c r="J10811"/>
      <c r="K10811"/>
      <c r="L10811"/>
      <c r="M10811"/>
      <c r="N10811"/>
      <c r="O10811"/>
      <c r="P10811"/>
      <c r="Q10811"/>
    </row>
    <row r="10812" spans="3:17" x14ac:dyDescent="0.35">
      <c r="C10812"/>
      <c r="D10812"/>
      <c r="E10812"/>
      <c r="F10812"/>
      <c r="G10812"/>
      <c r="H10812"/>
      <c r="I10812"/>
      <c r="J10812"/>
      <c r="K10812"/>
      <c r="L10812"/>
      <c r="M10812"/>
      <c r="N10812"/>
      <c r="O10812"/>
      <c r="P10812"/>
      <c r="Q10812"/>
    </row>
    <row r="10813" spans="3:17" x14ac:dyDescent="0.35">
      <c r="C10813"/>
      <c r="D10813"/>
      <c r="E10813"/>
      <c r="F10813"/>
      <c r="G10813"/>
      <c r="H10813"/>
      <c r="I10813"/>
      <c r="J10813"/>
      <c r="K10813"/>
      <c r="L10813"/>
      <c r="M10813"/>
      <c r="N10813"/>
      <c r="O10813"/>
      <c r="P10813"/>
      <c r="Q10813"/>
    </row>
    <row r="10814" spans="3:17" x14ac:dyDescent="0.35">
      <c r="C10814"/>
      <c r="D10814"/>
      <c r="E10814"/>
      <c r="F10814"/>
      <c r="G10814"/>
      <c r="H10814"/>
      <c r="I10814"/>
      <c r="J10814"/>
      <c r="K10814"/>
      <c r="L10814"/>
      <c r="M10814"/>
      <c r="N10814"/>
      <c r="O10814"/>
      <c r="P10814"/>
      <c r="Q10814"/>
    </row>
    <row r="10815" spans="3:17" x14ac:dyDescent="0.35">
      <c r="C10815"/>
      <c r="D10815"/>
      <c r="E10815"/>
      <c r="F10815"/>
      <c r="G10815"/>
      <c r="H10815"/>
      <c r="I10815"/>
      <c r="J10815"/>
      <c r="K10815"/>
      <c r="L10815"/>
      <c r="M10815"/>
      <c r="N10815"/>
      <c r="O10815"/>
      <c r="P10815"/>
      <c r="Q10815"/>
    </row>
    <row r="10816" spans="3:17" x14ac:dyDescent="0.35">
      <c r="C10816"/>
      <c r="D10816"/>
      <c r="E10816"/>
      <c r="F10816"/>
      <c r="G10816"/>
      <c r="H10816"/>
      <c r="I10816"/>
      <c r="J10816"/>
      <c r="K10816"/>
      <c r="L10816"/>
      <c r="M10816"/>
      <c r="N10816"/>
      <c r="O10816"/>
      <c r="P10816"/>
      <c r="Q10816"/>
    </row>
    <row r="10817" spans="3:17" x14ac:dyDescent="0.35">
      <c r="C10817"/>
      <c r="D10817"/>
      <c r="E10817"/>
      <c r="F10817"/>
      <c r="G10817"/>
      <c r="H10817"/>
      <c r="I10817"/>
      <c r="J10817"/>
      <c r="K10817"/>
      <c r="L10817"/>
      <c r="M10817"/>
      <c r="N10817"/>
      <c r="O10817"/>
      <c r="P10817"/>
      <c r="Q10817"/>
    </row>
    <row r="10818" spans="3:17" x14ac:dyDescent="0.35">
      <c r="C10818"/>
      <c r="D10818"/>
      <c r="E10818"/>
      <c r="F10818"/>
      <c r="G10818"/>
      <c r="H10818"/>
      <c r="I10818"/>
      <c r="J10818"/>
      <c r="K10818"/>
      <c r="L10818"/>
      <c r="M10818"/>
      <c r="N10818"/>
      <c r="O10818"/>
      <c r="P10818"/>
      <c r="Q10818"/>
    </row>
    <row r="10819" spans="3:17" x14ac:dyDescent="0.35">
      <c r="C10819"/>
      <c r="D10819"/>
      <c r="E10819"/>
      <c r="F10819"/>
      <c r="G10819"/>
      <c r="H10819"/>
      <c r="I10819"/>
      <c r="J10819"/>
      <c r="K10819"/>
      <c r="L10819"/>
      <c r="M10819"/>
      <c r="N10819"/>
      <c r="O10819"/>
      <c r="P10819"/>
      <c r="Q10819"/>
    </row>
    <row r="10820" spans="3:17" x14ac:dyDescent="0.35">
      <c r="C10820"/>
      <c r="D10820"/>
      <c r="E10820"/>
      <c r="F10820"/>
      <c r="G10820"/>
      <c r="H10820"/>
      <c r="I10820"/>
      <c r="J10820"/>
      <c r="K10820"/>
      <c r="L10820"/>
      <c r="M10820"/>
      <c r="N10820"/>
      <c r="O10820"/>
      <c r="P10820"/>
      <c r="Q10820"/>
    </row>
    <row r="10821" spans="3:17" x14ac:dyDescent="0.35">
      <c r="C10821"/>
      <c r="D10821"/>
      <c r="E10821"/>
      <c r="F10821"/>
      <c r="G10821"/>
      <c r="H10821"/>
      <c r="I10821"/>
      <c r="J10821"/>
      <c r="K10821"/>
      <c r="L10821"/>
      <c r="M10821"/>
      <c r="N10821"/>
      <c r="O10821"/>
      <c r="P10821"/>
      <c r="Q10821"/>
    </row>
    <row r="10822" spans="3:17" x14ac:dyDescent="0.35">
      <c r="C10822"/>
      <c r="D10822"/>
      <c r="E10822"/>
      <c r="F10822"/>
      <c r="G10822"/>
      <c r="H10822"/>
      <c r="I10822"/>
      <c r="J10822"/>
      <c r="K10822"/>
      <c r="L10822"/>
      <c r="M10822"/>
      <c r="N10822"/>
      <c r="O10822"/>
      <c r="P10822"/>
      <c r="Q10822"/>
    </row>
    <row r="10823" spans="3:17" x14ac:dyDescent="0.35">
      <c r="C10823"/>
      <c r="D10823"/>
      <c r="E10823"/>
      <c r="F10823"/>
      <c r="G10823"/>
      <c r="H10823"/>
      <c r="I10823"/>
      <c r="J10823"/>
      <c r="K10823"/>
      <c r="L10823"/>
      <c r="M10823"/>
      <c r="N10823"/>
      <c r="O10823"/>
      <c r="P10823"/>
      <c r="Q10823"/>
    </row>
    <row r="10824" spans="3:17" x14ac:dyDescent="0.35">
      <c r="C10824"/>
      <c r="D10824"/>
      <c r="E10824"/>
      <c r="F10824"/>
      <c r="G10824"/>
      <c r="H10824"/>
      <c r="I10824"/>
      <c r="J10824"/>
      <c r="K10824"/>
      <c r="L10824"/>
      <c r="M10824"/>
      <c r="N10824"/>
      <c r="O10824"/>
      <c r="P10824"/>
      <c r="Q10824"/>
    </row>
    <row r="10825" spans="3:17" x14ac:dyDescent="0.35">
      <c r="C10825"/>
      <c r="D10825"/>
      <c r="E10825"/>
      <c r="F10825"/>
      <c r="G10825"/>
      <c r="H10825"/>
      <c r="I10825"/>
      <c r="J10825"/>
      <c r="K10825"/>
      <c r="L10825"/>
      <c r="M10825"/>
      <c r="N10825"/>
      <c r="O10825"/>
      <c r="P10825"/>
      <c r="Q10825"/>
    </row>
    <row r="10826" spans="3:17" x14ac:dyDescent="0.35">
      <c r="C10826"/>
      <c r="D10826"/>
      <c r="E10826"/>
      <c r="F10826"/>
      <c r="G10826"/>
      <c r="H10826"/>
      <c r="I10826"/>
      <c r="J10826"/>
      <c r="K10826"/>
      <c r="L10826"/>
      <c r="M10826"/>
      <c r="N10826"/>
      <c r="O10826"/>
      <c r="P10826"/>
      <c r="Q10826"/>
    </row>
    <row r="10827" spans="3:17" x14ac:dyDescent="0.35">
      <c r="C10827"/>
      <c r="D10827"/>
      <c r="E10827"/>
      <c r="F10827"/>
      <c r="G10827"/>
      <c r="H10827"/>
      <c r="I10827"/>
      <c r="J10827"/>
      <c r="K10827"/>
      <c r="L10827"/>
      <c r="M10827"/>
      <c r="N10827"/>
      <c r="O10827"/>
      <c r="P10827"/>
      <c r="Q10827"/>
    </row>
    <row r="10828" spans="3:17" x14ac:dyDescent="0.35">
      <c r="C10828"/>
      <c r="D10828"/>
      <c r="E10828"/>
      <c r="F10828"/>
      <c r="G10828"/>
      <c r="H10828"/>
      <c r="I10828"/>
      <c r="J10828"/>
      <c r="K10828"/>
      <c r="L10828"/>
      <c r="M10828"/>
      <c r="N10828"/>
      <c r="O10828"/>
      <c r="P10828"/>
      <c r="Q10828"/>
    </row>
    <row r="10829" spans="3:17" x14ac:dyDescent="0.35">
      <c r="C10829"/>
      <c r="D10829"/>
      <c r="E10829"/>
      <c r="F10829"/>
      <c r="G10829"/>
      <c r="H10829"/>
      <c r="I10829"/>
      <c r="J10829"/>
      <c r="K10829"/>
      <c r="L10829"/>
      <c r="M10829"/>
      <c r="N10829"/>
      <c r="O10829"/>
      <c r="P10829"/>
      <c r="Q10829"/>
    </row>
    <row r="10830" spans="3:17" x14ac:dyDescent="0.35">
      <c r="C10830"/>
      <c r="D10830"/>
      <c r="E10830"/>
      <c r="F10830"/>
      <c r="G10830"/>
      <c r="H10830"/>
      <c r="I10830"/>
      <c r="J10830"/>
      <c r="K10830"/>
      <c r="L10830"/>
      <c r="M10830"/>
      <c r="N10830"/>
      <c r="O10830"/>
      <c r="P10830"/>
      <c r="Q10830"/>
    </row>
    <row r="10831" spans="3:17" x14ac:dyDescent="0.35">
      <c r="C10831"/>
      <c r="D10831"/>
      <c r="E10831"/>
      <c r="F10831"/>
      <c r="G10831"/>
      <c r="H10831"/>
      <c r="I10831"/>
      <c r="J10831"/>
      <c r="K10831"/>
      <c r="L10831"/>
      <c r="M10831"/>
      <c r="N10831"/>
      <c r="O10831"/>
      <c r="P10831"/>
      <c r="Q10831"/>
    </row>
    <row r="10832" spans="3:17" x14ac:dyDescent="0.35">
      <c r="C10832"/>
      <c r="D10832"/>
      <c r="E10832"/>
      <c r="F10832"/>
      <c r="G10832"/>
      <c r="H10832"/>
      <c r="I10832"/>
      <c r="J10832"/>
      <c r="K10832"/>
      <c r="L10832"/>
      <c r="M10832"/>
      <c r="N10832"/>
      <c r="O10832"/>
      <c r="P10832"/>
      <c r="Q10832"/>
    </row>
    <row r="10833" spans="3:17" x14ac:dyDescent="0.35">
      <c r="C10833"/>
      <c r="D10833"/>
      <c r="E10833"/>
      <c r="F10833"/>
      <c r="G10833"/>
      <c r="H10833"/>
      <c r="I10833"/>
      <c r="J10833"/>
      <c r="K10833"/>
      <c r="L10833"/>
      <c r="M10833"/>
      <c r="N10833"/>
      <c r="O10833"/>
      <c r="P10833"/>
      <c r="Q10833"/>
    </row>
    <row r="10834" spans="3:17" x14ac:dyDescent="0.35">
      <c r="C10834"/>
      <c r="D10834"/>
      <c r="E10834"/>
      <c r="F10834"/>
      <c r="G10834"/>
      <c r="H10834"/>
      <c r="I10834"/>
      <c r="J10834"/>
      <c r="K10834"/>
      <c r="L10834"/>
      <c r="M10834"/>
      <c r="N10834"/>
      <c r="O10834"/>
      <c r="P10834"/>
      <c r="Q10834"/>
    </row>
    <row r="10835" spans="3:17" x14ac:dyDescent="0.35">
      <c r="C10835"/>
      <c r="D10835"/>
      <c r="E10835"/>
      <c r="F10835"/>
      <c r="G10835"/>
      <c r="H10835"/>
      <c r="I10835"/>
      <c r="J10835"/>
      <c r="K10835"/>
      <c r="L10835"/>
      <c r="M10835"/>
      <c r="N10835"/>
      <c r="O10835"/>
      <c r="P10835"/>
      <c r="Q10835"/>
    </row>
    <row r="10836" spans="3:17" x14ac:dyDescent="0.35">
      <c r="C10836"/>
      <c r="D10836"/>
      <c r="E10836"/>
      <c r="F10836"/>
      <c r="G10836"/>
      <c r="H10836"/>
      <c r="I10836"/>
      <c r="J10836"/>
      <c r="K10836"/>
      <c r="L10836"/>
      <c r="M10836"/>
      <c r="N10836"/>
      <c r="O10836"/>
      <c r="P10836"/>
      <c r="Q10836"/>
    </row>
    <row r="10837" spans="3:17" x14ac:dyDescent="0.35">
      <c r="C10837"/>
      <c r="D10837"/>
      <c r="E10837"/>
      <c r="F10837"/>
      <c r="G10837"/>
      <c r="H10837"/>
      <c r="I10837"/>
      <c r="J10837"/>
      <c r="K10837"/>
      <c r="L10837"/>
      <c r="M10837"/>
      <c r="N10837"/>
      <c r="O10837"/>
      <c r="P10837"/>
      <c r="Q10837"/>
    </row>
    <row r="10838" spans="3:17" x14ac:dyDescent="0.35">
      <c r="C10838"/>
      <c r="D10838"/>
      <c r="E10838"/>
      <c r="F10838"/>
      <c r="G10838"/>
      <c r="H10838"/>
      <c r="I10838"/>
      <c r="J10838"/>
      <c r="K10838"/>
      <c r="L10838"/>
      <c r="M10838"/>
      <c r="N10838"/>
      <c r="O10838"/>
      <c r="P10838"/>
      <c r="Q10838"/>
    </row>
    <row r="10839" spans="3:17" x14ac:dyDescent="0.35">
      <c r="C10839"/>
      <c r="D10839"/>
      <c r="E10839"/>
      <c r="F10839"/>
      <c r="G10839"/>
      <c r="H10839"/>
      <c r="I10839"/>
      <c r="J10839"/>
      <c r="K10839"/>
      <c r="L10839"/>
      <c r="M10839"/>
      <c r="N10839"/>
      <c r="O10839"/>
      <c r="P10839"/>
      <c r="Q10839"/>
    </row>
    <row r="10840" spans="3:17" x14ac:dyDescent="0.35">
      <c r="C10840"/>
      <c r="D10840"/>
      <c r="E10840"/>
      <c r="F10840"/>
      <c r="G10840"/>
      <c r="H10840"/>
      <c r="I10840"/>
      <c r="J10840"/>
      <c r="K10840"/>
      <c r="L10840"/>
      <c r="M10840"/>
      <c r="N10840"/>
      <c r="O10840"/>
      <c r="P10840"/>
      <c r="Q10840"/>
    </row>
    <row r="10841" spans="3:17" x14ac:dyDescent="0.35">
      <c r="C10841"/>
      <c r="D10841"/>
      <c r="E10841"/>
      <c r="F10841"/>
      <c r="G10841"/>
      <c r="H10841"/>
      <c r="I10841"/>
      <c r="J10841"/>
      <c r="K10841"/>
      <c r="L10841"/>
      <c r="M10841"/>
      <c r="N10841"/>
      <c r="O10841"/>
      <c r="P10841"/>
      <c r="Q10841"/>
    </row>
    <row r="10842" spans="3:17" x14ac:dyDescent="0.35">
      <c r="C10842"/>
      <c r="D10842"/>
      <c r="E10842"/>
      <c r="F10842"/>
      <c r="G10842"/>
      <c r="H10842"/>
      <c r="I10842"/>
      <c r="J10842"/>
      <c r="K10842"/>
      <c r="L10842"/>
      <c r="M10842"/>
      <c r="N10842"/>
      <c r="O10842"/>
      <c r="P10842"/>
      <c r="Q10842"/>
    </row>
    <row r="10843" spans="3:17" x14ac:dyDescent="0.35">
      <c r="C10843"/>
      <c r="D10843"/>
      <c r="E10843"/>
      <c r="F10843"/>
      <c r="G10843"/>
      <c r="H10843"/>
      <c r="I10843"/>
      <c r="J10843"/>
      <c r="K10843"/>
      <c r="L10843"/>
      <c r="M10843"/>
      <c r="N10843"/>
      <c r="O10843"/>
      <c r="P10843"/>
      <c r="Q10843"/>
    </row>
    <row r="10844" spans="3:17" x14ac:dyDescent="0.35">
      <c r="C10844"/>
      <c r="D10844"/>
      <c r="E10844"/>
      <c r="F10844"/>
      <c r="G10844"/>
      <c r="H10844"/>
      <c r="I10844"/>
      <c r="J10844"/>
      <c r="K10844"/>
      <c r="L10844"/>
      <c r="M10844"/>
      <c r="N10844"/>
      <c r="O10844"/>
      <c r="P10844"/>
      <c r="Q10844"/>
    </row>
    <row r="10845" spans="3:17" x14ac:dyDescent="0.35">
      <c r="C10845"/>
      <c r="D10845"/>
      <c r="E10845"/>
      <c r="F10845"/>
      <c r="G10845"/>
      <c r="H10845"/>
      <c r="I10845"/>
      <c r="J10845"/>
      <c r="K10845"/>
      <c r="L10845"/>
      <c r="M10845"/>
      <c r="N10845"/>
      <c r="O10845"/>
      <c r="P10845"/>
      <c r="Q10845"/>
    </row>
    <row r="10846" spans="3:17" x14ac:dyDescent="0.35">
      <c r="C10846"/>
      <c r="D10846"/>
      <c r="E10846"/>
      <c r="F10846"/>
      <c r="G10846"/>
      <c r="H10846"/>
      <c r="I10846"/>
      <c r="J10846"/>
      <c r="K10846"/>
      <c r="L10846"/>
      <c r="M10846"/>
      <c r="N10846"/>
      <c r="O10846"/>
      <c r="P10846"/>
      <c r="Q10846"/>
    </row>
    <row r="10847" spans="3:17" x14ac:dyDescent="0.35">
      <c r="C10847"/>
      <c r="D10847"/>
      <c r="E10847"/>
      <c r="F10847"/>
      <c r="G10847"/>
      <c r="H10847"/>
      <c r="I10847"/>
      <c r="J10847"/>
      <c r="K10847"/>
      <c r="L10847"/>
      <c r="M10847"/>
      <c r="N10847"/>
      <c r="O10847"/>
      <c r="P10847"/>
      <c r="Q10847"/>
    </row>
    <row r="10848" spans="3:17" x14ac:dyDescent="0.35">
      <c r="C10848"/>
      <c r="D10848"/>
      <c r="E10848"/>
      <c r="F10848"/>
      <c r="G10848"/>
      <c r="H10848"/>
      <c r="I10848"/>
      <c r="J10848"/>
      <c r="K10848"/>
      <c r="L10848"/>
      <c r="M10848"/>
      <c r="N10848"/>
      <c r="O10848"/>
      <c r="P10848"/>
      <c r="Q10848"/>
    </row>
    <row r="10849" spans="3:17" x14ac:dyDescent="0.35">
      <c r="C10849"/>
      <c r="D10849"/>
      <c r="E10849"/>
      <c r="F10849"/>
      <c r="G10849"/>
      <c r="H10849"/>
      <c r="I10849"/>
      <c r="J10849"/>
      <c r="K10849"/>
      <c r="L10849"/>
      <c r="M10849"/>
      <c r="N10849"/>
      <c r="O10849"/>
      <c r="P10849"/>
      <c r="Q10849"/>
    </row>
    <row r="10850" spans="3:17" x14ac:dyDescent="0.35">
      <c r="C10850"/>
      <c r="D10850"/>
      <c r="E10850"/>
      <c r="F10850"/>
      <c r="G10850"/>
      <c r="H10850"/>
      <c r="I10850"/>
      <c r="J10850"/>
      <c r="K10850"/>
      <c r="L10850"/>
      <c r="M10850"/>
      <c r="N10850"/>
      <c r="O10850"/>
      <c r="P10850"/>
      <c r="Q10850"/>
    </row>
    <row r="10851" spans="3:17" x14ac:dyDescent="0.35">
      <c r="C10851"/>
      <c r="D10851"/>
      <c r="E10851"/>
      <c r="F10851"/>
      <c r="G10851"/>
      <c r="H10851"/>
      <c r="I10851"/>
      <c r="J10851"/>
      <c r="K10851"/>
      <c r="L10851"/>
      <c r="M10851"/>
      <c r="N10851"/>
      <c r="O10851"/>
      <c r="P10851"/>
      <c r="Q10851"/>
    </row>
    <row r="10852" spans="3:17" x14ac:dyDescent="0.35">
      <c r="C10852"/>
      <c r="D10852"/>
      <c r="E10852"/>
      <c r="F10852"/>
      <c r="G10852"/>
      <c r="H10852"/>
      <c r="I10852"/>
      <c r="J10852"/>
      <c r="K10852"/>
      <c r="L10852"/>
      <c r="M10852"/>
      <c r="N10852"/>
      <c r="O10852"/>
      <c r="P10852"/>
      <c r="Q10852"/>
    </row>
    <row r="10853" spans="3:17" x14ac:dyDescent="0.35">
      <c r="C10853"/>
      <c r="D10853"/>
      <c r="E10853"/>
      <c r="F10853"/>
      <c r="G10853"/>
      <c r="H10853"/>
      <c r="I10853"/>
      <c r="J10853"/>
      <c r="K10853"/>
      <c r="L10853"/>
      <c r="M10853"/>
      <c r="N10853"/>
      <c r="O10853"/>
      <c r="P10853"/>
      <c r="Q10853"/>
    </row>
    <row r="10854" spans="3:17" x14ac:dyDescent="0.35">
      <c r="C10854"/>
      <c r="D10854"/>
      <c r="E10854"/>
      <c r="F10854"/>
      <c r="G10854"/>
      <c r="H10854"/>
      <c r="I10854"/>
      <c r="J10854"/>
      <c r="K10854"/>
      <c r="L10854"/>
      <c r="M10854"/>
      <c r="N10854"/>
      <c r="O10854"/>
      <c r="P10854"/>
      <c r="Q10854"/>
    </row>
    <row r="10855" spans="3:17" x14ac:dyDescent="0.35">
      <c r="C10855"/>
      <c r="D10855"/>
      <c r="E10855"/>
      <c r="F10855"/>
      <c r="G10855"/>
      <c r="H10855"/>
      <c r="I10855"/>
      <c r="J10855"/>
      <c r="K10855"/>
      <c r="L10855"/>
      <c r="M10855"/>
      <c r="N10855"/>
      <c r="O10855"/>
      <c r="P10855"/>
      <c r="Q10855"/>
    </row>
    <row r="10856" spans="3:17" x14ac:dyDescent="0.35">
      <c r="C10856"/>
      <c r="D10856"/>
      <c r="E10856"/>
      <c r="F10856"/>
      <c r="G10856"/>
      <c r="H10856"/>
      <c r="I10856"/>
      <c r="J10856"/>
      <c r="K10856"/>
      <c r="L10856"/>
      <c r="M10856"/>
      <c r="N10856"/>
      <c r="O10856"/>
      <c r="P10856"/>
      <c r="Q10856"/>
    </row>
    <row r="10857" spans="3:17" x14ac:dyDescent="0.35">
      <c r="C10857"/>
      <c r="D10857"/>
      <c r="E10857"/>
      <c r="F10857"/>
      <c r="G10857"/>
      <c r="H10857"/>
      <c r="I10857"/>
      <c r="J10857"/>
      <c r="K10857"/>
      <c r="L10857"/>
      <c r="M10857"/>
      <c r="N10857"/>
      <c r="O10857"/>
      <c r="P10857"/>
      <c r="Q10857"/>
    </row>
    <row r="10858" spans="3:17" x14ac:dyDescent="0.35">
      <c r="C10858"/>
      <c r="D10858"/>
      <c r="E10858"/>
      <c r="F10858"/>
      <c r="G10858"/>
      <c r="H10858"/>
      <c r="I10858"/>
      <c r="J10858"/>
      <c r="K10858"/>
      <c r="L10858"/>
      <c r="M10858"/>
      <c r="N10858"/>
      <c r="O10858"/>
      <c r="P10858"/>
      <c r="Q10858"/>
    </row>
    <row r="10859" spans="3:17" x14ac:dyDescent="0.35">
      <c r="C10859"/>
      <c r="D10859"/>
      <c r="E10859"/>
      <c r="F10859"/>
      <c r="G10859"/>
      <c r="H10859"/>
      <c r="I10859"/>
      <c r="J10859"/>
      <c r="K10859"/>
      <c r="L10859"/>
      <c r="M10859"/>
      <c r="N10859"/>
      <c r="O10859"/>
      <c r="P10859"/>
      <c r="Q10859"/>
    </row>
    <row r="10860" spans="3:17" x14ac:dyDescent="0.35">
      <c r="C10860"/>
      <c r="D10860"/>
      <c r="E10860"/>
      <c r="F10860"/>
      <c r="G10860"/>
      <c r="H10860"/>
      <c r="I10860"/>
      <c r="J10860"/>
      <c r="K10860"/>
      <c r="L10860"/>
      <c r="M10860"/>
      <c r="N10860"/>
      <c r="O10860"/>
      <c r="P10860"/>
      <c r="Q10860"/>
    </row>
    <row r="10861" spans="3:17" x14ac:dyDescent="0.35">
      <c r="C10861"/>
      <c r="D10861"/>
      <c r="E10861"/>
      <c r="F10861"/>
      <c r="G10861"/>
      <c r="H10861"/>
      <c r="I10861"/>
      <c r="J10861"/>
      <c r="K10861"/>
      <c r="L10861"/>
      <c r="M10861"/>
      <c r="N10861"/>
      <c r="O10861"/>
      <c r="P10861"/>
      <c r="Q10861"/>
    </row>
    <row r="10862" spans="3:17" x14ac:dyDescent="0.35">
      <c r="C10862"/>
      <c r="D10862"/>
      <c r="E10862"/>
      <c r="F10862"/>
      <c r="G10862"/>
      <c r="H10862"/>
      <c r="I10862"/>
      <c r="J10862"/>
      <c r="K10862"/>
      <c r="L10862"/>
      <c r="M10862"/>
      <c r="N10862"/>
      <c r="O10862"/>
      <c r="P10862"/>
      <c r="Q10862"/>
    </row>
    <row r="10863" spans="3:17" x14ac:dyDescent="0.35">
      <c r="C10863"/>
      <c r="D10863"/>
      <c r="E10863"/>
      <c r="F10863"/>
      <c r="G10863"/>
      <c r="H10863"/>
      <c r="I10863"/>
      <c r="J10863"/>
      <c r="K10863"/>
      <c r="L10863"/>
      <c r="M10863"/>
      <c r="N10863"/>
      <c r="O10863"/>
      <c r="P10863"/>
      <c r="Q10863"/>
    </row>
    <row r="10864" spans="3:17" x14ac:dyDescent="0.35">
      <c r="C10864"/>
      <c r="D10864"/>
      <c r="E10864"/>
      <c r="F10864"/>
      <c r="G10864"/>
      <c r="H10864"/>
      <c r="I10864"/>
      <c r="J10864"/>
      <c r="K10864"/>
      <c r="L10864"/>
      <c r="M10864"/>
      <c r="N10864"/>
      <c r="O10864"/>
      <c r="P10864"/>
      <c r="Q10864"/>
    </row>
    <row r="10865" spans="3:17" x14ac:dyDescent="0.35">
      <c r="C10865"/>
      <c r="D10865"/>
      <c r="E10865"/>
      <c r="F10865"/>
      <c r="G10865"/>
      <c r="H10865"/>
      <c r="I10865"/>
      <c r="J10865"/>
      <c r="K10865"/>
      <c r="L10865"/>
      <c r="M10865"/>
      <c r="N10865"/>
      <c r="O10865"/>
      <c r="P10865"/>
      <c r="Q10865"/>
    </row>
    <row r="10866" spans="3:17" x14ac:dyDescent="0.35">
      <c r="C10866"/>
      <c r="D10866"/>
      <c r="E10866"/>
      <c r="F10866"/>
      <c r="G10866"/>
      <c r="H10866"/>
      <c r="I10866"/>
      <c r="J10866"/>
      <c r="K10866"/>
      <c r="L10866"/>
      <c r="M10866"/>
      <c r="N10866"/>
      <c r="O10866"/>
      <c r="P10866"/>
      <c r="Q10866"/>
    </row>
    <row r="10867" spans="3:17" x14ac:dyDescent="0.35">
      <c r="C10867"/>
      <c r="D10867"/>
      <c r="E10867"/>
      <c r="F10867"/>
      <c r="G10867"/>
      <c r="H10867"/>
      <c r="I10867"/>
      <c r="J10867"/>
      <c r="K10867"/>
      <c r="L10867"/>
      <c r="M10867"/>
      <c r="N10867"/>
      <c r="O10867"/>
      <c r="P10867"/>
      <c r="Q10867"/>
    </row>
    <row r="10868" spans="3:17" x14ac:dyDescent="0.35">
      <c r="C10868"/>
      <c r="D10868"/>
      <c r="E10868"/>
      <c r="F10868"/>
      <c r="G10868"/>
      <c r="H10868"/>
      <c r="I10868"/>
      <c r="J10868"/>
      <c r="K10868"/>
      <c r="L10868"/>
      <c r="M10868"/>
      <c r="N10868"/>
      <c r="O10868"/>
      <c r="P10868"/>
      <c r="Q10868"/>
    </row>
    <row r="10869" spans="3:17" x14ac:dyDescent="0.35">
      <c r="C10869"/>
      <c r="D10869"/>
      <c r="E10869"/>
      <c r="F10869"/>
      <c r="G10869"/>
      <c r="H10869"/>
      <c r="I10869"/>
      <c r="J10869"/>
      <c r="K10869"/>
      <c r="L10869"/>
      <c r="M10869"/>
      <c r="N10869"/>
      <c r="O10869"/>
      <c r="P10869"/>
      <c r="Q10869"/>
    </row>
    <row r="10870" spans="3:17" x14ac:dyDescent="0.35">
      <c r="C10870"/>
      <c r="D10870"/>
      <c r="E10870"/>
      <c r="F10870"/>
      <c r="G10870"/>
      <c r="H10870"/>
      <c r="I10870"/>
      <c r="J10870"/>
      <c r="K10870"/>
      <c r="L10870"/>
      <c r="M10870"/>
      <c r="N10870"/>
      <c r="O10870"/>
      <c r="P10870"/>
      <c r="Q10870"/>
    </row>
    <row r="10871" spans="3:17" x14ac:dyDescent="0.35">
      <c r="C10871"/>
      <c r="D10871"/>
      <c r="E10871"/>
      <c r="F10871"/>
      <c r="G10871"/>
      <c r="H10871"/>
      <c r="I10871"/>
      <c r="J10871"/>
      <c r="K10871"/>
      <c r="L10871"/>
      <c r="M10871"/>
      <c r="N10871"/>
      <c r="O10871"/>
      <c r="P10871"/>
      <c r="Q10871"/>
    </row>
    <row r="10872" spans="3:17" x14ac:dyDescent="0.35">
      <c r="C10872"/>
      <c r="D10872"/>
      <c r="E10872"/>
      <c r="F10872"/>
      <c r="G10872"/>
      <c r="H10872"/>
      <c r="I10872"/>
      <c r="J10872"/>
      <c r="K10872"/>
      <c r="L10872"/>
      <c r="M10872"/>
      <c r="N10872"/>
      <c r="O10872"/>
      <c r="P10872"/>
      <c r="Q10872"/>
    </row>
    <row r="10873" spans="3:17" x14ac:dyDescent="0.35">
      <c r="C10873"/>
      <c r="D10873"/>
      <c r="E10873"/>
      <c r="F10873"/>
      <c r="G10873"/>
      <c r="H10873"/>
      <c r="I10873"/>
      <c r="J10873"/>
      <c r="K10873"/>
      <c r="L10873"/>
      <c r="M10873"/>
      <c r="N10873"/>
      <c r="O10873"/>
      <c r="P10873"/>
      <c r="Q10873"/>
    </row>
    <row r="10874" spans="3:17" x14ac:dyDescent="0.35">
      <c r="C10874"/>
      <c r="D10874"/>
      <c r="E10874"/>
      <c r="F10874"/>
      <c r="G10874"/>
      <c r="H10874"/>
      <c r="I10874"/>
      <c r="J10874"/>
      <c r="K10874"/>
      <c r="L10874"/>
      <c r="M10874"/>
      <c r="N10874"/>
      <c r="O10874"/>
      <c r="P10874"/>
      <c r="Q10874"/>
    </row>
    <row r="10875" spans="3:17" x14ac:dyDescent="0.35">
      <c r="C10875"/>
      <c r="D10875"/>
      <c r="E10875"/>
      <c r="F10875"/>
      <c r="G10875"/>
      <c r="H10875"/>
      <c r="I10875"/>
      <c r="J10875"/>
      <c r="K10875"/>
      <c r="L10875"/>
      <c r="M10875"/>
      <c r="N10875"/>
      <c r="O10875"/>
      <c r="P10875"/>
      <c r="Q10875"/>
    </row>
    <row r="10876" spans="3:17" x14ac:dyDescent="0.35">
      <c r="C10876"/>
      <c r="D10876"/>
      <c r="E10876"/>
      <c r="F10876"/>
      <c r="G10876"/>
      <c r="H10876"/>
      <c r="I10876"/>
      <c r="J10876"/>
      <c r="K10876"/>
      <c r="L10876"/>
      <c r="M10876"/>
      <c r="N10876"/>
      <c r="O10876"/>
      <c r="P10876"/>
      <c r="Q10876"/>
    </row>
    <row r="10877" spans="3:17" x14ac:dyDescent="0.35">
      <c r="C10877"/>
      <c r="D10877"/>
      <c r="E10877"/>
      <c r="F10877"/>
      <c r="G10877"/>
      <c r="H10877"/>
      <c r="I10877"/>
      <c r="J10877"/>
      <c r="K10877"/>
      <c r="L10877"/>
      <c r="M10877"/>
      <c r="N10877"/>
      <c r="O10877"/>
      <c r="P10877"/>
      <c r="Q10877"/>
    </row>
    <row r="10878" spans="3:17" x14ac:dyDescent="0.35">
      <c r="C10878"/>
      <c r="D10878"/>
      <c r="E10878"/>
      <c r="F10878"/>
      <c r="G10878"/>
      <c r="H10878"/>
      <c r="I10878"/>
      <c r="J10878"/>
      <c r="K10878"/>
      <c r="L10878"/>
      <c r="M10878"/>
      <c r="N10878"/>
      <c r="O10878"/>
      <c r="P10878"/>
      <c r="Q10878"/>
    </row>
    <row r="10879" spans="3:17" x14ac:dyDescent="0.35">
      <c r="C10879"/>
      <c r="D10879"/>
      <c r="E10879"/>
      <c r="F10879"/>
      <c r="G10879"/>
      <c r="H10879"/>
      <c r="I10879"/>
      <c r="J10879"/>
      <c r="K10879"/>
      <c r="L10879"/>
      <c r="M10879"/>
      <c r="N10879"/>
      <c r="O10879"/>
      <c r="P10879"/>
      <c r="Q10879"/>
    </row>
    <row r="10880" spans="3:17" x14ac:dyDescent="0.35">
      <c r="C10880"/>
      <c r="D10880"/>
      <c r="E10880"/>
      <c r="F10880"/>
      <c r="G10880"/>
      <c r="H10880"/>
      <c r="I10880"/>
      <c r="J10880"/>
      <c r="K10880"/>
      <c r="L10880"/>
      <c r="M10880"/>
      <c r="N10880"/>
      <c r="O10880"/>
      <c r="P10880"/>
      <c r="Q10880"/>
    </row>
    <row r="10881" spans="3:17" x14ac:dyDescent="0.35">
      <c r="C10881"/>
      <c r="D10881"/>
      <c r="E10881"/>
      <c r="F10881"/>
      <c r="G10881"/>
      <c r="H10881"/>
      <c r="I10881"/>
      <c r="J10881"/>
      <c r="K10881"/>
      <c r="L10881"/>
      <c r="M10881"/>
      <c r="N10881"/>
      <c r="O10881"/>
      <c r="P10881"/>
      <c r="Q10881"/>
    </row>
    <row r="10882" spans="3:17" x14ac:dyDescent="0.35">
      <c r="C10882"/>
      <c r="D10882"/>
      <c r="E10882"/>
      <c r="F10882"/>
      <c r="G10882"/>
      <c r="H10882"/>
      <c r="I10882"/>
      <c r="J10882"/>
      <c r="K10882"/>
      <c r="L10882"/>
      <c r="M10882"/>
      <c r="N10882"/>
      <c r="O10882"/>
      <c r="P10882"/>
      <c r="Q10882"/>
    </row>
    <row r="10883" spans="3:17" x14ac:dyDescent="0.35">
      <c r="C10883"/>
      <c r="D10883"/>
      <c r="E10883"/>
      <c r="F10883"/>
      <c r="G10883"/>
      <c r="H10883"/>
      <c r="I10883"/>
      <c r="J10883"/>
      <c r="K10883"/>
      <c r="L10883"/>
      <c r="M10883"/>
      <c r="N10883"/>
      <c r="O10883"/>
      <c r="P10883"/>
      <c r="Q10883"/>
    </row>
    <row r="10884" spans="3:17" x14ac:dyDescent="0.35">
      <c r="C10884"/>
      <c r="D10884"/>
      <c r="E10884"/>
      <c r="F10884"/>
      <c r="G10884"/>
      <c r="H10884"/>
      <c r="I10884"/>
      <c r="J10884"/>
      <c r="K10884"/>
      <c r="L10884"/>
      <c r="M10884"/>
      <c r="N10884"/>
      <c r="O10884"/>
      <c r="P10884"/>
      <c r="Q10884"/>
    </row>
    <row r="10885" spans="3:17" x14ac:dyDescent="0.35">
      <c r="C10885"/>
      <c r="D10885"/>
      <c r="E10885"/>
      <c r="F10885"/>
      <c r="G10885"/>
      <c r="H10885"/>
      <c r="I10885"/>
      <c r="J10885"/>
      <c r="K10885"/>
      <c r="L10885"/>
      <c r="M10885"/>
      <c r="N10885"/>
      <c r="O10885"/>
      <c r="P10885"/>
      <c r="Q10885"/>
    </row>
    <row r="10886" spans="3:17" x14ac:dyDescent="0.35">
      <c r="C10886"/>
      <c r="D10886"/>
      <c r="E10886"/>
      <c r="F10886"/>
      <c r="G10886"/>
      <c r="H10886"/>
      <c r="I10886"/>
      <c r="J10886"/>
      <c r="K10886"/>
      <c r="L10886"/>
      <c r="M10886"/>
      <c r="N10886"/>
      <c r="O10886"/>
      <c r="P10886"/>
      <c r="Q10886"/>
    </row>
    <row r="10887" spans="3:17" x14ac:dyDescent="0.35">
      <c r="C10887"/>
      <c r="D10887"/>
      <c r="E10887"/>
      <c r="F10887"/>
      <c r="G10887"/>
      <c r="H10887"/>
      <c r="I10887"/>
      <c r="J10887"/>
      <c r="K10887"/>
      <c r="L10887"/>
      <c r="M10887"/>
      <c r="N10887"/>
      <c r="O10887"/>
      <c r="P10887"/>
      <c r="Q10887"/>
    </row>
    <row r="10888" spans="3:17" x14ac:dyDescent="0.35">
      <c r="C10888"/>
      <c r="D10888"/>
      <c r="E10888"/>
      <c r="F10888"/>
      <c r="G10888"/>
      <c r="H10888"/>
      <c r="I10888"/>
      <c r="J10888"/>
      <c r="K10888"/>
      <c r="L10888"/>
      <c r="M10888"/>
      <c r="N10888"/>
      <c r="O10888"/>
      <c r="P10888"/>
      <c r="Q10888"/>
    </row>
    <row r="10889" spans="3:17" x14ac:dyDescent="0.35">
      <c r="C10889"/>
      <c r="D10889"/>
      <c r="E10889"/>
      <c r="F10889"/>
      <c r="G10889"/>
      <c r="H10889"/>
      <c r="I10889"/>
      <c r="J10889"/>
      <c r="K10889"/>
      <c r="L10889"/>
      <c r="M10889"/>
      <c r="N10889"/>
      <c r="O10889"/>
      <c r="P10889"/>
      <c r="Q10889"/>
    </row>
    <row r="10890" spans="3:17" x14ac:dyDescent="0.35">
      <c r="C10890"/>
      <c r="D10890"/>
      <c r="E10890"/>
      <c r="F10890"/>
      <c r="G10890"/>
      <c r="H10890"/>
      <c r="I10890"/>
      <c r="J10890"/>
      <c r="K10890"/>
      <c r="L10890"/>
      <c r="M10890"/>
      <c r="N10890"/>
      <c r="O10890"/>
      <c r="P10890"/>
      <c r="Q10890"/>
    </row>
    <row r="10891" spans="3:17" x14ac:dyDescent="0.35">
      <c r="C10891"/>
      <c r="D10891"/>
      <c r="E10891"/>
      <c r="F10891"/>
      <c r="G10891"/>
      <c r="H10891"/>
      <c r="I10891"/>
      <c r="J10891"/>
      <c r="K10891"/>
      <c r="L10891"/>
      <c r="M10891"/>
      <c r="N10891"/>
      <c r="O10891"/>
      <c r="P10891"/>
      <c r="Q10891"/>
    </row>
    <row r="10892" spans="3:17" x14ac:dyDescent="0.35">
      <c r="C10892"/>
      <c r="D10892"/>
      <c r="E10892"/>
      <c r="F10892"/>
      <c r="G10892"/>
      <c r="H10892"/>
      <c r="I10892"/>
      <c r="J10892"/>
      <c r="K10892"/>
      <c r="L10892"/>
      <c r="M10892"/>
      <c r="N10892"/>
      <c r="O10892"/>
      <c r="P10892"/>
      <c r="Q10892"/>
    </row>
    <row r="10893" spans="3:17" x14ac:dyDescent="0.35">
      <c r="C10893"/>
      <c r="D10893"/>
      <c r="E10893"/>
      <c r="F10893"/>
      <c r="G10893"/>
      <c r="H10893"/>
      <c r="I10893"/>
      <c r="J10893"/>
      <c r="K10893"/>
      <c r="L10893"/>
      <c r="M10893"/>
      <c r="N10893"/>
      <c r="O10893"/>
      <c r="P10893"/>
      <c r="Q10893"/>
    </row>
    <row r="10894" spans="3:17" x14ac:dyDescent="0.35">
      <c r="C10894"/>
      <c r="D10894"/>
      <c r="E10894"/>
      <c r="F10894"/>
      <c r="G10894"/>
      <c r="H10894"/>
      <c r="I10894"/>
      <c r="J10894"/>
      <c r="K10894"/>
      <c r="L10894"/>
      <c r="M10894"/>
      <c r="N10894"/>
      <c r="O10894"/>
      <c r="P10894"/>
      <c r="Q10894"/>
    </row>
    <row r="10895" spans="3:17" x14ac:dyDescent="0.35">
      <c r="C10895"/>
      <c r="D10895"/>
      <c r="E10895"/>
      <c r="F10895"/>
      <c r="G10895"/>
      <c r="H10895"/>
      <c r="I10895"/>
      <c r="J10895"/>
      <c r="K10895"/>
      <c r="L10895"/>
      <c r="M10895"/>
      <c r="N10895"/>
      <c r="O10895"/>
      <c r="P10895"/>
      <c r="Q10895"/>
    </row>
    <row r="10896" spans="3:17" x14ac:dyDescent="0.35">
      <c r="C10896"/>
      <c r="D10896"/>
      <c r="E10896"/>
      <c r="F10896"/>
      <c r="G10896"/>
      <c r="H10896"/>
      <c r="I10896"/>
      <c r="J10896"/>
      <c r="K10896"/>
      <c r="L10896"/>
      <c r="M10896"/>
      <c r="N10896"/>
      <c r="O10896"/>
      <c r="P10896"/>
      <c r="Q10896"/>
    </row>
    <row r="10897" spans="3:17" x14ac:dyDescent="0.35">
      <c r="C10897"/>
      <c r="D10897"/>
      <c r="E10897"/>
      <c r="F10897"/>
      <c r="G10897"/>
      <c r="H10897"/>
      <c r="I10897"/>
      <c r="J10897"/>
      <c r="K10897"/>
      <c r="L10897"/>
      <c r="M10897"/>
      <c r="N10897"/>
      <c r="O10897"/>
      <c r="P10897"/>
      <c r="Q10897"/>
    </row>
    <row r="10898" spans="3:17" x14ac:dyDescent="0.35">
      <c r="C10898"/>
      <c r="D10898"/>
      <c r="E10898"/>
      <c r="F10898"/>
      <c r="G10898"/>
      <c r="H10898"/>
      <c r="I10898"/>
      <c r="J10898"/>
      <c r="K10898"/>
      <c r="L10898"/>
      <c r="M10898"/>
      <c r="N10898"/>
      <c r="O10898"/>
      <c r="P10898"/>
      <c r="Q10898"/>
    </row>
    <row r="10899" spans="3:17" x14ac:dyDescent="0.35">
      <c r="C10899"/>
      <c r="D10899"/>
      <c r="E10899"/>
      <c r="F10899"/>
      <c r="G10899"/>
      <c r="H10899"/>
      <c r="I10899"/>
      <c r="J10899"/>
      <c r="K10899"/>
      <c r="L10899"/>
      <c r="M10899"/>
      <c r="N10899"/>
      <c r="O10899"/>
      <c r="P10899"/>
      <c r="Q10899"/>
    </row>
    <row r="10900" spans="3:17" x14ac:dyDescent="0.35">
      <c r="C10900"/>
      <c r="D10900"/>
      <c r="E10900"/>
      <c r="F10900"/>
      <c r="G10900"/>
      <c r="H10900"/>
      <c r="I10900"/>
      <c r="J10900"/>
      <c r="K10900"/>
      <c r="L10900"/>
      <c r="M10900"/>
      <c r="N10900"/>
      <c r="O10900"/>
      <c r="P10900"/>
      <c r="Q10900"/>
    </row>
    <row r="10901" spans="3:17" x14ac:dyDescent="0.35">
      <c r="C10901"/>
      <c r="D10901"/>
      <c r="E10901"/>
      <c r="F10901"/>
      <c r="G10901"/>
      <c r="H10901"/>
      <c r="I10901"/>
      <c r="J10901"/>
      <c r="K10901"/>
      <c r="L10901"/>
      <c r="M10901"/>
      <c r="N10901"/>
      <c r="O10901"/>
      <c r="P10901"/>
      <c r="Q10901"/>
    </row>
    <row r="10902" spans="3:17" x14ac:dyDescent="0.35">
      <c r="C10902"/>
      <c r="D10902"/>
      <c r="E10902"/>
      <c r="F10902"/>
      <c r="G10902"/>
      <c r="H10902"/>
      <c r="I10902"/>
      <c r="J10902"/>
      <c r="K10902"/>
      <c r="L10902"/>
      <c r="M10902"/>
      <c r="N10902"/>
      <c r="O10902"/>
      <c r="P10902"/>
      <c r="Q10902"/>
    </row>
    <row r="10903" spans="3:17" x14ac:dyDescent="0.35">
      <c r="C10903"/>
      <c r="D10903"/>
      <c r="E10903"/>
      <c r="F10903"/>
      <c r="G10903"/>
      <c r="H10903"/>
      <c r="I10903"/>
      <c r="J10903"/>
      <c r="K10903"/>
      <c r="L10903"/>
      <c r="M10903"/>
      <c r="N10903"/>
      <c r="O10903"/>
      <c r="P10903"/>
      <c r="Q10903"/>
    </row>
    <row r="10904" spans="3:17" x14ac:dyDescent="0.35">
      <c r="C10904"/>
      <c r="D10904"/>
      <c r="E10904"/>
      <c r="F10904"/>
      <c r="G10904"/>
      <c r="H10904"/>
      <c r="I10904"/>
      <c r="J10904"/>
      <c r="K10904"/>
      <c r="L10904"/>
      <c r="M10904"/>
      <c r="N10904"/>
      <c r="O10904"/>
      <c r="P10904"/>
      <c r="Q10904"/>
    </row>
    <row r="10905" spans="3:17" x14ac:dyDescent="0.35">
      <c r="C10905"/>
      <c r="D10905"/>
      <c r="E10905"/>
      <c r="F10905"/>
      <c r="G10905"/>
      <c r="H10905"/>
      <c r="I10905"/>
      <c r="J10905"/>
      <c r="K10905"/>
      <c r="L10905"/>
      <c r="M10905"/>
      <c r="N10905"/>
      <c r="O10905"/>
      <c r="P10905"/>
      <c r="Q10905"/>
    </row>
    <row r="10906" spans="3:17" x14ac:dyDescent="0.35">
      <c r="C10906"/>
      <c r="D10906"/>
      <c r="E10906"/>
      <c r="F10906"/>
      <c r="G10906"/>
      <c r="H10906"/>
      <c r="I10906"/>
      <c r="J10906"/>
      <c r="K10906"/>
      <c r="L10906"/>
      <c r="M10906"/>
      <c r="N10906"/>
      <c r="O10906"/>
      <c r="P10906"/>
      <c r="Q10906"/>
    </row>
    <row r="10907" spans="3:17" x14ac:dyDescent="0.35">
      <c r="C10907"/>
      <c r="D10907"/>
      <c r="E10907"/>
      <c r="F10907"/>
      <c r="G10907"/>
      <c r="H10907"/>
      <c r="I10907"/>
      <c r="J10907"/>
      <c r="K10907"/>
      <c r="L10907"/>
      <c r="M10907"/>
      <c r="N10907"/>
      <c r="O10907"/>
      <c r="P10907"/>
      <c r="Q10907"/>
    </row>
    <row r="10908" spans="3:17" x14ac:dyDescent="0.35">
      <c r="C10908"/>
      <c r="D10908"/>
      <c r="E10908"/>
      <c r="F10908"/>
      <c r="G10908"/>
      <c r="H10908"/>
      <c r="I10908"/>
      <c r="J10908"/>
      <c r="K10908"/>
      <c r="L10908"/>
      <c r="M10908"/>
      <c r="N10908"/>
      <c r="O10908"/>
      <c r="P10908"/>
      <c r="Q10908"/>
    </row>
    <row r="10909" spans="3:17" x14ac:dyDescent="0.35">
      <c r="C10909"/>
      <c r="D10909"/>
      <c r="E10909"/>
      <c r="F10909"/>
      <c r="G10909"/>
      <c r="H10909"/>
      <c r="I10909"/>
      <c r="J10909"/>
      <c r="K10909"/>
      <c r="L10909"/>
      <c r="M10909"/>
      <c r="N10909"/>
      <c r="O10909"/>
      <c r="P10909"/>
      <c r="Q10909"/>
    </row>
    <row r="10910" spans="3:17" x14ac:dyDescent="0.35">
      <c r="C10910"/>
      <c r="D10910"/>
      <c r="E10910"/>
      <c r="F10910"/>
      <c r="G10910"/>
      <c r="H10910"/>
      <c r="I10910"/>
      <c r="J10910"/>
      <c r="K10910"/>
      <c r="L10910"/>
      <c r="M10910"/>
      <c r="N10910"/>
      <c r="O10910"/>
      <c r="P10910"/>
      <c r="Q10910"/>
    </row>
    <row r="10911" spans="3:17" x14ac:dyDescent="0.35">
      <c r="C10911"/>
      <c r="D10911"/>
      <c r="E10911"/>
      <c r="F10911"/>
      <c r="G10911"/>
      <c r="H10911"/>
      <c r="I10911"/>
      <c r="J10911"/>
      <c r="K10911"/>
      <c r="L10911"/>
      <c r="M10911"/>
      <c r="N10911"/>
      <c r="O10911"/>
      <c r="P10911"/>
      <c r="Q10911"/>
    </row>
    <row r="10912" spans="3:17" x14ac:dyDescent="0.35">
      <c r="C10912"/>
      <c r="D10912"/>
      <c r="E10912"/>
      <c r="F10912"/>
      <c r="G10912"/>
      <c r="H10912"/>
      <c r="I10912"/>
      <c r="J10912"/>
      <c r="K10912"/>
      <c r="L10912"/>
      <c r="M10912"/>
      <c r="N10912"/>
      <c r="O10912"/>
      <c r="P10912"/>
      <c r="Q10912"/>
    </row>
    <row r="10913" spans="3:17" x14ac:dyDescent="0.35">
      <c r="C10913"/>
      <c r="D10913"/>
      <c r="E10913"/>
      <c r="F10913"/>
      <c r="G10913"/>
      <c r="H10913"/>
      <c r="I10913"/>
      <c r="J10913"/>
      <c r="K10913"/>
      <c r="L10913"/>
      <c r="M10913"/>
      <c r="N10913"/>
      <c r="O10913"/>
      <c r="P10913"/>
      <c r="Q10913"/>
    </row>
    <row r="10914" spans="3:17" x14ac:dyDescent="0.35">
      <c r="C10914"/>
      <c r="D10914"/>
      <c r="E10914"/>
      <c r="F10914"/>
      <c r="G10914"/>
      <c r="H10914"/>
      <c r="I10914"/>
      <c r="J10914"/>
      <c r="K10914"/>
      <c r="L10914"/>
      <c r="M10914"/>
      <c r="N10914"/>
      <c r="O10914"/>
      <c r="P10914"/>
      <c r="Q10914"/>
    </row>
    <row r="10915" spans="3:17" x14ac:dyDescent="0.35">
      <c r="C10915"/>
      <c r="D10915"/>
      <c r="E10915"/>
      <c r="F10915"/>
      <c r="G10915"/>
      <c r="H10915"/>
      <c r="I10915"/>
      <c r="J10915"/>
      <c r="K10915"/>
      <c r="L10915"/>
      <c r="M10915"/>
      <c r="N10915"/>
      <c r="O10915"/>
      <c r="P10915"/>
      <c r="Q10915"/>
    </row>
    <row r="10916" spans="3:17" x14ac:dyDescent="0.35">
      <c r="C10916"/>
      <c r="D10916"/>
      <c r="E10916"/>
      <c r="F10916"/>
      <c r="G10916"/>
      <c r="H10916"/>
      <c r="I10916"/>
      <c r="J10916"/>
      <c r="K10916"/>
      <c r="L10916"/>
      <c r="M10916"/>
      <c r="N10916"/>
      <c r="O10916"/>
      <c r="P10916"/>
      <c r="Q10916"/>
    </row>
    <row r="10917" spans="3:17" x14ac:dyDescent="0.35">
      <c r="C10917"/>
      <c r="D10917"/>
      <c r="E10917"/>
      <c r="F10917"/>
      <c r="G10917"/>
      <c r="H10917"/>
      <c r="I10917"/>
      <c r="J10917"/>
      <c r="K10917"/>
      <c r="L10917"/>
      <c r="M10917"/>
      <c r="N10917"/>
      <c r="O10917"/>
      <c r="P10917"/>
      <c r="Q10917"/>
    </row>
    <row r="10918" spans="3:17" x14ac:dyDescent="0.35">
      <c r="C10918"/>
      <c r="D10918"/>
      <c r="E10918"/>
      <c r="F10918"/>
      <c r="G10918"/>
      <c r="H10918"/>
      <c r="I10918"/>
      <c r="J10918"/>
      <c r="K10918"/>
      <c r="L10918"/>
      <c r="M10918"/>
      <c r="N10918"/>
      <c r="O10918"/>
      <c r="P10918"/>
      <c r="Q10918"/>
    </row>
    <row r="10919" spans="3:17" x14ac:dyDescent="0.35">
      <c r="C10919"/>
      <c r="D10919"/>
      <c r="E10919"/>
      <c r="F10919"/>
      <c r="G10919"/>
      <c r="H10919"/>
      <c r="I10919"/>
      <c r="J10919"/>
      <c r="K10919"/>
      <c r="L10919"/>
      <c r="M10919"/>
      <c r="N10919"/>
      <c r="O10919"/>
      <c r="P10919"/>
      <c r="Q10919"/>
    </row>
    <row r="10920" spans="3:17" x14ac:dyDescent="0.35">
      <c r="C10920"/>
      <c r="D10920"/>
      <c r="E10920"/>
      <c r="F10920"/>
      <c r="G10920"/>
      <c r="H10920"/>
      <c r="I10920"/>
      <c r="J10920"/>
      <c r="K10920"/>
      <c r="L10920"/>
      <c r="M10920"/>
      <c r="N10920"/>
      <c r="O10920"/>
      <c r="P10920"/>
      <c r="Q10920"/>
    </row>
    <row r="10921" spans="3:17" x14ac:dyDescent="0.35">
      <c r="C10921"/>
      <c r="D10921"/>
      <c r="E10921"/>
      <c r="F10921"/>
      <c r="G10921"/>
      <c r="H10921"/>
      <c r="I10921"/>
      <c r="J10921"/>
      <c r="K10921"/>
      <c r="L10921"/>
      <c r="M10921"/>
      <c r="N10921"/>
      <c r="O10921"/>
      <c r="P10921"/>
      <c r="Q10921"/>
    </row>
    <row r="10922" spans="3:17" x14ac:dyDescent="0.35">
      <c r="C10922"/>
      <c r="D10922"/>
      <c r="E10922"/>
      <c r="F10922"/>
      <c r="G10922"/>
      <c r="H10922"/>
      <c r="I10922"/>
      <c r="J10922"/>
      <c r="K10922"/>
      <c r="L10922"/>
      <c r="M10922"/>
      <c r="N10922"/>
      <c r="O10922"/>
      <c r="P10922"/>
      <c r="Q10922"/>
    </row>
    <row r="10923" spans="3:17" x14ac:dyDescent="0.35">
      <c r="C10923"/>
      <c r="D10923"/>
      <c r="E10923"/>
      <c r="F10923"/>
      <c r="G10923"/>
      <c r="H10923"/>
      <c r="I10923"/>
      <c r="J10923"/>
      <c r="K10923"/>
      <c r="L10923"/>
      <c r="M10923"/>
      <c r="N10923"/>
      <c r="O10923"/>
      <c r="P10923"/>
      <c r="Q10923"/>
    </row>
    <row r="10924" spans="3:17" x14ac:dyDescent="0.35">
      <c r="C10924"/>
      <c r="D10924"/>
      <c r="E10924"/>
      <c r="F10924"/>
      <c r="G10924"/>
      <c r="H10924"/>
      <c r="I10924"/>
      <c r="J10924"/>
      <c r="K10924"/>
      <c r="L10924"/>
      <c r="M10924"/>
      <c r="N10924"/>
      <c r="O10924"/>
      <c r="P10924"/>
      <c r="Q10924"/>
    </row>
    <row r="10925" spans="3:17" x14ac:dyDescent="0.35">
      <c r="C10925"/>
      <c r="D10925"/>
      <c r="E10925"/>
      <c r="F10925"/>
      <c r="G10925"/>
      <c r="H10925"/>
      <c r="I10925"/>
      <c r="J10925"/>
      <c r="K10925"/>
      <c r="L10925"/>
      <c r="M10925"/>
      <c r="N10925"/>
      <c r="O10925"/>
      <c r="P10925"/>
      <c r="Q10925"/>
    </row>
    <row r="10926" spans="3:17" x14ac:dyDescent="0.35">
      <c r="C10926"/>
      <c r="D10926"/>
      <c r="E10926"/>
      <c r="F10926"/>
      <c r="G10926"/>
      <c r="H10926"/>
      <c r="I10926"/>
      <c r="J10926"/>
      <c r="K10926"/>
      <c r="L10926"/>
      <c r="M10926"/>
      <c r="N10926"/>
      <c r="O10926"/>
      <c r="P10926"/>
      <c r="Q10926"/>
    </row>
    <row r="10927" spans="3:17" x14ac:dyDescent="0.35">
      <c r="C10927"/>
      <c r="D10927"/>
      <c r="E10927"/>
      <c r="F10927"/>
      <c r="G10927"/>
      <c r="H10927"/>
      <c r="I10927"/>
      <c r="J10927"/>
      <c r="K10927"/>
      <c r="L10927"/>
      <c r="M10927"/>
      <c r="N10927"/>
      <c r="O10927"/>
      <c r="P10927"/>
      <c r="Q10927"/>
    </row>
    <row r="10928" spans="3:17" x14ac:dyDescent="0.35">
      <c r="C10928"/>
      <c r="D10928"/>
      <c r="E10928"/>
      <c r="F10928"/>
      <c r="G10928"/>
      <c r="H10928"/>
      <c r="I10928"/>
      <c r="J10928"/>
      <c r="K10928"/>
      <c r="L10928"/>
      <c r="M10928"/>
      <c r="N10928"/>
      <c r="O10928"/>
      <c r="P10928"/>
      <c r="Q10928"/>
    </row>
    <row r="10929" spans="3:17" x14ac:dyDescent="0.35">
      <c r="C10929"/>
      <c r="D10929"/>
      <c r="E10929"/>
      <c r="F10929"/>
      <c r="G10929"/>
      <c r="H10929"/>
      <c r="I10929"/>
      <c r="J10929"/>
      <c r="K10929"/>
      <c r="L10929"/>
      <c r="M10929"/>
      <c r="N10929"/>
      <c r="O10929"/>
      <c r="P10929"/>
      <c r="Q10929"/>
    </row>
    <row r="10930" spans="3:17" x14ac:dyDescent="0.35">
      <c r="C10930"/>
      <c r="D10930"/>
      <c r="E10930"/>
      <c r="F10930"/>
      <c r="G10930"/>
      <c r="H10930"/>
      <c r="I10930"/>
      <c r="J10930"/>
      <c r="K10930"/>
      <c r="L10930"/>
      <c r="M10930"/>
      <c r="N10930"/>
      <c r="O10930"/>
      <c r="P10930"/>
      <c r="Q10930"/>
    </row>
    <row r="10931" spans="3:17" x14ac:dyDescent="0.35">
      <c r="C10931"/>
      <c r="D10931"/>
      <c r="E10931"/>
      <c r="F10931"/>
      <c r="G10931"/>
      <c r="H10931"/>
      <c r="I10931"/>
      <c r="J10931"/>
      <c r="K10931"/>
      <c r="L10931"/>
      <c r="M10931"/>
      <c r="N10931"/>
      <c r="O10931"/>
      <c r="P10931"/>
      <c r="Q10931"/>
    </row>
    <row r="10932" spans="3:17" x14ac:dyDescent="0.35">
      <c r="C10932"/>
      <c r="D10932"/>
      <c r="E10932"/>
      <c r="F10932"/>
      <c r="G10932"/>
      <c r="H10932"/>
      <c r="I10932"/>
      <c r="J10932"/>
      <c r="K10932"/>
      <c r="L10932"/>
      <c r="M10932"/>
      <c r="N10932"/>
      <c r="O10932"/>
      <c r="P10932"/>
      <c r="Q10932"/>
    </row>
    <row r="10933" spans="3:17" x14ac:dyDescent="0.35">
      <c r="C10933"/>
      <c r="D10933"/>
      <c r="E10933"/>
      <c r="F10933"/>
      <c r="G10933"/>
      <c r="H10933"/>
      <c r="I10933"/>
      <c r="J10933"/>
      <c r="K10933"/>
      <c r="L10933"/>
      <c r="M10933"/>
      <c r="N10933"/>
      <c r="O10933"/>
      <c r="P10933"/>
      <c r="Q10933"/>
    </row>
    <row r="10934" spans="3:17" x14ac:dyDescent="0.35">
      <c r="C10934"/>
      <c r="D10934"/>
      <c r="E10934"/>
      <c r="F10934"/>
      <c r="G10934"/>
      <c r="H10934"/>
      <c r="I10934"/>
      <c r="J10934"/>
      <c r="K10934"/>
      <c r="L10934"/>
      <c r="M10934"/>
      <c r="N10934"/>
      <c r="O10934"/>
      <c r="P10934"/>
      <c r="Q10934"/>
    </row>
    <row r="10935" spans="3:17" x14ac:dyDescent="0.35">
      <c r="C10935"/>
      <c r="D10935"/>
      <c r="E10935"/>
      <c r="F10935"/>
      <c r="G10935"/>
      <c r="H10935"/>
      <c r="I10935"/>
      <c r="J10935"/>
      <c r="K10935"/>
      <c r="L10935"/>
      <c r="M10935"/>
      <c r="N10935"/>
      <c r="O10935"/>
      <c r="P10935"/>
      <c r="Q10935"/>
    </row>
    <row r="10936" spans="3:17" x14ac:dyDescent="0.35">
      <c r="C10936"/>
      <c r="D10936"/>
      <c r="E10936"/>
      <c r="F10936"/>
      <c r="G10936"/>
      <c r="H10936"/>
      <c r="I10936"/>
      <c r="J10936"/>
      <c r="K10936"/>
      <c r="L10936"/>
      <c r="M10936"/>
      <c r="N10936"/>
      <c r="O10936"/>
      <c r="P10936"/>
      <c r="Q10936"/>
    </row>
    <row r="10937" spans="3:17" x14ac:dyDescent="0.35">
      <c r="C10937"/>
      <c r="D10937"/>
      <c r="E10937"/>
      <c r="F10937"/>
      <c r="G10937"/>
      <c r="H10937"/>
      <c r="I10937"/>
      <c r="J10937"/>
      <c r="K10937"/>
      <c r="L10937"/>
      <c r="M10937"/>
      <c r="N10937"/>
      <c r="O10937"/>
      <c r="P10937"/>
      <c r="Q10937"/>
    </row>
    <row r="10938" spans="3:17" x14ac:dyDescent="0.35">
      <c r="C10938"/>
      <c r="D10938"/>
      <c r="E10938"/>
      <c r="F10938"/>
      <c r="G10938"/>
      <c r="H10938"/>
      <c r="I10938"/>
      <c r="J10938"/>
      <c r="K10938"/>
      <c r="L10938"/>
      <c r="M10938"/>
      <c r="N10938"/>
      <c r="O10938"/>
      <c r="P10938"/>
      <c r="Q10938"/>
    </row>
    <row r="10939" spans="3:17" x14ac:dyDescent="0.35">
      <c r="C10939"/>
      <c r="D10939"/>
      <c r="E10939"/>
      <c r="F10939"/>
      <c r="G10939"/>
      <c r="H10939"/>
      <c r="I10939"/>
      <c r="J10939"/>
      <c r="K10939"/>
      <c r="L10939"/>
      <c r="M10939"/>
      <c r="N10939"/>
      <c r="O10939"/>
      <c r="P10939"/>
      <c r="Q10939"/>
    </row>
    <row r="10940" spans="3:17" x14ac:dyDescent="0.35">
      <c r="C10940"/>
      <c r="D10940"/>
      <c r="E10940"/>
      <c r="F10940"/>
      <c r="G10940"/>
      <c r="H10940"/>
      <c r="I10940"/>
      <c r="J10940"/>
      <c r="K10940"/>
      <c r="L10940"/>
      <c r="M10940"/>
      <c r="N10940"/>
      <c r="O10940"/>
      <c r="P10940"/>
      <c r="Q10940"/>
    </row>
    <row r="10941" spans="3:17" x14ac:dyDescent="0.35">
      <c r="C10941"/>
      <c r="D10941"/>
      <c r="E10941"/>
      <c r="F10941"/>
      <c r="G10941"/>
      <c r="H10941"/>
      <c r="I10941"/>
      <c r="J10941"/>
      <c r="K10941"/>
      <c r="L10941"/>
      <c r="M10941"/>
      <c r="N10941"/>
      <c r="O10941"/>
      <c r="P10941"/>
      <c r="Q10941"/>
    </row>
    <row r="10942" spans="3:17" x14ac:dyDescent="0.35">
      <c r="C10942"/>
      <c r="D10942"/>
      <c r="E10942"/>
      <c r="F10942"/>
      <c r="G10942"/>
      <c r="H10942"/>
      <c r="I10942"/>
      <c r="J10942"/>
      <c r="K10942"/>
      <c r="L10942"/>
      <c r="M10942"/>
      <c r="N10942"/>
      <c r="O10942"/>
      <c r="P10942"/>
      <c r="Q10942"/>
    </row>
    <row r="10943" spans="3:17" x14ac:dyDescent="0.35">
      <c r="C10943"/>
      <c r="D10943"/>
      <c r="E10943"/>
      <c r="F10943"/>
      <c r="G10943"/>
      <c r="H10943"/>
      <c r="I10943"/>
      <c r="J10943"/>
      <c r="K10943"/>
      <c r="L10943"/>
      <c r="M10943"/>
      <c r="N10943"/>
      <c r="O10943"/>
      <c r="P10943"/>
      <c r="Q10943"/>
    </row>
    <row r="10944" spans="3:17" x14ac:dyDescent="0.35">
      <c r="C10944"/>
      <c r="D10944"/>
      <c r="E10944"/>
      <c r="F10944"/>
      <c r="G10944"/>
      <c r="H10944"/>
      <c r="I10944"/>
      <c r="J10944"/>
      <c r="K10944"/>
      <c r="L10944"/>
      <c r="M10944"/>
      <c r="N10944"/>
      <c r="O10944"/>
      <c r="P10944"/>
      <c r="Q10944"/>
    </row>
    <row r="10945" spans="3:17" x14ac:dyDescent="0.35">
      <c r="C10945"/>
      <c r="D10945"/>
      <c r="E10945"/>
      <c r="F10945"/>
      <c r="G10945"/>
      <c r="H10945"/>
      <c r="I10945"/>
      <c r="J10945"/>
      <c r="K10945"/>
      <c r="L10945"/>
      <c r="M10945"/>
      <c r="N10945"/>
      <c r="O10945"/>
      <c r="P10945"/>
      <c r="Q10945"/>
    </row>
    <row r="10946" spans="3:17" x14ac:dyDescent="0.35">
      <c r="C10946"/>
      <c r="D10946"/>
      <c r="E10946"/>
      <c r="F10946"/>
      <c r="G10946"/>
      <c r="H10946"/>
      <c r="I10946"/>
      <c r="J10946"/>
      <c r="K10946"/>
      <c r="L10946"/>
      <c r="M10946"/>
      <c r="N10946"/>
      <c r="O10946"/>
      <c r="P10946"/>
      <c r="Q10946"/>
    </row>
    <row r="10947" spans="3:17" x14ac:dyDescent="0.35">
      <c r="C10947"/>
      <c r="D10947"/>
      <c r="E10947"/>
      <c r="F10947"/>
      <c r="G10947"/>
      <c r="H10947"/>
      <c r="I10947"/>
      <c r="J10947"/>
      <c r="K10947"/>
      <c r="L10947"/>
      <c r="M10947"/>
      <c r="N10947"/>
      <c r="O10947"/>
      <c r="P10947"/>
      <c r="Q10947"/>
    </row>
    <row r="10948" spans="3:17" x14ac:dyDescent="0.35">
      <c r="C10948"/>
      <c r="D10948"/>
      <c r="E10948"/>
      <c r="F10948"/>
      <c r="G10948"/>
      <c r="H10948"/>
      <c r="I10948"/>
      <c r="J10948"/>
      <c r="K10948"/>
      <c r="L10948"/>
      <c r="M10948"/>
      <c r="N10948"/>
      <c r="O10948"/>
      <c r="P10948"/>
      <c r="Q10948"/>
    </row>
    <row r="10949" spans="3:17" x14ac:dyDescent="0.35">
      <c r="C10949"/>
      <c r="D10949"/>
      <c r="E10949"/>
      <c r="F10949"/>
      <c r="G10949"/>
      <c r="H10949"/>
      <c r="I10949"/>
      <c r="J10949"/>
      <c r="K10949"/>
      <c r="L10949"/>
      <c r="M10949"/>
      <c r="N10949"/>
      <c r="O10949"/>
      <c r="P10949"/>
      <c r="Q10949"/>
    </row>
    <row r="10950" spans="3:17" x14ac:dyDescent="0.35">
      <c r="C10950"/>
      <c r="D10950"/>
      <c r="E10950"/>
      <c r="F10950"/>
      <c r="G10950"/>
      <c r="H10950"/>
      <c r="I10950"/>
      <c r="J10950"/>
      <c r="K10950"/>
      <c r="L10950"/>
      <c r="M10950"/>
      <c r="N10950"/>
      <c r="O10950"/>
      <c r="P10950"/>
      <c r="Q10950"/>
    </row>
    <row r="10951" spans="3:17" x14ac:dyDescent="0.35">
      <c r="C10951"/>
      <c r="D10951"/>
      <c r="E10951"/>
      <c r="F10951"/>
      <c r="G10951"/>
      <c r="H10951"/>
      <c r="I10951"/>
      <c r="J10951"/>
      <c r="K10951"/>
      <c r="L10951"/>
      <c r="M10951"/>
      <c r="N10951"/>
      <c r="O10951"/>
      <c r="P10951"/>
      <c r="Q10951"/>
    </row>
    <row r="10952" spans="3:17" x14ac:dyDescent="0.35">
      <c r="C10952"/>
      <c r="D10952"/>
      <c r="E10952"/>
      <c r="F10952"/>
      <c r="G10952"/>
      <c r="H10952"/>
      <c r="I10952"/>
      <c r="J10952"/>
      <c r="K10952"/>
      <c r="L10952"/>
      <c r="M10952"/>
      <c r="N10952"/>
      <c r="O10952"/>
      <c r="P10952"/>
      <c r="Q10952"/>
    </row>
    <row r="10953" spans="3:17" x14ac:dyDescent="0.35">
      <c r="C10953"/>
      <c r="D10953"/>
      <c r="E10953"/>
      <c r="F10953"/>
      <c r="G10953"/>
      <c r="H10953"/>
      <c r="I10953"/>
      <c r="J10953"/>
      <c r="K10953"/>
      <c r="L10953"/>
      <c r="M10953"/>
      <c r="N10953"/>
      <c r="O10953"/>
      <c r="P10953"/>
      <c r="Q10953"/>
    </row>
    <row r="10954" spans="3:17" x14ac:dyDescent="0.35">
      <c r="C10954"/>
      <c r="D10954"/>
      <c r="E10954"/>
      <c r="F10954"/>
      <c r="G10954"/>
      <c r="H10954"/>
      <c r="I10954"/>
      <c r="J10954"/>
      <c r="K10954"/>
      <c r="L10954"/>
      <c r="M10954"/>
      <c r="N10954"/>
      <c r="O10954"/>
      <c r="P10954"/>
      <c r="Q10954"/>
    </row>
    <row r="10955" spans="3:17" x14ac:dyDescent="0.35">
      <c r="C10955"/>
      <c r="D10955"/>
      <c r="E10955"/>
      <c r="F10955"/>
      <c r="G10955"/>
      <c r="H10955"/>
      <c r="I10955"/>
      <c r="J10955"/>
      <c r="K10955"/>
      <c r="L10955"/>
      <c r="M10955"/>
      <c r="N10955"/>
      <c r="O10955"/>
      <c r="P10955"/>
      <c r="Q10955"/>
    </row>
    <row r="10956" spans="3:17" x14ac:dyDescent="0.35">
      <c r="C10956"/>
      <c r="D10956"/>
      <c r="E10956"/>
      <c r="F10956"/>
      <c r="G10956"/>
      <c r="H10956"/>
      <c r="I10956"/>
      <c r="J10956"/>
      <c r="K10956"/>
      <c r="L10956"/>
      <c r="M10956"/>
      <c r="N10956"/>
      <c r="O10956"/>
      <c r="P10956"/>
      <c r="Q10956"/>
    </row>
    <row r="10957" spans="3:17" x14ac:dyDescent="0.35">
      <c r="C10957"/>
      <c r="D10957"/>
      <c r="E10957"/>
      <c r="F10957"/>
      <c r="G10957"/>
      <c r="H10957"/>
      <c r="I10957"/>
      <c r="J10957"/>
      <c r="K10957"/>
      <c r="L10957"/>
      <c r="M10957"/>
      <c r="N10957"/>
      <c r="O10957"/>
      <c r="P10957"/>
      <c r="Q10957"/>
    </row>
    <row r="10958" spans="3:17" x14ac:dyDescent="0.35">
      <c r="C10958"/>
      <c r="D10958"/>
      <c r="E10958"/>
      <c r="F10958"/>
      <c r="G10958"/>
      <c r="H10958"/>
      <c r="I10958"/>
      <c r="J10958"/>
      <c r="K10958"/>
      <c r="L10958"/>
      <c r="M10958"/>
      <c r="N10958"/>
      <c r="O10958"/>
      <c r="P10958"/>
      <c r="Q10958"/>
    </row>
    <row r="10959" spans="3:17" x14ac:dyDescent="0.35">
      <c r="C10959"/>
      <c r="D10959"/>
      <c r="E10959"/>
      <c r="F10959"/>
      <c r="G10959"/>
      <c r="H10959"/>
      <c r="I10959"/>
      <c r="J10959"/>
      <c r="K10959"/>
      <c r="L10959"/>
      <c r="M10959"/>
      <c r="N10959"/>
      <c r="O10959"/>
      <c r="P10959"/>
      <c r="Q10959"/>
    </row>
    <row r="10960" spans="3:17" x14ac:dyDescent="0.35">
      <c r="C10960"/>
      <c r="D10960"/>
      <c r="E10960"/>
      <c r="F10960"/>
      <c r="G10960"/>
      <c r="H10960"/>
      <c r="I10960"/>
      <c r="J10960"/>
      <c r="K10960"/>
      <c r="L10960"/>
      <c r="M10960"/>
      <c r="N10960"/>
      <c r="O10960"/>
      <c r="P10960"/>
      <c r="Q10960"/>
    </row>
    <row r="10961" spans="3:17" x14ac:dyDescent="0.35">
      <c r="C10961"/>
      <c r="D10961"/>
      <c r="E10961"/>
      <c r="F10961"/>
      <c r="G10961"/>
      <c r="H10961"/>
      <c r="I10961"/>
      <c r="J10961"/>
      <c r="K10961"/>
      <c r="L10961"/>
      <c r="M10961"/>
      <c r="N10961"/>
      <c r="O10961"/>
      <c r="P10961"/>
      <c r="Q10961"/>
    </row>
    <row r="10962" spans="3:17" x14ac:dyDescent="0.35">
      <c r="C10962"/>
      <c r="D10962"/>
      <c r="E10962"/>
      <c r="F10962"/>
      <c r="G10962"/>
      <c r="H10962"/>
      <c r="I10962"/>
      <c r="J10962"/>
      <c r="K10962"/>
      <c r="L10962"/>
      <c r="M10962"/>
      <c r="N10962"/>
      <c r="O10962"/>
      <c r="P10962"/>
      <c r="Q10962"/>
    </row>
    <row r="10963" spans="3:17" x14ac:dyDescent="0.35">
      <c r="C10963"/>
      <c r="D10963"/>
      <c r="E10963"/>
      <c r="F10963"/>
      <c r="G10963"/>
      <c r="H10963"/>
      <c r="I10963"/>
      <c r="J10963"/>
      <c r="K10963"/>
      <c r="L10963"/>
      <c r="M10963"/>
      <c r="N10963"/>
      <c r="O10963"/>
      <c r="P10963"/>
      <c r="Q10963"/>
    </row>
    <row r="10964" spans="3:17" x14ac:dyDescent="0.35">
      <c r="C10964"/>
      <c r="D10964"/>
      <c r="E10964"/>
      <c r="F10964"/>
      <c r="G10964"/>
      <c r="H10964"/>
      <c r="I10964"/>
      <c r="J10964"/>
      <c r="K10964"/>
      <c r="L10964"/>
      <c r="M10964"/>
      <c r="N10964"/>
      <c r="O10964"/>
      <c r="P10964"/>
      <c r="Q10964"/>
    </row>
    <row r="10965" spans="3:17" x14ac:dyDescent="0.35">
      <c r="C10965"/>
      <c r="D10965"/>
      <c r="E10965"/>
      <c r="F10965"/>
      <c r="G10965"/>
      <c r="H10965"/>
      <c r="I10965"/>
      <c r="J10965"/>
      <c r="K10965"/>
      <c r="L10965"/>
      <c r="M10965"/>
      <c r="N10965"/>
      <c r="O10965"/>
      <c r="P10965"/>
      <c r="Q10965"/>
    </row>
    <row r="10966" spans="3:17" x14ac:dyDescent="0.35">
      <c r="C10966"/>
      <c r="D10966"/>
      <c r="E10966"/>
      <c r="F10966"/>
      <c r="G10966"/>
      <c r="H10966"/>
      <c r="I10966"/>
      <c r="J10966"/>
      <c r="K10966"/>
      <c r="L10966"/>
      <c r="M10966"/>
      <c r="N10966"/>
      <c r="O10966"/>
      <c r="P10966"/>
      <c r="Q10966"/>
    </row>
    <row r="10967" spans="3:17" x14ac:dyDescent="0.35">
      <c r="C10967"/>
      <c r="D10967"/>
      <c r="E10967"/>
      <c r="F10967"/>
      <c r="G10967"/>
      <c r="H10967"/>
      <c r="I10967"/>
      <c r="J10967"/>
      <c r="K10967"/>
      <c r="L10967"/>
      <c r="M10967"/>
      <c r="N10967"/>
      <c r="O10967"/>
      <c r="P10967"/>
      <c r="Q10967"/>
    </row>
    <row r="10968" spans="3:17" x14ac:dyDescent="0.35">
      <c r="C10968"/>
      <c r="D10968"/>
      <c r="E10968"/>
      <c r="F10968"/>
      <c r="G10968"/>
      <c r="H10968"/>
      <c r="I10968"/>
      <c r="J10968"/>
      <c r="K10968"/>
      <c r="L10968"/>
      <c r="M10968"/>
      <c r="N10968"/>
      <c r="O10968"/>
      <c r="P10968"/>
      <c r="Q10968"/>
    </row>
    <row r="10969" spans="3:17" x14ac:dyDescent="0.35">
      <c r="C10969"/>
      <c r="D10969"/>
      <c r="E10969"/>
      <c r="F10969"/>
      <c r="G10969"/>
      <c r="H10969"/>
      <c r="I10969"/>
      <c r="J10969"/>
      <c r="K10969"/>
      <c r="L10969"/>
      <c r="M10969"/>
      <c r="N10969"/>
      <c r="O10969"/>
      <c r="P10969"/>
      <c r="Q10969"/>
    </row>
    <row r="10970" spans="3:17" x14ac:dyDescent="0.35">
      <c r="C10970"/>
      <c r="D10970"/>
      <c r="E10970"/>
      <c r="F10970"/>
      <c r="G10970"/>
      <c r="H10970"/>
      <c r="I10970"/>
      <c r="J10970"/>
      <c r="K10970"/>
      <c r="L10970"/>
      <c r="M10970"/>
      <c r="N10970"/>
      <c r="O10970"/>
      <c r="P10970"/>
      <c r="Q10970"/>
    </row>
    <row r="10971" spans="3:17" x14ac:dyDescent="0.35">
      <c r="C10971"/>
      <c r="D10971"/>
      <c r="E10971"/>
      <c r="F10971"/>
      <c r="G10971"/>
      <c r="H10971"/>
      <c r="I10971"/>
      <c r="J10971"/>
      <c r="K10971"/>
      <c r="L10971"/>
      <c r="M10971"/>
      <c r="N10971"/>
      <c r="O10971"/>
      <c r="P10971"/>
      <c r="Q10971"/>
    </row>
    <row r="10972" spans="3:17" x14ac:dyDescent="0.35">
      <c r="C10972"/>
      <c r="D10972"/>
      <c r="E10972"/>
      <c r="F10972"/>
      <c r="G10972"/>
      <c r="H10972"/>
      <c r="I10972"/>
      <c r="J10972"/>
      <c r="K10972"/>
      <c r="L10972"/>
      <c r="M10972"/>
      <c r="N10972"/>
      <c r="O10972"/>
      <c r="P10972"/>
      <c r="Q10972"/>
    </row>
    <row r="10973" spans="3:17" x14ac:dyDescent="0.35">
      <c r="C10973"/>
      <c r="D10973"/>
      <c r="E10973"/>
      <c r="F10973"/>
      <c r="G10973"/>
      <c r="H10973"/>
      <c r="I10973"/>
      <c r="J10973"/>
      <c r="K10973"/>
      <c r="L10973"/>
      <c r="M10973"/>
      <c r="N10973"/>
      <c r="O10973"/>
      <c r="P10973"/>
      <c r="Q10973"/>
    </row>
    <row r="10974" spans="3:17" x14ac:dyDescent="0.35">
      <c r="C10974"/>
      <c r="D10974"/>
      <c r="E10974"/>
      <c r="F10974"/>
      <c r="G10974"/>
      <c r="H10974"/>
      <c r="I10974"/>
      <c r="J10974"/>
      <c r="K10974"/>
      <c r="L10974"/>
      <c r="M10974"/>
      <c r="N10974"/>
      <c r="O10974"/>
      <c r="P10974"/>
      <c r="Q10974"/>
    </row>
    <row r="10975" spans="3:17" x14ac:dyDescent="0.35">
      <c r="C10975"/>
      <c r="D10975"/>
      <c r="E10975"/>
      <c r="F10975"/>
      <c r="G10975"/>
      <c r="H10975"/>
      <c r="I10975"/>
      <c r="J10975"/>
      <c r="K10975"/>
      <c r="L10975"/>
      <c r="M10975"/>
      <c r="N10975"/>
      <c r="O10975"/>
      <c r="P10975"/>
      <c r="Q10975"/>
    </row>
    <row r="10976" spans="3:17" x14ac:dyDescent="0.35">
      <c r="C10976"/>
      <c r="D10976"/>
      <c r="E10976"/>
      <c r="F10976"/>
      <c r="G10976"/>
      <c r="H10976"/>
      <c r="I10976"/>
      <c r="J10976"/>
      <c r="K10976"/>
      <c r="L10976"/>
      <c r="M10976"/>
      <c r="N10976"/>
      <c r="O10976"/>
      <c r="P10976"/>
      <c r="Q10976"/>
    </row>
    <row r="10977" spans="3:17" x14ac:dyDescent="0.35">
      <c r="C10977"/>
      <c r="D10977"/>
      <c r="E10977"/>
      <c r="F10977"/>
      <c r="G10977"/>
      <c r="H10977"/>
      <c r="I10977"/>
      <c r="J10977"/>
      <c r="K10977"/>
      <c r="L10977"/>
      <c r="M10977"/>
      <c r="N10977"/>
      <c r="O10977"/>
      <c r="P10977"/>
      <c r="Q10977"/>
    </row>
    <row r="10978" spans="3:17" x14ac:dyDescent="0.35">
      <c r="C10978"/>
      <c r="D10978"/>
      <c r="E10978"/>
      <c r="F10978"/>
      <c r="G10978"/>
      <c r="H10978"/>
      <c r="I10978"/>
      <c r="J10978"/>
      <c r="K10978"/>
      <c r="L10978"/>
      <c r="M10978"/>
      <c r="N10978"/>
      <c r="O10978"/>
      <c r="P10978"/>
      <c r="Q10978"/>
    </row>
    <row r="10979" spans="3:17" x14ac:dyDescent="0.35">
      <c r="C10979"/>
      <c r="D10979"/>
      <c r="E10979"/>
      <c r="F10979"/>
      <c r="G10979"/>
      <c r="H10979"/>
      <c r="I10979"/>
      <c r="J10979"/>
      <c r="K10979"/>
      <c r="L10979"/>
      <c r="M10979"/>
      <c r="N10979"/>
      <c r="O10979"/>
      <c r="P10979"/>
      <c r="Q10979"/>
    </row>
    <row r="10980" spans="3:17" x14ac:dyDescent="0.35">
      <c r="C10980"/>
      <c r="D10980"/>
      <c r="E10980"/>
      <c r="F10980"/>
      <c r="G10980"/>
      <c r="H10980"/>
      <c r="I10980"/>
      <c r="J10980"/>
      <c r="K10980"/>
      <c r="L10980"/>
      <c r="M10980"/>
      <c r="N10980"/>
      <c r="O10980"/>
      <c r="P10980"/>
      <c r="Q10980"/>
    </row>
    <row r="10981" spans="3:17" x14ac:dyDescent="0.35">
      <c r="C10981"/>
      <c r="D10981"/>
      <c r="E10981"/>
      <c r="F10981"/>
      <c r="G10981"/>
      <c r="H10981"/>
      <c r="I10981"/>
      <c r="J10981"/>
      <c r="K10981"/>
      <c r="L10981"/>
      <c r="M10981"/>
      <c r="N10981"/>
      <c r="O10981"/>
      <c r="P10981"/>
      <c r="Q10981"/>
    </row>
    <row r="10982" spans="3:17" x14ac:dyDescent="0.35">
      <c r="C10982"/>
      <c r="D10982"/>
      <c r="E10982"/>
      <c r="F10982"/>
      <c r="G10982"/>
      <c r="H10982"/>
      <c r="I10982"/>
      <c r="J10982"/>
      <c r="K10982"/>
      <c r="L10982"/>
      <c r="M10982"/>
      <c r="N10982"/>
      <c r="O10982"/>
      <c r="P10982"/>
      <c r="Q10982"/>
    </row>
    <row r="10983" spans="3:17" x14ac:dyDescent="0.35">
      <c r="C10983"/>
      <c r="D10983"/>
      <c r="E10983"/>
      <c r="F10983"/>
      <c r="G10983"/>
      <c r="H10983"/>
      <c r="I10983"/>
      <c r="J10983"/>
      <c r="K10983"/>
      <c r="L10983"/>
      <c r="M10983"/>
      <c r="N10983"/>
      <c r="O10983"/>
      <c r="P10983"/>
      <c r="Q10983"/>
    </row>
    <row r="10984" spans="3:17" x14ac:dyDescent="0.35">
      <c r="C10984"/>
      <c r="D10984"/>
      <c r="E10984"/>
      <c r="F10984"/>
      <c r="G10984"/>
      <c r="H10984"/>
      <c r="I10984"/>
      <c r="J10984"/>
      <c r="K10984"/>
      <c r="L10984"/>
      <c r="M10984"/>
      <c r="N10984"/>
      <c r="O10984"/>
      <c r="P10984"/>
      <c r="Q10984"/>
    </row>
    <row r="10985" spans="3:17" x14ac:dyDescent="0.35">
      <c r="C10985"/>
      <c r="D10985"/>
      <c r="E10985"/>
      <c r="F10985"/>
      <c r="G10985"/>
      <c r="H10985"/>
      <c r="I10985"/>
      <c r="J10985"/>
      <c r="K10985"/>
      <c r="L10985"/>
      <c r="M10985"/>
      <c r="N10985"/>
      <c r="O10985"/>
      <c r="P10985"/>
      <c r="Q10985"/>
    </row>
    <row r="10986" spans="3:17" x14ac:dyDescent="0.35">
      <c r="C10986"/>
      <c r="D10986"/>
      <c r="E10986"/>
      <c r="F10986"/>
      <c r="G10986"/>
      <c r="H10986"/>
      <c r="I10986"/>
      <c r="J10986"/>
      <c r="K10986"/>
      <c r="L10986"/>
      <c r="M10986"/>
      <c r="N10986"/>
      <c r="O10986"/>
      <c r="P10986"/>
      <c r="Q10986"/>
    </row>
    <row r="10987" spans="3:17" x14ac:dyDescent="0.35">
      <c r="C10987"/>
      <c r="D10987"/>
      <c r="E10987"/>
      <c r="F10987"/>
      <c r="G10987"/>
      <c r="H10987"/>
      <c r="I10987"/>
      <c r="J10987"/>
      <c r="K10987"/>
      <c r="L10987"/>
      <c r="M10987"/>
      <c r="N10987"/>
      <c r="O10987"/>
      <c r="P10987"/>
      <c r="Q10987"/>
    </row>
    <row r="10988" spans="3:17" x14ac:dyDescent="0.35">
      <c r="C10988"/>
      <c r="D10988"/>
      <c r="E10988"/>
      <c r="F10988"/>
      <c r="G10988"/>
      <c r="H10988"/>
      <c r="I10988"/>
      <c r="J10988"/>
      <c r="K10988"/>
      <c r="L10988"/>
      <c r="M10988"/>
      <c r="N10988"/>
      <c r="O10988"/>
      <c r="P10988"/>
      <c r="Q10988"/>
    </row>
    <row r="10989" spans="3:17" x14ac:dyDescent="0.35">
      <c r="C10989"/>
      <c r="D10989"/>
      <c r="E10989"/>
      <c r="F10989"/>
      <c r="G10989"/>
      <c r="H10989"/>
      <c r="I10989"/>
      <c r="J10989"/>
      <c r="K10989"/>
      <c r="L10989"/>
      <c r="M10989"/>
      <c r="N10989"/>
      <c r="O10989"/>
      <c r="P10989"/>
      <c r="Q10989"/>
    </row>
    <row r="10990" spans="3:17" x14ac:dyDescent="0.35">
      <c r="C10990"/>
      <c r="D10990"/>
      <c r="E10990"/>
      <c r="F10990"/>
      <c r="G10990"/>
      <c r="H10990"/>
      <c r="I10990"/>
      <c r="J10990"/>
      <c r="K10990"/>
      <c r="L10990"/>
      <c r="M10990"/>
      <c r="N10990"/>
      <c r="O10990"/>
      <c r="P10990"/>
      <c r="Q10990"/>
    </row>
    <row r="10991" spans="3:17" x14ac:dyDescent="0.35">
      <c r="C10991"/>
      <c r="D10991"/>
      <c r="E10991"/>
      <c r="F10991"/>
      <c r="G10991"/>
      <c r="H10991"/>
      <c r="I10991"/>
      <c r="J10991"/>
      <c r="K10991"/>
      <c r="L10991"/>
      <c r="M10991"/>
      <c r="N10991"/>
      <c r="O10991"/>
      <c r="P10991"/>
      <c r="Q10991"/>
    </row>
    <row r="10992" spans="3:17" x14ac:dyDescent="0.35">
      <c r="C10992"/>
      <c r="D10992"/>
      <c r="E10992"/>
      <c r="F10992"/>
      <c r="G10992"/>
      <c r="H10992"/>
      <c r="I10992"/>
      <c r="J10992"/>
      <c r="K10992"/>
      <c r="L10992"/>
      <c r="M10992"/>
      <c r="N10992"/>
      <c r="O10992"/>
      <c r="P10992"/>
      <c r="Q10992"/>
    </row>
    <row r="10993" spans="3:17" x14ac:dyDescent="0.35">
      <c r="C10993"/>
      <c r="D10993"/>
      <c r="E10993"/>
      <c r="F10993"/>
      <c r="G10993"/>
      <c r="H10993"/>
      <c r="I10993"/>
      <c r="J10993"/>
      <c r="K10993"/>
      <c r="L10993"/>
      <c r="M10993"/>
      <c r="N10993"/>
      <c r="O10993"/>
      <c r="P10993"/>
      <c r="Q10993"/>
    </row>
    <row r="10994" spans="3:17" x14ac:dyDescent="0.35">
      <c r="C10994"/>
      <c r="D10994"/>
      <c r="E10994"/>
      <c r="F10994"/>
      <c r="G10994"/>
      <c r="H10994"/>
      <c r="I10994"/>
      <c r="J10994"/>
      <c r="K10994"/>
      <c r="L10994"/>
      <c r="M10994"/>
      <c r="N10994"/>
      <c r="O10994"/>
      <c r="P10994"/>
      <c r="Q10994"/>
    </row>
    <row r="10995" spans="3:17" x14ac:dyDescent="0.35">
      <c r="C10995"/>
      <c r="D10995"/>
      <c r="E10995"/>
      <c r="F10995"/>
      <c r="G10995"/>
      <c r="H10995"/>
      <c r="I10995"/>
      <c r="J10995"/>
      <c r="K10995"/>
      <c r="L10995"/>
      <c r="M10995"/>
      <c r="N10995"/>
      <c r="O10995"/>
      <c r="P10995"/>
      <c r="Q10995"/>
    </row>
    <row r="10996" spans="3:17" x14ac:dyDescent="0.35">
      <c r="C10996"/>
      <c r="D10996"/>
      <c r="E10996"/>
      <c r="F10996"/>
      <c r="G10996"/>
      <c r="H10996"/>
      <c r="I10996"/>
      <c r="J10996"/>
      <c r="K10996"/>
      <c r="L10996"/>
      <c r="M10996"/>
      <c r="N10996"/>
      <c r="O10996"/>
      <c r="P10996"/>
      <c r="Q10996"/>
    </row>
    <row r="10997" spans="3:17" x14ac:dyDescent="0.35">
      <c r="C10997"/>
      <c r="D10997"/>
      <c r="E10997"/>
      <c r="F10997"/>
      <c r="G10997"/>
      <c r="H10997"/>
      <c r="I10997"/>
      <c r="J10997"/>
      <c r="K10997"/>
      <c r="L10997"/>
      <c r="M10997"/>
      <c r="N10997"/>
      <c r="O10997"/>
      <c r="P10997"/>
      <c r="Q10997"/>
    </row>
    <row r="10998" spans="3:17" x14ac:dyDescent="0.35">
      <c r="C10998"/>
      <c r="D10998"/>
      <c r="E10998"/>
      <c r="F10998"/>
      <c r="G10998"/>
      <c r="H10998"/>
      <c r="I10998"/>
      <c r="J10998"/>
      <c r="K10998"/>
      <c r="L10998"/>
      <c r="M10998"/>
      <c r="N10998"/>
      <c r="O10998"/>
      <c r="P10998"/>
      <c r="Q10998"/>
    </row>
    <row r="10999" spans="3:17" x14ac:dyDescent="0.35">
      <c r="C10999"/>
      <c r="D10999"/>
      <c r="E10999"/>
      <c r="F10999"/>
      <c r="G10999"/>
      <c r="H10999"/>
      <c r="I10999"/>
      <c r="J10999"/>
      <c r="K10999"/>
      <c r="L10999"/>
      <c r="M10999"/>
      <c r="N10999"/>
      <c r="O10999"/>
      <c r="P10999"/>
      <c r="Q10999"/>
    </row>
    <row r="11000" spans="3:17" x14ac:dyDescent="0.35">
      <c r="C11000"/>
      <c r="D11000"/>
      <c r="E11000"/>
      <c r="F11000"/>
      <c r="G11000"/>
      <c r="H11000"/>
      <c r="I11000"/>
      <c r="J11000"/>
      <c r="K11000"/>
      <c r="L11000"/>
      <c r="M11000"/>
      <c r="N11000"/>
      <c r="O11000"/>
      <c r="P11000"/>
      <c r="Q11000"/>
    </row>
    <row r="11001" spans="3:17" x14ac:dyDescent="0.35">
      <c r="C11001"/>
      <c r="D11001"/>
      <c r="E11001"/>
      <c r="F11001"/>
      <c r="G11001"/>
      <c r="H11001"/>
      <c r="I11001"/>
      <c r="J11001"/>
      <c r="K11001"/>
      <c r="L11001"/>
      <c r="M11001"/>
      <c r="N11001"/>
      <c r="O11001"/>
      <c r="P11001"/>
      <c r="Q11001"/>
    </row>
    <row r="11002" spans="3:17" x14ac:dyDescent="0.35">
      <c r="C11002"/>
      <c r="D11002"/>
      <c r="E11002"/>
      <c r="F11002"/>
      <c r="G11002"/>
      <c r="H11002"/>
      <c r="I11002"/>
      <c r="J11002"/>
      <c r="K11002"/>
      <c r="L11002"/>
      <c r="M11002"/>
      <c r="N11002"/>
      <c r="O11002"/>
      <c r="P11002"/>
      <c r="Q11002"/>
    </row>
    <row r="11003" spans="3:17" x14ac:dyDescent="0.35">
      <c r="C11003"/>
      <c r="D11003"/>
      <c r="E11003"/>
      <c r="F11003"/>
      <c r="G11003"/>
      <c r="H11003"/>
      <c r="I11003"/>
      <c r="J11003"/>
      <c r="K11003"/>
      <c r="L11003"/>
      <c r="M11003"/>
      <c r="N11003"/>
      <c r="O11003"/>
      <c r="P11003"/>
      <c r="Q11003"/>
    </row>
    <row r="11004" spans="3:17" x14ac:dyDescent="0.35">
      <c r="C11004"/>
      <c r="D11004"/>
      <c r="E11004"/>
      <c r="F11004"/>
      <c r="G11004"/>
      <c r="H11004"/>
      <c r="I11004"/>
      <c r="J11004"/>
      <c r="K11004"/>
      <c r="L11004"/>
      <c r="M11004"/>
      <c r="N11004"/>
      <c r="O11004"/>
      <c r="P11004"/>
      <c r="Q11004"/>
    </row>
    <row r="11005" spans="3:17" x14ac:dyDescent="0.35">
      <c r="C11005"/>
      <c r="D11005"/>
      <c r="E11005"/>
      <c r="F11005"/>
      <c r="G11005"/>
      <c r="H11005"/>
      <c r="I11005"/>
      <c r="J11005"/>
      <c r="K11005"/>
      <c r="L11005"/>
      <c r="M11005"/>
      <c r="N11005"/>
      <c r="O11005"/>
      <c r="P11005"/>
      <c r="Q11005"/>
    </row>
    <row r="11006" spans="3:17" x14ac:dyDescent="0.35">
      <c r="C11006"/>
      <c r="D11006"/>
      <c r="E11006"/>
      <c r="F11006"/>
      <c r="G11006"/>
      <c r="H11006"/>
      <c r="I11006"/>
      <c r="J11006"/>
      <c r="K11006"/>
      <c r="L11006"/>
      <c r="M11006"/>
      <c r="N11006"/>
      <c r="O11006"/>
      <c r="P11006"/>
      <c r="Q11006"/>
    </row>
    <row r="11007" spans="3:17" x14ac:dyDescent="0.35">
      <c r="C11007"/>
      <c r="D11007"/>
      <c r="E11007"/>
      <c r="F11007"/>
      <c r="G11007"/>
      <c r="H11007"/>
      <c r="I11007"/>
      <c r="J11007"/>
      <c r="K11007"/>
      <c r="L11007"/>
      <c r="M11007"/>
      <c r="N11007"/>
      <c r="O11007"/>
      <c r="P11007"/>
      <c r="Q11007"/>
    </row>
    <row r="11008" spans="3:17" x14ac:dyDescent="0.35">
      <c r="C11008"/>
      <c r="D11008"/>
      <c r="E11008"/>
      <c r="F11008"/>
      <c r="G11008"/>
      <c r="H11008"/>
      <c r="I11008"/>
      <c r="J11008"/>
      <c r="K11008"/>
      <c r="L11008"/>
      <c r="M11008"/>
      <c r="N11008"/>
      <c r="O11008"/>
      <c r="P11008"/>
      <c r="Q11008"/>
    </row>
    <row r="11009" spans="3:17" x14ac:dyDescent="0.35">
      <c r="C11009"/>
      <c r="D11009"/>
      <c r="E11009"/>
      <c r="F11009"/>
      <c r="G11009"/>
      <c r="H11009"/>
      <c r="I11009"/>
      <c r="J11009"/>
      <c r="K11009"/>
      <c r="L11009"/>
      <c r="M11009"/>
      <c r="N11009"/>
      <c r="O11009"/>
      <c r="P11009"/>
      <c r="Q11009"/>
    </row>
    <row r="11010" spans="3:17" x14ac:dyDescent="0.35">
      <c r="C11010"/>
      <c r="D11010"/>
      <c r="E11010"/>
      <c r="F11010"/>
      <c r="G11010"/>
      <c r="H11010"/>
      <c r="I11010"/>
      <c r="J11010"/>
      <c r="K11010"/>
      <c r="L11010"/>
      <c r="M11010"/>
      <c r="N11010"/>
      <c r="O11010"/>
      <c r="P11010"/>
      <c r="Q11010"/>
    </row>
    <row r="11011" spans="3:17" x14ac:dyDescent="0.35">
      <c r="C11011"/>
      <c r="D11011"/>
      <c r="E11011"/>
      <c r="F11011"/>
      <c r="G11011"/>
      <c r="H11011"/>
      <c r="I11011"/>
      <c r="J11011"/>
      <c r="K11011"/>
      <c r="L11011"/>
      <c r="M11011"/>
      <c r="N11011"/>
      <c r="O11011"/>
      <c r="P11011"/>
      <c r="Q11011"/>
    </row>
    <row r="11012" spans="3:17" x14ac:dyDescent="0.35">
      <c r="C11012"/>
      <c r="D11012"/>
      <c r="E11012"/>
      <c r="F11012"/>
      <c r="G11012"/>
      <c r="H11012"/>
      <c r="I11012"/>
      <c r="J11012"/>
      <c r="K11012"/>
      <c r="L11012"/>
      <c r="M11012"/>
      <c r="N11012"/>
      <c r="O11012"/>
      <c r="P11012"/>
      <c r="Q11012"/>
    </row>
    <row r="11013" spans="3:17" x14ac:dyDescent="0.35">
      <c r="C11013"/>
      <c r="D11013"/>
      <c r="E11013"/>
      <c r="F11013"/>
      <c r="G11013"/>
      <c r="H11013"/>
      <c r="I11013"/>
      <c r="J11013"/>
      <c r="K11013"/>
      <c r="L11013"/>
      <c r="M11013"/>
      <c r="N11013"/>
      <c r="O11013"/>
      <c r="P11013"/>
      <c r="Q11013"/>
    </row>
    <row r="11014" spans="3:17" x14ac:dyDescent="0.35">
      <c r="C11014"/>
      <c r="D11014"/>
      <c r="E11014"/>
      <c r="F11014"/>
      <c r="G11014"/>
      <c r="H11014"/>
      <c r="I11014"/>
      <c r="J11014"/>
      <c r="K11014"/>
      <c r="L11014"/>
      <c r="M11014"/>
      <c r="N11014"/>
      <c r="O11014"/>
      <c r="P11014"/>
      <c r="Q11014"/>
    </row>
    <row r="11015" spans="3:17" x14ac:dyDescent="0.35">
      <c r="C11015"/>
      <c r="D11015"/>
      <c r="E11015"/>
      <c r="F11015"/>
      <c r="G11015"/>
      <c r="H11015"/>
      <c r="I11015"/>
      <c r="J11015"/>
      <c r="K11015"/>
      <c r="L11015"/>
      <c r="M11015"/>
      <c r="N11015"/>
      <c r="O11015"/>
      <c r="P11015"/>
      <c r="Q11015"/>
    </row>
    <row r="11016" spans="3:17" x14ac:dyDescent="0.35">
      <c r="C11016"/>
      <c r="D11016"/>
      <c r="E11016"/>
      <c r="F11016"/>
      <c r="G11016"/>
      <c r="H11016"/>
      <c r="I11016"/>
      <c r="J11016"/>
      <c r="K11016"/>
      <c r="L11016"/>
      <c r="M11016"/>
      <c r="N11016"/>
      <c r="O11016"/>
      <c r="P11016"/>
      <c r="Q11016"/>
    </row>
    <row r="11017" spans="3:17" x14ac:dyDescent="0.35">
      <c r="C11017"/>
      <c r="D11017"/>
      <c r="E11017"/>
      <c r="F11017"/>
      <c r="G11017"/>
      <c r="H11017"/>
      <c r="I11017"/>
      <c r="J11017"/>
      <c r="K11017"/>
      <c r="L11017"/>
      <c r="M11017"/>
      <c r="N11017"/>
      <c r="O11017"/>
      <c r="P11017"/>
      <c r="Q11017"/>
    </row>
    <row r="11018" spans="3:17" x14ac:dyDescent="0.35">
      <c r="C11018"/>
      <c r="D11018"/>
      <c r="E11018"/>
      <c r="F11018"/>
      <c r="G11018"/>
      <c r="H11018"/>
      <c r="I11018"/>
      <c r="J11018"/>
      <c r="K11018"/>
      <c r="L11018"/>
      <c r="M11018"/>
      <c r="N11018"/>
      <c r="O11018"/>
      <c r="P11018"/>
      <c r="Q11018"/>
    </row>
    <row r="11019" spans="3:17" x14ac:dyDescent="0.35">
      <c r="C11019"/>
      <c r="D11019"/>
      <c r="E11019"/>
      <c r="F11019"/>
      <c r="G11019"/>
      <c r="H11019"/>
      <c r="I11019"/>
      <c r="J11019"/>
      <c r="K11019"/>
      <c r="L11019"/>
      <c r="M11019"/>
      <c r="N11019"/>
      <c r="O11019"/>
      <c r="P11019"/>
      <c r="Q11019"/>
    </row>
    <row r="11020" spans="3:17" x14ac:dyDescent="0.35">
      <c r="C11020"/>
      <c r="D11020"/>
      <c r="E11020"/>
      <c r="F11020"/>
      <c r="G11020"/>
      <c r="H11020"/>
      <c r="I11020"/>
      <c r="J11020"/>
      <c r="K11020"/>
      <c r="L11020"/>
      <c r="M11020"/>
      <c r="N11020"/>
      <c r="O11020"/>
      <c r="P11020"/>
      <c r="Q11020"/>
    </row>
    <row r="11021" spans="3:17" x14ac:dyDescent="0.35">
      <c r="C11021"/>
      <c r="D11021"/>
      <c r="E11021"/>
      <c r="F11021"/>
      <c r="G11021"/>
      <c r="H11021"/>
      <c r="I11021"/>
      <c r="J11021"/>
      <c r="K11021"/>
      <c r="L11021"/>
      <c r="M11021"/>
      <c r="N11021"/>
      <c r="O11021"/>
      <c r="P11021"/>
      <c r="Q11021"/>
    </row>
    <row r="11022" spans="3:17" x14ac:dyDescent="0.35">
      <c r="C11022"/>
      <c r="D11022"/>
      <c r="E11022"/>
      <c r="F11022"/>
      <c r="G11022"/>
      <c r="H11022"/>
      <c r="I11022"/>
      <c r="J11022"/>
      <c r="K11022"/>
      <c r="L11022"/>
      <c r="M11022"/>
      <c r="N11022"/>
      <c r="O11022"/>
      <c r="P11022"/>
      <c r="Q11022"/>
    </row>
    <row r="11023" spans="3:17" x14ac:dyDescent="0.35">
      <c r="C11023"/>
      <c r="D11023"/>
      <c r="E11023"/>
      <c r="F11023"/>
      <c r="G11023"/>
      <c r="H11023"/>
      <c r="I11023"/>
      <c r="J11023"/>
      <c r="K11023"/>
      <c r="L11023"/>
      <c r="M11023"/>
      <c r="N11023"/>
      <c r="O11023"/>
      <c r="P11023"/>
      <c r="Q11023"/>
    </row>
    <row r="11024" spans="3:17" x14ac:dyDescent="0.35">
      <c r="C11024"/>
      <c r="D11024"/>
      <c r="E11024"/>
      <c r="F11024"/>
      <c r="G11024"/>
      <c r="H11024"/>
      <c r="I11024"/>
      <c r="J11024"/>
      <c r="K11024"/>
      <c r="L11024"/>
      <c r="M11024"/>
      <c r="N11024"/>
      <c r="O11024"/>
      <c r="P11024"/>
      <c r="Q11024"/>
    </row>
    <row r="11025" spans="3:17" x14ac:dyDescent="0.35">
      <c r="C11025"/>
      <c r="D11025"/>
      <c r="E11025"/>
      <c r="F11025"/>
      <c r="G11025"/>
      <c r="H11025"/>
      <c r="I11025"/>
      <c r="J11025"/>
      <c r="K11025"/>
      <c r="L11025"/>
      <c r="M11025"/>
      <c r="N11025"/>
      <c r="O11025"/>
      <c r="P11025"/>
      <c r="Q11025"/>
    </row>
    <row r="11026" spans="3:17" x14ac:dyDescent="0.35">
      <c r="C11026"/>
      <c r="D11026"/>
      <c r="E11026"/>
      <c r="F11026"/>
      <c r="G11026"/>
      <c r="H11026"/>
      <c r="I11026"/>
      <c r="J11026"/>
      <c r="K11026"/>
      <c r="L11026"/>
      <c r="M11026"/>
      <c r="N11026"/>
      <c r="O11026"/>
      <c r="P11026"/>
      <c r="Q11026"/>
    </row>
    <row r="11027" spans="3:17" x14ac:dyDescent="0.35">
      <c r="C11027"/>
      <c r="D11027"/>
      <c r="E11027"/>
      <c r="F11027"/>
      <c r="G11027"/>
      <c r="H11027"/>
      <c r="I11027"/>
      <c r="J11027"/>
      <c r="K11027"/>
      <c r="L11027"/>
      <c r="M11027"/>
      <c r="N11027"/>
      <c r="O11027"/>
      <c r="P11027"/>
      <c r="Q11027"/>
    </row>
    <row r="11028" spans="3:17" x14ac:dyDescent="0.35">
      <c r="C11028"/>
      <c r="D11028"/>
      <c r="E11028"/>
      <c r="F11028"/>
      <c r="G11028"/>
      <c r="H11028"/>
      <c r="I11028"/>
      <c r="J11028"/>
      <c r="K11028"/>
      <c r="L11028"/>
      <c r="M11028"/>
      <c r="N11028"/>
      <c r="O11028"/>
      <c r="P11028"/>
      <c r="Q11028"/>
    </row>
    <row r="11029" spans="3:17" x14ac:dyDescent="0.35">
      <c r="C11029"/>
      <c r="D11029"/>
      <c r="E11029"/>
      <c r="F11029"/>
      <c r="G11029"/>
      <c r="H11029"/>
      <c r="I11029"/>
      <c r="J11029"/>
      <c r="K11029"/>
      <c r="L11029"/>
      <c r="M11029"/>
      <c r="N11029"/>
      <c r="O11029"/>
      <c r="P11029"/>
      <c r="Q11029"/>
    </row>
    <row r="11030" spans="3:17" x14ac:dyDescent="0.35">
      <c r="C11030"/>
      <c r="D11030"/>
      <c r="E11030"/>
      <c r="F11030"/>
      <c r="G11030"/>
      <c r="H11030"/>
      <c r="I11030"/>
      <c r="J11030"/>
      <c r="K11030"/>
      <c r="L11030"/>
      <c r="M11030"/>
      <c r="N11030"/>
      <c r="O11030"/>
      <c r="P11030"/>
      <c r="Q11030"/>
    </row>
    <row r="11031" spans="3:17" x14ac:dyDescent="0.35">
      <c r="C11031"/>
      <c r="D11031"/>
      <c r="E11031"/>
      <c r="F11031"/>
      <c r="G11031"/>
      <c r="H11031"/>
      <c r="I11031"/>
      <c r="J11031"/>
      <c r="K11031"/>
      <c r="L11031"/>
      <c r="M11031"/>
      <c r="N11031"/>
      <c r="O11031"/>
      <c r="P11031"/>
      <c r="Q11031"/>
    </row>
    <row r="11032" spans="3:17" x14ac:dyDescent="0.35">
      <c r="C11032"/>
      <c r="D11032"/>
      <c r="E11032"/>
      <c r="F11032"/>
      <c r="G11032"/>
      <c r="H11032"/>
      <c r="I11032"/>
      <c r="J11032"/>
      <c r="K11032"/>
      <c r="L11032"/>
      <c r="M11032"/>
      <c r="N11032"/>
      <c r="O11032"/>
      <c r="P11032"/>
      <c r="Q11032"/>
    </row>
    <row r="11033" spans="3:17" x14ac:dyDescent="0.35">
      <c r="C11033"/>
      <c r="D11033"/>
      <c r="E11033"/>
      <c r="F11033"/>
      <c r="G11033"/>
      <c r="H11033"/>
      <c r="I11033"/>
      <c r="J11033"/>
      <c r="K11033"/>
      <c r="L11033"/>
      <c r="M11033"/>
      <c r="N11033"/>
      <c r="O11033"/>
      <c r="P11033"/>
      <c r="Q11033"/>
    </row>
    <row r="11034" spans="3:17" x14ac:dyDescent="0.35">
      <c r="C11034"/>
      <c r="D11034"/>
      <c r="E11034"/>
      <c r="F11034"/>
      <c r="G11034"/>
      <c r="H11034"/>
      <c r="I11034"/>
      <c r="J11034"/>
      <c r="K11034"/>
      <c r="L11034"/>
      <c r="M11034"/>
      <c r="N11034"/>
      <c r="O11034"/>
      <c r="P11034"/>
      <c r="Q11034"/>
    </row>
    <row r="11035" spans="3:17" x14ac:dyDescent="0.35">
      <c r="C11035"/>
      <c r="D11035"/>
      <c r="E11035"/>
      <c r="F11035"/>
      <c r="G11035"/>
      <c r="H11035"/>
      <c r="I11035"/>
      <c r="J11035"/>
      <c r="K11035"/>
      <c r="L11035"/>
      <c r="M11035"/>
      <c r="N11035"/>
      <c r="O11035"/>
      <c r="P11035"/>
      <c r="Q11035"/>
    </row>
    <row r="11036" spans="3:17" x14ac:dyDescent="0.35">
      <c r="C11036"/>
      <c r="D11036"/>
      <c r="E11036"/>
      <c r="F11036"/>
      <c r="G11036"/>
      <c r="H11036"/>
      <c r="I11036"/>
      <c r="J11036"/>
      <c r="K11036"/>
      <c r="L11036"/>
      <c r="M11036"/>
      <c r="N11036"/>
      <c r="O11036"/>
      <c r="P11036"/>
      <c r="Q11036"/>
    </row>
    <row r="11037" spans="3:17" x14ac:dyDescent="0.35">
      <c r="C11037"/>
      <c r="D11037"/>
      <c r="E11037"/>
      <c r="F11037"/>
      <c r="G11037"/>
      <c r="H11037"/>
      <c r="I11037"/>
      <c r="J11037"/>
      <c r="K11037"/>
      <c r="L11037"/>
      <c r="M11037"/>
      <c r="N11037"/>
      <c r="O11037"/>
      <c r="P11037"/>
      <c r="Q11037"/>
    </row>
    <row r="11038" spans="3:17" x14ac:dyDescent="0.35">
      <c r="C11038"/>
      <c r="D11038"/>
      <c r="E11038"/>
      <c r="F11038"/>
      <c r="G11038"/>
      <c r="H11038"/>
      <c r="I11038"/>
      <c r="J11038"/>
      <c r="K11038"/>
      <c r="L11038"/>
      <c r="M11038"/>
      <c r="N11038"/>
      <c r="O11038"/>
      <c r="P11038"/>
      <c r="Q11038"/>
    </row>
    <row r="11039" spans="3:17" x14ac:dyDescent="0.35">
      <c r="C11039"/>
      <c r="D11039"/>
      <c r="E11039"/>
      <c r="F11039"/>
      <c r="G11039"/>
      <c r="H11039"/>
      <c r="I11039"/>
      <c r="J11039"/>
      <c r="K11039"/>
      <c r="L11039"/>
      <c r="M11039"/>
      <c r="N11039"/>
      <c r="O11039"/>
      <c r="P11039"/>
      <c r="Q11039"/>
    </row>
    <row r="11040" spans="3:17" x14ac:dyDescent="0.35">
      <c r="C11040"/>
      <c r="D11040"/>
      <c r="E11040"/>
      <c r="F11040"/>
      <c r="G11040"/>
      <c r="H11040"/>
      <c r="I11040"/>
      <c r="J11040"/>
      <c r="K11040"/>
      <c r="L11040"/>
      <c r="M11040"/>
      <c r="N11040"/>
      <c r="O11040"/>
      <c r="P11040"/>
      <c r="Q11040"/>
    </row>
    <row r="11041" spans="3:17" x14ac:dyDescent="0.35">
      <c r="C11041"/>
      <c r="D11041"/>
      <c r="E11041"/>
      <c r="F11041"/>
      <c r="G11041"/>
      <c r="H11041"/>
      <c r="I11041"/>
      <c r="J11041"/>
      <c r="K11041"/>
      <c r="L11041"/>
      <c r="M11041"/>
      <c r="N11041"/>
      <c r="O11041"/>
      <c r="P11041"/>
      <c r="Q11041"/>
    </row>
    <row r="11042" spans="3:17" x14ac:dyDescent="0.35">
      <c r="C11042"/>
      <c r="D11042"/>
      <c r="E11042"/>
      <c r="F11042"/>
      <c r="G11042"/>
      <c r="H11042"/>
      <c r="I11042"/>
      <c r="J11042"/>
      <c r="K11042"/>
      <c r="L11042"/>
      <c r="M11042"/>
      <c r="N11042"/>
      <c r="O11042"/>
      <c r="P11042"/>
      <c r="Q11042"/>
    </row>
    <row r="11043" spans="3:17" x14ac:dyDescent="0.35">
      <c r="C11043"/>
      <c r="D11043"/>
      <c r="E11043"/>
      <c r="F11043"/>
      <c r="G11043"/>
      <c r="H11043"/>
      <c r="I11043"/>
      <c r="J11043"/>
      <c r="K11043"/>
      <c r="L11043"/>
      <c r="M11043"/>
      <c r="N11043"/>
      <c r="O11043"/>
      <c r="P11043"/>
      <c r="Q11043"/>
    </row>
    <row r="11044" spans="3:17" x14ac:dyDescent="0.35">
      <c r="C11044"/>
      <c r="D11044"/>
      <c r="E11044"/>
      <c r="F11044"/>
      <c r="G11044"/>
      <c r="H11044"/>
      <c r="I11044"/>
      <c r="J11044"/>
      <c r="K11044"/>
      <c r="L11044"/>
      <c r="M11044"/>
      <c r="N11044"/>
      <c r="O11044"/>
      <c r="P11044"/>
      <c r="Q11044"/>
    </row>
    <row r="11045" spans="3:17" x14ac:dyDescent="0.35">
      <c r="C11045"/>
      <c r="D11045"/>
      <c r="E11045"/>
      <c r="F11045"/>
      <c r="G11045"/>
      <c r="H11045"/>
      <c r="I11045"/>
      <c r="J11045"/>
      <c r="K11045"/>
      <c r="L11045"/>
      <c r="M11045"/>
      <c r="N11045"/>
      <c r="O11045"/>
      <c r="P11045"/>
      <c r="Q11045"/>
    </row>
    <row r="11046" spans="3:17" x14ac:dyDescent="0.35">
      <c r="C11046"/>
      <c r="D11046"/>
      <c r="E11046"/>
      <c r="F11046"/>
      <c r="G11046"/>
      <c r="H11046"/>
      <c r="I11046"/>
      <c r="J11046"/>
      <c r="K11046"/>
      <c r="L11046"/>
      <c r="M11046"/>
      <c r="N11046"/>
      <c r="O11046"/>
      <c r="P11046"/>
      <c r="Q11046"/>
    </row>
    <row r="11047" spans="3:17" x14ac:dyDescent="0.35">
      <c r="C11047"/>
      <c r="D11047"/>
      <c r="E11047"/>
      <c r="F11047"/>
      <c r="G11047"/>
      <c r="H11047"/>
      <c r="I11047"/>
      <c r="J11047"/>
      <c r="K11047"/>
      <c r="L11047"/>
      <c r="M11047"/>
      <c r="N11047"/>
      <c r="O11047"/>
      <c r="P11047"/>
      <c r="Q11047"/>
    </row>
    <row r="11048" spans="3:17" x14ac:dyDescent="0.35">
      <c r="C11048"/>
      <c r="D11048"/>
      <c r="E11048"/>
      <c r="F11048"/>
      <c r="G11048"/>
      <c r="H11048"/>
      <c r="I11048"/>
      <c r="J11048"/>
      <c r="K11048"/>
      <c r="L11048"/>
      <c r="M11048"/>
      <c r="N11048"/>
      <c r="O11048"/>
      <c r="P11048"/>
      <c r="Q11048"/>
    </row>
    <row r="11049" spans="3:17" x14ac:dyDescent="0.35">
      <c r="C11049"/>
      <c r="D11049"/>
      <c r="E11049"/>
      <c r="F11049"/>
      <c r="G11049"/>
      <c r="H11049"/>
      <c r="I11049"/>
      <c r="J11049"/>
      <c r="K11049"/>
      <c r="L11049"/>
      <c r="M11049"/>
      <c r="N11049"/>
      <c r="O11049"/>
      <c r="P11049"/>
      <c r="Q11049"/>
    </row>
    <row r="11050" spans="3:17" x14ac:dyDescent="0.35">
      <c r="C11050"/>
      <c r="D11050"/>
      <c r="E11050"/>
      <c r="F11050"/>
      <c r="G11050"/>
      <c r="H11050"/>
      <c r="I11050"/>
      <c r="J11050"/>
      <c r="K11050"/>
      <c r="L11050"/>
      <c r="M11050"/>
      <c r="N11050"/>
      <c r="O11050"/>
      <c r="P11050"/>
      <c r="Q11050"/>
    </row>
    <row r="11051" spans="3:17" x14ac:dyDescent="0.35">
      <c r="C11051"/>
      <c r="D11051"/>
      <c r="E11051"/>
      <c r="F11051"/>
      <c r="G11051"/>
      <c r="H11051"/>
      <c r="I11051"/>
      <c r="J11051"/>
      <c r="K11051"/>
      <c r="L11051"/>
      <c r="M11051"/>
      <c r="N11051"/>
      <c r="O11051"/>
      <c r="P11051"/>
      <c r="Q11051"/>
    </row>
    <row r="11052" spans="3:17" x14ac:dyDescent="0.35">
      <c r="C11052"/>
      <c r="D11052"/>
      <c r="E11052"/>
      <c r="F11052"/>
      <c r="G11052"/>
      <c r="H11052"/>
      <c r="I11052"/>
      <c r="J11052"/>
      <c r="K11052"/>
      <c r="L11052"/>
      <c r="M11052"/>
      <c r="N11052"/>
      <c r="O11052"/>
      <c r="P11052"/>
      <c r="Q11052"/>
    </row>
    <row r="11053" spans="3:17" x14ac:dyDescent="0.35">
      <c r="C11053"/>
      <c r="D11053"/>
      <c r="E11053"/>
      <c r="F11053"/>
      <c r="G11053"/>
      <c r="H11053"/>
      <c r="I11053"/>
      <c r="J11053"/>
      <c r="K11053"/>
      <c r="L11053"/>
      <c r="M11053"/>
      <c r="N11053"/>
      <c r="O11053"/>
      <c r="P11053"/>
      <c r="Q11053"/>
    </row>
    <row r="11054" spans="3:17" x14ac:dyDescent="0.35">
      <c r="C11054"/>
      <c r="D11054"/>
      <c r="E11054"/>
      <c r="F11054"/>
      <c r="G11054"/>
      <c r="H11054"/>
      <c r="I11054"/>
      <c r="J11054"/>
      <c r="K11054"/>
      <c r="L11054"/>
      <c r="M11054"/>
      <c r="N11054"/>
      <c r="O11054"/>
      <c r="P11054"/>
      <c r="Q11054"/>
    </row>
    <row r="11055" spans="3:17" x14ac:dyDescent="0.35">
      <c r="C11055"/>
      <c r="D11055"/>
      <c r="E11055"/>
      <c r="F11055"/>
      <c r="G11055"/>
      <c r="H11055"/>
      <c r="I11055"/>
      <c r="J11055"/>
      <c r="K11055"/>
      <c r="L11055"/>
      <c r="M11055"/>
      <c r="N11055"/>
      <c r="O11055"/>
      <c r="P11055"/>
      <c r="Q11055"/>
    </row>
    <row r="11056" spans="3:17" x14ac:dyDescent="0.35">
      <c r="C11056"/>
      <c r="D11056"/>
      <c r="E11056"/>
      <c r="F11056"/>
      <c r="G11056"/>
      <c r="H11056"/>
      <c r="I11056"/>
      <c r="J11056"/>
      <c r="K11056"/>
      <c r="L11056"/>
      <c r="M11056"/>
      <c r="N11056"/>
      <c r="O11056"/>
      <c r="P11056"/>
      <c r="Q11056"/>
    </row>
    <row r="11057" spans="3:17" x14ac:dyDescent="0.35">
      <c r="C11057"/>
      <c r="D11057"/>
      <c r="E11057"/>
      <c r="F11057"/>
      <c r="G11057"/>
      <c r="H11057"/>
      <c r="I11057"/>
      <c r="J11057"/>
      <c r="K11057"/>
      <c r="L11057"/>
      <c r="M11057"/>
      <c r="N11057"/>
      <c r="O11057"/>
      <c r="P11057"/>
      <c r="Q11057"/>
    </row>
    <row r="11058" spans="3:17" x14ac:dyDescent="0.35">
      <c r="C11058"/>
      <c r="D11058"/>
      <c r="E11058"/>
      <c r="F11058"/>
      <c r="G11058"/>
      <c r="H11058"/>
      <c r="I11058"/>
      <c r="J11058"/>
      <c r="K11058"/>
      <c r="L11058"/>
      <c r="M11058"/>
      <c r="N11058"/>
      <c r="O11058"/>
      <c r="P11058"/>
      <c r="Q11058"/>
    </row>
    <row r="11059" spans="3:17" x14ac:dyDescent="0.35">
      <c r="C11059"/>
      <c r="D11059"/>
      <c r="E11059"/>
      <c r="F11059"/>
      <c r="G11059"/>
      <c r="H11059"/>
      <c r="I11059"/>
      <c r="J11059"/>
      <c r="K11059"/>
      <c r="L11059"/>
      <c r="M11059"/>
      <c r="N11059"/>
      <c r="O11059"/>
      <c r="P11059"/>
      <c r="Q11059"/>
    </row>
    <row r="11060" spans="3:17" x14ac:dyDescent="0.35">
      <c r="C11060"/>
      <c r="D11060"/>
      <c r="E11060"/>
      <c r="F11060"/>
      <c r="G11060"/>
      <c r="H11060"/>
      <c r="I11060"/>
      <c r="J11060"/>
      <c r="K11060"/>
      <c r="L11060"/>
      <c r="M11060"/>
      <c r="N11060"/>
      <c r="O11060"/>
      <c r="P11060"/>
      <c r="Q11060"/>
    </row>
    <row r="11061" spans="3:17" x14ac:dyDescent="0.35">
      <c r="C11061"/>
      <c r="D11061"/>
      <c r="E11061"/>
      <c r="F11061"/>
      <c r="G11061"/>
      <c r="H11061"/>
      <c r="I11061"/>
      <c r="J11061"/>
      <c r="K11061"/>
      <c r="L11061"/>
      <c r="M11061"/>
      <c r="N11061"/>
      <c r="O11061"/>
      <c r="P11061"/>
      <c r="Q11061"/>
    </row>
    <row r="11062" spans="3:17" x14ac:dyDescent="0.35">
      <c r="C11062"/>
      <c r="D11062"/>
      <c r="E11062"/>
      <c r="F11062"/>
      <c r="G11062"/>
      <c r="H11062"/>
      <c r="I11062"/>
      <c r="J11062"/>
      <c r="K11062"/>
      <c r="L11062"/>
      <c r="M11062"/>
      <c r="N11062"/>
      <c r="O11062"/>
      <c r="P11062"/>
      <c r="Q11062"/>
    </row>
    <row r="11063" spans="3:17" x14ac:dyDescent="0.35">
      <c r="C11063"/>
      <c r="D11063"/>
      <c r="E11063"/>
      <c r="F11063"/>
      <c r="G11063"/>
      <c r="H11063"/>
      <c r="I11063"/>
      <c r="J11063"/>
      <c r="K11063"/>
      <c r="L11063"/>
      <c r="M11063"/>
      <c r="N11063"/>
      <c r="O11063"/>
      <c r="P11063"/>
      <c r="Q11063"/>
    </row>
    <row r="11064" spans="3:17" x14ac:dyDescent="0.35">
      <c r="C11064"/>
      <c r="D11064"/>
      <c r="E11064"/>
      <c r="F11064"/>
      <c r="G11064"/>
      <c r="H11064"/>
      <c r="I11064"/>
      <c r="J11064"/>
      <c r="K11064"/>
      <c r="L11064"/>
      <c r="M11064"/>
      <c r="N11064"/>
      <c r="O11064"/>
      <c r="P11064"/>
      <c r="Q11064"/>
    </row>
    <row r="11065" spans="3:17" x14ac:dyDescent="0.35">
      <c r="C11065"/>
      <c r="D11065"/>
      <c r="E11065"/>
      <c r="F11065"/>
      <c r="G11065"/>
      <c r="H11065"/>
      <c r="I11065"/>
      <c r="J11065"/>
      <c r="K11065"/>
      <c r="L11065"/>
      <c r="M11065"/>
      <c r="N11065"/>
      <c r="O11065"/>
      <c r="P11065"/>
      <c r="Q11065"/>
    </row>
    <row r="11066" spans="3:17" x14ac:dyDescent="0.35">
      <c r="C11066"/>
      <c r="D11066"/>
      <c r="E11066"/>
      <c r="F11066"/>
      <c r="G11066"/>
      <c r="H11066"/>
      <c r="I11066"/>
      <c r="J11066"/>
      <c r="K11066"/>
      <c r="L11066"/>
      <c r="M11066"/>
      <c r="N11066"/>
      <c r="O11066"/>
      <c r="P11066"/>
      <c r="Q11066"/>
    </row>
    <row r="11067" spans="3:17" x14ac:dyDescent="0.35">
      <c r="C11067"/>
      <c r="D11067"/>
      <c r="E11067"/>
      <c r="F11067"/>
      <c r="G11067"/>
      <c r="H11067"/>
      <c r="I11067"/>
      <c r="J11067"/>
      <c r="K11067"/>
      <c r="L11067"/>
      <c r="M11067"/>
      <c r="N11067"/>
      <c r="O11067"/>
      <c r="P11067"/>
      <c r="Q11067"/>
    </row>
    <row r="11068" spans="3:17" x14ac:dyDescent="0.35">
      <c r="C11068"/>
      <c r="D11068"/>
      <c r="E11068"/>
      <c r="F11068"/>
      <c r="G11068"/>
      <c r="H11068"/>
      <c r="I11068"/>
      <c r="J11068"/>
      <c r="K11068"/>
      <c r="L11068"/>
      <c r="M11068"/>
      <c r="N11068"/>
      <c r="O11068"/>
      <c r="P11068"/>
      <c r="Q11068"/>
    </row>
    <row r="11069" spans="3:17" x14ac:dyDescent="0.35">
      <c r="C11069"/>
      <c r="D11069"/>
      <c r="E11069"/>
      <c r="F11069"/>
      <c r="G11069"/>
      <c r="H11069"/>
      <c r="I11069"/>
      <c r="J11069"/>
      <c r="K11069"/>
      <c r="L11069"/>
      <c r="M11069"/>
      <c r="N11069"/>
      <c r="O11069"/>
      <c r="P11069"/>
      <c r="Q11069"/>
    </row>
    <row r="11070" spans="3:17" x14ac:dyDescent="0.35">
      <c r="C11070"/>
      <c r="D11070"/>
      <c r="E11070"/>
      <c r="F11070"/>
      <c r="G11070"/>
      <c r="H11070"/>
      <c r="I11070"/>
      <c r="J11070"/>
      <c r="K11070"/>
      <c r="L11070"/>
      <c r="M11070"/>
      <c r="N11070"/>
      <c r="O11070"/>
      <c r="P11070"/>
      <c r="Q11070"/>
    </row>
    <row r="11071" spans="3:17" x14ac:dyDescent="0.35">
      <c r="C11071"/>
      <c r="D11071"/>
      <c r="E11071"/>
      <c r="F11071"/>
      <c r="G11071"/>
      <c r="H11071"/>
      <c r="I11071"/>
      <c r="J11071"/>
      <c r="K11071"/>
      <c r="L11071"/>
      <c r="M11071"/>
      <c r="N11071"/>
      <c r="O11071"/>
      <c r="P11071"/>
      <c r="Q11071"/>
    </row>
    <row r="11072" spans="3:17" x14ac:dyDescent="0.35">
      <c r="C11072"/>
      <c r="D11072"/>
      <c r="E11072"/>
      <c r="F11072"/>
      <c r="G11072"/>
      <c r="H11072"/>
      <c r="I11072"/>
      <c r="J11072"/>
      <c r="K11072"/>
      <c r="L11072"/>
      <c r="M11072"/>
      <c r="N11072"/>
      <c r="O11072"/>
      <c r="P11072"/>
      <c r="Q11072"/>
    </row>
    <row r="11073" spans="3:17" x14ac:dyDescent="0.35">
      <c r="C11073"/>
      <c r="D11073"/>
      <c r="E11073"/>
      <c r="F11073"/>
      <c r="G11073"/>
      <c r="H11073"/>
      <c r="I11073"/>
      <c r="J11073"/>
      <c r="K11073"/>
      <c r="L11073"/>
      <c r="M11073"/>
      <c r="N11073"/>
      <c r="O11073"/>
      <c r="P11073"/>
      <c r="Q11073"/>
    </row>
    <row r="11074" spans="3:17" x14ac:dyDescent="0.35">
      <c r="C11074"/>
      <c r="D11074"/>
      <c r="E11074"/>
      <c r="F11074"/>
      <c r="G11074"/>
      <c r="H11074"/>
      <c r="I11074"/>
      <c r="J11074"/>
      <c r="K11074"/>
      <c r="L11074"/>
      <c r="M11074"/>
      <c r="N11074"/>
      <c r="O11074"/>
      <c r="P11074"/>
      <c r="Q11074"/>
    </row>
    <row r="11075" spans="3:17" x14ac:dyDescent="0.35">
      <c r="C11075"/>
      <c r="D11075"/>
      <c r="E11075"/>
      <c r="F11075"/>
      <c r="G11075"/>
      <c r="H11075"/>
      <c r="I11075"/>
      <c r="J11075"/>
      <c r="K11075"/>
      <c r="L11075"/>
      <c r="M11075"/>
      <c r="N11075"/>
      <c r="O11075"/>
      <c r="P11075"/>
      <c r="Q11075"/>
    </row>
    <row r="11076" spans="3:17" x14ac:dyDescent="0.35">
      <c r="C11076"/>
      <c r="D11076"/>
      <c r="E11076"/>
      <c r="F11076"/>
      <c r="G11076"/>
      <c r="H11076"/>
      <c r="I11076"/>
      <c r="J11076"/>
      <c r="K11076"/>
      <c r="L11076"/>
      <c r="M11076"/>
      <c r="N11076"/>
      <c r="O11076"/>
      <c r="P11076"/>
      <c r="Q11076"/>
    </row>
    <row r="11077" spans="3:17" x14ac:dyDescent="0.35">
      <c r="C11077"/>
      <c r="D11077"/>
      <c r="E11077"/>
      <c r="F11077"/>
      <c r="G11077"/>
      <c r="H11077"/>
      <c r="I11077"/>
      <c r="J11077"/>
      <c r="K11077"/>
      <c r="L11077"/>
      <c r="M11077"/>
      <c r="N11077"/>
      <c r="O11077"/>
      <c r="P11077"/>
      <c r="Q11077"/>
    </row>
    <row r="11078" spans="3:17" x14ac:dyDescent="0.35">
      <c r="C11078"/>
      <c r="D11078"/>
      <c r="E11078"/>
      <c r="F11078"/>
      <c r="G11078"/>
      <c r="H11078"/>
      <c r="I11078"/>
      <c r="J11078"/>
      <c r="K11078"/>
      <c r="L11078"/>
      <c r="M11078"/>
      <c r="N11078"/>
      <c r="O11078"/>
      <c r="P11078"/>
      <c r="Q11078"/>
    </row>
    <row r="11079" spans="3:17" x14ac:dyDescent="0.35">
      <c r="C11079"/>
      <c r="D11079"/>
      <c r="E11079"/>
      <c r="F11079"/>
      <c r="G11079"/>
      <c r="H11079"/>
      <c r="I11079"/>
      <c r="J11079"/>
      <c r="K11079"/>
      <c r="L11079"/>
      <c r="M11079"/>
      <c r="N11079"/>
      <c r="O11079"/>
      <c r="P11079"/>
      <c r="Q11079"/>
    </row>
    <row r="11080" spans="3:17" x14ac:dyDescent="0.35">
      <c r="C11080"/>
      <c r="D11080"/>
      <c r="E11080"/>
      <c r="F11080"/>
      <c r="G11080"/>
      <c r="H11080"/>
      <c r="I11080"/>
      <c r="J11080"/>
      <c r="K11080"/>
      <c r="L11080"/>
      <c r="M11080"/>
      <c r="N11080"/>
      <c r="O11080"/>
      <c r="P11080"/>
      <c r="Q11080"/>
    </row>
    <row r="11081" spans="3:17" x14ac:dyDescent="0.35">
      <c r="C11081"/>
      <c r="D11081"/>
      <c r="E11081"/>
      <c r="F11081"/>
      <c r="G11081"/>
      <c r="H11081"/>
      <c r="I11081"/>
      <c r="J11081"/>
      <c r="K11081"/>
      <c r="L11081"/>
      <c r="M11081"/>
      <c r="N11081"/>
      <c r="O11081"/>
      <c r="P11081"/>
      <c r="Q11081"/>
    </row>
    <row r="11082" spans="3:17" x14ac:dyDescent="0.35">
      <c r="C11082"/>
      <c r="D11082"/>
      <c r="E11082"/>
      <c r="F11082"/>
      <c r="G11082"/>
      <c r="H11082"/>
      <c r="I11082"/>
      <c r="J11082"/>
      <c r="K11082"/>
      <c r="L11082"/>
      <c r="M11082"/>
      <c r="N11082"/>
      <c r="O11082"/>
      <c r="P11082"/>
      <c r="Q11082"/>
    </row>
    <row r="11083" spans="3:17" x14ac:dyDescent="0.35">
      <c r="C11083"/>
      <c r="D11083"/>
      <c r="E11083"/>
      <c r="F11083"/>
      <c r="G11083"/>
      <c r="H11083"/>
      <c r="I11083"/>
      <c r="J11083"/>
      <c r="K11083"/>
      <c r="L11083"/>
      <c r="M11083"/>
      <c r="N11083"/>
      <c r="O11083"/>
      <c r="P11083"/>
      <c r="Q11083"/>
    </row>
    <row r="11084" spans="3:17" x14ac:dyDescent="0.35">
      <c r="C11084"/>
      <c r="D11084"/>
      <c r="E11084"/>
      <c r="F11084"/>
      <c r="G11084"/>
      <c r="H11084"/>
      <c r="I11084"/>
      <c r="J11084"/>
      <c r="K11084"/>
      <c r="L11084"/>
      <c r="M11084"/>
      <c r="N11084"/>
      <c r="O11084"/>
      <c r="P11084"/>
      <c r="Q11084"/>
    </row>
    <row r="11085" spans="3:17" x14ac:dyDescent="0.35">
      <c r="C11085"/>
      <c r="D11085"/>
      <c r="E11085"/>
      <c r="F11085"/>
      <c r="G11085"/>
      <c r="H11085"/>
      <c r="I11085"/>
      <c r="J11085"/>
      <c r="K11085"/>
      <c r="L11085"/>
      <c r="M11085"/>
      <c r="N11085"/>
      <c r="O11085"/>
      <c r="P11085"/>
      <c r="Q11085"/>
    </row>
    <row r="11086" spans="3:17" x14ac:dyDescent="0.35">
      <c r="C11086"/>
      <c r="D11086"/>
      <c r="E11086"/>
      <c r="F11086"/>
      <c r="G11086"/>
      <c r="H11086"/>
      <c r="I11086"/>
      <c r="J11086"/>
      <c r="K11086"/>
      <c r="L11086"/>
      <c r="M11086"/>
      <c r="N11086"/>
      <c r="O11086"/>
      <c r="P11086"/>
      <c r="Q11086"/>
    </row>
    <row r="11087" spans="3:17" x14ac:dyDescent="0.35">
      <c r="C11087"/>
      <c r="D11087"/>
      <c r="E11087"/>
      <c r="F11087"/>
      <c r="G11087"/>
      <c r="H11087"/>
      <c r="I11087"/>
      <c r="J11087"/>
      <c r="K11087"/>
      <c r="L11087"/>
      <c r="M11087"/>
      <c r="N11087"/>
      <c r="O11087"/>
      <c r="P11087"/>
      <c r="Q11087"/>
    </row>
    <row r="11088" spans="3:17" x14ac:dyDescent="0.35">
      <c r="C11088"/>
      <c r="D11088"/>
      <c r="E11088"/>
      <c r="F11088"/>
      <c r="G11088"/>
      <c r="H11088"/>
      <c r="I11088"/>
      <c r="J11088"/>
      <c r="K11088"/>
      <c r="L11088"/>
      <c r="M11088"/>
      <c r="N11088"/>
      <c r="O11088"/>
      <c r="P11088"/>
      <c r="Q11088"/>
    </row>
    <row r="11089" spans="3:17" x14ac:dyDescent="0.35">
      <c r="C11089"/>
      <c r="D11089"/>
      <c r="E11089"/>
      <c r="F11089"/>
      <c r="G11089"/>
      <c r="H11089"/>
      <c r="I11089"/>
      <c r="J11089"/>
      <c r="K11089"/>
      <c r="L11089"/>
      <c r="M11089"/>
      <c r="N11089"/>
      <c r="O11089"/>
      <c r="P11089"/>
      <c r="Q11089"/>
    </row>
    <row r="11090" spans="3:17" x14ac:dyDescent="0.35">
      <c r="C11090"/>
      <c r="D11090"/>
      <c r="E11090"/>
      <c r="F11090"/>
      <c r="G11090"/>
      <c r="H11090"/>
      <c r="I11090"/>
      <c r="J11090"/>
      <c r="K11090"/>
      <c r="L11090"/>
      <c r="M11090"/>
      <c r="N11090"/>
      <c r="O11090"/>
      <c r="P11090"/>
      <c r="Q11090"/>
    </row>
    <row r="11091" spans="3:17" x14ac:dyDescent="0.35">
      <c r="C11091"/>
      <c r="D11091"/>
      <c r="E11091"/>
      <c r="F11091"/>
      <c r="G11091"/>
      <c r="H11091"/>
      <c r="I11091"/>
      <c r="J11091"/>
      <c r="K11091"/>
      <c r="L11091"/>
      <c r="M11091"/>
      <c r="N11091"/>
      <c r="O11091"/>
      <c r="P11091"/>
      <c r="Q11091"/>
    </row>
    <row r="11092" spans="3:17" x14ac:dyDescent="0.35">
      <c r="C11092"/>
      <c r="D11092"/>
      <c r="E11092"/>
      <c r="F11092"/>
      <c r="G11092"/>
      <c r="H11092"/>
      <c r="I11092"/>
      <c r="J11092"/>
      <c r="K11092"/>
      <c r="L11092"/>
      <c r="M11092"/>
      <c r="N11092"/>
      <c r="O11092"/>
      <c r="P11092"/>
      <c r="Q11092"/>
    </row>
    <row r="11093" spans="3:17" x14ac:dyDescent="0.35">
      <c r="C11093"/>
      <c r="D11093"/>
      <c r="E11093"/>
      <c r="F11093"/>
      <c r="G11093"/>
      <c r="H11093"/>
      <c r="I11093"/>
      <c r="J11093"/>
      <c r="K11093"/>
      <c r="L11093"/>
      <c r="M11093"/>
      <c r="N11093"/>
      <c r="O11093"/>
      <c r="P11093"/>
      <c r="Q11093"/>
    </row>
    <row r="11094" spans="3:17" x14ac:dyDescent="0.35">
      <c r="C11094"/>
      <c r="D11094"/>
      <c r="E11094"/>
      <c r="F11094"/>
      <c r="G11094"/>
      <c r="H11094"/>
      <c r="I11094"/>
      <c r="J11094"/>
      <c r="K11094"/>
      <c r="L11094"/>
      <c r="M11094"/>
      <c r="N11094"/>
      <c r="O11094"/>
      <c r="P11094"/>
      <c r="Q11094"/>
    </row>
    <row r="11095" spans="3:17" x14ac:dyDescent="0.35">
      <c r="C11095"/>
      <c r="D11095"/>
      <c r="E11095"/>
      <c r="F11095"/>
      <c r="G11095"/>
      <c r="H11095"/>
      <c r="I11095"/>
      <c r="J11095"/>
      <c r="K11095"/>
      <c r="L11095"/>
      <c r="M11095"/>
      <c r="N11095"/>
      <c r="O11095"/>
      <c r="P11095"/>
      <c r="Q11095"/>
    </row>
    <row r="11096" spans="3:17" x14ac:dyDescent="0.35">
      <c r="C11096"/>
      <c r="D11096"/>
      <c r="E11096"/>
      <c r="F11096"/>
      <c r="G11096"/>
      <c r="H11096"/>
      <c r="I11096"/>
      <c r="J11096"/>
      <c r="K11096"/>
      <c r="L11096"/>
      <c r="M11096"/>
      <c r="N11096"/>
      <c r="O11096"/>
      <c r="P11096"/>
      <c r="Q11096"/>
    </row>
    <row r="11097" spans="3:17" x14ac:dyDescent="0.35">
      <c r="C11097"/>
      <c r="D11097"/>
      <c r="E11097"/>
      <c r="F11097"/>
      <c r="G11097"/>
      <c r="H11097"/>
      <c r="I11097"/>
      <c r="J11097"/>
      <c r="K11097"/>
      <c r="L11097"/>
      <c r="M11097"/>
      <c r="N11097"/>
      <c r="O11097"/>
      <c r="P11097"/>
      <c r="Q11097"/>
    </row>
    <row r="11098" spans="3:17" x14ac:dyDescent="0.35">
      <c r="C11098"/>
      <c r="D11098"/>
      <c r="E11098"/>
      <c r="F11098"/>
      <c r="G11098"/>
      <c r="H11098"/>
      <c r="I11098"/>
      <c r="J11098"/>
      <c r="K11098"/>
      <c r="L11098"/>
      <c r="M11098"/>
      <c r="N11098"/>
      <c r="O11098"/>
      <c r="P11098"/>
      <c r="Q11098"/>
    </row>
    <row r="11099" spans="3:17" x14ac:dyDescent="0.35">
      <c r="C11099"/>
      <c r="D11099"/>
      <c r="E11099"/>
      <c r="F11099"/>
      <c r="G11099"/>
      <c r="H11099"/>
      <c r="I11099"/>
      <c r="J11099"/>
      <c r="K11099"/>
      <c r="L11099"/>
      <c r="M11099"/>
      <c r="N11099"/>
      <c r="O11099"/>
      <c r="P11099"/>
      <c r="Q11099"/>
    </row>
    <row r="11100" spans="3:17" x14ac:dyDescent="0.35">
      <c r="C11100"/>
      <c r="D11100"/>
      <c r="E11100"/>
      <c r="F11100"/>
      <c r="G11100"/>
      <c r="H11100"/>
      <c r="I11100"/>
      <c r="J11100"/>
      <c r="K11100"/>
      <c r="L11100"/>
      <c r="M11100"/>
      <c r="N11100"/>
      <c r="O11100"/>
      <c r="P11100"/>
      <c r="Q11100"/>
    </row>
    <row r="11101" spans="3:17" x14ac:dyDescent="0.35">
      <c r="C11101"/>
      <c r="D11101"/>
      <c r="E11101"/>
      <c r="F11101"/>
      <c r="G11101"/>
      <c r="H11101"/>
      <c r="I11101"/>
      <c r="J11101"/>
      <c r="K11101"/>
      <c r="L11101"/>
      <c r="M11101"/>
      <c r="N11101"/>
      <c r="O11101"/>
      <c r="P11101"/>
      <c r="Q11101"/>
    </row>
    <row r="11102" spans="3:17" x14ac:dyDescent="0.35">
      <c r="C11102"/>
      <c r="D11102"/>
      <c r="E11102"/>
      <c r="F11102"/>
      <c r="G11102"/>
      <c r="H11102"/>
      <c r="I11102"/>
      <c r="J11102"/>
      <c r="K11102"/>
      <c r="L11102"/>
      <c r="M11102"/>
      <c r="N11102"/>
      <c r="O11102"/>
      <c r="P11102"/>
      <c r="Q11102"/>
    </row>
    <row r="11103" spans="3:17" x14ac:dyDescent="0.35">
      <c r="C11103"/>
      <c r="D11103"/>
      <c r="E11103"/>
      <c r="F11103"/>
      <c r="G11103"/>
      <c r="H11103"/>
      <c r="I11103"/>
      <c r="J11103"/>
      <c r="K11103"/>
      <c r="L11103"/>
      <c r="M11103"/>
      <c r="N11103"/>
      <c r="O11103"/>
      <c r="P11103"/>
      <c r="Q11103"/>
    </row>
    <row r="11104" spans="3:17" x14ac:dyDescent="0.35">
      <c r="C11104"/>
      <c r="D11104"/>
      <c r="E11104"/>
      <c r="F11104"/>
      <c r="G11104"/>
      <c r="H11104"/>
      <c r="I11104"/>
      <c r="J11104"/>
      <c r="K11104"/>
      <c r="L11104"/>
      <c r="M11104"/>
      <c r="N11104"/>
      <c r="O11104"/>
      <c r="P11104"/>
      <c r="Q11104"/>
    </row>
    <row r="11105" spans="3:17" x14ac:dyDescent="0.35">
      <c r="C11105"/>
      <c r="D11105"/>
      <c r="E11105"/>
      <c r="F11105"/>
      <c r="G11105"/>
      <c r="H11105"/>
      <c r="I11105"/>
      <c r="J11105"/>
      <c r="K11105"/>
      <c r="L11105"/>
      <c r="M11105"/>
      <c r="N11105"/>
      <c r="O11105"/>
      <c r="P11105"/>
      <c r="Q11105"/>
    </row>
    <row r="11106" spans="3:17" x14ac:dyDescent="0.35">
      <c r="C11106"/>
      <c r="D11106"/>
      <c r="E11106"/>
      <c r="F11106"/>
      <c r="G11106"/>
      <c r="H11106"/>
      <c r="I11106"/>
      <c r="J11106"/>
      <c r="K11106"/>
      <c r="L11106"/>
      <c r="M11106"/>
      <c r="N11106"/>
      <c r="O11106"/>
      <c r="P11106"/>
      <c r="Q11106"/>
    </row>
    <row r="11107" spans="3:17" x14ac:dyDescent="0.35">
      <c r="C11107"/>
      <c r="D11107"/>
      <c r="E11107"/>
      <c r="F11107"/>
      <c r="G11107"/>
      <c r="H11107"/>
      <c r="I11107"/>
      <c r="J11107"/>
      <c r="K11107"/>
      <c r="L11107"/>
      <c r="M11107"/>
      <c r="N11107"/>
      <c r="O11107"/>
      <c r="P11107"/>
      <c r="Q11107"/>
    </row>
    <row r="11108" spans="3:17" x14ac:dyDescent="0.35">
      <c r="C11108"/>
      <c r="D11108"/>
      <c r="E11108"/>
      <c r="F11108"/>
      <c r="G11108"/>
      <c r="H11108"/>
      <c r="I11108"/>
      <c r="J11108"/>
      <c r="K11108"/>
      <c r="L11108"/>
      <c r="M11108"/>
      <c r="N11108"/>
      <c r="O11108"/>
      <c r="P11108"/>
      <c r="Q11108"/>
    </row>
    <row r="11109" spans="3:17" x14ac:dyDescent="0.35">
      <c r="C11109"/>
      <c r="D11109"/>
      <c r="E11109"/>
      <c r="F11109"/>
      <c r="G11109"/>
      <c r="H11109"/>
      <c r="I11109"/>
      <c r="J11109"/>
      <c r="K11109"/>
      <c r="L11109"/>
      <c r="M11109"/>
      <c r="N11109"/>
      <c r="O11109"/>
      <c r="P11109"/>
      <c r="Q11109"/>
    </row>
    <row r="11110" spans="3:17" x14ac:dyDescent="0.35">
      <c r="C11110"/>
      <c r="D11110"/>
      <c r="E11110"/>
      <c r="F11110"/>
      <c r="G11110"/>
      <c r="H11110"/>
      <c r="I11110"/>
      <c r="J11110"/>
      <c r="K11110"/>
      <c r="L11110"/>
      <c r="M11110"/>
      <c r="N11110"/>
      <c r="O11110"/>
      <c r="P11110"/>
      <c r="Q11110"/>
    </row>
    <row r="11111" spans="3:17" x14ac:dyDescent="0.35">
      <c r="C11111"/>
      <c r="D11111"/>
      <c r="E11111"/>
      <c r="F11111"/>
      <c r="G11111"/>
      <c r="H11111"/>
      <c r="I11111"/>
      <c r="J11111"/>
      <c r="K11111"/>
      <c r="L11111"/>
      <c r="M11111"/>
      <c r="N11111"/>
      <c r="O11111"/>
      <c r="P11111"/>
      <c r="Q11111"/>
    </row>
    <row r="11112" spans="3:17" x14ac:dyDescent="0.35">
      <c r="C11112"/>
      <c r="D11112"/>
      <c r="E11112"/>
      <c r="F11112"/>
      <c r="G11112"/>
      <c r="H11112"/>
      <c r="I11112"/>
      <c r="J11112"/>
      <c r="K11112"/>
      <c r="L11112"/>
      <c r="M11112"/>
      <c r="N11112"/>
      <c r="O11112"/>
      <c r="P11112"/>
      <c r="Q11112"/>
    </row>
    <row r="11113" spans="3:17" x14ac:dyDescent="0.35">
      <c r="C11113"/>
      <c r="D11113"/>
      <c r="E11113"/>
      <c r="F11113"/>
      <c r="G11113"/>
      <c r="H11113"/>
      <c r="I11113"/>
      <c r="J11113"/>
      <c r="K11113"/>
      <c r="L11113"/>
      <c r="M11113"/>
      <c r="N11113"/>
      <c r="O11113"/>
      <c r="P11113"/>
      <c r="Q11113"/>
    </row>
    <row r="11114" spans="3:17" x14ac:dyDescent="0.35">
      <c r="C11114"/>
      <c r="D11114"/>
      <c r="E11114"/>
      <c r="F11114"/>
      <c r="G11114"/>
      <c r="H11114"/>
      <c r="I11114"/>
      <c r="J11114"/>
      <c r="K11114"/>
      <c r="L11114"/>
      <c r="M11114"/>
      <c r="N11114"/>
      <c r="O11114"/>
      <c r="P11114"/>
      <c r="Q11114"/>
    </row>
    <row r="11115" spans="3:17" x14ac:dyDescent="0.35">
      <c r="C11115"/>
      <c r="D11115"/>
      <c r="E11115"/>
      <c r="F11115"/>
      <c r="G11115"/>
      <c r="H11115"/>
      <c r="I11115"/>
      <c r="J11115"/>
      <c r="K11115"/>
      <c r="L11115"/>
      <c r="M11115"/>
      <c r="N11115"/>
      <c r="O11115"/>
      <c r="P11115"/>
      <c r="Q11115"/>
    </row>
    <row r="11116" spans="3:17" x14ac:dyDescent="0.35">
      <c r="C11116"/>
      <c r="D11116"/>
      <c r="E11116"/>
      <c r="F11116"/>
      <c r="G11116"/>
      <c r="H11116"/>
      <c r="I11116"/>
      <c r="J11116"/>
      <c r="K11116"/>
      <c r="L11116"/>
      <c r="M11116"/>
      <c r="N11116"/>
      <c r="O11116"/>
      <c r="P11116"/>
      <c r="Q11116"/>
    </row>
    <row r="11117" spans="3:17" x14ac:dyDescent="0.35">
      <c r="C11117"/>
      <c r="D11117"/>
      <c r="E11117"/>
      <c r="F11117"/>
      <c r="G11117"/>
      <c r="H11117"/>
      <c r="I11117"/>
      <c r="J11117"/>
      <c r="K11117"/>
      <c r="L11117"/>
      <c r="M11117"/>
      <c r="N11117"/>
      <c r="O11117"/>
      <c r="P11117"/>
      <c r="Q11117"/>
    </row>
    <row r="11118" spans="3:17" x14ac:dyDescent="0.35">
      <c r="C11118"/>
      <c r="D11118"/>
      <c r="E11118"/>
      <c r="F11118"/>
      <c r="G11118"/>
      <c r="H11118"/>
      <c r="I11118"/>
      <c r="J11118"/>
      <c r="K11118"/>
      <c r="L11118"/>
      <c r="M11118"/>
      <c r="N11118"/>
      <c r="O11118"/>
      <c r="P11118"/>
      <c r="Q11118"/>
    </row>
    <row r="11119" spans="3:17" x14ac:dyDescent="0.35">
      <c r="C11119"/>
      <c r="D11119"/>
      <c r="E11119"/>
      <c r="F11119"/>
      <c r="G11119"/>
      <c r="H11119"/>
      <c r="I11119"/>
      <c r="J11119"/>
      <c r="K11119"/>
      <c r="L11119"/>
      <c r="M11119"/>
      <c r="N11119"/>
      <c r="O11119"/>
      <c r="P11119"/>
      <c r="Q11119"/>
    </row>
    <row r="11120" spans="3:17" x14ac:dyDescent="0.35">
      <c r="C11120"/>
      <c r="D11120"/>
      <c r="E11120"/>
      <c r="F11120"/>
      <c r="G11120"/>
      <c r="H11120"/>
      <c r="I11120"/>
      <c r="J11120"/>
      <c r="K11120"/>
      <c r="L11120"/>
      <c r="M11120"/>
      <c r="N11120"/>
      <c r="O11120"/>
      <c r="P11120"/>
      <c r="Q11120"/>
    </row>
    <row r="11121" spans="3:17" x14ac:dyDescent="0.35">
      <c r="C11121"/>
      <c r="D11121"/>
      <c r="E11121"/>
      <c r="F11121"/>
      <c r="G11121"/>
      <c r="H11121"/>
      <c r="I11121"/>
      <c r="J11121"/>
      <c r="K11121"/>
      <c r="L11121"/>
      <c r="M11121"/>
      <c r="N11121"/>
      <c r="O11121"/>
      <c r="P11121"/>
      <c r="Q11121"/>
    </row>
    <row r="11122" spans="3:17" x14ac:dyDescent="0.35">
      <c r="C11122"/>
      <c r="D11122"/>
      <c r="E11122"/>
      <c r="F11122"/>
      <c r="G11122"/>
      <c r="H11122"/>
      <c r="I11122"/>
      <c r="J11122"/>
      <c r="K11122"/>
      <c r="L11122"/>
      <c r="M11122"/>
      <c r="N11122"/>
      <c r="O11122"/>
      <c r="P11122"/>
      <c r="Q11122"/>
    </row>
    <row r="11123" spans="3:17" x14ac:dyDescent="0.35">
      <c r="C11123"/>
      <c r="D11123"/>
      <c r="E11123"/>
      <c r="F11123"/>
      <c r="G11123"/>
      <c r="H11123"/>
      <c r="I11123"/>
      <c r="J11123"/>
      <c r="K11123"/>
      <c r="L11123"/>
      <c r="M11123"/>
      <c r="N11123"/>
      <c r="O11123"/>
      <c r="P11123"/>
      <c r="Q11123"/>
    </row>
    <row r="11124" spans="3:17" x14ac:dyDescent="0.35">
      <c r="C11124"/>
      <c r="D11124"/>
      <c r="E11124"/>
      <c r="F11124"/>
      <c r="G11124"/>
      <c r="H11124"/>
      <c r="I11124"/>
      <c r="J11124"/>
      <c r="K11124"/>
      <c r="L11124"/>
      <c r="M11124"/>
      <c r="N11124"/>
      <c r="O11124"/>
      <c r="P11124"/>
      <c r="Q11124"/>
    </row>
    <row r="11125" spans="3:17" x14ac:dyDescent="0.35">
      <c r="C11125"/>
      <c r="D11125"/>
      <c r="E11125"/>
      <c r="F11125"/>
      <c r="G11125"/>
      <c r="H11125"/>
      <c r="I11125"/>
      <c r="J11125"/>
      <c r="K11125"/>
      <c r="L11125"/>
      <c r="M11125"/>
      <c r="N11125"/>
      <c r="O11125"/>
      <c r="P11125"/>
      <c r="Q11125"/>
    </row>
    <row r="11126" spans="3:17" x14ac:dyDescent="0.35">
      <c r="C11126"/>
      <c r="D11126"/>
      <c r="E11126"/>
      <c r="F11126"/>
      <c r="G11126"/>
      <c r="H11126"/>
      <c r="I11126"/>
      <c r="J11126"/>
      <c r="K11126"/>
      <c r="L11126"/>
      <c r="M11126"/>
      <c r="N11126"/>
      <c r="O11126"/>
      <c r="P11126"/>
      <c r="Q11126"/>
    </row>
    <row r="11127" spans="3:17" x14ac:dyDescent="0.35">
      <c r="C11127"/>
      <c r="D11127"/>
      <c r="E11127"/>
      <c r="F11127"/>
      <c r="G11127"/>
      <c r="H11127"/>
      <c r="I11127"/>
      <c r="J11127"/>
      <c r="K11127"/>
      <c r="L11127"/>
      <c r="M11127"/>
      <c r="N11127"/>
      <c r="O11127"/>
      <c r="P11127"/>
      <c r="Q11127"/>
    </row>
    <row r="11128" spans="3:17" x14ac:dyDescent="0.35">
      <c r="C11128"/>
      <c r="D11128"/>
      <c r="E11128"/>
      <c r="F11128"/>
      <c r="G11128"/>
      <c r="H11128"/>
      <c r="I11128"/>
      <c r="J11128"/>
      <c r="K11128"/>
      <c r="L11128"/>
      <c r="M11128"/>
      <c r="N11128"/>
      <c r="O11128"/>
      <c r="P11128"/>
      <c r="Q11128"/>
    </row>
    <row r="11129" spans="3:17" x14ac:dyDescent="0.35">
      <c r="C11129"/>
      <c r="D11129"/>
      <c r="E11129"/>
      <c r="F11129"/>
      <c r="G11129"/>
      <c r="H11129"/>
      <c r="I11129"/>
      <c r="J11129"/>
      <c r="K11129"/>
      <c r="L11129"/>
      <c r="M11129"/>
      <c r="N11129"/>
      <c r="O11129"/>
      <c r="P11129"/>
      <c r="Q11129"/>
    </row>
    <row r="11130" spans="3:17" x14ac:dyDescent="0.35">
      <c r="C11130"/>
      <c r="D11130"/>
      <c r="E11130"/>
      <c r="F11130"/>
      <c r="G11130"/>
      <c r="H11130"/>
      <c r="I11130"/>
      <c r="J11130"/>
      <c r="K11130"/>
      <c r="L11130"/>
      <c r="M11130"/>
      <c r="N11130"/>
      <c r="O11130"/>
      <c r="P11130"/>
      <c r="Q11130"/>
    </row>
    <row r="11131" spans="3:17" x14ac:dyDescent="0.35">
      <c r="C11131"/>
      <c r="D11131"/>
      <c r="E11131"/>
      <c r="F11131"/>
      <c r="G11131"/>
      <c r="H11131"/>
      <c r="I11131"/>
      <c r="J11131"/>
      <c r="K11131"/>
      <c r="L11131"/>
      <c r="M11131"/>
      <c r="N11131"/>
      <c r="O11131"/>
      <c r="P11131"/>
      <c r="Q11131"/>
    </row>
    <row r="11132" spans="3:17" x14ac:dyDescent="0.35">
      <c r="C11132"/>
      <c r="D11132"/>
      <c r="E11132"/>
      <c r="F11132"/>
      <c r="G11132"/>
      <c r="H11132"/>
      <c r="I11132"/>
      <c r="J11132"/>
      <c r="K11132"/>
      <c r="L11132"/>
      <c r="M11132"/>
      <c r="N11132"/>
      <c r="O11132"/>
      <c r="P11132"/>
      <c r="Q11132"/>
    </row>
    <row r="11133" spans="3:17" x14ac:dyDescent="0.35">
      <c r="C11133"/>
      <c r="D11133"/>
      <c r="E11133"/>
      <c r="F11133"/>
      <c r="G11133"/>
      <c r="H11133"/>
      <c r="I11133"/>
      <c r="J11133"/>
      <c r="K11133"/>
      <c r="L11133"/>
      <c r="M11133"/>
      <c r="N11133"/>
      <c r="O11133"/>
      <c r="P11133"/>
      <c r="Q11133"/>
    </row>
    <row r="11134" spans="3:17" x14ac:dyDescent="0.35">
      <c r="C11134"/>
      <c r="D11134"/>
      <c r="E11134"/>
      <c r="F11134"/>
      <c r="G11134"/>
      <c r="H11134"/>
      <c r="I11134"/>
      <c r="J11134"/>
      <c r="K11134"/>
      <c r="L11134"/>
      <c r="M11134"/>
      <c r="N11134"/>
      <c r="O11134"/>
      <c r="P11134"/>
      <c r="Q11134"/>
    </row>
    <row r="11135" spans="3:17" x14ac:dyDescent="0.35">
      <c r="C11135"/>
      <c r="D11135"/>
      <c r="E11135"/>
      <c r="F11135"/>
      <c r="G11135"/>
      <c r="H11135"/>
      <c r="I11135"/>
      <c r="J11135"/>
      <c r="K11135"/>
      <c r="L11135"/>
      <c r="M11135"/>
      <c r="N11135"/>
      <c r="O11135"/>
      <c r="P11135"/>
      <c r="Q11135"/>
    </row>
    <row r="11136" spans="3:17" x14ac:dyDescent="0.35">
      <c r="C11136"/>
      <c r="D11136"/>
      <c r="E11136"/>
      <c r="F11136"/>
      <c r="G11136"/>
      <c r="H11136"/>
      <c r="I11136"/>
      <c r="J11136"/>
      <c r="K11136"/>
      <c r="L11136"/>
      <c r="M11136"/>
      <c r="N11136"/>
      <c r="O11136"/>
      <c r="P11136"/>
      <c r="Q11136"/>
    </row>
    <row r="11137" spans="3:17" x14ac:dyDescent="0.35">
      <c r="C11137"/>
      <c r="D11137"/>
      <c r="E11137"/>
      <c r="F11137"/>
      <c r="G11137"/>
      <c r="H11137"/>
      <c r="I11137"/>
      <c r="J11137"/>
      <c r="K11137"/>
      <c r="L11137"/>
      <c r="M11137"/>
      <c r="N11137"/>
      <c r="O11137"/>
      <c r="P11137"/>
      <c r="Q11137"/>
    </row>
    <row r="11138" spans="3:17" x14ac:dyDescent="0.35">
      <c r="C11138"/>
      <c r="D11138"/>
      <c r="E11138"/>
      <c r="F11138"/>
      <c r="G11138"/>
      <c r="H11138"/>
      <c r="I11138"/>
      <c r="J11138"/>
      <c r="K11138"/>
      <c r="L11138"/>
      <c r="M11138"/>
      <c r="N11138"/>
      <c r="O11138"/>
      <c r="P11138"/>
      <c r="Q11138"/>
    </row>
    <row r="11139" spans="3:17" x14ac:dyDescent="0.35">
      <c r="C11139"/>
      <c r="D11139"/>
      <c r="E11139"/>
      <c r="F11139"/>
      <c r="G11139"/>
      <c r="H11139"/>
      <c r="I11139"/>
      <c r="J11139"/>
      <c r="K11139"/>
      <c r="L11139"/>
      <c r="M11139"/>
      <c r="N11139"/>
      <c r="O11139"/>
      <c r="P11139"/>
      <c r="Q11139"/>
    </row>
    <row r="11140" spans="3:17" x14ac:dyDescent="0.35">
      <c r="C11140"/>
      <c r="D11140"/>
      <c r="E11140"/>
      <c r="F11140"/>
      <c r="G11140"/>
      <c r="H11140"/>
      <c r="I11140"/>
      <c r="J11140"/>
      <c r="K11140"/>
      <c r="L11140"/>
      <c r="M11140"/>
      <c r="N11140"/>
      <c r="O11140"/>
      <c r="P11140"/>
      <c r="Q11140"/>
    </row>
    <row r="11141" spans="3:17" x14ac:dyDescent="0.35">
      <c r="C11141"/>
      <c r="D11141"/>
      <c r="E11141"/>
      <c r="F11141"/>
      <c r="G11141"/>
      <c r="H11141"/>
      <c r="I11141"/>
      <c r="J11141"/>
      <c r="K11141"/>
      <c r="L11141"/>
      <c r="M11141"/>
      <c r="N11141"/>
      <c r="O11141"/>
      <c r="P11141"/>
      <c r="Q11141"/>
    </row>
    <row r="11142" spans="3:17" x14ac:dyDescent="0.35">
      <c r="C11142"/>
      <c r="D11142"/>
      <c r="E11142"/>
      <c r="F11142"/>
      <c r="G11142"/>
      <c r="H11142"/>
      <c r="I11142"/>
      <c r="J11142"/>
      <c r="K11142"/>
      <c r="L11142"/>
      <c r="M11142"/>
      <c r="N11142"/>
      <c r="O11142"/>
      <c r="P11142"/>
      <c r="Q11142"/>
    </row>
    <row r="11143" spans="3:17" x14ac:dyDescent="0.35">
      <c r="C11143"/>
      <c r="D11143"/>
      <c r="E11143"/>
      <c r="F11143"/>
      <c r="G11143"/>
      <c r="H11143"/>
      <c r="I11143"/>
      <c r="J11143"/>
      <c r="K11143"/>
      <c r="L11143"/>
      <c r="M11143"/>
      <c r="N11143"/>
      <c r="O11143"/>
      <c r="P11143"/>
      <c r="Q11143"/>
    </row>
    <row r="11144" spans="3:17" x14ac:dyDescent="0.35">
      <c r="C11144"/>
      <c r="D11144"/>
      <c r="E11144"/>
      <c r="F11144"/>
      <c r="G11144"/>
      <c r="H11144"/>
      <c r="I11144"/>
      <c r="J11144"/>
      <c r="K11144"/>
      <c r="L11144"/>
      <c r="M11144"/>
      <c r="N11144"/>
      <c r="O11144"/>
      <c r="P11144"/>
      <c r="Q11144"/>
    </row>
    <row r="11145" spans="3:17" x14ac:dyDescent="0.35">
      <c r="C11145"/>
      <c r="D11145"/>
      <c r="E11145"/>
      <c r="F11145"/>
      <c r="G11145"/>
      <c r="H11145"/>
      <c r="I11145"/>
      <c r="J11145"/>
      <c r="K11145"/>
      <c r="L11145"/>
      <c r="M11145"/>
      <c r="N11145"/>
      <c r="O11145"/>
      <c r="P11145"/>
      <c r="Q11145"/>
    </row>
    <row r="11146" spans="3:17" x14ac:dyDescent="0.35">
      <c r="C11146"/>
      <c r="D11146"/>
      <c r="E11146"/>
      <c r="F11146"/>
      <c r="G11146"/>
      <c r="H11146"/>
      <c r="I11146"/>
      <c r="J11146"/>
      <c r="K11146"/>
      <c r="L11146"/>
      <c r="M11146"/>
      <c r="N11146"/>
      <c r="O11146"/>
      <c r="P11146"/>
      <c r="Q11146"/>
    </row>
    <row r="11147" spans="3:17" x14ac:dyDescent="0.35">
      <c r="C11147"/>
      <c r="D11147"/>
      <c r="E11147"/>
      <c r="F11147"/>
      <c r="G11147"/>
      <c r="H11147"/>
      <c r="I11147"/>
      <c r="J11147"/>
      <c r="K11147"/>
      <c r="L11147"/>
      <c r="M11147"/>
      <c r="N11147"/>
      <c r="O11147"/>
      <c r="P11147"/>
      <c r="Q11147"/>
    </row>
    <row r="11148" spans="3:17" x14ac:dyDescent="0.35">
      <c r="C11148"/>
      <c r="D11148"/>
      <c r="E11148"/>
      <c r="F11148"/>
      <c r="G11148"/>
      <c r="H11148"/>
      <c r="I11148"/>
      <c r="J11148"/>
      <c r="K11148"/>
      <c r="L11148"/>
      <c r="M11148"/>
      <c r="N11148"/>
      <c r="O11148"/>
      <c r="P11148"/>
      <c r="Q11148"/>
    </row>
    <row r="11149" spans="3:17" x14ac:dyDescent="0.35">
      <c r="C11149"/>
      <c r="D11149"/>
      <c r="E11149"/>
      <c r="F11149"/>
      <c r="G11149"/>
      <c r="H11149"/>
      <c r="I11149"/>
      <c r="J11149"/>
      <c r="K11149"/>
      <c r="L11149"/>
      <c r="M11149"/>
      <c r="N11149"/>
      <c r="O11149"/>
      <c r="P11149"/>
      <c r="Q11149"/>
    </row>
    <row r="11150" spans="3:17" x14ac:dyDescent="0.35">
      <c r="C11150"/>
      <c r="D11150"/>
      <c r="E11150"/>
      <c r="F11150"/>
      <c r="G11150"/>
      <c r="H11150"/>
      <c r="I11150"/>
      <c r="J11150"/>
      <c r="K11150"/>
      <c r="L11150"/>
      <c r="M11150"/>
      <c r="N11150"/>
      <c r="O11150"/>
      <c r="P11150"/>
      <c r="Q11150"/>
    </row>
    <row r="11151" spans="3:17" x14ac:dyDescent="0.35">
      <c r="C11151"/>
      <c r="D11151"/>
      <c r="E11151"/>
      <c r="F11151"/>
      <c r="G11151"/>
      <c r="H11151"/>
      <c r="I11151"/>
      <c r="J11151"/>
      <c r="K11151"/>
      <c r="L11151"/>
      <c r="M11151"/>
      <c r="N11151"/>
      <c r="O11151"/>
      <c r="P11151"/>
      <c r="Q11151"/>
    </row>
    <row r="11152" spans="3:17" x14ac:dyDescent="0.35">
      <c r="C11152"/>
      <c r="D11152"/>
      <c r="E11152"/>
      <c r="F11152"/>
      <c r="G11152"/>
      <c r="H11152"/>
      <c r="I11152"/>
      <c r="J11152"/>
      <c r="K11152"/>
      <c r="L11152"/>
      <c r="M11152"/>
      <c r="N11152"/>
      <c r="O11152"/>
      <c r="P11152"/>
      <c r="Q11152"/>
    </row>
    <row r="11153" spans="3:17" x14ac:dyDescent="0.35">
      <c r="C11153"/>
      <c r="D11153"/>
      <c r="E11153"/>
      <c r="F11153"/>
      <c r="G11153"/>
      <c r="H11153"/>
      <c r="I11153"/>
      <c r="J11153"/>
      <c r="K11153"/>
      <c r="L11153"/>
      <c r="M11153"/>
      <c r="N11153"/>
      <c r="O11153"/>
      <c r="P11153"/>
      <c r="Q11153"/>
    </row>
    <row r="11154" spans="3:17" x14ac:dyDescent="0.35">
      <c r="C11154"/>
      <c r="D11154"/>
      <c r="E11154"/>
      <c r="F11154"/>
      <c r="G11154"/>
      <c r="H11154"/>
      <c r="I11154"/>
      <c r="J11154"/>
      <c r="K11154"/>
      <c r="L11154"/>
      <c r="M11154"/>
      <c r="N11154"/>
      <c r="O11154"/>
      <c r="P11154"/>
      <c r="Q11154"/>
    </row>
    <row r="11155" spans="3:17" x14ac:dyDescent="0.35">
      <c r="C11155"/>
      <c r="D11155"/>
      <c r="E11155"/>
      <c r="F11155"/>
      <c r="G11155"/>
      <c r="H11155"/>
      <c r="I11155"/>
      <c r="J11155"/>
      <c r="K11155"/>
      <c r="L11155"/>
      <c r="M11155"/>
      <c r="N11155"/>
      <c r="O11155"/>
      <c r="P11155"/>
      <c r="Q11155"/>
    </row>
    <row r="11156" spans="3:17" x14ac:dyDescent="0.35">
      <c r="C11156"/>
      <c r="D11156"/>
      <c r="E11156"/>
      <c r="F11156"/>
      <c r="G11156"/>
      <c r="H11156"/>
      <c r="I11156"/>
      <c r="J11156"/>
      <c r="K11156"/>
      <c r="L11156"/>
      <c r="M11156"/>
      <c r="N11156"/>
      <c r="O11156"/>
      <c r="P11156"/>
      <c r="Q11156"/>
    </row>
    <row r="11157" spans="3:17" x14ac:dyDescent="0.35">
      <c r="C11157"/>
      <c r="D11157"/>
      <c r="E11157"/>
      <c r="F11157"/>
      <c r="G11157"/>
      <c r="H11157"/>
      <c r="I11157"/>
      <c r="J11157"/>
      <c r="K11157"/>
      <c r="L11157"/>
      <c r="M11157"/>
      <c r="N11157"/>
      <c r="O11157"/>
      <c r="P11157"/>
      <c r="Q11157"/>
    </row>
    <row r="11158" spans="3:17" x14ac:dyDescent="0.35">
      <c r="C11158"/>
      <c r="D11158"/>
      <c r="E11158"/>
      <c r="F11158"/>
      <c r="G11158"/>
      <c r="H11158"/>
      <c r="I11158"/>
      <c r="J11158"/>
      <c r="K11158"/>
      <c r="L11158"/>
      <c r="M11158"/>
      <c r="N11158"/>
      <c r="O11158"/>
      <c r="P11158"/>
      <c r="Q11158"/>
    </row>
    <row r="11159" spans="3:17" x14ac:dyDescent="0.35">
      <c r="C11159"/>
      <c r="D11159"/>
      <c r="E11159"/>
      <c r="F11159"/>
      <c r="G11159"/>
      <c r="H11159"/>
      <c r="I11159"/>
      <c r="J11159"/>
      <c r="K11159"/>
      <c r="L11159"/>
      <c r="M11159"/>
      <c r="N11159"/>
      <c r="O11159"/>
      <c r="P11159"/>
      <c r="Q11159"/>
    </row>
    <row r="11160" spans="3:17" x14ac:dyDescent="0.35">
      <c r="C11160"/>
      <c r="D11160"/>
      <c r="E11160"/>
      <c r="F11160"/>
      <c r="G11160"/>
      <c r="H11160"/>
      <c r="I11160"/>
      <c r="J11160"/>
      <c r="K11160"/>
      <c r="L11160"/>
      <c r="M11160"/>
      <c r="N11160"/>
      <c r="O11160"/>
      <c r="P11160"/>
      <c r="Q11160"/>
    </row>
    <row r="11161" spans="3:17" x14ac:dyDescent="0.35">
      <c r="C11161"/>
      <c r="D11161"/>
      <c r="E11161"/>
      <c r="F11161"/>
      <c r="G11161"/>
      <c r="H11161"/>
      <c r="I11161"/>
      <c r="J11161"/>
      <c r="K11161"/>
      <c r="L11161"/>
      <c r="M11161"/>
      <c r="N11161"/>
      <c r="O11161"/>
      <c r="P11161"/>
      <c r="Q11161"/>
    </row>
    <row r="11162" spans="3:17" x14ac:dyDescent="0.35">
      <c r="C11162"/>
      <c r="D11162"/>
      <c r="E11162"/>
      <c r="F11162"/>
      <c r="G11162"/>
      <c r="H11162"/>
      <c r="I11162"/>
      <c r="J11162"/>
      <c r="K11162"/>
      <c r="L11162"/>
      <c r="M11162"/>
      <c r="N11162"/>
      <c r="O11162"/>
      <c r="P11162"/>
      <c r="Q11162"/>
    </row>
    <row r="11163" spans="3:17" x14ac:dyDescent="0.35">
      <c r="C11163"/>
      <c r="D11163"/>
      <c r="E11163"/>
      <c r="F11163"/>
      <c r="G11163"/>
      <c r="H11163"/>
      <c r="I11163"/>
      <c r="J11163"/>
      <c r="K11163"/>
      <c r="L11163"/>
      <c r="M11163"/>
      <c r="N11163"/>
      <c r="O11163"/>
      <c r="P11163"/>
      <c r="Q11163"/>
    </row>
    <row r="11164" spans="3:17" x14ac:dyDescent="0.35">
      <c r="C11164"/>
      <c r="D11164"/>
      <c r="E11164"/>
      <c r="F11164"/>
      <c r="G11164"/>
      <c r="H11164"/>
      <c r="I11164"/>
      <c r="J11164"/>
      <c r="K11164"/>
      <c r="L11164"/>
      <c r="M11164"/>
      <c r="N11164"/>
      <c r="O11164"/>
      <c r="P11164"/>
      <c r="Q11164"/>
    </row>
    <row r="11165" spans="3:17" x14ac:dyDescent="0.35">
      <c r="C11165"/>
      <c r="D11165"/>
      <c r="E11165"/>
      <c r="F11165"/>
      <c r="G11165"/>
      <c r="H11165"/>
      <c r="I11165"/>
      <c r="J11165"/>
      <c r="K11165"/>
      <c r="L11165"/>
      <c r="M11165"/>
      <c r="N11165"/>
      <c r="O11165"/>
      <c r="P11165"/>
      <c r="Q11165"/>
    </row>
    <row r="11166" spans="3:17" x14ac:dyDescent="0.35">
      <c r="C11166"/>
      <c r="D11166"/>
      <c r="E11166"/>
      <c r="F11166"/>
      <c r="G11166"/>
      <c r="H11166"/>
      <c r="I11166"/>
      <c r="J11166"/>
      <c r="K11166"/>
      <c r="L11166"/>
      <c r="M11166"/>
      <c r="N11166"/>
      <c r="O11166"/>
      <c r="P11166"/>
      <c r="Q11166"/>
    </row>
    <row r="11167" spans="3:17" x14ac:dyDescent="0.35">
      <c r="C11167"/>
      <c r="D11167"/>
      <c r="E11167"/>
      <c r="F11167"/>
      <c r="G11167"/>
      <c r="H11167"/>
      <c r="I11167"/>
      <c r="J11167"/>
      <c r="K11167"/>
      <c r="L11167"/>
      <c r="M11167"/>
      <c r="N11167"/>
      <c r="O11167"/>
      <c r="P11167"/>
      <c r="Q11167"/>
    </row>
    <row r="11168" spans="3:17" x14ac:dyDescent="0.35">
      <c r="C11168"/>
      <c r="D11168"/>
      <c r="E11168"/>
      <c r="F11168"/>
      <c r="G11168"/>
      <c r="H11168"/>
      <c r="I11168"/>
      <c r="J11168"/>
      <c r="K11168"/>
      <c r="L11168"/>
      <c r="M11168"/>
      <c r="N11168"/>
      <c r="O11168"/>
      <c r="P11168"/>
      <c r="Q11168"/>
    </row>
    <row r="11169" spans="3:17" x14ac:dyDescent="0.35">
      <c r="C11169"/>
      <c r="D11169"/>
      <c r="E11169"/>
      <c r="F11169"/>
      <c r="G11169"/>
      <c r="H11169"/>
      <c r="I11169"/>
      <c r="J11169"/>
      <c r="K11169"/>
      <c r="L11169"/>
      <c r="M11169"/>
      <c r="N11169"/>
      <c r="O11169"/>
      <c r="P11169"/>
      <c r="Q11169"/>
    </row>
    <row r="11170" spans="3:17" x14ac:dyDescent="0.35">
      <c r="C11170"/>
      <c r="D11170"/>
      <c r="E11170"/>
      <c r="F11170"/>
      <c r="G11170"/>
      <c r="H11170"/>
      <c r="I11170"/>
      <c r="J11170"/>
      <c r="K11170"/>
      <c r="L11170"/>
      <c r="M11170"/>
      <c r="N11170"/>
      <c r="O11170"/>
      <c r="P11170"/>
      <c r="Q11170"/>
    </row>
    <row r="11171" spans="3:17" x14ac:dyDescent="0.35">
      <c r="C11171"/>
      <c r="D11171"/>
      <c r="E11171"/>
      <c r="F11171"/>
      <c r="G11171"/>
      <c r="H11171"/>
      <c r="I11171"/>
      <c r="J11171"/>
      <c r="K11171"/>
      <c r="L11171"/>
      <c r="M11171"/>
      <c r="N11171"/>
      <c r="O11171"/>
      <c r="P11171"/>
      <c r="Q11171"/>
    </row>
    <row r="11172" spans="3:17" x14ac:dyDescent="0.35">
      <c r="C11172"/>
      <c r="D11172"/>
      <c r="E11172"/>
      <c r="F11172"/>
      <c r="G11172"/>
      <c r="H11172"/>
      <c r="I11172"/>
      <c r="J11172"/>
      <c r="K11172"/>
      <c r="L11172"/>
      <c r="M11172"/>
      <c r="N11172"/>
      <c r="O11172"/>
      <c r="P11172"/>
      <c r="Q11172"/>
    </row>
    <row r="11173" spans="3:17" x14ac:dyDescent="0.35">
      <c r="C11173"/>
      <c r="D11173"/>
      <c r="E11173"/>
      <c r="F11173"/>
      <c r="G11173"/>
      <c r="H11173"/>
      <c r="I11173"/>
      <c r="J11173"/>
      <c r="K11173"/>
      <c r="L11173"/>
      <c r="M11173"/>
      <c r="N11173"/>
      <c r="O11173"/>
      <c r="P11173"/>
      <c r="Q11173"/>
    </row>
    <row r="11174" spans="3:17" x14ac:dyDescent="0.35">
      <c r="C11174"/>
      <c r="D11174"/>
      <c r="E11174"/>
      <c r="F11174"/>
      <c r="G11174"/>
      <c r="H11174"/>
      <c r="I11174"/>
      <c r="J11174"/>
      <c r="K11174"/>
      <c r="L11174"/>
      <c r="M11174"/>
      <c r="N11174"/>
      <c r="O11174"/>
      <c r="P11174"/>
      <c r="Q11174"/>
    </row>
    <row r="11175" spans="3:17" x14ac:dyDescent="0.35">
      <c r="C11175"/>
      <c r="D11175"/>
      <c r="E11175"/>
      <c r="F11175"/>
      <c r="G11175"/>
      <c r="H11175"/>
      <c r="I11175"/>
      <c r="J11175"/>
      <c r="K11175"/>
      <c r="L11175"/>
      <c r="M11175"/>
      <c r="N11175"/>
      <c r="O11175"/>
      <c r="P11175"/>
      <c r="Q11175"/>
    </row>
    <row r="11176" spans="3:17" x14ac:dyDescent="0.35">
      <c r="C11176"/>
      <c r="D11176"/>
      <c r="E11176"/>
      <c r="F11176"/>
      <c r="G11176"/>
      <c r="H11176"/>
      <c r="I11176"/>
      <c r="J11176"/>
      <c r="K11176"/>
      <c r="L11176"/>
      <c r="M11176"/>
      <c r="N11176"/>
      <c r="O11176"/>
      <c r="P11176"/>
      <c r="Q11176"/>
    </row>
    <row r="11177" spans="3:17" x14ac:dyDescent="0.35">
      <c r="C11177"/>
      <c r="D11177"/>
      <c r="E11177"/>
      <c r="F11177"/>
      <c r="G11177"/>
      <c r="H11177"/>
      <c r="I11177"/>
      <c r="J11177"/>
      <c r="K11177"/>
      <c r="L11177"/>
      <c r="M11177"/>
      <c r="N11177"/>
      <c r="O11177"/>
      <c r="P11177"/>
      <c r="Q11177"/>
    </row>
    <row r="11178" spans="3:17" x14ac:dyDescent="0.35">
      <c r="C11178"/>
      <c r="D11178"/>
      <c r="E11178"/>
      <c r="F11178"/>
      <c r="G11178"/>
      <c r="H11178"/>
      <c r="I11178"/>
      <c r="J11178"/>
      <c r="K11178"/>
      <c r="L11178"/>
      <c r="M11178"/>
      <c r="N11178"/>
      <c r="O11178"/>
      <c r="P11178"/>
      <c r="Q11178"/>
    </row>
    <row r="11179" spans="3:17" x14ac:dyDescent="0.35">
      <c r="C11179"/>
      <c r="D11179"/>
      <c r="E11179"/>
      <c r="F11179"/>
      <c r="G11179"/>
      <c r="H11179"/>
      <c r="I11179"/>
      <c r="J11179"/>
      <c r="K11179"/>
      <c r="L11179"/>
      <c r="M11179"/>
      <c r="N11179"/>
      <c r="O11179"/>
      <c r="P11179"/>
      <c r="Q11179"/>
    </row>
    <row r="11180" spans="3:17" x14ac:dyDescent="0.35">
      <c r="C11180"/>
      <c r="D11180"/>
      <c r="E11180"/>
      <c r="F11180"/>
      <c r="G11180"/>
      <c r="H11180"/>
      <c r="I11180"/>
      <c r="J11180"/>
      <c r="K11180"/>
      <c r="L11180"/>
      <c r="M11180"/>
      <c r="N11180"/>
      <c r="O11180"/>
      <c r="P11180"/>
      <c r="Q11180"/>
    </row>
    <row r="11181" spans="3:17" x14ac:dyDescent="0.35">
      <c r="C11181"/>
      <c r="D11181"/>
      <c r="E11181"/>
      <c r="F11181"/>
      <c r="G11181"/>
      <c r="H11181"/>
      <c r="I11181"/>
      <c r="J11181"/>
      <c r="K11181"/>
      <c r="L11181"/>
      <c r="M11181"/>
      <c r="N11181"/>
      <c r="O11181"/>
      <c r="P11181"/>
      <c r="Q11181"/>
    </row>
    <row r="11182" spans="3:17" x14ac:dyDescent="0.35">
      <c r="C11182"/>
      <c r="D11182"/>
      <c r="E11182"/>
      <c r="F11182"/>
      <c r="G11182"/>
      <c r="H11182"/>
      <c r="I11182"/>
      <c r="J11182"/>
      <c r="K11182"/>
      <c r="L11182"/>
      <c r="M11182"/>
      <c r="N11182"/>
      <c r="O11182"/>
      <c r="P11182"/>
      <c r="Q11182"/>
    </row>
    <row r="11183" spans="3:17" x14ac:dyDescent="0.35">
      <c r="C11183"/>
      <c r="D11183"/>
      <c r="E11183"/>
      <c r="F11183"/>
      <c r="G11183"/>
      <c r="H11183"/>
      <c r="I11183"/>
      <c r="J11183"/>
      <c r="K11183"/>
      <c r="L11183"/>
      <c r="M11183"/>
      <c r="N11183"/>
      <c r="O11183"/>
      <c r="P11183"/>
      <c r="Q11183"/>
    </row>
    <row r="11184" spans="3:17" x14ac:dyDescent="0.35">
      <c r="C11184"/>
      <c r="D11184"/>
      <c r="E11184"/>
      <c r="F11184"/>
      <c r="G11184"/>
      <c r="H11184"/>
      <c r="I11184"/>
      <c r="J11184"/>
      <c r="K11184"/>
      <c r="L11184"/>
      <c r="M11184"/>
      <c r="N11184"/>
      <c r="O11184"/>
      <c r="P11184"/>
      <c r="Q11184"/>
    </row>
    <row r="11185" spans="3:17" x14ac:dyDescent="0.35">
      <c r="C11185"/>
      <c r="D11185"/>
      <c r="E11185"/>
      <c r="F11185"/>
      <c r="G11185"/>
      <c r="H11185"/>
      <c r="I11185"/>
      <c r="J11185"/>
      <c r="K11185"/>
      <c r="L11185"/>
      <c r="M11185"/>
      <c r="N11185"/>
      <c r="O11185"/>
      <c r="P11185"/>
      <c r="Q11185"/>
    </row>
    <row r="11186" spans="3:17" x14ac:dyDescent="0.35">
      <c r="C11186"/>
      <c r="D11186"/>
      <c r="E11186"/>
      <c r="F11186"/>
      <c r="G11186"/>
      <c r="H11186"/>
      <c r="I11186"/>
      <c r="J11186"/>
      <c r="K11186"/>
      <c r="L11186"/>
      <c r="M11186"/>
      <c r="N11186"/>
      <c r="O11186"/>
      <c r="P11186"/>
      <c r="Q11186"/>
    </row>
    <row r="11187" spans="3:17" x14ac:dyDescent="0.35">
      <c r="C11187"/>
      <c r="D11187"/>
      <c r="E11187"/>
      <c r="F11187"/>
      <c r="G11187"/>
      <c r="H11187"/>
      <c r="I11187"/>
      <c r="J11187"/>
      <c r="K11187"/>
      <c r="L11187"/>
      <c r="M11187"/>
      <c r="N11187"/>
      <c r="O11187"/>
      <c r="P11187"/>
      <c r="Q11187"/>
    </row>
    <row r="11188" spans="3:17" x14ac:dyDescent="0.35">
      <c r="C11188"/>
      <c r="D11188"/>
      <c r="E11188"/>
      <c r="F11188"/>
      <c r="G11188"/>
      <c r="H11188"/>
      <c r="I11188"/>
      <c r="J11188"/>
      <c r="K11188"/>
      <c r="L11188"/>
      <c r="M11188"/>
      <c r="N11188"/>
      <c r="O11188"/>
      <c r="P11188"/>
      <c r="Q11188"/>
    </row>
    <row r="11189" spans="3:17" x14ac:dyDescent="0.35">
      <c r="C11189"/>
      <c r="D11189"/>
      <c r="E11189"/>
      <c r="F11189"/>
      <c r="G11189"/>
      <c r="H11189"/>
      <c r="I11189"/>
      <c r="J11189"/>
      <c r="K11189"/>
      <c r="L11189"/>
      <c r="M11189"/>
      <c r="N11189"/>
      <c r="O11189"/>
      <c r="P11189"/>
      <c r="Q11189"/>
    </row>
    <row r="11190" spans="3:17" x14ac:dyDescent="0.35">
      <c r="C11190"/>
      <c r="D11190"/>
      <c r="E11190"/>
      <c r="F11190"/>
      <c r="G11190"/>
      <c r="H11190"/>
      <c r="I11190"/>
      <c r="J11190"/>
      <c r="K11190"/>
      <c r="L11190"/>
      <c r="M11190"/>
      <c r="N11190"/>
      <c r="O11190"/>
      <c r="P11190"/>
      <c r="Q11190"/>
    </row>
    <row r="11191" spans="3:17" x14ac:dyDescent="0.35">
      <c r="C11191"/>
      <c r="D11191"/>
      <c r="E11191"/>
      <c r="F11191"/>
      <c r="G11191"/>
      <c r="H11191"/>
      <c r="I11191"/>
      <c r="J11191"/>
      <c r="K11191"/>
      <c r="L11191"/>
      <c r="M11191"/>
      <c r="N11191"/>
      <c r="O11191"/>
      <c r="P11191"/>
      <c r="Q11191"/>
    </row>
    <row r="11192" spans="3:17" x14ac:dyDescent="0.35">
      <c r="C11192"/>
      <c r="D11192"/>
      <c r="E11192"/>
      <c r="F11192"/>
      <c r="G11192"/>
      <c r="H11192"/>
      <c r="I11192"/>
      <c r="J11192"/>
      <c r="K11192"/>
      <c r="L11192"/>
      <c r="M11192"/>
      <c r="N11192"/>
      <c r="O11192"/>
      <c r="P11192"/>
      <c r="Q11192"/>
    </row>
    <row r="11193" spans="3:17" x14ac:dyDescent="0.35">
      <c r="C11193"/>
      <c r="D11193"/>
      <c r="E11193"/>
      <c r="F11193"/>
      <c r="G11193"/>
      <c r="H11193"/>
      <c r="I11193"/>
      <c r="J11193"/>
      <c r="K11193"/>
      <c r="L11193"/>
      <c r="M11193"/>
      <c r="N11193"/>
      <c r="O11193"/>
      <c r="P11193"/>
      <c r="Q11193"/>
    </row>
    <row r="11194" spans="3:17" x14ac:dyDescent="0.35">
      <c r="C11194"/>
      <c r="D11194"/>
      <c r="E11194"/>
      <c r="F11194"/>
      <c r="G11194"/>
      <c r="H11194"/>
      <c r="I11194"/>
      <c r="J11194"/>
      <c r="K11194"/>
      <c r="L11194"/>
      <c r="M11194"/>
      <c r="N11194"/>
      <c r="O11194"/>
      <c r="P11194"/>
      <c r="Q11194"/>
    </row>
    <row r="11195" spans="3:17" x14ac:dyDescent="0.35">
      <c r="C11195"/>
      <c r="D11195"/>
      <c r="E11195"/>
      <c r="F11195"/>
      <c r="G11195"/>
      <c r="H11195"/>
      <c r="I11195"/>
      <c r="J11195"/>
      <c r="K11195"/>
      <c r="L11195"/>
      <c r="M11195"/>
      <c r="N11195"/>
      <c r="O11195"/>
      <c r="P11195"/>
      <c r="Q11195"/>
    </row>
    <row r="11196" spans="3:17" x14ac:dyDescent="0.35">
      <c r="C11196"/>
      <c r="D11196"/>
      <c r="E11196"/>
      <c r="F11196"/>
      <c r="G11196"/>
      <c r="H11196"/>
      <c r="I11196"/>
      <c r="J11196"/>
      <c r="K11196"/>
      <c r="L11196"/>
      <c r="M11196"/>
      <c r="N11196"/>
      <c r="O11196"/>
      <c r="P11196"/>
      <c r="Q11196"/>
    </row>
    <row r="11197" spans="3:17" x14ac:dyDescent="0.35">
      <c r="C11197"/>
      <c r="D11197"/>
      <c r="E11197"/>
      <c r="F11197"/>
      <c r="G11197"/>
      <c r="H11197"/>
      <c r="I11197"/>
      <c r="J11197"/>
      <c r="K11197"/>
      <c r="L11197"/>
      <c r="M11197"/>
      <c r="N11197"/>
      <c r="O11197"/>
      <c r="P11197"/>
      <c r="Q11197"/>
    </row>
    <row r="11198" spans="3:17" x14ac:dyDescent="0.35">
      <c r="C11198"/>
      <c r="D11198"/>
      <c r="E11198"/>
      <c r="F11198"/>
      <c r="G11198"/>
      <c r="H11198"/>
      <c r="I11198"/>
      <c r="J11198"/>
      <c r="K11198"/>
      <c r="L11198"/>
      <c r="M11198"/>
      <c r="N11198"/>
      <c r="O11198"/>
      <c r="P11198"/>
      <c r="Q11198"/>
    </row>
    <row r="11199" spans="3:17" x14ac:dyDescent="0.35">
      <c r="C11199"/>
      <c r="D11199"/>
      <c r="E11199"/>
      <c r="F11199"/>
      <c r="G11199"/>
      <c r="H11199"/>
      <c r="I11199"/>
      <c r="J11199"/>
      <c r="K11199"/>
      <c r="L11199"/>
      <c r="M11199"/>
      <c r="N11199"/>
      <c r="O11199"/>
      <c r="P11199"/>
      <c r="Q11199"/>
    </row>
    <row r="11200" spans="3:17" x14ac:dyDescent="0.35">
      <c r="C11200"/>
      <c r="D11200"/>
      <c r="E11200"/>
      <c r="F11200"/>
      <c r="G11200"/>
      <c r="H11200"/>
      <c r="I11200"/>
      <c r="J11200"/>
      <c r="K11200"/>
      <c r="L11200"/>
      <c r="M11200"/>
      <c r="N11200"/>
      <c r="O11200"/>
      <c r="P11200"/>
      <c r="Q11200"/>
    </row>
    <row r="11201" spans="3:17" x14ac:dyDescent="0.35">
      <c r="C11201"/>
      <c r="D11201"/>
      <c r="E11201"/>
      <c r="F11201"/>
      <c r="G11201"/>
      <c r="H11201"/>
      <c r="I11201"/>
      <c r="J11201"/>
      <c r="K11201"/>
      <c r="L11201"/>
      <c r="M11201"/>
      <c r="N11201"/>
      <c r="O11201"/>
      <c r="P11201"/>
      <c r="Q11201"/>
    </row>
    <row r="11202" spans="3:17" x14ac:dyDescent="0.35">
      <c r="C11202"/>
      <c r="D11202"/>
      <c r="E11202"/>
      <c r="F11202"/>
      <c r="G11202"/>
      <c r="H11202"/>
      <c r="I11202"/>
      <c r="J11202"/>
      <c r="K11202"/>
      <c r="L11202"/>
      <c r="M11202"/>
      <c r="N11202"/>
      <c r="O11202"/>
      <c r="P11202"/>
      <c r="Q11202"/>
    </row>
    <row r="11203" spans="3:17" x14ac:dyDescent="0.35">
      <c r="C11203"/>
      <c r="D11203"/>
      <c r="E11203"/>
      <c r="F11203"/>
      <c r="G11203"/>
      <c r="H11203"/>
      <c r="I11203"/>
      <c r="J11203"/>
      <c r="K11203"/>
      <c r="L11203"/>
      <c r="M11203"/>
      <c r="N11203"/>
      <c r="O11203"/>
      <c r="P11203"/>
      <c r="Q11203"/>
    </row>
    <row r="11204" spans="3:17" x14ac:dyDescent="0.35">
      <c r="C11204"/>
      <c r="D11204"/>
      <c r="E11204"/>
      <c r="F11204"/>
      <c r="G11204"/>
      <c r="H11204"/>
      <c r="I11204"/>
      <c r="J11204"/>
      <c r="K11204"/>
      <c r="L11204"/>
      <c r="M11204"/>
      <c r="N11204"/>
      <c r="O11204"/>
      <c r="P11204"/>
      <c r="Q11204"/>
    </row>
    <row r="11205" spans="3:17" x14ac:dyDescent="0.35">
      <c r="C11205"/>
      <c r="D11205"/>
      <c r="E11205"/>
      <c r="F11205"/>
      <c r="G11205"/>
      <c r="H11205"/>
      <c r="I11205"/>
      <c r="J11205"/>
      <c r="K11205"/>
      <c r="L11205"/>
      <c r="M11205"/>
      <c r="N11205"/>
      <c r="O11205"/>
      <c r="P11205"/>
      <c r="Q11205"/>
    </row>
    <row r="11206" spans="3:17" x14ac:dyDescent="0.35">
      <c r="C11206"/>
      <c r="D11206"/>
      <c r="E11206"/>
      <c r="F11206"/>
      <c r="G11206"/>
      <c r="H11206"/>
      <c r="I11206"/>
      <c r="J11206"/>
      <c r="K11206"/>
      <c r="L11206"/>
      <c r="M11206"/>
      <c r="N11206"/>
      <c r="O11206"/>
      <c r="P11206"/>
      <c r="Q11206"/>
    </row>
    <row r="11207" spans="3:17" x14ac:dyDescent="0.35">
      <c r="C11207"/>
      <c r="D11207"/>
      <c r="E11207"/>
      <c r="F11207"/>
      <c r="G11207"/>
      <c r="H11207"/>
      <c r="I11207"/>
      <c r="J11207"/>
      <c r="K11207"/>
      <c r="L11207"/>
      <c r="M11207"/>
      <c r="N11207"/>
      <c r="O11207"/>
      <c r="P11207"/>
      <c r="Q11207"/>
    </row>
    <row r="11208" spans="3:17" x14ac:dyDescent="0.35">
      <c r="C11208"/>
      <c r="D11208"/>
      <c r="E11208"/>
      <c r="F11208"/>
      <c r="G11208"/>
      <c r="H11208"/>
      <c r="I11208"/>
      <c r="J11208"/>
      <c r="K11208"/>
      <c r="L11208"/>
      <c r="M11208"/>
      <c r="N11208"/>
      <c r="O11208"/>
      <c r="P11208"/>
      <c r="Q11208"/>
    </row>
    <row r="11209" spans="3:17" x14ac:dyDescent="0.35">
      <c r="C11209"/>
      <c r="D11209"/>
      <c r="E11209"/>
      <c r="F11209"/>
      <c r="G11209"/>
      <c r="H11209"/>
      <c r="I11209"/>
      <c r="J11209"/>
      <c r="K11209"/>
      <c r="L11209"/>
      <c r="M11209"/>
      <c r="N11209"/>
      <c r="O11209"/>
      <c r="P11209"/>
      <c r="Q11209"/>
    </row>
    <row r="11210" spans="3:17" x14ac:dyDescent="0.35">
      <c r="C11210"/>
      <c r="D11210"/>
      <c r="E11210"/>
      <c r="F11210"/>
      <c r="G11210"/>
      <c r="H11210"/>
      <c r="I11210"/>
      <c r="J11210"/>
      <c r="K11210"/>
      <c r="L11210"/>
      <c r="M11210"/>
      <c r="N11210"/>
      <c r="O11210"/>
      <c r="P11210"/>
      <c r="Q11210"/>
    </row>
    <row r="11211" spans="3:17" x14ac:dyDescent="0.35">
      <c r="C11211"/>
      <c r="D11211"/>
      <c r="E11211"/>
      <c r="F11211"/>
      <c r="G11211"/>
      <c r="H11211"/>
      <c r="I11211"/>
      <c r="J11211"/>
      <c r="K11211"/>
      <c r="L11211"/>
      <c r="M11211"/>
      <c r="N11211"/>
      <c r="O11211"/>
      <c r="P11211"/>
      <c r="Q11211"/>
    </row>
    <row r="11212" spans="3:17" x14ac:dyDescent="0.35">
      <c r="C11212"/>
      <c r="D11212"/>
      <c r="E11212"/>
      <c r="F11212"/>
      <c r="G11212"/>
      <c r="H11212"/>
      <c r="I11212"/>
      <c r="J11212"/>
      <c r="K11212"/>
      <c r="L11212"/>
      <c r="M11212"/>
      <c r="N11212"/>
      <c r="O11212"/>
      <c r="P11212"/>
      <c r="Q11212"/>
    </row>
    <row r="11213" spans="3:17" x14ac:dyDescent="0.35">
      <c r="C11213"/>
      <c r="D11213"/>
      <c r="E11213"/>
      <c r="F11213"/>
      <c r="G11213"/>
      <c r="H11213"/>
      <c r="I11213"/>
      <c r="J11213"/>
      <c r="K11213"/>
      <c r="L11213"/>
      <c r="M11213"/>
      <c r="N11213"/>
      <c r="O11213"/>
      <c r="P11213"/>
      <c r="Q11213"/>
    </row>
    <row r="11214" spans="3:17" x14ac:dyDescent="0.35">
      <c r="C11214"/>
      <c r="D11214"/>
      <c r="E11214"/>
      <c r="F11214"/>
      <c r="G11214"/>
      <c r="H11214"/>
      <c r="I11214"/>
      <c r="J11214"/>
      <c r="K11214"/>
      <c r="L11214"/>
      <c r="M11214"/>
      <c r="N11214"/>
      <c r="O11214"/>
      <c r="P11214"/>
      <c r="Q11214"/>
    </row>
    <row r="11215" spans="3:17" x14ac:dyDescent="0.35">
      <c r="C11215"/>
      <c r="D11215"/>
      <c r="E11215"/>
      <c r="F11215"/>
      <c r="G11215"/>
      <c r="H11215"/>
      <c r="I11215"/>
      <c r="J11215"/>
      <c r="K11215"/>
      <c r="L11215"/>
      <c r="M11215"/>
      <c r="N11215"/>
      <c r="O11215"/>
      <c r="P11215"/>
      <c r="Q11215"/>
    </row>
    <row r="11216" spans="3:17" x14ac:dyDescent="0.35">
      <c r="C11216"/>
      <c r="D11216"/>
      <c r="E11216"/>
      <c r="F11216"/>
      <c r="G11216"/>
      <c r="H11216"/>
      <c r="I11216"/>
      <c r="J11216"/>
      <c r="K11216"/>
      <c r="L11216"/>
      <c r="M11216"/>
      <c r="N11216"/>
      <c r="O11216"/>
      <c r="P11216"/>
      <c r="Q11216"/>
    </row>
    <row r="11217" spans="3:17" x14ac:dyDescent="0.35">
      <c r="C11217"/>
      <c r="D11217"/>
      <c r="E11217"/>
      <c r="F11217"/>
      <c r="G11217"/>
      <c r="H11217"/>
      <c r="I11217"/>
      <c r="J11217"/>
      <c r="K11217"/>
      <c r="L11217"/>
      <c r="M11217"/>
      <c r="N11217"/>
      <c r="O11217"/>
      <c r="P11217"/>
      <c r="Q11217"/>
    </row>
    <row r="11218" spans="3:17" x14ac:dyDescent="0.35">
      <c r="C11218"/>
      <c r="D11218"/>
      <c r="E11218"/>
      <c r="F11218"/>
      <c r="G11218"/>
      <c r="H11218"/>
      <c r="I11218"/>
      <c r="J11218"/>
      <c r="K11218"/>
      <c r="L11218"/>
      <c r="M11218"/>
      <c r="N11218"/>
      <c r="O11218"/>
      <c r="P11218"/>
      <c r="Q11218"/>
    </row>
    <row r="11219" spans="3:17" x14ac:dyDescent="0.35">
      <c r="C11219"/>
      <c r="D11219"/>
      <c r="E11219"/>
      <c r="F11219"/>
      <c r="G11219"/>
      <c r="H11219"/>
      <c r="I11219"/>
      <c r="J11219"/>
      <c r="K11219"/>
      <c r="L11219"/>
      <c r="M11219"/>
      <c r="N11219"/>
      <c r="O11219"/>
      <c r="P11219"/>
      <c r="Q11219"/>
    </row>
    <row r="11220" spans="3:17" x14ac:dyDescent="0.35">
      <c r="C11220"/>
      <c r="D11220"/>
      <c r="E11220"/>
      <c r="F11220"/>
      <c r="G11220"/>
      <c r="H11220"/>
      <c r="I11220"/>
      <c r="J11220"/>
      <c r="K11220"/>
      <c r="L11220"/>
      <c r="M11220"/>
      <c r="N11220"/>
      <c r="O11220"/>
      <c r="P11220"/>
      <c r="Q11220"/>
    </row>
    <row r="11221" spans="3:17" x14ac:dyDescent="0.35">
      <c r="C11221"/>
      <c r="D11221"/>
      <c r="E11221"/>
      <c r="F11221"/>
      <c r="G11221"/>
      <c r="H11221"/>
      <c r="I11221"/>
      <c r="J11221"/>
      <c r="K11221"/>
      <c r="L11221"/>
      <c r="M11221"/>
      <c r="N11221"/>
      <c r="O11221"/>
      <c r="P11221"/>
      <c r="Q11221"/>
    </row>
    <row r="11222" spans="3:17" x14ac:dyDescent="0.35">
      <c r="C11222"/>
      <c r="D11222"/>
      <c r="E11222"/>
      <c r="F11222"/>
      <c r="G11222"/>
      <c r="H11222"/>
      <c r="I11222"/>
      <c r="J11222"/>
      <c r="K11222"/>
      <c r="L11222"/>
      <c r="M11222"/>
      <c r="N11222"/>
      <c r="O11222"/>
      <c r="P11222"/>
      <c r="Q11222"/>
    </row>
    <row r="11223" spans="3:17" x14ac:dyDescent="0.35">
      <c r="C11223"/>
      <c r="D11223"/>
      <c r="E11223"/>
      <c r="F11223"/>
      <c r="G11223"/>
      <c r="H11223"/>
      <c r="I11223"/>
      <c r="J11223"/>
      <c r="K11223"/>
      <c r="L11223"/>
      <c r="M11223"/>
      <c r="N11223"/>
      <c r="O11223"/>
      <c r="P11223"/>
      <c r="Q11223"/>
    </row>
    <row r="11224" spans="3:17" x14ac:dyDescent="0.35">
      <c r="C11224"/>
      <c r="D11224"/>
      <c r="E11224"/>
      <c r="F11224"/>
      <c r="G11224"/>
      <c r="H11224"/>
      <c r="I11224"/>
      <c r="J11224"/>
      <c r="K11224"/>
      <c r="L11224"/>
      <c r="M11224"/>
      <c r="N11224"/>
      <c r="O11224"/>
      <c r="P11224"/>
      <c r="Q11224"/>
    </row>
    <row r="11225" spans="3:17" x14ac:dyDescent="0.35">
      <c r="C11225"/>
      <c r="D11225"/>
      <c r="E11225"/>
      <c r="F11225"/>
      <c r="G11225"/>
      <c r="H11225"/>
      <c r="I11225"/>
      <c r="J11225"/>
      <c r="K11225"/>
      <c r="L11225"/>
      <c r="M11225"/>
      <c r="N11225"/>
      <c r="O11225"/>
      <c r="P11225"/>
      <c r="Q11225"/>
    </row>
    <row r="11226" spans="3:17" x14ac:dyDescent="0.35">
      <c r="C11226"/>
      <c r="D11226"/>
      <c r="E11226"/>
      <c r="F11226"/>
      <c r="G11226"/>
      <c r="H11226"/>
      <c r="I11226"/>
      <c r="J11226"/>
      <c r="K11226"/>
      <c r="L11226"/>
      <c r="M11226"/>
      <c r="N11226"/>
      <c r="O11226"/>
      <c r="P11226"/>
      <c r="Q11226"/>
    </row>
    <row r="11227" spans="3:17" x14ac:dyDescent="0.35">
      <c r="C11227"/>
      <c r="D11227"/>
      <c r="E11227"/>
      <c r="F11227"/>
      <c r="G11227"/>
      <c r="H11227"/>
      <c r="I11227"/>
      <c r="J11227"/>
      <c r="K11227"/>
      <c r="L11227"/>
      <c r="M11227"/>
      <c r="N11227"/>
      <c r="O11227"/>
      <c r="P11227"/>
      <c r="Q11227"/>
    </row>
    <row r="11228" spans="3:17" x14ac:dyDescent="0.35">
      <c r="C11228"/>
      <c r="D11228"/>
      <c r="E11228"/>
      <c r="F11228"/>
      <c r="G11228"/>
      <c r="H11228"/>
      <c r="I11228"/>
      <c r="J11228"/>
      <c r="K11228"/>
      <c r="L11228"/>
      <c r="M11228"/>
      <c r="N11228"/>
      <c r="O11228"/>
      <c r="P11228"/>
      <c r="Q11228"/>
    </row>
    <row r="11229" spans="3:17" x14ac:dyDescent="0.35">
      <c r="C11229"/>
      <c r="D11229"/>
      <c r="E11229"/>
      <c r="F11229"/>
      <c r="G11229"/>
      <c r="H11229"/>
      <c r="I11229"/>
      <c r="J11229"/>
      <c r="K11229"/>
      <c r="L11229"/>
      <c r="M11229"/>
      <c r="N11229"/>
      <c r="O11229"/>
      <c r="P11229"/>
      <c r="Q11229"/>
    </row>
    <row r="11230" spans="3:17" x14ac:dyDescent="0.35">
      <c r="C11230"/>
      <c r="D11230"/>
      <c r="E11230"/>
      <c r="F11230"/>
      <c r="G11230"/>
      <c r="H11230"/>
      <c r="I11230"/>
      <c r="J11230"/>
      <c r="K11230"/>
      <c r="L11230"/>
      <c r="M11230"/>
      <c r="N11230"/>
      <c r="O11230"/>
      <c r="P11230"/>
      <c r="Q11230"/>
    </row>
    <row r="11231" spans="3:17" x14ac:dyDescent="0.35">
      <c r="C11231"/>
      <c r="D11231"/>
      <c r="E11231"/>
      <c r="F11231"/>
      <c r="G11231"/>
      <c r="H11231"/>
      <c r="I11231"/>
      <c r="J11231"/>
      <c r="K11231"/>
      <c r="L11231"/>
      <c r="M11231"/>
      <c r="N11231"/>
      <c r="O11231"/>
      <c r="P11231"/>
      <c r="Q11231"/>
    </row>
    <row r="11232" spans="3:17" x14ac:dyDescent="0.35">
      <c r="C11232"/>
      <c r="D11232"/>
      <c r="E11232"/>
      <c r="F11232"/>
      <c r="G11232"/>
      <c r="H11232"/>
      <c r="I11232"/>
      <c r="J11232"/>
      <c r="K11232"/>
      <c r="L11232"/>
      <c r="M11232"/>
      <c r="N11232"/>
      <c r="O11232"/>
      <c r="P11232"/>
      <c r="Q11232"/>
    </row>
    <row r="11233" spans="3:17" x14ac:dyDescent="0.35">
      <c r="C11233"/>
      <c r="D11233"/>
      <c r="E11233"/>
      <c r="F11233"/>
      <c r="G11233"/>
      <c r="H11233"/>
      <c r="I11233"/>
      <c r="J11233"/>
      <c r="K11233"/>
      <c r="L11233"/>
      <c r="M11233"/>
      <c r="N11233"/>
      <c r="O11233"/>
      <c r="P11233"/>
      <c r="Q11233"/>
    </row>
    <row r="11234" spans="3:17" x14ac:dyDescent="0.35">
      <c r="C11234"/>
      <c r="D11234"/>
      <c r="E11234"/>
      <c r="F11234"/>
      <c r="G11234"/>
      <c r="H11234"/>
      <c r="I11234"/>
      <c r="J11234"/>
      <c r="K11234"/>
      <c r="L11234"/>
      <c r="M11234"/>
      <c r="N11234"/>
      <c r="O11234"/>
      <c r="P11234"/>
      <c r="Q11234"/>
    </row>
    <row r="11235" spans="3:17" x14ac:dyDescent="0.35">
      <c r="C11235"/>
      <c r="D11235"/>
      <c r="E11235"/>
      <c r="F11235"/>
      <c r="G11235"/>
      <c r="H11235"/>
      <c r="I11235"/>
      <c r="J11235"/>
      <c r="K11235"/>
      <c r="L11235"/>
      <c r="M11235"/>
      <c r="N11235"/>
      <c r="O11235"/>
      <c r="P11235"/>
      <c r="Q11235"/>
    </row>
    <row r="11236" spans="3:17" x14ac:dyDescent="0.35">
      <c r="C11236"/>
      <c r="D11236"/>
      <c r="E11236"/>
      <c r="F11236"/>
      <c r="G11236"/>
      <c r="H11236"/>
      <c r="I11236"/>
      <c r="J11236"/>
      <c r="K11236"/>
      <c r="L11236"/>
      <c r="M11236"/>
      <c r="N11236"/>
      <c r="O11236"/>
      <c r="P11236"/>
      <c r="Q11236"/>
    </row>
    <row r="11237" spans="3:17" x14ac:dyDescent="0.35">
      <c r="C11237"/>
      <c r="D11237"/>
      <c r="E11237"/>
      <c r="F11237"/>
      <c r="G11237"/>
      <c r="H11237"/>
      <c r="I11237"/>
      <c r="J11237"/>
      <c r="K11237"/>
      <c r="L11237"/>
      <c r="M11237"/>
      <c r="N11237"/>
      <c r="O11237"/>
      <c r="P11237"/>
      <c r="Q11237"/>
    </row>
    <row r="11238" spans="3:17" x14ac:dyDescent="0.35">
      <c r="C11238"/>
      <c r="D11238"/>
      <c r="E11238"/>
      <c r="F11238"/>
      <c r="G11238"/>
      <c r="H11238"/>
      <c r="I11238"/>
      <c r="J11238"/>
      <c r="K11238"/>
      <c r="L11238"/>
      <c r="M11238"/>
      <c r="N11238"/>
      <c r="O11238"/>
      <c r="P11238"/>
      <c r="Q11238"/>
    </row>
    <row r="11239" spans="3:17" x14ac:dyDescent="0.35">
      <c r="C11239"/>
      <c r="D11239"/>
      <c r="E11239"/>
      <c r="F11239"/>
      <c r="G11239"/>
      <c r="H11239"/>
      <c r="I11239"/>
      <c r="J11239"/>
      <c r="K11239"/>
      <c r="L11239"/>
      <c r="M11239"/>
      <c r="N11239"/>
      <c r="O11239"/>
      <c r="P11239"/>
      <c r="Q11239"/>
    </row>
    <row r="11240" spans="3:17" x14ac:dyDescent="0.35">
      <c r="C11240"/>
      <c r="D11240"/>
      <c r="E11240"/>
      <c r="F11240"/>
      <c r="G11240"/>
      <c r="H11240"/>
      <c r="I11240"/>
      <c r="J11240"/>
      <c r="K11240"/>
      <c r="L11240"/>
      <c r="M11240"/>
      <c r="N11240"/>
      <c r="O11240"/>
      <c r="P11240"/>
      <c r="Q11240"/>
    </row>
    <row r="11241" spans="3:17" x14ac:dyDescent="0.35">
      <c r="C11241"/>
      <c r="D11241"/>
      <c r="E11241"/>
      <c r="F11241"/>
      <c r="G11241"/>
      <c r="H11241"/>
      <c r="I11241"/>
      <c r="J11241"/>
      <c r="K11241"/>
      <c r="L11241"/>
      <c r="M11241"/>
      <c r="N11241"/>
      <c r="O11241"/>
      <c r="P11241"/>
      <c r="Q11241"/>
    </row>
    <row r="11242" spans="3:17" x14ac:dyDescent="0.35">
      <c r="C11242"/>
      <c r="D11242"/>
      <c r="E11242"/>
      <c r="F11242"/>
      <c r="G11242"/>
      <c r="H11242"/>
      <c r="I11242"/>
      <c r="J11242"/>
      <c r="K11242"/>
      <c r="L11242"/>
      <c r="M11242"/>
      <c r="N11242"/>
      <c r="O11242"/>
      <c r="P11242"/>
      <c r="Q11242"/>
    </row>
    <row r="11243" spans="3:17" x14ac:dyDescent="0.35">
      <c r="C11243"/>
      <c r="D11243"/>
      <c r="E11243"/>
      <c r="F11243"/>
      <c r="G11243"/>
      <c r="H11243"/>
      <c r="I11243"/>
      <c r="J11243"/>
      <c r="K11243"/>
      <c r="L11243"/>
      <c r="M11243"/>
      <c r="N11243"/>
      <c r="O11243"/>
      <c r="P11243"/>
      <c r="Q11243"/>
    </row>
    <row r="11244" spans="3:17" x14ac:dyDescent="0.35">
      <c r="C11244"/>
      <c r="D11244"/>
      <c r="E11244"/>
      <c r="F11244"/>
      <c r="G11244"/>
      <c r="H11244"/>
      <c r="I11244"/>
      <c r="J11244"/>
      <c r="K11244"/>
      <c r="L11244"/>
      <c r="M11244"/>
      <c r="N11244"/>
      <c r="O11244"/>
      <c r="P11244"/>
      <c r="Q11244"/>
    </row>
    <row r="11245" spans="3:17" x14ac:dyDescent="0.35">
      <c r="C11245"/>
      <c r="D11245"/>
      <c r="E11245"/>
      <c r="F11245"/>
      <c r="G11245"/>
      <c r="H11245"/>
      <c r="I11245"/>
      <c r="J11245"/>
      <c r="K11245"/>
      <c r="L11245"/>
      <c r="M11245"/>
      <c r="N11245"/>
      <c r="O11245"/>
      <c r="P11245"/>
      <c r="Q11245"/>
    </row>
    <row r="11246" spans="3:17" x14ac:dyDescent="0.35">
      <c r="C11246"/>
      <c r="D11246"/>
      <c r="E11246"/>
      <c r="F11246"/>
      <c r="G11246"/>
      <c r="H11246"/>
      <c r="I11246"/>
      <c r="J11246"/>
      <c r="K11246"/>
      <c r="L11246"/>
      <c r="M11246"/>
      <c r="N11246"/>
      <c r="O11246"/>
      <c r="P11246"/>
      <c r="Q11246"/>
    </row>
    <row r="11247" spans="3:17" x14ac:dyDescent="0.35">
      <c r="C11247"/>
      <c r="D11247"/>
      <c r="E11247"/>
      <c r="F11247"/>
      <c r="G11247"/>
      <c r="H11247"/>
      <c r="I11247"/>
      <c r="J11247"/>
      <c r="K11247"/>
      <c r="L11247"/>
      <c r="M11247"/>
      <c r="N11247"/>
      <c r="O11247"/>
      <c r="P11247"/>
      <c r="Q11247"/>
    </row>
    <row r="11248" spans="3:17" x14ac:dyDescent="0.35">
      <c r="C11248"/>
      <c r="D11248"/>
      <c r="E11248"/>
      <c r="F11248"/>
      <c r="G11248"/>
      <c r="H11248"/>
      <c r="I11248"/>
      <c r="J11248"/>
      <c r="K11248"/>
      <c r="L11248"/>
      <c r="M11248"/>
      <c r="N11248"/>
      <c r="O11248"/>
      <c r="P11248"/>
      <c r="Q11248"/>
    </row>
    <row r="11249" spans="3:17" x14ac:dyDescent="0.35">
      <c r="C11249"/>
      <c r="D11249"/>
      <c r="E11249"/>
      <c r="F11249"/>
      <c r="G11249"/>
      <c r="H11249"/>
      <c r="I11249"/>
      <c r="J11249"/>
      <c r="K11249"/>
      <c r="L11249"/>
      <c r="M11249"/>
      <c r="N11249"/>
      <c r="O11249"/>
      <c r="P11249"/>
      <c r="Q11249"/>
    </row>
    <row r="11250" spans="3:17" x14ac:dyDescent="0.35">
      <c r="C11250"/>
      <c r="D11250"/>
      <c r="E11250"/>
      <c r="F11250"/>
      <c r="G11250"/>
      <c r="H11250"/>
      <c r="I11250"/>
      <c r="J11250"/>
      <c r="K11250"/>
      <c r="L11250"/>
      <c r="M11250"/>
      <c r="N11250"/>
      <c r="O11250"/>
      <c r="P11250"/>
      <c r="Q11250"/>
    </row>
    <row r="11251" spans="3:17" x14ac:dyDescent="0.35">
      <c r="C11251"/>
      <c r="D11251"/>
      <c r="E11251"/>
      <c r="F11251"/>
      <c r="G11251"/>
      <c r="H11251"/>
      <c r="I11251"/>
      <c r="J11251"/>
      <c r="K11251"/>
      <c r="L11251"/>
      <c r="M11251"/>
      <c r="N11251"/>
      <c r="O11251"/>
      <c r="P11251"/>
      <c r="Q11251"/>
    </row>
    <row r="11252" spans="3:17" x14ac:dyDescent="0.35">
      <c r="C11252"/>
      <c r="D11252"/>
      <c r="E11252"/>
      <c r="F11252"/>
      <c r="G11252"/>
      <c r="H11252"/>
      <c r="I11252"/>
      <c r="J11252"/>
      <c r="K11252"/>
      <c r="L11252"/>
      <c r="M11252"/>
      <c r="N11252"/>
      <c r="O11252"/>
      <c r="P11252"/>
      <c r="Q11252"/>
    </row>
    <row r="11253" spans="3:17" x14ac:dyDescent="0.35">
      <c r="C11253"/>
      <c r="D11253"/>
      <c r="E11253"/>
      <c r="F11253"/>
      <c r="G11253"/>
      <c r="H11253"/>
      <c r="I11253"/>
      <c r="J11253"/>
      <c r="K11253"/>
      <c r="L11253"/>
      <c r="M11253"/>
      <c r="N11253"/>
      <c r="O11253"/>
      <c r="P11253"/>
      <c r="Q11253"/>
    </row>
    <row r="11254" spans="3:17" x14ac:dyDescent="0.35">
      <c r="C11254"/>
      <c r="D11254"/>
      <c r="E11254"/>
      <c r="F11254"/>
      <c r="G11254"/>
      <c r="H11254"/>
      <c r="I11254"/>
      <c r="J11254"/>
      <c r="K11254"/>
      <c r="L11254"/>
      <c r="M11254"/>
      <c r="N11254"/>
      <c r="O11254"/>
      <c r="P11254"/>
      <c r="Q11254"/>
    </row>
    <row r="11255" spans="3:17" x14ac:dyDescent="0.35">
      <c r="C11255"/>
      <c r="D11255"/>
      <c r="E11255"/>
      <c r="F11255"/>
      <c r="G11255"/>
      <c r="H11255"/>
      <c r="I11255"/>
      <c r="J11255"/>
      <c r="K11255"/>
      <c r="L11255"/>
      <c r="M11255"/>
      <c r="N11255"/>
      <c r="O11255"/>
      <c r="P11255"/>
      <c r="Q11255"/>
    </row>
    <row r="11256" spans="3:17" x14ac:dyDescent="0.35">
      <c r="C11256"/>
      <c r="D11256"/>
      <c r="E11256"/>
      <c r="F11256"/>
      <c r="G11256"/>
      <c r="H11256"/>
      <c r="I11256"/>
      <c r="J11256"/>
      <c r="K11256"/>
      <c r="L11256"/>
      <c r="M11256"/>
      <c r="N11256"/>
      <c r="O11256"/>
      <c r="P11256"/>
      <c r="Q11256"/>
    </row>
    <row r="11257" spans="3:17" x14ac:dyDescent="0.35">
      <c r="C11257"/>
      <c r="D11257"/>
      <c r="E11257"/>
      <c r="F11257"/>
      <c r="G11257"/>
      <c r="H11257"/>
      <c r="I11257"/>
      <c r="J11257"/>
      <c r="K11257"/>
      <c r="L11257"/>
      <c r="M11257"/>
      <c r="N11257"/>
      <c r="O11257"/>
      <c r="P11257"/>
      <c r="Q11257"/>
    </row>
    <row r="11258" spans="3:17" x14ac:dyDescent="0.35">
      <c r="C11258"/>
      <c r="D11258"/>
      <c r="E11258"/>
      <c r="F11258"/>
      <c r="G11258"/>
      <c r="H11258"/>
      <c r="I11258"/>
      <c r="J11258"/>
      <c r="K11258"/>
      <c r="L11258"/>
      <c r="M11258"/>
      <c r="N11258"/>
      <c r="O11258"/>
      <c r="P11258"/>
      <c r="Q11258"/>
    </row>
    <row r="11259" spans="3:17" x14ac:dyDescent="0.35">
      <c r="C11259"/>
      <c r="D11259"/>
      <c r="E11259"/>
      <c r="F11259"/>
      <c r="G11259"/>
      <c r="H11259"/>
      <c r="I11259"/>
      <c r="J11259"/>
      <c r="K11259"/>
      <c r="L11259"/>
      <c r="M11259"/>
      <c r="N11259"/>
      <c r="O11259"/>
      <c r="P11259"/>
      <c r="Q11259"/>
    </row>
    <row r="11260" spans="3:17" x14ac:dyDescent="0.35">
      <c r="C11260"/>
      <c r="D11260"/>
      <c r="E11260"/>
      <c r="F11260"/>
      <c r="G11260"/>
      <c r="H11260"/>
      <c r="I11260"/>
      <c r="J11260"/>
      <c r="K11260"/>
      <c r="L11260"/>
      <c r="M11260"/>
      <c r="N11260"/>
      <c r="O11260"/>
      <c r="P11260"/>
      <c r="Q11260"/>
    </row>
    <row r="11261" spans="3:17" x14ac:dyDescent="0.35">
      <c r="C11261"/>
      <c r="D11261"/>
      <c r="E11261"/>
      <c r="F11261"/>
      <c r="G11261"/>
      <c r="H11261"/>
      <c r="I11261"/>
      <c r="J11261"/>
      <c r="K11261"/>
      <c r="L11261"/>
      <c r="M11261"/>
      <c r="N11261"/>
      <c r="O11261"/>
      <c r="P11261"/>
      <c r="Q11261"/>
    </row>
    <row r="11262" spans="3:17" x14ac:dyDescent="0.35">
      <c r="C11262"/>
      <c r="D11262"/>
      <c r="E11262"/>
      <c r="F11262"/>
      <c r="G11262"/>
      <c r="H11262"/>
      <c r="I11262"/>
      <c r="J11262"/>
      <c r="K11262"/>
      <c r="L11262"/>
      <c r="M11262"/>
      <c r="N11262"/>
      <c r="O11262"/>
      <c r="P11262"/>
      <c r="Q11262"/>
    </row>
    <row r="11263" spans="3:17" x14ac:dyDescent="0.35">
      <c r="C11263"/>
      <c r="D11263"/>
      <c r="E11263"/>
      <c r="F11263"/>
      <c r="G11263"/>
      <c r="H11263"/>
      <c r="I11263"/>
      <c r="J11263"/>
      <c r="K11263"/>
      <c r="L11263"/>
      <c r="M11263"/>
      <c r="N11263"/>
      <c r="O11263"/>
      <c r="P11263"/>
      <c r="Q11263"/>
    </row>
    <row r="11264" spans="3:17" x14ac:dyDescent="0.35">
      <c r="C11264"/>
      <c r="D11264"/>
      <c r="E11264"/>
      <c r="F11264"/>
      <c r="G11264"/>
      <c r="H11264"/>
      <c r="I11264"/>
      <c r="J11264"/>
      <c r="K11264"/>
      <c r="L11264"/>
      <c r="M11264"/>
      <c r="N11264"/>
      <c r="O11264"/>
      <c r="P11264"/>
      <c r="Q11264"/>
    </row>
    <row r="11265" spans="3:17" x14ac:dyDescent="0.35">
      <c r="C11265"/>
      <c r="D11265"/>
      <c r="E11265"/>
      <c r="F11265"/>
      <c r="G11265"/>
      <c r="H11265"/>
      <c r="I11265"/>
      <c r="J11265"/>
      <c r="K11265"/>
      <c r="L11265"/>
      <c r="M11265"/>
      <c r="N11265"/>
      <c r="O11265"/>
      <c r="P11265"/>
      <c r="Q11265"/>
    </row>
    <row r="11266" spans="3:17" x14ac:dyDescent="0.35">
      <c r="C11266"/>
      <c r="D11266"/>
      <c r="E11266"/>
      <c r="F11266"/>
      <c r="G11266"/>
      <c r="H11266"/>
      <c r="I11266"/>
      <c r="J11266"/>
      <c r="K11266"/>
      <c r="L11266"/>
      <c r="M11266"/>
      <c r="N11266"/>
      <c r="O11266"/>
      <c r="P11266"/>
      <c r="Q11266"/>
    </row>
    <row r="11267" spans="3:17" x14ac:dyDescent="0.35">
      <c r="C11267"/>
      <c r="D11267"/>
      <c r="E11267"/>
      <c r="F11267"/>
      <c r="G11267"/>
      <c r="H11267"/>
      <c r="I11267"/>
      <c r="J11267"/>
      <c r="K11267"/>
      <c r="L11267"/>
      <c r="M11267"/>
      <c r="N11267"/>
      <c r="O11267"/>
      <c r="P11267"/>
      <c r="Q11267"/>
    </row>
    <row r="11268" spans="3:17" x14ac:dyDescent="0.35">
      <c r="C11268"/>
      <c r="D11268"/>
      <c r="E11268"/>
      <c r="F11268"/>
      <c r="G11268"/>
      <c r="H11268"/>
      <c r="I11268"/>
      <c r="J11268"/>
      <c r="K11268"/>
      <c r="L11268"/>
      <c r="M11268"/>
      <c r="N11268"/>
      <c r="O11268"/>
      <c r="P11268"/>
      <c r="Q11268"/>
    </row>
    <row r="11269" spans="3:17" x14ac:dyDescent="0.35">
      <c r="C11269"/>
      <c r="D11269"/>
      <c r="E11269"/>
      <c r="F11269"/>
      <c r="G11269"/>
      <c r="H11269"/>
      <c r="I11269"/>
      <c r="J11269"/>
      <c r="K11269"/>
      <c r="L11269"/>
      <c r="M11269"/>
      <c r="N11269"/>
      <c r="O11269"/>
      <c r="P11269"/>
      <c r="Q11269"/>
    </row>
    <row r="11270" spans="3:17" x14ac:dyDescent="0.35">
      <c r="C11270"/>
      <c r="D11270"/>
      <c r="E11270"/>
      <c r="F11270"/>
      <c r="G11270"/>
      <c r="H11270"/>
      <c r="I11270"/>
      <c r="J11270"/>
      <c r="K11270"/>
      <c r="L11270"/>
      <c r="M11270"/>
      <c r="N11270"/>
      <c r="O11270"/>
      <c r="P11270"/>
      <c r="Q11270"/>
    </row>
    <row r="11271" spans="3:17" x14ac:dyDescent="0.35">
      <c r="C11271"/>
      <c r="D11271"/>
      <c r="E11271"/>
      <c r="F11271"/>
      <c r="G11271"/>
      <c r="H11271"/>
      <c r="I11271"/>
      <c r="J11271"/>
      <c r="K11271"/>
      <c r="L11271"/>
      <c r="M11271"/>
      <c r="N11271"/>
      <c r="O11271"/>
      <c r="P11271"/>
      <c r="Q11271"/>
    </row>
    <row r="11272" spans="3:17" x14ac:dyDescent="0.35">
      <c r="C11272"/>
      <c r="D11272"/>
      <c r="E11272"/>
      <c r="F11272"/>
      <c r="G11272"/>
      <c r="H11272"/>
      <c r="I11272"/>
      <c r="J11272"/>
      <c r="K11272"/>
      <c r="L11272"/>
      <c r="M11272"/>
      <c r="N11272"/>
      <c r="O11272"/>
      <c r="P11272"/>
      <c r="Q11272"/>
    </row>
    <row r="11273" spans="3:17" x14ac:dyDescent="0.35">
      <c r="C11273"/>
      <c r="D11273"/>
      <c r="E11273"/>
      <c r="F11273"/>
      <c r="G11273"/>
      <c r="H11273"/>
      <c r="I11273"/>
      <c r="J11273"/>
      <c r="K11273"/>
      <c r="L11273"/>
      <c r="M11273"/>
      <c r="N11273"/>
      <c r="O11273"/>
      <c r="P11273"/>
      <c r="Q11273"/>
    </row>
    <row r="11274" spans="3:17" x14ac:dyDescent="0.35">
      <c r="C11274"/>
      <c r="D11274"/>
      <c r="E11274"/>
      <c r="F11274"/>
      <c r="G11274"/>
      <c r="H11274"/>
      <c r="I11274"/>
      <c r="J11274"/>
      <c r="K11274"/>
      <c r="L11274"/>
      <c r="M11274"/>
      <c r="N11274"/>
      <c r="O11274"/>
      <c r="P11274"/>
      <c r="Q11274"/>
    </row>
    <row r="11275" spans="3:17" x14ac:dyDescent="0.35">
      <c r="C11275"/>
      <c r="D11275"/>
      <c r="E11275"/>
      <c r="F11275"/>
      <c r="G11275"/>
      <c r="H11275"/>
      <c r="I11275"/>
      <c r="J11275"/>
      <c r="K11275"/>
      <c r="L11275"/>
      <c r="M11275"/>
      <c r="N11275"/>
      <c r="O11275"/>
      <c r="P11275"/>
      <c r="Q11275"/>
    </row>
    <row r="11276" spans="3:17" x14ac:dyDescent="0.35">
      <c r="C11276"/>
      <c r="D11276"/>
      <c r="E11276"/>
      <c r="F11276"/>
      <c r="G11276"/>
      <c r="H11276"/>
      <c r="I11276"/>
      <c r="J11276"/>
      <c r="K11276"/>
      <c r="L11276"/>
      <c r="M11276"/>
      <c r="N11276"/>
      <c r="O11276"/>
      <c r="P11276"/>
      <c r="Q11276"/>
    </row>
    <row r="11277" spans="3:17" x14ac:dyDescent="0.35">
      <c r="C11277"/>
      <c r="D11277"/>
      <c r="E11277"/>
      <c r="F11277"/>
      <c r="G11277"/>
      <c r="H11277"/>
      <c r="I11277"/>
      <c r="J11277"/>
      <c r="K11277"/>
      <c r="L11277"/>
      <c r="M11277"/>
      <c r="N11277"/>
      <c r="O11277"/>
      <c r="P11277"/>
      <c r="Q11277"/>
    </row>
    <row r="11278" spans="3:17" x14ac:dyDescent="0.35">
      <c r="C11278"/>
      <c r="D11278"/>
      <c r="E11278"/>
      <c r="F11278"/>
      <c r="G11278"/>
      <c r="H11278"/>
      <c r="I11278"/>
      <c r="J11278"/>
      <c r="K11278"/>
      <c r="L11278"/>
      <c r="M11278"/>
      <c r="N11278"/>
      <c r="O11278"/>
      <c r="P11278"/>
      <c r="Q11278"/>
    </row>
    <row r="11279" spans="3:17" x14ac:dyDescent="0.35">
      <c r="C11279"/>
      <c r="D11279"/>
      <c r="E11279"/>
      <c r="F11279"/>
      <c r="G11279"/>
      <c r="H11279"/>
      <c r="I11279"/>
      <c r="J11279"/>
      <c r="K11279"/>
      <c r="L11279"/>
      <c r="M11279"/>
      <c r="N11279"/>
      <c r="O11279"/>
      <c r="P11279"/>
      <c r="Q11279"/>
    </row>
    <row r="11280" spans="3:17" x14ac:dyDescent="0.35">
      <c r="C11280"/>
      <c r="D11280"/>
      <c r="E11280"/>
      <c r="F11280"/>
      <c r="G11280"/>
      <c r="H11280"/>
      <c r="I11280"/>
      <c r="J11280"/>
      <c r="K11280"/>
      <c r="L11280"/>
      <c r="M11280"/>
      <c r="N11280"/>
      <c r="O11280"/>
      <c r="P11280"/>
      <c r="Q11280"/>
    </row>
    <row r="11281" spans="3:17" x14ac:dyDescent="0.35">
      <c r="C11281"/>
      <c r="D11281"/>
      <c r="E11281"/>
      <c r="F11281"/>
      <c r="G11281"/>
      <c r="H11281"/>
      <c r="I11281"/>
      <c r="J11281"/>
      <c r="K11281"/>
      <c r="L11281"/>
      <c r="M11281"/>
      <c r="N11281"/>
      <c r="O11281"/>
      <c r="P11281"/>
      <c r="Q11281"/>
    </row>
    <row r="11282" spans="3:17" x14ac:dyDescent="0.35">
      <c r="C11282"/>
      <c r="D11282"/>
      <c r="E11282"/>
      <c r="F11282"/>
      <c r="G11282"/>
      <c r="H11282"/>
      <c r="I11282"/>
      <c r="J11282"/>
      <c r="K11282"/>
      <c r="L11282"/>
      <c r="M11282"/>
      <c r="N11282"/>
      <c r="O11282"/>
      <c r="P11282"/>
      <c r="Q11282"/>
    </row>
    <row r="11283" spans="3:17" x14ac:dyDescent="0.35">
      <c r="C11283"/>
      <c r="D11283"/>
      <c r="E11283"/>
      <c r="F11283"/>
      <c r="G11283"/>
      <c r="H11283"/>
      <c r="I11283"/>
      <c r="J11283"/>
      <c r="K11283"/>
      <c r="L11283"/>
      <c r="M11283"/>
      <c r="N11283"/>
      <c r="O11283"/>
      <c r="P11283"/>
      <c r="Q11283"/>
    </row>
    <row r="11284" spans="3:17" x14ac:dyDescent="0.35">
      <c r="C11284"/>
      <c r="D11284"/>
      <c r="E11284"/>
      <c r="F11284"/>
      <c r="G11284"/>
      <c r="H11284"/>
      <c r="I11284"/>
      <c r="J11284"/>
      <c r="K11284"/>
      <c r="L11284"/>
      <c r="M11284"/>
      <c r="N11284"/>
      <c r="O11284"/>
      <c r="P11284"/>
      <c r="Q11284"/>
    </row>
    <row r="11285" spans="3:17" x14ac:dyDescent="0.35">
      <c r="C11285"/>
      <c r="D11285"/>
      <c r="E11285"/>
      <c r="F11285"/>
      <c r="G11285"/>
      <c r="H11285"/>
      <c r="I11285"/>
      <c r="J11285"/>
      <c r="K11285"/>
      <c r="L11285"/>
      <c r="M11285"/>
      <c r="N11285"/>
      <c r="O11285"/>
      <c r="P11285"/>
      <c r="Q11285"/>
    </row>
    <row r="11286" spans="3:17" x14ac:dyDescent="0.35">
      <c r="C11286"/>
      <c r="D11286"/>
      <c r="E11286"/>
      <c r="F11286"/>
      <c r="G11286"/>
      <c r="H11286"/>
      <c r="I11286"/>
      <c r="J11286"/>
      <c r="K11286"/>
      <c r="L11286"/>
      <c r="M11286"/>
      <c r="N11286"/>
      <c r="O11286"/>
      <c r="P11286"/>
      <c r="Q11286"/>
    </row>
    <row r="11287" spans="3:17" x14ac:dyDescent="0.35">
      <c r="C11287"/>
      <c r="D11287"/>
      <c r="E11287"/>
      <c r="F11287"/>
      <c r="G11287"/>
      <c r="H11287"/>
      <c r="I11287"/>
      <c r="J11287"/>
      <c r="K11287"/>
      <c r="L11287"/>
      <c r="M11287"/>
      <c r="N11287"/>
      <c r="O11287"/>
      <c r="P11287"/>
      <c r="Q11287"/>
    </row>
    <row r="11288" spans="3:17" x14ac:dyDescent="0.35">
      <c r="C11288"/>
      <c r="D11288"/>
      <c r="E11288"/>
      <c r="F11288"/>
      <c r="G11288"/>
      <c r="H11288"/>
      <c r="I11288"/>
      <c r="J11288"/>
      <c r="K11288"/>
      <c r="L11288"/>
      <c r="M11288"/>
      <c r="N11288"/>
      <c r="O11288"/>
      <c r="P11288"/>
      <c r="Q11288"/>
    </row>
    <row r="11289" spans="3:17" x14ac:dyDescent="0.35">
      <c r="C11289"/>
      <c r="D11289"/>
      <c r="E11289"/>
      <c r="F11289"/>
      <c r="G11289"/>
      <c r="H11289"/>
      <c r="I11289"/>
      <c r="J11289"/>
      <c r="K11289"/>
      <c r="L11289"/>
      <c r="M11289"/>
      <c r="N11289"/>
      <c r="O11289"/>
      <c r="P11289"/>
      <c r="Q11289"/>
    </row>
    <row r="11290" spans="3:17" x14ac:dyDescent="0.35">
      <c r="C11290"/>
      <c r="D11290"/>
      <c r="E11290"/>
      <c r="F11290"/>
      <c r="G11290"/>
      <c r="H11290"/>
      <c r="I11290"/>
      <c r="J11290"/>
      <c r="K11290"/>
      <c r="L11290"/>
      <c r="M11290"/>
      <c r="N11290"/>
      <c r="O11290"/>
      <c r="P11290"/>
      <c r="Q11290"/>
    </row>
    <row r="11291" spans="3:17" x14ac:dyDescent="0.35">
      <c r="C11291"/>
      <c r="D11291"/>
      <c r="E11291"/>
      <c r="F11291"/>
      <c r="G11291"/>
      <c r="H11291"/>
      <c r="I11291"/>
      <c r="J11291"/>
      <c r="K11291"/>
      <c r="L11291"/>
      <c r="M11291"/>
      <c r="N11291"/>
      <c r="O11291"/>
      <c r="P11291"/>
      <c r="Q11291"/>
    </row>
    <row r="11292" spans="3:17" x14ac:dyDescent="0.35">
      <c r="C11292"/>
      <c r="D11292"/>
      <c r="E11292"/>
      <c r="F11292"/>
      <c r="G11292"/>
      <c r="H11292"/>
      <c r="I11292"/>
      <c r="J11292"/>
      <c r="K11292"/>
      <c r="L11292"/>
      <c r="M11292"/>
      <c r="N11292"/>
      <c r="O11292"/>
      <c r="P11292"/>
      <c r="Q11292"/>
    </row>
    <row r="11293" spans="3:17" x14ac:dyDescent="0.35">
      <c r="C11293"/>
      <c r="D11293"/>
      <c r="E11293"/>
      <c r="F11293"/>
      <c r="G11293"/>
      <c r="H11293"/>
      <c r="I11293"/>
      <c r="J11293"/>
      <c r="K11293"/>
      <c r="L11293"/>
      <c r="M11293"/>
      <c r="N11293"/>
      <c r="O11293"/>
      <c r="P11293"/>
      <c r="Q11293"/>
    </row>
    <row r="11294" spans="3:17" x14ac:dyDescent="0.35">
      <c r="C11294"/>
      <c r="D11294"/>
      <c r="E11294"/>
      <c r="F11294"/>
      <c r="G11294"/>
      <c r="H11294"/>
      <c r="I11294"/>
      <c r="J11294"/>
      <c r="K11294"/>
      <c r="L11294"/>
      <c r="M11294"/>
      <c r="N11294"/>
      <c r="O11294"/>
      <c r="P11294"/>
      <c r="Q11294"/>
    </row>
    <row r="11295" spans="3:17" x14ac:dyDescent="0.35">
      <c r="C11295"/>
      <c r="D11295"/>
      <c r="E11295"/>
      <c r="F11295"/>
      <c r="G11295"/>
      <c r="H11295"/>
      <c r="I11295"/>
      <c r="J11295"/>
      <c r="K11295"/>
      <c r="L11295"/>
      <c r="M11295"/>
      <c r="N11295"/>
      <c r="O11295"/>
      <c r="P11295"/>
      <c r="Q11295"/>
    </row>
    <row r="11296" spans="3:17" x14ac:dyDescent="0.35">
      <c r="C11296"/>
      <c r="D11296"/>
      <c r="E11296"/>
      <c r="F11296"/>
      <c r="G11296"/>
      <c r="H11296"/>
      <c r="I11296"/>
      <c r="J11296"/>
      <c r="K11296"/>
      <c r="L11296"/>
      <c r="M11296"/>
      <c r="N11296"/>
      <c r="O11296"/>
      <c r="P11296"/>
      <c r="Q11296"/>
    </row>
    <row r="11297" spans="3:17" x14ac:dyDescent="0.35">
      <c r="C11297"/>
      <c r="D11297"/>
      <c r="E11297"/>
      <c r="F11297"/>
      <c r="G11297"/>
      <c r="H11297"/>
      <c r="I11297"/>
      <c r="J11297"/>
      <c r="K11297"/>
      <c r="L11297"/>
      <c r="M11297"/>
      <c r="N11297"/>
      <c r="O11297"/>
      <c r="P11297"/>
      <c r="Q11297"/>
    </row>
    <row r="11298" spans="3:17" x14ac:dyDescent="0.35">
      <c r="C11298"/>
      <c r="D11298"/>
      <c r="E11298"/>
      <c r="F11298"/>
      <c r="G11298"/>
      <c r="H11298"/>
      <c r="I11298"/>
      <c r="J11298"/>
      <c r="K11298"/>
      <c r="L11298"/>
      <c r="M11298"/>
      <c r="N11298"/>
      <c r="O11298"/>
      <c r="P11298"/>
      <c r="Q11298"/>
    </row>
    <row r="11299" spans="3:17" x14ac:dyDescent="0.35">
      <c r="C11299"/>
      <c r="D11299"/>
      <c r="E11299"/>
      <c r="F11299"/>
      <c r="G11299"/>
      <c r="H11299"/>
      <c r="I11299"/>
      <c r="J11299"/>
      <c r="K11299"/>
      <c r="L11299"/>
      <c r="M11299"/>
      <c r="N11299"/>
      <c r="O11299"/>
      <c r="P11299"/>
      <c r="Q11299"/>
    </row>
    <row r="11300" spans="3:17" x14ac:dyDescent="0.35">
      <c r="C11300"/>
      <c r="D11300"/>
      <c r="E11300"/>
      <c r="F11300"/>
      <c r="G11300"/>
      <c r="H11300"/>
      <c r="I11300"/>
      <c r="J11300"/>
      <c r="K11300"/>
      <c r="L11300"/>
      <c r="M11300"/>
      <c r="N11300"/>
      <c r="O11300"/>
      <c r="P11300"/>
      <c r="Q11300"/>
    </row>
    <row r="11301" spans="3:17" x14ac:dyDescent="0.35">
      <c r="C11301"/>
      <c r="D11301"/>
      <c r="E11301"/>
      <c r="F11301"/>
      <c r="G11301"/>
      <c r="H11301"/>
      <c r="I11301"/>
      <c r="J11301"/>
      <c r="K11301"/>
      <c r="L11301"/>
      <c r="M11301"/>
      <c r="N11301"/>
      <c r="O11301"/>
      <c r="P11301"/>
      <c r="Q11301"/>
    </row>
    <row r="11302" spans="3:17" x14ac:dyDescent="0.35">
      <c r="C11302"/>
      <c r="D11302"/>
      <c r="E11302"/>
      <c r="F11302"/>
      <c r="G11302"/>
      <c r="H11302"/>
      <c r="I11302"/>
      <c r="J11302"/>
      <c r="K11302"/>
      <c r="L11302"/>
      <c r="M11302"/>
      <c r="N11302"/>
      <c r="O11302"/>
      <c r="P11302"/>
      <c r="Q11302"/>
    </row>
    <row r="11303" spans="3:17" x14ac:dyDescent="0.35">
      <c r="C11303"/>
      <c r="D11303"/>
      <c r="E11303"/>
      <c r="F11303"/>
      <c r="G11303"/>
      <c r="H11303"/>
      <c r="I11303"/>
      <c r="J11303"/>
      <c r="K11303"/>
      <c r="L11303"/>
      <c r="M11303"/>
      <c r="N11303"/>
      <c r="O11303"/>
      <c r="P11303"/>
      <c r="Q11303"/>
    </row>
    <row r="11304" spans="3:17" x14ac:dyDescent="0.35">
      <c r="C11304"/>
      <c r="D11304"/>
      <c r="E11304"/>
      <c r="F11304"/>
      <c r="G11304"/>
      <c r="H11304"/>
      <c r="I11304"/>
      <c r="J11304"/>
      <c r="K11304"/>
      <c r="L11304"/>
      <c r="M11304"/>
      <c r="N11304"/>
      <c r="O11304"/>
      <c r="P11304"/>
      <c r="Q11304"/>
    </row>
    <row r="11305" spans="3:17" x14ac:dyDescent="0.35">
      <c r="C11305"/>
      <c r="D11305"/>
      <c r="E11305"/>
      <c r="F11305"/>
      <c r="G11305"/>
      <c r="H11305"/>
      <c r="I11305"/>
      <c r="J11305"/>
      <c r="K11305"/>
      <c r="L11305"/>
      <c r="M11305"/>
      <c r="N11305"/>
      <c r="O11305"/>
      <c r="P11305"/>
      <c r="Q11305"/>
    </row>
    <row r="11306" spans="3:17" x14ac:dyDescent="0.35">
      <c r="C11306"/>
      <c r="D11306"/>
      <c r="E11306"/>
      <c r="F11306"/>
      <c r="G11306"/>
      <c r="H11306"/>
      <c r="I11306"/>
      <c r="J11306"/>
      <c r="K11306"/>
      <c r="L11306"/>
      <c r="M11306"/>
      <c r="N11306"/>
      <c r="O11306"/>
      <c r="P11306"/>
      <c r="Q11306"/>
    </row>
    <row r="11307" spans="3:17" x14ac:dyDescent="0.35">
      <c r="C11307"/>
      <c r="D11307"/>
      <c r="E11307"/>
      <c r="F11307"/>
      <c r="G11307"/>
      <c r="H11307"/>
      <c r="I11307"/>
      <c r="J11307"/>
      <c r="K11307"/>
      <c r="L11307"/>
      <c r="M11307"/>
      <c r="N11307"/>
      <c r="O11307"/>
      <c r="P11307"/>
      <c r="Q11307"/>
    </row>
    <row r="11308" spans="3:17" x14ac:dyDescent="0.35">
      <c r="C11308"/>
      <c r="D11308"/>
      <c r="E11308"/>
      <c r="F11308"/>
      <c r="G11308"/>
      <c r="H11308"/>
      <c r="I11308"/>
      <c r="J11308"/>
      <c r="K11308"/>
      <c r="L11308"/>
      <c r="M11308"/>
      <c r="N11308"/>
      <c r="O11308"/>
      <c r="P11308"/>
      <c r="Q11308"/>
    </row>
    <row r="11309" spans="3:17" x14ac:dyDescent="0.35">
      <c r="C11309"/>
      <c r="D11309"/>
      <c r="E11309"/>
      <c r="F11309"/>
      <c r="G11309"/>
      <c r="H11309"/>
      <c r="I11309"/>
      <c r="J11309"/>
      <c r="K11309"/>
      <c r="L11309"/>
      <c r="M11309"/>
      <c r="N11309"/>
      <c r="O11309"/>
      <c r="P11309"/>
      <c r="Q11309"/>
    </row>
    <row r="11310" spans="3:17" x14ac:dyDescent="0.35">
      <c r="C11310"/>
      <c r="D11310"/>
      <c r="E11310"/>
      <c r="F11310"/>
      <c r="G11310"/>
      <c r="H11310"/>
      <c r="I11310"/>
      <c r="J11310"/>
      <c r="K11310"/>
      <c r="L11310"/>
      <c r="M11310"/>
      <c r="N11310"/>
      <c r="O11310"/>
      <c r="P11310"/>
      <c r="Q11310"/>
    </row>
    <row r="11311" spans="3:17" x14ac:dyDescent="0.35">
      <c r="C11311"/>
      <c r="D11311"/>
      <c r="E11311"/>
      <c r="F11311"/>
      <c r="G11311"/>
      <c r="H11311"/>
      <c r="I11311"/>
      <c r="J11311"/>
      <c r="K11311"/>
      <c r="L11311"/>
      <c r="M11311"/>
      <c r="N11311"/>
      <c r="O11311"/>
      <c r="P11311"/>
      <c r="Q11311"/>
    </row>
    <row r="11312" spans="3:17" x14ac:dyDescent="0.35">
      <c r="C11312"/>
      <c r="D11312"/>
      <c r="E11312"/>
      <c r="F11312"/>
      <c r="G11312"/>
      <c r="H11312"/>
      <c r="I11312"/>
      <c r="J11312"/>
      <c r="K11312"/>
      <c r="L11312"/>
      <c r="M11312"/>
      <c r="N11312"/>
      <c r="O11312"/>
      <c r="P11312"/>
      <c r="Q11312"/>
    </row>
    <row r="11313" spans="3:17" x14ac:dyDescent="0.35">
      <c r="C11313"/>
      <c r="D11313"/>
      <c r="E11313"/>
      <c r="F11313"/>
      <c r="G11313"/>
      <c r="H11313"/>
      <c r="I11313"/>
      <c r="J11313"/>
      <c r="K11313"/>
      <c r="L11313"/>
      <c r="M11313"/>
      <c r="N11313"/>
      <c r="O11313"/>
      <c r="P11313"/>
      <c r="Q11313"/>
    </row>
    <row r="11314" spans="3:17" x14ac:dyDescent="0.35">
      <c r="C11314"/>
      <c r="D11314"/>
      <c r="E11314"/>
      <c r="F11314"/>
      <c r="G11314"/>
      <c r="H11314"/>
      <c r="I11314"/>
      <c r="J11314"/>
      <c r="K11314"/>
      <c r="L11314"/>
      <c r="M11314"/>
      <c r="N11314"/>
      <c r="O11314"/>
      <c r="P11314"/>
      <c r="Q11314"/>
    </row>
    <row r="11315" spans="3:17" x14ac:dyDescent="0.35">
      <c r="C11315"/>
      <c r="D11315"/>
      <c r="E11315"/>
      <c r="F11315"/>
      <c r="G11315"/>
      <c r="H11315"/>
      <c r="I11315"/>
      <c r="J11315"/>
      <c r="K11315"/>
      <c r="L11315"/>
      <c r="M11315"/>
      <c r="N11315"/>
      <c r="O11315"/>
      <c r="P11315"/>
      <c r="Q11315"/>
    </row>
    <row r="11316" spans="3:17" x14ac:dyDescent="0.35">
      <c r="C11316"/>
      <c r="D11316"/>
      <c r="E11316"/>
      <c r="F11316"/>
      <c r="G11316"/>
      <c r="H11316"/>
      <c r="I11316"/>
      <c r="J11316"/>
      <c r="K11316"/>
      <c r="L11316"/>
      <c r="M11316"/>
      <c r="N11316"/>
      <c r="O11316"/>
      <c r="P11316"/>
      <c r="Q11316"/>
    </row>
    <row r="11317" spans="3:17" x14ac:dyDescent="0.35">
      <c r="C11317"/>
      <c r="D11317"/>
      <c r="E11317"/>
      <c r="F11317"/>
      <c r="G11317"/>
      <c r="H11317"/>
      <c r="I11317"/>
      <c r="J11317"/>
      <c r="K11317"/>
      <c r="L11317"/>
      <c r="M11317"/>
      <c r="N11317"/>
      <c r="O11317"/>
      <c r="P11317"/>
      <c r="Q11317"/>
    </row>
    <row r="11318" spans="3:17" x14ac:dyDescent="0.35">
      <c r="C11318"/>
      <c r="D11318"/>
      <c r="E11318"/>
      <c r="F11318"/>
      <c r="G11318"/>
      <c r="H11318"/>
      <c r="I11318"/>
      <c r="J11318"/>
      <c r="K11318"/>
      <c r="L11318"/>
      <c r="M11318"/>
      <c r="N11318"/>
      <c r="O11318"/>
      <c r="P11318"/>
      <c r="Q11318"/>
    </row>
    <row r="11319" spans="3:17" x14ac:dyDescent="0.35">
      <c r="C11319"/>
      <c r="D11319"/>
      <c r="E11319"/>
      <c r="F11319"/>
      <c r="G11319"/>
      <c r="H11319"/>
      <c r="I11319"/>
      <c r="J11319"/>
      <c r="K11319"/>
      <c r="L11319"/>
      <c r="M11319"/>
      <c r="N11319"/>
      <c r="O11319"/>
      <c r="P11319"/>
      <c r="Q11319"/>
    </row>
    <row r="11320" spans="3:17" x14ac:dyDescent="0.35">
      <c r="C11320"/>
      <c r="D11320"/>
      <c r="E11320"/>
      <c r="F11320"/>
      <c r="G11320"/>
      <c r="H11320"/>
      <c r="I11320"/>
      <c r="J11320"/>
      <c r="K11320"/>
      <c r="L11320"/>
      <c r="M11320"/>
      <c r="N11320"/>
      <c r="O11320"/>
      <c r="P11320"/>
      <c r="Q11320"/>
    </row>
    <row r="11321" spans="3:17" x14ac:dyDescent="0.35">
      <c r="C11321"/>
      <c r="D11321"/>
      <c r="E11321"/>
      <c r="F11321"/>
      <c r="G11321"/>
      <c r="H11321"/>
      <c r="I11321"/>
      <c r="J11321"/>
      <c r="K11321"/>
      <c r="L11321"/>
      <c r="M11321"/>
      <c r="N11321"/>
      <c r="O11321"/>
      <c r="P11321"/>
      <c r="Q11321"/>
    </row>
    <row r="11322" spans="3:17" x14ac:dyDescent="0.35">
      <c r="C11322"/>
      <c r="D11322"/>
      <c r="E11322"/>
      <c r="F11322"/>
      <c r="G11322"/>
      <c r="H11322"/>
      <c r="I11322"/>
      <c r="J11322"/>
      <c r="K11322"/>
      <c r="L11322"/>
      <c r="M11322"/>
      <c r="N11322"/>
      <c r="O11322"/>
      <c r="P11322"/>
      <c r="Q11322"/>
    </row>
    <row r="11323" spans="3:17" x14ac:dyDescent="0.35">
      <c r="C11323"/>
      <c r="D11323"/>
      <c r="E11323"/>
      <c r="F11323"/>
      <c r="G11323"/>
      <c r="H11323"/>
      <c r="I11323"/>
      <c r="J11323"/>
      <c r="K11323"/>
      <c r="L11323"/>
      <c r="M11323"/>
      <c r="N11323"/>
      <c r="O11323"/>
      <c r="P11323"/>
      <c r="Q11323"/>
    </row>
    <row r="11324" spans="3:17" x14ac:dyDescent="0.35">
      <c r="C11324"/>
      <c r="D11324"/>
      <c r="E11324"/>
      <c r="F11324"/>
      <c r="G11324"/>
      <c r="H11324"/>
      <c r="I11324"/>
      <c r="J11324"/>
      <c r="K11324"/>
      <c r="L11324"/>
      <c r="M11324"/>
      <c r="N11324"/>
      <c r="O11324"/>
      <c r="P11324"/>
      <c r="Q11324"/>
    </row>
    <row r="11325" spans="3:17" x14ac:dyDescent="0.35">
      <c r="C11325"/>
      <c r="D11325"/>
      <c r="E11325"/>
      <c r="F11325"/>
      <c r="G11325"/>
      <c r="H11325"/>
      <c r="I11325"/>
      <c r="J11325"/>
      <c r="K11325"/>
      <c r="L11325"/>
      <c r="M11325"/>
      <c r="N11325"/>
      <c r="O11325"/>
      <c r="P11325"/>
      <c r="Q11325"/>
    </row>
    <row r="11326" spans="3:17" x14ac:dyDescent="0.35">
      <c r="C11326"/>
      <c r="D11326"/>
      <c r="E11326"/>
      <c r="F11326"/>
      <c r="G11326"/>
      <c r="H11326"/>
      <c r="I11326"/>
      <c r="J11326"/>
      <c r="K11326"/>
      <c r="L11326"/>
      <c r="M11326"/>
      <c r="N11326"/>
      <c r="O11326"/>
      <c r="P11326"/>
      <c r="Q11326"/>
    </row>
    <row r="11327" spans="3:17" x14ac:dyDescent="0.35">
      <c r="C11327"/>
      <c r="D11327"/>
      <c r="E11327"/>
      <c r="F11327"/>
      <c r="G11327"/>
      <c r="H11327"/>
      <c r="I11327"/>
      <c r="J11327"/>
      <c r="K11327"/>
      <c r="L11327"/>
      <c r="M11327"/>
      <c r="N11327"/>
      <c r="O11327"/>
      <c r="P11327"/>
      <c r="Q11327"/>
    </row>
    <row r="11328" spans="3:17" x14ac:dyDescent="0.35">
      <c r="C11328"/>
      <c r="D11328"/>
      <c r="E11328"/>
      <c r="F11328"/>
      <c r="G11328"/>
      <c r="H11328"/>
      <c r="I11328"/>
      <c r="J11328"/>
      <c r="K11328"/>
      <c r="L11328"/>
      <c r="M11328"/>
      <c r="N11328"/>
      <c r="O11328"/>
      <c r="P11328"/>
      <c r="Q11328"/>
    </row>
    <row r="11329" spans="3:17" x14ac:dyDescent="0.35">
      <c r="C11329"/>
      <c r="D11329"/>
      <c r="E11329"/>
      <c r="F11329"/>
      <c r="G11329"/>
      <c r="H11329"/>
      <c r="I11329"/>
      <c r="J11329"/>
      <c r="K11329"/>
      <c r="L11329"/>
      <c r="M11329"/>
      <c r="N11329"/>
      <c r="O11329"/>
      <c r="P11329"/>
      <c r="Q11329"/>
    </row>
    <row r="11330" spans="3:17" x14ac:dyDescent="0.35">
      <c r="C11330"/>
      <c r="D11330"/>
      <c r="E11330"/>
      <c r="F11330"/>
      <c r="G11330"/>
      <c r="H11330"/>
      <c r="I11330"/>
      <c r="J11330"/>
      <c r="K11330"/>
      <c r="L11330"/>
      <c r="M11330"/>
      <c r="N11330"/>
      <c r="O11330"/>
      <c r="P11330"/>
      <c r="Q11330"/>
    </row>
    <row r="11331" spans="3:17" x14ac:dyDescent="0.35">
      <c r="C11331"/>
      <c r="D11331"/>
      <c r="E11331"/>
      <c r="F11331"/>
      <c r="G11331"/>
      <c r="H11331"/>
      <c r="I11331"/>
      <c r="J11331"/>
      <c r="K11331"/>
      <c r="L11331"/>
      <c r="M11331"/>
      <c r="N11331"/>
      <c r="O11331"/>
      <c r="P11331"/>
      <c r="Q11331"/>
    </row>
    <row r="11332" spans="3:17" x14ac:dyDescent="0.35">
      <c r="C11332"/>
      <c r="D11332"/>
      <c r="E11332"/>
      <c r="F11332"/>
      <c r="G11332"/>
      <c r="H11332"/>
      <c r="I11332"/>
      <c r="J11332"/>
      <c r="K11332"/>
      <c r="L11332"/>
      <c r="M11332"/>
      <c r="N11332"/>
      <c r="O11332"/>
      <c r="P11332"/>
      <c r="Q11332"/>
    </row>
    <row r="11333" spans="3:17" x14ac:dyDescent="0.35">
      <c r="C11333"/>
      <c r="D11333"/>
      <c r="E11333"/>
      <c r="F11333"/>
      <c r="G11333"/>
      <c r="H11333"/>
      <c r="I11333"/>
      <c r="J11333"/>
      <c r="K11333"/>
      <c r="L11333"/>
      <c r="M11333"/>
      <c r="N11333"/>
      <c r="O11333"/>
      <c r="P11333"/>
      <c r="Q11333"/>
    </row>
    <row r="11334" spans="3:17" x14ac:dyDescent="0.35">
      <c r="C11334"/>
      <c r="D11334"/>
      <c r="E11334"/>
      <c r="F11334"/>
      <c r="G11334"/>
      <c r="H11334"/>
      <c r="I11334"/>
      <c r="J11334"/>
      <c r="K11334"/>
      <c r="L11334"/>
      <c r="M11334"/>
      <c r="N11334"/>
      <c r="O11334"/>
      <c r="P11334"/>
      <c r="Q11334"/>
    </row>
    <row r="11335" spans="3:17" x14ac:dyDescent="0.35">
      <c r="C11335"/>
      <c r="D11335"/>
      <c r="E11335"/>
      <c r="F11335"/>
      <c r="G11335"/>
      <c r="H11335"/>
      <c r="I11335"/>
      <c r="J11335"/>
      <c r="K11335"/>
      <c r="L11335"/>
      <c r="M11335"/>
      <c r="N11335"/>
      <c r="O11335"/>
      <c r="P11335"/>
      <c r="Q11335"/>
    </row>
    <row r="11336" spans="3:17" x14ac:dyDescent="0.35">
      <c r="C11336"/>
      <c r="D11336"/>
      <c r="E11336"/>
      <c r="F11336"/>
      <c r="G11336"/>
      <c r="H11336"/>
      <c r="I11336"/>
      <c r="J11336"/>
      <c r="K11336"/>
      <c r="L11336"/>
      <c r="M11336"/>
      <c r="N11336"/>
      <c r="O11336"/>
      <c r="P11336"/>
      <c r="Q11336"/>
    </row>
    <row r="11337" spans="3:17" x14ac:dyDescent="0.35">
      <c r="C11337"/>
      <c r="D11337"/>
      <c r="E11337"/>
      <c r="F11337"/>
      <c r="G11337"/>
      <c r="H11337"/>
      <c r="I11337"/>
      <c r="J11337"/>
      <c r="K11337"/>
      <c r="L11337"/>
      <c r="M11337"/>
      <c r="N11337"/>
      <c r="O11337"/>
      <c r="P11337"/>
      <c r="Q11337"/>
    </row>
    <row r="11338" spans="3:17" x14ac:dyDescent="0.35">
      <c r="C11338"/>
      <c r="D11338"/>
      <c r="E11338"/>
      <c r="F11338"/>
      <c r="G11338"/>
      <c r="H11338"/>
      <c r="I11338"/>
      <c r="J11338"/>
      <c r="K11338"/>
      <c r="L11338"/>
      <c r="M11338"/>
      <c r="N11338"/>
      <c r="O11338"/>
      <c r="P11338"/>
      <c r="Q11338"/>
    </row>
    <row r="11339" spans="3:17" x14ac:dyDescent="0.35">
      <c r="C11339"/>
      <c r="D11339"/>
      <c r="E11339"/>
      <c r="F11339"/>
      <c r="G11339"/>
      <c r="H11339"/>
      <c r="I11339"/>
      <c r="J11339"/>
      <c r="K11339"/>
      <c r="L11339"/>
      <c r="M11339"/>
      <c r="N11339"/>
      <c r="O11339"/>
      <c r="P11339"/>
      <c r="Q11339"/>
    </row>
    <row r="11340" spans="3:17" x14ac:dyDescent="0.35">
      <c r="C11340"/>
      <c r="D11340"/>
      <c r="E11340"/>
      <c r="F11340"/>
      <c r="G11340"/>
      <c r="H11340"/>
      <c r="I11340"/>
      <c r="J11340"/>
      <c r="K11340"/>
      <c r="L11340"/>
      <c r="M11340"/>
      <c r="N11340"/>
      <c r="O11340"/>
      <c r="P11340"/>
      <c r="Q11340"/>
    </row>
    <row r="11341" spans="3:17" x14ac:dyDescent="0.35">
      <c r="C11341"/>
      <c r="D11341"/>
      <c r="E11341"/>
      <c r="F11341"/>
      <c r="G11341"/>
      <c r="H11341"/>
      <c r="I11341"/>
      <c r="J11341"/>
      <c r="K11341"/>
      <c r="L11341"/>
      <c r="M11341"/>
      <c r="N11341"/>
      <c r="O11341"/>
      <c r="P11341"/>
      <c r="Q11341"/>
    </row>
    <row r="11342" spans="3:17" x14ac:dyDescent="0.35">
      <c r="C11342"/>
      <c r="D11342"/>
      <c r="E11342"/>
      <c r="F11342"/>
      <c r="G11342"/>
      <c r="H11342"/>
      <c r="I11342"/>
      <c r="J11342"/>
      <c r="K11342"/>
      <c r="L11342"/>
      <c r="M11342"/>
      <c r="N11342"/>
      <c r="O11342"/>
      <c r="P11342"/>
      <c r="Q11342"/>
    </row>
    <row r="11343" spans="3:17" x14ac:dyDescent="0.35">
      <c r="C11343"/>
      <c r="D11343"/>
      <c r="E11343"/>
      <c r="F11343"/>
      <c r="G11343"/>
      <c r="H11343"/>
      <c r="I11343"/>
      <c r="J11343"/>
      <c r="K11343"/>
      <c r="L11343"/>
      <c r="M11343"/>
      <c r="N11343"/>
      <c r="O11343"/>
      <c r="P11343"/>
      <c r="Q11343"/>
    </row>
    <row r="11344" spans="3:17" x14ac:dyDescent="0.35">
      <c r="C11344"/>
      <c r="D11344"/>
      <c r="E11344"/>
      <c r="F11344"/>
      <c r="G11344"/>
      <c r="H11344"/>
      <c r="I11344"/>
      <c r="J11344"/>
      <c r="K11344"/>
      <c r="L11344"/>
      <c r="M11344"/>
      <c r="N11344"/>
      <c r="O11344"/>
      <c r="P11344"/>
      <c r="Q11344"/>
    </row>
    <row r="11345" spans="3:17" x14ac:dyDescent="0.35">
      <c r="C11345"/>
      <c r="D11345"/>
      <c r="E11345"/>
      <c r="F11345"/>
      <c r="G11345"/>
      <c r="H11345"/>
      <c r="I11345"/>
      <c r="J11345"/>
      <c r="K11345"/>
      <c r="L11345"/>
      <c r="M11345"/>
      <c r="N11345"/>
      <c r="O11345"/>
      <c r="P11345"/>
      <c r="Q11345"/>
    </row>
    <row r="11346" spans="3:17" x14ac:dyDescent="0.35">
      <c r="C11346"/>
      <c r="D11346"/>
      <c r="E11346"/>
      <c r="F11346"/>
      <c r="G11346"/>
      <c r="H11346"/>
      <c r="I11346"/>
      <c r="J11346"/>
      <c r="K11346"/>
      <c r="L11346"/>
      <c r="M11346"/>
      <c r="N11346"/>
      <c r="O11346"/>
      <c r="P11346"/>
      <c r="Q11346"/>
    </row>
    <row r="11347" spans="3:17" x14ac:dyDescent="0.35">
      <c r="C11347"/>
      <c r="D11347"/>
      <c r="E11347"/>
      <c r="F11347"/>
      <c r="G11347"/>
      <c r="H11347"/>
      <c r="I11347"/>
      <c r="J11347"/>
      <c r="K11347"/>
      <c r="L11347"/>
      <c r="M11347"/>
      <c r="N11347"/>
      <c r="O11347"/>
      <c r="P11347"/>
      <c r="Q11347"/>
    </row>
    <row r="11348" spans="3:17" x14ac:dyDescent="0.35">
      <c r="C11348"/>
      <c r="D11348"/>
      <c r="E11348"/>
      <c r="F11348"/>
      <c r="G11348"/>
      <c r="H11348"/>
      <c r="I11348"/>
      <c r="J11348"/>
      <c r="K11348"/>
      <c r="L11348"/>
      <c r="M11348"/>
      <c r="N11348"/>
      <c r="O11348"/>
      <c r="P11348"/>
      <c r="Q11348"/>
    </row>
    <row r="11349" spans="3:17" x14ac:dyDescent="0.35">
      <c r="C11349"/>
      <c r="D11349"/>
      <c r="E11349"/>
      <c r="F11349"/>
      <c r="G11349"/>
      <c r="H11349"/>
      <c r="I11349"/>
      <c r="J11349"/>
      <c r="K11349"/>
      <c r="L11349"/>
      <c r="M11349"/>
      <c r="N11349"/>
      <c r="O11349"/>
      <c r="P11349"/>
      <c r="Q11349"/>
    </row>
    <row r="11350" spans="3:17" x14ac:dyDescent="0.35">
      <c r="C11350"/>
      <c r="D11350"/>
      <c r="E11350"/>
      <c r="F11350"/>
      <c r="G11350"/>
      <c r="H11350"/>
      <c r="I11350"/>
      <c r="J11350"/>
      <c r="K11350"/>
      <c r="L11350"/>
      <c r="M11350"/>
      <c r="N11350"/>
      <c r="O11350"/>
      <c r="P11350"/>
      <c r="Q11350"/>
    </row>
    <row r="11351" spans="3:17" x14ac:dyDescent="0.35">
      <c r="C11351"/>
      <c r="D11351"/>
      <c r="E11351"/>
      <c r="F11351"/>
      <c r="G11351"/>
      <c r="H11351"/>
      <c r="I11351"/>
      <c r="J11351"/>
      <c r="K11351"/>
      <c r="L11351"/>
      <c r="M11351"/>
      <c r="N11351"/>
      <c r="O11351"/>
      <c r="P11351"/>
      <c r="Q11351"/>
    </row>
    <row r="11352" spans="3:17" x14ac:dyDescent="0.35">
      <c r="C11352"/>
      <c r="D11352"/>
      <c r="E11352"/>
      <c r="F11352"/>
      <c r="G11352"/>
      <c r="H11352"/>
      <c r="I11352"/>
      <c r="J11352"/>
      <c r="K11352"/>
      <c r="L11352"/>
      <c r="M11352"/>
      <c r="N11352"/>
      <c r="O11352"/>
      <c r="P11352"/>
      <c r="Q11352"/>
    </row>
    <row r="11353" spans="3:17" x14ac:dyDescent="0.35">
      <c r="C11353"/>
      <c r="D11353"/>
      <c r="E11353"/>
      <c r="F11353"/>
      <c r="G11353"/>
      <c r="H11353"/>
      <c r="I11353"/>
      <c r="J11353"/>
      <c r="K11353"/>
      <c r="L11353"/>
      <c r="M11353"/>
      <c r="N11353"/>
      <c r="O11353"/>
      <c r="P11353"/>
      <c r="Q11353"/>
    </row>
    <row r="11354" spans="3:17" x14ac:dyDescent="0.35">
      <c r="C11354"/>
      <c r="D11354"/>
      <c r="E11354"/>
      <c r="F11354"/>
      <c r="G11354"/>
      <c r="H11354"/>
      <c r="I11354"/>
      <c r="J11354"/>
      <c r="K11354"/>
      <c r="L11354"/>
      <c r="M11354"/>
      <c r="N11354"/>
      <c r="O11354"/>
      <c r="P11354"/>
      <c r="Q11354"/>
    </row>
    <row r="11355" spans="3:17" x14ac:dyDescent="0.35">
      <c r="C11355"/>
      <c r="D11355"/>
      <c r="E11355"/>
      <c r="F11355"/>
      <c r="G11355"/>
      <c r="H11355"/>
      <c r="I11355"/>
      <c r="J11355"/>
      <c r="K11355"/>
      <c r="L11355"/>
      <c r="M11355"/>
      <c r="N11355"/>
      <c r="O11355"/>
      <c r="P11355"/>
      <c r="Q11355"/>
    </row>
    <row r="11356" spans="3:17" x14ac:dyDescent="0.35">
      <c r="C11356"/>
      <c r="D11356"/>
      <c r="E11356"/>
      <c r="F11356"/>
      <c r="G11356"/>
      <c r="H11356"/>
      <c r="I11356"/>
      <c r="J11356"/>
      <c r="K11356"/>
      <c r="L11356"/>
      <c r="M11356"/>
      <c r="N11356"/>
      <c r="O11356"/>
      <c r="P11356"/>
      <c r="Q11356"/>
    </row>
    <row r="11357" spans="3:17" x14ac:dyDescent="0.35">
      <c r="C11357"/>
      <c r="D11357"/>
      <c r="E11357"/>
      <c r="F11357"/>
      <c r="G11357"/>
      <c r="H11357"/>
      <c r="I11357"/>
      <c r="J11357"/>
      <c r="K11357"/>
      <c r="L11357"/>
      <c r="M11357"/>
      <c r="N11357"/>
      <c r="O11357"/>
      <c r="P11357"/>
      <c r="Q11357"/>
    </row>
    <row r="11358" spans="3:17" x14ac:dyDescent="0.35">
      <c r="C11358"/>
      <c r="D11358"/>
      <c r="E11358"/>
      <c r="F11358"/>
      <c r="G11358"/>
      <c r="H11358"/>
      <c r="I11358"/>
      <c r="J11358"/>
      <c r="K11358"/>
      <c r="L11358"/>
      <c r="M11358"/>
      <c r="N11358"/>
      <c r="O11358"/>
      <c r="P11358"/>
      <c r="Q11358"/>
    </row>
    <row r="11359" spans="3:17" x14ac:dyDescent="0.35">
      <c r="C11359"/>
      <c r="D11359"/>
      <c r="E11359"/>
      <c r="F11359"/>
      <c r="G11359"/>
      <c r="H11359"/>
      <c r="I11359"/>
      <c r="J11359"/>
      <c r="K11359"/>
      <c r="L11359"/>
      <c r="M11359"/>
      <c r="N11359"/>
      <c r="O11359"/>
      <c r="P11359"/>
      <c r="Q11359"/>
    </row>
    <row r="11360" spans="3:17" x14ac:dyDescent="0.35">
      <c r="C11360"/>
      <c r="D11360"/>
      <c r="E11360"/>
      <c r="F11360"/>
      <c r="G11360"/>
      <c r="H11360"/>
      <c r="I11360"/>
      <c r="J11360"/>
      <c r="K11360"/>
      <c r="L11360"/>
      <c r="M11360"/>
      <c r="N11360"/>
      <c r="O11360"/>
      <c r="P11360"/>
      <c r="Q11360"/>
    </row>
    <row r="11361" spans="3:17" x14ac:dyDescent="0.35">
      <c r="C11361"/>
      <c r="D11361"/>
      <c r="E11361"/>
      <c r="F11361"/>
      <c r="G11361"/>
      <c r="H11361"/>
      <c r="I11361"/>
      <c r="J11361"/>
      <c r="K11361"/>
      <c r="L11361"/>
      <c r="M11361"/>
      <c r="N11361"/>
      <c r="O11361"/>
      <c r="P11361"/>
      <c r="Q11361"/>
    </row>
    <row r="11362" spans="3:17" x14ac:dyDescent="0.35">
      <c r="C11362"/>
      <c r="D11362"/>
      <c r="E11362"/>
      <c r="F11362"/>
      <c r="G11362"/>
      <c r="H11362"/>
      <c r="I11362"/>
      <c r="J11362"/>
      <c r="K11362"/>
      <c r="L11362"/>
      <c r="M11362"/>
      <c r="N11362"/>
      <c r="O11362"/>
      <c r="P11362"/>
      <c r="Q11362"/>
    </row>
    <row r="11363" spans="3:17" x14ac:dyDescent="0.35">
      <c r="C11363"/>
      <c r="D11363"/>
      <c r="E11363"/>
      <c r="F11363"/>
      <c r="G11363"/>
      <c r="H11363"/>
      <c r="I11363"/>
      <c r="J11363"/>
      <c r="K11363"/>
      <c r="L11363"/>
      <c r="M11363"/>
      <c r="N11363"/>
      <c r="O11363"/>
      <c r="P11363"/>
      <c r="Q11363"/>
    </row>
    <row r="11364" spans="3:17" x14ac:dyDescent="0.35">
      <c r="C11364"/>
      <c r="D11364"/>
      <c r="E11364"/>
      <c r="F11364"/>
      <c r="G11364"/>
      <c r="H11364"/>
      <c r="I11364"/>
      <c r="J11364"/>
      <c r="K11364"/>
      <c r="L11364"/>
      <c r="M11364"/>
      <c r="N11364"/>
      <c r="O11364"/>
      <c r="P11364"/>
      <c r="Q11364"/>
    </row>
    <row r="11365" spans="3:17" x14ac:dyDescent="0.35">
      <c r="C11365"/>
      <c r="D11365"/>
      <c r="E11365"/>
      <c r="F11365"/>
      <c r="G11365"/>
      <c r="H11365"/>
      <c r="I11365"/>
      <c r="J11365"/>
      <c r="K11365"/>
      <c r="L11365"/>
      <c r="M11365"/>
      <c r="N11365"/>
      <c r="O11365"/>
      <c r="P11365"/>
      <c r="Q11365"/>
    </row>
    <row r="11366" spans="3:17" x14ac:dyDescent="0.35">
      <c r="C11366"/>
      <c r="D11366"/>
      <c r="E11366"/>
      <c r="F11366"/>
      <c r="G11366"/>
      <c r="H11366"/>
      <c r="I11366"/>
      <c r="J11366"/>
      <c r="K11366"/>
      <c r="L11366"/>
      <c r="M11366"/>
      <c r="N11366"/>
      <c r="O11366"/>
      <c r="P11366"/>
      <c r="Q11366"/>
    </row>
    <row r="11367" spans="3:17" x14ac:dyDescent="0.35">
      <c r="C11367"/>
      <c r="D11367"/>
      <c r="E11367"/>
      <c r="F11367"/>
      <c r="G11367"/>
      <c r="H11367"/>
      <c r="I11367"/>
      <c r="J11367"/>
      <c r="K11367"/>
      <c r="L11367"/>
      <c r="M11367"/>
      <c r="N11367"/>
      <c r="O11367"/>
      <c r="P11367"/>
      <c r="Q11367"/>
    </row>
    <row r="11368" spans="3:17" x14ac:dyDescent="0.35">
      <c r="C11368"/>
      <c r="D11368"/>
      <c r="E11368"/>
      <c r="F11368"/>
      <c r="G11368"/>
      <c r="H11368"/>
      <c r="I11368"/>
      <c r="J11368"/>
      <c r="K11368"/>
      <c r="L11368"/>
      <c r="M11368"/>
      <c r="N11368"/>
      <c r="O11368"/>
      <c r="P11368"/>
      <c r="Q11368"/>
    </row>
    <row r="11369" spans="3:17" x14ac:dyDescent="0.35">
      <c r="C11369"/>
      <c r="D11369"/>
      <c r="E11369"/>
      <c r="F11369"/>
      <c r="G11369"/>
      <c r="H11369"/>
      <c r="I11369"/>
      <c r="J11369"/>
      <c r="K11369"/>
      <c r="L11369"/>
      <c r="M11369"/>
      <c r="N11369"/>
      <c r="O11369"/>
      <c r="P11369"/>
      <c r="Q11369"/>
    </row>
    <row r="11370" spans="3:17" x14ac:dyDescent="0.35">
      <c r="C11370"/>
      <c r="D11370"/>
      <c r="E11370"/>
      <c r="F11370"/>
      <c r="G11370"/>
      <c r="H11370"/>
      <c r="I11370"/>
      <c r="J11370"/>
      <c r="K11370"/>
      <c r="L11370"/>
      <c r="M11370"/>
      <c r="N11370"/>
      <c r="O11370"/>
      <c r="P11370"/>
      <c r="Q11370"/>
    </row>
    <row r="11371" spans="3:17" x14ac:dyDescent="0.35">
      <c r="C11371"/>
      <c r="D11371"/>
      <c r="E11371"/>
      <c r="F11371"/>
      <c r="G11371"/>
      <c r="H11371"/>
      <c r="I11371"/>
      <c r="J11371"/>
      <c r="K11371"/>
      <c r="L11371"/>
      <c r="M11371"/>
      <c r="N11371"/>
      <c r="O11371"/>
      <c r="P11371"/>
      <c r="Q11371"/>
    </row>
    <row r="11372" spans="3:17" x14ac:dyDescent="0.35">
      <c r="C11372"/>
      <c r="D11372"/>
      <c r="E11372"/>
      <c r="F11372"/>
      <c r="G11372"/>
      <c r="H11372"/>
      <c r="I11372"/>
      <c r="J11372"/>
      <c r="K11372"/>
      <c r="L11372"/>
      <c r="M11372"/>
      <c r="N11372"/>
      <c r="O11372"/>
      <c r="P11372"/>
      <c r="Q11372"/>
    </row>
    <row r="11373" spans="3:17" x14ac:dyDescent="0.35">
      <c r="C11373"/>
      <c r="D11373"/>
      <c r="E11373"/>
      <c r="F11373"/>
      <c r="G11373"/>
      <c r="H11373"/>
      <c r="I11373"/>
      <c r="J11373"/>
      <c r="K11373"/>
      <c r="L11373"/>
      <c r="M11373"/>
      <c r="N11373"/>
      <c r="O11373"/>
      <c r="P11373"/>
      <c r="Q11373"/>
    </row>
    <row r="11374" spans="3:17" x14ac:dyDescent="0.35">
      <c r="C11374"/>
      <c r="D11374"/>
      <c r="E11374"/>
      <c r="F11374"/>
      <c r="G11374"/>
      <c r="H11374"/>
      <c r="I11374"/>
      <c r="J11374"/>
      <c r="K11374"/>
      <c r="L11374"/>
      <c r="M11374"/>
      <c r="N11374"/>
      <c r="O11374"/>
      <c r="P11374"/>
      <c r="Q11374"/>
    </row>
    <row r="11375" spans="3:17" x14ac:dyDescent="0.35">
      <c r="C11375"/>
      <c r="D11375"/>
      <c r="E11375"/>
      <c r="F11375"/>
      <c r="G11375"/>
      <c r="H11375"/>
      <c r="I11375"/>
      <c r="J11375"/>
      <c r="K11375"/>
      <c r="L11375"/>
      <c r="M11375"/>
      <c r="N11375"/>
      <c r="O11375"/>
      <c r="P11375"/>
      <c r="Q11375"/>
    </row>
    <row r="11376" spans="3:17" x14ac:dyDescent="0.35">
      <c r="C11376"/>
      <c r="D11376"/>
      <c r="E11376"/>
      <c r="F11376"/>
      <c r="G11376"/>
      <c r="H11376"/>
      <c r="I11376"/>
      <c r="J11376"/>
      <c r="K11376"/>
      <c r="L11376"/>
      <c r="M11376"/>
      <c r="N11376"/>
      <c r="O11376"/>
      <c r="P11376"/>
      <c r="Q11376"/>
    </row>
    <row r="11377" spans="3:17" x14ac:dyDescent="0.35">
      <c r="C11377"/>
      <c r="D11377"/>
      <c r="E11377"/>
      <c r="F11377"/>
      <c r="G11377"/>
      <c r="H11377"/>
      <c r="I11377"/>
      <c r="J11377"/>
      <c r="K11377"/>
      <c r="L11377"/>
      <c r="M11377"/>
      <c r="N11377"/>
      <c r="O11377"/>
      <c r="P11377"/>
      <c r="Q11377"/>
    </row>
    <row r="11378" spans="3:17" x14ac:dyDescent="0.35">
      <c r="C11378"/>
      <c r="D11378"/>
      <c r="E11378"/>
      <c r="F11378"/>
      <c r="G11378"/>
      <c r="H11378"/>
      <c r="I11378"/>
      <c r="J11378"/>
      <c r="K11378"/>
      <c r="L11378"/>
      <c r="M11378"/>
      <c r="N11378"/>
      <c r="O11378"/>
      <c r="P11378"/>
      <c r="Q11378"/>
    </row>
    <row r="11379" spans="3:17" x14ac:dyDescent="0.35">
      <c r="C11379"/>
      <c r="D11379"/>
      <c r="E11379"/>
      <c r="F11379"/>
      <c r="G11379"/>
      <c r="H11379"/>
      <c r="I11379"/>
      <c r="J11379"/>
      <c r="K11379"/>
      <c r="L11379"/>
      <c r="M11379"/>
      <c r="N11379"/>
      <c r="O11379"/>
      <c r="P11379"/>
      <c r="Q11379"/>
    </row>
    <row r="11380" spans="3:17" x14ac:dyDescent="0.35">
      <c r="C11380"/>
      <c r="D11380"/>
      <c r="E11380"/>
      <c r="F11380"/>
      <c r="G11380"/>
      <c r="H11380"/>
      <c r="I11380"/>
      <c r="J11380"/>
      <c r="K11380"/>
      <c r="L11380"/>
      <c r="M11380"/>
      <c r="N11380"/>
      <c r="O11380"/>
      <c r="P11380"/>
      <c r="Q11380"/>
    </row>
    <row r="11381" spans="3:17" x14ac:dyDescent="0.35">
      <c r="C11381"/>
      <c r="D11381"/>
      <c r="E11381"/>
      <c r="F11381"/>
      <c r="G11381"/>
      <c r="H11381"/>
      <c r="I11381"/>
      <c r="J11381"/>
      <c r="K11381"/>
      <c r="L11381"/>
      <c r="M11381"/>
      <c r="N11381"/>
      <c r="O11381"/>
      <c r="P11381"/>
      <c r="Q11381"/>
    </row>
    <row r="11382" spans="3:17" x14ac:dyDescent="0.35">
      <c r="C11382"/>
      <c r="D11382"/>
      <c r="E11382"/>
      <c r="F11382"/>
      <c r="G11382"/>
      <c r="H11382"/>
      <c r="I11382"/>
      <c r="J11382"/>
      <c r="K11382"/>
      <c r="L11382"/>
      <c r="M11382"/>
      <c r="N11382"/>
      <c r="O11382"/>
      <c r="P11382"/>
      <c r="Q11382"/>
    </row>
    <row r="11383" spans="3:17" x14ac:dyDescent="0.35">
      <c r="C11383"/>
      <c r="D11383"/>
      <c r="E11383"/>
      <c r="F11383"/>
      <c r="G11383"/>
      <c r="H11383"/>
      <c r="I11383"/>
      <c r="J11383"/>
      <c r="K11383"/>
      <c r="L11383"/>
      <c r="M11383"/>
      <c r="N11383"/>
      <c r="O11383"/>
      <c r="P11383"/>
      <c r="Q11383"/>
    </row>
    <row r="11384" spans="3:17" x14ac:dyDescent="0.35">
      <c r="C11384"/>
      <c r="D11384"/>
      <c r="E11384"/>
      <c r="F11384"/>
      <c r="G11384"/>
      <c r="H11384"/>
      <c r="I11384"/>
      <c r="J11384"/>
      <c r="K11384"/>
      <c r="L11384"/>
      <c r="M11384"/>
      <c r="N11384"/>
      <c r="O11384"/>
      <c r="P11384"/>
      <c r="Q11384"/>
    </row>
    <row r="11385" spans="3:17" x14ac:dyDescent="0.35">
      <c r="C11385"/>
      <c r="D11385"/>
      <c r="E11385"/>
      <c r="F11385"/>
      <c r="G11385"/>
      <c r="H11385"/>
      <c r="I11385"/>
      <c r="J11385"/>
      <c r="K11385"/>
      <c r="L11385"/>
      <c r="M11385"/>
      <c r="N11385"/>
      <c r="O11385"/>
      <c r="P11385"/>
      <c r="Q11385"/>
    </row>
    <row r="11386" spans="3:17" x14ac:dyDescent="0.35">
      <c r="C11386"/>
      <c r="D11386"/>
      <c r="E11386"/>
      <c r="F11386"/>
      <c r="G11386"/>
      <c r="H11386"/>
      <c r="I11386"/>
      <c r="J11386"/>
      <c r="K11386"/>
      <c r="L11386"/>
      <c r="M11386"/>
      <c r="N11386"/>
      <c r="O11386"/>
      <c r="P11386"/>
      <c r="Q11386"/>
    </row>
    <row r="11387" spans="3:17" x14ac:dyDescent="0.35">
      <c r="C11387"/>
      <c r="D11387"/>
      <c r="E11387"/>
      <c r="F11387"/>
      <c r="G11387"/>
      <c r="H11387"/>
      <c r="I11387"/>
      <c r="J11387"/>
      <c r="K11387"/>
      <c r="L11387"/>
      <c r="M11387"/>
      <c r="N11387"/>
      <c r="O11387"/>
      <c r="P11387"/>
      <c r="Q11387"/>
    </row>
    <row r="11388" spans="3:17" x14ac:dyDescent="0.35">
      <c r="C11388"/>
      <c r="D11388"/>
      <c r="E11388"/>
      <c r="F11388"/>
      <c r="G11388"/>
      <c r="H11388"/>
      <c r="I11388"/>
      <c r="J11388"/>
      <c r="K11388"/>
      <c r="L11388"/>
      <c r="M11388"/>
      <c r="N11388"/>
      <c r="O11388"/>
      <c r="P11388"/>
      <c r="Q11388"/>
    </row>
    <row r="11389" spans="3:17" x14ac:dyDescent="0.35">
      <c r="C11389"/>
      <c r="D11389"/>
      <c r="E11389"/>
      <c r="F11389"/>
      <c r="G11389"/>
      <c r="H11389"/>
      <c r="I11389"/>
      <c r="J11389"/>
      <c r="K11389"/>
      <c r="L11389"/>
      <c r="M11389"/>
      <c r="N11389"/>
      <c r="O11389"/>
      <c r="P11389"/>
      <c r="Q11389"/>
    </row>
    <row r="11390" spans="3:17" x14ac:dyDescent="0.35">
      <c r="C11390"/>
      <c r="D11390"/>
      <c r="E11390"/>
      <c r="F11390"/>
      <c r="G11390"/>
      <c r="H11390"/>
      <c r="I11390"/>
      <c r="J11390"/>
      <c r="K11390"/>
      <c r="L11390"/>
      <c r="M11390"/>
      <c r="N11390"/>
      <c r="O11390"/>
      <c r="P11390"/>
      <c r="Q11390"/>
    </row>
    <row r="11391" spans="3:17" x14ac:dyDescent="0.35">
      <c r="C11391"/>
      <c r="D11391"/>
      <c r="E11391"/>
      <c r="F11391"/>
      <c r="G11391"/>
      <c r="H11391"/>
      <c r="I11391"/>
      <c r="J11391"/>
      <c r="K11391"/>
      <c r="L11391"/>
      <c r="M11391"/>
      <c r="N11391"/>
      <c r="O11391"/>
      <c r="P11391"/>
      <c r="Q11391"/>
    </row>
    <row r="11392" spans="3:17" x14ac:dyDescent="0.35">
      <c r="C11392"/>
      <c r="D11392"/>
      <c r="E11392"/>
      <c r="F11392"/>
      <c r="G11392"/>
      <c r="H11392"/>
      <c r="I11392"/>
      <c r="J11392"/>
      <c r="K11392"/>
      <c r="L11392"/>
      <c r="M11392"/>
      <c r="N11392"/>
      <c r="O11392"/>
      <c r="P11392"/>
      <c r="Q11392"/>
    </row>
    <row r="11393" spans="3:17" x14ac:dyDescent="0.35">
      <c r="C11393"/>
      <c r="D11393"/>
      <c r="E11393"/>
      <c r="F11393"/>
      <c r="G11393"/>
      <c r="H11393"/>
      <c r="I11393"/>
      <c r="J11393"/>
      <c r="K11393"/>
      <c r="L11393"/>
      <c r="M11393"/>
      <c r="N11393"/>
      <c r="O11393"/>
      <c r="P11393"/>
      <c r="Q11393"/>
    </row>
    <row r="11394" spans="3:17" x14ac:dyDescent="0.35">
      <c r="C11394"/>
      <c r="D11394"/>
      <c r="E11394"/>
      <c r="F11394"/>
      <c r="G11394"/>
      <c r="H11394"/>
      <c r="I11394"/>
      <c r="J11394"/>
      <c r="K11394"/>
      <c r="L11394"/>
      <c r="M11394"/>
      <c r="N11394"/>
      <c r="O11394"/>
      <c r="P11394"/>
      <c r="Q11394"/>
    </row>
    <row r="11395" spans="3:17" x14ac:dyDescent="0.35">
      <c r="C11395"/>
      <c r="D11395"/>
      <c r="E11395"/>
      <c r="F11395"/>
      <c r="G11395"/>
      <c r="H11395"/>
      <c r="I11395"/>
      <c r="J11395"/>
      <c r="K11395"/>
      <c r="L11395"/>
      <c r="M11395"/>
      <c r="N11395"/>
      <c r="O11395"/>
      <c r="P11395"/>
      <c r="Q11395"/>
    </row>
    <row r="11396" spans="3:17" x14ac:dyDescent="0.35">
      <c r="C11396"/>
      <c r="D11396"/>
      <c r="E11396"/>
      <c r="F11396"/>
      <c r="G11396"/>
      <c r="H11396"/>
      <c r="I11396"/>
      <c r="J11396"/>
      <c r="K11396"/>
      <c r="L11396"/>
      <c r="M11396"/>
      <c r="N11396"/>
      <c r="O11396"/>
      <c r="P11396"/>
      <c r="Q11396"/>
    </row>
    <row r="11397" spans="3:17" x14ac:dyDescent="0.35">
      <c r="C11397"/>
      <c r="D11397"/>
      <c r="E11397"/>
      <c r="F11397"/>
      <c r="G11397"/>
      <c r="H11397"/>
      <c r="I11397"/>
      <c r="J11397"/>
      <c r="K11397"/>
      <c r="L11397"/>
      <c r="M11397"/>
      <c r="N11397"/>
      <c r="O11397"/>
      <c r="P11397"/>
      <c r="Q11397"/>
    </row>
    <row r="11398" spans="3:17" x14ac:dyDescent="0.35">
      <c r="C11398"/>
      <c r="D11398"/>
      <c r="E11398"/>
      <c r="F11398"/>
      <c r="G11398"/>
      <c r="H11398"/>
      <c r="I11398"/>
      <c r="J11398"/>
      <c r="K11398"/>
      <c r="L11398"/>
      <c r="M11398"/>
      <c r="N11398"/>
      <c r="O11398"/>
      <c r="P11398"/>
      <c r="Q11398"/>
    </row>
    <row r="11399" spans="3:17" x14ac:dyDescent="0.35">
      <c r="C11399"/>
      <c r="D11399"/>
      <c r="E11399"/>
      <c r="F11399"/>
      <c r="G11399"/>
      <c r="H11399"/>
      <c r="I11399"/>
      <c r="J11399"/>
      <c r="K11399"/>
      <c r="L11399"/>
      <c r="M11399"/>
      <c r="N11399"/>
      <c r="O11399"/>
      <c r="P11399"/>
      <c r="Q11399"/>
    </row>
    <row r="11400" spans="3:17" x14ac:dyDescent="0.35">
      <c r="C11400"/>
      <c r="D11400"/>
      <c r="E11400"/>
      <c r="F11400"/>
      <c r="G11400"/>
      <c r="H11400"/>
      <c r="I11400"/>
      <c r="J11400"/>
      <c r="K11400"/>
      <c r="L11400"/>
      <c r="M11400"/>
      <c r="N11400"/>
      <c r="O11400"/>
      <c r="P11400"/>
      <c r="Q11400"/>
    </row>
    <row r="11401" spans="3:17" x14ac:dyDescent="0.35">
      <c r="C11401"/>
      <c r="D11401"/>
      <c r="E11401"/>
      <c r="F11401"/>
      <c r="G11401"/>
      <c r="H11401"/>
      <c r="I11401"/>
      <c r="J11401"/>
      <c r="K11401"/>
      <c r="L11401"/>
      <c r="M11401"/>
      <c r="N11401"/>
      <c r="O11401"/>
      <c r="P11401"/>
      <c r="Q11401"/>
    </row>
    <row r="11402" spans="3:17" x14ac:dyDescent="0.35">
      <c r="C11402"/>
      <c r="D11402"/>
      <c r="E11402"/>
      <c r="F11402"/>
      <c r="G11402"/>
      <c r="H11402"/>
      <c r="I11402"/>
      <c r="J11402"/>
      <c r="K11402"/>
      <c r="L11402"/>
      <c r="M11402"/>
      <c r="N11402"/>
      <c r="O11402"/>
      <c r="P11402"/>
      <c r="Q11402"/>
    </row>
    <row r="11403" spans="3:17" x14ac:dyDescent="0.35">
      <c r="C11403"/>
      <c r="D11403"/>
      <c r="E11403"/>
      <c r="F11403"/>
      <c r="G11403"/>
      <c r="H11403"/>
      <c r="I11403"/>
      <c r="J11403"/>
      <c r="K11403"/>
      <c r="L11403"/>
      <c r="M11403"/>
      <c r="N11403"/>
      <c r="O11403"/>
      <c r="P11403"/>
      <c r="Q11403"/>
    </row>
    <row r="11404" spans="3:17" x14ac:dyDescent="0.35">
      <c r="C11404"/>
      <c r="D11404"/>
      <c r="E11404"/>
      <c r="F11404"/>
      <c r="G11404"/>
      <c r="H11404"/>
      <c r="I11404"/>
      <c r="J11404"/>
      <c r="K11404"/>
      <c r="L11404"/>
      <c r="M11404"/>
      <c r="N11404"/>
      <c r="O11404"/>
      <c r="P11404"/>
      <c r="Q11404"/>
    </row>
    <row r="11405" spans="3:17" x14ac:dyDescent="0.35">
      <c r="C11405"/>
      <c r="D11405"/>
      <c r="E11405"/>
      <c r="F11405"/>
      <c r="G11405"/>
      <c r="H11405"/>
      <c r="I11405"/>
      <c r="J11405"/>
      <c r="K11405"/>
      <c r="L11405"/>
      <c r="M11405"/>
      <c r="N11405"/>
      <c r="O11405"/>
      <c r="P11405"/>
      <c r="Q11405"/>
    </row>
    <row r="11406" spans="3:17" x14ac:dyDescent="0.35">
      <c r="C11406"/>
      <c r="D11406"/>
      <c r="E11406"/>
      <c r="F11406"/>
      <c r="G11406"/>
      <c r="H11406"/>
      <c r="I11406"/>
      <c r="J11406"/>
      <c r="K11406"/>
      <c r="L11406"/>
      <c r="M11406"/>
      <c r="N11406"/>
      <c r="O11406"/>
      <c r="P11406"/>
      <c r="Q11406"/>
    </row>
    <row r="11407" spans="3:17" x14ac:dyDescent="0.35">
      <c r="C11407"/>
      <c r="D11407"/>
      <c r="E11407"/>
      <c r="F11407"/>
      <c r="G11407"/>
      <c r="H11407"/>
      <c r="I11407"/>
      <c r="J11407"/>
      <c r="K11407"/>
      <c r="L11407"/>
      <c r="M11407"/>
      <c r="N11407"/>
      <c r="O11407"/>
      <c r="P11407"/>
      <c r="Q11407"/>
    </row>
    <row r="11408" spans="3:17" x14ac:dyDescent="0.35">
      <c r="C11408"/>
      <c r="D11408"/>
      <c r="E11408"/>
      <c r="F11408"/>
      <c r="G11408"/>
      <c r="H11408"/>
      <c r="I11408"/>
      <c r="J11408"/>
      <c r="K11408"/>
      <c r="L11408"/>
      <c r="M11408"/>
      <c r="N11408"/>
      <c r="O11408"/>
      <c r="P11408"/>
      <c r="Q11408"/>
    </row>
    <row r="11409" spans="3:17" x14ac:dyDescent="0.35">
      <c r="C11409"/>
      <c r="D11409"/>
      <c r="E11409"/>
      <c r="F11409"/>
      <c r="G11409"/>
      <c r="H11409"/>
      <c r="I11409"/>
      <c r="J11409"/>
      <c r="K11409"/>
      <c r="L11409"/>
      <c r="M11409"/>
      <c r="N11409"/>
      <c r="O11409"/>
      <c r="P11409"/>
      <c r="Q11409"/>
    </row>
    <row r="11410" spans="3:17" x14ac:dyDescent="0.35">
      <c r="C11410"/>
      <c r="D11410"/>
      <c r="E11410"/>
      <c r="F11410"/>
      <c r="G11410"/>
      <c r="H11410"/>
      <c r="I11410"/>
      <c r="J11410"/>
      <c r="K11410"/>
      <c r="L11410"/>
      <c r="M11410"/>
      <c r="N11410"/>
      <c r="O11410"/>
      <c r="P11410"/>
      <c r="Q11410"/>
    </row>
    <row r="11411" spans="3:17" x14ac:dyDescent="0.35">
      <c r="C11411"/>
      <c r="D11411"/>
      <c r="E11411"/>
      <c r="F11411"/>
      <c r="G11411"/>
      <c r="H11411"/>
      <c r="I11411"/>
      <c r="J11411"/>
      <c r="K11411"/>
      <c r="L11411"/>
      <c r="M11411"/>
      <c r="N11411"/>
      <c r="O11411"/>
      <c r="P11411"/>
      <c r="Q11411"/>
    </row>
    <row r="11412" spans="3:17" x14ac:dyDescent="0.35">
      <c r="C11412"/>
      <c r="D11412"/>
      <c r="E11412"/>
      <c r="F11412"/>
      <c r="G11412"/>
      <c r="H11412"/>
      <c r="I11412"/>
      <c r="J11412"/>
      <c r="K11412"/>
      <c r="L11412"/>
      <c r="M11412"/>
      <c r="N11412"/>
      <c r="O11412"/>
      <c r="P11412"/>
      <c r="Q11412"/>
    </row>
    <row r="11413" spans="3:17" x14ac:dyDescent="0.35">
      <c r="C11413"/>
      <c r="D11413"/>
      <c r="E11413"/>
      <c r="F11413"/>
      <c r="G11413"/>
      <c r="H11413"/>
      <c r="I11413"/>
      <c r="J11413"/>
      <c r="K11413"/>
      <c r="L11413"/>
      <c r="M11413"/>
      <c r="N11413"/>
      <c r="O11413"/>
      <c r="P11413"/>
      <c r="Q11413"/>
    </row>
    <row r="11414" spans="3:17" x14ac:dyDescent="0.35">
      <c r="C11414"/>
      <c r="D11414"/>
      <c r="E11414"/>
      <c r="F11414"/>
      <c r="G11414"/>
      <c r="H11414"/>
      <c r="I11414"/>
      <c r="J11414"/>
      <c r="K11414"/>
      <c r="L11414"/>
      <c r="M11414"/>
      <c r="N11414"/>
      <c r="O11414"/>
      <c r="P11414"/>
      <c r="Q11414"/>
    </row>
    <row r="11415" spans="3:17" x14ac:dyDescent="0.35">
      <c r="C11415"/>
      <c r="D11415"/>
      <c r="E11415"/>
      <c r="F11415"/>
      <c r="G11415"/>
      <c r="H11415"/>
      <c r="I11415"/>
      <c r="J11415"/>
      <c r="K11415"/>
      <c r="L11415"/>
      <c r="M11415"/>
      <c r="N11415"/>
      <c r="O11415"/>
      <c r="P11415"/>
      <c r="Q11415"/>
    </row>
    <row r="11416" spans="3:17" x14ac:dyDescent="0.35">
      <c r="C11416"/>
      <c r="D11416"/>
      <c r="E11416"/>
      <c r="F11416"/>
      <c r="G11416"/>
      <c r="H11416"/>
      <c r="I11416"/>
      <c r="J11416"/>
      <c r="K11416"/>
      <c r="L11416"/>
      <c r="M11416"/>
      <c r="N11416"/>
      <c r="O11416"/>
      <c r="P11416"/>
      <c r="Q11416"/>
    </row>
    <row r="11417" spans="3:17" x14ac:dyDescent="0.35">
      <c r="C11417"/>
      <c r="D11417"/>
      <c r="E11417"/>
      <c r="F11417"/>
      <c r="G11417"/>
      <c r="H11417"/>
      <c r="I11417"/>
      <c r="J11417"/>
      <c r="K11417"/>
      <c r="L11417"/>
      <c r="M11417"/>
      <c r="N11417"/>
      <c r="O11417"/>
      <c r="P11417"/>
      <c r="Q11417"/>
    </row>
    <row r="11418" spans="3:17" x14ac:dyDescent="0.35">
      <c r="C11418"/>
      <c r="D11418"/>
      <c r="E11418"/>
      <c r="F11418"/>
      <c r="G11418"/>
      <c r="H11418"/>
      <c r="I11418"/>
      <c r="J11418"/>
      <c r="K11418"/>
      <c r="L11418"/>
      <c r="M11418"/>
      <c r="N11418"/>
      <c r="O11418"/>
      <c r="P11418"/>
      <c r="Q11418"/>
    </row>
    <row r="11419" spans="3:17" x14ac:dyDescent="0.35">
      <c r="C11419"/>
      <c r="D11419"/>
      <c r="E11419"/>
      <c r="F11419"/>
      <c r="G11419"/>
      <c r="H11419"/>
      <c r="I11419"/>
      <c r="J11419"/>
      <c r="K11419"/>
      <c r="L11419"/>
      <c r="M11419"/>
      <c r="N11419"/>
      <c r="O11419"/>
      <c r="P11419"/>
      <c r="Q11419"/>
    </row>
    <row r="11420" spans="3:17" x14ac:dyDescent="0.35">
      <c r="C11420"/>
      <c r="D11420"/>
      <c r="E11420"/>
      <c r="F11420"/>
      <c r="G11420"/>
      <c r="H11420"/>
      <c r="I11420"/>
      <c r="J11420"/>
      <c r="K11420"/>
      <c r="L11420"/>
      <c r="M11420"/>
      <c r="N11420"/>
      <c r="O11420"/>
      <c r="P11420"/>
      <c r="Q11420"/>
    </row>
    <row r="11421" spans="3:17" x14ac:dyDescent="0.35">
      <c r="C11421"/>
      <c r="D11421"/>
      <c r="E11421"/>
      <c r="F11421"/>
      <c r="G11421"/>
      <c r="H11421"/>
      <c r="I11421"/>
      <c r="J11421"/>
      <c r="K11421"/>
      <c r="L11421"/>
      <c r="M11421"/>
      <c r="N11421"/>
      <c r="O11421"/>
      <c r="P11421"/>
      <c r="Q11421"/>
    </row>
    <row r="11422" spans="3:17" x14ac:dyDescent="0.35">
      <c r="C11422"/>
      <c r="D11422"/>
      <c r="E11422"/>
      <c r="F11422"/>
      <c r="G11422"/>
      <c r="H11422"/>
      <c r="I11422"/>
      <c r="J11422"/>
      <c r="K11422"/>
      <c r="L11422"/>
      <c r="M11422"/>
      <c r="N11422"/>
      <c r="O11422"/>
      <c r="P11422"/>
      <c r="Q11422"/>
    </row>
    <row r="11423" spans="3:17" x14ac:dyDescent="0.35">
      <c r="C11423"/>
      <c r="D11423"/>
      <c r="E11423"/>
      <c r="F11423"/>
      <c r="G11423"/>
      <c r="H11423"/>
      <c r="I11423"/>
      <c r="J11423"/>
      <c r="K11423"/>
      <c r="L11423"/>
      <c r="M11423"/>
      <c r="N11423"/>
      <c r="O11423"/>
      <c r="P11423"/>
      <c r="Q11423"/>
    </row>
    <row r="11424" spans="3:17" x14ac:dyDescent="0.35">
      <c r="C11424"/>
      <c r="D11424"/>
      <c r="E11424"/>
      <c r="F11424"/>
      <c r="G11424"/>
      <c r="H11424"/>
      <c r="I11424"/>
      <c r="J11424"/>
      <c r="K11424"/>
      <c r="L11424"/>
      <c r="M11424"/>
      <c r="N11424"/>
      <c r="O11424"/>
      <c r="P11424"/>
      <c r="Q11424"/>
    </row>
    <row r="11425" spans="3:17" x14ac:dyDescent="0.35">
      <c r="C11425"/>
      <c r="D11425"/>
      <c r="E11425"/>
      <c r="F11425"/>
      <c r="G11425"/>
      <c r="H11425"/>
      <c r="I11425"/>
      <c r="J11425"/>
      <c r="K11425"/>
      <c r="L11425"/>
      <c r="M11425"/>
      <c r="N11425"/>
      <c r="O11425"/>
      <c r="P11425"/>
      <c r="Q11425"/>
    </row>
    <row r="11426" spans="3:17" x14ac:dyDescent="0.35">
      <c r="C11426"/>
      <c r="D11426"/>
      <c r="E11426"/>
      <c r="F11426"/>
      <c r="G11426"/>
      <c r="H11426"/>
      <c r="I11426"/>
      <c r="J11426"/>
      <c r="K11426"/>
      <c r="L11426"/>
      <c r="M11426"/>
      <c r="N11426"/>
      <c r="O11426"/>
      <c r="P11426"/>
      <c r="Q11426"/>
    </row>
    <row r="11427" spans="3:17" x14ac:dyDescent="0.35">
      <c r="C11427"/>
      <c r="D11427"/>
      <c r="E11427"/>
      <c r="F11427"/>
      <c r="G11427"/>
      <c r="H11427"/>
      <c r="I11427"/>
      <c r="J11427"/>
      <c r="K11427"/>
      <c r="L11427"/>
      <c r="M11427"/>
      <c r="N11427"/>
      <c r="O11427"/>
      <c r="P11427"/>
      <c r="Q11427"/>
    </row>
    <row r="11428" spans="3:17" x14ac:dyDescent="0.35">
      <c r="C11428"/>
      <c r="D11428"/>
      <c r="E11428"/>
      <c r="F11428"/>
      <c r="G11428"/>
      <c r="H11428"/>
      <c r="I11428"/>
      <c r="J11428"/>
      <c r="K11428"/>
      <c r="L11428"/>
      <c r="M11428"/>
      <c r="N11428"/>
      <c r="O11428"/>
      <c r="P11428"/>
      <c r="Q11428"/>
    </row>
    <row r="11429" spans="3:17" x14ac:dyDescent="0.35">
      <c r="C11429"/>
      <c r="D11429"/>
      <c r="E11429"/>
      <c r="F11429"/>
      <c r="G11429"/>
      <c r="H11429"/>
      <c r="I11429"/>
      <c r="J11429"/>
      <c r="K11429"/>
      <c r="L11429"/>
      <c r="M11429"/>
      <c r="N11429"/>
      <c r="O11429"/>
      <c r="P11429"/>
      <c r="Q11429"/>
    </row>
    <row r="11430" spans="3:17" x14ac:dyDescent="0.35">
      <c r="C11430"/>
      <c r="D11430"/>
      <c r="E11430"/>
      <c r="F11430"/>
      <c r="G11430"/>
      <c r="H11430"/>
      <c r="I11430"/>
      <c r="J11430"/>
      <c r="K11430"/>
      <c r="L11430"/>
      <c r="M11430"/>
      <c r="N11430"/>
      <c r="O11430"/>
      <c r="P11430"/>
      <c r="Q11430"/>
    </row>
    <row r="11431" spans="3:17" x14ac:dyDescent="0.35">
      <c r="C11431"/>
      <c r="D11431"/>
      <c r="E11431"/>
      <c r="F11431"/>
      <c r="G11431"/>
      <c r="H11431"/>
      <c r="I11431"/>
      <c r="J11431"/>
      <c r="K11431"/>
      <c r="L11431"/>
      <c r="M11431"/>
      <c r="N11431"/>
      <c r="O11431"/>
      <c r="P11431"/>
      <c r="Q11431"/>
    </row>
    <row r="11432" spans="3:17" x14ac:dyDescent="0.35">
      <c r="C11432"/>
      <c r="D11432"/>
      <c r="E11432"/>
      <c r="F11432"/>
      <c r="G11432"/>
      <c r="H11432"/>
      <c r="I11432"/>
      <c r="J11432"/>
      <c r="K11432"/>
      <c r="L11432"/>
      <c r="M11432"/>
      <c r="N11432"/>
      <c r="O11432"/>
      <c r="P11432"/>
      <c r="Q11432"/>
    </row>
    <row r="11433" spans="3:17" x14ac:dyDescent="0.35">
      <c r="C11433"/>
      <c r="D11433"/>
      <c r="E11433"/>
      <c r="F11433"/>
      <c r="G11433"/>
      <c r="H11433"/>
      <c r="I11433"/>
      <c r="J11433"/>
      <c r="K11433"/>
      <c r="L11433"/>
      <c r="M11433"/>
      <c r="N11433"/>
      <c r="O11433"/>
      <c r="P11433"/>
      <c r="Q11433"/>
    </row>
    <row r="11434" spans="3:17" x14ac:dyDescent="0.35">
      <c r="C11434"/>
      <c r="D11434"/>
      <c r="E11434"/>
      <c r="F11434"/>
      <c r="G11434"/>
      <c r="H11434"/>
      <c r="I11434"/>
      <c r="J11434"/>
      <c r="K11434"/>
      <c r="L11434"/>
      <c r="M11434"/>
      <c r="N11434"/>
      <c r="O11434"/>
      <c r="P11434"/>
      <c r="Q11434"/>
    </row>
    <row r="11435" spans="3:17" x14ac:dyDescent="0.35">
      <c r="C11435"/>
      <c r="D11435"/>
      <c r="E11435"/>
      <c r="F11435"/>
      <c r="G11435"/>
      <c r="H11435"/>
      <c r="I11435"/>
      <c r="J11435"/>
      <c r="K11435"/>
      <c r="L11435"/>
      <c r="M11435"/>
      <c r="N11435"/>
      <c r="O11435"/>
      <c r="P11435"/>
      <c r="Q11435"/>
    </row>
    <row r="11436" spans="3:17" x14ac:dyDescent="0.35">
      <c r="C11436"/>
      <c r="D11436"/>
      <c r="E11436"/>
      <c r="F11436"/>
      <c r="G11436"/>
      <c r="H11436"/>
      <c r="I11436"/>
      <c r="J11436"/>
      <c r="K11436"/>
      <c r="L11436"/>
      <c r="M11436"/>
      <c r="N11436"/>
      <c r="O11436"/>
      <c r="P11436"/>
      <c r="Q11436"/>
    </row>
    <row r="11437" spans="3:17" x14ac:dyDescent="0.35">
      <c r="C11437"/>
      <c r="D11437"/>
      <c r="E11437"/>
      <c r="F11437"/>
      <c r="G11437"/>
      <c r="H11437"/>
      <c r="I11437"/>
      <c r="J11437"/>
      <c r="K11437"/>
      <c r="L11437"/>
      <c r="M11437"/>
      <c r="N11437"/>
      <c r="O11437"/>
      <c r="P11437"/>
      <c r="Q11437"/>
    </row>
    <row r="11438" spans="3:17" x14ac:dyDescent="0.35">
      <c r="C11438"/>
      <c r="D11438"/>
      <c r="E11438"/>
      <c r="F11438"/>
      <c r="G11438"/>
      <c r="H11438"/>
      <c r="I11438"/>
      <c r="J11438"/>
      <c r="K11438"/>
      <c r="L11438"/>
      <c r="M11438"/>
      <c r="N11438"/>
      <c r="O11438"/>
      <c r="P11438"/>
      <c r="Q11438"/>
    </row>
    <row r="11439" spans="3:17" x14ac:dyDescent="0.35">
      <c r="C11439"/>
      <c r="D11439"/>
      <c r="E11439"/>
      <c r="F11439"/>
      <c r="G11439"/>
      <c r="H11439"/>
      <c r="I11439"/>
      <c r="J11439"/>
      <c r="K11439"/>
      <c r="L11439"/>
      <c r="M11439"/>
      <c r="N11439"/>
      <c r="O11439"/>
      <c r="P11439"/>
      <c r="Q11439"/>
    </row>
    <row r="11440" spans="3:17" x14ac:dyDescent="0.35">
      <c r="C11440"/>
      <c r="D11440"/>
      <c r="E11440"/>
      <c r="F11440"/>
      <c r="G11440"/>
      <c r="H11440"/>
      <c r="I11440"/>
      <c r="J11440"/>
      <c r="K11440"/>
      <c r="L11440"/>
      <c r="M11440"/>
      <c r="N11440"/>
      <c r="O11440"/>
      <c r="P11440"/>
      <c r="Q11440"/>
    </row>
    <row r="11441" spans="3:17" x14ac:dyDescent="0.35">
      <c r="C11441"/>
      <c r="D11441"/>
      <c r="E11441"/>
      <c r="F11441"/>
      <c r="G11441"/>
      <c r="H11441"/>
      <c r="I11441"/>
      <c r="J11441"/>
      <c r="K11441"/>
      <c r="L11441"/>
      <c r="M11441"/>
      <c r="N11441"/>
      <c r="O11441"/>
      <c r="P11441"/>
      <c r="Q11441"/>
    </row>
    <row r="11442" spans="3:17" x14ac:dyDescent="0.35">
      <c r="C11442"/>
      <c r="D11442"/>
      <c r="E11442"/>
      <c r="F11442"/>
      <c r="G11442"/>
      <c r="H11442"/>
      <c r="I11442"/>
      <c r="J11442"/>
      <c r="K11442"/>
      <c r="L11442"/>
      <c r="M11442"/>
      <c r="N11442"/>
      <c r="O11442"/>
      <c r="P11442"/>
      <c r="Q11442"/>
    </row>
    <row r="11443" spans="3:17" x14ac:dyDescent="0.35">
      <c r="C11443"/>
      <c r="D11443"/>
      <c r="E11443"/>
      <c r="F11443"/>
      <c r="G11443"/>
      <c r="H11443"/>
      <c r="I11443"/>
      <c r="J11443"/>
      <c r="K11443"/>
      <c r="L11443"/>
      <c r="M11443"/>
      <c r="N11443"/>
      <c r="O11443"/>
      <c r="P11443"/>
      <c r="Q11443"/>
    </row>
    <row r="11444" spans="3:17" x14ac:dyDescent="0.35">
      <c r="C11444"/>
      <c r="D11444"/>
      <c r="E11444"/>
      <c r="F11444"/>
      <c r="G11444"/>
      <c r="H11444"/>
      <c r="I11444"/>
      <c r="J11444"/>
      <c r="K11444"/>
      <c r="L11444"/>
      <c r="M11444"/>
      <c r="N11444"/>
      <c r="O11444"/>
      <c r="P11444"/>
      <c r="Q11444"/>
    </row>
    <row r="11445" spans="3:17" x14ac:dyDescent="0.35">
      <c r="C11445"/>
      <c r="D11445"/>
      <c r="E11445"/>
      <c r="F11445"/>
      <c r="G11445"/>
      <c r="H11445"/>
      <c r="I11445"/>
      <c r="J11445"/>
      <c r="K11445"/>
      <c r="L11445"/>
      <c r="M11445"/>
      <c r="N11445"/>
      <c r="O11445"/>
      <c r="P11445"/>
      <c r="Q11445"/>
    </row>
    <row r="11446" spans="3:17" x14ac:dyDescent="0.35">
      <c r="C11446"/>
      <c r="D11446"/>
      <c r="E11446"/>
      <c r="F11446"/>
      <c r="G11446"/>
      <c r="H11446"/>
      <c r="I11446"/>
      <c r="J11446"/>
      <c r="K11446"/>
      <c r="L11446"/>
      <c r="M11446"/>
      <c r="N11446"/>
      <c r="O11446"/>
      <c r="P11446"/>
      <c r="Q11446"/>
    </row>
    <row r="11447" spans="3:17" x14ac:dyDescent="0.35">
      <c r="C11447"/>
      <c r="D11447"/>
      <c r="E11447"/>
      <c r="F11447"/>
      <c r="G11447"/>
      <c r="H11447"/>
      <c r="I11447"/>
      <c r="J11447"/>
      <c r="K11447"/>
      <c r="L11447"/>
      <c r="M11447"/>
      <c r="N11447"/>
      <c r="O11447"/>
      <c r="P11447"/>
      <c r="Q11447"/>
    </row>
    <row r="11448" spans="3:17" x14ac:dyDescent="0.35">
      <c r="C11448"/>
      <c r="D11448"/>
      <c r="E11448"/>
      <c r="F11448"/>
      <c r="G11448"/>
      <c r="H11448"/>
      <c r="I11448"/>
      <c r="J11448"/>
      <c r="K11448"/>
      <c r="L11448"/>
      <c r="M11448"/>
      <c r="N11448"/>
      <c r="O11448"/>
      <c r="P11448"/>
      <c r="Q11448"/>
    </row>
    <row r="11449" spans="3:17" x14ac:dyDescent="0.35">
      <c r="C11449"/>
      <c r="D11449"/>
      <c r="E11449"/>
      <c r="F11449"/>
      <c r="G11449"/>
      <c r="H11449"/>
      <c r="I11449"/>
      <c r="J11449"/>
      <c r="K11449"/>
      <c r="L11449"/>
      <c r="M11449"/>
      <c r="N11449"/>
      <c r="O11449"/>
      <c r="P11449"/>
      <c r="Q11449"/>
    </row>
    <row r="11450" spans="3:17" x14ac:dyDescent="0.35">
      <c r="C11450"/>
      <c r="D11450"/>
      <c r="E11450"/>
      <c r="F11450"/>
      <c r="G11450"/>
      <c r="H11450"/>
      <c r="I11450"/>
      <c r="J11450"/>
      <c r="K11450"/>
      <c r="L11450"/>
      <c r="M11450"/>
      <c r="N11450"/>
      <c r="O11450"/>
      <c r="P11450"/>
      <c r="Q11450"/>
    </row>
    <row r="11451" spans="3:17" x14ac:dyDescent="0.35">
      <c r="C11451"/>
      <c r="D11451"/>
      <c r="E11451"/>
      <c r="F11451"/>
      <c r="G11451"/>
      <c r="H11451"/>
      <c r="I11451"/>
      <c r="J11451"/>
      <c r="K11451"/>
      <c r="L11451"/>
      <c r="M11451"/>
      <c r="N11451"/>
      <c r="O11451"/>
      <c r="P11451"/>
      <c r="Q11451"/>
    </row>
    <row r="11452" spans="3:17" x14ac:dyDescent="0.35">
      <c r="C11452"/>
      <c r="D11452"/>
      <c r="E11452"/>
      <c r="F11452"/>
      <c r="G11452"/>
      <c r="H11452"/>
      <c r="I11452"/>
      <c r="J11452"/>
      <c r="K11452"/>
      <c r="L11452"/>
      <c r="M11452"/>
      <c r="N11452"/>
      <c r="O11452"/>
      <c r="P11452"/>
      <c r="Q11452"/>
    </row>
    <row r="11453" spans="3:17" x14ac:dyDescent="0.35">
      <c r="C11453"/>
      <c r="D11453"/>
      <c r="E11453"/>
      <c r="F11453"/>
      <c r="G11453"/>
      <c r="H11453"/>
      <c r="I11453"/>
      <c r="J11453"/>
      <c r="K11453"/>
      <c r="L11453"/>
      <c r="M11453"/>
      <c r="N11453"/>
      <c r="O11453"/>
      <c r="P11453"/>
      <c r="Q11453"/>
    </row>
    <row r="11454" spans="3:17" x14ac:dyDescent="0.35">
      <c r="C11454"/>
      <c r="D11454"/>
      <c r="E11454"/>
      <c r="F11454"/>
      <c r="G11454"/>
      <c r="H11454"/>
      <c r="I11454"/>
      <c r="J11454"/>
      <c r="K11454"/>
      <c r="L11454"/>
      <c r="M11454"/>
      <c r="N11454"/>
      <c r="O11454"/>
      <c r="P11454"/>
      <c r="Q11454"/>
    </row>
    <row r="11455" spans="3:17" x14ac:dyDescent="0.35">
      <c r="C11455"/>
      <c r="D11455"/>
      <c r="E11455"/>
      <c r="F11455"/>
      <c r="G11455"/>
      <c r="H11455"/>
      <c r="I11455"/>
      <c r="J11455"/>
      <c r="K11455"/>
      <c r="L11455"/>
      <c r="M11455"/>
      <c r="N11455"/>
      <c r="O11455"/>
      <c r="P11455"/>
      <c r="Q11455"/>
    </row>
    <row r="11456" spans="3:17" x14ac:dyDescent="0.35">
      <c r="C11456"/>
      <c r="D11456"/>
      <c r="E11456"/>
      <c r="F11456"/>
      <c r="G11456"/>
      <c r="H11456"/>
      <c r="I11456"/>
      <c r="J11456"/>
      <c r="K11456"/>
      <c r="L11456"/>
      <c r="M11456"/>
      <c r="N11456"/>
      <c r="O11456"/>
      <c r="P11456"/>
      <c r="Q11456"/>
    </row>
    <row r="11457" spans="3:17" x14ac:dyDescent="0.35">
      <c r="C11457"/>
      <c r="D11457"/>
      <c r="E11457"/>
      <c r="F11457"/>
      <c r="G11457"/>
      <c r="H11457"/>
      <c r="I11457"/>
      <c r="J11457"/>
      <c r="K11457"/>
      <c r="L11457"/>
      <c r="M11457"/>
      <c r="N11457"/>
      <c r="O11457"/>
      <c r="P11457"/>
      <c r="Q11457"/>
    </row>
    <row r="11458" spans="3:17" x14ac:dyDescent="0.35">
      <c r="C11458"/>
      <c r="D11458"/>
      <c r="E11458"/>
      <c r="F11458"/>
      <c r="G11458"/>
      <c r="H11458"/>
      <c r="I11458"/>
      <c r="J11458"/>
      <c r="K11458"/>
      <c r="L11458"/>
      <c r="M11458"/>
      <c r="N11458"/>
      <c r="O11458"/>
      <c r="P11458"/>
      <c r="Q11458"/>
    </row>
    <row r="11459" spans="3:17" x14ac:dyDescent="0.35">
      <c r="C11459"/>
      <c r="D11459"/>
      <c r="E11459"/>
      <c r="F11459"/>
      <c r="G11459"/>
      <c r="H11459"/>
      <c r="I11459"/>
      <c r="J11459"/>
      <c r="K11459"/>
      <c r="L11459"/>
      <c r="M11459"/>
      <c r="N11459"/>
      <c r="O11459"/>
      <c r="P11459"/>
      <c r="Q11459"/>
    </row>
    <row r="11460" spans="3:17" x14ac:dyDescent="0.35">
      <c r="C11460"/>
      <c r="D11460"/>
      <c r="E11460"/>
      <c r="F11460"/>
      <c r="G11460"/>
      <c r="H11460"/>
      <c r="I11460"/>
      <c r="J11460"/>
      <c r="K11460"/>
      <c r="L11460"/>
      <c r="M11460"/>
      <c r="N11460"/>
      <c r="O11460"/>
      <c r="P11460"/>
      <c r="Q11460"/>
    </row>
    <row r="11461" spans="3:17" x14ac:dyDescent="0.35">
      <c r="C11461"/>
      <c r="D11461"/>
      <c r="E11461"/>
      <c r="F11461"/>
      <c r="G11461"/>
      <c r="H11461"/>
      <c r="I11461"/>
      <c r="J11461"/>
      <c r="K11461"/>
      <c r="L11461"/>
      <c r="M11461"/>
      <c r="N11461"/>
      <c r="O11461"/>
      <c r="P11461"/>
      <c r="Q11461"/>
    </row>
    <row r="11462" spans="3:17" x14ac:dyDescent="0.35">
      <c r="C11462"/>
      <c r="D11462"/>
      <c r="E11462"/>
      <c r="F11462"/>
      <c r="G11462"/>
      <c r="H11462"/>
      <c r="I11462"/>
      <c r="J11462"/>
      <c r="K11462"/>
      <c r="L11462"/>
      <c r="M11462"/>
      <c r="N11462"/>
      <c r="O11462"/>
      <c r="P11462"/>
      <c r="Q11462"/>
    </row>
    <row r="11463" spans="3:17" x14ac:dyDescent="0.35">
      <c r="C11463"/>
      <c r="D11463"/>
      <c r="E11463"/>
      <c r="F11463"/>
      <c r="G11463"/>
      <c r="H11463"/>
      <c r="I11463"/>
      <c r="J11463"/>
      <c r="K11463"/>
      <c r="L11463"/>
      <c r="M11463"/>
      <c r="N11463"/>
      <c r="O11463"/>
      <c r="P11463"/>
      <c r="Q11463"/>
    </row>
    <row r="11464" spans="3:17" x14ac:dyDescent="0.35">
      <c r="C11464"/>
      <c r="D11464"/>
      <c r="E11464"/>
      <c r="F11464"/>
      <c r="G11464"/>
      <c r="H11464"/>
      <c r="I11464"/>
      <c r="J11464"/>
      <c r="K11464"/>
      <c r="L11464"/>
      <c r="M11464"/>
      <c r="N11464"/>
      <c r="O11464"/>
      <c r="P11464"/>
      <c r="Q11464"/>
    </row>
    <row r="11465" spans="3:17" x14ac:dyDescent="0.35">
      <c r="C11465"/>
      <c r="D11465"/>
      <c r="E11465"/>
      <c r="F11465"/>
      <c r="G11465"/>
      <c r="H11465"/>
      <c r="I11465"/>
      <c r="J11465"/>
      <c r="K11465"/>
      <c r="L11465"/>
      <c r="M11465"/>
      <c r="N11465"/>
      <c r="O11465"/>
      <c r="P11465"/>
      <c r="Q11465"/>
    </row>
    <row r="11466" spans="3:17" x14ac:dyDescent="0.35">
      <c r="C11466"/>
      <c r="D11466"/>
      <c r="E11466"/>
      <c r="F11466"/>
      <c r="G11466"/>
      <c r="H11466"/>
      <c r="I11466"/>
      <c r="J11466"/>
      <c r="K11466"/>
      <c r="L11466"/>
      <c r="M11466"/>
      <c r="N11466"/>
      <c r="O11466"/>
      <c r="P11466"/>
      <c r="Q11466"/>
    </row>
    <row r="11467" spans="3:17" x14ac:dyDescent="0.35">
      <c r="C11467"/>
      <c r="D11467"/>
      <c r="E11467"/>
      <c r="F11467"/>
      <c r="G11467"/>
      <c r="H11467"/>
      <c r="I11467"/>
      <c r="J11467"/>
      <c r="K11467"/>
      <c r="L11467"/>
      <c r="M11467"/>
      <c r="N11467"/>
      <c r="O11467"/>
      <c r="P11467"/>
      <c r="Q11467"/>
    </row>
    <row r="11468" spans="3:17" x14ac:dyDescent="0.35">
      <c r="C11468"/>
      <c r="D11468"/>
      <c r="E11468"/>
      <c r="F11468"/>
      <c r="G11468"/>
      <c r="H11468"/>
      <c r="I11468"/>
      <c r="J11468"/>
      <c r="K11468"/>
      <c r="L11468"/>
      <c r="M11468"/>
      <c r="N11468"/>
      <c r="O11468"/>
      <c r="P11468"/>
      <c r="Q11468"/>
    </row>
    <row r="11469" spans="3:17" x14ac:dyDescent="0.35">
      <c r="C11469"/>
      <c r="D11469"/>
      <c r="E11469"/>
      <c r="F11469"/>
      <c r="G11469"/>
      <c r="H11469"/>
      <c r="I11469"/>
      <c r="J11469"/>
      <c r="K11469"/>
      <c r="L11469"/>
      <c r="M11469"/>
      <c r="N11469"/>
      <c r="O11469"/>
      <c r="P11469"/>
      <c r="Q11469"/>
    </row>
    <row r="11470" spans="3:17" x14ac:dyDescent="0.35">
      <c r="C11470"/>
      <c r="D11470"/>
      <c r="E11470"/>
      <c r="F11470"/>
      <c r="G11470"/>
      <c r="H11470"/>
      <c r="I11470"/>
      <c r="J11470"/>
      <c r="K11470"/>
      <c r="L11470"/>
      <c r="M11470"/>
      <c r="N11470"/>
      <c r="O11470"/>
      <c r="P11470"/>
      <c r="Q11470"/>
    </row>
    <row r="11471" spans="3:17" x14ac:dyDescent="0.35">
      <c r="C11471"/>
      <c r="D11471"/>
      <c r="E11471"/>
      <c r="F11471"/>
      <c r="G11471"/>
      <c r="H11471"/>
      <c r="I11471"/>
      <c r="J11471"/>
      <c r="K11471"/>
      <c r="L11471"/>
      <c r="M11471"/>
      <c r="N11471"/>
      <c r="O11471"/>
      <c r="P11471"/>
      <c r="Q11471"/>
    </row>
    <row r="11472" spans="3:17" x14ac:dyDescent="0.35">
      <c r="C11472"/>
      <c r="D11472"/>
      <c r="E11472"/>
      <c r="F11472"/>
      <c r="G11472"/>
      <c r="H11472"/>
      <c r="I11472"/>
      <c r="J11472"/>
      <c r="K11472"/>
      <c r="L11472"/>
      <c r="M11472"/>
      <c r="N11472"/>
      <c r="O11472"/>
      <c r="P11472"/>
      <c r="Q11472"/>
    </row>
    <row r="11473" spans="3:17" x14ac:dyDescent="0.35">
      <c r="C11473"/>
      <c r="D11473"/>
      <c r="E11473"/>
      <c r="F11473"/>
      <c r="G11473"/>
      <c r="H11473"/>
      <c r="I11473"/>
      <c r="J11473"/>
      <c r="K11473"/>
      <c r="L11473"/>
      <c r="M11473"/>
      <c r="N11473"/>
      <c r="O11473"/>
      <c r="P11473"/>
      <c r="Q11473"/>
    </row>
    <row r="11474" spans="3:17" x14ac:dyDescent="0.35">
      <c r="C11474"/>
      <c r="D11474"/>
      <c r="E11474"/>
      <c r="F11474"/>
      <c r="G11474"/>
      <c r="H11474"/>
      <c r="I11474"/>
      <c r="J11474"/>
      <c r="K11474"/>
      <c r="L11474"/>
      <c r="M11474"/>
      <c r="N11474"/>
      <c r="O11474"/>
      <c r="P11474"/>
      <c r="Q11474"/>
    </row>
    <row r="11475" spans="3:17" x14ac:dyDescent="0.35">
      <c r="C11475"/>
      <c r="D11475"/>
      <c r="E11475"/>
      <c r="F11475"/>
      <c r="G11475"/>
      <c r="H11475"/>
      <c r="I11475"/>
      <c r="J11475"/>
      <c r="K11475"/>
      <c r="L11475"/>
      <c r="M11475"/>
      <c r="N11475"/>
      <c r="O11475"/>
      <c r="P11475"/>
      <c r="Q11475"/>
    </row>
    <row r="11476" spans="3:17" x14ac:dyDescent="0.35">
      <c r="C11476"/>
      <c r="D11476"/>
      <c r="E11476"/>
      <c r="F11476"/>
      <c r="G11476"/>
      <c r="H11476"/>
      <c r="I11476"/>
      <c r="J11476"/>
      <c r="K11476"/>
      <c r="L11476"/>
      <c r="M11476"/>
      <c r="N11476"/>
      <c r="O11476"/>
      <c r="P11476"/>
      <c r="Q11476"/>
    </row>
    <row r="11477" spans="3:17" x14ac:dyDescent="0.35">
      <c r="C11477"/>
      <c r="D11477"/>
      <c r="E11477"/>
      <c r="F11477"/>
      <c r="G11477"/>
      <c r="H11477"/>
      <c r="I11477"/>
      <c r="J11477"/>
      <c r="K11477"/>
      <c r="L11477"/>
      <c r="M11477"/>
      <c r="N11477"/>
      <c r="O11477"/>
      <c r="P11477"/>
      <c r="Q11477"/>
    </row>
    <row r="11478" spans="3:17" x14ac:dyDescent="0.35">
      <c r="C11478"/>
      <c r="D11478"/>
      <c r="E11478"/>
      <c r="F11478"/>
      <c r="G11478"/>
      <c r="H11478"/>
      <c r="I11478"/>
      <c r="J11478"/>
      <c r="K11478"/>
      <c r="L11478"/>
      <c r="M11478"/>
      <c r="N11478"/>
      <c r="O11478"/>
      <c r="P11478"/>
      <c r="Q11478"/>
    </row>
    <row r="11479" spans="3:17" x14ac:dyDescent="0.35">
      <c r="C11479"/>
      <c r="D11479"/>
      <c r="E11479"/>
      <c r="F11479"/>
      <c r="G11479"/>
      <c r="H11479"/>
      <c r="I11479"/>
      <c r="J11479"/>
      <c r="K11479"/>
      <c r="L11479"/>
      <c r="M11479"/>
      <c r="N11479"/>
      <c r="O11479"/>
      <c r="P11479"/>
      <c r="Q11479"/>
    </row>
    <row r="11480" spans="3:17" x14ac:dyDescent="0.35">
      <c r="C11480"/>
      <c r="D11480"/>
      <c r="E11480"/>
      <c r="F11480"/>
      <c r="G11480"/>
      <c r="H11480"/>
      <c r="I11480"/>
      <c r="J11480"/>
      <c r="K11480"/>
      <c r="L11480"/>
      <c r="M11480"/>
      <c r="N11480"/>
      <c r="O11480"/>
      <c r="P11480"/>
      <c r="Q11480"/>
    </row>
    <row r="11481" spans="3:17" x14ac:dyDescent="0.35">
      <c r="C11481"/>
      <c r="D11481"/>
      <c r="E11481"/>
      <c r="F11481"/>
      <c r="G11481"/>
      <c r="H11481"/>
      <c r="I11481"/>
      <c r="J11481"/>
      <c r="K11481"/>
      <c r="L11481"/>
      <c r="M11481"/>
      <c r="N11481"/>
      <c r="O11481"/>
      <c r="P11481"/>
      <c r="Q11481"/>
    </row>
    <row r="11482" spans="3:17" x14ac:dyDescent="0.35">
      <c r="C11482"/>
      <c r="D11482"/>
      <c r="E11482"/>
      <c r="F11482"/>
      <c r="G11482"/>
      <c r="H11482"/>
      <c r="I11482"/>
      <c r="J11482"/>
      <c r="K11482"/>
      <c r="L11482"/>
      <c r="M11482"/>
      <c r="N11482"/>
      <c r="O11482"/>
      <c r="P11482"/>
      <c r="Q11482"/>
    </row>
    <row r="11483" spans="3:17" x14ac:dyDescent="0.35">
      <c r="C11483"/>
      <c r="D11483"/>
      <c r="E11483"/>
      <c r="F11483"/>
      <c r="G11483"/>
      <c r="H11483"/>
      <c r="I11483"/>
      <c r="J11483"/>
      <c r="K11483"/>
      <c r="L11483"/>
      <c r="M11483"/>
      <c r="N11483"/>
      <c r="O11483"/>
      <c r="P11483"/>
      <c r="Q11483"/>
    </row>
    <row r="11484" spans="3:17" x14ac:dyDescent="0.35">
      <c r="C11484"/>
      <c r="D11484"/>
      <c r="E11484"/>
      <c r="F11484"/>
      <c r="G11484"/>
      <c r="H11484"/>
      <c r="I11484"/>
      <c r="J11484"/>
      <c r="K11484"/>
      <c r="L11484"/>
      <c r="M11484"/>
      <c r="N11484"/>
      <c r="O11484"/>
      <c r="P11484"/>
      <c r="Q11484"/>
    </row>
    <row r="11485" spans="3:17" x14ac:dyDescent="0.35">
      <c r="C11485"/>
      <c r="D11485"/>
      <c r="E11485"/>
      <c r="F11485"/>
      <c r="G11485"/>
      <c r="H11485"/>
      <c r="I11485"/>
      <c r="J11485"/>
      <c r="K11485"/>
      <c r="L11485"/>
      <c r="M11485"/>
      <c r="N11485"/>
      <c r="O11485"/>
      <c r="P11485"/>
      <c r="Q11485"/>
    </row>
    <row r="11486" spans="3:17" x14ac:dyDescent="0.35">
      <c r="C11486"/>
      <c r="D11486"/>
      <c r="E11486"/>
      <c r="F11486"/>
      <c r="G11486"/>
      <c r="H11486"/>
      <c r="I11486"/>
      <c r="J11486"/>
      <c r="K11486"/>
      <c r="L11486"/>
      <c r="M11486"/>
      <c r="N11486"/>
      <c r="O11486"/>
      <c r="P11486"/>
      <c r="Q11486"/>
    </row>
    <row r="11487" spans="3:17" x14ac:dyDescent="0.35">
      <c r="C11487"/>
      <c r="D11487"/>
      <c r="E11487"/>
      <c r="F11487"/>
      <c r="G11487"/>
      <c r="H11487"/>
      <c r="I11487"/>
      <c r="J11487"/>
      <c r="K11487"/>
      <c r="L11487"/>
      <c r="M11487"/>
      <c r="N11487"/>
      <c r="O11487"/>
      <c r="P11487"/>
      <c r="Q11487"/>
    </row>
    <row r="11488" spans="3:17" x14ac:dyDescent="0.35">
      <c r="C11488"/>
      <c r="D11488"/>
      <c r="E11488"/>
      <c r="F11488"/>
      <c r="G11488"/>
      <c r="H11488"/>
      <c r="I11488"/>
      <c r="J11488"/>
      <c r="K11488"/>
      <c r="L11488"/>
      <c r="M11488"/>
      <c r="N11488"/>
      <c r="O11488"/>
      <c r="P11488"/>
      <c r="Q11488"/>
    </row>
    <row r="11489" spans="3:17" x14ac:dyDescent="0.35">
      <c r="C11489"/>
      <c r="D11489"/>
      <c r="E11489"/>
      <c r="F11489"/>
      <c r="G11489"/>
      <c r="H11489"/>
      <c r="I11489"/>
      <c r="J11489"/>
      <c r="K11489"/>
      <c r="L11489"/>
      <c r="M11489"/>
      <c r="N11489"/>
      <c r="O11489"/>
      <c r="P11489"/>
      <c r="Q11489"/>
    </row>
    <row r="11490" spans="3:17" x14ac:dyDescent="0.35">
      <c r="C11490"/>
      <c r="D11490"/>
      <c r="E11490"/>
      <c r="F11490"/>
      <c r="G11490"/>
      <c r="H11490"/>
      <c r="I11490"/>
      <c r="J11490"/>
      <c r="K11490"/>
      <c r="L11490"/>
      <c r="M11490"/>
      <c r="N11490"/>
      <c r="O11490"/>
      <c r="P11490"/>
      <c r="Q11490"/>
    </row>
    <row r="11491" spans="3:17" x14ac:dyDescent="0.35">
      <c r="C11491"/>
      <c r="D11491"/>
      <c r="E11491"/>
      <c r="F11491"/>
      <c r="G11491"/>
      <c r="H11491"/>
      <c r="I11491"/>
      <c r="J11491"/>
      <c r="K11491"/>
      <c r="L11491"/>
      <c r="M11491"/>
      <c r="N11491"/>
      <c r="O11491"/>
      <c r="P11491"/>
      <c r="Q11491"/>
    </row>
    <row r="11492" spans="3:17" x14ac:dyDescent="0.35">
      <c r="C11492"/>
      <c r="D11492"/>
      <c r="E11492"/>
      <c r="F11492"/>
      <c r="G11492"/>
      <c r="H11492"/>
      <c r="I11492"/>
      <c r="J11492"/>
      <c r="K11492"/>
      <c r="L11492"/>
      <c r="M11492"/>
      <c r="N11492"/>
      <c r="O11492"/>
      <c r="P11492"/>
      <c r="Q11492"/>
    </row>
    <row r="11493" spans="3:17" x14ac:dyDescent="0.35">
      <c r="C11493"/>
      <c r="D11493"/>
      <c r="E11493"/>
      <c r="F11493"/>
      <c r="G11493"/>
      <c r="H11493"/>
      <c r="I11493"/>
      <c r="J11493"/>
      <c r="K11493"/>
      <c r="L11493"/>
      <c r="M11493"/>
      <c r="N11493"/>
      <c r="O11493"/>
      <c r="P11493"/>
      <c r="Q11493"/>
    </row>
    <row r="11494" spans="3:17" x14ac:dyDescent="0.35">
      <c r="C11494"/>
      <c r="D11494"/>
      <c r="E11494"/>
      <c r="F11494"/>
      <c r="G11494"/>
      <c r="H11494"/>
      <c r="I11494"/>
      <c r="J11494"/>
      <c r="K11494"/>
      <c r="L11494"/>
      <c r="M11494"/>
      <c r="N11494"/>
      <c r="O11494"/>
      <c r="P11494"/>
      <c r="Q11494"/>
    </row>
    <row r="11495" spans="3:17" x14ac:dyDescent="0.35">
      <c r="C11495"/>
      <c r="D11495"/>
      <c r="E11495"/>
      <c r="F11495"/>
      <c r="G11495"/>
      <c r="H11495"/>
      <c r="I11495"/>
      <c r="J11495"/>
      <c r="K11495"/>
      <c r="L11495"/>
      <c r="M11495"/>
      <c r="N11495"/>
      <c r="O11495"/>
      <c r="P11495"/>
      <c r="Q11495"/>
    </row>
    <row r="11496" spans="3:17" x14ac:dyDescent="0.35">
      <c r="C11496"/>
      <c r="D11496"/>
      <c r="E11496"/>
      <c r="F11496"/>
      <c r="G11496"/>
      <c r="H11496"/>
      <c r="I11496"/>
      <c r="J11496"/>
      <c r="K11496"/>
      <c r="L11496"/>
      <c r="M11496"/>
      <c r="N11496"/>
      <c r="O11496"/>
      <c r="P11496"/>
      <c r="Q11496"/>
    </row>
    <row r="11497" spans="3:17" x14ac:dyDescent="0.35">
      <c r="C11497"/>
      <c r="D11497"/>
      <c r="E11497"/>
      <c r="F11497"/>
      <c r="G11497"/>
      <c r="H11497"/>
      <c r="I11497"/>
      <c r="J11497"/>
      <c r="K11497"/>
      <c r="L11497"/>
      <c r="M11497"/>
      <c r="N11497"/>
      <c r="O11497"/>
      <c r="P11497"/>
      <c r="Q11497"/>
    </row>
    <row r="11498" spans="3:17" x14ac:dyDescent="0.35">
      <c r="C11498"/>
      <c r="D11498"/>
      <c r="E11498"/>
      <c r="F11498"/>
      <c r="G11498"/>
      <c r="H11498"/>
      <c r="I11498"/>
      <c r="J11498"/>
      <c r="K11498"/>
      <c r="L11498"/>
      <c r="M11498"/>
      <c r="N11498"/>
      <c r="O11498"/>
      <c r="P11498"/>
      <c r="Q11498"/>
    </row>
    <row r="11499" spans="3:17" x14ac:dyDescent="0.35">
      <c r="C11499"/>
      <c r="D11499"/>
      <c r="E11499"/>
      <c r="F11499"/>
      <c r="G11499"/>
      <c r="H11499"/>
      <c r="I11499"/>
      <c r="J11499"/>
      <c r="K11499"/>
      <c r="L11499"/>
      <c r="M11499"/>
      <c r="N11499"/>
      <c r="O11499"/>
      <c r="P11499"/>
      <c r="Q11499"/>
    </row>
    <row r="11500" spans="3:17" x14ac:dyDescent="0.35">
      <c r="C11500"/>
      <c r="D11500"/>
      <c r="E11500"/>
      <c r="F11500"/>
      <c r="G11500"/>
      <c r="H11500"/>
      <c r="I11500"/>
      <c r="J11500"/>
      <c r="K11500"/>
      <c r="L11500"/>
      <c r="M11500"/>
      <c r="N11500"/>
      <c r="O11500"/>
      <c r="P11500"/>
      <c r="Q11500"/>
    </row>
    <row r="11501" spans="3:17" x14ac:dyDescent="0.35">
      <c r="C11501"/>
      <c r="D11501"/>
      <c r="E11501"/>
      <c r="F11501"/>
      <c r="G11501"/>
      <c r="H11501"/>
      <c r="I11501"/>
      <c r="J11501"/>
      <c r="K11501"/>
      <c r="L11501"/>
      <c r="M11501"/>
      <c r="N11501"/>
      <c r="O11501"/>
      <c r="P11501"/>
      <c r="Q11501"/>
    </row>
    <row r="11502" spans="3:17" x14ac:dyDescent="0.35">
      <c r="C11502"/>
      <c r="D11502"/>
      <c r="E11502"/>
      <c r="F11502"/>
      <c r="G11502"/>
      <c r="H11502"/>
      <c r="I11502"/>
      <c r="J11502"/>
      <c r="K11502"/>
      <c r="L11502"/>
      <c r="M11502"/>
      <c r="N11502"/>
      <c r="O11502"/>
      <c r="P11502"/>
      <c r="Q11502"/>
    </row>
    <row r="11503" spans="3:17" x14ac:dyDescent="0.35">
      <c r="C11503"/>
      <c r="D11503"/>
      <c r="E11503"/>
      <c r="F11503"/>
      <c r="G11503"/>
      <c r="H11503"/>
      <c r="I11503"/>
      <c r="J11503"/>
      <c r="K11503"/>
      <c r="L11503"/>
      <c r="M11503"/>
      <c r="N11503"/>
      <c r="O11503"/>
      <c r="P11503"/>
      <c r="Q11503"/>
    </row>
    <row r="11504" spans="3:17" x14ac:dyDescent="0.35">
      <c r="C11504"/>
      <c r="D11504"/>
      <c r="E11504"/>
      <c r="F11504"/>
      <c r="G11504"/>
      <c r="H11504"/>
      <c r="I11504"/>
      <c r="J11504"/>
      <c r="K11504"/>
      <c r="L11504"/>
      <c r="M11504"/>
      <c r="N11504"/>
      <c r="O11504"/>
      <c r="P11504"/>
      <c r="Q11504"/>
    </row>
    <row r="11505" spans="3:17" x14ac:dyDescent="0.35">
      <c r="C11505"/>
      <c r="D11505"/>
      <c r="E11505"/>
      <c r="F11505"/>
      <c r="G11505"/>
      <c r="H11505"/>
      <c r="I11505"/>
      <c r="J11505"/>
      <c r="K11505"/>
      <c r="L11505"/>
      <c r="M11505"/>
      <c r="N11505"/>
      <c r="O11505"/>
      <c r="P11505"/>
      <c r="Q11505"/>
    </row>
    <row r="11506" spans="3:17" x14ac:dyDescent="0.35">
      <c r="C11506"/>
      <c r="D11506"/>
      <c r="E11506"/>
      <c r="F11506"/>
      <c r="G11506"/>
      <c r="H11506"/>
      <c r="I11506"/>
      <c r="J11506"/>
      <c r="K11506"/>
      <c r="L11506"/>
      <c r="M11506"/>
      <c r="N11506"/>
      <c r="O11506"/>
      <c r="P11506"/>
      <c r="Q11506"/>
    </row>
    <row r="11507" spans="3:17" x14ac:dyDescent="0.35">
      <c r="C11507"/>
      <c r="D11507"/>
      <c r="E11507"/>
      <c r="F11507"/>
      <c r="G11507"/>
      <c r="H11507"/>
      <c r="I11507"/>
      <c r="J11507"/>
      <c r="K11507"/>
      <c r="L11507"/>
      <c r="M11507"/>
      <c r="N11507"/>
      <c r="O11507"/>
      <c r="P11507"/>
      <c r="Q11507"/>
    </row>
    <row r="11508" spans="3:17" x14ac:dyDescent="0.35">
      <c r="C11508"/>
      <c r="D11508"/>
      <c r="E11508"/>
      <c r="F11508"/>
      <c r="G11508"/>
      <c r="H11508"/>
      <c r="I11508"/>
      <c r="J11508"/>
      <c r="K11508"/>
      <c r="L11508"/>
      <c r="M11508"/>
      <c r="N11508"/>
      <c r="O11508"/>
      <c r="P11508"/>
      <c r="Q11508"/>
    </row>
    <row r="11509" spans="3:17" x14ac:dyDescent="0.35">
      <c r="C11509"/>
      <c r="D11509"/>
      <c r="E11509"/>
      <c r="F11509"/>
      <c r="G11509"/>
      <c r="H11509"/>
      <c r="I11509"/>
      <c r="J11509"/>
      <c r="K11509"/>
      <c r="L11509"/>
      <c r="M11509"/>
      <c r="N11509"/>
      <c r="O11509"/>
      <c r="P11509"/>
      <c r="Q11509"/>
    </row>
    <row r="11510" spans="3:17" x14ac:dyDescent="0.35">
      <c r="C11510"/>
      <c r="D11510"/>
      <c r="E11510"/>
      <c r="F11510"/>
      <c r="G11510"/>
      <c r="H11510"/>
      <c r="I11510"/>
      <c r="J11510"/>
      <c r="K11510"/>
      <c r="L11510"/>
      <c r="M11510"/>
      <c r="N11510"/>
      <c r="O11510"/>
      <c r="P11510"/>
      <c r="Q11510"/>
    </row>
    <row r="11511" spans="3:17" x14ac:dyDescent="0.35">
      <c r="C11511"/>
      <c r="D11511"/>
      <c r="E11511"/>
      <c r="F11511"/>
      <c r="G11511"/>
      <c r="H11511"/>
      <c r="I11511"/>
      <c r="J11511"/>
      <c r="K11511"/>
      <c r="L11511"/>
      <c r="M11511"/>
      <c r="N11511"/>
      <c r="O11511"/>
      <c r="P11511"/>
      <c r="Q11511"/>
    </row>
    <row r="11512" spans="3:17" x14ac:dyDescent="0.35">
      <c r="C11512"/>
      <c r="D11512"/>
      <c r="E11512"/>
      <c r="F11512"/>
      <c r="G11512"/>
      <c r="H11512"/>
      <c r="I11512"/>
      <c r="J11512"/>
      <c r="K11512"/>
      <c r="L11512"/>
      <c r="M11512"/>
      <c r="N11512"/>
      <c r="O11512"/>
      <c r="P11512"/>
      <c r="Q11512"/>
    </row>
    <row r="11513" spans="3:17" x14ac:dyDescent="0.35">
      <c r="C11513"/>
      <c r="D11513"/>
      <c r="E11513"/>
      <c r="F11513"/>
      <c r="G11513"/>
      <c r="H11513"/>
      <c r="I11513"/>
      <c r="J11513"/>
      <c r="K11513"/>
      <c r="L11513"/>
      <c r="M11513"/>
      <c r="N11513"/>
      <c r="O11513"/>
      <c r="P11513"/>
      <c r="Q11513"/>
    </row>
    <row r="11514" spans="3:17" x14ac:dyDescent="0.35">
      <c r="C11514"/>
      <c r="D11514"/>
      <c r="E11514"/>
      <c r="F11514"/>
      <c r="G11514"/>
      <c r="H11514"/>
      <c r="I11514"/>
      <c r="J11514"/>
      <c r="K11514"/>
      <c r="L11514"/>
      <c r="M11514"/>
      <c r="N11514"/>
      <c r="O11514"/>
      <c r="P11514"/>
      <c r="Q11514"/>
    </row>
    <row r="11515" spans="3:17" x14ac:dyDescent="0.35">
      <c r="C11515"/>
      <c r="D11515"/>
      <c r="E11515"/>
      <c r="F11515"/>
      <c r="G11515"/>
      <c r="H11515"/>
      <c r="I11515"/>
      <c r="J11515"/>
      <c r="K11515"/>
      <c r="L11515"/>
      <c r="M11515"/>
      <c r="N11515"/>
      <c r="O11515"/>
      <c r="P11515"/>
      <c r="Q11515"/>
    </row>
    <row r="11516" spans="3:17" x14ac:dyDescent="0.35">
      <c r="C11516"/>
      <c r="D11516"/>
      <c r="E11516"/>
      <c r="F11516"/>
      <c r="G11516"/>
      <c r="H11516"/>
      <c r="I11516"/>
      <c r="J11516"/>
      <c r="K11516"/>
      <c r="L11516"/>
      <c r="M11516"/>
      <c r="N11516"/>
      <c r="O11516"/>
      <c r="P11516"/>
      <c r="Q11516"/>
    </row>
    <row r="11517" spans="3:17" x14ac:dyDescent="0.35">
      <c r="C11517"/>
      <c r="D11517"/>
      <c r="E11517"/>
      <c r="F11517"/>
      <c r="G11517"/>
      <c r="H11517"/>
      <c r="I11517"/>
      <c r="J11517"/>
      <c r="K11517"/>
      <c r="L11517"/>
      <c r="M11517"/>
      <c r="N11517"/>
      <c r="O11517"/>
      <c r="P11517"/>
      <c r="Q11517"/>
    </row>
    <row r="11518" spans="3:17" x14ac:dyDescent="0.35">
      <c r="C11518"/>
      <c r="D11518"/>
      <c r="E11518"/>
      <c r="F11518"/>
      <c r="G11518"/>
      <c r="H11518"/>
      <c r="I11518"/>
      <c r="J11518"/>
      <c r="K11518"/>
      <c r="L11518"/>
      <c r="M11518"/>
      <c r="N11518"/>
      <c r="O11518"/>
      <c r="P11518"/>
      <c r="Q11518"/>
    </row>
    <row r="11519" spans="3:17" x14ac:dyDescent="0.35">
      <c r="C11519"/>
      <c r="D11519"/>
      <c r="E11519"/>
      <c r="F11519"/>
      <c r="G11519"/>
      <c r="H11519"/>
      <c r="I11519"/>
      <c r="J11519"/>
      <c r="K11519"/>
      <c r="L11519"/>
      <c r="M11519"/>
      <c r="N11519"/>
      <c r="O11519"/>
      <c r="P11519"/>
      <c r="Q11519"/>
    </row>
    <row r="11520" spans="3:17" x14ac:dyDescent="0.35">
      <c r="C11520"/>
      <c r="D11520"/>
      <c r="E11520"/>
      <c r="F11520"/>
      <c r="G11520"/>
      <c r="H11520"/>
      <c r="I11520"/>
      <c r="J11520"/>
      <c r="K11520"/>
      <c r="L11520"/>
      <c r="M11520"/>
      <c r="N11520"/>
      <c r="O11520"/>
      <c r="P11520"/>
      <c r="Q11520"/>
    </row>
    <row r="11521" spans="3:17" x14ac:dyDescent="0.35">
      <c r="C11521"/>
      <c r="D11521"/>
      <c r="E11521"/>
      <c r="F11521"/>
      <c r="G11521"/>
      <c r="H11521"/>
      <c r="I11521"/>
      <c r="J11521"/>
      <c r="K11521"/>
      <c r="L11521"/>
      <c r="M11521"/>
      <c r="N11521"/>
      <c r="O11521"/>
      <c r="P11521"/>
      <c r="Q11521"/>
    </row>
    <row r="11522" spans="3:17" x14ac:dyDescent="0.35">
      <c r="C11522"/>
      <c r="D11522"/>
      <c r="E11522"/>
      <c r="F11522"/>
      <c r="G11522"/>
      <c r="H11522"/>
      <c r="I11522"/>
      <c r="J11522"/>
      <c r="K11522"/>
      <c r="L11522"/>
      <c r="M11522"/>
      <c r="N11522"/>
      <c r="O11522"/>
      <c r="P11522"/>
      <c r="Q11522"/>
    </row>
    <row r="11523" spans="3:17" x14ac:dyDescent="0.35">
      <c r="C11523"/>
      <c r="D11523"/>
      <c r="E11523"/>
      <c r="F11523"/>
      <c r="G11523"/>
      <c r="H11523"/>
      <c r="I11523"/>
      <c r="J11523"/>
      <c r="K11523"/>
      <c r="L11523"/>
      <c r="M11523"/>
      <c r="N11523"/>
      <c r="O11523"/>
      <c r="P11523"/>
      <c r="Q11523"/>
    </row>
    <row r="11524" spans="3:17" x14ac:dyDescent="0.35">
      <c r="C11524"/>
      <c r="D11524"/>
      <c r="E11524"/>
      <c r="F11524"/>
      <c r="G11524"/>
      <c r="H11524"/>
      <c r="I11524"/>
      <c r="J11524"/>
      <c r="K11524"/>
      <c r="L11524"/>
      <c r="M11524"/>
      <c r="N11524"/>
      <c r="O11524"/>
      <c r="P11524"/>
      <c r="Q11524"/>
    </row>
    <row r="11525" spans="3:17" x14ac:dyDescent="0.35">
      <c r="C11525"/>
      <c r="D11525"/>
      <c r="E11525"/>
      <c r="F11525"/>
      <c r="G11525"/>
      <c r="H11525"/>
      <c r="I11525"/>
      <c r="J11525"/>
      <c r="K11525"/>
      <c r="L11525"/>
      <c r="M11525"/>
      <c r="N11525"/>
      <c r="O11525"/>
      <c r="P11525"/>
      <c r="Q11525"/>
    </row>
    <row r="11526" spans="3:17" x14ac:dyDescent="0.35">
      <c r="C11526"/>
      <c r="D11526"/>
      <c r="E11526"/>
      <c r="F11526"/>
      <c r="G11526"/>
      <c r="H11526"/>
      <c r="I11526"/>
      <c r="J11526"/>
      <c r="K11526"/>
      <c r="L11526"/>
      <c r="M11526"/>
      <c r="N11526"/>
      <c r="O11526"/>
      <c r="P11526"/>
      <c r="Q11526"/>
    </row>
    <row r="11527" spans="3:17" x14ac:dyDescent="0.35">
      <c r="C11527"/>
      <c r="D11527"/>
      <c r="E11527"/>
      <c r="F11527"/>
      <c r="G11527"/>
      <c r="H11527"/>
      <c r="I11527"/>
      <c r="J11527"/>
      <c r="K11527"/>
      <c r="L11527"/>
      <c r="M11527"/>
      <c r="N11527"/>
      <c r="O11527"/>
      <c r="P11527"/>
      <c r="Q11527"/>
    </row>
    <row r="11528" spans="3:17" x14ac:dyDescent="0.35">
      <c r="C11528"/>
      <c r="D11528"/>
      <c r="E11528"/>
      <c r="F11528"/>
      <c r="G11528"/>
      <c r="H11528"/>
      <c r="I11528"/>
      <c r="J11528"/>
      <c r="K11528"/>
      <c r="L11528"/>
      <c r="M11528"/>
      <c r="N11528"/>
      <c r="O11528"/>
      <c r="P11528"/>
      <c r="Q11528"/>
    </row>
    <row r="11529" spans="3:17" x14ac:dyDescent="0.35">
      <c r="C11529"/>
      <c r="D11529"/>
      <c r="E11529"/>
      <c r="F11529"/>
      <c r="G11529"/>
      <c r="H11529"/>
      <c r="I11529"/>
      <c r="J11529"/>
      <c r="K11529"/>
      <c r="L11529"/>
      <c r="M11529"/>
      <c r="N11529"/>
      <c r="O11529"/>
      <c r="P11529"/>
      <c r="Q11529"/>
    </row>
    <row r="11530" spans="3:17" x14ac:dyDescent="0.35">
      <c r="C11530"/>
      <c r="D11530"/>
      <c r="E11530"/>
      <c r="F11530"/>
      <c r="G11530"/>
      <c r="H11530"/>
      <c r="I11530"/>
      <c r="J11530"/>
      <c r="K11530"/>
      <c r="L11530"/>
      <c r="M11530"/>
      <c r="N11530"/>
      <c r="O11530"/>
      <c r="P11530"/>
      <c r="Q11530"/>
    </row>
    <row r="11531" spans="3:17" x14ac:dyDescent="0.35">
      <c r="C11531"/>
      <c r="D11531"/>
      <c r="E11531"/>
      <c r="F11531"/>
      <c r="G11531"/>
      <c r="H11531"/>
      <c r="I11531"/>
      <c r="J11531"/>
      <c r="K11531"/>
      <c r="L11531"/>
      <c r="M11531"/>
      <c r="N11531"/>
      <c r="O11531"/>
      <c r="P11531"/>
      <c r="Q11531"/>
    </row>
    <row r="11532" spans="3:17" x14ac:dyDescent="0.35">
      <c r="C11532"/>
      <c r="D11532"/>
      <c r="E11532"/>
      <c r="F11532"/>
      <c r="G11532"/>
      <c r="H11532"/>
      <c r="I11532"/>
      <c r="J11532"/>
      <c r="K11532"/>
      <c r="L11532"/>
      <c r="M11532"/>
      <c r="N11532"/>
      <c r="O11532"/>
      <c r="P11532"/>
      <c r="Q11532"/>
    </row>
    <row r="11533" spans="3:17" x14ac:dyDescent="0.35">
      <c r="C11533"/>
      <c r="D11533"/>
      <c r="E11533"/>
      <c r="F11533"/>
      <c r="G11533"/>
      <c r="H11533"/>
      <c r="I11533"/>
      <c r="J11533"/>
      <c r="K11533"/>
      <c r="L11533"/>
      <c r="M11533"/>
      <c r="N11533"/>
      <c r="O11533"/>
      <c r="P11533"/>
      <c r="Q11533"/>
    </row>
    <row r="11534" spans="3:17" x14ac:dyDescent="0.35">
      <c r="C11534"/>
      <c r="D11534"/>
      <c r="E11534"/>
      <c r="F11534"/>
      <c r="G11534"/>
      <c r="H11534"/>
      <c r="I11534"/>
      <c r="J11534"/>
      <c r="K11534"/>
      <c r="L11534"/>
      <c r="M11534"/>
      <c r="N11534"/>
      <c r="O11534"/>
      <c r="P11534"/>
      <c r="Q11534"/>
    </row>
    <row r="11535" spans="3:17" x14ac:dyDescent="0.35">
      <c r="C11535"/>
      <c r="D11535"/>
      <c r="E11535"/>
      <c r="F11535"/>
      <c r="G11535"/>
      <c r="H11535"/>
      <c r="I11535"/>
      <c r="J11535"/>
      <c r="K11535"/>
      <c r="L11535"/>
      <c r="M11535"/>
      <c r="N11535"/>
      <c r="O11535"/>
      <c r="P11535"/>
      <c r="Q11535"/>
    </row>
    <row r="11536" spans="3:17" x14ac:dyDescent="0.35">
      <c r="C11536"/>
      <c r="D11536"/>
      <c r="E11536"/>
      <c r="F11536"/>
      <c r="G11536"/>
      <c r="H11536"/>
      <c r="I11536"/>
      <c r="J11536"/>
      <c r="K11536"/>
      <c r="L11536"/>
      <c r="M11536"/>
      <c r="N11536"/>
      <c r="O11536"/>
      <c r="P11536"/>
      <c r="Q11536"/>
    </row>
    <row r="11537" spans="3:17" x14ac:dyDescent="0.35">
      <c r="C11537"/>
      <c r="D11537"/>
      <c r="E11537"/>
      <c r="F11537"/>
      <c r="G11537"/>
      <c r="H11537"/>
      <c r="I11537"/>
      <c r="J11537"/>
      <c r="K11537"/>
      <c r="L11537"/>
      <c r="M11537"/>
      <c r="N11537"/>
      <c r="O11537"/>
      <c r="P11537"/>
      <c r="Q11537"/>
    </row>
    <row r="11538" spans="3:17" x14ac:dyDescent="0.35">
      <c r="C11538"/>
      <c r="D11538"/>
      <c r="E11538"/>
      <c r="F11538"/>
      <c r="G11538"/>
      <c r="H11538"/>
      <c r="I11538"/>
      <c r="J11538"/>
      <c r="K11538"/>
      <c r="L11538"/>
      <c r="M11538"/>
      <c r="N11538"/>
      <c r="O11538"/>
      <c r="P11538"/>
      <c r="Q11538"/>
    </row>
    <row r="11539" spans="3:17" x14ac:dyDescent="0.35">
      <c r="C11539"/>
      <c r="D11539"/>
      <c r="E11539"/>
      <c r="F11539"/>
      <c r="G11539"/>
      <c r="H11539"/>
      <c r="I11539"/>
      <c r="J11539"/>
      <c r="K11539"/>
      <c r="L11539"/>
      <c r="M11539"/>
      <c r="N11539"/>
      <c r="O11539"/>
      <c r="P11539"/>
      <c r="Q11539"/>
    </row>
    <row r="11540" spans="3:17" x14ac:dyDescent="0.35">
      <c r="C11540"/>
      <c r="D11540"/>
      <c r="E11540"/>
      <c r="F11540"/>
      <c r="G11540"/>
      <c r="H11540"/>
      <c r="I11540"/>
      <c r="J11540"/>
      <c r="K11540"/>
      <c r="L11540"/>
      <c r="M11540"/>
      <c r="N11540"/>
      <c r="O11540"/>
      <c r="P11540"/>
      <c r="Q11540"/>
    </row>
    <row r="11541" spans="3:17" x14ac:dyDescent="0.35">
      <c r="C11541"/>
      <c r="D11541"/>
      <c r="E11541"/>
      <c r="F11541"/>
      <c r="G11541"/>
      <c r="H11541"/>
      <c r="I11541"/>
      <c r="J11541"/>
      <c r="K11541"/>
      <c r="L11541"/>
      <c r="M11541"/>
      <c r="N11541"/>
      <c r="O11541"/>
      <c r="P11541"/>
      <c r="Q11541"/>
    </row>
    <row r="11542" spans="3:17" x14ac:dyDescent="0.35">
      <c r="C11542"/>
      <c r="D11542"/>
      <c r="E11542"/>
      <c r="F11542"/>
      <c r="G11542"/>
      <c r="H11542"/>
      <c r="I11542"/>
      <c r="J11542"/>
      <c r="K11542"/>
      <c r="L11542"/>
      <c r="M11542"/>
      <c r="N11542"/>
      <c r="O11542"/>
      <c r="P11542"/>
      <c r="Q11542"/>
    </row>
    <row r="11543" spans="3:17" x14ac:dyDescent="0.35">
      <c r="C11543"/>
      <c r="D11543"/>
      <c r="E11543"/>
      <c r="F11543"/>
      <c r="G11543"/>
      <c r="H11543"/>
      <c r="I11543"/>
      <c r="J11543"/>
      <c r="K11543"/>
      <c r="L11543"/>
      <c r="M11543"/>
      <c r="N11543"/>
      <c r="O11543"/>
      <c r="P11543"/>
      <c r="Q11543"/>
    </row>
    <row r="11544" spans="3:17" x14ac:dyDescent="0.35">
      <c r="C11544"/>
      <c r="D11544"/>
      <c r="E11544"/>
      <c r="F11544"/>
      <c r="G11544"/>
      <c r="H11544"/>
      <c r="I11544"/>
      <c r="J11544"/>
      <c r="K11544"/>
      <c r="L11544"/>
      <c r="M11544"/>
      <c r="N11544"/>
      <c r="O11544"/>
      <c r="P11544"/>
      <c r="Q11544"/>
    </row>
    <row r="11545" spans="3:17" x14ac:dyDescent="0.35">
      <c r="C11545"/>
      <c r="D11545"/>
      <c r="E11545"/>
      <c r="F11545"/>
      <c r="G11545"/>
      <c r="H11545"/>
      <c r="I11545"/>
      <c r="J11545"/>
      <c r="K11545"/>
      <c r="L11545"/>
      <c r="M11545"/>
      <c r="N11545"/>
      <c r="O11545"/>
      <c r="P11545"/>
      <c r="Q11545"/>
    </row>
    <row r="11546" spans="3:17" x14ac:dyDescent="0.35">
      <c r="C11546"/>
      <c r="D11546"/>
      <c r="E11546"/>
      <c r="F11546"/>
      <c r="G11546"/>
      <c r="H11546"/>
      <c r="I11546"/>
      <c r="J11546"/>
      <c r="K11546"/>
      <c r="L11546"/>
      <c r="M11546"/>
      <c r="N11546"/>
      <c r="O11546"/>
      <c r="P11546"/>
      <c r="Q11546"/>
    </row>
    <row r="11547" spans="3:17" x14ac:dyDescent="0.35">
      <c r="C11547"/>
      <c r="D11547"/>
      <c r="E11547"/>
      <c r="F11547"/>
      <c r="G11547"/>
      <c r="H11547"/>
      <c r="I11547"/>
      <c r="J11547"/>
      <c r="K11547"/>
      <c r="L11547"/>
      <c r="M11547"/>
      <c r="N11547"/>
      <c r="O11547"/>
      <c r="P11547"/>
      <c r="Q11547"/>
    </row>
    <row r="11548" spans="3:17" x14ac:dyDescent="0.35">
      <c r="C11548"/>
      <c r="D11548"/>
      <c r="E11548"/>
      <c r="F11548"/>
      <c r="G11548"/>
      <c r="H11548"/>
      <c r="I11548"/>
      <c r="J11548"/>
      <c r="K11548"/>
      <c r="L11548"/>
      <c r="M11548"/>
      <c r="N11548"/>
      <c r="O11548"/>
      <c r="P11548"/>
      <c r="Q11548"/>
    </row>
    <row r="11549" spans="3:17" x14ac:dyDescent="0.35">
      <c r="C11549"/>
      <c r="D11549"/>
      <c r="E11549"/>
      <c r="F11549"/>
      <c r="G11549"/>
      <c r="H11549"/>
      <c r="I11549"/>
      <c r="J11549"/>
      <c r="K11549"/>
      <c r="L11549"/>
      <c r="M11549"/>
      <c r="N11549"/>
      <c r="O11549"/>
      <c r="P11549"/>
      <c r="Q11549"/>
    </row>
    <row r="11550" spans="3:17" x14ac:dyDescent="0.35">
      <c r="C11550"/>
      <c r="D11550"/>
      <c r="E11550"/>
      <c r="F11550"/>
      <c r="G11550"/>
      <c r="H11550"/>
      <c r="I11550"/>
      <c r="J11550"/>
      <c r="K11550"/>
      <c r="L11550"/>
      <c r="M11550"/>
      <c r="N11550"/>
      <c r="O11550"/>
      <c r="P11550"/>
      <c r="Q11550"/>
    </row>
    <row r="11551" spans="3:17" x14ac:dyDescent="0.35">
      <c r="C11551"/>
      <c r="D11551"/>
      <c r="E11551"/>
      <c r="F11551"/>
      <c r="G11551"/>
      <c r="H11551"/>
      <c r="I11551"/>
      <c r="J11551"/>
      <c r="K11551"/>
      <c r="L11551"/>
      <c r="M11551"/>
      <c r="N11551"/>
      <c r="O11551"/>
      <c r="P11551"/>
      <c r="Q11551"/>
    </row>
    <row r="11552" spans="3:17" x14ac:dyDescent="0.35">
      <c r="C11552"/>
      <c r="D11552"/>
      <c r="E11552"/>
      <c r="F11552"/>
      <c r="G11552"/>
      <c r="H11552"/>
      <c r="I11552"/>
      <c r="J11552"/>
      <c r="K11552"/>
      <c r="L11552"/>
      <c r="M11552"/>
      <c r="N11552"/>
      <c r="O11552"/>
      <c r="P11552"/>
      <c r="Q11552"/>
    </row>
    <row r="11553" spans="3:17" x14ac:dyDescent="0.35">
      <c r="C11553"/>
      <c r="D11553"/>
      <c r="E11553"/>
      <c r="F11553"/>
      <c r="G11553"/>
      <c r="H11553"/>
      <c r="I11553"/>
      <c r="J11553"/>
      <c r="K11553"/>
      <c r="L11553"/>
      <c r="M11553"/>
      <c r="N11553"/>
      <c r="O11553"/>
      <c r="P11553"/>
      <c r="Q11553"/>
    </row>
    <row r="11554" spans="3:17" x14ac:dyDescent="0.35">
      <c r="C11554"/>
      <c r="D11554"/>
      <c r="E11554"/>
      <c r="F11554"/>
      <c r="G11554"/>
      <c r="H11554"/>
      <c r="I11554"/>
      <c r="J11554"/>
      <c r="K11554"/>
      <c r="L11554"/>
      <c r="M11554"/>
      <c r="N11554"/>
      <c r="O11554"/>
      <c r="P11554"/>
      <c r="Q11554"/>
    </row>
    <row r="11555" spans="3:17" x14ac:dyDescent="0.35">
      <c r="C11555"/>
      <c r="D11555"/>
      <c r="E11555"/>
      <c r="F11555"/>
      <c r="G11555"/>
      <c r="H11555"/>
      <c r="I11555"/>
      <c r="J11555"/>
      <c r="K11555"/>
      <c r="L11555"/>
      <c r="M11555"/>
      <c r="N11555"/>
      <c r="O11555"/>
      <c r="P11555"/>
      <c r="Q11555"/>
    </row>
    <row r="11556" spans="3:17" x14ac:dyDescent="0.35">
      <c r="C11556"/>
      <c r="D11556"/>
      <c r="E11556"/>
      <c r="F11556"/>
      <c r="G11556"/>
      <c r="H11556"/>
      <c r="I11556"/>
      <c r="J11556"/>
      <c r="K11556"/>
      <c r="L11556"/>
      <c r="M11556"/>
      <c r="N11556"/>
      <c r="O11556"/>
      <c r="P11556"/>
      <c r="Q11556"/>
    </row>
    <row r="11557" spans="3:17" x14ac:dyDescent="0.35">
      <c r="C11557"/>
      <c r="D11557"/>
      <c r="E11557"/>
      <c r="F11557"/>
      <c r="G11557"/>
      <c r="H11557"/>
      <c r="I11557"/>
      <c r="J11557"/>
      <c r="K11557"/>
      <c r="L11557"/>
      <c r="M11557"/>
      <c r="N11557"/>
      <c r="O11557"/>
      <c r="P11557"/>
      <c r="Q11557"/>
    </row>
    <row r="11558" spans="3:17" x14ac:dyDescent="0.35">
      <c r="C11558"/>
      <c r="D11558"/>
      <c r="E11558"/>
      <c r="F11558"/>
      <c r="G11558"/>
      <c r="H11558"/>
      <c r="I11558"/>
      <c r="J11558"/>
      <c r="K11558"/>
      <c r="L11558"/>
      <c r="M11558"/>
      <c r="N11558"/>
      <c r="O11558"/>
      <c r="P11558"/>
      <c r="Q11558"/>
    </row>
    <row r="11559" spans="3:17" x14ac:dyDescent="0.35">
      <c r="C11559"/>
      <c r="D11559"/>
      <c r="E11559"/>
      <c r="F11559"/>
      <c r="G11559"/>
      <c r="H11559"/>
      <c r="I11559"/>
      <c r="J11559"/>
      <c r="K11559"/>
      <c r="L11559"/>
      <c r="M11559"/>
      <c r="N11559"/>
      <c r="O11559"/>
      <c r="P11559"/>
      <c r="Q11559"/>
    </row>
    <row r="11560" spans="3:17" x14ac:dyDescent="0.35">
      <c r="C11560"/>
      <c r="D11560"/>
      <c r="E11560"/>
      <c r="F11560"/>
      <c r="G11560"/>
      <c r="H11560"/>
      <c r="I11560"/>
      <c r="J11560"/>
      <c r="K11560"/>
      <c r="L11560"/>
      <c r="M11560"/>
      <c r="N11560"/>
      <c r="O11560"/>
      <c r="P11560"/>
      <c r="Q11560"/>
    </row>
    <row r="11561" spans="3:17" x14ac:dyDescent="0.35">
      <c r="C11561"/>
      <c r="D11561"/>
      <c r="E11561"/>
      <c r="F11561"/>
      <c r="G11561"/>
      <c r="H11561"/>
      <c r="I11561"/>
      <c r="J11561"/>
      <c r="K11561"/>
      <c r="L11561"/>
      <c r="M11561"/>
      <c r="N11561"/>
      <c r="O11561"/>
      <c r="P11561"/>
      <c r="Q11561"/>
    </row>
    <row r="11562" spans="3:17" x14ac:dyDescent="0.35">
      <c r="C11562"/>
      <c r="D11562"/>
      <c r="E11562"/>
      <c r="F11562"/>
      <c r="G11562"/>
      <c r="H11562"/>
      <c r="I11562"/>
      <c r="J11562"/>
      <c r="K11562"/>
      <c r="L11562"/>
      <c r="M11562"/>
      <c r="N11562"/>
      <c r="O11562"/>
      <c r="P11562"/>
      <c r="Q11562"/>
    </row>
    <row r="11563" spans="3:17" x14ac:dyDescent="0.35">
      <c r="C11563"/>
      <c r="D11563"/>
      <c r="E11563"/>
      <c r="F11563"/>
      <c r="G11563"/>
      <c r="H11563"/>
      <c r="I11563"/>
      <c r="J11563"/>
      <c r="K11563"/>
      <c r="L11563"/>
      <c r="M11563"/>
      <c r="N11563"/>
      <c r="O11563"/>
      <c r="P11563"/>
      <c r="Q11563"/>
    </row>
    <row r="11564" spans="3:17" x14ac:dyDescent="0.35">
      <c r="C11564"/>
      <c r="D11564"/>
      <c r="E11564"/>
      <c r="F11564"/>
      <c r="G11564"/>
      <c r="H11564"/>
      <c r="I11564"/>
      <c r="J11564"/>
      <c r="K11564"/>
      <c r="L11564"/>
      <c r="M11564"/>
      <c r="N11564"/>
      <c r="O11564"/>
      <c r="P11564"/>
      <c r="Q11564"/>
    </row>
    <row r="11565" spans="3:17" x14ac:dyDescent="0.35">
      <c r="C11565"/>
      <c r="D11565"/>
      <c r="E11565"/>
      <c r="F11565"/>
      <c r="G11565"/>
      <c r="H11565"/>
      <c r="I11565"/>
      <c r="J11565"/>
      <c r="K11565"/>
      <c r="L11565"/>
      <c r="M11565"/>
      <c r="N11565"/>
      <c r="O11565"/>
      <c r="P11565"/>
      <c r="Q11565"/>
    </row>
    <row r="11566" spans="3:17" x14ac:dyDescent="0.35">
      <c r="C11566"/>
      <c r="D11566"/>
      <c r="E11566"/>
      <c r="F11566"/>
      <c r="G11566"/>
      <c r="H11566"/>
      <c r="I11566"/>
      <c r="J11566"/>
      <c r="K11566"/>
      <c r="L11566"/>
      <c r="M11566"/>
      <c r="N11566"/>
      <c r="O11566"/>
      <c r="P11566"/>
      <c r="Q11566"/>
    </row>
    <row r="11567" spans="3:17" x14ac:dyDescent="0.35">
      <c r="C11567"/>
      <c r="D11567"/>
      <c r="E11567"/>
      <c r="F11567"/>
      <c r="G11567"/>
      <c r="H11567"/>
      <c r="I11567"/>
      <c r="J11567"/>
      <c r="K11567"/>
      <c r="L11567"/>
      <c r="M11567"/>
      <c r="N11567"/>
      <c r="O11567"/>
      <c r="P11567"/>
      <c r="Q11567"/>
    </row>
    <row r="11568" spans="3:17" x14ac:dyDescent="0.35">
      <c r="C11568"/>
      <c r="D11568"/>
      <c r="E11568"/>
      <c r="F11568"/>
      <c r="G11568"/>
      <c r="H11568"/>
      <c r="I11568"/>
      <c r="J11568"/>
      <c r="K11568"/>
      <c r="L11568"/>
      <c r="M11568"/>
      <c r="N11568"/>
      <c r="O11568"/>
      <c r="P11568"/>
      <c r="Q11568"/>
    </row>
    <row r="11569" spans="3:17" x14ac:dyDescent="0.35">
      <c r="C11569"/>
      <c r="D11569"/>
      <c r="E11569"/>
      <c r="F11569"/>
      <c r="G11569"/>
      <c r="H11569"/>
      <c r="I11569"/>
      <c r="J11569"/>
      <c r="K11569"/>
      <c r="L11569"/>
      <c r="M11569"/>
      <c r="N11569"/>
      <c r="O11569"/>
      <c r="P11569"/>
      <c r="Q11569"/>
    </row>
    <row r="11570" spans="3:17" x14ac:dyDescent="0.35">
      <c r="C11570"/>
      <c r="D11570"/>
      <c r="E11570"/>
      <c r="F11570"/>
      <c r="G11570"/>
      <c r="H11570"/>
      <c r="I11570"/>
      <c r="J11570"/>
      <c r="K11570"/>
      <c r="L11570"/>
      <c r="M11570"/>
      <c r="N11570"/>
      <c r="O11570"/>
      <c r="P11570"/>
      <c r="Q11570"/>
    </row>
    <row r="11571" spans="3:17" x14ac:dyDescent="0.35">
      <c r="C11571"/>
      <c r="D11571"/>
      <c r="E11571"/>
      <c r="F11571"/>
      <c r="G11571"/>
      <c r="H11571"/>
      <c r="I11571"/>
      <c r="J11571"/>
      <c r="K11571"/>
      <c r="L11571"/>
      <c r="M11571"/>
      <c r="N11571"/>
      <c r="O11571"/>
      <c r="P11571"/>
      <c r="Q11571"/>
    </row>
    <row r="11572" spans="3:17" x14ac:dyDescent="0.35">
      <c r="C11572"/>
      <c r="D11572"/>
      <c r="E11572"/>
      <c r="F11572"/>
      <c r="G11572"/>
      <c r="H11572"/>
      <c r="I11572"/>
      <c r="J11572"/>
      <c r="K11572"/>
      <c r="L11572"/>
      <c r="M11572"/>
      <c r="N11572"/>
      <c r="O11572"/>
      <c r="P11572"/>
      <c r="Q11572"/>
    </row>
    <row r="11573" spans="3:17" x14ac:dyDescent="0.35">
      <c r="C11573"/>
      <c r="D11573"/>
      <c r="E11573"/>
      <c r="F11573"/>
      <c r="G11573"/>
      <c r="H11573"/>
      <c r="I11573"/>
      <c r="J11573"/>
      <c r="K11573"/>
      <c r="L11573"/>
      <c r="M11573"/>
      <c r="N11573"/>
      <c r="O11573"/>
      <c r="P11573"/>
      <c r="Q11573"/>
    </row>
    <row r="11574" spans="3:17" x14ac:dyDescent="0.35">
      <c r="C11574"/>
      <c r="D11574"/>
      <c r="E11574"/>
      <c r="F11574"/>
      <c r="G11574"/>
      <c r="H11574"/>
      <c r="I11574"/>
      <c r="J11574"/>
      <c r="K11574"/>
      <c r="L11574"/>
      <c r="M11574"/>
      <c r="N11574"/>
      <c r="O11574"/>
      <c r="P11574"/>
      <c r="Q11574"/>
    </row>
    <row r="11575" spans="3:17" x14ac:dyDescent="0.35">
      <c r="C11575"/>
      <c r="D11575"/>
      <c r="E11575"/>
      <c r="F11575"/>
      <c r="G11575"/>
      <c r="H11575"/>
      <c r="I11575"/>
      <c r="J11575"/>
      <c r="K11575"/>
      <c r="L11575"/>
      <c r="M11575"/>
      <c r="N11575"/>
      <c r="O11575"/>
      <c r="P11575"/>
      <c r="Q11575"/>
    </row>
    <row r="11576" spans="3:17" x14ac:dyDescent="0.35">
      <c r="C11576"/>
      <c r="D11576"/>
      <c r="E11576"/>
      <c r="F11576"/>
      <c r="G11576"/>
      <c r="H11576"/>
      <c r="I11576"/>
      <c r="J11576"/>
      <c r="K11576"/>
      <c r="L11576"/>
      <c r="M11576"/>
      <c r="N11576"/>
      <c r="O11576"/>
      <c r="P11576"/>
      <c r="Q11576"/>
    </row>
    <row r="11577" spans="3:17" x14ac:dyDescent="0.35">
      <c r="C11577"/>
      <c r="D11577"/>
      <c r="E11577"/>
      <c r="F11577"/>
      <c r="G11577"/>
      <c r="H11577"/>
      <c r="I11577"/>
      <c r="J11577"/>
      <c r="K11577"/>
      <c r="L11577"/>
      <c r="M11577"/>
      <c r="N11577"/>
      <c r="O11577"/>
      <c r="P11577"/>
      <c r="Q11577"/>
    </row>
    <row r="11578" spans="3:17" x14ac:dyDescent="0.35">
      <c r="C11578"/>
      <c r="D11578"/>
      <c r="E11578"/>
      <c r="F11578"/>
      <c r="G11578"/>
      <c r="H11578"/>
      <c r="I11578"/>
      <c r="J11578"/>
      <c r="K11578"/>
      <c r="L11578"/>
      <c r="M11578"/>
      <c r="N11578"/>
      <c r="O11578"/>
      <c r="P11578"/>
      <c r="Q11578"/>
    </row>
    <row r="11579" spans="3:17" x14ac:dyDescent="0.35">
      <c r="C11579"/>
      <c r="D11579"/>
      <c r="E11579"/>
      <c r="F11579"/>
      <c r="G11579"/>
      <c r="H11579"/>
      <c r="I11579"/>
      <c r="J11579"/>
      <c r="K11579"/>
      <c r="L11579"/>
      <c r="M11579"/>
      <c r="N11579"/>
      <c r="O11579"/>
      <c r="P11579"/>
      <c r="Q11579"/>
    </row>
    <row r="11580" spans="3:17" x14ac:dyDescent="0.35">
      <c r="C11580"/>
      <c r="D11580"/>
      <c r="E11580"/>
      <c r="F11580"/>
      <c r="G11580"/>
      <c r="H11580"/>
      <c r="I11580"/>
      <c r="J11580"/>
      <c r="K11580"/>
      <c r="L11580"/>
      <c r="M11580"/>
      <c r="N11580"/>
      <c r="O11580"/>
      <c r="P11580"/>
      <c r="Q11580"/>
    </row>
    <row r="11581" spans="3:17" x14ac:dyDescent="0.35">
      <c r="C11581"/>
      <c r="D11581"/>
      <c r="E11581"/>
      <c r="F11581"/>
      <c r="G11581"/>
      <c r="H11581"/>
      <c r="I11581"/>
      <c r="J11581"/>
      <c r="K11581"/>
      <c r="L11581"/>
      <c r="M11581"/>
      <c r="N11581"/>
      <c r="O11581"/>
      <c r="P11581"/>
      <c r="Q11581"/>
    </row>
    <row r="11582" spans="3:17" x14ac:dyDescent="0.35">
      <c r="C11582"/>
      <c r="D11582"/>
      <c r="E11582"/>
      <c r="F11582"/>
      <c r="G11582"/>
      <c r="H11582"/>
      <c r="I11582"/>
      <c r="J11582"/>
      <c r="K11582"/>
      <c r="L11582"/>
      <c r="M11582"/>
      <c r="N11582"/>
      <c r="O11582"/>
      <c r="P11582"/>
      <c r="Q11582"/>
    </row>
    <row r="11583" spans="3:17" x14ac:dyDescent="0.35">
      <c r="C11583"/>
      <c r="D11583"/>
      <c r="E11583"/>
      <c r="F11583"/>
      <c r="G11583"/>
      <c r="H11583"/>
      <c r="I11583"/>
      <c r="J11583"/>
      <c r="K11583"/>
      <c r="L11583"/>
      <c r="M11583"/>
      <c r="N11583"/>
      <c r="O11583"/>
      <c r="P11583"/>
      <c r="Q11583"/>
    </row>
    <row r="11584" spans="3:17" x14ac:dyDescent="0.35">
      <c r="C11584"/>
      <c r="D11584"/>
      <c r="E11584"/>
      <c r="F11584"/>
      <c r="G11584"/>
      <c r="H11584"/>
      <c r="I11584"/>
      <c r="J11584"/>
      <c r="K11584"/>
      <c r="L11584"/>
      <c r="M11584"/>
      <c r="N11584"/>
      <c r="O11584"/>
      <c r="P11584"/>
      <c r="Q11584"/>
    </row>
    <row r="11585" spans="3:17" x14ac:dyDescent="0.35">
      <c r="C11585"/>
      <c r="D11585"/>
      <c r="E11585"/>
      <c r="F11585"/>
      <c r="G11585"/>
      <c r="H11585"/>
      <c r="I11585"/>
      <c r="J11585"/>
      <c r="K11585"/>
      <c r="L11585"/>
      <c r="M11585"/>
      <c r="N11585"/>
      <c r="O11585"/>
      <c r="P11585"/>
      <c r="Q11585"/>
    </row>
    <row r="11586" spans="3:17" x14ac:dyDescent="0.35">
      <c r="C11586"/>
      <c r="D11586"/>
      <c r="E11586"/>
      <c r="F11586"/>
      <c r="G11586"/>
      <c r="H11586"/>
      <c r="I11586"/>
      <c r="J11586"/>
      <c r="K11586"/>
      <c r="L11586"/>
      <c r="M11586"/>
      <c r="N11586"/>
      <c r="O11586"/>
      <c r="P11586"/>
      <c r="Q11586"/>
    </row>
    <row r="11587" spans="3:17" x14ac:dyDescent="0.35">
      <c r="C11587"/>
      <c r="D11587"/>
      <c r="E11587"/>
      <c r="F11587"/>
      <c r="G11587"/>
      <c r="H11587"/>
      <c r="I11587"/>
      <c r="J11587"/>
      <c r="K11587"/>
      <c r="L11587"/>
      <c r="M11587"/>
      <c r="N11587"/>
      <c r="O11587"/>
      <c r="P11587"/>
      <c r="Q11587"/>
    </row>
    <row r="11588" spans="3:17" x14ac:dyDescent="0.35">
      <c r="C11588"/>
      <c r="D11588"/>
      <c r="E11588"/>
      <c r="F11588"/>
      <c r="G11588"/>
      <c r="H11588"/>
      <c r="I11588"/>
      <c r="J11588"/>
      <c r="K11588"/>
      <c r="L11588"/>
      <c r="M11588"/>
      <c r="N11588"/>
      <c r="O11588"/>
      <c r="P11588"/>
      <c r="Q11588"/>
    </row>
    <row r="11589" spans="3:17" x14ac:dyDescent="0.35">
      <c r="C11589"/>
      <c r="D11589"/>
      <c r="E11589"/>
      <c r="F11589"/>
      <c r="G11589"/>
      <c r="H11589"/>
      <c r="I11589"/>
      <c r="J11589"/>
      <c r="K11589"/>
      <c r="L11589"/>
      <c r="M11589"/>
      <c r="N11589"/>
      <c r="O11589"/>
      <c r="P11589"/>
      <c r="Q11589"/>
    </row>
    <row r="11590" spans="3:17" x14ac:dyDescent="0.35">
      <c r="C11590"/>
      <c r="D11590"/>
      <c r="E11590"/>
      <c r="F11590"/>
      <c r="G11590"/>
      <c r="H11590"/>
      <c r="I11590"/>
      <c r="J11590"/>
      <c r="K11590"/>
      <c r="L11590"/>
      <c r="M11590"/>
      <c r="N11590"/>
      <c r="O11590"/>
      <c r="P11590"/>
      <c r="Q11590"/>
    </row>
    <row r="11591" spans="3:17" x14ac:dyDescent="0.35">
      <c r="C11591"/>
      <c r="D11591"/>
      <c r="E11591"/>
      <c r="F11591"/>
      <c r="G11591"/>
      <c r="H11591"/>
      <c r="I11591"/>
      <c r="J11591"/>
      <c r="K11591"/>
      <c r="L11591"/>
      <c r="M11591"/>
      <c r="N11591"/>
      <c r="O11591"/>
      <c r="P11591"/>
      <c r="Q11591"/>
    </row>
    <row r="11592" spans="3:17" x14ac:dyDescent="0.35">
      <c r="C11592"/>
      <c r="D11592"/>
      <c r="E11592"/>
      <c r="F11592"/>
      <c r="G11592"/>
      <c r="H11592"/>
      <c r="I11592"/>
      <c r="J11592"/>
      <c r="K11592"/>
      <c r="L11592"/>
      <c r="M11592"/>
      <c r="N11592"/>
      <c r="O11592"/>
      <c r="P11592"/>
      <c r="Q11592"/>
    </row>
    <row r="11593" spans="3:17" x14ac:dyDescent="0.35">
      <c r="C11593"/>
      <c r="D11593"/>
      <c r="E11593"/>
      <c r="F11593"/>
      <c r="G11593"/>
      <c r="H11593"/>
      <c r="I11593"/>
      <c r="J11593"/>
      <c r="K11593"/>
      <c r="L11593"/>
      <c r="M11593"/>
      <c r="N11593"/>
      <c r="O11593"/>
      <c r="P11593"/>
      <c r="Q11593"/>
    </row>
    <row r="11594" spans="3:17" x14ac:dyDescent="0.35">
      <c r="C11594"/>
      <c r="D11594"/>
      <c r="E11594"/>
      <c r="F11594"/>
      <c r="G11594"/>
      <c r="H11594"/>
      <c r="I11594"/>
      <c r="J11594"/>
      <c r="K11594"/>
      <c r="L11594"/>
      <c r="M11594"/>
      <c r="N11594"/>
      <c r="O11594"/>
      <c r="P11594"/>
      <c r="Q11594"/>
    </row>
    <row r="11595" spans="3:17" x14ac:dyDescent="0.35">
      <c r="C11595"/>
      <c r="D11595"/>
      <c r="E11595"/>
      <c r="F11595"/>
      <c r="G11595"/>
      <c r="H11595"/>
      <c r="I11595"/>
      <c r="J11595"/>
      <c r="K11595"/>
      <c r="L11595"/>
      <c r="M11595"/>
      <c r="N11595"/>
      <c r="O11595"/>
      <c r="P11595"/>
      <c r="Q11595"/>
    </row>
    <row r="11596" spans="3:17" x14ac:dyDescent="0.35">
      <c r="C11596"/>
      <c r="D11596"/>
      <c r="E11596"/>
      <c r="F11596"/>
      <c r="G11596"/>
      <c r="H11596"/>
      <c r="I11596"/>
      <c r="J11596"/>
      <c r="K11596"/>
      <c r="L11596"/>
      <c r="M11596"/>
      <c r="N11596"/>
      <c r="O11596"/>
      <c r="P11596"/>
      <c r="Q11596"/>
    </row>
    <row r="11597" spans="3:17" x14ac:dyDescent="0.35">
      <c r="C11597"/>
      <c r="D11597"/>
      <c r="E11597"/>
      <c r="F11597"/>
      <c r="G11597"/>
      <c r="H11597"/>
      <c r="I11597"/>
      <c r="J11597"/>
      <c r="K11597"/>
      <c r="L11597"/>
      <c r="M11597"/>
      <c r="N11597"/>
      <c r="O11597"/>
      <c r="P11597"/>
      <c r="Q11597"/>
    </row>
    <row r="11598" spans="3:17" x14ac:dyDescent="0.35">
      <c r="C11598"/>
      <c r="D11598"/>
      <c r="E11598"/>
      <c r="F11598"/>
      <c r="G11598"/>
      <c r="H11598"/>
      <c r="I11598"/>
      <c r="J11598"/>
      <c r="K11598"/>
      <c r="L11598"/>
      <c r="M11598"/>
      <c r="N11598"/>
      <c r="O11598"/>
      <c r="P11598"/>
      <c r="Q11598"/>
    </row>
    <row r="11599" spans="3:17" x14ac:dyDescent="0.35">
      <c r="C11599"/>
      <c r="D11599"/>
      <c r="E11599"/>
      <c r="F11599"/>
      <c r="G11599"/>
      <c r="H11599"/>
      <c r="I11599"/>
      <c r="J11599"/>
      <c r="K11599"/>
      <c r="L11599"/>
      <c r="M11599"/>
      <c r="N11599"/>
      <c r="O11599"/>
      <c r="P11599"/>
      <c r="Q11599"/>
    </row>
    <row r="11600" spans="3:17" x14ac:dyDescent="0.35">
      <c r="C11600"/>
      <c r="D11600"/>
      <c r="E11600"/>
      <c r="F11600"/>
      <c r="G11600"/>
      <c r="H11600"/>
      <c r="I11600"/>
      <c r="J11600"/>
      <c r="K11600"/>
      <c r="L11600"/>
      <c r="M11600"/>
      <c r="N11600"/>
      <c r="O11600"/>
      <c r="P11600"/>
      <c r="Q11600"/>
    </row>
    <row r="11601" spans="3:17" x14ac:dyDescent="0.35">
      <c r="C11601"/>
      <c r="D11601"/>
      <c r="E11601"/>
      <c r="F11601"/>
      <c r="G11601"/>
      <c r="H11601"/>
      <c r="I11601"/>
      <c r="J11601"/>
      <c r="K11601"/>
      <c r="L11601"/>
      <c r="M11601"/>
      <c r="N11601"/>
      <c r="O11601"/>
      <c r="P11601"/>
      <c r="Q11601"/>
    </row>
    <row r="11602" spans="3:17" x14ac:dyDescent="0.35">
      <c r="C11602"/>
      <c r="D11602"/>
      <c r="E11602"/>
      <c r="F11602"/>
      <c r="G11602"/>
      <c r="H11602"/>
      <c r="I11602"/>
      <c r="J11602"/>
      <c r="K11602"/>
      <c r="L11602"/>
      <c r="M11602"/>
      <c r="N11602"/>
      <c r="O11602"/>
      <c r="P11602"/>
      <c r="Q11602"/>
    </row>
    <row r="11603" spans="3:17" x14ac:dyDescent="0.35">
      <c r="C11603"/>
      <c r="D11603"/>
      <c r="E11603"/>
      <c r="F11603"/>
      <c r="G11603"/>
      <c r="H11603"/>
      <c r="I11603"/>
      <c r="J11603"/>
      <c r="K11603"/>
      <c r="L11603"/>
      <c r="M11603"/>
      <c r="N11603"/>
      <c r="O11603"/>
      <c r="P11603"/>
      <c r="Q11603"/>
    </row>
    <row r="11604" spans="3:17" x14ac:dyDescent="0.35">
      <c r="C11604"/>
      <c r="D11604"/>
      <c r="E11604"/>
      <c r="F11604"/>
      <c r="G11604"/>
      <c r="H11604"/>
      <c r="I11604"/>
      <c r="J11604"/>
      <c r="K11604"/>
      <c r="L11604"/>
      <c r="M11604"/>
      <c r="N11604"/>
      <c r="O11604"/>
      <c r="P11604"/>
      <c r="Q11604"/>
    </row>
    <row r="11605" spans="3:17" x14ac:dyDescent="0.35">
      <c r="C11605"/>
      <c r="D11605"/>
      <c r="E11605"/>
      <c r="F11605"/>
      <c r="G11605"/>
      <c r="H11605"/>
      <c r="I11605"/>
      <c r="J11605"/>
      <c r="K11605"/>
      <c r="L11605"/>
      <c r="M11605"/>
      <c r="N11605"/>
      <c r="O11605"/>
      <c r="P11605"/>
      <c r="Q11605"/>
    </row>
    <row r="11606" spans="3:17" x14ac:dyDescent="0.35">
      <c r="C11606"/>
      <c r="D11606"/>
      <c r="E11606"/>
      <c r="F11606"/>
      <c r="G11606"/>
      <c r="H11606"/>
      <c r="I11606"/>
      <c r="J11606"/>
      <c r="K11606"/>
      <c r="L11606"/>
      <c r="M11606"/>
      <c r="N11606"/>
      <c r="O11606"/>
      <c r="P11606"/>
      <c r="Q11606"/>
    </row>
    <row r="11607" spans="3:17" x14ac:dyDescent="0.35">
      <c r="C11607"/>
      <c r="D11607"/>
      <c r="E11607"/>
      <c r="F11607"/>
      <c r="G11607"/>
      <c r="H11607"/>
      <c r="I11607"/>
      <c r="J11607"/>
      <c r="K11607"/>
      <c r="L11607"/>
      <c r="M11607"/>
      <c r="N11607"/>
      <c r="O11607"/>
      <c r="P11607"/>
      <c r="Q11607"/>
    </row>
    <row r="11608" spans="3:17" x14ac:dyDescent="0.35">
      <c r="C11608"/>
      <c r="D11608"/>
      <c r="E11608"/>
      <c r="F11608"/>
      <c r="G11608"/>
      <c r="H11608"/>
      <c r="I11608"/>
      <c r="J11608"/>
      <c r="K11608"/>
      <c r="L11608"/>
      <c r="M11608"/>
      <c r="N11608"/>
      <c r="O11608"/>
      <c r="P11608"/>
      <c r="Q11608"/>
    </row>
    <row r="11609" spans="3:17" x14ac:dyDescent="0.35">
      <c r="C11609"/>
      <c r="D11609"/>
      <c r="E11609"/>
      <c r="F11609"/>
      <c r="G11609"/>
      <c r="H11609"/>
      <c r="I11609"/>
      <c r="J11609"/>
      <c r="K11609"/>
      <c r="L11609"/>
      <c r="M11609"/>
      <c r="N11609"/>
      <c r="O11609"/>
      <c r="P11609"/>
      <c r="Q11609"/>
    </row>
    <row r="11610" spans="3:17" x14ac:dyDescent="0.35">
      <c r="C11610"/>
      <c r="D11610"/>
      <c r="E11610"/>
      <c r="F11610"/>
      <c r="G11610"/>
      <c r="H11610"/>
      <c r="I11610"/>
      <c r="J11610"/>
      <c r="K11610"/>
      <c r="L11610"/>
      <c r="M11610"/>
      <c r="N11610"/>
      <c r="O11610"/>
      <c r="P11610"/>
      <c r="Q11610"/>
    </row>
    <row r="11611" spans="3:17" x14ac:dyDescent="0.35">
      <c r="C11611"/>
      <c r="D11611"/>
      <c r="E11611"/>
      <c r="F11611"/>
      <c r="G11611"/>
      <c r="H11611"/>
      <c r="I11611"/>
      <c r="J11611"/>
      <c r="K11611"/>
      <c r="L11611"/>
      <c r="M11611"/>
      <c r="N11611"/>
      <c r="O11611"/>
      <c r="P11611"/>
      <c r="Q11611"/>
    </row>
    <row r="11612" spans="3:17" x14ac:dyDescent="0.35">
      <c r="C11612"/>
      <c r="D11612"/>
      <c r="E11612"/>
      <c r="F11612"/>
      <c r="G11612"/>
      <c r="H11612"/>
      <c r="I11612"/>
      <c r="J11612"/>
      <c r="K11612"/>
      <c r="L11612"/>
      <c r="M11612"/>
      <c r="N11612"/>
      <c r="O11612"/>
      <c r="P11612"/>
      <c r="Q11612"/>
    </row>
    <row r="11613" spans="3:17" x14ac:dyDescent="0.35">
      <c r="C11613"/>
      <c r="D11613"/>
      <c r="E11613"/>
      <c r="F11613"/>
      <c r="G11613"/>
      <c r="H11613"/>
      <c r="I11613"/>
      <c r="J11613"/>
      <c r="K11613"/>
      <c r="L11613"/>
      <c r="M11613"/>
      <c r="N11613"/>
      <c r="O11613"/>
      <c r="P11613"/>
      <c r="Q11613"/>
    </row>
    <row r="11614" spans="3:17" x14ac:dyDescent="0.35">
      <c r="C11614"/>
      <c r="D11614"/>
      <c r="E11614"/>
      <c r="F11614"/>
      <c r="G11614"/>
      <c r="H11614"/>
      <c r="I11614"/>
      <c r="J11614"/>
      <c r="K11614"/>
      <c r="L11614"/>
      <c r="M11614"/>
      <c r="N11614"/>
      <c r="O11614"/>
      <c r="P11614"/>
      <c r="Q11614"/>
    </row>
    <row r="11615" spans="3:17" x14ac:dyDescent="0.35">
      <c r="C11615"/>
      <c r="D11615"/>
      <c r="E11615"/>
      <c r="F11615"/>
      <c r="G11615"/>
      <c r="H11615"/>
      <c r="I11615"/>
      <c r="J11615"/>
      <c r="K11615"/>
      <c r="L11615"/>
      <c r="M11615"/>
      <c r="N11615"/>
      <c r="O11615"/>
      <c r="P11615"/>
      <c r="Q11615"/>
    </row>
    <row r="11616" spans="3:17" x14ac:dyDescent="0.35">
      <c r="C11616"/>
      <c r="D11616"/>
      <c r="E11616"/>
      <c r="F11616"/>
      <c r="G11616"/>
      <c r="H11616"/>
      <c r="I11616"/>
      <c r="J11616"/>
      <c r="K11616"/>
      <c r="L11616"/>
      <c r="M11616"/>
      <c r="N11616"/>
      <c r="O11616"/>
      <c r="P11616"/>
      <c r="Q11616"/>
    </row>
    <row r="11617" spans="3:17" x14ac:dyDescent="0.35">
      <c r="C11617"/>
      <c r="D11617"/>
      <c r="E11617"/>
      <c r="F11617"/>
      <c r="G11617"/>
      <c r="H11617"/>
      <c r="I11617"/>
      <c r="J11617"/>
      <c r="K11617"/>
      <c r="L11617"/>
      <c r="M11617"/>
      <c r="N11617"/>
      <c r="O11617"/>
      <c r="P11617"/>
      <c r="Q11617"/>
    </row>
    <row r="11618" spans="3:17" x14ac:dyDescent="0.35">
      <c r="C11618"/>
      <c r="D11618"/>
      <c r="E11618"/>
      <c r="F11618"/>
      <c r="G11618"/>
      <c r="H11618"/>
      <c r="I11618"/>
      <c r="J11618"/>
      <c r="K11618"/>
      <c r="L11618"/>
      <c r="M11618"/>
      <c r="N11618"/>
      <c r="O11618"/>
      <c r="P11618"/>
      <c r="Q11618"/>
    </row>
    <row r="11619" spans="3:17" x14ac:dyDescent="0.35">
      <c r="C11619"/>
      <c r="D11619"/>
      <c r="E11619"/>
      <c r="F11619"/>
      <c r="G11619"/>
      <c r="H11619"/>
      <c r="I11619"/>
      <c r="J11619"/>
      <c r="K11619"/>
      <c r="L11619"/>
      <c r="M11619"/>
      <c r="N11619"/>
      <c r="O11619"/>
      <c r="P11619"/>
      <c r="Q11619"/>
    </row>
    <row r="11620" spans="3:17" x14ac:dyDescent="0.35">
      <c r="C11620"/>
      <c r="D11620"/>
      <c r="E11620"/>
      <c r="F11620"/>
      <c r="G11620"/>
      <c r="H11620"/>
      <c r="I11620"/>
      <c r="J11620"/>
      <c r="K11620"/>
      <c r="L11620"/>
      <c r="M11620"/>
      <c r="N11620"/>
      <c r="O11620"/>
      <c r="P11620"/>
      <c r="Q11620"/>
    </row>
    <row r="11621" spans="3:17" x14ac:dyDescent="0.35">
      <c r="C11621"/>
      <c r="D11621"/>
      <c r="E11621"/>
      <c r="F11621"/>
      <c r="G11621"/>
      <c r="H11621"/>
      <c r="I11621"/>
      <c r="J11621"/>
      <c r="K11621"/>
      <c r="L11621"/>
      <c r="M11621"/>
      <c r="N11621"/>
      <c r="O11621"/>
      <c r="P11621"/>
      <c r="Q11621"/>
    </row>
    <row r="11622" spans="3:17" x14ac:dyDescent="0.35">
      <c r="C11622"/>
      <c r="D11622"/>
      <c r="E11622"/>
      <c r="F11622"/>
      <c r="G11622"/>
      <c r="H11622"/>
      <c r="I11622"/>
      <c r="J11622"/>
      <c r="K11622"/>
      <c r="L11622"/>
      <c r="M11622"/>
      <c r="N11622"/>
      <c r="O11622"/>
      <c r="P11622"/>
      <c r="Q11622"/>
    </row>
    <row r="11623" spans="3:17" x14ac:dyDescent="0.35">
      <c r="C11623"/>
      <c r="D11623"/>
      <c r="E11623"/>
      <c r="F11623"/>
      <c r="G11623"/>
      <c r="H11623"/>
      <c r="I11623"/>
      <c r="J11623"/>
      <c r="K11623"/>
      <c r="L11623"/>
      <c r="M11623"/>
      <c r="N11623"/>
      <c r="O11623"/>
      <c r="P11623"/>
      <c r="Q11623"/>
    </row>
    <row r="11624" spans="3:17" x14ac:dyDescent="0.35">
      <c r="C11624"/>
      <c r="D11624"/>
      <c r="E11624"/>
      <c r="F11624"/>
      <c r="G11624"/>
      <c r="H11624"/>
      <c r="I11624"/>
      <c r="J11624"/>
      <c r="K11624"/>
      <c r="L11624"/>
      <c r="M11624"/>
      <c r="N11624"/>
      <c r="O11624"/>
      <c r="P11624"/>
      <c r="Q11624"/>
    </row>
    <row r="11625" spans="3:17" x14ac:dyDescent="0.35">
      <c r="C11625"/>
      <c r="D11625"/>
      <c r="E11625"/>
      <c r="F11625"/>
      <c r="G11625"/>
      <c r="H11625"/>
      <c r="I11625"/>
      <c r="J11625"/>
      <c r="K11625"/>
      <c r="L11625"/>
      <c r="M11625"/>
      <c r="N11625"/>
      <c r="O11625"/>
      <c r="P11625"/>
      <c r="Q11625"/>
    </row>
    <row r="11626" spans="3:17" x14ac:dyDescent="0.35">
      <c r="C11626"/>
      <c r="D11626"/>
      <c r="E11626"/>
      <c r="F11626"/>
      <c r="G11626"/>
      <c r="H11626"/>
      <c r="I11626"/>
      <c r="J11626"/>
      <c r="K11626"/>
      <c r="L11626"/>
      <c r="M11626"/>
      <c r="N11626"/>
      <c r="O11626"/>
      <c r="P11626"/>
      <c r="Q11626"/>
    </row>
    <row r="11627" spans="3:17" x14ac:dyDescent="0.35">
      <c r="C11627"/>
      <c r="D11627"/>
      <c r="E11627"/>
      <c r="F11627"/>
      <c r="G11627"/>
      <c r="H11627"/>
      <c r="I11627"/>
      <c r="J11627"/>
      <c r="K11627"/>
      <c r="L11627"/>
      <c r="M11627"/>
      <c r="N11627"/>
      <c r="O11627"/>
      <c r="P11627"/>
      <c r="Q11627"/>
    </row>
    <row r="11628" spans="3:17" x14ac:dyDescent="0.35">
      <c r="C11628"/>
      <c r="D11628"/>
      <c r="E11628"/>
      <c r="F11628"/>
      <c r="G11628"/>
      <c r="H11628"/>
      <c r="I11628"/>
      <c r="J11628"/>
      <c r="K11628"/>
      <c r="L11628"/>
      <c r="M11628"/>
      <c r="N11628"/>
      <c r="O11628"/>
      <c r="P11628"/>
      <c r="Q11628"/>
    </row>
    <row r="11629" spans="3:17" x14ac:dyDescent="0.35">
      <c r="C11629"/>
      <c r="D11629"/>
      <c r="E11629"/>
      <c r="F11629"/>
      <c r="G11629"/>
      <c r="H11629"/>
      <c r="I11629"/>
      <c r="J11629"/>
      <c r="K11629"/>
      <c r="L11629"/>
      <c r="M11629"/>
      <c r="N11629"/>
      <c r="O11629"/>
      <c r="P11629"/>
      <c r="Q11629"/>
    </row>
    <row r="11630" spans="3:17" x14ac:dyDescent="0.35">
      <c r="C11630"/>
      <c r="D11630"/>
      <c r="E11630"/>
      <c r="F11630"/>
      <c r="G11630"/>
      <c r="H11630"/>
      <c r="I11630"/>
      <c r="J11630"/>
      <c r="K11630"/>
      <c r="L11630"/>
      <c r="M11630"/>
      <c r="N11630"/>
      <c r="O11630"/>
      <c r="P11630"/>
      <c r="Q11630"/>
    </row>
    <row r="11631" spans="3:17" x14ac:dyDescent="0.35">
      <c r="C11631"/>
      <c r="D11631"/>
      <c r="E11631"/>
      <c r="F11631"/>
      <c r="G11631"/>
      <c r="H11631"/>
      <c r="I11631"/>
      <c r="J11631"/>
      <c r="K11631"/>
      <c r="L11631"/>
      <c r="M11631"/>
      <c r="N11631"/>
      <c r="O11631"/>
      <c r="P11631"/>
      <c r="Q11631"/>
    </row>
    <row r="11632" spans="3:17" x14ac:dyDescent="0.35">
      <c r="C11632"/>
      <c r="D11632"/>
      <c r="E11632"/>
      <c r="F11632"/>
      <c r="G11632"/>
      <c r="H11632"/>
      <c r="I11632"/>
      <c r="J11632"/>
      <c r="K11632"/>
      <c r="L11632"/>
      <c r="M11632"/>
      <c r="N11632"/>
      <c r="O11632"/>
      <c r="P11632"/>
      <c r="Q11632"/>
    </row>
    <row r="11633" spans="3:17" x14ac:dyDescent="0.35">
      <c r="C11633"/>
      <c r="D11633"/>
      <c r="E11633"/>
      <c r="F11633"/>
      <c r="G11633"/>
      <c r="H11633"/>
      <c r="I11633"/>
      <c r="J11633"/>
      <c r="K11633"/>
      <c r="L11633"/>
      <c r="M11633"/>
      <c r="N11633"/>
      <c r="O11633"/>
      <c r="P11633"/>
      <c r="Q11633"/>
    </row>
    <row r="11634" spans="3:17" x14ac:dyDescent="0.35">
      <c r="C11634"/>
      <c r="D11634"/>
      <c r="E11634"/>
      <c r="F11634"/>
      <c r="G11634"/>
      <c r="H11634"/>
      <c r="I11634"/>
      <c r="J11634"/>
      <c r="K11634"/>
      <c r="L11634"/>
      <c r="M11634"/>
      <c r="N11634"/>
      <c r="O11634"/>
      <c r="P11634"/>
      <c r="Q11634"/>
    </row>
    <row r="11635" spans="3:17" x14ac:dyDescent="0.35">
      <c r="C11635"/>
      <c r="D11635"/>
      <c r="E11635"/>
      <c r="F11635"/>
      <c r="G11635"/>
      <c r="H11635"/>
      <c r="I11635"/>
      <c r="J11635"/>
      <c r="K11635"/>
      <c r="L11635"/>
      <c r="M11635"/>
      <c r="N11635"/>
      <c r="O11635"/>
      <c r="P11635"/>
      <c r="Q11635"/>
    </row>
    <row r="11636" spans="3:17" x14ac:dyDescent="0.35">
      <c r="C11636"/>
      <c r="D11636"/>
      <c r="E11636"/>
      <c r="F11636"/>
      <c r="G11636"/>
      <c r="H11636"/>
      <c r="I11636"/>
      <c r="J11636"/>
      <c r="K11636"/>
      <c r="L11636"/>
      <c r="M11636"/>
      <c r="N11636"/>
      <c r="O11636"/>
      <c r="P11636"/>
      <c r="Q11636"/>
    </row>
    <row r="11637" spans="3:17" x14ac:dyDescent="0.35">
      <c r="C11637"/>
      <c r="D11637"/>
      <c r="E11637"/>
      <c r="F11637"/>
      <c r="G11637"/>
      <c r="H11637"/>
      <c r="I11637"/>
      <c r="J11637"/>
      <c r="K11637"/>
      <c r="L11637"/>
      <c r="M11637"/>
      <c r="N11637"/>
      <c r="O11637"/>
      <c r="P11637"/>
      <c r="Q11637"/>
    </row>
    <row r="11638" spans="3:17" x14ac:dyDescent="0.35">
      <c r="C11638"/>
      <c r="D11638"/>
      <c r="E11638"/>
      <c r="F11638"/>
      <c r="G11638"/>
      <c r="H11638"/>
      <c r="I11638"/>
      <c r="J11638"/>
      <c r="K11638"/>
      <c r="L11638"/>
      <c r="M11638"/>
      <c r="N11638"/>
      <c r="O11638"/>
      <c r="P11638"/>
      <c r="Q11638"/>
    </row>
    <row r="11639" spans="3:17" x14ac:dyDescent="0.35">
      <c r="C11639"/>
      <c r="D11639"/>
      <c r="E11639"/>
      <c r="F11639"/>
      <c r="G11639"/>
      <c r="H11639"/>
      <c r="I11639"/>
      <c r="J11639"/>
      <c r="K11639"/>
      <c r="L11639"/>
      <c r="M11639"/>
      <c r="N11639"/>
      <c r="O11639"/>
      <c r="P11639"/>
      <c r="Q11639"/>
    </row>
    <row r="11640" spans="3:17" x14ac:dyDescent="0.35">
      <c r="C11640"/>
      <c r="D11640"/>
      <c r="E11640"/>
      <c r="F11640"/>
      <c r="G11640"/>
      <c r="H11640"/>
      <c r="I11640"/>
      <c r="J11640"/>
      <c r="K11640"/>
      <c r="L11640"/>
      <c r="M11640"/>
      <c r="N11640"/>
      <c r="O11640"/>
      <c r="P11640"/>
      <c r="Q11640"/>
    </row>
    <row r="11641" spans="3:17" x14ac:dyDescent="0.35">
      <c r="C11641"/>
      <c r="D11641"/>
      <c r="E11641"/>
      <c r="F11641"/>
      <c r="G11641"/>
      <c r="H11641"/>
      <c r="I11641"/>
      <c r="J11641"/>
      <c r="K11641"/>
      <c r="L11641"/>
      <c r="M11641"/>
      <c r="N11641"/>
      <c r="O11641"/>
      <c r="P11641"/>
      <c r="Q11641"/>
    </row>
    <row r="11642" spans="3:17" x14ac:dyDescent="0.35">
      <c r="C11642"/>
      <c r="D11642"/>
      <c r="E11642"/>
      <c r="F11642"/>
      <c r="G11642"/>
      <c r="H11642"/>
      <c r="I11642"/>
      <c r="J11642"/>
      <c r="K11642"/>
      <c r="L11642"/>
      <c r="M11642"/>
      <c r="N11642"/>
      <c r="O11642"/>
      <c r="P11642"/>
      <c r="Q11642"/>
    </row>
    <row r="11643" spans="3:17" x14ac:dyDescent="0.35">
      <c r="C11643"/>
      <c r="D11643"/>
      <c r="E11643"/>
      <c r="F11643"/>
      <c r="G11643"/>
      <c r="H11643"/>
      <c r="I11643"/>
      <c r="J11643"/>
      <c r="K11643"/>
      <c r="L11643"/>
      <c r="M11643"/>
      <c r="N11643"/>
      <c r="O11643"/>
      <c r="P11643"/>
      <c r="Q11643"/>
    </row>
    <row r="11644" spans="3:17" x14ac:dyDescent="0.35">
      <c r="C11644"/>
      <c r="D11644"/>
      <c r="E11644"/>
      <c r="F11644"/>
      <c r="G11644"/>
      <c r="H11644"/>
      <c r="I11644"/>
      <c r="J11644"/>
      <c r="K11644"/>
      <c r="L11644"/>
      <c r="M11644"/>
      <c r="N11644"/>
      <c r="O11644"/>
      <c r="P11644"/>
      <c r="Q11644"/>
    </row>
    <row r="11645" spans="3:17" x14ac:dyDescent="0.35">
      <c r="C11645"/>
      <c r="D11645"/>
      <c r="E11645"/>
      <c r="F11645"/>
      <c r="G11645"/>
      <c r="H11645"/>
      <c r="I11645"/>
      <c r="J11645"/>
      <c r="K11645"/>
      <c r="L11645"/>
      <c r="M11645"/>
      <c r="N11645"/>
      <c r="O11645"/>
      <c r="P11645"/>
      <c r="Q11645"/>
    </row>
    <row r="11646" spans="3:17" x14ac:dyDescent="0.35">
      <c r="C11646"/>
      <c r="D11646"/>
      <c r="E11646"/>
      <c r="F11646"/>
      <c r="G11646"/>
      <c r="H11646"/>
      <c r="I11646"/>
      <c r="J11646"/>
      <c r="K11646"/>
      <c r="L11646"/>
      <c r="M11646"/>
      <c r="N11646"/>
      <c r="O11646"/>
      <c r="P11646"/>
      <c r="Q11646"/>
    </row>
    <row r="11647" spans="3:17" x14ac:dyDescent="0.35">
      <c r="C11647"/>
      <c r="D11647"/>
      <c r="E11647"/>
      <c r="F11647"/>
      <c r="G11647"/>
      <c r="H11647"/>
      <c r="I11647"/>
      <c r="J11647"/>
      <c r="K11647"/>
      <c r="L11647"/>
      <c r="M11647"/>
      <c r="N11647"/>
      <c r="O11647"/>
      <c r="P11647"/>
      <c r="Q11647"/>
    </row>
    <row r="11648" spans="3:17" x14ac:dyDescent="0.35">
      <c r="C11648"/>
      <c r="D11648"/>
      <c r="E11648"/>
      <c r="F11648"/>
      <c r="G11648"/>
      <c r="H11648"/>
      <c r="I11648"/>
      <c r="J11648"/>
      <c r="K11648"/>
      <c r="L11648"/>
      <c r="M11648"/>
      <c r="N11648"/>
      <c r="O11648"/>
      <c r="P11648"/>
      <c r="Q11648"/>
    </row>
    <row r="11649" spans="3:17" x14ac:dyDescent="0.35">
      <c r="C11649"/>
      <c r="D11649"/>
      <c r="E11649"/>
      <c r="F11649"/>
      <c r="G11649"/>
      <c r="H11649"/>
      <c r="I11649"/>
      <c r="J11649"/>
      <c r="K11649"/>
      <c r="L11649"/>
      <c r="M11649"/>
      <c r="N11649"/>
      <c r="O11649"/>
      <c r="P11649"/>
      <c r="Q11649"/>
    </row>
    <row r="11650" spans="3:17" x14ac:dyDescent="0.35">
      <c r="C11650"/>
      <c r="D11650"/>
      <c r="E11650"/>
      <c r="F11650"/>
      <c r="G11650"/>
      <c r="H11650"/>
      <c r="I11650"/>
      <c r="J11650"/>
      <c r="K11650"/>
      <c r="L11650"/>
      <c r="M11650"/>
      <c r="N11650"/>
      <c r="O11650"/>
      <c r="P11650"/>
      <c r="Q11650"/>
    </row>
    <row r="11651" spans="3:17" x14ac:dyDescent="0.35">
      <c r="C11651"/>
      <c r="D11651"/>
      <c r="E11651"/>
      <c r="F11651"/>
      <c r="G11651"/>
      <c r="H11651"/>
      <c r="I11651"/>
      <c r="J11651"/>
      <c r="K11651"/>
      <c r="L11651"/>
      <c r="M11651"/>
      <c r="N11651"/>
      <c r="O11651"/>
      <c r="P11651"/>
      <c r="Q11651"/>
    </row>
    <row r="11652" spans="3:17" x14ac:dyDescent="0.35">
      <c r="C11652"/>
      <c r="D11652"/>
      <c r="E11652"/>
      <c r="F11652"/>
      <c r="G11652"/>
      <c r="H11652"/>
      <c r="I11652"/>
      <c r="J11652"/>
      <c r="K11652"/>
      <c r="L11652"/>
      <c r="M11652"/>
      <c r="N11652"/>
      <c r="O11652"/>
      <c r="P11652"/>
      <c r="Q11652"/>
    </row>
    <row r="11653" spans="3:17" x14ac:dyDescent="0.35">
      <c r="C11653"/>
      <c r="D11653"/>
      <c r="E11653"/>
      <c r="F11653"/>
      <c r="G11653"/>
      <c r="H11653"/>
      <c r="I11653"/>
      <c r="J11653"/>
      <c r="K11653"/>
      <c r="L11653"/>
      <c r="M11653"/>
      <c r="N11653"/>
      <c r="O11653"/>
      <c r="P11653"/>
      <c r="Q11653"/>
    </row>
    <row r="11654" spans="3:17" x14ac:dyDescent="0.35">
      <c r="C11654"/>
      <c r="D11654"/>
      <c r="E11654"/>
      <c r="F11654"/>
      <c r="G11654"/>
      <c r="H11654"/>
      <c r="I11654"/>
      <c r="J11654"/>
      <c r="K11654"/>
      <c r="L11654"/>
      <c r="M11654"/>
      <c r="N11654"/>
      <c r="O11654"/>
      <c r="P11654"/>
      <c r="Q11654"/>
    </row>
    <row r="11655" spans="3:17" x14ac:dyDescent="0.35">
      <c r="C11655"/>
      <c r="D11655"/>
      <c r="E11655"/>
      <c r="F11655"/>
      <c r="G11655"/>
      <c r="H11655"/>
      <c r="I11655"/>
      <c r="J11655"/>
      <c r="K11655"/>
      <c r="L11655"/>
      <c r="M11655"/>
      <c r="N11655"/>
      <c r="O11655"/>
      <c r="P11655"/>
      <c r="Q11655"/>
    </row>
    <row r="11656" spans="3:17" x14ac:dyDescent="0.35">
      <c r="C11656"/>
      <c r="D11656"/>
      <c r="E11656"/>
      <c r="F11656"/>
      <c r="G11656"/>
      <c r="H11656"/>
      <c r="I11656"/>
      <c r="J11656"/>
      <c r="K11656"/>
      <c r="L11656"/>
      <c r="M11656"/>
      <c r="N11656"/>
      <c r="O11656"/>
      <c r="P11656"/>
      <c r="Q11656"/>
    </row>
    <row r="11657" spans="3:17" x14ac:dyDescent="0.35">
      <c r="C11657"/>
      <c r="D11657"/>
      <c r="E11657"/>
      <c r="F11657"/>
      <c r="G11657"/>
      <c r="H11657"/>
      <c r="I11657"/>
      <c r="J11657"/>
      <c r="K11657"/>
      <c r="L11657"/>
      <c r="M11657"/>
      <c r="N11657"/>
      <c r="O11657"/>
      <c r="P11657"/>
      <c r="Q11657"/>
    </row>
    <row r="11658" spans="3:17" x14ac:dyDescent="0.35">
      <c r="C11658"/>
      <c r="D11658"/>
      <c r="E11658"/>
      <c r="F11658"/>
      <c r="G11658"/>
      <c r="H11658"/>
      <c r="I11658"/>
      <c r="J11658"/>
      <c r="K11658"/>
      <c r="L11658"/>
      <c r="M11658"/>
      <c r="N11658"/>
      <c r="O11658"/>
      <c r="P11658"/>
      <c r="Q11658"/>
    </row>
    <row r="11659" spans="3:17" x14ac:dyDescent="0.35">
      <c r="C11659"/>
      <c r="D11659"/>
      <c r="E11659"/>
      <c r="F11659"/>
      <c r="G11659"/>
      <c r="H11659"/>
      <c r="I11659"/>
      <c r="J11659"/>
      <c r="K11659"/>
      <c r="L11659"/>
      <c r="M11659"/>
      <c r="N11659"/>
      <c r="O11659"/>
      <c r="P11659"/>
      <c r="Q11659"/>
    </row>
    <row r="11660" spans="3:17" x14ac:dyDescent="0.35">
      <c r="C11660"/>
      <c r="D11660"/>
      <c r="E11660"/>
      <c r="F11660"/>
      <c r="G11660"/>
      <c r="H11660"/>
      <c r="I11660"/>
      <c r="J11660"/>
      <c r="K11660"/>
      <c r="L11660"/>
      <c r="M11660"/>
      <c r="N11660"/>
      <c r="O11660"/>
      <c r="P11660"/>
      <c r="Q11660"/>
    </row>
    <row r="11661" spans="3:17" x14ac:dyDescent="0.35">
      <c r="C11661"/>
      <c r="D11661"/>
      <c r="E11661"/>
      <c r="F11661"/>
      <c r="G11661"/>
      <c r="H11661"/>
      <c r="I11661"/>
      <c r="J11661"/>
      <c r="K11661"/>
      <c r="L11661"/>
      <c r="M11661"/>
      <c r="N11661"/>
      <c r="O11661"/>
      <c r="P11661"/>
      <c r="Q11661"/>
    </row>
    <row r="11662" spans="3:17" x14ac:dyDescent="0.35">
      <c r="C11662"/>
      <c r="D11662"/>
      <c r="E11662"/>
      <c r="F11662"/>
      <c r="G11662"/>
      <c r="H11662"/>
      <c r="I11662"/>
      <c r="J11662"/>
      <c r="K11662"/>
      <c r="L11662"/>
      <c r="M11662"/>
      <c r="N11662"/>
      <c r="O11662"/>
      <c r="P11662"/>
      <c r="Q11662"/>
    </row>
    <row r="11663" spans="3:17" x14ac:dyDescent="0.35">
      <c r="C11663"/>
      <c r="D11663"/>
      <c r="E11663"/>
      <c r="F11663"/>
      <c r="G11663"/>
      <c r="H11663"/>
      <c r="I11663"/>
      <c r="J11663"/>
      <c r="K11663"/>
      <c r="L11663"/>
      <c r="M11663"/>
      <c r="N11663"/>
      <c r="O11663"/>
      <c r="P11663"/>
      <c r="Q11663"/>
    </row>
    <row r="11664" spans="3:17" x14ac:dyDescent="0.35">
      <c r="C11664"/>
      <c r="D11664"/>
      <c r="E11664"/>
      <c r="F11664"/>
      <c r="G11664"/>
      <c r="H11664"/>
      <c r="I11664"/>
      <c r="J11664"/>
      <c r="K11664"/>
      <c r="L11664"/>
      <c r="M11664"/>
      <c r="N11664"/>
      <c r="O11664"/>
      <c r="P11664"/>
      <c r="Q11664"/>
    </row>
    <row r="11665" spans="3:17" x14ac:dyDescent="0.35">
      <c r="C11665"/>
      <c r="D11665"/>
      <c r="E11665"/>
      <c r="F11665"/>
      <c r="G11665"/>
      <c r="H11665"/>
      <c r="I11665"/>
      <c r="J11665"/>
      <c r="K11665"/>
      <c r="L11665"/>
      <c r="M11665"/>
      <c r="N11665"/>
      <c r="O11665"/>
      <c r="P11665"/>
      <c r="Q11665"/>
    </row>
    <row r="11666" spans="3:17" x14ac:dyDescent="0.35">
      <c r="C11666"/>
      <c r="D11666"/>
      <c r="E11666"/>
      <c r="F11666"/>
      <c r="G11666"/>
      <c r="H11666"/>
      <c r="I11666"/>
      <c r="J11666"/>
      <c r="K11666"/>
      <c r="L11666"/>
      <c r="M11666"/>
      <c r="N11666"/>
      <c r="O11666"/>
      <c r="P11666"/>
      <c r="Q11666"/>
    </row>
    <row r="11667" spans="3:17" x14ac:dyDescent="0.35">
      <c r="C11667"/>
      <c r="D11667"/>
      <c r="E11667"/>
      <c r="F11667"/>
      <c r="G11667"/>
      <c r="H11667"/>
      <c r="I11667"/>
      <c r="J11667"/>
      <c r="K11667"/>
      <c r="L11667"/>
      <c r="M11667"/>
      <c r="N11667"/>
      <c r="O11667"/>
      <c r="P11667"/>
      <c r="Q11667"/>
    </row>
    <row r="11668" spans="3:17" x14ac:dyDescent="0.35">
      <c r="C11668"/>
      <c r="D11668"/>
      <c r="E11668"/>
      <c r="F11668"/>
      <c r="G11668"/>
      <c r="H11668"/>
      <c r="I11668"/>
      <c r="J11668"/>
      <c r="K11668"/>
      <c r="L11668"/>
      <c r="M11668"/>
      <c r="N11668"/>
      <c r="O11668"/>
      <c r="P11668"/>
      <c r="Q11668"/>
    </row>
    <row r="11669" spans="3:17" x14ac:dyDescent="0.35">
      <c r="C11669"/>
      <c r="D11669"/>
      <c r="E11669"/>
      <c r="F11669"/>
      <c r="G11669"/>
      <c r="H11669"/>
      <c r="I11669"/>
      <c r="J11669"/>
      <c r="K11669"/>
      <c r="L11669"/>
      <c r="M11669"/>
      <c r="N11669"/>
      <c r="O11669"/>
      <c r="P11669"/>
      <c r="Q11669"/>
    </row>
    <row r="11670" spans="3:17" x14ac:dyDescent="0.35">
      <c r="C11670"/>
      <c r="D11670"/>
      <c r="E11670"/>
      <c r="F11670"/>
      <c r="G11670"/>
      <c r="H11670"/>
      <c r="I11670"/>
      <c r="J11670"/>
      <c r="K11670"/>
      <c r="L11670"/>
      <c r="M11670"/>
      <c r="N11670"/>
      <c r="O11670"/>
      <c r="P11670"/>
      <c r="Q11670"/>
    </row>
    <row r="11671" spans="3:17" x14ac:dyDescent="0.35">
      <c r="C11671"/>
      <c r="D11671"/>
      <c r="E11671"/>
      <c r="F11671"/>
      <c r="G11671"/>
      <c r="H11671"/>
      <c r="I11671"/>
      <c r="J11671"/>
      <c r="K11671"/>
      <c r="L11671"/>
      <c r="M11671"/>
      <c r="N11671"/>
      <c r="O11671"/>
      <c r="P11671"/>
      <c r="Q11671"/>
    </row>
    <row r="11672" spans="3:17" x14ac:dyDescent="0.35">
      <c r="C11672"/>
      <c r="D11672"/>
      <c r="E11672"/>
      <c r="F11672"/>
      <c r="G11672"/>
      <c r="H11672"/>
      <c r="I11672"/>
      <c r="J11672"/>
      <c r="K11672"/>
      <c r="L11672"/>
      <c r="M11672"/>
      <c r="N11672"/>
      <c r="O11672"/>
      <c r="P11672"/>
      <c r="Q11672"/>
    </row>
    <row r="11673" spans="3:17" x14ac:dyDescent="0.35">
      <c r="C11673"/>
      <c r="D11673"/>
      <c r="E11673"/>
      <c r="F11673"/>
      <c r="G11673"/>
      <c r="H11673"/>
      <c r="I11673"/>
      <c r="J11673"/>
      <c r="K11673"/>
      <c r="L11673"/>
      <c r="M11673"/>
      <c r="N11673"/>
      <c r="O11673"/>
      <c r="P11673"/>
      <c r="Q11673"/>
    </row>
    <row r="11674" spans="3:17" x14ac:dyDescent="0.35">
      <c r="C11674"/>
      <c r="D11674"/>
      <c r="E11674"/>
      <c r="F11674"/>
      <c r="G11674"/>
      <c r="H11674"/>
      <c r="I11674"/>
      <c r="J11674"/>
      <c r="K11674"/>
      <c r="L11674"/>
      <c r="M11674"/>
      <c r="N11674"/>
      <c r="O11674"/>
      <c r="P11674"/>
      <c r="Q11674"/>
    </row>
    <row r="11675" spans="3:17" x14ac:dyDescent="0.35">
      <c r="C11675"/>
      <c r="D11675"/>
      <c r="E11675"/>
      <c r="F11675"/>
      <c r="G11675"/>
      <c r="H11675"/>
      <c r="I11675"/>
      <c r="J11675"/>
      <c r="K11675"/>
      <c r="L11675"/>
      <c r="M11675"/>
      <c r="N11675"/>
      <c r="O11675"/>
      <c r="P11675"/>
      <c r="Q11675"/>
    </row>
    <row r="11676" spans="3:17" x14ac:dyDescent="0.35">
      <c r="C11676"/>
      <c r="D11676"/>
      <c r="E11676"/>
      <c r="F11676"/>
      <c r="G11676"/>
      <c r="H11676"/>
      <c r="I11676"/>
      <c r="J11676"/>
      <c r="K11676"/>
      <c r="L11676"/>
      <c r="M11676"/>
      <c r="N11676"/>
      <c r="O11676"/>
      <c r="P11676"/>
      <c r="Q11676"/>
    </row>
    <row r="11677" spans="3:17" x14ac:dyDescent="0.35">
      <c r="C11677"/>
      <c r="D11677"/>
      <c r="E11677"/>
      <c r="F11677"/>
      <c r="G11677"/>
      <c r="H11677"/>
      <c r="I11677"/>
      <c r="J11677"/>
      <c r="K11677"/>
      <c r="L11677"/>
      <c r="M11677"/>
      <c r="N11677"/>
      <c r="O11677"/>
      <c r="P11677"/>
      <c r="Q11677"/>
    </row>
    <row r="11678" spans="3:17" x14ac:dyDescent="0.35">
      <c r="C11678"/>
      <c r="D11678"/>
      <c r="E11678"/>
      <c r="F11678"/>
      <c r="G11678"/>
      <c r="H11678"/>
      <c r="I11678"/>
      <c r="J11678"/>
      <c r="K11678"/>
      <c r="L11678"/>
      <c r="M11678"/>
      <c r="N11678"/>
      <c r="O11678"/>
      <c r="P11678"/>
      <c r="Q11678"/>
    </row>
    <row r="11679" spans="3:17" x14ac:dyDescent="0.35">
      <c r="C11679"/>
      <c r="D11679"/>
      <c r="E11679"/>
      <c r="F11679"/>
      <c r="G11679"/>
      <c r="H11679"/>
      <c r="I11679"/>
      <c r="J11679"/>
      <c r="K11679"/>
      <c r="L11679"/>
      <c r="M11679"/>
      <c r="N11679"/>
      <c r="O11679"/>
      <c r="P11679"/>
      <c r="Q11679"/>
    </row>
    <row r="11680" spans="3:17" x14ac:dyDescent="0.35">
      <c r="C11680"/>
      <c r="D11680"/>
      <c r="E11680"/>
      <c r="F11680"/>
      <c r="G11680"/>
      <c r="H11680"/>
      <c r="I11680"/>
      <c r="J11680"/>
      <c r="K11680"/>
      <c r="L11680"/>
      <c r="M11680"/>
      <c r="N11680"/>
      <c r="O11680"/>
      <c r="P11680"/>
      <c r="Q11680"/>
    </row>
    <row r="11681" spans="3:17" x14ac:dyDescent="0.35">
      <c r="C11681"/>
      <c r="D11681"/>
      <c r="E11681"/>
      <c r="F11681"/>
      <c r="G11681"/>
      <c r="H11681"/>
      <c r="I11681"/>
      <c r="J11681"/>
      <c r="K11681"/>
      <c r="L11681"/>
      <c r="M11681"/>
      <c r="N11681"/>
      <c r="O11681"/>
      <c r="P11681"/>
      <c r="Q11681"/>
    </row>
    <row r="11682" spans="3:17" x14ac:dyDescent="0.35">
      <c r="C11682"/>
      <c r="D11682"/>
      <c r="E11682"/>
      <c r="F11682"/>
      <c r="G11682"/>
      <c r="H11682"/>
      <c r="I11682"/>
      <c r="J11682"/>
      <c r="K11682"/>
      <c r="L11682"/>
      <c r="M11682"/>
      <c r="N11682"/>
      <c r="O11682"/>
      <c r="P11682"/>
      <c r="Q11682"/>
    </row>
    <row r="11683" spans="3:17" x14ac:dyDescent="0.35">
      <c r="C11683"/>
      <c r="D11683"/>
      <c r="E11683"/>
      <c r="F11683"/>
      <c r="G11683"/>
      <c r="H11683"/>
      <c r="I11683"/>
      <c r="J11683"/>
      <c r="K11683"/>
      <c r="L11683"/>
      <c r="M11683"/>
      <c r="N11683"/>
      <c r="O11683"/>
      <c r="P11683"/>
      <c r="Q11683"/>
    </row>
    <row r="11684" spans="3:17" x14ac:dyDescent="0.35">
      <c r="C11684"/>
      <c r="D11684"/>
      <c r="E11684"/>
      <c r="F11684"/>
      <c r="G11684"/>
      <c r="H11684"/>
      <c r="I11684"/>
      <c r="J11684"/>
      <c r="K11684"/>
      <c r="L11684"/>
      <c r="M11684"/>
      <c r="N11684"/>
      <c r="O11684"/>
      <c r="P11684"/>
      <c r="Q11684"/>
    </row>
    <row r="11685" spans="3:17" x14ac:dyDescent="0.35">
      <c r="C11685"/>
      <c r="D11685"/>
      <c r="E11685"/>
      <c r="F11685"/>
      <c r="G11685"/>
      <c r="H11685"/>
      <c r="I11685"/>
      <c r="J11685"/>
      <c r="K11685"/>
      <c r="L11685"/>
      <c r="M11685"/>
      <c r="N11685"/>
      <c r="O11685"/>
      <c r="P11685"/>
      <c r="Q11685"/>
    </row>
    <row r="11686" spans="3:17" x14ac:dyDescent="0.35">
      <c r="C11686"/>
      <c r="D11686"/>
      <c r="E11686"/>
      <c r="F11686"/>
      <c r="G11686"/>
      <c r="H11686"/>
      <c r="I11686"/>
      <c r="J11686"/>
      <c r="K11686"/>
      <c r="L11686"/>
      <c r="M11686"/>
      <c r="N11686"/>
      <c r="O11686"/>
      <c r="P11686"/>
      <c r="Q11686"/>
    </row>
    <row r="11687" spans="3:17" x14ac:dyDescent="0.35">
      <c r="C11687"/>
      <c r="D11687"/>
      <c r="E11687"/>
      <c r="F11687"/>
      <c r="G11687"/>
      <c r="H11687"/>
      <c r="I11687"/>
      <c r="J11687"/>
      <c r="K11687"/>
      <c r="L11687"/>
      <c r="M11687"/>
      <c r="N11687"/>
      <c r="O11687"/>
      <c r="P11687"/>
      <c r="Q11687"/>
    </row>
    <row r="11688" spans="3:17" x14ac:dyDescent="0.35">
      <c r="C11688"/>
      <c r="D11688"/>
      <c r="E11688"/>
      <c r="F11688"/>
      <c r="G11688"/>
      <c r="H11688"/>
      <c r="I11688"/>
      <c r="J11688"/>
      <c r="K11688"/>
      <c r="L11688"/>
      <c r="M11688"/>
      <c r="N11688"/>
      <c r="O11688"/>
      <c r="P11688"/>
      <c r="Q11688"/>
    </row>
    <row r="11689" spans="3:17" x14ac:dyDescent="0.35">
      <c r="C11689"/>
      <c r="D11689"/>
      <c r="E11689"/>
      <c r="F11689"/>
      <c r="G11689"/>
      <c r="H11689"/>
      <c r="I11689"/>
      <c r="J11689"/>
      <c r="K11689"/>
      <c r="L11689"/>
      <c r="M11689"/>
      <c r="N11689"/>
      <c r="O11689"/>
      <c r="P11689"/>
      <c r="Q11689"/>
    </row>
    <row r="11690" spans="3:17" x14ac:dyDescent="0.35">
      <c r="C11690"/>
      <c r="D11690"/>
      <c r="E11690"/>
      <c r="F11690"/>
      <c r="G11690"/>
      <c r="H11690"/>
      <c r="I11690"/>
      <c r="J11690"/>
      <c r="K11690"/>
      <c r="L11690"/>
      <c r="M11690"/>
      <c r="N11690"/>
      <c r="O11690"/>
      <c r="P11690"/>
      <c r="Q11690"/>
    </row>
    <row r="11691" spans="3:17" x14ac:dyDescent="0.35">
      <c r="C11691"/>
      <c r="D11691"/>
      <c r="E11691"/>
      <c r="F11691"/>
      <c r="G11691"/>
      <c r="H11691"/>
      <c r="I11691"/>
      <c r="J11691"/>
      <c r="K11691"/>
      <c r="L11691"/>
      <c r="M11691"/>
      <c r="N11691"/>
      <c r="O11691"/>
      <c r="P11691"/>
      <c r="Q11691"/>
    </row>
    <row r="11692" spans="3:17" x14ac:dyDescent="0.35">
      <c r="C11692"/>
      <c r="D11692"/>
      <c r="E11692"/>
      <c r="F11692"/>
      <c r="G11692"/>
      <c r="H11692"/>
      <c r="I11692"/>
      <c r="J11692"/>
      <c r="K11692"/>
      <c r="L11692"/>
      <c r="M11692"/>
      <c r="N11692"/>
      <c r="O11692"/>
      <c r="P11692"/>
      <c r="Q11692"/>
    </row>
    <row r="11693" spans="3:17" x14ac:dyDescent="0.35">
      <c r="C11693"/>
      <c r="D11693"/>
      <c r="E11693"/>
      <c r="F11693"/>
      <c r="G11693"/>
      <c r="H11693"/>
      <c r="I11693"/>
      <c r="J11693"/>
      <c r="K11693"/>
      <c r="L11693"/>
      <c r="M11693"/>
      <c r="N11693"/>
      <c r="O11693"/>
      <c r="P11693"/>
      <c r="Q11693"/>
    </row>
    <row r="11694" spans="3:17" x14ac:dyDescent="0.35">
      <c r="C11694"/>
      <c r="D11694"/>
      <c r="E11694"/>
      <c r="F11694"/>
      <c r="G11694"/>
      <c r="H11694"/>
      <c r="I11694"/>
      <c r="J11694"/>
      <c r="K11694"/>
      <c r="L11694"/>
      <c r="M11694"/>
      <c r="N11694"/>
      <c r="O11694"/>
      <c r="P11694"/>
      <c r="Q11694"/>
    </row>
    <row r="11695" spans="3:17" x14ac:dyDescent="0.35">
      <c r="C11695"/>
      <c r="D11695"/>
      <c r="E11695"/>
      <c r="F11695"/>
      <c r="G11695"/>
      <c r="H11695"/>
      <c r="I11695"/>
      <c r="J11695"/>
      <c r="K11695"/>
      <c r="L11695"/>
      <c r="M11695"/>
      <c r="N11695"/>
      <c r="O11695"/>
      <c r="P11695"/>
      <c r="Q11695"/>
    </row>
    <row r="11696" spans="3:17" x14ac:dyDescent="0.35">
      <c r="C11696"/>
      <c r="D11696"/>
      <c r="E11696"/>
      <c r="F11696"/>
      <c r="G11696"/>
      <c r="H11696"/>
      <c r="I11696"/>
      <c r="J11696"/>
      <c r="K11696"/>
      <c r="L11696"/>
      <c r="M11696"/>
      <c r="N11696"/>
      <c r="O11696"/>
      <c r="P11696"/>
      <c r="Q11696"/>
    </row>
    <row r="11697" spans="3:17" x14ac:dyDescent="0.35">
      <c r="C11697"/>
      <c r="D11697"/>
      <c r="E11697"/>
      <c r="F11697"/>
      <c r="G11697"/>
      <c r="H11697"/>
      <c r="I11697"/>
      <c r="J11697"/>
      <c r="K11697"/>
      <c r="L11697"/>
      <c r="M11697"/>
      <c r="N11697"/>
      <c r="O11697"/>
      <c r="P11697"/>
      <c r="Q11697"/>
    </row>
    <row r="11698" spans="3:17" x14ac:dyDescent="0.35">
      <c r="C11698"/>
      <c r="D11698"/>
      <c r="E11698"/>
      <c r="F11698"/>
      <c r="G11698"/>
      <c r="H11698"/>
      <c r="I11698"/>
      <c r="J11698"/>
      <c r="K11698"/>
      <c r="L11698"/>
      <c r="M11698"/>
      <c r="N11698"/>
      <c r="O11698"/>
      <c r="P11698"/>
      <c r="Q11698"/>
    </row>
    <row r="11699" spans="3:17" x14ac:dyDescent="0.35">
      <c r="C11699"/>
      <c r="D11699"/>
      <c r="E11699"/>
      <c r="F11699"/>
      <c r="G11699"/>
      <c r="H11699"/>
      <c r="I11699"/>
      <c r="J11699"/>
      <c r="K11699"/>
      <c r="L11699"/>
      <c r="M11699"/>
      <c r="N11699"/>
      <c r="O11699"/>
      <c r="P11699"/>
      <c r="Q11699"/>
    </row>
    <row r="11700" spans="3:17" x14ac:dyDescent="0.35">
      <c r="C11700"/>
      <c r="D11700"/>
      <c r="E11700"/>
      <c r="F11700"/>
      <c r="G11700"/>
      <c r="H11700"/>
      <c r="I11700"/>
      <c r="J11700"/>
      <c r="K11700"/>
      <c r="L11700"/>
      <c r="M11700"/>
      <c r="N11700"/>
      <c r="O11700"/>
      <c r="P11700"/>
      <c r="Q11700"/>
    </row>
    <row r="11701" spans="3:17" x14ac:dyDescent="0.35">
      <c r="C11701"/>
      <c r="D11701"/>
      <c r="E11701"/>
      <c r="F11701"/>
      <c r="G11701"/>
      <c r="H11701"/>
      <c r="I11701"/>
      <c r="J11701"/>
      <c r="K11701"/>
      <c r="L11701"/>
      <c r="M11701"/>
      <c r="N11701"/>
      <c r="O11701"/>
      <c r="P11701"/>
      <c r="Q11701"/>
    </row>
    <row r="11702" spans="3:17" x14ac:dyDescent="0.35">
      <c r="C11702"/>
      <c r="D11702"/>
      <c r="E11702"/>
      <c r="F11702"/>
      <c r="G11702"/>
      <c r="H11702"/>
      <c r="I11702"/>
      <c r="J11702"/>
      <c r="K11702"/>
      <c r="L11702"/>
      <c r="M11702"/>
      <c r="N11702"/>
      <c r="O11702"/>
      <c r="P11702"/>
      <c r="Q11702"/>
    </row>
    <row r="11703" spans="3:17" x14ac:dyDescent="0.35">
      <c r="C11703"/>
      <c r="D11703"/>
      <c r="E11703"/>
      <c r="F11703"/>
      <c r="G11703"/>
      <c r="H11703"/>
      <c r="I11703"/>
      <c r="J11703"/>
      <c r="K11703"/>
      <c r="L11703"/>
      <c r="M11703"/>
      <c r="N11703"/>
      <c r="O11703"/>
      <c r="P11703"/>
      <c r="Q11703"/>
    </row>
    <row r="11704" spans="3:17" x14ac:dyDescent="0.35">
      <c r="C11704"/>
      <c r="D11704"/>
      <c r="E11704"/>
      <c r="F11704"/>
      <c r="G11704"/>
      <c r="H11704"/>
      <c r="I11704"/>
      <c r="J11704"/>
      <c r="K11704"/>
      <c r="L11704"/>
      <c r="M11704"/>
      <c r="N11704"/>
      <c r="O11704"/>
      <c r="P11704"/>
      <c r="Q11704"/>
    </row>
    <row r="11705" spans="3:17" x14ac:dyDescent="0.35">
      <c r="C11705"/>
      <c r="D11705"/>
      <c r="E11705"/>
      <c r="F11705"/>
      <c r="G11705"/>
      <c r="H11705"/>
      <c r="I11705"/>
      <c r="J11705"/>
      <c r="K11705"/>
      <c r="L11705"/>
      <c r="M11705"/>
      <c r="N11705"/>
      <c r="O11705"/>
      <c r="P11705"/>
      <c r="Q11705"/>
    </row>
    <row r="11706" spans="3:17" x14ac:dyDescent="0.35">
      <c r="C11706"/>
      <c r="D11706"/>
      <c r="E11706"/>
      <c r="F11706"/>
      <c r="G11706"/>
      <c r="H11706"/>
      <c r="I11706"/>
      <c r="J11706"/>
      <c r="K11706"/>
      <c r="L11706"/>
      <c r="M11706"/>
      <c r="N11706"/>
      <c r="O11706"/>
      <c r="P11706"/>
      <c r="Q11706"/>
    </row>
    <row r="11707" spans="3:17" x14ac:dyDescent="0.35">
      <c r="C11707"/>
      <c r="D11707"/>
      <c r="E11707"/>
      <c r="F11707"/>
      <c r="G11707"/>
      <c r="H11707"/>
      <c r="I11707"/>
      <c r="J11707"/>
      <c r="K11707"/>
      <c r="L11707"/>
      <c r="M11707"/>
      <c r="N11707"/>
      <c r="O11707"/>
      <c r="P11707"/>
      <c r="Q11707"/>
    </row>
    <row r="11708" spans="3:17" x14ac:dyDescent="0.35">
      <c r="C11708"/>
      <c r="D11708"/>
      <c r="E11708"/>
      <c r="F11708"/>
      <c r="G11708"/>
      <c r="H11708"/>
      <c r="I11708"/>
      <c r="J11708"/>
      <c r="K11708"/>
      <c r="L11708"/>
      <c r="M11708"/>
      <c r="N11708"/>
      <c r="O11708"/>
      <c r="P11708"/>
      <c r="Q11708"/>
    </row>
    <row r="11709" spans="3:17" x14ac:dyDescent="0.35">
      <c r="C11709"/>
      <c r="D11709"/>
      <c r="E11709"/>
      <c r="F11709"/>
      <c r="G11709"/>
      <c r="H11709"/>
      <c r="I11709"/>
      <c r="J11709"/>
      <c r="K11709"/>
      <c r="L11709"/>
      <c r="M11709"/>
      <c r="N11709"/>
      <c r="O11709"/>
      <c r="P11709"/>
      <c r="Q11709"/>
    </row>
    <row r="11710" spans="3:17" x14ac:dyDescent="0.35">
      <c r="C11710"/>
      <c r="D11710"/>
      <c r="E11710"/>
      <c r="F11710"/>
      <c r="G11710"/>
      <c r="H11710"/>
      <c r="I11710"/>
      <c r="J11710"/>
      <c r="K11710"/>
      <c r="L11710"/>
      <c r="M11710"/>
      <c r="N11710"/>
      <c r="O11710"/>
      <c r="P11710"/>
      <c r="Q11710"/>
    </row>
    <row r="11711" spans="3:17" x14ac:dyDescent="0.35">
      <c r="C11711"/>
      <c r="D11711"/>
      <c r="E11711"/>
      <c r="F11711"/>
      <c r="G11711"/>
      <c r="H11711"/>
      <c r="I11711"/>
      <c r="J11711"/>
      <c r="K11711"/>
      <c r="L11711"/>
      <c r="M11711"/>
      <c r="N11711"/>
      <c r="O11711"/>
      <c r="P11711"/>
      <c r="Q11711"/>
    </row>
    <row r="11712" spans="3:17" x14ac:dyDescent="0.35">
      <c r="C11712"/>
      <c r="D11712"/>
      <c r="E11712"/>
      <c r="F11712"/>
      <c r="G11712"/>
      <c r="H11712"/>
      <c r="I11712"/>
      <c r="J11712"/>
      <c r="K11712"/>
      <c r="L11712"/>
      <c r="M11712"/>
      <c r="N11712"/>
      <c r="O11712"/>
      <c r="P11712"/>
      <c r="Q11712"/>
    </row>
    <row r="11713" spans="3:17" x14ac:dyDescent="0.35">
      <c r="C11713"/>
      <c r="D11713"/>
      <c r="E11713"/>
      <c r="F11713"/>
      <c r="G11713"/>
      <c r="H11713"/>
      <c r="I11713"/>
      <c r="J11713"/>
      <c r="K11713"/>
      <c r="L11713"/>
      <c r="M11713"/>
      <c r="N11713"/>
      <c r="O11713"/>
      <c r="P11713"/>
      <c r="Q11713"/>
    </row>
    <row r="11714" spans="3:17" x14ac:dyDescent="0.35">
      <c r="C11714"/>
      <c r="D11714"/>
      <c r="E11714"/>
      <c r="F11714"/>
      <c r="G11714"/>
      <c r="H11714"/>
      <c r="I11714"/>
      <c r="J11714"/>
      <c r="K11714"/>
      <c r="L11714"/>
      <c r="M11714"/>
      <c r="N11714"/>
      <c r="O11714"/>
      <c r="P11714"/>
      <c r="Q11714"/>
    </row>
    <row r="11715" spans="3:17" x14ac:dyDescent="0.35">
      <c r="C11715"/>
      <c r="D11715"/>
      <c r="E11715"/>
      <c r="F11715"/>
      <c r="G11715"/>
      <c r="H11715"/>
      <c r="I11715"/>
      <c r="J11715"/>
      <c r="K11715"/>
      <c r="L11715"/>
      <c r="M11715"/>
      <c r="N11715"/>
      <c r="O11715"/>
      <c r="P11715"/>
      <c r="Q11715"/>
    </row>
    <row r="11716" spans="3:17" x14ac:dyDescent="0.35">
      <c r="C11716"/>
      <c r="D11716"/>
      <c r="E11716"/>
      <c r="F11716"/>
      <c r="G11716"/>
      <c r="H11716"/>
      <c r="I11716"/>
      <c r="J11716"/>
      <c r="K11716"/>
      <c r="L11716"/>
      <c r="M11716"/>
      <c r="N11716"/>
      <c r="O11716"/>
      <c r="P11716"/>
      <c r="Q11716"/>
    </row>
    <row r="11717" spans="3:17" x14ac:dyDescent="0.35">
      <c r="C11717"/>
      <c r="D11717"/>
      <c r="E11717"/>
      <c r="F11717"/>
      <c r="G11717"/>
      <c r="H11717"/>
      <c r="I11717"/>
      <c r="J11717"/>
      <c r="K11717"/>
      <c r="L11717"/>
      <c r="M11717"/>
      <c r="N11717"/>
      <c r="O11717"/>
      <c r="P11717"/>
      <c r="Q11717"/>
    </row>
    <row r="11718" spans="3:17" x14ac:dyDescent="0.35">
      <c r="C11718"/>
      <c r="D11718"/>
      <c r="E11718"/>
      <c r="F11718"/>
      <c r="G11718"/>
      <c r="H11718"/>
      <c r="I11718"/>
      <c r="J11718"/>
      <c r="K11718"/>
      <c r="L11718"/>
      <c r="M11718"/>
      <c r="N11718"/>
      <c r="O11718"/>
      <c r="P11718"/>
      <c r="Q11718"/>
    </row>
    <row r="11719" spans="3:17" x14ac:dyDescent="0.35">
      <c r="C11719"/>
      <c r="D11719"/>
      <c r="E11719"/>
      <c r="F11719"/>
      <c r="G11719"/>
      <c r="H11719"/>
      <c r="I11719"/>
      <c r="J11719"/>
      <c r="K11719"/>
      <c r="L11719"/>
      <c r="M11719"/>
      <c r="N11719"/>
      <c r="O11719"/>
      <c r="P11719"/>
      <c r="Q11719"/>
    </row>
    <row r="11720" spans="3:17" x14ac:dyDescent="0.35">
      <c r="C11720"/>
      <c r="D11720"/>
      <c r="E11720"/>
      <c r="F11720"/>
      <c r="G11720"/>
      <c r="H11720"/>
      <c r="I11720"/>
      <c r="J11720"/>
      <c r="K11720"/>
      <c r="L11720"/>
      <c r="M11720"/>
      <c r="N11720"/>
      <c r="O11720"/>
      <c r="P11720"/>
      <c r="Q11720"/>
    </row>
    <row r="11721" spans="3:17" x14ac:dyDescent="0.35">
      <c r="C11721"/>
      <c r="D11721"/>
      <c r="E11721"/>
      <c r="F11721"/>
      <c r="G11721"/>
      <c r="H11721"/>
      <c r="I11721"/>
      <c r="J11721"/>
      <c r="K11721"/>
      <c r="L11721"/>
      <c r="M11721"/>
      <c r="N11721"/>
      <c r="O11721"/>
      <c r="P11721"/>
      <c r="Q11721"/>
    </row>
    <row r="11722" spans="3:17" x14ac:dyDescent="0.35">
      <c r="C11722"/>
      <c r="D11722"/>
      <c r="E11722"/>
      <c r="F11722"/>
      <c r="G11722"/>
      <c r="H11722"/>
      <c r="I11722"/>
      <c r="J11722"/>
      <c r="K11722"/>
      <c r="L11722"/>
      <c r="M11722"/>
      <c r="N11722"/>
      <c r="O11722"/>
      <c r="P11722"/>
      <c r="Q11722"/>
    </row>
    <row r="11723" spans="3:17" x14ac:dyDescent="0.35">
      <c r="C11723"/>
      <c r="D11723"/>
      <c r="E11723"/>
      <c r="F11723"/>
      <c r="G11723"/>
      <c r="H11723"/>
      <c r="I11723"/>
      <c r="J11723"/>
      <c r="K11723"/>
      <c r="L11723"/>
      <c r="M11723"/>
      <c r="N11723"/>
      <c r="O11723"/>
      <c r="P11723"/>
      <c r="Q11723"/>
    </row>
    <row r="11724" spans="3:17" x14ac:dyDescent="0.35">
      <c r="C11724"/>
      <c r="D11724"/>
      <c r="E11724"/>
      <c r="F11724"/>
      <c r="G11724"/>
      <c r="H11724"/>
      <c r="I11724"/>
      <c r="J11724"/>
      <c r="K11724"/>
      <c r="L11724"/>
      <c r="M11724"/>
      <c r="N11724"/>
      <c r="O11724"/>
      <c r="P11724"/>
      <c r="Q11724"/>
    </row>
    <row r="11725" spans="3:17" x14ac:dyDescent="0.35">
      <c r="C11725"/>
      <c r="D11725"/>
      <c r="E11725"/>
      <c r="F11725"/>
      <c r="G11725"/>
      <c r="H11725"/>
      <c r="I11725"/>
      <c r="J11725"/>
      <c r="K11725"/>
      <c r="L11725"/>
      <c r="M11725"/>
      <c r="N11725"/>
      <c r="O11725"/>
      <c r="P11725"/>
      <c r="Q11725"/>
    </row>
    <row r="11726" spans="3:17" x14ac:dyDescent="0.35">
      <c r="C11726"/>
      <c r="D11726"/>
      <c r="E11726"/>
      <c r="F11726"/>
      <c r="G11726"/>
      <c r="H11726"/>
      <c r="I11726"/>
      <c r="J11726"/>
      <c r="K11726"/>
      <c r="L11726"/>
      <c r="M11726"/>
      <c r="N11726"/>
      <c r="O11726"/>
      <c r="P11726"/>
      <c r="Q11726"/>
    </row>
    <row r="11727" spans="3:17" x14ac:dyDescent="0.35">
      <c r="C11727"/>
      <c r="D11727"/>
      <c r="E11727"/>
      <c r="F11727"/>
      <c r="G11727"/>
      <c r="H11727"/>
      <c r="I11727"/>
      <c r="J11727"/>
      <c r="K11727"/>
      <c r="L11727"/>
      <c r="M11727"/>
      <c r="N11727"/>
      <c r="O11727"/>
      <c r="P11727"/>
      <c r="Q11727"/>
    </row>
    <row r="11728" spans="3:17" x14ac:dyDescent="0.35">
      <c r="C11728"/>
      <c r="D11728"/>
      <c r="E11728"/>
      <c r="F11728"/>
      <c r="G11728"/>
      <c r="H11728"/>
      <c r="I11728"/>
      <c r="J11728"/>
      <c r="K11728"/>
      <c r="L11728"/>
      <c r="M11728"/>
      <c r="N11728"/>
      <c r="O11728"/>
      <c r="P11728"/>
      <c r="Q11728"/>
    </row>
    <row r="11729" spans="3:17" x14ac:dyDescent="0.35">
      <c r="C11729"/>
      <c r="D11729"/>
      <c r="E11729"/>
      <c r="F11729"/>
      <c r="G11729"/>
      <c r="H11729"/>
      <c r="I11729"/>
      <c r="J11729"/>
      <c r="K11729"/>
      <c r="L11729"/>
      <c r="M11729"/>
      <c r="N11729"/>
      <c r="O11729"/>
      <c r="P11729"/>
      <c r="Q11729"/>
    </row>
    <row r="11730" spans="3:17" x14ac:dyDescent="0.35">
      <c r="C11730"/>
      <c r="D11730"/>
      <c r="E11730"/>
      <c r="F11730"/>
      <c r="G11730"/>
      <c r="H11730"/>
      <c r="I11730"/>
      <c r="J11730"/>
      <c r="K11730"/>
      <c r="L11730"/>
      <c r="M11730"/>
      <c r="N11730"/>
      <c r="O11730"/>
      <c r="P11730"/>
      <c r="Q11730"/>
    </row>
    <row r="11731" spans="3:17" x14ac:dyDescent="0.35">
      <c r="C11731"/>
      <c r="D11731"/>
      <c r="E11731"/>
      <c r="F11731"/>
      <c r="G11731"/>
      <c r="H11731"/>
      <c r="I11731"/>
      <c r="J11731"/>
      <c r="K11731"/>
      <c r="L11731"/>
      <c r="M11731"/>
      <c r="N11731"/>
      <c r="O11731"/>
      <c r="P11731"/>
      <c r="Q11731"/>
    </row>
    <row r="11732" spans="3:17" x14ac:dyDescent="0.35">
      <c r="C11732"/>
      <c r="D11732"/>
      <c r="E11732"/>
      <c r="F11732"/>
      <c r="G11732"/>
      <c r="H11732"/>
      <c r="I11732"/>
      <c r="J11732"/>
      <c r="K11732"/>
      <c r="L11732"/>
      <c r="M11732"/>
      <c r="N11732"/>
      <c r="O11732"/>
      <c r="P11732"/>
      <c r="Q11732"/>
    </row>
    <row r="11733" spans="3:17" x14ac:dyDescent="0.35">
      <c r="C11733"/>
      <c r="D11733"/>
      <c r="E11733"/>
      <c r="F11733"/>
      <c r="G11733"/>
      <c r="H11733"/>
      <c r="I11733"/>
      <c r="J11733"/>
      <c r="K11733"/>
      <c r="L11733"/>
      <c r="M11733"/>
      <c r="N11733"/>
      <c r="O11733"/>
      <c r="P11733"/>
      <c r="Q11733"/>
    </row>
    <row r="11734" spans="3:17" x14ac:dyDescent="0.35">
      <c r="C11734"/>
      <c r="D11734"/>
      <c r="E11734"/>
      <c r="F11734"/>
      <c r="G11734"/>
      <c r="H11734"/>
      <c r="I11734"/>
      <c r="J11734"/>
      <c r="K11734"/>
      <c r="L11734"/>
      <c r="M11734"/>
      <c r="N11734"/>
      <c r="O11734"/>
      <c r="P11734"/>
      <c r="Q11734"/>
    </row>
    <row r="11735" spans="3:17" x14ac:dyDescent="0.35">
      <c r="C11735"/>
      <c r="D11735"/>
      <c r="E11735"/>
      <c r="F11735"/>
      <c r="G11735"/>
      <c r="H11735"/>
      <c r="I11735"/>
      <c r="J11735"/>
      <c r="K11735"/>
      <c r="L11735"/>
      <c r="M11735"/>
      <c r="N11735"/>
      <c r="O11735"/>
      <c r="P11735"/>
      <c r="Q11735"/>
    </row>
    <row r="11736" spans="3:17" x14ac:dyDescent="0.35">
      <c r="C11736"/>
      <c r="D11736"/>
      <c r="E11736"/>
      <c r="F11736"/>
      <c r="G11736"/>
      <c r="H11736"/>
      <c r="I11736"/>
      <c r="J11736"/>
      <c r="K11736"/>
      <c r="L11736"/>
      <c r="M11736"/>
      <c r="N11736"/>
      <c r="O11736"/>
      <c r="P11736"/>
      <c r="Q11736"/>
    </row>
    <row r="11737" spans="3:17" x14ac:dyDescent="0.35">
      <c r="C11737"/>
      <c r="D11737"/>
      <c r="E11737"/>
      <c r="F11737"/>
      <c r="G11737"/>
      <c r="H11737"/>
      <c r="I11737"/>
      <c r="J11737"/>
      <c r="K11737"/>
      <c r="L11737"/>
      <c r="M11737"/>
      <c r="N11737"/>
      <c r="O11737"/>
      <c r="P11737"/>
      <c r="Q11737"/>
    </row>
    <row r="11738" spans="3:17" x14ac:dyDescent="0.35">
      <c r="C11738"/>
      <c r="D11738"/>
      <c r="E11738"/>
      <c r="F11738"/>
      <c r="G11738"/>
      <c r="H11738"/>
      <c r="I11738"/>
      <c r="J11738"/>
      <c r="K11738"/>
      <c r="L11738"/>
      <c r="M11738"/>
      <c r="N11738"/>
      <c r="O11738"/>
      <c r="P11738"/>
      <c r="Q11738"/>
    </row>
    <row r="11739" spans="3:17" x14ac:dyDescent="0.35">
      <c r="C11739"/>
      <c r="D11739"/>
      <c r="E11739"/>
      <c r="F11739"/>
      <c r="G11739"/>
      <c r="H11739"/>
      <c r="I11739"/>
      <c r="J11739"/>
      <c r="K11739"/>
      <c r="L11739"/>
      <c r="M11739"/>
      <c r="N11739"/>
      <c r="O11739"/>
      <c r="P11739"/>
      <c r="Q11739"/>
    </row>
    <row r="11740" spans="3:17" x14ac:dyDescent="0.35">
      <c r="C11740"/>
      <c r="D11740"/>
      <c r="E11740"/>
      <c r="F11740"/>
      <c r="G11740"/>
      <c r="H11740"/>
      <c r="I11740"/>
      <c r="J11740"/>
      <c r="K11740"/>
      <c r="L11740"/>
      <c r="M11740"/>
      <c r="N11740"/>
      <c r="O11740"/>
      <c r="P11740"/>
      <c r="Q11740"/>
    </row>
    <row r="11741" spans="3:17" x14ac:dyDescent="0.35">
      <c r="C11741"/>
      <c r="D11741"/>
      <c r="E11741"/>
      <c r="F11741"/>
      <c r="G11741"/>
      <c r="H11741"/>
      <c r="I11741"/>
      <c r="J11741"/>
      <c r="K11741"/>
      <c r="L11741"/>
      <c r="M11741"/>
      <c r="N11741"/>
      <c r="O11741"/>
      <c r="P11741"/>
      <c r="Q11741"/>
    </row>
    <row r="11742" spans="3:17" x14ac:dyDescent="0.35">
      <c r="C11742"/>
      <c r="D11742"/>
      <c r="E11742"/>
      <c r="F11742"/>
      <c r="G11742"/>
      <c r="H11742"/>
      <c r="I11742"/>
      <c r="J11742"/>
      <c r="K11742"/>
      <c r="L11742"/>
      <c r="M11742"/>
      <c r="N11742"/>
      <c r="O11742"/>
      <c r="P11742"/>
      <c r="Q11742"/>
    </row>
    <row r="11743" spans="3:17" x14ac:dyDescent="0.35">
      <c r="C11743"/>
      <c r="D11743"/>
      <c r="E11743"/>
      <c r="F11743"/>
      <c r="G11743"/>
      <c r="H11743"/>
      <c r="I11743"/>
      <c r="J11743"/>
      <c r="K11743"/>
      <c r="L11743"/>
      <c r="M11743"/>
      <c r="N11743"/>
      <c r="O11743"/>
      <c r="P11743"/>
      <c r="Q11743"/>
    </row>
    <row r="11744" spans="3:17" x14ac:dyDescent="0.35">
      <c r="C11744"/>
      <c r="D11744"/>
      <c r="E11744"/>
      <c r="F11744"/>
      <c r="G11744"/>
      <c r="H11744"/>
      <c r="I11744"/>
      <c r="J11744"/>
      <c r="K11744"/>
      <c r="L11744"/>
      <c r="M11744"/>
      <c r="N11744"/>
      <c r="O11744"/>
      <c r="P11744"/>
      <c r="Q11744"/>
    </row>
    <row r="11745" spans="3:17" x14ac:dyDescent="0.35">
      <c r="C11745"/>
      <c r="D11745"/>
      <c r="E11745"/>
      <c r="F11745"/>
      <c r="G11745"/>
      <c r="H11745"/>
      <c r="I11745"/>
      <c r="J11745"/>
      <c r="K11745"/>
      <c r="L11745"/>
      <c r="M11745"/>
      <c r="N11745"/>
      <c r="O11745"/>
      <c r="P11745"/>
      <c r="Q11745"/>
    </row>
    <row r="11746" spans="3:17" x14ac:dyDescent="0.35">
      <c r="C11746"/>
      <c r="D11746"/>
      <c r="E11746"/>
      <c r="F11746"/>
      <c r="G11746"/>
      <c r="H11746"/>
      <c r="I11746"/>
      <c r="J11746"/>
      <c r="K11746"/>
      <c r="L11746"/>
      <c r="M11746"/>
      <c r="N11746"/>
      <c r="O11746"/>
      <c r="P11746"/>
      <c r="Q11746"/>
    </row>
    <row r="11747" spans="3:17" x14ac:dyDescent="0.35">
      <c r="C11747"/>
      <c r="D11747"/>
      <c r="E11747"/>
      <c r="F11747"/>
      <c r="G11747"/>
      <c r="H11747"/>
      <c r="I11747"/>
      <c r="J11747"/>
      <c r="K11747"/>
      <c r="L11747"/>
      <c r="M11747"/>
      <c r="N11747"/>
      <c r="O11747"/>
      <c r="P11747"/>
      <c r="Q11747"/>
    </row>
    <row r="11748" spans="3:17" x14ac:dyDescent="0.35">
      <c r="C11748"/>
      <c r="D11748"/>
      <c r="E11748"/>
      <c r="F11748"/>
      <c r="G11748"/>
      <c r="H11748"/>
      <c r="I11748"/>
      <c r="J11748"/>
      <c r="K11748"/>
      <c r="L11748"/>
      <c r="M11748"/>
      <c r="N11748"/>
      <c r="O11748"/>
      <c r="P11748"/>
      <c r="Q11748"/>
    </row>
    <row r="11749" spans="3:17" x14ac:dyDescent="0.35">
      <c r="C11749"/>
      <c r="D11749"/>
      <c r="E11749"/>
      <c r="F11749"/>
      <c r="G11749"/>
      <c r="H11749"/>
      <c r="I11749"/>
      <c r="J11749"/>
      <c r="K11749"/>
      <c r="L11749"/>
      <c r="M11749"/>
      <c r="N11749"/>
      <c r="O11749"/>
      <c r="P11749"/>
      <c r="Q11749"/>
    </row>
    <row r="11750" spans="3:17" x14ac:dyDescent="0.35">
      <c r="C11750"/>
      <c r="D11750"/>
      <c r="E11750"/>
      <c r="F11750"/>
      <c r="G11750"/>
      <c r="H11750"/>
      <c r="I11750"/>
      <c r="J11750"/>
      <c r="K11750"/>
      <c r="L11750"/>
      <c r="M11750"/>
      <c r="N11750"/>
      <c r="O11750"/>
      <c r="P11750"/>
      <c r="Q11750"/>
    </row>
    <row r="11751" spans="3:17" x14ac:dyDescent="0.35">
      <c r="C11751"/>
      <c r="D11751"/>
      <c r="E11751"/>
      <c r="F11751"/>
      <c r="G11751"/>
      <c r="H11751"/>
      <c r="I11751"/>
      <c r="J11751"/>
      <c r="K11751"/>
      <c r="L11751"/>
      <c r="M11751"/>
      <c r="N11751"/>
      <c r="O11751"/>
      <c r="P11751"/>
      <c r="Q11751"/>
    </row>
    <row r="11752" spans="3:17" x14ac:dyDescent="0.35">
      <c r="C11752"/>
      <c r="D11752"/>
      <c r="E11752"/>
      <c r="F11752"/>
      <c r="G11752"/>
      <c r="H11752"/>
      <c r="I11752"/>
      <c r="J11752"/>
      <c r="K11752"/>
      <c r="L11752"/>
      <c r="M11752"/>
      <c r="N11752"/>
      <c r="O11752"/>
      <c r="P11752"/>
      <c r="Q11752"/>
    </row>
    <row r="11753" spans="3:17" x14ac:dyDescent="0.35">
      <c r="C11753"/>
      <c r="D11753"/>
      <c r="E11753"/>
      <c r="F11753"/>
      <c r="G11753"/>
      <c r="H11753"/>
      <c r="I11753"/>
      <c r="J11753"/>
      <c r="K11753"/>
      <c r="L11753"/>
      <c r="M11753"/>
      <c r="N11753"/>
      <c r="O11753"/>
      <c r="P11753"/>
      <c r="Q11753"/>
    </row>
    <row r="11754" spans="3:17" x14ac:dyDescent="0.35">
      <c r="C11754"/>
      <c r="D11754"/>
      <c r="E11754"/>
      <c r="F11754"/>
      <c r="G11754"/>
      <c r="H11754"/>
      <c r="I11754"/>
      <c r="J11754"/>
      <c r="K11754"/>
      <c r="L11754"/>
      <c r="M11754"/>
      <c r="N11754"/>
      <c r="O11754"/>
      <c r="P11754"/>
      <c r="Q11754"/>
    </row>
    <row r="11755" spans="3:17" x14ac:dyDescent="0.35">
      <c r="C11755"/>
      <c r="D11755"/>
      <c r="E11755"/>
      <c r="F11755"/>
      <c r="G11755"/>
      <c r="H11755"/>
      <c r="I11755"/>
      <c r="J11755"/>
      <c r="K11755"/>
      <c r="L11755"/>
      <c r="M11755"/>
      <c r="N11755"/>
      <c r="O11755"/>
      <c r="P11755"/>
      <c r="Q11755"/>
    </row>
    <row r="11756" spans="3:17" x14ac:dyDescent="0.35">
      <c r="C11756"/>
      <c r="D11756"/>
      <c r="E11756"/>
      <c r="F11756"/>
      <c r="G11756"/>
      <c r="H11756"/>
      <c r="I11756"/>
      <c r="J11756"/>
      <c r="K11756"/>
      <c r="L11756"/>
      <c r="M11756"/>
      <c r="N11756"/>
      <c r="O11756"/>
      <c r="P11756"/>
      <c r="Q11756"/>
    </row>
    <row r="11757" spans="3:17" x14ac:dyDescent="0.35">
      <c r="C11757"/>
      <c r="D11757"/>
      <c r="E11757"/>
      <c r="F11757"/>
      <c r="G11757"/>
      <c r="H11757"/>
      <c r="I11757"/>
      <c r="J11757"/>
      <c r="K11757"/>
      <c r="L11757"/>
      <c r="M11757"/>
      <c r="N11757"/>
      <c r="O11757"/>
      <c r="P11757"/>
      <c r="Q11757"/>
    </row>
    <row r="11758" spans="3:17" x14ac:dyDescent="0.35">
      <c r="C11758"/>
      <c r="D11758"/>
      <c r="E11758"/>
      <c r="F11758"/>
      <c r="G11758"/>
      <c r="H11758"/>
      <c r="I11758"/>
      <c r="J11758"/>
      <c r="K11758"/>
      <c r="L11758"/>
      <c r="M11758"/>
      <c r="N11758"/>
      <c r="O11758"/>
      <c r="P11758"/>
      <c r="Q11758"/>
    </row>
    <row r="11759" spans="3:17" x14ac:dyDescent="0.35">
      <c r="C11759"/>
      <c r="D11759"/>
      <c r="E11759"/>
      <c r="F11759"/>
      <c r="G11759"/>
      <c r="H11759"/>
      <c r="I11759"/>
      <c r="J11759"/>
      <c r="K11759"/>
      <c r="L11759"/>
      <c r="M11759"/>
      <c r="N11759"/>
      <c r="O11759"/>
      <c r="P11759"/>
      <c r="Q11759"/>
    </row>
    <row r="11760" spans="3:17" x14ac:dyDescent="0.35">
      <c r="C11760"/>
      <c r="D11760"/>
      <c r="E11760"/>
      <c r="F11760"/>
      <c r="G11760"/>
      <c r="H11760"/>
      <c r="I11760"/>
      <c r="J11760"/>
      <c r="K11760"/>
      <c r="L11760"/>
      <c r="M11760"/>
      <c r="N11760"/>
      <c r="O11760"/>
      <c r="P11760"/>
      <c r="Q11760"/>
    </row>
    <row r="11761" spans="3:17" x14ac:dyDescent="0.35">
      <c r="C11761"/>
      <c r="D11761"/>
      <c r="E11761"/>
      <c r="F11761"/>
      <c r="G11761"/>
      <c r="H11761"/>
      <c r="I11761"/>
      <c r="J11761"/>
      <c r="K11761"/>
      <c r="L11761"/>
      <c r="M11761"/>
      <c r="N11761"/>
      <c r="O11761"/>
      <c r="P11761"/>
      <c r="Q11761"/>
    </row>
    <row r="11762" spans="3:17" x14ac:dyDescent="0.35">
      <c r="C11762"/>
      <c r="D11762"/>
      <c r="E11762"/>
      <c r="F11762"/>
      <c r="G11762"/>
      <c r="H11762"/>
      <c r="I11762"/>
      <c r="J11762"/>
      <c r="K11762"/>
      <c r="L11762"/>
      <c r="M11762"/>
      <c r="N11762"/>
      <c r="O11762"/>
      <c r="P11762"/>
      <c r="Q11762"/>
    </row>
    <row r="11763" spans="3:17" x14ac:dyDescent="0.35">
      <c r="C11763"/>
      <c r="D11763"/>
      <c r="E11763"/>
      <c r="F11763"/>
      <c r="G11763"/>
      <c r="H11763"/>
      <c r="I11763"/>
      <c r="J11763"/>
      <c r="K11763"/>
      <c r="L11763"/>
      <c r="M11763"/>
      <c r="N11763"/>
      <c r="O11763"/>
      <c r="P11763"/>
      <c r="Q11763"/>
    </row>
    <row r="11764" spans="3:17" x14ac:dyDescent="0.35">
      <c r="C11764"/>
      <c r="D11764"/>
      <c r="E11764"/>
      <c r="F11764"/>
      <c r="G11764"/>
      <c r="H11764"/>
      <c r="I11764"/>
      <c r="J11764"/>
      <c r="K11764"/>
      <c r="L11764"/>
      <c r="M11764"/>
      <c r="N11764"/>
      <c r="O11764"/>
      <c r="P11764"/>
      <c r="Q11764"/>
    </row>
    <row r="11765" spans="3:17" x14ac:dyDescent="0.35">
      <c r="C11765"/>
      <c r="D11765"/>
      <c r="E11765"/>
      <c r="F11765"/>
      <c r="G11765"/>
      <c r="H11765"/>
      <c r="I11765"/>
      <c r="J11765"/>
      <c r="K11765"/>
      <c r="L11765"/>
      <c r="M11765"/>
      <c r="N11765"/>
      <c r="O11765"/>
      <c r="P11765"/>
      <c r="Q11765"/>
    </row>
    <row r="11766" spans="3:17" x14ac:dyDescent="0.35">
      <c r="C11766"/>
      <c r="D11766"/>
      <c r="E11766"/>
      <c r="F11766"/>
      <c r="G11766"/>
      <c r="H11766"/>
      <c r="I11766"/>
      <c r="J11766"/>
      <c r="K11766"/>
      <c r="L11766"/>
      <c r="M11766"/>
      <c r="N11766"/>
      <c r="O11766"/>
      <c r="P11766"/>
      <c r="Q11766"/>
    </row>
    <row r="11767" spans="3:17" x14ac:dyDescent="0.35">
      <c r="C11767"/>
      <c r="D11767"/>
      <c r="E11767"/>
      <c r="F11767"/>
      <c r="G11767"/>
      <c r="H11767"/>
      <c r="I11767"/>
      <c r="J11767"/>
      <c r="K11767"/>
      <c r="L11767"/>
      <c r="M11767"/>
      <c r="N11767"/>
      <c r="O11767"/>
      <c r="P11767"/>
      <c r="Q11767"/>
    </row>
    <row r="11768" spans="3:17" x14ac:dyDescent="0.35">
      <c r="C11768"/>
      <c r="D11768"/>
      <c r="E11768"/>
      <c r="F11768"/>
      <c r="G11768"/>
      <c r="H11768"/>
      <c r="I11768"/>
      <c r="J11768"/>
      <c r="K11768"/>
      <c r="L11768"/>
      <c r="M11768"/>
      <c r="N11768"/>
      <c r="O11768"/>
      <c r="P11768"/>
      <c r="Q11768"/>
    </row>
    <row r="11769" spans="3:17" x14ac:dyDescent="0.35">
      <c r="C11769"/>
      <c r="D11769"/>
      <c r="E11769"/>
      <c r="F11769"/>
      <c r="G11769"/>
      <c r="H11769"/>
      <c r="I11769"/>
      <c r="J11769"/>
      <c r="K11769"/>
      <c r="L11769"/>
      <c r="M11769"/>
      <c r="N11769"/>
      <c r="O11769"/>
      <c r="P11769"/>
      <c r="Q11769"/>
    </row>
    <row r="11770" spans="3:17" x14ac:dyDescent="0.35">
      <c r="C11770"/>
      <c r="D11770"/>
      <c r="E11770"/>
      <c r="F11770"/>
      <c r="G11770"/>
      <c r="H11770"/>
      <c r="I11770"/>
      <c r="J11770"/>
      <c r="K11770"/>
      <c r="L11770"/>
      <c r="M11770"/>
      <c r="N11770"/>
      <c r="O11770"/>
      <c r="P11770"/>
      <c r="Q11770"/>
    </row>
    <row r="11771" spans="3:17" x14ac:dyDescent="0.35">
      <c r="C11771"/>
      <c r="D11771"/>
      <c r="E11771"/>
      <c r="F11771"/>
      <c r="G11771"/>
      <c r="H11771"/>
      <c r="I11771"/>
      <c r="J11771"/>
      <c r="K11771"/>
      <c r="L11771"/>
      <c r="M11771"/>
      <c r="N11771"/>
      <c r="O11771"/>
      <c r="P11771"/>
      <c r="Q11771"/>
    </row>
    <row r="11772" spans="3:17" x14ac:dyDescent="0.35">
      <c r="C11772"/>
      <c r="D11772"/>
      <c r="E11772"/>
      <c r="F11772"/>
      <c r="G11772"/>
      <c r="H11772"/>
      <c r="I11772"/>
      <c r="J11772"/>
      <c r="K11772"/>
      <c r="L11772"/>
      <c r="M11772"/>
      <c r="N11772"/>
      <c r="O11772"/>
      <c r="P11772"/>
      <c r="Q11772"/>
    </row>
    <row r="11773" spans="3:17" x14ac:dyDescent="0.35">
      <c r="C11773"/>
      <c r="D11773"/>
      <c r="E11773"/>
      <c r="F11773"/>
      <c r="G11773"/>
      <c r="H11773"/>
      <c r="I11773"/>
      <c r="J11773"/>
      <c r="K11773"/>
      <c r="L11773"/>
      <c r="M11773"/>
      <c r="N11773"/>
      <c r="O11773"/>
      <c r="P11773"/>
      <c r="Q11773"/>
    </row>
    <row r="11774" spans="3:17" x14ac:dyDescent="0.35">
      <c r="C11774"/>
      <c r="D11774"/>
      <c r="E11774"/>
      <c r="F11774"/>
      <c r="G11774"/>
      <c r="H11774"/>
      <c r="I11774"/>
      <c r="J11774"/>
      <c r="K11774"/>
      <c r="L11774"/>
      <c r="M11774"/>
      <c r="N11774"/>
      <c r="O11774"/>
      <c r="P11774"/>
      <c r="Q11774"/>
    </row>
    <row r="11775" spans="3:17" x14ac:dyDescent="0.35">
      <c r="C11775"/>
      <c r="D11775"/>
      <c r="E11775"/>
      <c r="F11775"/>
      <c r="G11775"/>
      <c r="H11775"/>
      <c r="I11775"/>
      <c r="J11775"/>
      <c r="K11775"/>
      <c r="L11775"/>
      <c r="M11775"/>
      <c r="N11775"/>
      <c r="O11775"/>
      <c r="P11775"/>
      <c r="Q11775"/>
    </row>
    <row r="11776" spans="3:17" x14ac:dyDescent="0.35">
      <c r="C11776"/>
      <c r="D11776"/>
      <c r="E11776"/>
      <c r="F11776"/>
      <c r="G11776"/>
      <c r="H11776"/>
      <c r="I11776"/>
      <c r="J11776"/>
      <c r="K11776"/>
      <c r="L11776"/>
      <c r="M11776"/>
      <c r="N11776"/>
      <c r="O11776"/>
      <c r="P11776"/>
      <c r="Q11776"/>
    </row>
    <row r="11777" spans="3:17" x14ac:dyDescent="0.35">
      <c r="C11777"/>
      <c r="D11777"/>
      <c r="E11777"/>
      <c r="F11777"/>
      <c r="G11777"/>
      <c r="H11777"/>
      <c r="I11777"/>
      <c r="J11777"/>
      <c r="K11777"/>
      <c r="L11777"/>
      <c r="M11777"/>
      <c r="N11777"/>
      <c r="O11777"/>
      <c r="P11777"/>
      <c r="Q11777"/>
    </row>
    <row r="11778" spans="3:17" x14ac:dyDescent="0.35">
      <c r="C11778"/>
      <c r="D11778"/>
      <c r="E11778"/>
      <c r="F11778"/>
      <c r="G11778"/>
      <c r="H11778"/>
      <c r="I11778"/>
      <c r="J11778"/>
      <c r="K11778"/>
      <c r="L11778"/>
      <c r="M11778"/>
      <c r="N11778"/>
      <c r="O11778"/>
      <c r="P11778"/>
      <c r="Q11778"/>
    </row>
    <row r="11779" spans="3:17" x14ac:dyDescent="0.35">
      <c r="C11779"/>
      <c r="D11779"/>
      <c r="E11779"/>
      <c r="F11779"/>
      <c r="G11779"/>
      <c r="H11779"/>
      <c r="I11779"/>
      <c r="J11779"/>
      <c r="K11779"/>
      <c r="L11779"/>
      <c r="M11779"/>
      <c r="N11779"/>
      <c r="O11779"/>
      <c r="P11779"/>
      <c r="Q11779"/>
    </row>
    <row r="11780" spans="3:17" x14ac:dyDescent="0.35">
      <c r="C11780"/>
      <c r="D11780"/>
      <c r="E11780"/>
      <c r="F11780"/>
      <c r="G11780"/>
      <c r="H11780"/>
      <c r="I11780"/>
      <c r="J11780"/>
      <c r="K11780"/>
      <c r="L11780"/>
      <c r="M11780"/>
      <c r="N11780"/>
      <c r="O11780"/>
      <c r="P11780"/>
      <c r="Q11780"/>
    </row>
    <row r="11781" spans="3:17" x14ac:dyDescent="0.35">
      <c r="C11781"/>
      <c r="D11781"/>
      <c r="E11781"/>
      <c r="F11781"/>
      <c r="G11781"/>
      <c r="H11781"/>
      <c r="I11781"/>
      <c r="J11781"/>
      <c r="K11781"/>
      <c r="L11781"/>
      <c r="M11781"/>
      <c r="N11781"/>
      <c r="O11781"/>
      <c r="P11781"/>
      <c r="Q11781"/>
    </row>
    <row r="11782" spans="3:17" x14ac:dyDescent="0.35">
      <c r="C11782"/>
      <c r="D11782"/>
      <c r="E11782"/>
      <c r="F11782"/>
      <c r="G11782"/>
      <c r="H11782"/>
      <c r="I11782"/>
      <c r="J11782"/>
      <c r="K11782"/>
      <c r="L11782"/>
      <c r="M11782"/>
      <c r="N11782"/>
      <c r="O11782"/>
      <c r="P11782"/>
      <c r="Q11782"/>
    </row>
    <row r="11783" spans="3:17" x14ac:dyDescent="0.35">
      <c r="C11783"/>
      <c r="D11783"/>
      <c r="E11783"/>
      <c r="F11783"/>
      <c r="G11783"/>
      <c r="H11783"/>
      <c r="I11783"/>
      <c r="J11783"/>
      <c r="K11783"/>
      <c r="L11783"/>
      <c r="M11783"/>
      <c r="N11783"/>
      <c r="O11783"/>
      <c r="P11783"/>
      <c r="Q11783"/>
    </row>
    <row r="11784" spans="3:17" x14ac:dyDescent="0.35">
      <c r="C11784"/>
      <c r="D11784"/>
      <c r="E11784"/>
      <c r="F11784"/>
      <c r="G11784"/>
      <c r="H11784"/>
      <c r="I11784"/>
      <c r="J11784"/>
      <c r="K11784"/>
      <c r="L11784"/>
      <c r="M11784"/>
      <c r="N11784"/>
      <c r="O11784"/>
      <c r="P11784"/>
      <c r="Q11784"/>
    </row>
    <row r="11785" spans="3:17" x14ac:dyDescent="0.35">
      <c r="C11785"/>
      <c r="D11785"/>
      <c r="E11785"/>
      <c r="F11785"/>
      <c r="G11785"/>
      <c r="H11785"/>
      <c r="I11785"/>
      <c r="J11785"/>
      <c r="K11785"/>
      <c r="L11785"/>
      <c r="M11785"/>
      <c r="N11785"/>
      <c r="O11785"/>
      <c r="P11785"/>
      <c r="Q11785"/>
    </row>
    <row r="11786" spans="3:17" x14ac:dyDescent="0.35">
      <c r="C11786"/>
      <c r="D11786"/>
      <c r="E11786"/>
      <c r="F11786"/>
      <c r="G11786"/>
      <c r="H11786"/>
      <c r="I11786"/>
      <c r="J11786"/>
      <c r="K11786"/>
      <c r="L11786"/>
      <c r="M11786"/>
      <c r="N11786"/>
      <c r="O11786"/>
      <c r="P11786"/>
      <c r="Q11786"/>
    </row>
    <row r="11787" spans="3:17" x14ac:dyDescent="0.35">
      <c r="C11787"/>
      <c r="D11787"/>
      <c r="E11787"/>
      <c r="F11787"/>
      <c r="G11787"/>
      <c r="H11787"/>
      <c r="I11787"/>
      <c r="J11787"/>
      <c r="K11787"/>
      <c r="L11787"/>
      <c r="M11787"/>
      <c r="N11787"/>
      <c r="O11787"/>
      <c r="P11787"/>
      <c r="Q11787"/>
    </row>
    <row r="11788" spans="3:17" x14ac:dyDescent="0.35">
      <c r="C11788"/>
      <c r="D11788"/>
      <c r="E11788"/>
      <c r="F11788"/>
      <c r="G11788"/>
      <c r="H11788"/>
      <c r="I11788"/>
      <c r="J11788"/>
      <c r="K11788"/>
      <c r="L11788"/>
      <c r="M11788"/>
      <c r="N11788"/>
      <c r="O11788"/>
      <c r="P11788"/>
      <c r="Q11788"/>
    </row>
    <row r="11789" spans="3:17" x14ac:dyDescent="0.35">
      <c r="C11789"/>
      <c r="D11789"/>
      <c r="E11789"/>
      <c r="F11789"/>
      <c r="G11789"/>
      <c r="H11789"/>
      <c r="I11789"/>
      <c r="J11789"/>
      <c r="K11789"/>
      <c r="L11789"/>
      <c r="M11789"/>
      <c r="N11789"/>
      <c r="O11789"/>
      <c r="P11789"/>
      <c r="Q11789"/>
    </row>
    <row r="11790" spans="3:17" x14ac:dyDescent="0.35">
      <c r="C11790"/>
      <c r="D11790"/>
      <c r="E11790"/>
      <c r="F11790"/>
      <c r="G11790"/>
      <c r="H11790"/>
      <c r="I11790"/>
      <c r="J11790"/>
      <c r="K11790"/>
      <c r="L11790"/>
      <c r="M11790"/>
      <c r="N11790"/>
      <c r="O11790"/>
      <c r="P11790"/>
      <c r="Q11790"/>
    </row>
    <row r="11791" spans="3:17" x14ac:dyDescent="0.35">
      <c r="C11791"/>
      <c r="D11791"/>
      <c r="E11791"/>
      <c r="F11791"/>
      <c r="G11791"/>
      <c r="H11791"/>
      <c r="I11791"/>
      <c r="J11791"/>
      <c r="K11791"/>
      <c r="L11791"/>
      <c r="M11791"/>
      <c r="N11791"/>
      <c r="O11791"/>
      <c r="P11791"/>
      <c r="Q11791"/>
    </row>
    <row r="11792" spans="3:17" x14ac:dyDescent="0.35">
      <c r="C11792"/>
      <c r="D11792"/>
      <c r="E11792"/>
      <c r="F11792"/>
      <c r="G11792"/>
      <c r="H11792"/>
      <c r="I11792"/>
      <c r="J11792"/>
      <c r="K11792"/>
      <c r="L11792"/>
      <c r="M11792"/>
      <c r="N11792"/>
      <c r="O11792"/>
      <c r="P11792"/>
      <c r="Q11792"/>
    </row>
    <row r="11793" spans="3:17" x14ac:dyDescent="0.35">
      <c r="C11793"/>
      <c r="D11793"/>
      <c r="E11793"/>
      <c r="F11793"/>
      <c r="G11793"/>
      <c r="H11793"/>
      <c r="I11793"/>
      <c r="J11793"/>
      <c r="K11793"/>
      <c r="L11793"/>
      <c r="M11793"/>
      <c r="N11793"/>
      <c r="O11793"/>
      <c r="P11793"/>
      <c r="Q11793"/>
    </row>
    <row r="11794" spans="3:17" x14ac:dyDescent="0.35">
      <c r="C11794"/>
      <c r="D11794"/>
      <c r="E11794"/>
      <c r="F11794"/>
      <c r="G11794"/>
      <c r="H11794"/>
      <c r="I11794"/>
      <c r="J11794"/>
      <c r="K11794"/>
      <c r="L11794"/>
      <c r="M11794"/>
      <c r="N11794"/>
      <c r="O11794"/>
      <c r="P11794"/>
      <c r="Q11794"/>
    </row>
    <row r="11795" spans="3:17" x14ac:dyDescent="0.35">
      <c r="C11795"/>
      <c r="D11795"/>
      <c r="E11795"/>
      <c r="F11795"/>
      <c r="G11795"/>
      <c r="H11795"/>
      <c r="I11795"/>
      <c r="J11795"/>
      <c r="K11795"/>
      <c r="L11795"/>
      <c r="M11795"/>
      <c r="N11795"/>
      <c r="O11795"/>
      <c r="P11795"/>
      <c r="Q11795"/>
    </row>
    <row r="11796" spans="3:17" x14ac:dyDescent="0.35">
      <c r="C11796"/>
      <c r="D11796"/>
      <c r="E11796"/>
      <c r="F11796"/>
      <c r="G11796"/>
      <c r="H11796"/>
      <c r="I11796"/>
      <c r="J11796"/>
      <c r="K11796"/>
      <c r="L11796"/>
      <c r="M11796"/>
      <c r="N11796"/>
      <c r="O11796"/>
      <c r="P11796"/>
      <c r="Q11796"/>
    </row>
    <row r="11797" spans="3:17" x14ac:dyDescent="0.35">
      <c r="C11797"/>
      <c r="D11797"/>
      <c r="E11797"/>
      <c r="F11797"/>
      <c r="G11797"/>
      <c r="H11797"/>
      <c r="I11797"/>
      <c r="J11797"/>
      <c r="K11797"/>
      <c r="L11797"/>
      <c r="M11797"/>
      <c r="N11797"/>
      <c r="O11797"/>
      <c r="P11797"/>
      <c r="Q11797"/>
    </row>
    <row r="11798" spans="3:17" x14ac:dyDescent="0.35">
      <c r="C11798"/>
      <c r="D11798"/>
      <c r="E11798"/>
      <c r="F11798"/>
      <c r="G11798"/>
      <c r="H11798"/>
      <c r="I11798"/>
      <c r="J11798"/>
      <c r="K11798"/>
      <c r="L11798"/>
      <c r="M11798"/>
      <c r="N11798"/>
      <c r="O11798"/>
      <c r="P11798"/>
      <c r="Q11798"/>
    </row>
    <row r="11799" spans="3:17" x14ac:dyDescent="0.35">
      <c r="C11799"/>
      <c r="D11799"/>
      <c r="E11799"/>
      <c r="F11799"/>
      <c r="G11799"/>
      <c r="H11799"/>
      <c r="I11799"/>
      <c r="J11799"/>
      <c r="K11799"/>
      <c r="L11799"/>
      <c r="M11799"/>
      <c r="N11799"/>
      <c r="O11799"/>
      <c r="P11799"/>
      <c r="Q11799"/>
    </row>
    <row r="11800" spans="3:17" x14ac:dyDescent="0.35">
      <c r="C11800"/>
      <c r="D11800"/>
      <c r="E11800"/>
      <c r="F11800"/>
      <c r="G11800"/>
      <c r="H11800"/>
      <c r="I11800"/>
      <c r="J11800"/>
      <c r="K11800"/>
      <c r="L11800"/>
      <c r="M11800"/>
      <c r="N11800"/>
      <c r="O11800"/>
      <c r="P11800"/>
      <c r="Q11800"/>
    </row>
    <row r="11801" spans="3:17" x14ac:dyDescent="0.35">
      <c r="C11801"/>
      <c r="D11801"/>
      <c r="E11801"/>
      <c r="F11801"/>
      <c r="G11801"/>
      <c r="H11801"/>
      <c r="I11801"/>
      <c r="J11801"/>
      <c r="K11801"/>
      <c r="L11801"/>
      <c r="M11801"/>
      <c r="N11801"/>
      <c r="O11801"/>
      <c r="P11801"/>
      <c r="Q11801"/>
    </row>
    <row r="11802" spans="3:17" x14ac:dyDescent="0.35">
      <c r="C11802"/>
      <c r="D11802"/>
      <c r="E11802"/>
      <c r="F11802"/>
      <c r="G11802"/>
      <c r="H11802"/>
      <c r="I11802"/>
      <c r="J11802"/>
      <c r="K11802"/>
      <c r="L11802"/>
      <c r="M11802"/>
      <c r="N11802"/>
      <c r="O11802"/>
      <c r="P11802"/>
      <c r="Q11802"/>
    </row>
    <row r="11803" spans="3:17" x14ac:dyDescent="0.35">
      <c r="C11803"/>
      <c r="D11803"/>
      <c r="E11803"/>
      <c r="F11803"/>
      <c r="G11803"/>
      <c r="H11803"/>
      <c r="I11803"/>
      <c r="J11803"/>
      <c r="K11803"/>
      <c r="L11803"/>
      <c r="M11803"/>
      <c r="N11803"/>
      <c r="O11803"/>
      <c r="P11803"/>
      <c r="Q11803"/>
    </row>
    <row r="11804" spans="3:17" x14ac:dyDescent="0.35">
      <c r="C11804"/>
      <c r="D11804"/>
      <c r="E11804"/>
      <c r="F11804"/>
      <c r="G11804"/>
      <c r="H11804"/>
      <c r="I11804"/>
      <c r="J11804"/>
      <c r="K11804"/>
      <c r="L11804"/>
      <c r="M11804"/>
      <c r="N11804"/>
      <c r="O11804"/>
      <c r="P11804"/>
      <c r="Q11804"/>
    </row>
    <row r="11805" spans="3:17" x14ac:dyDescent="0.35">
      <c r="C11805"/>
      <c r="D11805"/>
      <c r="E11805"/>
      <c r="F11805"/>
      <c r="G11805"/>
      <c r="H11805"/>
      <c r="I11805"/>
      <c r="J11805"/>
      <c r="K11805"/>
      <c r="L11805"/>
      <c r="M11805"/>
      <c r="N11805"/>
      <c r="O11805"/>
      <c r="P11805"/>
      <c r="Q11805"/>
    </row>
    <row r="11806" spans="3:17" x14ac:dyDescent="0.35">
      <c r="C11806"/>
      <c r="D11806"/>
      <c r="E11806"/>
      <c r="F11806"/>
      <c r="G11806"/>
      <c r="H11806"/>
      <c r="I11806"/>
      <c r="J11806"/>
      <c r="K11806"/>
      <c r="L11806"/>
      <c r="M11806"/>
      <c r="N11806"/>
      <c r="O11806"/>
      <c r="P11806"/>
      <c r="Q11806"/>
    </row>
    <row r="11807" spans="3:17" x14ac:dyDescent="0.35">
      <c r="C11807"/>
      <c r="D11807"/>
      <c r="E11807"/>
      <c r="F11807"/>
      <c r="G11807"/>
      <c r="H11807"/>
      <c r="I11807"/>
      <c r="J11807"/>
      <c r="K11807"/>
      <c r="L11807"/>
      <c r="M11807"/>
      <c r="N11807"/>
      <c r="O11807"/>
      <c r="P11807"/>
      <c r="Q11807"/>
    </row>
    <row r="11808" spans="3:17" x14ac:dyDescent="0.35">
      <c r="C11808"/>
      <c r="D11808"/>
      <c r="E11808"/>
      <c r="F11808"/>
      <c r="G11808"/>
      <c r="H11808"/>
      <c r="I11808"/>
      <c r="J11808"/>
      <c r="K11808"/>
      <c r="L11808"/>
      <c r="M11808"/>
      <c r="N11808"/>
      <c r="O11808"/>
      <c r="P11808"/>
      <c r="Q11808"/>
    </row>
    <row r="11809" spans="3:17" x14ac:dyDescent="0.35">
      <c r="C11809"/>
      <c r="D11809"/>
      <c r="E11809"/>
      <c r="F11809"/>
      <c r="G11809"/>
      <c r="H11809"/>
      <c r="I11809"/>
      <c r="J11809"/>
      <c r="K11809"/>
      <c r="L11809"/>
      <c r="M11809"/>
      <c r="N11809"/>
      <c r="O11809"/>
      <c r="P11809"/>
      <c r="Q11809"/>
    </row>
    <row r="11810" spans="3:17" x14ac:dyDescent="0.35">
      <c r="C11810"/>
      <c r="D11810"/>
      <c r="E11810"/>
      <c r="F11810"/>
      <c r="G11810"/>
      <c r="H11810"/>
      <c r="I11810"/>
      <c r="J11810"/>
      <c r="K11810"/>
      <c r="L11810"/>
      <c r="M11810"/>
      <c r="N11810"/>
      <c r="O11810"/>
      <c r="P11810"/>
      <c r="Q11810"/>
    </row>
    <row r="11811" spans="3:17" x14ac:dyDescent="0.35">
      <c r="C11811"/>
      <c r="D11811"/>
      <c r="E11811"/>
      <c r="F11811"/>
      <c r="G11811"/>
      <c r="H11811"/>
      <c r="I11811"/>
      <c r="J11811"/>
      <c r="K11811"/>
      <c r="L11811"/>
      <c r="M11811"/>
      <c r="N11811"/>
      <c r="O11811"/>
      <c r="P11811"/>
      <c r="Q11811"/>
    </row>
    <row r="11812" spans="3:17" x14ac:dyDescent="0.35">
      <c r="C11812"/>
      <c r="D11812"/>
      <c r="E11812"/>
      <c r="F11812"/>
      <c r="G11812"/>
      <c r="H11812"/>
      <c r="I11812"/>
      <c r="J11812"/>
      <c r="K11812"/>
      <c r="L11812"/>
      <c r="M11812"/>
      <c r="N11812"/>
      <c r="O11812"/>
      <c r="P11812"/>
      <c r="Q11812"/>
    </row>
    <row r="11813" spans="3:17" x14ac:dyDescent="0.35">
      <c r="C11813"/>
      <c r="D11813"/>
      <c r="E11813"/>
      <c r="F11813"/>
      <c r="G11813"/>
      <c r="H11813"/>
      <c r="I11813"/>
      <c r="J11813"/>
      <c r="K11813"/>
      <c r="L11813"/>
      <c r="M11813"/>
      <c r="N11813"/>
      <c r="O11813"/>
      <c r="P11813"/>
      <c r="Q11813"/>
    </row>
    <row r="11814" spans="3:17" x14ac:dyDescent="0.35">
      <c r="C11814"/>
      <c r="D11814"/>
      <c r="E11814"/>
      <c r="F11814"/>
      <c r="G11814"/>
      <c r="H11814"/>
      <c r="I11814"/>
      <c r="J11814"/>
      <c r="K11814"/>
      <c r="L11814"/>
      <c r="M11814"/>
      <c r="N11814"/>
      <c r="O11814"/>
      <c r="P11814"/>
      <c r="Q11814"/>
    </row>
    <row r="11815" spans="3:17" x14ac:dyDescent="0.35">
      <c r="C11815"/>
      <c r="D11815"/>
      <c r="E11815"/>
      <c r="F11815"/>
      <c r="G11815"/>
      <c r="H11815"/>
      <c r="I11815"/>
      <c r="J11815"/>
      <c r="K11815"/>
      <c r="L11815"/>
      <c r="M11815"/>
      <c r="N11815"/>
      <c r="O11815"/>
      <c r="P11815"/>
      <c r="Q11815"/>
    </row>
    <row r="11816" spans="3:17" x14ac:dyDescent="0.35">
      <c r="C11816"/>
      <c r="D11816"/>
      <c r="E11816"/>
      <c r="F11816"/>
      <c r="G11816"/>
      <c r="H11816"/>
      <c r="I11816"/>
      <c r="J11816"/>
      <c r="K11816"/>
      <c r="L11816"/>
      <c r="M11816"/>
      <c r="N11816"/>
      <c r="O11816"/>
      <c r="P11816"/>
      <c r="Q11816"/>
    </row>
    <row r="11817" spans="3:17" x14ac:dyDescent="0.35">
      <c r="C11817"/>
      <c r="D11817"/>
      <c r="E11817"/>
      <c r="F11817"/>
      <c r="G11817"/>
      <c r="H11817"/>
      <c r="I11817"/>
      <c r="J11817"/>
      <c r="K11817"/>
      <c r="L11817"/>
      <c r="M11817"/>
      <c r="N11817"/>
      <c r="O11817"/>
      <c r="P11817"/>
      <c r="Q11817"/>
    </row>
    <row r="11818" spans="3:17" x14ac:dyDescent="0.35">
      <c r="C11818"/>
      <c r="D11818"/>
      <c r="E11818"/>
      <c r="F11818"/>
      <c r="G11818"/>
      <c r="H11818"/>
      <c r="I11818"/>
      <c r="J11818"/>
      <c r="K11818"/>
      <c r="L11818"/>
      <c r="M11818"/>
      <c r="N11818"/>
      <c r="O11818"/>
      <c r="P11818"/>
      <c r="Q11818"/>
    </row>
    <row r="11819" spans="3:17" x14ac:dyDescent="0.35">
      <c r="C11819"/>
      <c r="D11819"/>
      <c r="E11819"/>
      <c r="F11819"/>
      <c r="G11819"/>
      <c r="H11819"/>
      <c r="I11819"/>
      <c r="J11819"/>
      <c r="K11819"/>
      <c r="L11819"/>
      <c r="M11819"/>
      <c r="N11819"/>
      <c r="O11819"/>
      <c r="P11819"/>
      <c r="Q11819"/>
    </row>
    <row r="11820" spans="3:17" x14ac:dyDescent="0.35">
      <c r="C11820"/>
      <c r="D11820"/>
      <c r="E11820"/>
      <c r="F11820"/>
      <c r="G11820"/>
      <c r="H11820"/>
      <c r="I11820"/>
      <c r="J11820"/>
      <c r="K11820"/>
      <c r="L11820"/>
      <c r="M11820"/>
      <c r="N11820"/>
      <c r="O11820"/>
      <c r="P11820"/>
      <c r="Q11820"/>
    </row>
    <row r="11821" spans="3:17" x14ac:dyDescent="0.35">
      <c r="C11821"/>
      <c r="D11821"/>
      <c r="E11821"/>
      <c r="F11821"/>
      <c r="G11821"/>
      <c r="H11821"/>
      <c r="I11821"/>
      <c r="J11821"/>
      <c r="K11821"/>
      <c r="L11821"/>
      <c r="M11821"/>
      <c r="N11821"/>
      <c r="O11821"/>
      <c r="P11821"/>
      <c r="Q11821"/>
    </row>
    <row r="11822" spans="3:17" x14ac:dyDescent="0.35">
      <c r="C11822"/>
      <c r="D11822"/>
      <c r="E11822"/>
      <c r="F11822"/>
      <c r="G11822"/>
      <c r="H11822"/>
      <c r="I11822"/>
      <c r="J11822"/>
      <c r="K11822"/>
      <c r="L11822"/>
      <c r="M11822"/>
      <c r="N11822"/>
      <c r="O11822"/>
      <c r="P11822"/>
      <c r="Q11822"/>
    </row>
    <row r="11823" spans="3:17" x14ac:dyDescent="0.35">
      <c r="C11823"/>
      <c r="D11823"/>
      <c r="E11823"/>
      <c r="F11823"/>
      <c r="G11823"/>
      <c r="H11823"/>
      <c r="I11823"/>
      <c r="J11823"/>
      <c r="K11823"/>
      <c r="L11823"/>
      <c r="M11823"/>
      <c r="N11823"/>
      <c r="O11823"/>
      <c r="P11823"/>
      <c r="Q11823"/>
    </row>
    <row r="11824" spans="3:17" x14ac:dyDescent="0.35">
      <c r="C11824"/>
      <c r="D11824"/>
      <c r="E11824"/>
      <c r="F11824"/>
      <c r="G11824"/>
      <c r="H11824"/>
      <c r="I11824"/>
      <c r="J11824"/>
      <c r="K11824"/>
      <c r="L11824"/>
      <c r="M11824"/>
      <c r="N11824"/>
      <c r="O11824"/>
      <c r="P11824"/>
      <c r="Q11824"/>
    </row>
    <row r="11825" spans="3:17" x14ac:dyDescent="0.35">
      <c r="C11825"/>
      <c r="D11825"/>
      <c r="E11825"/>
      <c r="F11825"/>
      <c r="G11825"/>
      <c r="H11825"/>
      <c r="I11825"/>
      <c r="J11825"/>
      <c r="K11825"/>
      <c r="L11825"/>
      <c r="M11825"/>
      <c r="N11825"/>
      <c r="O11825"/>
      <c r="P11825"/>
      <c r="Q11825"/>
    </row>
    <row r="11826" spans="3:17" x14ac:dyDescent="0.35">
      <c r="C11826"/>
      <c r="D11826"/>
      <c r="E11826"/>
      <c r="F11826"/>
      <c r="G11826"/>
      <c r="H11826"/>
      <c r="I11826"/>
      <c r="J11826"/>
      <c r="K11826"/>
      <c r="L11826"/>
      <c r="M11826"/>
      <c r="N11826"/>
      <c r="O11826"/>
      <c r="P11826"/>
      <c r="Q11826"/>
    </row>
    <row r="11827" spans="3:17" x14ac:dyDescent="0.35">
      <c r="C11827"/>
      <c r="D11827"/>
      <c r="E11827"/>
      <c r="F11827"/>
      <c r="G11827"/>
      <c r="H11827"/>
      <c r="I11827"/>
      <c r="J11827"/>
      <c r="K11827"/>
      <c r="L11827"/>
      <c r="M11827"/>
      <c r="N11827"/>
      <c r="O11827"/>
      <c r="P11827"/>
      <c r="Q11827"/>
    </row>
    <row r="11828" spans="3:17" x14ac:dyDescent="0.35">
      <c r="C11828"/>
      <c r="D11828"/>
      <c r="E11828"/>
      <c r="F11828"/>
      <c r="G11828"/>
      <c r="H11828"/>
      <c r="I11828"/>
      <c r="J11828"/>
      <c r="K11828"/>
      <c r="L11828"/>
      <c r="M11828"/>
      <c r="N11828"/>
      <c r="O11828"/>
      <c r="P11828"/>
      <c r="Q11828"/>
    </row>
    <row r="11829" spans="3:17" x14ac:dyDescent="0.35">
      <c r="C11829"/>
      <c r="D11829"/>
      <c r="E11829"/>
      <c r="F11829"/>
      <c r="G11829"/>
      <c r="H11829"/>
      <c r="I11829"/>
      <c r="J11829"/>
      <c r="K11829"/>
      <c r="L11829"/>
      <c r="M11829"/>
      <c r="N11829"/>
      <c r="O11829"/>
      <c r="P11829"/>
      <c r="Q11829"/>
    </row>
    <row r="11830" spans="3:17" x14ac:dyDescent="0.35">
      <c r="C11830"/>
      <c r="D11830"/>
      <c r="E11830"/>
      <c r="F11830"/>
      <c r="G11830"/>
      <c r="H11830"/>
      <c r="I11830"/>
      <c r="J11830"/>
      <c r="K11830"/>
      <c r="L11830"/>
      <c r="M11830"/>
      <c r="N11830"/>
      <c r="O11830"/>
      <c r="P11830"/>
      <c r="Q11830"/>
    </row>
    <row r="11831" spans="3:17" x14ac:dyDescent="0.35">
      <c r="C11831"/>
      <c r="D11831"/>
      <c r="E11831"/>
      <c r="F11831"/>
      <c r="G11831"/>
      <c r="H11831"/>
      <c r="I11831"/>
      <c r="J11831"/>
      <c r="K11831"/>
      <c r="L11831"/>
      <c r="M11831"/>
      <c r="N11831"/>
      <c r="O11831"/>
      <c r="P11831"/>
      <c r="Q11831"/>
    </row>
    <row r="11832" spans="3:17" x14ac:dyDescent="0.35">
      <c r="C11832"/>
      <c r="D11832"/>
      <c r="E11832"/>
      <c r="F11832"/>
      <c r="G11832"/>
      <c r="H11832"/>
      <c r="I11832"/>
      <c r="J11832"/>
      <c r="K11832"/>
      <c r="L11832"/>
      <c r="M11832"/>
      <c r="N11832"/>
      <c r="O11832"/>
      <c r="P11832"/>
      <c r="Q11832"/>
    </row>
    <row r="11833" spans="3:17" x14ac:dyDescent="0.35">
      <c r="C11833"/>
      <c r="D11833"/>
      <c r="E11833"/>
      <c r="F11833"/>
      <c r="G11833"/>
      <c r="H11833"/>
      <c r="I11833"/>
      <c r="J11833"/>
      <c r="K11833"/>
      <c r="L11833"/>
      <c r="M11833"/>
      <c r="N11833"/>
      <c r="O11833"/>
      <c r="P11833"/>
      <c r="Q11833"/>
    </row>
    <row r="11834" spans="3:17" x14ac:dyDescent="0.35">
      <c r="C11834"/>
      <c r="D11834"/>
      <c r="E11834"/>
      <c r="F11834"/>
      <c r="G11834"/>
      <c r="H11834"/>
      <c r="I11834"/>
      <c r="J11834"/>
      <c r="K11834"/>
      <c r="L11834"/>
      <c r="M11834"/>
      <c r="N11834"/>
      <c r="O11834"/>
      <c r="P11834"/>
      <c r="Q11834"/>
    </row>
    <row r="11835" spans="3:17" x14ac:dyDescent="0.35">
      <c r="C11835"/>
      <c r="D11835"/>
      <c r="E11835"/>
      <c r="F11835"/>
      <c r="G11835"/>
      <c r="H11835"/>
      <c r="I11835"/>
      <c r="J11835"/>
      <c r="K11835"/>
      <c r="L11835"/>
      <c r="M11835"/>
      <c r="N11835"/>
      <c r="O11835"/>
      <c r="P11835"/>
      <c r="Q11835"/>
    </row>
    <row r="11836" spans="3:17" x14ac:dyDescent="0.35">
      <c r="C11836"/>
      <c r="D11836"/>
      <c r="E11836"/>
      <c r="F11836"/>
      <c r="G11836"/>
      <c r="H11836"/>
      <c r="I11836"/>
      <c r="J11836"/>
      <c r="K11836"/>
      <c r="L11836"/>
      <c r="M11836"/>
      <c r="N11836"/>
      <c r="O11836"/>
      <c r="P11836"/>
      <c r="Q11836"/>
    </row>
    <row r="11837" spans="3:17" x14ac:dyDescent="0.35">
      <c r="C11837"/>
      <c r="D11837"/>
      <c r="E11837"/>
      <c r="F11837"/>
      <c r="G11837"/>
      <c r="H11837"/>
      <c r="I11837"/>
      <c r="J11837"/>
      <c r="K11837"/>
      <c r="L11837"/>
      <c r="M11837"/>
      <c r="N11837"/>
      <c r="O11837"/>
      <c r="P11837"/>
      <c r="Q11837"/>
    </row>
    <row r="11838" spans="3:17" x14ac:dyDescent="0.35">
      <c r="C11838"/>
      <c r="D11838"/>
      <c r="E11838"/>
      <c r="F11838"/>
      <c r="G11838"/>
      <c r="H11838"/>
      <c r="I11838"/>
      <c r="J11838"/>
      <c r="K11838"/>
      <c r="L11838"/>
      <c r="M11838"/>
      <c r="N11838"/>
      <c r="O11838"/>
      <c r="P11838"/>
      <c r="Q11838"/>
    </row>
    <row r="11839" spans="3:17" x14ac:dyDescent="0.35">
      <c r="C11839"/>
      <c r="D11839"/>
      <c r="E11839"/>
      <c r="F11839"/>
      <c r="G11839"/>
      <c r="H11839"/>
      <c r="I11839"/>
      <c r="J11839"/>
      <c r="K11839"/>
      <c r="L11839"/>
      <c r="M11839"/>
      <c r="N11839"/>
      <c r="O11839"/>
      <c r="P11839"/>
      <c r="Q11839"/>
    </row>
    <row r="11840" spans="3:17" x14ac:dyDescent="0.35">
      <c r="C11840"/>
      <c r="D11840"/>
      <c r="E11840"/>
      <c r="F11840"/>
      <c r="G11840"/>
      <c r="H11840"/>
      <c r="I11840"/>
      <c r="J11840"/>
      <c r="K11840"/>
      <c r="L11840"/>
      <c r="M11840"/>
      <c r="N11840"/>
      <c r="O11840"/>
      <c r="P11840"/>
      <c r="Q11840"/>
    </row>
    <row r="11841" spans="3:17" x14ac:dyDescent="0.35">
      <c r="C11841"/>
      <c r="D11841"/>
      <c r="E11841"/>
      <c r="F11841"/>
      <c r="G11841"/>
      <c r="H11841"/>
      <c r="I11841"/>
      <c r="J11841"/>
      <c r="K11841"/>
      <c r="L11841"/>
      <c r="M11841"/>
      <c r="N11841"/>
      <c r="O11841"/>
      <c r="P11841"/>
      <c r="Q11841"/>
    </row>
    <row r="11842" spans="3:17" x14ac:dyDescent="0.35">
      <c r="C11842"/>
      <c r="D11842"/>
      <c r="E11842"/>
      <c r="F11842"/>
      <c r="G11842"/>
      <c r="H11842"/>
      <c r="I11842"/>
      <c r="J11842"/>
      <c r="K11842"/>
      <c r="L11842"/>
      <c r="M11842"/>
      <c r="N11842"/>
      <c r="O11842"/>
      <c r="P11842"/>
      <c r="Q11842"/>
    </row>
    <row r="11843" spans="3:17" x14ac:dyDescent="0.35">
      <c r="C11843"/>
      <c r="D11843"/>
      <c r="E11843"/>
      <c r="F11843"/>
      <c r="G11843"/>
      <c r="H11843"/>
      <c r="I11843"/>
      <c r="J11843"/>
      <c r="K11843"/>
      <c r="L11843"/>
      <c r="M11843"/>
      <c r="N11843"/>
      <c r="O11843"/>
      <c r="P11843"/>
      <c r="Q11843"/>
    </row>
    <row r="11844" spans="3:17" x14ac:dyDescent="0.35">
      <c r="C11844"/>
      <c r="D11844"/>
      <c r="E11844"/>
      <c r="F11844"/>
      <c r="G11844"/>
      <c r="H11844"/>
      <c r="I11844"/>
      <c r="J11844"/>
      <c r="K11844"/>
      <c r="L11844"/>
      <c r="M11844"/>
      <c r="N11844"/>
      <c r="O11844"/>
      <c r="P11844"/>
      <c r="Q11844"/>
    </row>
    <row r="11845" spans="3:17" x14ac:dyDescent="0.35">
      <c r="C11845"/>
      <c r="D11845"/>
      <c r="E11845"/>
      <c r="F11845"/>
      <c r="G11845"/>
      <c r="H11845"/>
      <c r="I11845"/>
      <c r="J11845"/>
      <c r="K11845"/>
      <c r="L11845"/>
      <c r="M11845"/>
      <c r="N11845"/>
      <c r="O11845"/>
      <c r="P11845"/>
      <c r="Q11845"/>
    </row>
    <row r="11846" spans="3:17" x14ac:dyDescent="0.35">
      <c r="C11846"/>
      <c r="D11846"/>
      <c r="E11846"/>
      <c r="F11846"/>
      <c r="G11846"/>
      <c r="H11846"/>
      <c r="I11846"/>
      <c r="J11846"/>
      <c r="K11846"/>
      <c r="L11846"/>
      <c r="M11846"/>
      <c r="N11846"/>
      <c r="O11846"/>
      <c r="P11846"/>
      <c r="Q11846"/>
    </row>
    <row r="11847" spans="3:17" x14ac:dyDescent="0.35">
      <c r="C11847"/>
      <c r="D11847"/>
      <c r="E11847"/>
      <c r="F11847"/>
      <c r="G11847"/>
      <c r="H11847"/>
      <c r="I11847"/>
      <c r="J11847"/>
      <c r="K11847"/>
      <c r="L11847"/>
      <c r="M11847"/>
      <c r="N11847"/>
      <c r="O11847"/>
      <c r="P11847"/>
      <c r="Q11847"/>
    </row>
    <row r="11848" spans="3:17" x14ac:dyDescent="0.35">
      <c r="C11848"/>
      <c r="D11848"/>
      <c r="E11848"/>
      <c r="F11848"/>
      <c r="G11848"/>
      <c r="H11848"/>
      <c r="I11848"/>
      <c r="J11848"/>
      <c r="K11848"/>
      <c r="L11848"/>
      <c r="M11848"/>
      <c r="N11848"/>
      <c r="O11848"/>
      <c r="P11848"/>
      <c r="Q11848"/>
    </row>
    <row r="11849" spans="3:17" x14ac:dyDescent="0.35">
      <c r="C11849"/>
      <c r="D11849"/>
      <c r="E11849"/>
      <c r="F11849"/>
      <c r="G11849"/>
      <c r="H11849"/>
      <c r="I11849"/>
      <c r="J11849"/>
      <c r="K11849"/>
      <c r="L11849"/>
      <c r="M11849"/>
      <c r="N11849"/>
      <c r="O11849"/>
      <c r="P11849"/>
      <c r="Q11849"/>
    </row>
    <row r="11850" spans="3:17" x14ac:dyDescent="0.35">
      <c r="C11850"/>
      <c r="D11850"/>
      <c r="E11850"/>
      <c r="F11850"/>
      <c r="G11850"/>
      <c r="H11850"/>
      <c r="I11850"/>
      <c r="J11850"/>
      <c r="K11850"/>
      <c r="L11850"/>
      <c r="M11850"/>
      <c r="N11850"/>
      <c r="O11850"/>
      <c r="P11850"/>
      <c r="Q11850"/>
    </row>
    <row r="11851" spans="3:17" x14ac:dyDescent="0.35">
      <c r="C11851"/>
      <c r="D11851"/>
      <c r="E11851"/>
      <c r="F11851"/>
      <c r="G11851"/>
      <c r="H11851"/>
      <c r="I11851"/>
      <c r="J11851"/>
      <c r="K11851"/>
      <c r="L11851"/>
      <c r="M11851"/>
      <c r="N11851"/>
      <c r="O11851"/>
      <c r="P11851"/>
      <c r="Q11851"/>
    </row>
    <row r="11852" spans="3:17" x14ac:dyDescent="0.35">
      <c r="C11852"/>
      <c r="D11852"/>
      <c r="E11852"/>
      <c r="F11852"/>
      <c r="G11852"/>
      <c r="H11852"/>
      <c r="I11852"/>
      <c r="J11852"/>
      <c r="K11852"/>
      <c r="L11852"/>
      <c r="M11852"/>
      <c r="N11852"/>
      <c r="O11852"/>
      <c r="P11852"/>
      <c r="Q11852"/>
    </row>
    <row r="11853" spans="3:17" x14ac:dyDescent="0.35">
      <c r="C11853"/>
      <c r="D11853"/>
      <c r="E11853"/>
      <c r="F11853"/>
      <c r="G11853"/>
      <c r="H11853"/>
      <c r="I11853"/>
      <c r="J11853"/>
      <c r="K11853"/>
      <c r="L11853"/>
      <c r="M11853"/>
      <c r="N11853"/>
      <c r="O11853"/>
      <c r="P11853"/>
      <c r="Q11853"/>
    </row>
    <row r="11854" spans="3:17" x14ac:dyDescent="0.35">
      <c r="C11854"/>
      <c r="D11854"/>
      <c r="E11854"/>
      <c r="F11854"/>
      <c r="G11854"/>
      <c r="H11854"/>
      <c r="I11854"/>
      <c r="J11854"/>
      <c r="K11854"/>
      <c r="L11854"/>
      <c r="M11854"/>
      <c r="N11854"/>
      <c r="O11854"/>
      <c r="P11854"/>
      <c r="Q11854"/>
    </row>
    <row r="11855" spans="3:17" x14ac:dyDescent="0.35">
      <c r="C11855"/>
      <c r="D11855"/>
      <c r="E11855"/>
      <c r="F11855"/>
      <c r="G11855"/>
      <c r="H11855"/>
      <c r="I11855"/>
      <c r="J11855"/>
      <c r="K11855"/>
      <c r="L11855"/>
      <c r="M11855"/>
      <c r="N11855"/>
      <c r="O11855"/>
      <c r="P11855"/>
      <c r="Q11855"/>
    </row>
    <row r="11856" spans="3:17" x14ac:dyDescent="0.35">
      <c r="C11856"/>
      <c r="D11856"/>
      <c r="E11856"/>
      <c r="F11856"/>
      <c r="G11856"/>
      <c r="H11856"/>
      <c r="I11856"/>
      <c r="J11856"/>
      <c r="K11856"/>
      <c r="L11856"/>
      <c r="M11856"/>
      <c r="N11856"/>
      <c r="O11856"/>
      <c r="P11856"/>
      <c r="Q11856"/>
    </row>
    <row r="11857" spans="3:17" x14ac:dyDescent="0.35">
      <c r="C11857"/>
      <c r="D11857"/>
      <c r="E11857"/>
      <c r="F11857"/>
      <c r="G11857"/>
      <c r="H11857"/>
      <c r="I11857"/>
      <c r="J11857"/>
      <c r="K11857"/>
      <c r="L11857"/>
      <c r="M11857"/>
      <c r="N11857"/>
      <c r="O11857"/>
      <c r="P11857"/>
      <c r="Q11857"/>
    </row>
    <row r="11858" spans="3:17" x14ac:dyDescent="0.35">
      <c r="C11858"/>
      <c r="D11858"/>
      <c r="E11858"/>
      <c r="F11858"/>
      <c r="G11858"/>
      <c r="H11858"/>
      <c r="I11858"/>
      <c r="J11858"/>
      <c r="K11858"/>
      <c r="L11858"/>
      <c r="M11858"/>
      <c r="N11858"/>
      <c r="O11858"/>
      <c r="P11858"/>
      <c r="Q11858"/>
    </row>
    <row r="11859" spans="3:17" x14ac:dyDescent="0.35">
      <c r="C11859"/>
      <c r="D11859"/>
      <c r="E11859"/>
      <c r="F11859"/>
      <c r="G11859"/>
      <c r="H11859"/>
      <c r="I11859"/>
      <c r="J11859"/>
      <c r="K11859"/>
      <c r="L11859"/>
      <c r="M11859"/>
      <c r="N11859"/>
      <c r="O11859"/>
      <c r="P11859"/>
      <c r="Q11859"/>
    </row>
    <row r="11860" spans="3:17" x14ac:dyDescent="0.35">
      <c r="C11860"/>
      <c r="D11860"/>
      <c r="E11860"/>
      <c r="F11860"/>
      <c r="G11860"/>
      <c r="H11860"/>
      <c r="I11860"/>
      <c r="J11860"/>
      <c r="K11860"/>
      <c r="L11860"/>
      <c r="M11860"/>
      <c r="N11860"/>
      <c r="O11860"/>
      <c r="P11860"/>
      <c r="Q11860"/>
    </row>
    <row r="11861" spans="3:17" x14ac:dyDescent="0.35">
      <c r="C11861"/>
      <c r="D11861"/>
      <c r="E11861"/>
      <c r="F11861"/>
      <c r="G11861"/>
      <c r="H11861"/>
      <c r="I11861"/>
      <c r="J11861"/>
      <c r="K11861"/>
      <c r="L11861"/>
      <c r="M11861"/>
      <c r="N11861"/>
      <c r="O11861"/>
      <c r="P11861"/>
      <c r="Q11861"/>
    </row>
    <row r="11862" spans="3:17" x14ac:dyDescent="0.35">
      <c r="C11862"/>
      <c r="D11862"/>
      <c r="E11862"/>
      <c r="F11862"/>
      <c r="G11862"/>
      <c r="H11862"/>
      <c r="I11862"/>
      <c r="J11862"/>
      <c r="K11862"/>
      <c r="L11862"/>
      <c r="M11862"/>
      <c r="N11862"/>
      <c r="O11862"/>
      <c r="P11862"/>
      <c r="Q11862"/>
    </row>
    <row r="11863" spans="3:17" x14ac:dyDescent="0.35">
      <c r="C11863"/>
      <c r="D11863"/>
      <c r="E11863"/>
      <c r="F11863"/>
      <c r="G11863"/>
      <c r="H11863"/>
      <c r="I11863"/>
      <c r="J11863"/>
      <c r="K11863"/>
      <c r="L11863"/>
      <c r="M11863"/>
      <c r="N11863"/>
      <c r="O11863"/>
      <c r="P11863"/>
      <c r="Q11863"/>
    </row>
    <row r="11864" spans="3:17" x14ac:dyDescent="0.35">
      <c r="C11864"/>
      <c r="D11864"/>
      <c r="E11864"/>
      <c r="F11864"/>
      <c r="G11864"/>
      <c r="H11864"/>
      <c r="I11864"/>
      <c r="J11864"/>
      <c r="K11864"/>
      <c r="L11864"/>
      <c r="M11864"/>
      <c r="N11864"/>
      <c r="O11864"/>
      <c r="P11864"/>
      <c r="Q11864"/>
    </row>
    <row r="11865" spans="3:17" x14ac:dyDescent="0.35">
      <c r="C11865"/>
      <c r="D11865"/>
      <c r="E11865"/>
      <c r="F11865"/>
      <c r="G11865"/>
      <c r="H11865"/>
      <c r="I11865"/>
      <c r="J11865"/>
      <c r="K11865"/>
      <c r="L11865"/>
      <c r="M11865"/>
      <c r="N11865"/>
      <c r="O11865"/>
      <c r="P11865"/>
      <c r="Q11865"/>
    </row>
    <row r="11866" spans="3:17" x14ac:dyDescent="0.35">
      <c r="C11866"/>
      <c r="D11866"/>
      <c r="E11866"/>
      <c r="F11866"/>
      <c r="G11866"/>
      <c r="H11866"/>
      <c r="I11866"/>
      <c r="J11866"/>
      <c r="K11866"/>
      <c r="L11866"/>
      <c r="M11866"/>
      <c r="N11866"/>
      <c r="O11866"/>
      <c r="P11866"/>
      <c r="Q11866"/>
    </row>
    <row r="11867" spans="3:17" x14ac:dyDescent="0.35">
      <c r="C11867"/>
      <c r="D11867"/>
      <c r="E11867"/>
      <c r="F11867"/>
      <c r="G11867"/>
      <c r="H11867"/>
      <c r="I11867"/>
      <c r="J11867"/>
      <c r="K11867"/>
      <c r="L11867"/>
      <c r="M11867"/>
      <c r="N11867"/>
      <c r="O11867"/>
      <c r="P11867"/>
      <c r="Q11867"/>
    </row>
    <row r="11868" spans="3:17" x14ac:dyDescent="0.35">
      <c r="C11868"/>
      <c r="D11868"/>
      <c r="E11868"/>
      <c r="F11868"/>
      <c r="G11868"/>
      <c r="H11868"/>
      <c r="I11868"/>
      <c r="J11868"/>
      <c r="K11868"/>
      <c r="L11868"/>
      <c r="M11868"/>
      <c r="N11868"/>
      <c r="O11868"/>
      <c r="P11868"/>
      <c r="Q11868"/>
    </row>
    <row r="11869" spans="3:17" x14ac:dyDescent="0.35">
      <c r="C11869"/>
      <c r="D11869"/>
      <c r="E11869"/>
      <c r="F11869"/>
      <c r="G11869"/>
      <c r="H11869"/>
      <c r="I11869"/>
      <c r="J11869"/>
      <c r="K11869"/>
      <c r="L11869"/>
      <c r="M11869"/>
      <c r="N11869"/>
      <c r="O11869"/>
      <c r="P11869"/>
      <c r="Q11869"/>
    </row>
    <row r="11870" spans="3:17" x14ac:dyDescent="0.35">
      <c r="C11870"/>
      <c r="D11870"/>
      <c r="E11870"/>
      <c r="F11870"/>
      <c r="G11870"/>
      <c r="H11870"/>
      <c r="I11870"/>
      <c r="J11870"/>
      <c r="K11870"/>
      <c r="L11870"/>
      <c r="M11870"/>
      <c r="N11870"/>
      <c r="O11870"/>
      <c r="P11870"/>
      <c r="Q11870"/>
    </row>
    <row r="11871" spans="3:17" x14ac:dyDescent="0.35">
      <c r="C11871"/>
      <c r="D11871"/>
      <c r="E11871"/>
      <c r="F11871"/>
      <c r="G11871"/>
      <c r="H11871"/>
      <c r="I11871"/>
      <c r="J11871"/>
      <c r="K11871"/>
      <c r="L11871"/>
      <c r="M11871"/>
      <c r="N11871"/>
      <c r="O11871"/>
      <c r="P11871"/>
      <c r="Q11871"/>
    </row>
    <row r="11872" spans="3:17" x14ac:dyDescent="0.35">
      <c r="C11872"/>
      <c r="D11872"/>
      <c r="E11872"/>
      <c r="F11872"/>
      <c r="G11872"/>
      <c r="H11872"/>
      <c r="I11872"/>
      <c r="J11872"/>
      <c r="K11872"/>
      <c r="L11872"/>
      <c r="M11872"/>
      <c r="N11872"/>
      <c r="O11872"/>
      <c r="P11872"/>
      <c r="Q11872"/>
    </row>
    <row r="11873" spans="3:17" x14ac:dyDescent="0.35">
      <c r="C11873"/>
      <c r="D11873"/>
      <c r="E11873"/>
      <c r="F11873"/>
      <c r="G11873"/>
      <c r="H11873"/>
      <c r="I11873"/>
      <c r="J11873"/>
      <c r="K11873"/>
      <c r="L11873"/>
      <c r="M11873"/>
      <c r="N11873"/>
      <c r="O11873"/>
      <c r="P11873"/>
      <c r="Q11873"/>
    </row>
    <row r="11874" spans="3:17" x14ac:dyDescent="0.35">
      <c r="C11874"/>
      <c r="D11874"/>
      <c r="E11874"/>
      <c r="F11874"/>
      <c r="G11874"/>
      <c r="H11874"/>
      <c r="I11874"/>
      <c r="J11874"/>
      <c r="K11874"/>
      <c r="L11874"/>
      <c r="M11874"/>
      <c r="N11874"/>
      <c r="O11874"/>
      <c r="P11874"/>
      <c r="Q11874"/>
    </row>
    <row r="11875" spans="3:17" x14ac:dyDescent="0.35">
      <c r="C11875"/>
      <c r="D11875"/>
      <c r="E11875"/>
      <c r="F11875"/>
      <c r="G11875"/>
      <c r="H11875"/>
      <c r="I11875"/>
      <c r="J11875"/>
      <c r="K11875"/>
      <c r="L11875"/>
      <c r="M11875"/>
      <c r="N11875"/>
      <c r="O11875"/>
      <c r="P11875"/>
      <c r="Q11875"/>
    </row>
    <row r="11876" spans="3:17" x14ac:dyDescent="0.35">
      <c r="C11876"/>
      <c r="D11876"/>
      <c r="E11876"/>
      <c r="F11876"/>
      <c r="G11876"/>
      <c r="H11876"/>
      <c r="I11876"/>
      <c r="J11876"/>
      <c r="K11876"/>
      <c r="L11876"/>
      <c r="M11876"/>
      <c r="N11876"/>
      <c r="O11876"/>
      <c r="P11876"/>
      <c r="Q11876"/>
    </row>
    <row r="11877" spans="3:17" x14ac:dyDescent="0.35">
      <c r="C11877"/>
      <c r="D11877"/>
      <c r="E11877"/>
      <c r="F11877"/>
      <c r="G11877"/>
      <c r="H11877"/>
      <c r="I11877"/>
      <c r="J11877"/>
      <c r="K11877"/>
      <c r="L11877"/>
      <c r="M11877"/>
      <c r="N11877"/>
      <c r="O11877"/>
      <c r="P11877"/>
      <c r="Q11877"/>
    </row>
    <row r="11878" spans="3:17" x14ac:dyDescent="0.35">
      <c r="C11878"/>
      <c r="D11878"/>
      <c r="E11878"/>
      <c r="F11878"/>
      <c r="G11878"/>
      <c r="H11878"/>
      <c r="I11878"/>
      <c r="J11878"/>
      <c r="K11878"/>
      <c r="L11878"/>
      <c r="M11878"/>
      <c r="N11878"/>
      <c r="O11878"/>
      <c r="P11878"/>
      <c r="Q11878"/>
    </row>
    <row r="11879" spans="3:17" x14ac:dyDescent="0.35">
      <c r="C11879"/>
      <c r="D11879"/>
      <c r="E11879"/>
      <c r="F11879"/>
      <c r="G11879"/>
      <c r="H11879"/>
      <c r="I11879"/>
      <c r="J11879"/>
      <c r="K11879"/>
      <c r="L11879"/>
      <c r="M11879"/>
      <c r="N11879"/>
      <c r="O11879"/>
      <c r="P11879"/>
      <c r="Q11879"/>
    </row>
    <row r="11880" spans="3:17" x14ac:dyDescent="0.35">
      <c r="C11880"/>
      <c r="D11880"/>
      <c r="E11880"/>
      <c r="F11880"/>
      <c r="G11880"/>
      <c r="H11880"/>
      <c r="I11880"/>
      <c r="J11880"/>
      <c r="K11880"/>
      <c r="L11880"/>
      <c r="M11880"/>
      <c r="N11880"/>
      <c r="O11880"/>
      <c r="P11880"/>
      <c r="Q11880"/>
    </row>
    <row r="11881" spans="3:17" x14ac:dyDescent="0.35">
      <c r="C11881"/>
      <c r="D11881"/>
      <c r="E11881"/>
      <c r="F11881"/>
      <c r="G11881"/>
      <c r="H11881"/>
      <c r="I11881"/>
      <c r="J11881"/>
      <c r="K11881"/>
      <c r="L11881"/>
      <c r="M11881"/>
      <c r="N11881"/>
      <c r="O11881"/>
      <c r="P11881"/>
      <c r="Q11881"/>
    </row>
    <row r="11882" spans="3:17" x14ac:dyDescent="0.35">
      <c r="C11882"/>
      <c r="D11882"/>
      <c r="E11882"/>
      <c r="F11882"/>
      <c r="G11882"/>
      <c r="H11882"/>
      <c r="I11882"/>
      <c r="J11882"/>
      <c r="K11882"/>
      <c r="L11882"/>
      <c r="M11882"/>
      <c r="N11882"/>
      <c r="O11882"/>
      <c r="P11882"/>
      <c r="Q11882"/>
    </row>
    <row r="11883" spans="3:17" x14ac:dyDescent="0.35">
      <c r="C11883"/>
      <c r="D11883"/>
      <c r="E11883"/>
      <c r="F11883"/>
      <c r="G11883"/>
      <c r="H11883"/>
      <c r="I11883"/>
      <c r="J11883"/>
      <c r="K11883"/>
      <c r="L11883"/>
      <c r="M11883"/>
      <c r="N11883"/>
      <c r="O11883"/>
      <c r="P11883"/>
      <c r="Q11883"/>
    </row>
    <row r="11884" spans="3:17" x14ac:dyDescent="0.35">
      <c r="C11884"/>
      <c r="D11884"/>
      <c r="E11884"/>
      <c r="F11884"/>
      <c r="G11884"/>
      <c r="H11884"/>
      <c r="I11884"/>
      <c r="J11884"/>
      <c r="K11884"/>
      <c r="L11884"/>
      <c r="M11884"/>
      <c r="N11884"/>
      <c r="O11884"/>
      <c r="P11884"/>
      <c r="Q11884"/>
    </row>
    <row r="11885" spans="3:17" x14ac:dyDescent="0.35">
      <c r="C11885"/>
      <c r="D11885"/>
      <c r="E11885"/>
      <c r="F11885"/>
      <c r="G11885"/>
      <c r="H11885"/>
      <c r="I11885"/>
      <c r="J11885"/>
      <c r="K11885"/>
      <c r="L11885"/>
      <c r="M11885"/>
      <c r="N11885"/>
      <c r="O11885"/>
      <c r="P11885"/>
      <c r="Q11885"/>
    </row>
    <row r="11886" spans="3:17" x14ac:dyDescent="0.35">
      <c r="C11886"/>
      <c r="D11886"/>
      <c r="E11886"/>
      <c r="F11886"/>
      <c r="G11886"/>
      <c r="H11886"/>
      <c r="I11886"/>
      <c r="J11886"/>
      <c r="K11886"/>
      <c r="L11886"/>
      <c r="M11886"/>
      <c r="N11886"/>
      <c r="O11886"/>
      <c r="P11886"/>
      <c r="Q11886"/>
    </row>
    <row r="11887" spans="3:17" x14ac:dyDescent="0.35">
      <c r="C11887"/>
      <c r="D11887"/>
      <c r="E11887"/>
      <c r="F11887"/>
      <c r="G11887"/>
      <c r="H11887"/>
      <c r="I11887"/>
      <c r="J11887"/>
      <c r="K11887"/>
      <c r="L11887"/>
      <c r="M11887"/>
      <c r="N11887"/>
      <c r="O11887"/>
      <c r="P11887"/>
      <c r="Q11887"/>
    </row>
    <row r="11888" spans="3:17" x14ac:dyDescent="0.35">
      <c r="C11888"/>
      <c r="D11888"/>
      <c r="E11888"/>
      <c r="F11888"/>
      <c r="G11888"/>
      <c r="H11888"/>
      <c r="I11888"/>
      <c r="J11888"/>
      <c r="K11888"/>
      <c r="L11888"/>
      <c r="M11888"/>
      <c r="N11888"/>
      <c r="O11888"/>
      <c r="P11888"/>
      <c r="Q11888"/>
    </row>
    <row r="11889" spans="3:17" x14ac:dyDescent="0.35">
      <c r="C11889"/>
      <c r="D11889"/>
      <c r="E11889"/>
      <c r="F11889"/>
      <c r="G11889"/>
      <c r="H11889"/>
      <c r="I11889"/>
      <c r="J11889"/>
      <c r="K11889"/>
      <c r="L11889"/>
      <c r="M11889"/>
      <c r="N11889"/>
      <c r="O11889"/>
      <c r="P11889"/>
      <c r="Q11889"/>
    </row>
    <row r="11890" spans="3:17" x14ac:dyDescent="0.35">
      <c r="C11890"/>
      <c r="D11890"/>
      <c r="E11890"/>
      <c r="F11890"/>
      <c r="G11890"/>
      <c r="H11890"/>
      <c r="I11890"/>
      <c r="J11890"/>
      <c r="K11890"/>
      <c r="L11890"/>
      <c r="M11890"/>
      <c r="N11890"/>
      <c r="O11890"/>
      <c r="P11890"/>
      <c r="Q11890"/>
    </row>
    <row r="11891" spans="3:17" x14ac:dyDescent="0.35">
      <c r="C11891"/>
      <c r="D11891"/>
      <c r="E11891"/>
      <c r="F11891"/>
      <c r="G11891"/>
      <c r="H11891"/>
      <c r="I11891"/>
      <c r="J11891"/>
      <c r="K11891"/>
      <c r="L11891"/>
      <c r="M11891"/>
      <c r="N11891"/>
      <c r="O11891"/>
      <c r="P11891"/>
      <c r="Q11891"/>
    </row>
    <row r="11892" spans="3:17" x14ac:dyDescent="0.35">
      <c r="C11892"/>
      <c r="D11892"/>
      <c r="E11892"/>
      <c r="F11892"/>
      <c r="G11892"/>
      <c r="H11892"/>
      <c r="I11892"/>
      <c r="J11892"/>
      <c r="K11892"/>
      <c r="L11892"/>
      <c r="M11892"/>
      <c r="N11892"/>
      <c r="O11892"/>
      <c r="P11892"/>
      <c r="Q11892"/>
    </row>
    <row r="11893" spans="3:17" x14ac:dyDescent="0.35">
      <c r="C11893"/>
      <c r="D11893"/>
      <c r="E11893"/>
      <c r="F11893"/>
      <c r="G11893"/>
      <c r="H11893"/>
      <c r="I11893"/>
      <c r="J11893"/>
      <c r="K11893"/>
      <c r="L11893"/>
      <c r="M11893"/>
      <c r="N11893"/>
      <c r="O11893"/>
      <c r="P11893"/>
      <c r="Q11893"/>
    </row>
    <row r="11894" spans="3:17" x14ac:dyDescent="0.35">
      <c r="C11894"/>
      <c r="D11894"/>
      <c r="E11894"/>
      <c r="F11894"/>
      <c r="G11894"/>
      <c r="H11894"/>
      <c r="I11894"/>
      <c r="J11894"/>
      <c r="K11894"/>
      <c r="L11894"/>
      <c r="M11894"/>
      <c r="N11894"/>
      <c r="O11894"/>
      <c r="P11894"/>
      <c r="Q11894"/>
    </row>
    <row r="11895" spans="3:17" x14ac:dyDescent="0.35">
      <c r="C11895"/>
      <c r="D11895"/>
      <c r="E11895"/>
      <c r="F11895"/>
      <c r="G11895"/>
      <c r="H11895"/>
      <c r="I11895"/>
      <c r="J11895"/>
      <c r="K11895"/>
      <c r="L11895"/>
      <c r="M11895"/>
      <c r="N11895"/>
      <c r="O11895"/>
      <c r="P11895"/>
      <c r="Q11895"/>
    </row>
    <row r="11896" spans="3:17" x14ac:dyDescent="0.35">
      <c r="C11896"/>
      <c r="D11896"/>
      <c r="E11896"/>
      <c r="F11896"/>
      <c r="G11896"/>
      <c r="H11896"/>
      <c r="I11896"/>
      <c r="J11896"/>
      <c r="K11896"/>
      <c r="L11896"/>
      <c r="M11896"/>
      <c r="N11896"/>
      <c r="O11896"/>
      <c r="P11896"/>
      <c r="Q11896"/>
    </row>
    <row r="11897" spans="3:17" x14ac:dyDescent="0.35">
      <c r="C11897"/>
      <c r="D11897"/>
      <c r="E11897"/>
      <c r="F11897"/>
      <c r="G11897"/>
      <c r="H11897"/>
      <c r="I11897"/>
      <c r="J11897"/>
      <c r="K11897"/>
      <c r="L11897"/>
      <c r="M11897"/>
      <c r="N11897"/>
      <c r="O11897"/>
      <c r="P11897"/>
      <c r="Q11897"/>
    </row>
    <row r="11898" spans="3:17" x14ac:dyDescent="0.35">
      <c r="C11898"/>
      <c r="D11898"/>
      <c r="E11898"/>
      <c r="F11898"/>
      <c r="G11898"/>
      <c r="H11898"/>
      <c r="I11898"/>
      <c r="J11898"/>
      <c r="K11898"/>
      <c r="L11898"/>
      <c r="M11898"/>
      <c r="N11898"/>
      <c r="O11898"/>
      <c r="P11898"/>
      <c r="Q11898"/>
    </row>
    <row r="11899" spans="3:17" x14ac:dyDescent="0.35">
      <c r="C11899"/>
      <c r="D11899"/>
      <c r="E11899"/>
      <c r="F11899"/>
      <c r="G11899"/>
      <c r="H11899"/>
      <c r="I11899"/>
      <c r="J11899"/>
      <c r="K11899"/>
      <c r="L11899"/>
      <c r="M11899"/>
      <c r="N11899"/>
      <c r="O11899"/>
      <c r="P11899"/>
      <c r="Q11899"/>
    </row>
    <row r="11900" spans="3:17" x14ac:dyDescent="0.35">
      <c r="C11900"/>
      <c r="D11900"/>
      <c r="E11900"/>
      <c r="F11900"/>
      <c r="G11900"/>
      <c r="H11900"/>
      <c r="I11900"/>
      <c r="J11900"/>
      <c r="K11900"/>
      <c r="L11900"/>
      <c r="M11900"/>
      <c r="N11900"/>
      <c r="O11900"/>
      <c r="P11900"/>
      <c r="Q11900"/>
    </row>
    <row r="11901" spans="3:17" x14ac:dyDescent="0.35">
      <c r="C11901"/>
      <c r="D11901"/>
      <c r="E11901"/>
      <c r="F11901"/>
      <c r="G11901"/>
      <c r="H11901"/>
      <c r="I11901"/>
      <c r="J11901"/>
      <c r="K11901"/>
      <c r="L11901"/>
      <c r="M11901"/>
      <c r="N11901"/>
      <c r="O11901"/>
      <c r="P11901"/>
      <c r="Q11901"/>
    </row>
    <row r="11902" spans="3:17" x14ac:dyDescent="0.35">
      <c r="C11902"/>
      <c r="D11902"/>
      <c r="E11902"/>
      <c r="F11902"/>
      <c r="G11902"/>
      <c r="H11902"/>
      <c r="I11902"/>
      <c r="J11902"/>
      <c r="K11902"/>
      <c r="L11902"/>
      <c r="M11902"/>
      <c r="N11902"/>
      <c r="O11902"/>
      <c r="P11902"/>
      <c r="Q11902"/>
    </row>
    <row r="11903" spans="3:17" x14ac:dyDescent="0.35">
      <c r="C11903"/>
      <c r="D11903"/>
      <c r="E11903"/>
      <c r="F11903"/>
      <c r="G11903"/>
      <c r="H11903"/>
      <c r="I11903"/>
      <c r="J11903"/>
      <c r="K11903"/>
      <c r="L11903"/>
      <c r="M11903"/>
      <c r="N11903"/>
      <c r="O11903"/>
      <c r="P11903"/>
      <c r="Q11903"/>
    </row>
    <row r="11904" spans="3:17" x14ac:dyDescent="0.35">
      <c r="C11904"/>
      <c r="D11904"/>
      <c r="E11904"/>
      <c r="F11904"/>
      <c r="G11904"/>
      <c r="H11904"/>
      <c r="I11904"/>
      <c r="J11904"/>
      <c r="K11904"/>
      <c r="L11904"/>
      <c r="M11904"/>
      <c r="N11904"/>
      <c r="O11904"/>
      <c r="P11904"/>
      <c r="Q11904"/>
    </row>
    <row r="11905" spans="3:17" x14ac:dyDescent="0.35">
      <c r="C11905"/>
      <c r="D11905"/>
      <c r="E11905"/>
      <c r="F11905"/>
      <c r="G11905"/>
      <c r="H11905"/>
      <c r="I11905"/>
      <c r="J11905"/>
      <c r="K11905"/>
      <c r="L11905"/>
      <c r="M11905"/>
      <c r="N11905"/>
      <c r="O11905"/>
      <c r="P11905"/>
      <c r="Q11905"/>
    </row>
    <row r="11906" spans="3:17" x14ac:dyDescent="0.35">
      <c r="C11906"/>
      <c r="D11906"/>
      <c r="E11906"/>
      <c r="F11906"/>
      <c r="G11906"/>
      <c r="H11906"/>
      <c r="I11906"/>
      <c r="J11906"/>
      <c r="K11906"/>
      <c r="L11906"/>
      <c r="M11906"/>
      <c r="N11906"/>
      <c r="O11906"/>
      <c r="P11906"/>
      <c r="Q11906"/>
    </row>
    <row r="11907" spans="3:17" x14ac:dyDescent="0.35">
      <c r="C11907"/>
      <c r="D11907"/>
      <c r="E11907"/>
      <c r="F11907"/>
      <c r="G11907"/>
      <c r="H11907"/>
      <c r="I11907"/>
      <c r="J11907"/>
      <c r="K11907"/>
      <c r="L11907"/>
      <c r="M11907"/>
      <c r="N11907"/>
      <c r="O11907"/>
      <c r="P11907"/>
      <c r="Q11907"/>
    </row>
    <row r="11908" spans="3:17" x14ac:dyDescent="0.35">
      <c r="C11908"/>
      <c r="D11908"/>
      <c r="E11908"/>
      <c r="F11908"/>
      <c r="G11908"/>
      <c r="H11908"/>
      <c r="I11908"/>
      <c r="J11908"/>
      <c r="K11908"/>
      <c r="L11908"/>
      <c r="M11908"/>
      <c r="N11908"/>
      <c r="O11908"/>
      <c r="P11908"/>
      <c r="Q11908"/>
    </row>
    <row r="11909" spans="3:17" x14ac:dyDescent="0.35">
      <c r="C11909"/>
      <c r="D11909"/>
      <c r="E11909"/>
      <c r="F11909"/>
      <c r="G11909"/>
      <c r="H11909"/>
      <c r="I11909"/>
      <c r="J11909"/>
      <c r="K11909"/>
      <c r="L11909"/>
      <c r="M11909"/>
      <c r="N11909"/>
      <c r="O11909"/>
      <c r="P11909"/>
      <c r="Q11909"/>
    </row>
    <row r="11910" spans="3:17" x14ac:dyDescent="0.35">
      <c r="C11910"/>
      <c r="D11910"/>
      <c r="E11910"/>
      <c r="F11910"/>
      <c r="G11910"/>
      <c r="H11910"/>
      <c r="I11910"/>
      <c r="J11910"/>
      <c r="K11910"/>
      <c r="L11910"/>
      <c r="M11910"/>
      <c r="N11910"/>
      <c r="O11910"/>
      <c r="P11910"/>
      <c r="Q11910"/>
    </row>
    <row r="11911" spans="3:17" x14ac:dyDescent="0.35">
      <c r="C11911"/>
      <c r="D11911"/>
      <c r="E11911"/>
      <c r="F11911"/>
      <c r="G11911"/>
      <c r="H11911"/>
      <c r="I11911"/>
      <c r="J11911"/>
      <c r="K11911"/>
      <c r="L11911"/>
      <c r="M11911"/>
      <c r="N11911"/>
      <c r="O11911"/>
      <c r="P11911"/>
      <c r="Q11911"/>
    </row>
    <row r="11912" spans="3:17" x14ac:dyDescent="0.35">
      <c r="C11912"/>
      <c r="D11912"/>
      <c r="E11912"/>
      <c r="F11912"/>
      <c r="G11912"/>
      <c r="H11912"/>
      <c r="I11912"/>
      <c r="J11912"/>
      <c r="K11912"/>
      <c r="L11912"/>
      <c r="M11912"/>
      <c r="N11912"/>
      <c r="O11912"/>
      <c r="P11912"/>
      <c r="Q11912"/>
    </row>
    <row r="11913" spans="3:17" x14ac:dyDescent="0.35">
      <c r="C11913"/>
      <c r="D11913"/>
      <c r="E11913"/>
      <c r="F11913"/>
      <c r="G11913"/>
      <c r="H11913"/>
      <c r="I11913"/>
      <c r="J11913"/>
      <c r="K11913"/>
      <c r="L11913"/>
      <c r="M11913"/>
      <c r="N11913"/>
      <c r="O11913"/>
      <c r="P11913"/>
      <c r="Q11913"/>
    </row>
    <row r="11914" spans="3:17" x14ac:dyDescent="0.35">
      <c r="C11914"/>
      <c r="D11914"/>
      <c r="E11914"/>
      <c r="F11914"/>
      <c r="G11914"/>
      <c r="H11914"/>
      <c r="I11914"/>
      <c r="J11914"/>
      <c r="K11914"/>
      <c r="L11914"/>
      <c r="M11914"/>
      <c r="N11914"/>
      <c r="O11914"/>
      <c r="P11914"/>
      <c r="Q11914"/>
    </row>
    <row r="11915" spans="3:17" x14ac:dyDescent="0.35">
      <c r="C11915"/>
      <c r="D11915"/>
      <c r="E11915"/>
      <c r="F11915"/>
      <c r="G11915"/>
      <c r="H11915"/>
      <c r="I11915"/>
      <c r="J11915"/>
      <c r="K11915"/>
      <c r="L11915"/>
      <c r="M11915"/>
      <c r="N11915"/>
      <c r="O11915"/>
      <c r="P11915"/>
      <c r="Q11915"/>
    </row>
    <row r="11916" spans="3:17" x14ac:dyDescent="0.35">
      <c r="C11916"/>
      <c r="D11916"/>
      <c r="E11916"/>
      <c r="F11916"/>
      <c r="G11916"/>
      <c r="H11916"/>
      <c r="I11916"/>
      <c r="J11916"/>
      <c r="K11916"/>
      <c r="L11916"/>
      <c r="M11916"/>
      <c r="N11916"/>
      <c r="O11916"/>
      <c r="P11916"/>
      <c r="Q11916"/>
    </row>
    <row r="11917" spans="3:17" x14ac:dyDescent="0.35">
      <c r="C11917"/>
      <c r="D11917"/>
      <c r="E11917"/>
      <c r="F11917"/>
      <c r="G11917"/>
      <c r="H11917"/>
      <c r="I11917"/>
      <c r="J11917"/>
      <c r="K11917"/>
      <c r="L11917"/>
      <c r="M11917"/>
      <c r="N11917"/>
      <c r="O11917"/>
      <c r="P11917"/>
      <c r="Q11917"/>
    </row>
    <row r="11918" spans="3:17" x14ac:dyDescent="0.35">
      <c r="C11918"/>
      <c r="D11918"/>
      <c r="E11918"/>
      <c r="F11918"/>
      <c r="G11918"/>
      <c r="H11918"/>
      <c r="I11918"/>
      <c r="J11918"/>
      <c r="K11918"/>
      <c r="L11918"/>
      <c r="M11918"/>
      <c r="N11918"/>
      <c r="O11918"/>
      <c r="P11918"/>
      <c r="Q11918"/>
    </row>
    <row r="11919" spans="3:17" x14ac:dyDescent="0.35">
      <c r="C11919"/>
      <c r="D11919"/>
      <c r="E11919"/>
      <c r="F11919"/>
      <c r="G11919"/>
      <c r="H11919"/>
      <c r="I11919"/>
      <c r="J11919"/>
      <c r="K11919"/>
      <c r="L11919"/>
      <c r="M11919"/>
      <c r="N11919"/>
      <c r="O11919"/>
      <c r="P11919"/>
      <c r="Q11919"/>
    </row>
    <row r="11920" spans="3:17" x14ac:dyDescent="0.35">
      <c r="C11920"/>
      <c r="D11920"/>
      <c r="E11920"/>
      <c r="F11920"/>
      <c r="G11920"/>
      <c r="H11920"/>
      <c r="I11920"/>
      <c r="J11920"/>
      <c r="K11920"/>
      <c r="L11920"/>
      <c r="M11920"/>
      <c r="N11920"/>
      <c r="O11920"/>
      <c r="P11920"/>
      <c r="Q11920"/>
    </row>
    <row r="11921" spans="3:17" x14ac:dyDescent="0.35">
      <c r="C11921"/>
      <c r="D11921"/>
      <c r="E11921"/>
      <c r="F11921"/>
      <c r="G11921"/>
      <c r="H11921"/>
      <c r="I11921"/>
      <c r="J11921"/>
      <c r="K11921"/>
      <c r="L11921"/>
      <c r="M11921"/>
      <c r="N11921"/>
      <c r="O11921"/>
      <c r="P11921"/>
      <c r="Q11921"/>
    </row>
    <row r="11922" spans="3:17" x14ac:dyDescent="0.35">
      <c r="C11922"/>
      <c r="D11922"/>
      <c r="E11922"/>
      <c r="F11922"/>
      <c r="G11922"/>
      <c r="H11922"/>
      <c r="I11922"/>
      <c r="J11922"/>
      <c r="K11922"/>
      <c r="L11922"/>
      <c r="M11922"/>
      <c r="N11922"/>
      <c r="O11922"/>
      <c r="P11922"/>
      <c r="Q11922"/>
    </row>
    <row r="11923" spans="3:17" x14ac:dyDescent="0.35">
      <c r="C11923"/>
      <c r="D11923"/>
      <c r="E11923"/>
      <c r="F11923"/>
      <c r="G11923"/>
      <c r="H11923"/>
      <c r="I11923"/>
      <c r="J11923"/>
      <c r="K11923"/>
      <c r="L11923"/>
      <c r="M11923"/>
      <c r="N11923"/>
      <c r="O11923"/>
      <c r="P11923"/>
      <c r="Q11923"/>
    </row>
    <row r="11924" spans="3:17" x14ac:dyDescent="0.35">
      <c r="C11924"/>
      <c r="D11924"/>
      <c r="E11924"/>
      <c r="F11924"/>
      <c r="G11924"/>
      <c r="H11924"/>
      <c r="I11924"/>
      <c r="J11924"/>
      <c r="K11924"/>
      <c r="L11924"/>
      <c r="M11924"/>
      <c r="N11924"/>
      <c r="O11924"/>
      <c r="P11924"/>
      <c r="Q11924"/>
    </row>
    <row r="11925" spans="3:17" x14ac:dyDescent="0.35">
      <c r="C11925"/>
      <c r="D11925"/>
      <c r="E11925"/>
      <c r="F11925"/>
      <c r="G11925"/>
      <c r="H11925"/>
      <c r="I11925"/>
      <c r="J11925"/>
      <c r="K11925"/>
      <c r="L11925"/>
      <c r="M11925"/>
      <c r="N11925"/>
      <c r="O11925"/>
      <c r="P11925"/>
      <c r="Q11925"/>
    </row>
    <row r="11926" spans="3:17" x14ac:dyDescent="0.35">
      <c r="C11926"/>
      <c r="D11926"/>
      <c r="E11926"/>
      <c r="F11926"/>
      <c r="G11926"/>
      <c r="H11926"/>
      <c r="I11926"/>
      <c r="J11926"/>
      <c r="K11926"/>
      <c r="L11926"/>
      <c r="M11926"/>
      <c r="N11926"/>
      <c r="O11926"/>
      <c r="P11926"/>
      <c r="Q11926"/>
    </row>
    <row r="11927" spans="3:17" x14ac:dyDescent="0.35">
      <c r="C11927"/>
      <c r="D11927"/>
      <c r="E11927"/>
      <c r="F11927"/>
      <c r="G11927"/>
      <c r="H11927"/>
      <c r="I11927"/>
      <c r="J11927"/>
      <c r="K11927"/>
      <c r="L11927"/>
      <c r="M11927"/>
      <c r="N11927"/>
      <c r="O11927"/>
      <c r="P11927"/>
      <c r="Q11927"/>
    </row>
    <row r="11928" spans="3:17" x14ac:dyDescent="0.35">
      <c r="C11928"/>
      <c r="D11928"/>
      <c r="E11928"/>
      <c r="F11928"/>
      <c r="G11928"/>
      <c r="H11928"/>
      <c r="I11928"/>
      <c r="J11928"/>
      <c r="K11928"/>
      <c r="L11928"/>
      <c r="M11928"/>
      <c r="N11928"/>
      <c r="O11928"/>
      <c r="P11928"/>
      <c r="Q11928"/>
    </row>
    <row r="11929" spans="3:17" x14ac:dyDescent="0.35">
      <c r="C11929"/>
      <c r="D11929"/>
      <c r="E11929"/>
      <c r="F11929"/>
      <c r="G11929"/>
      <c r="H11929"/>
      <c r="I11929"/>
      <c r="J11929"/>
      <c r="K11929"/>
      <c r="L11929"/>
      <c r="M11929"/>
      <c r="N11929"/>
      <c r="O11929"/>
      <c r="P11929"/>
      <c r="Q11929"/>
    </row>
    <row r="11930" spans="3:17" x14ac:dyDescent="0.35">
      <c r="C11930"/>
      <c r="D11930"/>
      <c r="E11930"/>
      <c r="F11930"/>
      <c r="G11930"/>
      <c r="H11930"/>
      <c r="I11930"/>
      <c r="J11930"/>
      <c r="K11930"/>
      <c r="L11930"/>
      <c r="M11930"/>
      <c r="N11930"/>
      <c r="O11930"/>
      <c r="P11930"/>
      <c r="Q11930"/>
    </row>
    <row r="11931" spans="3:17" x14ac:dyDescent="0.35">
      <c r="C11931"/>
      <c r="D11931"/>
      <c r="E11931"/>
      <c r="F11931"/>
      <c r="G11931"/>
      <c r="H11931"/>
      <c r="I11931"/>
      <c r="J11931"/>
      <c r="K11931"/>
      <c r="L11931"/>
      <c r="M11931"/>
      <c r="N11931"/>
      <c r="O11931"/>
      <c r="P11931"/>
      <c r="Q11931"/>
    </row>
    <row r="11932" spans="3:17" x14ac:dyDescent="0.35">
      <c r="C11932"/>
      <c r="D11932"/>
      <c r="E11932"/>
      <c r="F11932"/>
      <c r="G11932"/>
      <c r="H11932"/>
      <c r="I11932"/>
      <c r="J11932"/>
      <c r="K11932"/>
      <c r="L11932"/>
      <c r="M11932"/>
      <c r="N11932"/>
      <c r="O11932"/>
      <c r="P11932"/>
      <c r="Q11932"/>
    </row>
    <row r="11933" spans="3:17" x14ac:dyDescent="0.35">
      <c r="C11933"/>
      <c r="D11933"/>
      <c r="E11933"/>
      <c r="F11933"/>
      <c r="G11933"/>
      <c r="H11933"/>
      <c r="I11933"/>
      <c r="J11933"/>
      <c r="K11933"/>
      <c r="L11933"/>
      <c r="M11933"/>
      <c r="N11933"/>
      <c r="O11933"/>
      <c r="P11933"/>
      <c r="Q11933"/>
    </row>
    <row r="11934" spans="3:17" x14ac:dyDescent="0.35">
      <c r="C11934"/>
      <c r="D11934"/>
      <c r="E11934"/>
      <c r="F11934"/>
      <c r="G11934"/>
      <c r="H11934"/>
      <c r="I11934"/>
      <c r="J11934"/>
      <c r="K11934"/>
      <c r="L11934"/>
      <c r="M11934"/>
      <c r="N11934"/>
      <c r="O11934"/>
      <c r="P11934"/>
      <c r="Q11934"/>
    </row>
    <row r="11935" spans="3:17" x14ac:dyDescent="0.35">
      <c r="C11935"/>
      <c r="D11935"/>
      <c r="E11935"/>
      <c r="F11935"/>
      <c r="G11935"/>
      <c r="H11935"/>
      <c r="I11935"/>
      <c r="J11935"/>
      <c r="K11935"/>
      <c r="L11935"/>
      <c r="M11935"/>
      <c r="N11935"/>
      <c r="O11935"/>
      <c r="P11935"/>
      <c r="Q11935"/>
    </row>
    <row r="11936" spans="3:17" x14ac:dyDescent="0.35">
      <c r="C11936"/>
      <c r="D11936"/>
      <c r="E11936"/>
      <c r="F11936"/>
      <c r="G11936"/>
      <c r="H11936"/>
      <c r="I11936"/>
      <c r="J11936"/>
      <c r="K11936"/>
      <c r="L11936"/>
      <c r="M11936"/>
      <c r="N11936"/>
      <c r="O11936"/>
      <c r="P11936"/>
      <c r="Q11936"/>
    </row>
    <row r="11937" spans="3:17" x14ac:dyDescent="0.35">
      <c r="C11937"/>
      <c r="D11937"/>
      <c r="E11937"/>
      <c r="F11937"/>
      <c r="G11937"/>
      <c r="H11937"/>
      <c r="I11937"/>
      <c r="J11937"/>
      <c r="K11937"/>
      <c r="L11937"/>
      <c r="M11937"/>
      <c r="N11937"/>
      <c r="O11937"/>
      <c r="P11937"/>
      <c r="Q11937"/>
    </row>
    <row r="11938" spans="3:17" x14ac:dyDescent="0.35">
      <c r="C11938"/>
      <c r="D11938"/>
      <c r="E11938"/>
      <c r="F11938"/>
      <c r="G11938"/>
      <c r="H11938"/>
      <c r="I11938"/>
      <c r="J11938"/>
      <c r="K11938"/>
      <c r="L11938"/>
      <c r="M11938"/>
      <c r="N11938"/>
      <c r="O11938"/>
      <c r="P11938"/>
      <c r="Q11938"/>
    </row>
    <row r="11939" spans="3:17" x14ac:dyDescent="0.35">
      <c r="C11939"/>
      <c r="D11939"/>
      <c r="E11939"/>
      <c r="F11939"/>
      <c r="G11939"/>
      <c r="H11939"/>
      <c r="I11939"/>
      <c r="J11939"/>
      <c r="K11939"/>
      <c r="L11939"/>
      <c r="M11939"/>
      <c r="N11939"/>
      <c r="O11939"/>
      <c r="P11939"/>
      <c r="Q11939"/>
    </row>
    <row r="11940" spans="3:17" x14ac:dyDescent="0.35">
      <c r="C11940"/>
      <c r="D11940"/>
      <c r="E11940"/>
      <c r="F11940"/>
      <c r="G11940"/>
      <c r="H11940"/>
      <c r="I11940"/>
      <c r="J11940"/>
      <c r="K11940"/>
      <c r="L11940"/>
      <c r="M11940"/>
      <c r="N11940"/>
      <c r="O11940"/>
      <c r="P11940"/>
      <c r="Q11940"/>
    </row>
    <row r="11941" spans="3:17" x14ac:dyDescent="0.35">
      <c r="C11941"/>
      <c r="D11941"/>
      <c r="E11941"/>
      <c r="F11941"/>
      <c r="G11941"/>
      <c r="H11941"/>
      <c r="I11941"/>
      <c r="J11941"/>
      <c r="K11941"/>
      <c r="L11941"/>
      <c r="M11941"/>
      <c r="N11941"/>
      <c r="O11941"/>
      <c r="P11941"/>
      <c r="Q11941"/>
    </row>
    <row r="11942" spans="3:17" x14ac:dyDescent="0.35">
      <c r="C11942"/>
      <c r="D11942"/>
      <c r="E11942"/>
      <c r="F11942"/>
      <c r="G11942"/>
      <c r="H11942"/>
      <c r="I11942"/>
      <c r="J11942"/>
      <c r="K11942"/>
      <c r="L11942"/>
      <c r="M11942"/>
      <c r="N11942"/>
      <c r="O11942"/>
      <c r="P11942"/>
      <c r="Q11942"/>
    </row>
    <row r="11943" spans="3:17" x14ac:dyDescent="0.35">
      <c r="C11943"/>
      <c r="D11943"/>
      <c r="E11943"/>
      <c r="F11943"/>
      <c r="G11943"/>
      <c r="H11943"/>
      <c r="I11943"/>
      <c r="J11943"/>
      <c r="K11943"/>
      <c r="L11943"/>
      <c r="M11943"/>
      <c r="N11943"/>
      <c r="O11943"/>
      <c r="P11943"/>
      <c r="Q11943"/>
    </row>
    <row r="11944" spans="3:17" x14ac:dyDescent="0.35">
      <c r="C11944"/>
      <c r="D11944"/>
      <c r="E11944"/>
      <c r="F11944"/>
      <c r="G11944"/>
      <c r="H11944"/>
      <c r="I11944"/>
      <c r="J11944"/>
      <c r="K11944"/>
      <c r="L11944"/>
      <c r="M11944"/>
      <c r="N11944"/>
      <c r="O11944"/>
      <c r="P11944"/>
      <c r="Q11944"/>
    </row>
    <row r="11945" spans="3:17" x14ac:dyDescent="0.35">
      <c r="C11945"/>
      <c r="D11945"/>
      <c r="E11945"/>
      <c r="F11945"/>
      <c r="G11945"/>
      <c r="H11945"/>
      <c r="I11945"/>
      <c r="J11945"/>
      <c r="K11945"/>
      <c r="L11945"/>
      <c r="M11945"/>
      <c r="N11945"/>
      <c r="O11945"/>
      <c r="P11945"/>
      <c r="Q11945"/>
    </row>
    <row r="11946" spans="3:17" x14ac:dyDescent="0.35">
      <c r="C11946"/>
      <c r="D11946"/>
      <c r="E11946"/>
      <c r="F11946"/>
      <c r="G11946"/>
      <c r="H11946"/>
      <c r="I11946"/>
      <c r="J11946"/>
      <c r="K11946"/>
      <c r="L11946"/>
      <c r="M11946"/>
      <c r="N11946"/>
      <c r="O11946"/>
      <c r="P11946"/>
      <c r="Q11946"/>
    </row>
    <row r="11947" spans="3:17" x14ac:dyDescent="0.35">
      <c r="C11947"/>
      <c r="D11947"/>
      <c r="E11947"/>
      <c r="F11947"/>
      <c r="G11947"/>
      <c r="H11947"/>
      <c r="I11947"/>
      <c r="J11947"/>
      <c r="K11947"/>
      <c r="L11947"/>
      <c r="M11947"/>
      <c r="N11947"/>
      <c r="O11947"/>
      <c r="P11947"/>
      <c r="Q11947"/>
    </row>
    <row r="11948" spans="3:17" x14ac:dyDescent="0.35">
      <c r="C11948"/>
      <c r="D11948"/>
      <c r="E11948"/>
      <c r="F11948"/>
      <c r="G11948"/>
      <c r="H11948"/>
      <c r="I11948"/>
      <c r="J11948"/>
      <c r="K11948"/>
      <c r="L11948"/>
      <c r="M11948"/>
      <c r="N11948"/>
      <c r="O11948"/>
      <c r="P11948"/>
      <c r="Q11948"/>
    </row>
    <row r="11949" spans="3:17" x14ac:dyDescent="0.35">
      <c r="C11949"/>
      <c r="D11949"/>
      <c r="E11949"/>
      <c r="F11949"/>
      <c r="G11949"/>
      <c r="H11949"/>
      <c r="I11949"/>
      <c r="J11949"/>
      <c r="K11949"/>
      <c r="L11949"/>
      <c r="M11949"/>
      <c r="N11949"/>
      <c r="O11949"/>
      <c r="P11949"/>
      <c r="Q11949"/>
    </row>
    <row r="11950" spans="3:17" x14ac:dyDescent="0.35">
      <c r="C11950"/>
      <c r="D11950"/>
      <c r="E11950"/>
      <c r="F11950"/>
      <c r="G11950"/>
      <c r="H11950"/>
      <c r="I11950"/>
      <c r="J11950"/>
      <c r="K11950"/>
      <c r="L11950"/>
      <c r="M11950"/>
      <c r="N11950"/>
      <c r="O11950"/>
      <c r="P11950"/>
      <c r="Q11950"/>
    </row>
    <row r="11951" spans="3:17" x14ac:dyDescent="0.35">
      <c r="C11951"/>
      <c r="D11951"/>
      <c r="E11951"/>
      <c r="F11951"/>
      <c r="G11951"/>
      <c r="H11951"/>
      <c r="I11951"/>
      <c r="J11951"/>
      <c r="K11951"/>
      <c r="L11951"/>
      <c r="M11951"/>
      <c r="N11951"/>
      <c r="O11951"/>
      <c r="P11951"/>
      <c r="Q11951"/>
    </row>
    <row r="11952" spans="3:17" x14ac:dyDescent="0.35">
      <c r="C11952"/>
      <c r="D11952"/>
      <c r="E11952"/>
      <c r="F11952"/>
      <c r="G11952"/>
      <c r="H11952"/>
      <c r="I11952"/>
      <c r="J11952"/>
      <c r="K11952"/>
      <c r="L11952"/>
      <c r="M11952"/>
      <c r="N11952"/>
      <c r="O11952"/>
      <c r="P11952"/>
      <c r="Q11952"/>
    </row>
    <row r="11953" spans="3:17" x14ac:dyDescent="0.35">
      <c r="C11953"/>
      <c r="D11953"/>
      <c r="E11953"/>
      <c r="F11953"/>
      <c r="G11953"/>
      <c r="H11953"/>
      <c r="I11953"/>
      <c r="J11953"/>
      <c r="K11953"/>
      <c r="L11953"/>
      <c r="M11953"/>
      <c r="N11953"/>
      <c r="O11953"/>
      <c r="P11953"/>
      <c r="Q11953"/>
    </row>
    <row r="11954" spans="3:17" x14ac:dyDescent="0.35">
      <c r="C11954"/>
      <c r="D11954"/>
      <c r="E11954"/>
      <c r="F11954"/>
      <c r="G11954"/>
      <c r="H11954"/>
      <c r="I11954"/>
      <c r="J11954"/>
      <c r="K11954"/>
      <c r="L11954"/>
      <c r="M11954"/>
      <c r="N11954"/>
      <c r="O11954"/>
      <c r="P11954"/>
      <c r="Q11954"/>
    </row>
    <row r="11955" spans="3:17" x14ac:dyDescent="0.35">
      <c r="C11955"/>
      <c r="D11955"/>
      <c r="E11955"/>
      <c r="F11955"/>
      <c r="G11955"/>
      <c r="H11955"/>
      <c r="I11955"/>
      <c r="J11955"/>
      <c r="K11955"/>
      <c r="L11955"/>
      <c r="M11955"/>
      <c r="N11955"/>
      <c r="O11955"/>
      <c r="P11955"/>
      <c r="Q11955"/>
    </row>
    <row r="11956" spans="3:17" x14ac:dyDescent="0.35">
      <c r="C11956"/>
      <c r="D11956"/>
      <c r="E11956"/>
      <c r="F11956"/>
      <c r="G11956"/>
      <c r="H11956"/>
      <c r="I11956"/>
      <c r="J11956"/>
      <c r="K11956"/>
      <c r="L11956"/>
      <c r="M11956"/>
      <c r="N11956"/>
      <c r="O11956"/>
      <c r="P11956"/>
      <c r="Q11956"/>
    </row>
    <row r="11957" spans="3:17" x14ac:dyDescent="0.35">
      <c r="C11957"/>
      <c r="D11957"/>
      <c r="E11957"/>
      <c r="F11957"/>
      <c r="G11957"/>
      <c r="H11957"/>
      <c r="I11957"/>
      <c r="J11957"/>
      <c r="K11957"/>
      <c r="L11957"/>
      <c r="M11957"/>
      <c r="N11957"/>
      <c r="O11957"/>
      <c r="P11957"/>
      <c r="Q11957"/>
    </row>
    <row r="11958" spans="3:17" x14ac:dyDescent="0.35">
      <c r="C11958"/>
      <c r="D11958"/>
      <c r="E11958"/>
      <c r="F11958"/>
      <c r="G11958"/>
      <c r="H11958"/>
      <c r="I11958"/>
      <c r="J11958"/>
      <c r="K11958"/>
      <c r="L11958"/>
      <c r="M11958"/>
      <c r="N11958"/>
      <c r="O11958"/>
      <c r="P11958"/>
      <c r="Q11958"/>
    </row>
    <row r="11959" spans="3:17" x14ac:dyDescent="0.35">
      <c r="C11959"/>
      <c r="D11959"/>
      <c r="E11959"/>
      <c r="F11959"/>
      <c r="G11959"/>
      <c r="H11959"/>
      <c r="I11959"/>
      <c r="J11959"/>
      <c r="K11959"/>
      <c r="L11959"/>
      <c r="M11959"/>
      <c r="N11959"/>
      <c r="O11959"/>
      <c r="P11959"/>
      <c r="Q11959"/>
    </row>
    <row r="11960" spans="3:17" x14ac:dyDescent="0.35">
      <c r="C11960"/>
      <c r="D11960"/>
      <c r="E11960"/>
      <c r="F11960"/>
      <c r="G11960"/>
      <c r="H11960"/>
      <c r="I11960"/>
      <c r="J11960"/>
      <c r="K11960"/>
      <c r="L11960"/>
      <c r="M11960"/>
      <c r="N11960"/>
      <c r="O11960"/>
      <c r="P11960"/>
      <c r="Q11960"/>
    </row>
    <row r="11961" spans="3:17" x14ac:dyDescent="0.35">
      <c r="C11961"/>
      <c r="D11961"/>
      <c r="E11961"/>
      <c r="F11961"/>
      <c r="G11961"/>
      <c r="H11961"/>
      <c r="I11961"/>
      <c r="J11961"/>
      <c r="K11961"/>
      <c r="L11961"/>
      <c r="M11961"/>
      <c r="N11961"/>
      <c r="O11961"/>
      <c r="P11961"/>
      <c r="Q11961"/>
    </row>
    <row r="11962" spans="3:17" x14ac:dyDescent="0.35">
      <c r="C11962"/>
      <c r="D11962"/>
      <c r="E11962"/>
      <c r="F11962"/>
      <c r="G11962"/>
      <c r="H11962"/>
      <c r="I11962"/>
      <c r="J11962"/>
      <c r="K11962"/>
      <c r="L11962"/>
      <c r="M11962"/>
      <c r="N11962"/>
      <c r="O11962"/>
      <c r="P11962"/>
      <c r="Q11962"/>
    </row>
    <row r="11963" spans="3:17" x14ac:dyDescent="0.35">
      <c r="C11963"/>
      <c r="D11963"/>
      <c r="E11963"/>
      <c r="F11963"/>
      <c r="G11963"/>
      <c r="H11963"/>
      <c r="I11963"/>
      <c r="J11963"/>
      <c r="K11963"/>
      <c r="L11963"/>
      <c r="M11963"/>
      <c r="N11963"/>
      <c r="O11963"/>
      <c r="P11963"/>
      <c r="Q11963"/>
    </row>
    <row r="11964" spans="3:17" x14ac:dyDescent="0.35">
      <c r="C11964"/>
      <c r="D11964"/>
      <c r="E11964"/>
      <c r="F11964"/>
      <c r="G11964"/>
      <c r="H11964"/>
      <c r="I11964"/>
      <c r="J11964"/>
      <c r="K11964"/>
      <c r="L11964"/>
      <c r="M11964"/>
      <c r="N11964"/>
      <c r="O11964"/>
      <c r="P11964"/>
      <c r="Q11964"/>
    </row>
    <row r="11965" spans="3:17" x14ac:dyDescent="0.35">
      <c r="C11965"/>
      <c r="D11965"/>
      <c r="E11965"/>
      <c r="F11965"/>
      <c r="G11965"/>
      <c r="H11965"/>
      <c r="I11965"/>
      <c r="J11965"/>
      <c r="K11965"/>
      <c r="L11965"/>
      <c r="M11965"/>
      <c r="N11965"/>
      <c r="O11965"/>
      <c r="P11965"/>
      <c r="Q11965"/>
    </row>
    <row r="11966" spans="3:17" x14ac:dyDescent="0.35">
      <c r="C11966"/>
      <c r="D11966"/>
      <c r="E11966"/>
      <c r="F11966"/>
      <c r="G11966"/>
      <c r="H11966"/>
      <c r="I11966"/>
      <c r="J11966"/>
      <c r="K11966"/>
      <c r="L11966"/>
      <c r="M11966"/>
      <c r="N11966"/>
      <c r="O11966"/>
      <c r="P11966"/>
      <c r="Q11966"/>
    </row>
    <row r="11967" spans="3:17" x14ac:dyDescent="0.35">
      <c r="C11967"/>
      <c r="D11967"/>
      <c r="E11967"/>
      <c r="F11967"/>
      <c r="G11967"/>
      <c r="H11967"/>
      <c r="I11967"/>
      <c r="J11967"/>
      <c r="K11967"/>
      <c r="L11967"/>
      <c r="M11967"/>
      <c r="N11967"/>
      <c r="O11967"/>
      <c r="P11967"/>
      <c r="Q11967"/>
    </row>
    <row r="11968" spans="3:17" x14ac:dyDescent="0.35">
      <c r="C11968"/>
      <c r="D11968"/>
      <c r="E11968"/>
      <c r="F11968"/>
      <c r="G11968"/>
      <c r="H11968"/>
      <c r="I11968"/>
      <c r="J11968"/>
      <c r="K11968"/>
      <c r="L11968"/>
      <c r="M11968"/>
      <c r="N11968"/>
      <c r="O11968"/>
      <c r="P11968"/>
      <c r="Q11968"/>
    </row>
    <row r="11969" spans="3:17" x14ac:dyDescent="0.35">
      <c r="C11969"/>
      <c r="D11969"/>
      <c r="E11969"/>
      <c r="F11969"/>
      <c r="G11969"/>
      <c r="H11969"/>
      <c r="I11969"/>
      <c r="J11969"/>
      <c r="K11969"/>
      <c r="L11969"/>
      <c r="M11969"/>
      <c r="N11969"/>
      <c r="O11969"/>
      <c r="P11969"/>
      <c r="Q11969"/>
    </row>
    <row r="11970" spans="3:17" x14ac:dyDescent="0.35">
      <c r="C11970"/>
      <c r="D11970"/>
      <c r="E11970"/>
      <c r="F11970"/>
      <c r="G11970"/>
      <c r="H11970"/>
      <c r="I11970"/>
      <c r="J11970"/>
      <c r="K11970"/>
      <c r="L11970"/>
      <c r="M11970"/>
      <c r="N11970"/>
      <c r="O11970"/>
      <c r="P11970"/>
      <c r="Q11970"/>
    </row>
    <row r="11971" spans="3:17" x14ac:dyDescent="0.35">
      <c r="C11971"/>
      <c r="D11971"/>
      <c r="E11971"/>
      <c r="F11971"/>
      <c r="G11971"/>
      <c r="H11971"/>
      <c r="I11971"/>
      <c r="J11971"/>
      <c r="K11971"/>
      <c r="L11971"/>
      <c r="M11971"/>
      <c r="N11971"/>
      <c r="O11971"/>
      <c r="P11971"/>
      <c r="Q11971"/>
    </row>
    <row r="11972" spans="3:17" x14ac:dyDescent="0.35">
      <c r="C11972"/>
      <c r="D11972"/>
      <c r="E11972"/>
      <c r="F11972"/>
      <c r="G11972"/>
      <c r="H11972"/>
      <c r="I11972"/>
      <c r="J11972"/>
      <c r="K11972"/>
      <c r="L11972"/>
      <c r="M11972"/>
      <c r="N11972"/>
      <c r="O11972"/>
      <c r="P11972"/>
      <c r="Q11972"/>
    </row>
    <row r="11973" spans="3:17" x14ac:dyDescent="0.35">
      <c r="C11973"/>
      <c r="D11973"/>
      <c r="E11973"/>
      <c r="F11973"/>
      <c r="G11973"/>
      <c r="H11973"/>
      <c r="I11973"/>
      <c r="J11973"/>
      <c r="K11973"/>
      <c r="L11973"/>
      <c r="M11973"/>
      <c r="N11973"/>
      <c r="O11973"/>
      <c r="P11973"/>
      <c r="Q11973"/>
    </row>
    <row r="11974" spans="3:17" x14ac:dyDescent="0.35">
      <c r="C11974"/>
      <c r="D11974"/>
      <c r="E11974"/>
      <c r="F11974"/>
      <c r="G11974"/>
      <c r="H11974"/>
      <c r="I11974"/>
      <c r="J11974"/>
      <c r="K11974"/>
      <c r="L11974"/>
      <c r="M11974"/>
      <c r="N11974"/>
      <c r="O11974"/>
      <c r="P11974"/>
      <c r="Q11974"/>
    </row>
    <row r="11975" spans="3:17" x14ac:dyDescent="0.35">
      <c r="C11975"/>
      <c r="D11975"/>
      <c r="E11975"/>
      <c r="F11975"/>
      <c r="G11975"/>
      <c r="H11975"/>
      <c r="I11975"/>
      <c r="J11975"/>
      <c r="K11975"/>
      <c r="L11975"/>
      <c r="M11975"/>
      <c r="N11975"/>
      <c r="O11975"/>
      <c r="P11975"/>
      <c r="Q11975"/>
    </row>
    <row r="11976" spans="3:17" x14ac:dyDescent="0.35">
      <c r="C11976"/>
      <c r="D11976"/>
      <c r="E11976"/>
      <c r="F11976"/>
      <c r="G11976"/>
      <c r="H11976"/>
      <c r="I11976"/>
      <c r="J11976"/>
      <c r="K11976"/>
      <c r="L11976"/>
      <c r="M11976"/>
      <c r="N11976"/>
      <c r="O11976"/>
      <c r="P11976"/>
      <c r="Q11976"/>
    </row>
    <row r="11977" spans="3:17" x14ac:dyDescent="0.35">
      <c r="C11977"/>
      <c r="D11977"/>
      <c r="E11977"/>
      <c r="F11977"/>
      <c r="G11977"/>
      <c r="H11977"/>
      <c r="I11977"/>
      <c r="J11977"/>
      <c r="K11977"/>
      <c r="L11977"/>
      <c r="M11977"/>
      <c r="N11977"/>
      <c r="O11977"/>
      <c r="P11977"/>
      <c r="Q11977"/>
    </row>
    <row r="11978" spans="3:17" x14ac:dyDescent="0.35">
      <c r="C11978"/>
      <c r="D11978"/>
      <c r="E11978"/>
      <c r="F11978"/>
      <c r="G11978"/>
      <c r="H11978"/>
      <c r="I11978"/>
      <c r="J11978"/>
      <c r="K11978"/>
      <c r="L11978"/>
      <c r="M11978"/>
      <c r="N11978"/>
      <c r="O11978"/>
      <c r="P11978"/>
      <c r="Q11978"/>
    </row>
    <row r="11979" spans="3:17" x14ac:dyDescent="0.35">
      <c r="C11979"/>
      <c r="D11979"/>
      <c r="E11979"/>
      <c r="F11979"/>
      <c r="G11979"/>
      <c r="H11979"/>
      <c r="I11979"/>
      <c r="J11979"/>
      <c r="K11979"/>
      <c r="L11979"/>
      <c r="M11979"/>
      <c r="N11979"/>
      <c r="O11979"/>
      <c r="P11979"/>
      <c r="Q11979"/>
    </row>
    <row r="11980" spans="3:17" x14ac:dyDescent="0.35">
      <c r="C11980"/>
      <c r="D11980"/>
      <c r="E11980"/>
      <c r="F11980"/>
      <c r="G11980"/>
      <c r="H11980"/>
      <c r="I11980"/>
      <c r="J11980"/>
      <c r="K11980"/>
      <c r="L11980"/>
      <c r="M11980"/>
      <c r="N11980"/>
      <c r="O11980"/>
      <c r="P11980"/>
      <c r="Q11980"/>
    </row>
    <row r="11981" spans="3:17" x14ac:dyDescent="0.35">
      <c r="C11981"/>
      <c r="D11981"/>
      <c r="E11981"/>
      <c r="F11981"/>
      <c r="G11981"/>
      <c r="H11981"/>
      <c r="I11981"/>
      <c r="J11981"/>
      <c r="K11981"/>
      <c r="L11981"/>
      <c r="M11981"/>
      <c r="N11981"/>
      <c r="O11981"/>
      <c r="P11981"/>
      <c r="Q11981"/>
    </row>
    <row r="11982" spans="3:17" x14ac:dyDescent="0.35">
      <c r="C11982"/>
      <c r="D11982"/>
      <c r="E11982"/>
      <c r="F11982"/>
      <c r="G11982"/>
      <c r="H11982"/>
      <c r="I11982"/>
      <c r="J11982"/>
      <c r="K11982"/>
      <c r="L11982"/>
      <c r="M11982"/>
      <c r="N11982"/>
      <c r="O11982"/>
      <c r="P11982"/>
      <c r="Q11982"/>
    </row>
    <row r="11983" spans="3:17" x14ac:dyDescent="0.35">
      <c r="C11983"/>
      <c r="D11983"/>
      <c r="E11983"/>
      <c r="F11983"/>
      <c r="G11983"/>
      <c r="H11983"/>
      <c r="I11983"/>
      <c r="J11983"/>
      <c r="K11983"/>
      <c r="L11983"/>
      <c r="M11983"/>
      <c r="N11983"/>
      <c r="O11983"/>
      <c r="P11983"/>
      <c r="Q11983"/>
    </row>
    <row r="11984" spans="3:17" x14ac:dyDescent="0.35">
      <c r="C11984"/>
      <c r="D11984"/>
      <c r="E11984"/>
      <c r="F11984"/>
      <c r="G11984"/>
      <c r="H11984"/>
      <c r="I11984"/>
      <c r="J11984"/>
      <c r="K11984"/>
      <c r="L11984"/>
      <c r="M11984"/>
      <c r="N11984"/>
      <c r="O11984"/>
      <c r="P11984"/>
      <c r="Q11984"/>
    </row>
    <row r="11985" spans="3:17" x14ac:dyDescent="0.35">
      <c r="C11985"/>
      <c r="D11985"/>
      <c r="E11985"/>
      <c r="F11985"/>
      <c r="G11985"/>
      <c r="H11985"/>
      <c r="I11985"/>
      <c r="J11985"/>
      <c r="K11985"/>
      <c r="L11985"/>
      <c r="M11985"/>
      <c r="N11985"/>
      <c r="O11985"/>
      <c r="P11985"/>
      <c r="Q11985"/>
    </row>
    <row r="11986" spans="3:17" x14ac:dyDescent="0.35">
      <c r="C11986"/>
      <c r="D11986"/>
      <c r="E11986"/>
      <c r="F11986"/>
      <c r="G11986"/>
      <c r="H11986"/>
      <c r="I11986"/>
      <c r="J11986"/>
      <c r="K11986"/>
      <c r="L11986"/>
      <c r="M11986"/>
      <c r="N11986"/>
      <c r="O11986"/>
      <c r="P11986"/>
      <c r="Q11986"/>
    </row>
    <row r="11987" spans="3:17" x14ac:dyDescent="0.35">
      <c r="C11987"/>
      <c r="D11987"/>
      <c r="E11987"/>
      <c r="F11987"/>
      <c r="G11987"/>
      <c r="H11987"/>
      <c r="I11987"/>
      <c r="J11987"/>
      <c r="K11987"/>
      <c r="L11987"/>
      <c r="M11987"/>
      <c r="N11987"/>
      <c r="O11987"/>
      <c r="P11987"/>
      <c r="Q11987"/>
    </row>
    <row r="11988" spans="3:17" x14ac:dyDescent="0.35">
      <c r="C11988"/>
      <c r="D11988"/>
      <c r="E11988"/>
      <c r="F11988"/>
      <c r="G11988"/>
      <c r="H11988"/>
      <c r="I11988"/>
      <c r="J11988"/>
      <c r="K11988"/>
      <c r="L11988"/>
      <c r="M11988"/>
      <c r="N11988"/>
      <c r="O11988"/>
      <c r="P11988"/>
      <c r="Q11988"/>
    </row>
    <row r="11989" spans="3:17" x14ac:dyDescent="0.35">
      <c r="C11989"/>
      <c r="D11989"/>
      <c r="E11989"/>
      <c r="F11989"/>
      <c r="G11989"/>
      <c r="H11989"/>
      <c r="I11989"/>
      <c r="J11989"/>
      <c r="K11989"/>
      <c r="L11989"/>
      <c r="M11989"/>
      <c r="N11989"/>
      <c r="O11989"/>
      <c r="P11989"/>
      <c r="Q11989"/>
    </row>
    <row r="11990" spans="3:17" x14ac:dyDescent="0.35">
      <c r="C11990"/>
      <c r="D11990"/>
      <c r="E11990"/>
      <c r="F11990"/>
      <c r="G11990"/>
      <c r="H11990"/>
      <c r="I11990"/>
      <c r="J11990"/>
      <c r="K11990"/>
      <c r="L11990"/>
      <c r="M11990"/>
      <c r="N11990"/>
      <c r="O11990"/>
      <c r="P11990"/>
      <c r="Q11990"/>
    </row>
    <row r="11991" spans="3:17" x14ac:dyDescent="0.35">
      <c r="C11991"/>
      <c r="D11991"/>
      <c r="E11991"/>
      <c r="F11991"/>
      <c r="G11991"/>
      <c r="H11991"/>
      <c r="I11991"/>
      <c r="J11991"/>
      <c r="K11991"/>
      <c r="L11991"/>
      <c r="M11991"/>
      <c r="N11991"/>
      <c r="O11991"/>
      <c r="P11991"/>
      <c r="Q11991"/>
    </row>
    <row r="11992" spans="3:17" x14ac:dyDescent="0.35">
      <c r="C11992"/>
      <c r="D11992"/>
      <c r="E11992"/>
      <c r="F11992"/>
      <c r="G11992"/>
      <c r="H11992"/>
      <c r="I11992"/>
      <c r="J11992"/>
      <c r="K11992"/>
      <c r="L11992"/>
      <c r="M11992"/>
      <c r="N11992"/>
      <c r="O11992"/>
      <c r="P11992"/>
      <c r="Q11992"/>
    </row>
    <row r="11993" spans="3:17" x14ac:dyDescent="0.35">
      <c r="C11993"/>
      <c r="D11993"/>
      <c r="E11993"/>
      <c r="F11993"/>
      <c r="G11993"/>
      <c r="H11993"/>
      <c r="I11993"/>
      <c r="J11993"/>
      <c r="K11993"/>
      <c r="L11993"/>
      <c r="M11993"/>
      <c r="N11993"/>
      <c r="O11993"/>
      <c r="P11993"/>
      <c r="Q11993"/>
    </row>
    <row r="11994" spans="3:17" x14ac:dyDescent="0.35">
      <c r="C11994"/>
      <c r="D11994"/>
      <c r="E11994"/>
      <c r="F11994"/>
      <c r="G11994"/>
      <c r="H11994"/>
      <c r="I11994"/>
      <c r="J11994"/>
      <c r="K11994"/>
      <c r="L11994"/>
      <c r="M11994"/>
      <c r="N11994"/>
      <c r="O11994"/>
      <c r="P11994"/>
      <c r="Q11994"/>
    </row>
    <row r="11995" spans="3:17" x14ac:dyDescent="0.35">
      <c r="C11995"/>
      <c r="D11995"/>
      <c r="E11995"/>
      <c r="F11995"/>
      <c r="G11995"/>
      <c r="H11995"/>
      <c r="I11995"/>
      <c r="J11995"/>
      <c r="K11995"/>
      <c r="L11995"/>
      <c r="M11995"/>
      <c r="N11995"/>
      <c r="O11995"/>
      <c r="P11995"/>
      <c r="Q11995"/>
    </row>
    <row r="11996" spans="3:17" x14ac:dyDescent="0.35">
      <c r="C11996"/>
      <c r="D11996"/>
      <c r="E11996"/>
      <c r="F11996"/>
      <c r="G11996"/>
      <c r="H11996"/>
      <c r="I11996"/>
      <c r="J11996"/>
      <c r="K11996"/>
      <c r="L11996"/>
      <c r="M11996"/>
      <c r="N11996"/>
      <c r="O11996"/>
      <c r="P11996"/>
      <c r="Q11996"/>
    </row>
    <row r="11997" spans="3:17" x14ac:dyDescent="0.35">
      <c r="C11997"/>
      <c r="D11997"/>
      <c r="E11997"/>
      <c r="F11997"/>
      <c r="G11997"/>
      <c r="H11997"/>
      <c r="I11997"/>
      <c r="J11997"/>
      <c r="K11997"/>
      <c r="L11997"/>
      <c r="M11997"/>
      <c r="N11997"/>
      <c r="O11997"/>
      <c r="P11997"/>
      <c r="Q11997"/>
    </row>
    <row r="11998" spans="3:17" x14ac:dyDescent="0.35">
      <c r="C11998"/>
      <c r="D11998"/>
      <c r="E11998"/>
      <c r="F11998"/>
      <c r="G11998"/>
      <c r="H11998"/>
      <c r="I11998"/>
      <c r="J11998"/>
      <c r="K11998"/>
      <c r="L11998"/>
      <c r="M11998"/>
      <c r="N11998"/>
      <c r="O11998"/>
      <c r="P11998"/>
      <c r="Q11998"/>
    </row>
    <row r="11999" spans="3:17" x14ac:dyDescent="0.35">
      <c r="C11999"/>
      <c r="D11999"/>
      <c r="E11999"/>
      <c r="F11999"/>
      <c r="G11999"/>
      <c r="H11999"/>
      <c r="I11999"/>
      <c r="J11999"/>
      <c r="K11999"/>
      <c r="L11999"/>
      <c r="M11999"/>
      <c r="N11999"/>
      <c r="O11999"/>
      <c r="P11999"/>
      <c r="Q11999"/>
    </row>
    <row r="12000" spans="3:17" x14ac:dyDescent="0.35">
      <c r="C12000"/>
      <c r="D12000"/>
      <c r="E12000"/>
      <c r="F12000"/>
      <c r="G12000"/>
      <c r="H12000"/>
      <c r="I12000"/>
      <c r="J12000"/>
      <c r="K12000"/>
      <c r="L12000"/>
      <c r="M12000"/>
      <c r="N12000"/>
      <c r="O12000"/>
      <c r="P12000"/>
      <c r="Q12000"/>
    </row>
    <row r="12001" spans="3:17" x14ac:dyDescent="0.35">
      <c r="C12001"/>
      <c r="D12001"/>
      <c r="E12001"/>
      <c r="F12001"/>
      <c r="G12001"/>
      <c r="H12001"/>
      <c r="I12001"/>
      <c r="J12001"/>
      <c r="K12001"/>
      <c r="L12001"/>
      <c r="M12001"/>
      <c r="N12001"/>
      <c r="O12001"/>
      <c r="P12001"/>
      <c r="Q12001"/>
    </row>
    <row r="12002" spans="3:17" x14ac:dyDescent="0.35">
      <c r="C12002"/>
      <c r="D12002"/>
      <c r="E12002"/>
      <c r="F12002"/>
      <c r="G12002"/>
      <c r="H12002"/>
      <c r="I12002"/>
      <c r="J12002"/>
      <c r="K12002"/>
      <c r="L12002"/>
      <c r="M12002"/>
      <c r="N12002"/>
      <c r="O12002"/>
      <c r="P12002"/>
      <c r="Q12002"/>
    </row>
    <row r="12003" spans="3:17" x14ac:dyDescent="0.35">
      <c r="C12003"/>
      <c r="D12003"/>
      <c r="E12003"/>
      <c r="F12003"/>
      <c r="G12003"/>
      <c r="H12003"/>
      <c r="I12003"/>
      <c r="J12003"/>
      <c r="K12003"/>
      <c r="L12003"/>
      <c r="M12003"/>
      <c r="N12003"/>
      <c r="O12003"/>
      <c r="P12003"/>
      <c r="Q12003"/>
    </row>
    <row r="12004" spans="3:17" x14ac:dyDescent="0.35">
      <c r="C12004"/>
      <c r="D12004"/>
      <c r="E12004"/>
      <c r="F12004"/>
      <c r="G12004"/>
      <c r="H12004"/>
      <c r="I12004"/>
      <c r="J12004"/>
      <c r="K12004"/>
      <c r="L12004"/>
      <c r="M12004"/>
      <c r="N12004"/>
      <c r="O12004"/>
      <c r="P12004"/>
      <c r="Q12004"/>
    </row>
    <row r="12005" spans="3:17" x14ac:dyDescent="0.35">
      <c r="C12005"/>
      <c r="D12005"/>
      <c r="E12005"/>
      <c r="F12005"/>
      <c r="G12005"/>
      <c r="H12005"/>
      <c r="I12005"/>
      <c r="J12005"/>
      <c r="K12005"/>
      <c r="L12005"/>
      <c r="M12005"/>
      <c r="N12005"/>
      <c r="O12005"/>
      <c r="P12005"/>
      <c r="Q12005"/>
    </row>
    <row r="12006" spans="3:17" x14ac:dyDescent="0.35">
      <c r="C12006"/>
      <c r="D12006"/>
      <c r="E12006"/>
      <c r="F12006"/>
      <c r="G12006"/>
      <c r="H12006"/>
      <c r="I12006"/>
      <c r="J12006"/>
      <c r="K12006"/>
      <c r="L12006"/>
      <c r="M12006"/>
      <c r="N12006"/>
      <c r="O12006"/>
      <c r="P12006"/>
      <c r="Q12006"/>
    </row>
    <row r="12007" spans="3:17" x14ac:dyDescent="0.35">
      <c r="C12007"/>
      <c r="D12007"/>
      <c r="E12007"/>
      <c r="F12007"/>
      <c r="G12007"/>
      <c r="H12007"/>
      <c r="I12007"/>
      <c r="J12007"/>
      <c r="K12007"/>
      <c r="L12007"/>
      <c r="M12007"/>
      <c r="N12007"/>
      <c r="O12007"/>
      <c r="P12007"/>
      <c r="Q12007"/>
    </row>
    <row r="12008" spans="3:17" x14ac:dyDescent="0.35">
      <c r="C12008"/>
      <c r="D12008"/>
      <c r="E12008"/>
      <c r="F12008"/>
      <c r="G12008"/>
      <c r="H12008"/>
      <c r="I12008"/>
      <c r="J12008"/>
      <c r="K12008"/>
      <c r="L12008"/>
      <c r="M12008"/>
      <c r="N12008"/>
      <c r="O12008"/>
      <c r="P12008"/>
      <c r="Q12008"/>
    </row>
    <row r="12009" spans="3:17" x14ac:dyDescent="0.35">
      <c r="C12009"/>
      <c r="D12009"/>
      <c r="E12009"/>
      <c r="F12009"/>
      <c r="G12009"/>
      <c r="H12009"/>
      <c r="I12009"/>
      <c r="J12009"/>
      <c r="K12009"/>
      <c r="L12009"/>
      <c r="M12009"/>
      <c r="N12009"/>
      <c r="O12009"/>
      <c r="P12009"/>
      <c r="Q12009"/>
    </row>
    <row r="12010" spans="3:17" x14ac:dyDescent="0.35">
      <c r="C12010"/>
      <c r="D12010"/>
      <c r="E12010"/>
      <c r="F12010"/>
      <c r="G12010"/>
      <c r="H12010"/>
      <c r="I12010"/>
      <c r="J12010"/>
      <c r="K12010"/>
      <c r="L12010"/>
      <c r="M12010"/>
      <c r="N12010"/>
      <c r="O12010"/>
      <c r="P12010"/>
      <c r="Q12010"/>
    </row>
    <row r="12011" spans="3:17" x14ac:dyDescent="0.35">
      <c r="C12011"/>
      <c r="D12011"/>
      <c r="E12011"/>
      <c r="F12011"/>
      <c r="G12011"/>
      <c r="H12011"/>
      <c r="I12011"/>
      <c r="J12011"/>
      <c r="K12011"/>
      <c r="L12011"/>
      <c r="M12011"/>
      <c r="N12011"/>
      <c r="O12011"/>
      <c r="P12011"/>
      <c r="Q12011"/>
    </row>
    <row r="12012" spans="3:17" x14ac:dyDescent="0.35">
      <c r="C12012"/>
      <c r="D12012"/>
      <c r="E12012"/>
      <c r="F12012"/>
      <c r="G12012"/>
      <c r="H12012"/>
      <c r="I12012"/>
      <c r="J12012"/>
      <c r="K12012"/>
      <c r="L12012"/>
      <c r="M12012"/>
      <c r="N12012"/>
      <c r="O12012"/>
      <c r="P12012"/>
      <c r="Q12012"/>
    </row>
    <row r="12013" spans="3:17" x14ac:dyDescent="0.35">
      <c r="C12013"/>
      <c r="D12013"/>
      <c r="E12013"/>
      <c r="F12013"/>
      <c r="G12013"/>
      <c r="H12013"/>
      <c r="I12013"/>
      <c r="J12013"/>
      <c r="K12013"/>
      <c r="L12013"/>
      <c r="M12013"/>
      <c r="N12013"/>
      <c r="O12013"/>
      <c r="P12013"/>
      <c r="Q12013"/>
    </row>
    <row r="12014" spans="3:17" x14ac:dyDescent="0.35">
      <c r="C12014"/>
      <c r="D12014"/>
      <c r="E12014"/>
      <c r="F12014"/>
      <c r="G12014"/>
      <c r="H12014"/>
      <c r="I12014"/>
      <c r="J12014"/>
      <c r="K12014"/>
      <c r="L12014"/>
      <c r="M12014"/>
      <c r="N12014"/>
      <c r="O12014"/>
      <c r="P12014"/>
      <c r="Q12014"/>
    </row>
    <row r="12015" spans="3:17" x14ac:dyDescent="0.35">
      <c r="C12015"/>
      <c r="D12015"/>
      <c r="E12015"/>
      <c r="F12015"/>
      <c r="G12015"/>
      <c r="H12015"/>
      <c r="I12015"/>
      <c r="J12015"/>
      <c r="K12015"/>
      <c r="L12015"/>
      <c r="M12015"/>
      <c r="N12015"/>
      <c r="O12015"/>
      <c r="P12015"/>
      <c r="Q12015"/>
    </row>
    <row r="12016" spans="3:17" x14ac:dyDescent="0.35">
      <c r="C12016"/>
      <c r="D12016"/>
      <c r="E12016"/>
      <c r="F12016"/>
      <c r="G12016"/>
      <c r="H12016"/>
      <c r="I12016"/>
      <c r="J12016"/>
      <c r="K12016"/>
      <c r="L12016"/>
      <c r="M12016"/>
      <c r="N12016"/>
      <c r="O12016"/>
      <c r="P12016"/>
      <c r="Q12016"/>
    </row>
    <row r="12017" spans="3:17" x14ac:dyDescent="0.35">
      <c r="C12017"/>
      <c r="D12017"/>
      <c r="E12017"/>
      <c r="F12017"/>
      <c r="G12017"/>
      <c r="H12017"/>
      <c r="I12017"/>
      <c r="J12017"/>
      <c r="K12017"/>
      <c r="L12017"/>
      <c r="M12017"/>
      <c r="N12017"/>
      <c r="O12017"/>
      <c r="P12017"/>
      <c r="Q12017"/>
    </row>
    <row r="12018" spans="3:17" x14ac:dyDescent="0.35">
      <c r="C12018"/>
      <c r="D12018"/>
      <c r="E12018"/>
      <c r="F12018"/>
      <c r="G12018"/>
      <c r="H12018"/>
      <c r="I12018"/>
      <c r="J12018"/>
      <c r="K12018"/>
      <c r="L12018"/>
      <c r="M12018"/>
      <c r="N12018"/>
      <c r="O12018"/>
      <c r="P12018"/>
      <c r="Q12018"/>
    </row>
    <row r="12019" spans="3:17" x14ac:dyDescent="0.35">
      <c r="C12019"/>
      <c r="D12019"/>
      <c r="E12019"/>
      <c r="F12019"/>
      <c r="G12019"/>
      <c r="H12019"/>
      <c r="I12019"/>
      <c r="J12019"/>
      <c r="K12019"/>
      <c r="L12019"/>
      <c r="M12019"/>
      <c r="N12019"/>
      <c r="O12019"/>
      <c r="P12019"/>
      <c r="Q12019"/>
    </row>
    <row r="12020" spans="3:17" x14ac:dyDescent="0.35">
      <c r="C12020"/>
      <c r="D12020"/>
      <c r="E12020"/>
      <c r="F12020"/>
      <c r="G12020"/>
      <c r="H12020"/>
      <c r="I12020"/>
      <c r="J12020"/>
      <c r="K12020"/>
      <c r="L12020"/>
      <c r="M12020"/>
      <c r="N12020"/>
      <c r="O12020"/>
      <c r="P12020"/>
      <c r="Q12020"/>
    </row>
    <row r="12021" spans="3:17" x14ac:dyDescent="0.35">
      <c r="C12021"/>
      <c r="D12021"/>
      <c r="E12021"/>
      <c r="F12021"/>
      <c r="G12021"/>
      <c r="H12021"/>
      <c r="I12021"/>
      <c r="J12021"/>
      <c r="K12021"/>
      <c r="L12021"/>
      <c r="M12021"/>
      <c r="N12021"/>
      <c r="O12021"/>
      <c r="P12021"/>
      <c r="Q12021"/>
    </row>
    <row r="12022" spans="3:17" x14ac:dyDescent="0.35">
      <c r="C12022"/>
      <c r="D12022"/>
      <c r="E12022"/>
      <c r="F12022"/>
      <c r="G12022"/>
      <c r="H12022"/>
      <c r="I12022"/>
      <c r="J12022"/>
      <c r="K12022"/>
      <c r="L12022"/>
      <c r="M12022"/>
      <c r="N12022"/>
      <c r="O12022"/>
      <c r="P12022"/>
      <c r="Q12022"/>
    </row>
    <row r="12023" spans="3:17" x14ac:dyDescent="0.35">
      <c r="C12023"/>
      <c r="D12023"/>
      <c r="E12023"/>
      <c r="F12023"/>
      <c r="G12023"/>
      <c r="H12023"/>
      <c r="I12023"/>
      <c r="J12023"/>
      <c r="K12023"/>
      <c r="L12023"/>
      <c r="M12023"/>
      <c r="N12023"/>
      <c r="O12023"/>
      <c r="P12023"/>
      <c r="Q12023"/>
    </row>
    <row r="12024" spans="3:17" x14ac:dyDescent="0.35">
      <c r="C12024"/>
      <c r="D12024"/>
      <c r="E12024"/>
      <c r="F12024"/>
      <c r="G12024"/>
      <c r="H12024"/>
      <c r="I12024"/>
      <c r="J12024"/>
      <c r="K12024"/>
      <c r="L12024"/>
      <c r="M12024"/>
      <c r="N12024"/>
      <c r="O12024"/>
      <c r="P12024"/>
      <c r="Q12024"/>
    </row>
    <row r="12025" spans="3:17" x14ac:dyDescent="0.35">
      <c r="C12025"/>
      <c r="D12025"/>
      <c r="E12025"/>
      <c r="F12025"/>
      <c r="G12025"/>
      <c r="H12025"/>
      <c r="I12025"/>
      <c r="J12025"/>
      <c r="K12025"/>
      <c r="L12025"/>
      <c r="M12025"/>
      <c r="N12025"/>
      <c r="O12025"/>
      <c r="P12025"/>
      <c r="Q12025"/>
    </row>
    <row r="12026" spans="3:17" x14ac:dyDescent="0.35">
      <c r="C12026"/>
      <c r="D12026"/>
      <c r="E12026"/>
      <c r="F12026"/>
      <c r="G12026"/>
      <c r="H12026"/>
      <c r="I12026"/>
      <c r="J12026"/>
      <c r="K12026"/>
      <c r="L12026"/>
      <c r="M12026"/>
      <c r="N12026"/>
      <c r="O12026"/>
      <c r="P12026"/>
      <c r="Q12026"/>
    </row>
    <row r="12027" spans="3:17" x14ac:dyDescent="0.35">
      <c r="C12027"/>
      <c r="D12027"/>
      <c r="E12027"/>
      <c r="F12027"/>
      <c r="G12027"/>
      <c r="H12027"/>
      <c r="I12027"/>
      <c r="J12027"/>
      <c r="K12027"/>
      <c r="L12027"/>
      <c r="M12027"/>
      <c r="N12027"/>
      <c r="O12027"/>
      <c r="P12027"/>
      <c r="Q12027"/>
    </row>
    <row r="12028" spans="3:17" x14ac:dyDescent="0.35">
      <c r="C12028"/>
      <c r="D12028"/>
      <c r="E12028"/>
      <c r="F12028"/>
      <c r="G12028"/>
      <c r="H12028"/>
      <c r="I12028"/>
      <c r="J12028"/>
      <c r="K12028"/>
      <c r="L12028"/>
      <c r="M12028"/>
      <c r="N12028"/>
      <c r="O12028"/>
      <c r="P12028"/>
      <c r="Q12028"/>
    </row>
    <row r="12029" spans="3:17" x14ac:dyDescent="0.35">
      <c r="C12029"/>
      <c r="D12029"/>
      <c r="E12029"/>
      <c r="F12029"/>
      <c r="G12029"/>
      <c r="H12029"/>
      <c r="I12029"/>
      <c r="J12029"/>
      <c r="K12029"/>
      <c r="L12029"/>
      <c r="M12029"/>
      <c r="N12029"/>
      <c r="O12029"/>
      <c r="P12029"/>
      <c r="Q12029"/>
    </row>
    <row r="12030" spans="3:17" x14ac:dyDescent="0.35">
      <c r="C12030"/>
      <c r="D12030"/>
      <c r="E12030"/>
      <c r="F12030"/>
      <c r="G12030"/>
      <c r="H12030"/>
      <c r="I12030"/>
      <c r="J12030"/>
      <c r="K12030"/>
      <c r="L12030"/>
      <c r="M12030"/>
      <c r="N12030"/>
      <c r="O12030"/>
      <c r="P12030"/>
      <c r="Q12030"/>
    </row>
    <row r="12031" spans="3:17" x14ac:dyDescent="0.35">
      <c r="C12031"/>
      <c r="D12031"/>
      <c r="E12031"/>
      <c r="F12031"/>
      <c r="G12031"/>
      <c r="H12031"/>
      <c r="I12031"/>
      <c r="J12031"/>
      <c r="K12031"/>
      <c r="L12031"/>
      <c r="M12031"/>
      <c r="N12031"/>
      <c r="O12031"/>
      <c r="P12031"/>
      <c r="Q12031"/>
    </row>
    <row r="12032" spans="3:17" x14ac:dyDescent="0.35">
      <c r="C12032"/>
      <c r="D12032"/>
      <c r="E12032"/>
      <c r="F12032"/>
      <c r="G12032"/>
      <c r="H12032"/>
      <c r="I12032"/>
      <c r="J12032"/>
      <c r="K12032"/>
      <c r="L12032"/>
      <c r="M12032"/>
      <c r="N12032"/>
      <c r="O12032"/>
      <c r="P12032"/>
      <c r="Q12032"/>
    </row>
    <row r="12033" spans="3:17" x14ac:dyDescent="0.35">
      <c r="C12033"/>
      <c r="D12033"/>
      <c r="E12033"/>
      <c r="F12033"/>
      <c r="G12033"/>
      <c r="H12033"/>
      <c r="I12033"/>
      <c r="J12033"/>
      <c r="K12033"/>
      <c r="L12033"/>
      <c r="M12033"/>
      <c r="N12033"/>
      <c r="O12033"/>
      <c r="P12033"/>
      <c r="Q12033"/>
    </row>
    <row r="12034" spans="3:17" x14ac:dyDescent="0.35">
      <c r="C12034"/>
      <c r="D12034"/>
      <c r="E12034"/>
      <c r="F12034"/>
      <c r="G12034"/>
      <c r="H12034"/>
      <c r="I12034"/>
      <c r="J12034"/>
      <c r="K12034"/>
      <c r="L12034"/>
      <c r="M12034"/>
      <c r="N12034"/>
      <c r="O12034"/>
      <c r="P12034"/>
      <c r="Q12034"/>
    </row>
    <row r="12035" spans="3:17" x14ac:dyDescent="0.35">
      <c r="C12035"/>
      <c r="D12035"/>
      <c r="E12035"/>
      <c r="F12035"/>
      <c r="G12035"/>
      <c r="H12035"/>
      <c r="I12035"/>
      <c r="J12035"/>
      <c r="K12035"/>
      <c r="L12035"/>
      <c r="M12035"/>
      <c r="N12035"/>
      <c r="O12035"/>
      <c r="P12035"/>
      <c r="Q12035"/>
    </row>
    <row r="12036" spans="3:17" x14ac:dyDescent="0.35">
      <c r="C12036"/>
      <c r="D12036"/>
      <c r="E12036"/>
      <c r="F12036"/>
      <c r="G12036"/>
      <c r="H12036"/>
      <c r="I12036"/>
      <c r="J12036"/>
      <c r="K12036"/>
      <c r="L12036"/>
      <c r="M12036"/>
      <c r="N12036"/>
      <c r="O12036"/>
      <c r="P12036"/>
      <c r="Q12036"/>
    </row>
    <row r="12037" spans="3:17" x14ac:dyDescent="0.35">
      <c r="C12037"/>
      <c r="D12037"/>
      <c r="E12037"/>
      <c r="F12037"/>
      <c r="G12037"/>
      <c r="H12037"/>
      <c r="I12037"/>
      <c r="J12037"/>
      <c r="K12037"/>
      <c r="L12037"/>
      <c r="M12037"/>
      <c r="N12037"/>
      <c r="O12037"/>
      <c r="P12037"/>
      <c r="Q12037"/>
    </row>
    <row r="12038" spans="3:17" x14ac:dyDescent="0.35">
      <c r="C12038"/>
      <c r="D12038"/>
      <c r="E12038"/>
      <c r="F12038"/>
      <c r="G12038"/>
      <c r="H12038"/>
      <c r="I12038"/>
      <c r="J12038"/>
      <c r="K12038"/>
      <c r="L12038"/>
      <c r="M12038"/>
      <c r="N12038"/>
      <c r="O12038"/>
      <c r="P12038"/>
      <c r="Q12038"/>
    </row>
    <row r="12039" spans="3:17" x14ac:dyDescent="0.35">
      <c r="C12039"/>
      <c r="D12039"/>
      <c r="E12039"/>
      <c r="F12039"/>
      <c r="G12039"/>
      <c r="H12039"/>
      <c r="I12039"/>
      <c r="J12039"/>
      <c r="K12039"/>
      <c r="L12039"/>
      <c r="M12039"/>
      <c r="N12039"/>
      <c r="O12039"/>
      <c r="P12039"/>
      <c r="Q12039"/>
    </row>
    <row r="12040" spans="3:17" x14ac:dyDescent="0.35">
      <c r="C12040"/>
      <c r="D12040"/>
      <c r="E12040"/>
      <c r="F12040"/>
      <c r="G12040"/>
      <c r="H12040"/>
      <c r="I12040"/>
      <c r="J12040"/>
      <c r="K12040"/>
      <c r="L12040"/>
      <c r="M12040"/>
      <c r="N12040"/>
      <c r="O12040"/>
      <c r="P12040"/>
      <c r="Q12040"/>
    </row>
    <row r="12041" spans="3:17" x14ac:dyDescent="0.35">
      <c r="C12041"/>
      <c r="D12041"/>
      <c r="E12041"/>
      <c r="F12041"/>
      <c r="G12041"/>
      <c r="H12041"/>
      <c r="I12041"/>
      <c r="J12041"/>
      <c r="K12041"/>
      <c r="L12041"/>
      <c r="M12041"/>
      <c r="N12041"/>
      <c r="O12041"/>
      <c r="P12041"/>
      <c r="Q12041"/>
    </row>
    <row r="12042" spans="3:17" x14ac:dyDescent="0.35">
      <c r="C12042"/>
      <c r="D12042"/>
      <c r="E12042"/>
      <c r="F12042"/>
      <c r="G12042"/>
      <c r="H12042"/>
      <c r="I12042"/>
      <c r="J12042"/>
      <c r="K12042"/>
      <c r="L12042"/>
      <c r="M12042"/>
      <c r="N12042"/>
      <c r="O12042"/>
      <c r="P12042"/>
      <c r="Q12042"/>
    </row>
    <row r="12043" spans="3:17" x14ac:dyDescent="0.35">
      <c r="C12043"/>
      <c r="D12043"/>
      <c r="E12043"/>
      <c r="F12043"/>
      <c r="G12043"/>
      <c r="H12043"/>
      <c r="I12043"/>
      <c r="J12043"/>
      <c r="K12043"/>
      <c r="L12043"/>
      <c r="M12043"/>
      <c r="N12043"/>
      <c r="O12043"/>
      <c r="P12043"/>
      <c r="Q12043"/>
    </row>
    <row r="12044" spans="3:17" x14ac:dyDescent="0.35">
      <c r="C12044"/>
      <c r="D12044"/>
      <c r="E12044"/>
      <c r="F12044"/>
      <c r="G12044"/>
      <c r="H12044"/>
      <c r="I12044"/>
      <c r="J12044"/>
      <c r="K12044"/>
      <c r="L12044"/>
      <c r="M12044"/>
      <c r="N12044"/>
      <c r="O12044"/>
      <c r="P12044"/>
      <c r="Q12044"/>
    </row>
    <row r="12045" spans="3:17" x14ac:dyDescent="0.35">
      <c r="C12045"/>
      <c r="D12045"/>
      <c r="E12045"/>
      <c r="F12045"/>
      <c r="G12045"/>
      <c r="H12045"/>
      <c r="I12045"/>
      <c r="J12045"/>
      <c r="K12045"/>
      <c r="L12045"/>
      <c r="M12045"/>
      <c r="N12045"/>
      <c r="O12045"/>
      <c r="P12045"/>
      <c r="Q12045"/>
    </row>
    <row r="12046" spans="3:17" x14ac:dyDescent="0.35">
      <c r="C12046"/>
      <c r="D12046"/>
      <c r="E12046"/>
      <c r="F12046"/>
      <c r="G12046"/>
      <c r="H12046"/>
      <c r="I12046"/>
      <c r="J12046"/>
      <c r="K12046"/>
      <c r="L12046"/>
      <c r="M12046"/>
      <c r="N12046"/>
      <c r="O12046"/>
      <c r="P12046"/>
      <c r="Q12046"/>
    </row>
    <row r="12047" spans="3:17" x14ac:dyDescent="0.35">
      <c r="C12047"/>
      <c r="D12047"/>
      <c r="E12047"/>
      <c r="F12047"/>
      <c r="G12047"/>
      <c r="H12047"/>
      <c r="I12047"/>
      <c r="J12047"/>
      <c r="K12047"/>
      <c r="L12047"/>
      <c r="M12047"/>
      <c r="N12047"/>
      <c r="O12047"/>
      <c r="P12047"/>
      <c r="Q12047"/>
    </row>
    <row r="12048" spans="3:17" x14ac:dyDescent="0.35">
      <c r="C12048"/>
      <c r="D12048"/>
      <c r="E12048"/>
      <c r="F12048"/>
      <c r="G12048"/>
      <c r="H12048"/>
      <c r="I12048"/>
      <c r="J12048"/>
      <c r="K12048"/>
      <c r="L12048"/>
      <c r="M12048"/>
      <c r="N12048"/>
      <c r="O12048"/>
      <c r="P12048"/>
      <c r="Q12048"/>
    </row>
    <row r="12049" spans="3:17" x14ac:dyDescent="0.35">
      <c r="C12049"/>
      <c r="D12049"/>
      <c r="E12049"/>
      <c r="F12049"/>
      <c r="G12049"/>
      <c r="H12049"/>
      <c r="I12049"/>
      <c r="J12049"/>
      <c r="K12049"/>
      <c r="L12049"/>
      <c r="M12049"/>
      <c r="N12049"/>
      <c r="O12049"/>
      <c r="P12049"/>
      <c r="Q12049"/>
    </row>
    <row r="12050" spans="3:17" x14ac:dyDescent="0.35">
      <c r="C12050"/>
      <c r="D12050"/>
      <c r="E12050"/>
      <c r="F12050"/>
      <c r="G12050"/>
      <c r="H12050"/>
      <c r="I12050"/>
      <c r="J12050"/>
      <c r="K12050"/>
      <c r="L12050"/>
      <c r="M12050"/>
      <c r="N12050"/>
      <c r="O12050"/>
      <c r="P12050"/>
      <c r="Q12050"/>
    </row>
    <row r="12051" spans="3:17" x14ac:dyDescent="0.35">
      <c r="C12051"/>
      <c r="D12051"/>
      <c r="E12051"/>
      <c r="F12051"/>
      <c r="G12051"/>
      <c r="H12051"/>
      <c r="I12051"/>
      <c r="J12051"/>
      <c r="K12051"/>
      <c r="L12051"/>
      <c r="M12051"/>
      <c r="N12051"/>
      <c r="O12051"/>
      <c r="P12051"/>
      <c r="Q12051"/>
    </row>
    <row r="12052" spans="3:17" x14ac:dyDescent="0.35">
      <c r="C12052"/>
      <c r="D12052"/>
      <c r="E12052"/>
      <c r="F12052"/>
      <c r="G12052"/>
      <c r="H12052"/>
      <c r="I12052"/>
      <c r="J12052"/>
      <c r="K12052"/>
      <c r="L12052"/>
      <c r="M12052"/>
      <c r="N12052"/>
      <c r="O12052"/>
      <c r="P12052"/>
      <c r="Q12052"/>
    </row>
    <row r="12053" spans="3:17" x14ac:dyDescent="0.35">
      <c r="C12053"/>
      <c r="D12053"/>
      <c r="E12053"/>
      <c r="F12053"/>
      <c r="G12053"/>
      <c r="H12053"/>
      <c r="I12053"/>
      <c r="J12053"/>
      <c r="K12053"/>
      <c r="L12053"/>
      <c r="M12053"/>
      <c r="N12053"/>
      <c r="O12053"/>
      <c r="P12053"/>
      <c r="Q12053"/>
    </row>
    <row r="12054" spans="3:17" x14ac:dyDescent="0.35">
      <c r="C12054"/>
      <c r="D12054"/>
      <c r="E12054"/>
      <c r="F12054"/>
      <c r="G12054"/>
      <c r="H12054"/>
      <c r="I12054"/>
      <c r="J12054"/>
      <c r="K12054"/>
      <c r="L12054"/>
      <c r="M12054"/>
      <c r="N12054"/>
      <c r="O12054"/>
      <c r="P12054"/>
      <c r="Q12054"/>
    </row>
    <row r="12055" spans="3:17" x14ac:dyDescent="0.35">
      <c r="C12055"/>
      <c r="D12055"/>
      <c r="E12055"/>
      <c r="F12055"/>
      <c r="G12055"/>
      <c r="H12055"/>
      <c r="I12055"/>
      <c r="J12055"/>
      <c r="K12055"/>
      <c r="L12055"/>
      <c r="M12055"/>
      <c r="N12055"/>
      <c r="O12055"/>
      <c r="P12055"/>
      <c r="Q12055"/>
    </row>
    <row r="12056" spans="3:17" x14ac:dyDescent="0.35">
      <c r="C12056"/>
      <c r="D12056"/>
      <c r="E12056"/>
      <c r="F12056"/>
      <c r="G12056"/>
      <c r="H12056"/>
      <c r="I12056"/>
      <c r="J12056"/>
      <c r="K12056"/>
      <c r="L12056"/>
      <c r="M12056"/>
      <c r="N12056"/>
      <c r="O12056"/>
      <c r="P12056"/>
      <c r="Q12056"/>
    </row>
    <row r="12057" spans="3:17" x14ac:dyDescent="0.35">
      <c r="C12057"/>
      <c r="D12057"/>
      <c r="E12057"/>
      <c r="F12057"/>
      <c r="G12057"/>
      <c r="H12057"/>
      <c r="I12057"/>
      <c r="J12057"/>
      <c r="K12057"/>
      <c r="L12057"/>
      <c r="M12057"/>
      <c r="N12057"/>
      <c r="O12057"/>
      <c r="P12057"/>
      <c r="Q12057"/>
    </row>
    <row r="12058" spans="3:17" x14ac:dyDescent="0.35">
      <c r="C12058"/>
      <c r="D12058"/>
      <c r="E12058"/>
      <c r="F12058"/>
      <c r="G12058"/>
      <c r="H12058"/>
      <c r="I12058"/>
      <c r="J12058"/>
      <c r="K12058"/>
      <c r="L12058"/>
      <c r="M12058"/>
      <c r="N12058"/>
      <c r="O12058"/>
      <c r="P12058"/>
      <c r="Q12058"/>
    </row>
    <row r="12059" spans="3:17" x14ac:dyDescent="0.35">
      <c r="C12059"/>
      <c r="D12059"/>
      <c r="E12059"/>
      <c r="F12059"/>
      <c r="G12059"/>
      <c r="H12059"/>
      <c r="I12059"/>
      <c r="J12059"/>
      <c r="K12059"/>
      <c r="L12059"/>
      <c r="M12059"/>
      <c r="N12059"/>
      <c r="O12059"/>
      <c r="P12059"/>
      <c r="Q12059"/>
    </row>
    <row r="12060" spans="3:17" x14ac:dyDescent="0.35">
      <c r="C12060"/>
      <c r="D12060"/>
      <c r="E12060"/>
      <c r="F12060"/>
      <c r="G12060"/>
      <c r="H12060"/>
      <c r="I12060"/>
      <c r="J12060"/>
      <c r="K12060"/>
      <c r="L12060"/>
      <c r="M12060"/>
      <c r="N12060"/>
      <c r="O12060"/>
      <c r="P12060"/>
      <c r="Q12060"/>
    </row>
    <row r="12061" spans="3:17" x14ac:dyDescent="0.35">
      <c r="C12061"/>
      <c r="D12061"/>
      <c r="E12061"/>
      <c r="F12061"/>
      <c r="G12061"/>
      <c r="H12061"/>
      <c r="I12061"/>
      <c r="J12061"/>
      <c r="K12061"/>
      <c r="L12061"/>
      <c r="M12061"/>
      <c r="N12061"/>
      <c r="O12061"/>
      <c r="P12061"/>
      <c r="Q12061"/>
    </row>
    <row r="12062" spans="3:17" x14ac:dyDescent="0.35">
      <c r="C12062"/>
      <c r="D12062"/>
      <c r="E12062"/>
      <c r="F12062"/>
      <c r="G12062"/>
      <c r="H12062"/>
      <c r="I12062"/>
      <c r="J12062"/>
      <c r="K12062"/>
      <c r="L12062"/>
      <c r="M12062"/>
      <c r="N12062"/>
      <c r="O12062"/>
      <c r="P12062"/>
      <c r="Q12062"/>
    </row>
    <row r="12063" spans="3:17" x14ac:dyDescent="0.35">
      <c r="C12063"/>
      <c r="D12063"/>
      <c r="E12063"/>
      <c r="F12063"/>
      <c r="G12063"/>
      <c r="H12063"/>
      <c r="I12063"/>
      <c r="J12063"/>
      <c r="K12063"/>
      <c r="L12063"/>
      <c r="M12063"/>
      <c r="N12063"/>
      <c r="O12063"/>
      <c r="P12063"/>
      <c r="Q12063"/>
    </row>
    <row r="12064" spans="3:17" x14ac:dyDescent="0.35">
      <c r="C12064"/>
      <c r="D12064"/>
      <c r="E12064"/>
      <c r="F12064"/>
      <c r="G12064"/>
      <c r="H12064"/>
      <c r="I12064"/>
      <c r="J12064"/>
      <c r="K12064"/>
      <c r="L12064"/>
      <c r="M12064"/>
      <c r="N12064"/>
      <c r="O12064"/>
      <c r="P12064"/>
      <c r="Q12064"/>
    </row>
    <row r="12065" spans="3:17" x14ac:dyDescent="0.35">
      <c r="C12065"/>
      <c r="D12065"/>
      <c r="E12065"/>
      <c r="F12065"/>
      <c r="G12065"/>
      <c r="H12065"/>
      <c r="I12065"/>
      <c r="J12065"/>
      <c r="K12065"/>
      <c r="L12065"/>
      <c r="M12065"/>
      <c r="N12065"/>
      <c r="O12065"/>
      <c r="P12065"/>
      <c r="Q12065"/>
    </row>
    <row r="12066" spans="3:17" x14ac:dyDescent="0.35">
      <c r="C12066"/>
      <c r="D12066"/>
      <c r="E12066"/>
      <c r="F12066"/>
      <c r="G12066"/>
      <c r="H12066"/>
      <c r="I12066"/>
      <c r="J12066"/>
      <c r="K12066"/>
      <c r="L12066"/>
      <c r="M12066"/>
      <c r="N12066"/>
      <c r="O12066"/>
      <c r="P12066"/>
      <c r="Q12066"/>
    </row>
    <row r="12067" spans="3:17" x14ac:dyDescent="0.35">
      <c r="C12067"/>
      <c r="D12067"/>
      <c r="E12067"/>
      <c r="F12067"/>
      <c r="G12067"/>
      <c r="H12067"/>
      <c r="I12067"/>
      <c r="J12067"/>
      <c r="K12067"/>
      <c r="L12067"/>
      <c r="M12067"/>
      <c r="N12067"/>
      <c r="O12067"/>
      <c r="P12067"/>
      <c r="Q12067"/>
    </row>
    <row r="12068" spans="3:17" x14ac:dyDescent="0.35">
      <c r="C12068"/>
      <c r="D12068"/>
      <c r="E12068"/>
      <c r="F12068"/>
      <c r="G12068"/>
      <c r="H12068"/>
      <c r="I12068"/>
      <c r="J12068"/>
      <c r="K12068"/>
      <c r="L12068"/>
      <c r="M12068"/>
      <c r="N12068"/>
      <c r="O12068"/>
      <c r="P12068"/>
      <c r="Q12068"/>
    </row>
    <row r="12069" spans="3:17" x14ac:dyDescent="0.35">
      <c r="C12069"/>
      <c r="D12069"/>
      <c r="E12069"/>
      <c r="F12069"/>
      <c r="G12069"/>
      <c r="H12069"/>
      <c r="I12069"/>
      <c r="J12069"/>
      <c r="K12069"/>
      <c r="L12069"/>
      <c r="M12069"/>
      <c r="N12069"/>
      <c r="O12069"/>
      <c r="P12069"/>
      <c r="Q12069"/>
    </row>
    <row r="12070" spans="3:17" x14ac:dyDescent="0.35">
      <c r="C12070"/>
      <c r="D12070"/>
      <c r="E12070"/>
      <c r="F12070"/>
      <c r="G12070"/>
      <c r="H12070"/>
      <c r="I12070"/>
      <c r="J12070"/>
      <c r="K12070"/>
      <c r="L12070"/>
      <c r="M12070"/>
      <c r="N12070"/>
      <c r="O12070"/>
      <c r="P12070"/>
      <c r="Q12070"/>
    </row>
    <row r="12071" spans="3:17" x14ac:dyDescent="0.35">
      <c r="C12071"/>
      <c r="D12071"/>
      <c r="E12071"/>
      <c r="F12071"/>
      <c r="G12071"/>
      <c r="H12071"/>
      <c r="I12071"/>
      <c r="J12071"/>
      <c r="K12071"/>
      <c r="L12071"/>
      <c r="M12071"/>
      <c r="N12071"/>
      <c r="O12071"/>
      <c r="P12071"/>
      <c r="Q12071"/>
    </row>
    <row r="12072" spans="3:17" x14ac:dyDescent="0.35">
      <c r="C12072"/>
      <c r="D12072"/>
      <c r="E12072"/>
      <c r="F12072"/>
      <c r="G12072"/>
      <c r="H12072"/>
      <c r="I12072"/>
      <c r="J12072"/>
      <c r="K12072"/>
      <c r="L12072"/>
      <c r="M12072"/>
      <c r="N12072"/>
      <c r="O12072"/>
      <c r="P12072"/>
      <c r="Q12072"/>
    </row>
    <row r="12073" spans="3:17" x14ac:dyDescent="0.35">
      <c r="C12073"/>
      <c r="D12073"/>
      <c r="E12073"/>
      <c r="F12073"/>
      <c r="G12073"/>
      <c r="H12073"/>
      <c r="I12073"/>
      <c r="J12073"/>
      <c r="K12073"/>
      <c r="L12073"/>
      <c r="M12073"/>
      <c r="N12073"/>
      <c r="O12073"/>
      <c r="P12073"/>
      <c r="Q12073"/>
    </row>
    <row r="12074" spans="3:17" x14ac:dyDescent="0.35">
      <c r="C12074"/>
      <c r="D12074"/>
      <c r="E12074"/>
      <c r="F12074"/>
      <c r="G12074"/>
      <c r="H12074"/>
      <c r="I12074"/>
      <c r="J12074"/>
      <c r="K12074"/>
      <c r="L12074"/>
      <c r="M12074"/>
      <c r="N12074"/>
      <c r="O12074"/>
      <c r="P12074"/>
      <c r="Q12074"/>
    </row>
    <row r="12075" spans="3:17" x14ac:dyDescent="0.35">
      <c r="C12075"/>
      <c r="D12075"/>
      <c r="E12075"/>
      <c r="F12075"/>
      <c r="G12075"/>
      <c r="H12075"/>
      <c r="I12075"/>
      <c r="J12075"/>
      <c r="K12075"/>
      <c r="L12075"/>
      <c r="M12075"/>
      <c r="N12075"/>
      <c r="O12075"/>
      <c r="P12075"/>
      <c r="Q12075"/>
    </row>
    <row r="12076" spans="3:17" x14ac:dyDescent="0.35">
      <c r="C12076"/>
      <c r="D12076"/>
      <c r="E12076"/>
      <c r="F12076"/>
      <c r="G12076"/>
      <c r="H12076"/>
      <c r="I12076"/>
      <c r="J12076"/>
      <c r="K12076"/>
      <c r="L12076"/>
      <c r="M12076"/>
      <c r="N12076"/>
      <c r="O12076"/>
      <c r="P12076"/>
      <c r="Q12076"/>
    </row>
    <row r="12077" spans="3:17" x14ac:dyDescent="0.35">
      <c r="C12077"/>
      <c r="D12077"/>
      <c r="E12077"/>
      <c r="F12077"/>
      <c r="G12077"/>
      <c r="H12077"/>
      <c r="I12077"/>
      <c r="J12077"/>
      <c r="K12077"/>
      <c r="L12077"/>
      <c r="M12077"/>
      <c r="N12077"/>
      <c r="O12077"/>
      <c r="P12077"/>
      <c r="Q12077"/>
    </row>
    <row r="12078" spans="3:17" x14ac:dyDescent="0.35">
      <c r="C12078"/>
      <c r="D12078"/>
      <c r="E12078"/>
      <c r="F12078"/>
      <c r="G12078"/>
      <c r="H12078"/>
      <c r="I12078"/>
      <c r="J12078"/>
      <c r="K12078"/>
      <c r="L12078"/>
      <c r="M12078"/>
      <c r="N12078"/>
      <c r="O12078"/>
      <c r="P12078"/>
      <c r="Q12078"/>
    </row>
    <row r="12079" spans="3:17" x14ac:dyDescent="0.35">
      <c r="C12079"/>
      <c r="D12079"/>
      <c r="E12079"/>
      <c r="F12079"/>
      <c r="G12079"/>
      <c r="H12079"/>
      <c r="I12079"/>
      <c r="J12079"/>
      <c r="K12079"/>
      <c r="L12079"/>
      <c r="M12079"/>
      <c r="N12079"/>
      <c r="O12079"/>
      <c r="P12079"/>
      <c r="Q12079"/>
    </row>
    <row r="12080" spans="3:17" x14ac:dyDescent="0.35">
      <c r="C12080"/>
      <c r="D12080"/>
      <c r="E12080"/>
      <c r="F12080"/>
      <c r="G12080"/>
      <c r="H12080"/>
      <c r="I12080"/>
      <c r="J12080"/>
      <c r="K12080"/>
      <c r="L12080"/>
      <c r="M12080"/>
      <c r="N12080"/>
      <c r="O12080"/>
      <c r="P12080"/>
      <c r="Q12080"/>
    </row>
    <row r="12081" spans="3:17" x14ac:dyDescent="0.35">
      <c r="C12081"/>
      <c r="D12081"/>
      <c r="E12081"/>
      <c r="F12081"/>
      <c r="G12081"/>
      <c r="H12081"/>
      <c r="I12081"/>
      <c r="J12081"/>
      <c r="K12081"/>
      <c r="L12081"/>
      <c r="M12081"/>
      <c r="N12081"/>
      <c r="O12081"/>
      <c r="P12081"/>
      <c r="Q12081"/>
    </row>
    <row r="12082" spans="3:17" x14ac:dyDescent="0.35">
      <c r="C12082"/>
      <c r="D12082"/>
      <c r="E12082"/>
      <c r="F12082"/>
      <c r="G12082"/>
      <c r="H12082"/>
      <c r="I12082"/>
      <c r="J12082"/>
      <c r="K12082"/>
      <c r="L12082"/>
      <c r="M12082"/>
      <c r="N12082"/>
      <c r="O12082"/>
      <c r="P12082"/>
      <c r="Q12082"/>
    </row>
    <row r="12083" spans="3:17" x14ac:dyDescent="0.35">
      <c r="C12083"/>
      <c r="D12083"/>
      <c r="E12083"/>
      <c r="F12083"/>
      <c r="G12083"/>
      <c r="H12083"/>
      <c r="I12083"/>
      <c r="J12083"/>
      <c r="K12083"/>
      <c r="L12083"/>
      <c r="M12083"/>
      <c r="N12083"/>
      <c r="O12083"/>
      <c r="P12083"/>
      <c r="Q12083"/>
    </row>
    <row r="12084" spans="3:17" x14ac:dyDescent="0.35">
      <c r="C12084"/>
      <c r="D12084"/>
      <c r="E12084"/>
      <c r="F12084"/>
      <c r="G12084"/>
      <c r="H12084"/>
      <c r="I12084"/>
      <c r="J12084"/>
      <c r="K12084"/>
      <c r="L12084"/>
      <c r="M12084"/>
      <c r="N12084"/>
      <c r="O12084"/>
      <c r="P12084"/>
      <c r="Q12084"/>
    </row>
    <row r="12085" spans="3:17" x14ac:dyDescent="0.35">
      <c r="C12085"/>
      <c r="D12085"/>
      <c r="E12085"/>
      <c r="F12085"/>
      <c r="G12085"/>
      <c r="H12085"/>
      <c r="I12085"/>
      <c r="J12085"/>
      <c r="K12085"/>
      <c r="L12085"/>
      <c r="M12085"/>
      <c r="N12085"/>
      <c r="O12085"/>
      <c r="P12085"/>
      <c r="Q12085"/>
    </row>
    <row r="12086" spans="3:17" x14ac:dyDescent="0.35">
      <c r="C12086"/>
      <c r="D12086"/>
      <c r="E12086"/>
      <c r="F12086"/>
      <c r="G12086"/>
      <c r="H12086"/>
      <c r="I12086"/>
      <c r="J12086"/>
      <c r="K12086"/>
      <c r="L12086"/>
      <c r="M12086"/>
      <c r="N12086"/>
      <c r="O12086"/>
      <c r="P12086"/>
      <c r="Q12086"/>
    </row>
    <row r="12087" spans="3:17" x14ac:dyDescent="0.35">
      <c r="C12087"/>
      <c r="D12087"/>
      <c r="E12087"/>
      <c r="F12087"/>
      <c r="G12087"/>
      <c r="H12087"/>
      <c r="I12087"/>
      <c r="J12087"/>
      <c r="K12087"/>
      <c r="L12087"/>
      <c r="M12087"/>
      <c r="N12087"/>
      <c r="O12087"/>
      <c r="P12087"/>
      <c r="Q12087"/>
    </row>
    <row r="12088" spans="3:17" x14ac:dyDescent="0.35">
      <c r="C12088"/>
      <c r="D12088"/>
      <c r="E12088"/>
      <c r="F12088"/>
      <c r="G12088"/>
      <c r="H12088"/>
      <c r="I12088"/>
      <c r="J12088"/>
      <c r="K12088"/>
      <c r="L12088"/>
      <c r="M12088"/>
      <c r="N12088"/>
      <c r="O12088"/>
      <c r="P12088"/>
      <c r="Q12088"/>
    </row>
    <row r="12089" spans="3:17" x14ac:dyDescent="0.35">
      <c r="C12089"/>
      <c r="D12089"/>
      <c r="E12089"/>
      <c r="F12089"/>
      <c r="G12089"/>
      <c r="H12089"/>
      <c r="I12089"/>
      <c r="J12089"/>
      <c r="K12089"/>
      <c r="L12089"/>
      <c r="M12089"/>
      <c r="N12089"/>
      <c r="O12089"/>
      <c r="P12089"/>
      <c r="Q12089"/>
    </row>
    <row r="12090" spans="3:17" x14ac:dyDescent="0.35">
      <c r="C12090"/>
      <c r="D12090"/>
      <c r="E12090"/>
      <c r="F12090"/>
      <c r="G12090"/>
      <c r="H12090"/>
      <c r="I12090"/>
      <c r="J12090"/>
      <c r="K12090"/>
      <c r="L12090"/>
      <c r="M12090"/>
      <c r="N12090"/>
      <c r="O12090"/>
      <c r="P12090"/>
      <c r="Q12090"/>
    </row>
    <row r="12091" spans="3:17" x14ac:dyDescent="0.35">
      <c r="C12091"/>
      <c r="D12091"/>
      <c r="E12091"/>
      <c r="F12091"/>
      <c r="G12091"/>
      <c r="H12091"/>
      <c r="I12091"/>
      <c r="J12091"/>
      <c r="K12091"/>
      <c r="L12091"/>
      <c r="M12091"/>
      <c r="N12091"/>
      <c r="O12091"/>
      <c r="P12091"/>
      <c r="Q12091"/>
    </row>
    <row r="12092" spans="3:17" x14ac:dyDescent="0.35">
      <c r="C12092"/>
      <c r="D12092"/>
      <c r="E12092"/>
      <c r="F12092"/>
      <c r="G12092"/>
      <c r="H12092"/>
      <c r="I12092"/>
      <c r="J12092"/>
      <c r="K12092"/>
      <c r="L12092"/>
      <c r="M12092"/>
      <c r="N12092"/>
      <c r="O12092"/>
      <c r="P12092"/>
      <c r="Q12092"/>
    </row>
    <row r="12093" spans="3:17" x14ac:dyDescent="0.35">
      <c r="C12093"/>
      <c r="D12093"/>
      <c r="E12093"/>
      <c r="F12093"/>
      <c r="G12093"/>
      <c r="H12093"/>
      <c r="I12093"/>
      <c r="J12093"/>
      <c r="K12093"/>
      <c r="L12093"/>
      <c r="M12093"/>
      <c r="N12093"/>
      <c r="O12093"/>
      <c r="P12093"/>
      <c r="Q12093"/>
    </row>
    <row r="12094" spans="3:17" x14ac:dyDescent="0.35">
      <c r="C12094"/>
      <c r="D12094"/>
      <c r="E12094"/>
      <c r="F12094"/>
      <c r="G12094"/>
      <c r="H12094"/>
      <c r="I12094"/>
      <c r="J12094"/>
      <c r="K12094"/>
      <c r="L12094"/>
      <c r="M12094"/>
      <c r="N12094"/>
      <c r="O12094"/>
      <c r="P12094"/>
      <c r="Q12094"/>
    </row>
    <row r="12095" spans="3:17" x14ac:dyDescent="0.35">
      <c r="C12095"/>
      <c r="D12095"/>
      <c r="E12095"/>
      <c r="F12095"/>
      <c r="G12095"/>
      <c r="H12095"/>
      <c r="I12095"/>
      <c r="J12095"/>
      <c r="K12095"/>
      <c r="L12095"/>
      <c r="M12095"/>
      <c r="N12095"/>
      <c r="O12095"/>
      <c r="P12095"/>
      <c r="Q12095"/>
    </row>
    <row r="12096" spans="3:17" x14ac:dyDescent="0.35">
      <c r="C12096"/>
      <c r="D12096"/>
      <c r="E12096"/>
      <c r="F12096"/>
      <c r="G12096"/>
      <c r="H12096"/>
      <c r="I12096"/>
      <c r="J12096"/>
      <c r="K12096"/>
      <c r="L12096"/>
      <c r="M12096"/>
      <c r="N12096"/>
      <c r="O12096"/>
      <c r="P12096"/>
      <c r="Q12096"/>
    </row>
    <row r="12097" spans="3:17" x14ac:dyDescent="0.35">
      <c r="C12097"/>
      <c r="D12097"/>
      <c r="E12097"/>
      <c r="F12097"/>
      <c r="G12097"/>
      <c r="H12097"/>
      <c r="I12097"/>
      <c r="J12097"/>
      <c r="K12097"/>
      <c r="L12097"/>
      <c r="M12097"/>
      <c r="N12097"/>
      <c r="O12097"/>
      <c r="P12097"/>
      <c r="Q12097"/>
    </row>
    <row r="12098" spans="3:17" x14ac:dyDescent="0.35">
      <c r="C12098"/>
      <c r="D12098"/>
      <c r="E12098"/>
      <c r="F12098"/>
      <c r="G12098"/>
      <c r="H12098"/>
      <c r="I12098"/>
      <c r="J12098"/>
      <c r="K12098"/>
      <c r="L12098"/>
      <c r="M12098"/>
      <c r="N12098"/>
      <c r="O12098"/>
      <c r="P12098"/>
      <c r="Q12098"/>
    </row>
    <row r="12099" spans="3:17" x14ac:dyDescent="0.35">
      <c r="C12099"/>
      <c r="D12099"/>
      <c r="E12099"/>
      <c r="F12099"/>
      <c r="G12099"/>
      <c r="H12099"/>
      <c r="I12099"/>
      <c r="J12099"/>
      <c r="K12099"/>
      <c r="L12099"/>
      <c r="M12099"/>
      <c r="N12099"/>
      <c r="O12099"/>
      <c r="P12099"/>
      <c r="Q12099"/>
    </row>
    <row r="12100" spans="3:17" x14ac:dyDescent="0.35">
      <c r="C12100"/>
      <c r="D12100"/>
      <c r="E12100"/>
      <c r="F12100"/>
      <c r="G12100"/>
      <c r="H12100"/>
      <c r="I12100"/>
      <c r="J12100"/>
      <c r="K12100"/>
      <c r="L12100"/>
      <c r="M12100"/>
      <c r="N12100"/>
      <c r="O12100"/>
      <c r="P12100"/>
      <c r="Q12100"/>
    </row>
    <row r="12101" spans="3:17" x14ac:dyDescent="0.35">
      <c r="C12101"/>
      <c r="D12101"/>
      <c r="E12101"/>
      <c r="F12101"/>
      <c r="G12101"/>
      <c r="H12101"/>
      <c r="I12101"/>
      <c r="J12101"/>
      <c r="K12101"/>
      <c r="L12101"/>
      <c r="M12101"/>
      <c r="N12101"/>
      <c r="O12101"/>
      <c r="P12101"/>
      <c r="Q12101"/>
    </row>
    <row r="12102" spans="3:17" x14ac:dyDescent="0.35">
      <c r="C12102"/>
      <c r="D12102"/>
      <c r="E12102"/>
      <c r="F12102"/>
      <c r="G12102"/>
      <c r="H12102"/>
      <c r="I12102"/>
      <c r="J12102"/>
      <c r="K12102"/>
      <c r="L12102"/>
      <c r="M12102"/>
      <c r="N12102"/>
      <c r="O12102"/>
      <c r="P12102"/>
      <c r="Q12102"/>
    </row>
    <row r="12103" spans="3:17" x14ac:dyDescent="0.35">
      <c r="C12103"/>
      <c r="D12103"/>
      <c r="E12103"/>
      <c r="F12103"/>
      <c r="G12103"/>
      <c r="H12103"/>
      <c r="I12103"/>
      <c r="J12103"/>
      <c r="K12103"/>
      <c r="L12103"/>
      <c r="M12103"/>
      <c r="N12103"/>
      <c r="O12103"/>
      <c r="P12103"/>
      <c r="Q12103"/>
    </row>
    <row r="12104" spans="3:17" x14ac:dyDescent="0.35">
      <c r="C12104"/>
      <c r="D12104"/>
      <c r="E12104"/>
      <c r="F12104"/>
      <c r="G12104"/>
      <c r="H12104"/>
      <c r="I12104"/>
      <c r="J12104"/>
      <c r="K12104"/>
      <c r="L12104"/>
      <c r="M12104"/>
      <c r="N12104"/>
      <c r="O12104"/>
      <c r="P12104"/>
      <c r="Q12104"/>
    </row>
    <row r="12105" spans="3:17" x14ac:dyDescent="0.35">
      <c r="C12105"/>
      <c r="D12105"/>
      <c r="E12105"/>
      <c r="F12105"/>
      <c r="G12105"/>
      <c r="H12105"/>
      <c r="I12105"/>
      <c r="J12105"/>
      <c r="K12105"/>
      <c r="L12105"/>
      <c r="M12105"/>
      <c r="N12105"/>
      <c r="O12105"/>
      <c r="P12105"/>
      <c r="Q12105"/>
    </row>
    <row r="12106" spans="3:17" x14ac:dyDescent="0.35">
      <c r="C12106"/>
      <c r="D12106"/>
      <c r="E12106"/>
      <c r="F12106"/>
      <c r="G12106"/>
      <c r="H12106"/>
      <c r="I12106"/>
      <c r="J12106"/>
      <c r="K12106"/>
      <c r="L12106"/>
      <c r="M12106"/>
      <c r="N12106"/>
      <c r="O12106"/>
      <c r="P12106"/>
      <c r="Q12106"/>
    </row>
    <row r="12107" spans="3:17" x14ac:dyDescent="0.35">
      <c r="C12107"/>
      <c r="D12107"/>
      <c r="E12107"/>
      <c r="F12107"/>
      <c r="G12107"/>
      <c r="H12107"/>
      <c r="I12107"/>
      <c r="J12107"/>
      <c r="K12107"/>
      <c r="L12107"/>
      <c r="M12107"/>
      <c r="N12107"/>
      <c r="O12107"/>
      <c r="P12107"/>
      <c r="Q12107"/>
    </row>
    <row r="12108" spans="3:17" x14ac:dyDescent="0.35">
      <c r="C12108"/>
      <c r="D12108"/>
      <c r="E12108"/>
      <c r="F12108"/>
      <c r="G12108"/>
      <c r="H12108"/>
      <c r="I12108"/>
      <c r="J12108"/>
      <c r="K12108"/>
      <c r="L12108"/>
      <c r="M12108"/>
      <c r="N12108"/>
      <c r="O12108"/>
      <c r="P12108"/>
      <c r="Q12108"/>
    </row>
    <row r="12109" spans="3:17" x14ac:dyDescent="0.35">
      <c r="C12109"/>
      <c r="D12109"/>
      <c r="E12109"/>
      <c r="F12109"/>
      <c r="G12109"/>
      <c r="H12109"/>
      <c r="I12109"/>
      <c r="J12109"/>
      <c r="K12109"/>
      <c r="L12109"/>
      <c r="M12109"/>
      <c r="N12109"/>
      <c r="O12109"/>
      <c r="P12109"/>
      <c r="Q12109"/>
    </row>
    <row r="12110" spans="3:17" x14ac:dyDescent="0.35">
      <c r="C12110"/>
      <c r="D12110"/>
      <c r="E12110"/>
      <c r="F12110"/>
      <c r="G12110"/>
      <c r="H12110"/>
      <c r="I12110"/>
      <c r="J12110"/>
      <c r="K12110"/>
      <c r="L12110"/>
      <c r="M12110"/>
      <c r="N12110"/>
      <c r="O12110"/>
      <c r="P12110"/>
      <c r="Q12110"/>
    </row>
    <row r="12111" spans="3:17" x14ac:dyDescent="0.35">
      <c r="C12111"/>
      <c r="D12111"/>
      <c r="E12111"/>
      <c r="F12111"/>
      <c r="G12111"/>
      <c r="H12111"/>
      <c r="I12111"/>
      <c r="J12111"/>
      <c r="K12111"/>
      <c r="L12111"/>
      <c r="M12111"/>
      <c r="N12111"/>
      <c r="O12111"/>
      <c r="P12111"/>
      <c r="Q12111"/>
    </row>
    <row r="12112" spans="3:17" x14ac:dyDescent="0.35">
      <c r="C12112"/>
      <c r="D12112"/>
      <c r="E12112"/>
      <c r="F12112"/>
      <c r="G12112"/>
      <c r="H12112"/>
      <c r="I12112"/>
      <c r="J12112"/>
      <c r="K12112"/>
      <c r="L12112"/>
      <c r="M12112"/>
      <c r="N12112"/>
      <c r="O12112"/>
      <c r="P12112"/>
      <c r="Q12112"/>
    </row>
    <row r="12113" spans="3:17" x14ac:dyDescent="0.35">
      <c r="C12113"/>
      <c r="D12113"/>
      <c r="E12113"/>
      <c r="F12113"/>
      <c r="G12113"/>
      <c r="H12113"/>
      <c r="I12113"/>
      <c r="J12113"/>
      <c r="K12113"/>
      <c r="L12113"/>
      <c r="M12113"/>
      <c r="N12113"/>
      <c r="O12113"/>
      <c r="P12113"/>
      <c r="Q12113"/>
    </row>
    <row r="12114" spans="3:17" x14ac:dyDescent="0.35">
      <c r="C12114"/>
      <c r="D12114"/>
      <c r="E12114"/>
      <c r="F12114"/>
      <c r="G12114"/>
      <c r="H12114"/>
      <c r="I12114"/>
      <c r="J12114"/>
      <c r="K12114"/>
      <c r="L12114"/>
      <c r="M12114"/>
      <c r="N12114"/>
      <c r="O12114"/>
      <c r="P12114"/>
      <c r="Q12114"/>
    </row>
    <row r="12115" spans="3:17" x14ac:dyDescent="0.35">
      <c r="C12115"/>
      <c r="D12115"/>
      <c r="E12115"/>
      <c r="F12115"/>
      <c r="G12115"/>
      <c r="H12115"/>
      <c r="I12115"/>
      <c r="J12115"/>
      <c r="K12115"/>
      <c r="L12115"/>
      <c r="M12115"/>
      <c r="N12115"/>
      <c r="O12115"/>
      <c r="P12115"/>
      <c r="Q12115"/>
    </row>
    <row r="12116" spans="3:17" x14ac:dyDescent="0.35">
      <c r="C12116"/>
      <c r="D12116"/>
      <c r="E12116"/>
      <c r="F12116"/>
      <c r="G12116"/>
      <c r="H12116"/>
      <c r="I12116"/>
      <c r="J12116"/>
      <c r="K12116"/>
      <c r="L12116"/>
      <c r="M12116"/>
      <c r="N12116"/>
      <c r="O12116"/>
      <c r="P12116"/>
      <c r="Q12116"/>
    </row>
    <row r="12117" spans="3:17" x14ac:dyDescent="0.35">
      <c r="C12117"/>
      <c r="D12117"/>
      <c r="E12117"/>
      <c r="F12117"/>
      <c r="G12117"/>
      <c r="H12117"/>
      <c r="I12117"/>
      <c r="J12117"/>
      <c r="K12117"/>
      <c r="L12117"/>
      <c r="M12117"/>
      <c r="N12117"/>
      <c r="O12117"/>
      <c r="P12117"/>
      <c r="Q12117"/>
    </row>
    <row r="12118" spans="3:17" x14ac:dyDescent="0.35">
      <c r="C12118"/>
      <c r="D12118"/>
      <c r="E12118"/>
      <c r="F12118"/>
      <c r="G12118"/>
      <c r="H12118"/>
      <c r="I12118"/>
      <c r="J12118"/>
      <c r="K12118"/>
      <c r="L12118"/>
      <c r="M12118"/>
      <c r="N12118"/>
      <c r="O12118"/>
      <c r="P12118"/>
      <c r="Q12118"/>
    </row>
    <row r="12119" spans="3:17" x14ac:dyDescent="0.35">
      <c r="C12119"/>
      <c r="D12119"/>
      <c r="E12119"/>
      <c r="F12119"/>
      <c r="G12119"/>
      <c r="H12119"/>
      <c r="I12119"/>
      <c r="J12119"/>
      <c r="K12119"/>
      <c r="L12119"/>
      <c r="M12119"/>
      <c r="N12119"/>
      <c r="O12119"/>
      <c r="P12119"/>
      <c r="Q12119"/>
    </row>
    <row r="12120" spans="3:17" x14ac:dyDescent="0.35">
      <c r="C12120"/>
      <c r="D12120"/>
      <c r="E12120"/>
      <c r="F12120"/>
      <c r="G12120"/>
      <c r="H12120"/>
      <c r="I12120"/>
      <c r="J12120"/>
      <c r="K12120"/>
      <c r="L12120"/>
      <c r="M12120"/>
      <c r="N12120"/>
      <c r="O12120"/>
      <c r="P12120"/>
      <c r="Q12120"/>
    </row>
    <row r="12121" spans="3:17" x14ac:dyDescent="0.35">
      <c r="C12121"/>
      <c r="D12121"/>
      <c r="E12121"/>
      <c r="F12121"/>
      <c r="G12121"/>
      <c r="H12121"/>
      <c r="I12121"/>
      <c r="J12121"/>
      <c r="K12121"/>
      <c r="L12121"/>
      <c r="M12121"/>
      <c r="N12121"/>
      <c r="O12121"/>
      <c r="P12121"/>
      <c r="Q12121"/>
    </row>
    <row r="12122" spans="3:17" x14ac:dyDescent="0.35">
      <c r="C12122"/>
      <c r="D12122"/>
      <c r="E12122"/>
      <c r="F12122"/>
      <c r="G12122"/>
      <c r="H12122"/>
      <c r="I12122"/>
      <c r="J12122"/>
      <c r="K12122"/>
      <c r="L12122"/>
      <c r="M12122"/>
      <c r="N12122"/>
      <c r="O12122"/>
      <c r="P12122"/>
      <c r="Q12122"/>
    </row>
    <row r="12123" spans="3:17" x14ac:dyDescent="0.35">
      <c r="C12123"/>
      <c r="D12123"/>
      <c r="E12123"/>
      <c r="F12123"/>
      <c r="G12123"/>
      <c r="H12123"/>
      <c r="I12123"/>
      <c r="J12123"/>
      <c r="K12123"/>
      <c r="L12123"/>
      <c r="M12123"/>
      <c r="N12123"/>
      <c r="O12123"/>
      <c r="P12123"/>
      <c r="Q12123"/>
    </row>
    <row r="12124" spans="3:17" x14ac:dyDescent="0.35">
      <c r="C12124"/>
      <c r="D12124"/>
      <c r="E12124"/>
      <c r="F12124"/>
      <c r="G12124"/>
      <c r="H12124"/>
      <c r="I12124"/>
      <c r="J12124"/>
      <c r="K12124"/>
      <c r="L12124"/>
      <c r="M12124"/>
      <c r="N12124"/>
      <c r="O12124"/>
      <c r="P12124"/>
      <c r="Q12124"/>
    </row>
    <row r="12125" spans="3:17" x14ac:dyDescent="0.35">
      <c r="C12125"/>
      <c r="D12125"/>
      <c r="E12125"/>
      <c r="F12125"/>
      <c r="G12125"/>
      <c r="H12125"/>
      <c r="I12125"/>
      <c r="J12125"/>
      <c r="K12125"/>
      <c r="L12125"/>
      <c r="M12125"/>
      <c r="N12125"/>
      <c r="O12125"/>
      <c r="P12125"/>
      <c r="Q12125"/>
    </row>
    <row r="12126" spans="3:17" x14ac:dyDescent="0.35">
      <c r="C12126"/>
      <c r="D12126"/>
      <c r="E12126"/>
      <c r="F12126"/>
      <c r="G12126"/>
      <c r="H12126"/>
      <c r="I12126"/>
      <c r="J12126"/>
      <c r="K12126"/>
      <c r="L12126"/>
      <c r="M12126"/>
      <c r="N12126"/>
      <c r="O12126"/>
      <c r="P12126"/>
      <c r="Q12126"/>
    </row>
    <row r="12127" spans="3:17" x14ac:dyDescent="0.35">
      <c r="C12127"/>
      <c r="D12127"/>
      <c r="E12127"/>
      <c r="F12127"/>
      <c r="G12127"/>
      <c r="H12127"/>
      <c r="I12127"/>
      <c r="J12127"/>
      <c r="K12127"/>
      <c r="L12127"/>
      <c r="M12127"/>
      <c r="N12127"/>
      <c r="O12127"/>
      <c r="P12127"/>
      <c r="Q12127"/>
    </row>
    <row r="12128" spans="3:17" x14ac:dyDescent="0.35">
      <c r="C12128"/>
      <c r="D12128"/>
      <c r="E12128"/>
      <c r="F12128"/>
      <c r="G12128"/>
      <c r="H12128"/>
      <c r="I12128"/>
      <c r="J12128"/>
      <c r="K12128"/>
      <c r="L12128"/>
      <c r="M12128"/>
      <c r="N12128"/>
      <c r="O12128"/>
      <c r="P12128"/>
      <c r="Q12128"/>
    </row>
    <row r="12129" spans="3:17" x14ac:dyDescent="0.35">
      <c r="C12129"/>
      <c r="D12129"/>
      <c r="E12129"/>
      <c r="F12129"/>
      <c r="G12129"/>
      <c r="H12129"/>
      <c r="I12129"/>
      <c r="J12129"/>
      <c r="K12129"/>
      <c r="L12129"/>
      <c r="M12129"/>
      <c r="N12129"/>
      <c r="O12129"/>
      <c r="P12129"/>
      <c r="Q12129"/>
    </row>
    <row r="12130" spans="3:17" x14ac:dyDescent="0.35">
      <c r="C12130"/>
      <c r="D12130"/>
      <c r="E12130"/>
      <c r="F12130"/>
      <c r="G12130"/>
      <c r="H12130"/>
      <c r="I12130"/>
      <c r="J12130"/>
      <c r="K12130"/>
      <c r="L12130"/>
      <c r="M12130"/>
      <c r="N12130"/>
      <c r="O12130"/>
      <c r="P12130"/>
      <c r="Q12130"/>
    </row>
    <row r="12131" spans="3:17" x14ac:dyDescent="0.35">
      <c r="C12131"/>
      <c r="D12131"/>
      <c r="E12131"/>
      <c r="F12131"/>
      <c r="G12131"/>
      <c r="H12131"/>
      <c r="I12131"/>
      <c r="J12131"/>
      <c r="K12131"/>
      <c r="L12131"/>
      <c r="M12131"/>
      <c r="N12131"/>
      <c r="O12131"/>
      <c r="P12131"/>
      <c r="Q12131"/>
    </row>
    <row r="12132" spans="3:17" x14ac:dyDescent="0.35">
      <c r="C12132"/>
      <c r="D12132"/>
      <c r="E12132"/>
      <c r="F12132"/>
      <c r="G12132"/>
      <c r="H12132"/>
      <c r="I12132"/>
      <c r="J12132"/>
      <c r="K12132"/>
      <c r="L12132"/>
      <c r="M12132"/>
      <c r="N12132"/>
      <c r="O12132"/>
      <c r="P12132"/>
      <c r="Q12132"/>
    </row>
    <row r="12133" spans="3:17" x14ac:dyDescent="0.35">
      <c r="C12133"/>
      <c r="D12133"/>
      <c r="E12133"/>
      <c r="F12133"/>
      <c r="G12133"/>
      <c r="H12133"/>
      <c r="I12133"/>
      <c r="J12133"/>
      <c r="K12133"/>
      <c r="L12133"/>
      <c r="M12133"/>
      <c r="N12133"/>
      <c r="O12133"/>
      <c r="P12133"/>
      <c r="Q12133"/>
    </row>
    <row r="12134" spans="3:17" x14ac:dyDescent="0.35">
      <c r="C12134"/>
      <c r="D12134"/>
      <c r="E12134"/>
      <c r="F12134"/>
      <c r="G12134"/>
      <c r="H12134"/>
      <c r="I12134"/>
      <c r="J12134"/>
      <c r="K12134"/>
      <c r="L12134"/>
      <c r="M12134"/>
      <c r="N12134"/>
      <c r="O12134"/>
      <c r="P12134"/>
      <c r="Q12134"/>
    </row>
    <row r="12135" spans="3:17" x14ac:dyDescent="0.35">
      <c r="C12135"/>
      <c r="D12135"/>
      <c r="E12135"/>
      <c r="F12135"/>
      <c r="G12135"/>
      <c r="H12135"/>
      <c r="I12135"/>
      <c r="J12135"/>
      <c r="K12135"/>
      <c r="L12135"/>
      <c r="M12135"/>
      <c r="N12135"/>
      <c r="O12135"/>
      <c r="P12135"/>
      <c r="Q12135"/>
    </row>
    <row r="12136" spans="3:17" x14ac:dyDescent="0.35">
      <c r="C12136"/>
      <c r="D12136"/>
      <c r="E12136"/>
      <c r="F12136"/>
      <c r="G12136"/>
      <c r="H12136"/>
      <c r="I12136"/>
      <c r="J12136"/>
      <c r="K12136"/>
      <c r="L12136"/>
      <c r="M12136"/>
      <c r="N12136"/>
      <c r="O12136"/>
      <c r="P12136"/>
      <c r="Q12136"/>
    </row>
    <row r="12137" spans="3:17" x14ac:dyDescent="0.35">
      <c r="C12137"/>
      <c r="D12137"/>
      <c r="E12137"/>
      <c r="F12137"/>
      <c r="G12137"/>
      <c r="H12137"/>
      <c r="I12137"/>
      <c r="J12137"/>
      <c r="K12137"/>
      <c r="L12137"/>
      <c r="M12137"/>
      <c r="N12137"/>
      <c r="O12137"/>
      <c r="P12137"/>
      <c r="Q12137"/>
    </row>
    <row r="12138" spans="3:17" x14ac:dyDescent="0.35">
      <c r="C12138"/>
      <c r="D12138"/>
      <c r="E12138"/>
      <c r="F12138"/>
      <c r="G12138"/>
      <c r="H12138"/>
      <c r="I12138"/>
      <c r="J12138"/>
      <c r="K12138"/>
      <c r="L12138"/>
      <c r="M12138"/>
      <c r="N12138"/>
      <c r="O12138"/>
      <c r="P12138"/>
      <c r="Q12138"/>
    </row>
    <row r="12139" spans="3:17" x14ac:dyDescent="0.35">
      <c r="C12139"/>
      <c r="D12139"/>
      <c r="E12139"/>
      <c r="F12139"/>
      <c r="G12139"/>
      <c r="H12139"/>
      <c r="I12139"/>
      <c r="J12139"/>
      <c r="K12139"/>
      <c r="L12139"/>
      <c r="M12139"/>
      <c r="N12139"/>
      <c r="O12139"/>
      <c r="P12139"/>
      <c r="Q12139"/>
    </row>
    <row r="12140" spans="3:17" x14ac:dyDescent="0.35">
      <c r="C12140"/>
      <c r="D12140"/>
      <c r="E12140"/>
      <c r="F12140"/>
      <c r="G12140"/>
      <c r="H12140"/>
      <c r="I12140"/>
      <c r="J12140"/>
      <c r="K12140"/>
      <c r="L12140"/>
      <c r="M12140"/>
      <c r="N12140"/>
      <c r="O12140"/>
      <c r="P12140"/>
      <c r="Q12140"/>
    </row>
    <row r="12141" spans="3:17" x14ac:dyDescent="0.35">
      <c r="C12141"/>
      <c r="D12141"/>
      <c r="E12141"/>
      <c r="F12141"/>
      <c r="G12141"/>
      <c r="H12141"/>
      <c r="I12141"/>
      <c r="J12141"/>
      <c r="K12141"/>
      <c r="L12141"/>
      <c r="M12141"/>
      <c r="N12141"/>
      <c r="O12141"/>
      <c r="P12141"/>
      <c r="Q12141"/>
    </row>
    <row r="12142" spans="3:17" x14ac:dyDescent="0.35">
      <c r="C12142"/>
      <c r="D12142"/>
      <c r="E12142"/>
      <c r="F12142"/>
      <c r="G12142"/>
      <c r="H12142"/>
      <c r="I12142"/>
      <c r="J12142"/>
      <c r="K12142"/>
      <c r="L12142"/>
      <c r="M12142"/>
      <c r="N12142"/>
      <c r="O12142"/>
      <c r="P12142"/>
      <c r="Q12142"/>
    </row>
    <row r="12143" spans="3:17" x14ac:dyDescent="0.35">
      <c r="C12143"/>
      <c r="D12143"/>
      <c r="E12143"/>
      <c r="F12143"/>
      <c r="G12143"/>
      <c r="H12143"/>
      <c r="I12143"/>
      <c r="J12143"/>
      <c r="K12143"/>
      <c r="L12143"/>
      <c r="M12143"/>
      <c r="N12143"/>
      <c r="O12143"/>
      <c r="P12143"/>
      <c r="Q12143"/>
    </row>
    <row r="12144" spans="3:17" x14ac:dyDescent="0.35">
      <c r="C12144"/>
      <c r="D12144"/>
      <c r="E12144"/>
      <c r="F12144"/>
      <c r="G12144"/>
      <c r="H12144"/>
      <c r="I12144"/>
      <c r="J12144"/>
      <c r="K12144"/>
      <c r="L12144"/>
      <c r="M12144"/>
      <c r="N12144"/>
      <c r="O12144"/>
      <c r="P12144"/>
      <c r="Q12144"/>
    </row>
    <row r="12145" spans="3:17" x14ac:dyDescent="0.35">
      <c r="C12145"/>
      <c r="D12145"/>
      <c r="E12145"/>
      <c r="F12145"/>
      <c r="G12145"/>
      <c r="H12145"/>
      <c r="I12145"/>
      <c r="J12145"/>
      <c r="K12145"/>
      <c r="L12145"/>
      <c r="M12145"/>
      <c r="N12145"/>
      <c r="O12145"/>
      <c r="P12145"/>
      <c r="Q12145"/>
    </row>
    <row r="12146" spans="3:17" x14ac:dyDescent="0.35">
      <c r="C12146"/>
      <c r="D12146"/>
      <c r="E12146"/>
      <c r="F12146"/>
      <c r="G12146"/>
      <c r="H12146"/>
      <c r="I12146"/>
      <c r="J12146"/>
      <c r="K12146"/>
      <c r="L12146"/>
      <c r="M12146"/>
      <c r="N12146"/>
      <c r="O12146"/>
      <c r="P12146"/>
      <c r="Q12146"/>
    </row>
    <row r="12147" spans="3:17" x14ac:dyDescent="0.35">
      <c r="C12147"/>
      <c r="D12147"/>
      <c r="E12147"/>
      <c r="F12147"/>
      <c r="G12147"/>
      <c r="H12147"/>
      <c r="I12147"/>
      <c r="J12147"/>
      <c r="K12147"/>
      <c r="L12147"/>
      <c r="M12147"/>
      <c r="N12147"/>
      <c r="O12147"/>
      <c r="P12147"/>
      <c r="Q12147"/>
    </row>
    <row r="12148" spans="3:17" x14ac:dyDescent="0.35">
      <c r="C12148"/>
      <c r="D12148"/>
      <c r="E12148"/>
      <c r="F12148"/>
      <c r="G12148"/>
      <c r="H12148"/>
      <c r="I12148"/>
      <c r="J12148"/>
      <c r="K12148"/>
      <c r="L12148"/>
      <c r="M12148"/>
      <c r="N12148"/>
      <c r="O12148"/>
      <c r="P12148"/>
      <c r="Q12148"/>
    </row>
    <row r="12149" spans="3:17" x14ac:dyDescent="0.35">
      <c r="C12149"/>
      <c r="D12149"/>
      <c r="E12149"/>
      <c r="F12149"/>
      <c r="G12149"/>
      <c r="H12149"/>
      <c r="I12149"/>
      <c r="J12149"/>
      <c r="K12149"/>
      <c r="L12149"/>
      <c r="M12149"/>
      <c r="N12149"/>
      <c r="O12149"/>
      <c r="P12149"/>
      <c r="Q12149"/>
    </row>
    <row r="12150" spans="3:17" x14ac:dyDescent="0.35">
      <c r="C12150"/>
      <c r="D12150"/>
      <c r="E12150"/>
      <c r="F12150"/>
      <c r="G12150"/>
      <c r="H12150"/>
      <c r="I12150"/>
      <c r="J12150"/>
      <c r="K12150"/>
      <c r="L12150"/>
      <c r="M12150"/>
      <c r="N12150"/>
      <c r="O12150"/>
      <c r="P12150"/>
      <c r="Q12150"/>
    </row>
    <row r="12151" spans="3:17" x14ac:dyDescent="0.35">
      <c r="C12151"/>
      <c r="D12151"/>
      <c r="E12151"/>
      <c r="F12151"/>
      <c r="G12151"/>
      <c r="H12151"/>
      <c r="I12151"/>
      <c r="J12151"/>
      <c r="K12151"/>
      <c r="L12151"/>
      <c r="M12151"/>
      <c r="N12151"/>
      <c r="O12151"/>
      <c r="P12151"/>
      <c r="Q12151"/>
    </row>
    <row r="12152" spans="3:17" x14ac:dyDescent="0.35">
      <c r="C12152"/>
      <c r="D12152"/>
      <c r="E12152"/>
      <c r="F12152"/>
      <c r="G12152"/>
      <c r="H12152"/>
      <c r="I12152"/>
      <c r="J12152"/>
      <c r="K12152"/>
      <c r="L12152"/>
      <c r="M12152"/>
      <c r="N12152"/>
      <c r="O12152"/>
      <c r="P12152"/>
      <c r="Q12152"/>
    </row>
    <row r="12153" spans="3:17" x14ac:dyDescent="0.35">
      <c r="C12153"/>
      <c r="D12153"/>
      <c r="E12153"/>
      <c r="F12153"/>
      <c r="G12153"/>
      <c r="H12153"/>
      <c r="I12153"/>
      <c r="J12153"/>
      <c r="K12153"/>
      <c r="L12153"/>
      <c r="M12153"/>
      <c r="N12153"/>
      <c r="O12153"/>
      <c r="P12153"/>
      <c r="Q12153"/>
    </row>
    <row r="12154" spans="3:17" x14ac:dyDescent="0.35">
      <c r="C12154"/>
      <c r="D12154"/>
      <c r="E12154"/>
      <c r="F12154"/>
      <c r="G12154"/>
      <c r="H12154"/>
      <c r="I12154"/>
      <c r="J12154"/>
      <c r="K12154"/>
      <c r="L12154"/>
      <c r="M12154"/>
      <c r="N12154"/>
      <c r="O12154"/>
      <c r="P12154"/>
      <c r="Q12154"/>
    </row>
    <row r="12155" spans="3:17" x14ac:dyDescent="0.35">
      <c r="C12155"/>
      <c r="D12155"/>
      <c r="E12155"/>
      <c r="F12155"/>
      <c r="G12155"/>
      <c r="H12155"/>
      <c r="I12155"/>
      <c r="J12155"/>
      <c r="K12155"/>
      <c r="L12155"/>
      <c r="M12155"/>
      <c r="N12155"/>
      <c r="O12155"/>
      <c r="P12155"/>
      <c r="Q12155"/>
    </row>
    <row r="12156" spans="3:17" x14ac:dyDescent="0.35">
      <c r="C12156"/>
      <c r="D12156"/>
      <c r="E12156"/>
      <c r="F12156"/>
      <c r="G12156"/>
      <c r="H12156"/>
      <c r="I12156"/>
      <c r="J12156"/>
      <c r="K12156"/>
      <c r="L12156"/>
      <c r="M12156"/>
      <c r="N12156"/>
      <c r="O12156"/>
      <c r="P12156"/>
      <c r="Q12156"/>
    </row>
    <row r="12157" spans="3:17" x14ac:dyDescent="0.35">
      <c r="C12157"/>
      <c r="D12157"/>
      <c r="E12157"/>
      <c r="F12157"/>
      <c r="G12157"/>
      <c r="H12157"/>
      <c r="I12157"/>
      <c r="J12157"/>
      <c r="K12157"/>
      <c r="L12157"/>
      <c r="M12157"/>
      <c r="N12157"/>
      <c r="O12157"/>
      <c r="P12157"/>
      <c r="Q12157"/>
    </row>
    <row r="12158" spans="3:17" x14ac:dyDescent="0.35">
      <c r="C12158"/>
      <c r="D12158"/>
      <c r="E12158"/>
      <c r="F12158"/>
      <c r="G12158"/>
      <c r="H12158"/>
      <c r="I12158"/>
      <c r="J12158"/>
      <c r="K12158"/>
      <c r="L12158"/>
      <c r="M12158"/>
      <c r="N12158"/>
      <c r="O12158"/>
      <c r="P12158"/>
      <c r="Q12158"/>
    </row>
    <row r="12159" spans="3:17" x14ac:dyDescent="0.35">
      <c r="C12159"/>
      <c r="D12159"/>
      <c r="E12159"/>
      <c r="F12159"/>
      <c r="G12159"/>
      <c r="H12159"/>
      <c r="I12159"/>
      <c r="J12159"/>
      <c r="K12159"/>
      <c r="L12159"/>
      <c r="M12159"/>
      <c r="N12159"/>
      <c r="O12159"/>
      <c r="P12159"/>
      <c r="Q12159"/>
    </row>
    <row r="12160" spans="3:17" x14ac:dyDescent="0.35">
      <c r="C12160"/>
      <c r="D12160"/>
      <c r="E12160"/>
      <c r="F12160"/>
      <c r="G12160"/>
      <c r="H12160"/>
      <c r="I12160"/>
      <c r="J12160"/>
      <c r="K12160"/>
      <c r="L12160"/>
      <c r="M12160"/>
      <c r="N12160"/>
      <c r="O12160"/>
      <c r="P12160"/>
      <c r="Q12160"/>
    </row>
    <row r="12161" spans="3:17" x14ac:dyDescent="0.35">
      <c r="C12161"/>
      <c r="D12161"/>
      <c r="E12161"/>
      <c r="F12161"/>
      <c r="G12161"/>
      <c r="H12161"/>
      <c r="I12161"/>
      <c r="J12161"/>
      <c r="K12161"/>
      <c r="L12161"/>
      <c r="M12161"/>
      <c r="N12161"/>
      <c r="O12161"/>
      <c r="P12161"/>
      <c r="Q12161"/>
    </row>
    <row r="12162" spans="3:17" x14ac:dyDescent="0.35">
      <c r="C12162"/>
      <c r="D12162"/>
      <c r="E12162"/>
      <c r="F12162"/>
      <c r="G12162"/>
      <c r="H12162"/>
      <c r="I12162"/>
      <c r="J12162"/>
      <c r="K12162"/>
      <c r="L12162"/>
      <c r="M12162"/>
      <c r="N12162"/>
      <c r="O12162"/>
      <c r="P12162"/>
      <c r="Q12162"/>
    </row>
    <row r="12163" spans="3:17" x14ac:dyDescent="0.35">
      <c r="C12163"/>
      <c r="D12163"/>
      <c r="E12163"/>
      <c r="F12163"/>
      <c r="G12163"/>
      <c r="H12163"/>
      <c r="I12163"/>
      <c r="J12163"/>
      <c r="K12163"/>
      <c r="L12163"/>
      <c r="M12163"/>
      <c r="N12163"/>
      <c r="O12163"/>
      <c r="P12163"/>
      <c r="Q12163"/>
    </row>
    <row r="12164" spans="3:17" x14ac:dyDescent="0.35">
      <c r="C12164"/>
      <c r="D12164"/>
      <c r="E12164"/>
      <c r="F12164"/>
      <c r="G12164"/>
      <c r="H12164"/>
      <c r="I12164"/>
      <c r="J12164"/>
      <c r="K12164"/>
      <c r="L12164"/>
      <c r="M12164"/>
      <c r="N12164"/>
      <c r="O12164"/>
      <c r="P12164"/>
      <c r="Q12164"/>
    </row>
    <row r="12165" spans="3:17" x14ac:dyDescent="0.35">
      <c r="C12165"/>
      <c r="D12165"/>
      <c r="E12165"/>
      <c r="F12165"/>
      <c r="G12165"/>
      <c r="H12165"/>
      <c r="I12165"/>
      <c r="J12165"/>
      <c r="K12165"/>
      <c r="L12165"/>
      <c r="M12165"/>
      <c r="N12165"/>
      <c r="O12165"/>
      <c r="P12165"/>
      <c r="Q12165"/>
    </row>
    <row r="12166" spans="3:17" x14ac:dyDescent="0.35">
      <c r="C12166"/>
      <c r="D12166"/>
      <c r="E12166"/>
      <c r="F12166"/>
      <c r="G12166"/>
      <c r="H12166"/>
      <c r="I12166"/>
      <c r="J12166"/>
      <c r="K12166"/>
      <c r="L12166"/>
      <c r="M12166"/>
      <c r="N12166"/>
      <c r="O12166"/>
      <c r="P12166"/>
      <c r="Q12166"/>
    </row>
    <row r="12167" spans="3:17" x14ac:dyDescent="0.35">
      <c r="C12167"/>
      <c r="D12167"/>
      <c r="E12167"/>
      <c r="F12167"/>
      <c r="G12167"/>
      <c r="H12167"/>
      <c r="I12167"/>
      <c r="J12167"/>
      <c r="K12167"/>
      <c r="L12167"/>
      <c r="M12167"/>
      <c r="N12167"/>
      <c r="O12167"/>
      <c r="P12167"/>
      <c r="Q12167"/>
    </row>
    <row r="12168" spans="3:17" x14ac:dyDescent="0.35">
      <c r="C12168"/>
      <c r="D12168"/>
      <c r="E12168"/>
      <c r="F12168"/>
      <c r="G12168"/>
      <c r="H12168"/>
      <c r="I12168"/>
      <c r="J12168"/>
      <c r="K12168"/>
      <c r="L12168"/>
      <c r="M12168"/>
      <c r="N12168"/>
      <c r="O12168"/>
      <c r="P12168"/>
      <c r="Q12168"/>
    </row>
    <row r="12169" spans="3:17" x14ac:dyDescent="0.35">
      <c r="C12169"/>
      <c r="D12169"/>
      <c r="E12169"/>
      <c r="F12169"/>
      <c r="G12169"/>
      <c r="H12169"/>
      <c r="I12169"/>
      <c r="J12169"/>
      <c r="K12169"/>
      <c r="L12169"/>
      <c r="M12169"/>
      <c r="N12169"/>
      <c r="O12169"/>
      <c r="P12169"/>
      <c r="Q12169"/>
    </row>
    <row r="12170" spans="3:17" x14ac:dyDescent="0.35">
      <c r="C12170"/>
      <c r="D12170"/>
      <c r="E12170"/>
      <c r="F12170"/>
      <c r="G12170"/>
      <c r="H12170"/>
      <c r="I12170"/>
      <c r="J12170"/>
      <c r="K12170"/>
      <c r="L12170"/>
      <c r="M12170"/>
      <c r="N12170"/>
      <c r="O12170"/>
      <c r="P12170"/>
      <c r="Q12170"/>
    </row>
    <row r="12171" spans="3:17" x14ac:dyDescent="0.35">
      <c r="C12171"/>
      <c r="D12171"/>
      <c r="E12171"/>
      <c r="F12171"/>
      <c r="G12171"/>
      <c r="H12171"/>
      <c r="I12171"/>
      <c r="J12171"/>
      <c r="K12171"/>
      <c r="L12171"/>
      <c r="M12171"/>
      <c r="N12171"/>
      <c r="O12171"/>
      <c r="P12171"/>
      <c r="Q12171"/>
    </row>
    <row r="12172" spans="3:17" x14ac:dyDescent="0.35">
      <c r="C12172"/>
      <c r="D12172"/>
      <c r="E12172"/>
      <c r="F12172"/>
      <c r="G12172"/>
      <c r="H12172"/>
      <c r="I12172"/>
      <c r="J12172"/>
      <c r="K12172"/>
      <c r="L12172"/>
      <c r="M12172"/>
      <c r="N12172"/>
      <c r="O12172"/>
      <c r="P12172"/>
      <c r="Q12172"/>
    </row>
    <row r="12173" spans="3:17" x14ac:dyDescent="0.35">
      <c r="C12173"/>
      <c r="D12173"/>
      <c r="E12173"/>
      <c r="F12173"/>
      <c r="G12173"/>
      <c r="H12173"/>
      <c r="I12173"/>
      <c r="J12173"/>
      <c r="K12173"/>
      <c r="L12173"/>
      <c r="M12173"/>
      <c r="N12173"/>
      <c r="O12173"/>
      <c r="P12173"/>
      <c r="Q12173"/>
    </row>
    <row r="12174" spans="3:17" x14ac:dyDescent="0.35">
      <c r="C12174"/>
      <c r="D12174"/>
      <c r="E12174"/>
      <c r="F12174"/>
      <c r="G12174"/>
      <c r="H12174"/>
      <c r="I12174"/>
      <c r="J12174"/>
      <c r="K12174"/>
      <c r="L12174"/>
      <c r="M12174"/>
      <c r="N12174"/>
      <c r="O12174"/>
      <c r="P12174"/>
      <c r="Q12174"/>
    </row>
    <row r="12175" spans="3:17" x14ac:dyDescent="0.35">
      <c r="C12175"/>
      <c r="D12175"/>
      <c r="E12175"/>
      <c r="F12175"/>
      <c r="G12175"/>
      <c r="H12175"/>
      <c r="I12175"/>
      <c r="J12175"/>
      <c r="K12175"/>
      <c r="L12175"/>
      <c r="M12175"/>
      <c r="N12175"/>
      <c r="O12175"/>
      <c r="P12175"/>
      <c r="Q12175"/>
    </row>
    <row r="12176" spans="3:17" x14ac:dyDescent="0.35">
      <c r="C12176"/>
      <c r="D12176"/>
      <c r="E12176"/>
      <c r="F12176"/>
      <c r="G12176"/>
      <c r="H12176"/>
      <c r="I12176"/>
      <c r="J12176"/>
      <c r="K12176"/>
      <c r="L12176"/>
      <c r="M12176"/>
      <c r="N12176"/>
      <c r="O12176"/>
      <c r="P12176"/>
      <c r="Q12176"/>
    </row>
    <row r="12177" spans="3:17" x14ac:dyDescent="0.35">
      <c r="C12177"/>
      <c r="D12177"/>
      <c r="E12177"/>
      <c r="F12177"/>
      <c r="G12177"/>
      <c r="H12177"/>
      <c r="I12177"/>
      <c r="J12177"/>
      <c r="K12177"/>
      <c r="L12177"/>
      <c r="M12177"/>
      <c r="N12177"/>
      <c r="O12177"/>
      <c r="P12177"/>
      <c r="Q12177"/>
    </row>
    <row r="12178" spans="3:17" x14ac:dyDescent="0.35">
      <c r="C12178"/>
      <c r="D12178"/>
      <c r="E12178"/>
      <c r="F12178"/>
      <c r="G12178"/>
      <c r="H12178"/>
      <c r="I12178"/>
      <c r="J12178"/>
      <c r="K12178"/>
      <c r="L12178"/>
      <c r="M12178"/>
      <c r="N12178"/>
      <c r="O12178"/>
      <c r="P12178"/>
      <c r="Q12178"/>
    </row>
    <row r="12179" spans="3:17" x14ac:dyDescent="0.35">
      <c r="C12179"/>
      <c r="D12179"/>
      <c r="E12179"/>
      <c r="F12179"/>
      <c r="G12179"/>
      <c r="H12179"/>
      <c r="I12179"/>
      <c r="J12179"/>
      <c r="K12179"/>
      <c r="L12179"/>
      <c r="M12179"/>
      <c r="N12179"/>
      <c r="O12179"/>
      <c r="P12179"/>
      <c r="Q12179"/>
    </row>
    <row r="12180" spans="3:17" x14ac:dyDescent="0.35">
      <c r="C12180"/>
      <c r="D12180"/>
      <c r="E12180"/>
      <c r="F12180"/>
      <c r="G12180"/>
      <c r="H12180"/>
      <c r="I12180"/>
      <c r="J12180"/>
      <c r="K12180"/>
      <c r="L12180"/>
      <c r="M12180"/>
      <c r="N12180"/>
      <c r="O12180"/>
      <c r="P12180"/>
      <c r="Q12180"/>
    </row>
    <row r="12181" spans="3:17" x14ac:dyDescent="0.35">
      <c r="C12181"/>
      <c r="D12181"/>
      <c r="E12181"/>
      <c r="F12181"/>
      <c r="G12181"/>
      <c r="H12181"/>
      <c r="I12181"/>
      <c r="J12181"/>
      <c r="K12181"/>
      <c r="L12181"/>
      <c r="M12181"/>
      <c r="N12181"/>
      <c r="O12181"/>
      <c r="P12181"/>
      <c r="Q12181"/>
    </row>
    <row r="12182" spans="3:17" x14ac:dyDescent="0.35">
      <c r="C12182"/>
      <c r="D12182"/>
      <c r="E12182"/>
      <c r="F12182"/>
      <c r="G12182"/>
      <c r="H12182"/>
      <c r="I12182"/>
      <c r="J12182"/>
      <c r="K12182"/>
      <c r="L12182"/>
      <c r="M12182"/>
      <c r="N12182"/>
      <c r="O12182"/>
      <c r="P12182"/>
      <c r="Q12182"/>
    </row>
    <row r="12183" spans="3:17" x14ac:dyDescent="0.35">
      <c r="C12183"/>
      <c r="D12183"/>
      <c r="E12183"/>
      <c r="F12183"/>
      <c r="G12183"/>
      <c r="H12183"/>
      <c r="I12183"/>
      <c r="J12183"/>
      <c r="K12183"/>
      <c r="L12183"/>
      <c r="M12183"/>
      <c r="N12183"/>
      <c r="O12183"/>
      <c r="P12183"/>
      <c r="Q12183"/>
    </row>
    <row r="12184" spans="3:17" x14ac:dyDescent="0.35">
      <c r="C12184"/>
      <c r="D12184"/>
      <c r="E12184"/>
      <c r="F12184"/>
      <c r="G12184"/>
      <c r="H12184"/>
      <c r="I12184"/>
      <c r="J12184"/>
      <c r="K12184"/>
      <c r="L12184"/>
      <c r="M12184"/>
      <c r="N12184"/>
      <c r="O12184"/>
      <c r="P12184"/>
      <c r="Q12184"/>
    </row>
    <row r="12185" spans="3:17" x14ac:dyDescent="0.35">
      <c r="C12185"/>
      <c r="D12185"/>
      <c r="E12185"/>
      <c r="F12185"/>
      <c r="G12185"/>
      <c r="H12185"/>
      <c r="I12185"/>
      <c r="J12185"/>
      <c r="K12185"/>
      <c r="L12185"/>
      <c r="M12185"/>
      <c r="N12185"/>
      <c r="O12185"/>
      <c r="P12185"/>
      <c r="Q12185"/>
    </row>
    <row r="12186" spans="3:17" x14ac:dyDescent="0.35">
      <c r="C12186"/>
      <c r="D12186"/>
      <c r="E12186"/>
      <c r="F12186"/>
      <c r="G12186"/>
      <c r="H12186"/>
      <c r="I12186"/>
      <c r="J12186"/>
      <c r="K12186"/>
      <c r="L12186"/>
      <c r="M12186"/>
      <c r="N12186"/>
      <c r="O12186"/>
      <c r="P12186"/>
      <c r="Q12186"/>
    </row>
    <row r="12187" spans="3:17" x14ac:dyDescent="0.35">
      <c r="C12187"/>
      <c r="D12187"/>
      <c r="E12187"/>
      <c r="F12187"/>
      <c r="G12187"/>
      <c r="H12187"/>
      <c r="I12187"/>
      <c r="J12187"/>
      <c r="K12187"/>
      <c r="L12187"/>
      <c r="M12187"/>
      <c r="N12187"/>
      <c r="O12187"/>
      <c r="P12187"/>
      <c r="Q12187"/>
    </row>
    <row r="12188" spans="3:17" x14ac:dyDescent="0.35">
      <c r="C12188"/>
      <c r="D12188"/>
      <c r="E12188"/>
      <c r="F12188"/>
      <c r="G12188"/>
      <c r="H12188"/>
      <c r="I12188"/>
      <c r="J12188"/>
      <c r="K12188"/>
      <c r="L12188"/>
      <c r="M12188"/>
      <c r="N12188"/>
      <c r="O12188"/>
      <c r="P12188"/>
      <c r="Q12188"/>
    </row>
    <row r="12189" spans="3:17" x14ac:dyDescent="0.35">
      <c r="C12189"/>
      <c r="D12189"/>
      <c r="E12189"/>
      <c r="F12189"/>
      <c r="G12189"/>
      <c r="H12189"/>
      <c r="I12189"/>
      <c r="J12189"/>
      <c r="K12189"/>
      <c r="L12189"/>
      <c r="M12189"/>
      <c r="N12189"/>
      <c r="O12189"/>
      <c r="P12189"/>
      <c r="Q12189"/>
    </row>
    <row r="12190" spans="3:17" x14ac:dyDescent="0.35">
      <c r="C12190"/>
      <c r="D12190"/>
      <c r="E12190"/>
      <c r="F12190"/>
      <c r="G12190"/>
      <c r="H12190"/>
      <c r="I12190"/>
      <c r="J12190"/>
      <c r="K12190"/>
      <c r="L12190"/>
      <c r="M12190"/>
      <c r="N12190"/>
      <c r="O12190"/>
      <c r="P12190"/>
      <c r="Q12190"/>
    </row>
    <row r="12191" spans="3:17" x14ac:dyDescent="0.35">
      <c r="C12191"/>
      <c r="D12191"/>
      <c r="E12191"/>
      <c r="F12191"/>
      <c r="G12191"/>
      <c r="H12191"/>
      <c r="I12191"/>
      <c r="J12191"/>
      <c r="K12191"/>
      <c r="L12191"/>
      <c r="M12191"/>
      <c r="N12191"/>
      <c r="O12191"/>
      <c r="P12191"/>
      <c r="Q12191"/>
    </row>
    <row r="12192" spans="3:17" x14ac:dyDescent="0.35">
      <c r="C12192"/>
      <c r="D12192"/>
      <c r="E12192"/>
      <c r="F12192"/>
      <c r="G12192"/>
      <c r="H12192"/>
      <c r="I12192"/>
      <c r="J12192"/>
      <c r="K12192"/>
      <c r="L12192"/>
      <c r="M12192"/>
      <c r="N12192"/>
      <c r="O12192"/>
      <c r="P12192"/>
      <c r="Q12192"/>
    </row>
    <row r="12193" spans="3:17" x14ac:dyDescent="0.35">
      <c r="C12193"/>
      <c r="D12193"/>
      <c r="E12193"/>
      <c r="F12193"/>
      <c r="G12193"/>
      <c r="H12193"/>
      <c r="I12193"/>
      <c r="J12193"/>
      <c r="K12193"/>
      <c r="L12193"/>
      <c r="M12193"/>
      <c r="N12193"/>
      <c r="O12193"/>
      <c r="P12193"/>
      <c r="Q12193"/>
    </row>
    <row r="12194" spans="3:17" x14ac:dyDescent="0.35">
      <c r="C12194"/>
      <c r="D12194"/>
      <c r="E12194"/>
      <c r="F12194"/>
      <c r="G12194"/>
      <c r="H12194"/>
      <c r="I12194"/>
      <c r="J12194"/>
      <c r="K12194"/>
      <c r="L12194"/>
      <c r="M12194"/>
      <c r="N12194"/>
      <c r="O12194"/>
      <c r="P12194"/>
      <c r="Q12194"/>
    </row>
    <row r="12195" spans="3:17" x14ac:dyDescent="0.35">
      <c r="C12195"/>
      <c r="D12195"/>
      <c r="E12195"/>
      <c r="F12195"/>
      <c r="G12195"/>
      <c r="H12195"/>
      <c r="I12195"/>
      <c r="J12195"/>
      <c r="K12195"/>
      <c r="L12195"/>
      <c r="M12195"/>
      <c r="N12195"/>
      <c r="O12195"/>
      <c r="P12195"/>
      <c r="Q12195"/>
    </row>
    <row r="12196" spans="3:17" x14ac:dyDescent="0.35">
      <c r="C12196"/>
      <c r="D12196"/>
      <c r="E12196"/>
      <c r="F12196"/>
      <c r="G12196"/>
      <c r="H12196"/>
      <c r="I12196"/>
      <c r="J12196"/>
      <c r="K12196"/>
      <c r="L12196"/>
      <c r="M12196"/>
      <c r="N12196"/>
      <c r="O12196"/>
      <c r="P12196"/>
      <c r="Q12196"/>
    </row>
    <row r="12197" spans="3:17" x14ac:dyDescent="0.35">
      <c r="C12197"/>
      <c r="D12197"/>
      <c r="E12197"/>
      <c r="F12197"/>
      <c r="G12197"/>
      <c r="H12197"/>
      <c r="I12197"/>
      <c r="J12197"/>
      <c r="K12197"/>
      <c r="L12197"/>
      <c r="M12197"/>
      <c r="N12197"/>
      <c r="O12197"/>
      <c r="P12197"/>
      <c r="Q12197"/>
    </row>
    <row r="12198" spans="3:17" x14ac:dyDescent="0.35">
      <c r="C12198"/>
      <c r="D12198"/>
      <c r="E12198"/>
      <c r="F12198"/>
      <c r="G12198"/>
      <c r="H12198"/>
      <c r="I12198"/>
      <c r="J12198"/>
      <c r="K12198"/>
      <c r="L12198"/>
      <c r="M12198"/>
      <c r="N12198"/>
      <c r="O12198"/>
      <c r="P12198"/>
      <c r="Q12198"/>
    </row>
    <row r="12199" spans="3:17" x14ac:dyDescent="0.35">
      <c r="C12199"/>
      <c r="D12199"/>
      <c r="E12199"/>
      <c r="F12199"/>
      <c r="G12199"/>
      <c r="H12199"/>
      <c r="I12199"/>
      <c r="J12199"/>
      <c r="K12199"/>
      <c r="L12199"/>
      <c r="M12199"/>
      <c r="N12199"/>
      <c r="O12199"/>
      <c r="P12199"/>
      <c r="Q12199"/>
    </row>
    <row r="12200" spans="3:17" x14ac:dyDescent="0.35">
      <c r="C12200"/>
      <c r="D12200"/>
      <c r="E12200"/>
      <c r="F12200"/>
      <c r="G12200"/>
      <c r="H12200"/>
      <c r="I12200"/>
      <c r="J12200"/>
      <c r="K12200"/>
      <c r="L12200"/>
      <c r="M12200"/>
      <c r="N12200"/>
      <c r="O12200"/>
      <c r="P12200"/>
      <c r="Q12200"/>
    </row>
    <row r="12201" spans="3:17" x14ac:dyDescent="0.35">
      <c r="C12201"/>
      <c r="D12201"/>
      <c r="E12201"/>
      <c r="F12201"/>
      <c r="G12201"/>
      <c r="H12201"/>
      <c r="I12201"/>
      <c r="J12201"/>
      <c r="K12201"/>
      <c r="L12201"/>
      <c r="M12201"/>
      <c r="N12201"/>
      <c r="O12201"/>
      <c r="P12201"/>
      <c r="Q12201"/>
    </row>
    <row r="12202" spans="3:17" x14ac:dyDescent="0.35">
      <c r="C12202"/>
      <c r="D12202"/>
      <c r="E12202"/>
      <c r="F12202"/>
      <c r="G12202"/>
      <c r="H12202"/>
      <c r="I12202"/>
      <c r="J12202"/>
      <c r="K12202"/>
      <c r="L12202"/>
      <c r="M12202"/>
      <c r="N12202"/>
      <c r="O12202"/>
      <c r="P12202"/>
      <c r="Q12202"/>
    </row>
    <row r="12203" spans="3:17" x14ac:dyDescent="0.35">
      <c r="C12203"/>
      <c r="D12203"/>
      <c r="E12203"/>
      <c r="F12203"/>
      <c r="G12203"/>
      <c r="H12203"/>
      <c r="I12203"/>
      <c r="J12203"/>
      <c r="K12203"/>
      <c r="L12203"/>
      <c r="M12203"/>
      <c r="N12203"/>
      <c r="O12203"/>
      <c r="P12203"/>
      <c r="Q12203"/>
    </row>
    <row r="12204" spans="3:17" x14ac:dyDescent="0.35">
      <c r="C12204"/>
      <c r="D12204"/>
      <c r="E12204"/>
      <c r="F12204"/>
      <c r="G12204"/>
      <c r="H12204"/>
      <c r="I12204"/>
      <c r="J12204"/>
      <c r="K12204"/>
      <c r="L12204"/>
      <c r="M12204"/>
      <c r="N12204"/>
      <c r="O12204"/>
      <c r="P12204"/>
      <c r="Q12204"/>
    </row>
    <row r="12205" spans="3:17" x14ac:dyDescent="0.35">
      <c r="C12205"/>
      <c r="D12205"/>
      <c r="E12205"/>
      <c r="F12205"/>
      <c r="G12205"/>
      <c r="H12205"/>
      <c r="I12205"/>
      <c r="J12205"/>
      <c r="K12205"/>
      <c r="L12205"/>
      <c r="M12205"/>
      <c r="N12205"/>
      <c r="O12205"/>
      <c r="P12205"/>
      <c r="Q12205"/>
    </row>
    <row r="12206" spans="3:17" x14ac:dyDescent="0.35">
      <c r="C12206"/>
      <c r="D12206"/>
      <c r="E12206"/>
      <c r="F12206"/>
      <c r="G12206"/>
      <c r="H12206"/>
      <c r="I12206"/>
      <c r="J12206"/>
      <c r="K12206"/>
      <c r="L12206"/>
      <c r="M12206"/>
      <c r="N12206"/>
      <c r="O12206"/>
      <c r="P12206"/>
      <c r="Q12206"/>
    </row>
    <row r="12207" spans="3:17" x14ac:dyDescent="0.35">
      <c r="C12207"/>
      <c r="D12207"/>
      <c r="E12207"/>
      <c r="F12207"/>
      <c r="G12207"/>
      <c r="H12207"/>
      <c r="I12207"/>
      <c r="J12207"/>
      <c r="K12207"/>
      <c r="L12207"/>
      <c r="M12207"/>
      <c r="N12207"/>
      <c r="O12207"/>
      <c r="P12207"/>
      <c r="Q12207"/>
    </row>
    <row r="12208" spans="3:17" x14ac:dyDescent="0.35">
      <c r="C12208"/>
      <c r="D12208"/>
      <c r="E12208"/>
      <c r="F12208"/>
      <c r="G12208"/>
      <c r="H12208"/>
      <c r="I12208"/>
      <c r="J12208"/>
      <c r="K12208"/>
      <c r="L12208"/>
      <c r="M12208"/>
      <c r="N12208"/>
      <c r="O12208"/>
      <c r="P12208"/>
      <c r="Q12208"/>
    </row>
    <row r="12209" spans="3:17" x14ac:dyDescent="0.35">
      <c r="C12209"/>
      <c r="D12209"/>
      <c r="E12209"/>
      <c r="F12209"/>
      <c r="G12209"/>
      <c r="H12209"/>
      <c r="I12209"/>
      <c r="J12209"/>
      <c r="K12209"/>
      <c r="L12209"/>
      <c r="M12209"/>
      <c r="N12209"/>
      <c r="O12209"/>
      <c r="P12209"/>
      <c r="Q12209"/>
    </row>
    <row r="12210" spans="3:17" x14ac:dyDescent="0.35">
      <c r="C12210"/>
      <c r="D12210"/>
      <c r="E12210"/>
      <c r="F12210"/>
      <c r="G12210"/>
      <c r="H12210"/>
      <c r="I12210"/>
      <c r="J12210"/>
      <c r="K12210"/>
      <c r="L12210"/>
      <c r="M12210"/>
      <c r="N12210"/>
      <c r="O12210"/>
      <c r="P12210"/>
      <c r="Q12210"/>
    </row>
    <row r="12211" spans="3:17" x14ac:dyDescent="0.35">
      <c r="C12211"/>
      <c r="D12211"/>
      <c r="E12211"/>
      <c r="F12211"/>
      <c r="G12211"/>
      <c r="H12211"/>
      <c r="I12211"/>
      <c r="J12211"/>
      <c r="K12211"/>
      <c r="L12211"/>
      <c r="M12211"/>
      <c r="N12211"/>
      <c r="O12211"/>
      <c r="P12211"/>
      <c r="Q12211"/>
    </row>
    <row r="12212" spans="3:17" x14ac:dyDescent="0.35">
      <c r="C12212"/>
      <c r="D12212"/>
      <c r="E12212"/>
      <c r="F12212"/>
      <c r="G12212"/>
      <c r="H12212"/>
      <c r="I12212"/>
      <c r="J12212"/>
      <c r="K12212"/>
      <c r="L12212"/>
      <c r="M12212"/>
      <c r="N12212"/>
      <c r="O12212"/>
      <c r="P12212"/>
      <c r="Q12212"/>
    </row>
    <row r="12213" spans="3:17" x14ac:dyDescent="0.35">
      <c r="C12213"/>
      <c r="D12213"/>
      <c r="E12213"/>
      <c r="F12213"/>
      <c r="G12213"/>
      <c r="H12213"/>
      <c r="I12213"/>
      <c r="J12213"/>
      <c r="K12213"/>
      <c r="L12213"/>
      <c r="M12213"/>
      <c r="N12213"/>
      <c r="O12213"/>
      <c r="P12213"/>
      <c r="Q12213"/>
    </row>
    <row r="12214" spans="3:17" x14ac:dyDescent="0.35">
      <c r="C12214"/>
      <c r="D12214"/>
      <c r="E12214"/>
      <c r="F12214"/>
      <c r="G12214"/>
      <c r="H12214"/>
      <c r="I12214"/>
      <c r="J12214"/>
      <c r="K12214"/>
      <c r="L12214"/>
      <c r="M12214"/>
      <c r="N12214"/>
      <c r="O12214"/>
      <c r="P12214"/>
      <c r="Q12214"/>
    </row>
    <row r="12215" spans="3:17" x14ac:dyDescent="0.35">
      <c r="C12215"/>
      <c r="D12215"/>
      <c r="E12215"/>
      <c r="F12215"/>
      <c r="G12215"/>
      <c r="H12215"/>
      <c r="I12215"/>
      <c r="J12215"/>
      <c r="K12215"/>
      <c r="L12215"/>
      <c r="M12215"/>
      <c r="N12215"/>
      <c r="O12215"/>
      <c r="P12215"/>
      <c r="Q12215"/>
    </row>
    <row r="12216" spans="3:17" x14ac:dyDescent="0.35">
      <c r="C12216"/>
      <c r="D12216"/>
      <c r="E12216"/>
      <c r="F12216"/>
      <c r="G12216"/>
      <c r="H12216"/>
      <c r="I12216"/>
      <c r="J12216"/>
      <c r="K12216"/>
      <c r="L12216"/>
      <c r="M12216"/>
      <c r="N12216"/>
      <c r="O12216"/>
      <c r="P12216"/>
      <c r="Q12216"/>
    </row>
    <row r="12217" spans="3:17" x14ac:dyDescent="0.35">
      <c r="C12217"/>
      <c r="D12217"/>
      <c r="E12217"/>
      <c r="F12217"/>
      <c r="G12217"/>
      <c r="H12217"/>
      <c r="I12217"/>
      <c r="J12217"/>
      <c r="K12217"/>
      <c r="L12217"/>
      <c r="M12217"/>
      <c r="N12217"/>
      <c r="O12217"/>
      <c r="P12217"/>
      <c r="Q12217"/>
    </row>
    <row r="12218" spans="3:17" x14ac:dyDescent="0.35">
      <c r="C12218"/>
      <c r="D12218"/>
      <c r="E12218"/>
      <c r="F12218"/>
      <c r="G12218"/>
      <c r="H12218"/>
      <c r="I12218"/>
      <c r="J12218"/>
      <c r="K12218"/>
      <c r="L12218"/>
      <c r="M12218"/>
      <c r="N12218"/>
      <c r="O12218"/>
      <c r="P12218"/>
      <c r="Q12218"/>
    </row>
    <row r="12219" spans="3:17" x14ac:dyDescent="0.35">
      <c r="C12219"/>
      <c r="D12219"/>
      <c r="E12219"/>
      <c r="F12219"/>
      <c r="G12219"/>
      <c r="H12219"/>
      <c r="I12219"/>
      <c r="J12219"/>
      <c r="K12219"/>
      <c r="L12219"/>
      <c r="M12219"/>
      <c r="N12219"/>
      <c r="O12219"/>
      <c r="P12219"/>
      <c r="Q12219"/>
    </row>
    <row r="12220" spans="3:17" x14ac:dyDescent="0.35">
      <c r="C12220"/>
      <c r="D12220"/>
      <c r="E12220"/>
      <c r="F12220"/>
      <c r="G12220"/>
      <c r="H12220"/>
      <c r="I12220"/>
      <c r="J12220"/>
      <c r="K12220"/>
      <c r="L12220"/>
      <c r="M12220"/>
      <c r="N12220"/>
      <c r="O12220"/>
      <c r="P12220"/>
      <c r="Q12220"/>
    </row>
    <row r="12221" spans="3:17" x14ac:dyDescent="0.35">
      <c r="C12221"/>
      <c r="D12221"/>
      <c r="E12221"/>
      <c r="F12221"/>
      <c r="G12221"/>
      <c r="H12221"/>
      <c r="I12221"/>
      <c r="J12221"/>
      <c r="K12221"/>
      <c r="L12221"/>
      <c r="M12221"/>
      <c r="N12221"/>
      <c r="O12221"/>
      <c r="P12221"/>
      <c r="Q12221"/>
    </row>
    <row r="12222" spans="3:17" x14ac:dyDescent="0.35">
      <c r="C12222"/>
      <c r="D12222"/>
      <c r="E12222"/>
      <c r="F12222"/>
      <c r="G12222"/>
      <c r="H12222"/>
      <c r="I12222"/>
      <c r="J12222"/>
      <c r="K12222"/>
      <c r="L12222"/>
      <c r="M12222"/>
      <c r="N12222"/>
      <c r="O12222"/>
      <c r="P12222"/>
      <c r="Q12222"/>
    </row>
    <row r="12223" spans="3:17" x14ac:dyDescent="0.35">
      <c r="C12223"/>
      <c r="D12223"/>
      <c r="E12223"/>
      <c r="F12223"/>
      <c r="G12223"/>
      <c r="H12223"/>
      <c r="I12223"/>
      <c r="J12223"/>
      <c r="K12223"/>
      <c r="L12223"/>
      <c r="M12223"/>
      <c r="N12223"/>
      <c r="O12223"/>
      <c r="P12223"/>
      <c r="Q12223"/>
    </row>
    <row r="12224" spans="3:17" x14ac:dyDescent="0.35">
      <c r="C12224"/>
      <c r="D12224"/>
      <c r="E12224"/>
      <c r="F12224"/>
      <c r="G12224"/>
      <c r="H12224"/>
      <c r="I12224"/>
      <c r="J12224"/>
      <c r="K12224"/>
      <c r="L12224"/>
      <c r="M12224"/>
      <c r="N12224"/>
      <c r="O12224"/>
      <c r="P12224"/>
      <c r="Q12224"/>
    </row>
    <row r="12225" spans="3:17" x14ac:dyDescent="0.35">
      <c r="C12225"/>
      <c r="D12225"/>
      <c r="E12225"/>
      <c r="F12225"/>
      <c r="G12225"/>
      <c r="H12225"/>
      <c r="I12225"/>
      <c r="J12225"/>
      <c r="K12225"/>
      <c r="L12225"/>
      <c r="M12225"/>
      <c r="N12225"/>
      <c r="O12225"/>
      <c r="P12225"/>
      <c r="Q12225"/>
    </row>
    <row r="12226" spans="3:17" x14ac:dyDescent="0.35">
      <c r="C12226"/>
      <c r="D12226"/>
      <c r="E12226"/>
      <c r="F12226"/>
      <c r="G12226"/>
      <c r="H12226"/>
      <c r="I12226"/>
      <c r="J12226"/>
      <c r="K12226"/>
      <c r="L12226"/>
      <c r="M12226"/>
      <c r="N12226"/>
      <c r="O12226"/>
      <c r="P12226"/>
      <c r="Q12226"/>
    </row>
    <row r="12227" spans="3:17" x14ac:dyDescent="0.35">
      <c r="C12227"/>
      <c r="D12227"/>
      <c r="E12227"/>
      <c r="F12227"/>
      <c r="G12227"/>
      <c r="H12227"/>
      <c r="I12227"/>
      <c r="J12227"/>
      <c r="K12227"/>
      <c r="L12227"/>
      <c r="M12227"/>
      <c r="N12227"/>
      <c r="O12227"/>
      <c r="P12227"/>
      <c r="Q12227"/>
    </row>
    <row r="12228" spans="3:17" x14ac:dyDescent="0.35">
      <c r="C12228"/>
      <c r="D12228"/>
      <c r="E12228"/>
      <c r="F12228"/>
      <c r="G12228"/>
      <c r="H12228"/>
      <c r="I12228"/>
      <c r="J12228"/>
      <c r="K12228"/>
      <c r="L12228"/>
      <c r="M12228"/>
      <c r="N12228"/>
      <c r="O12228"/>
      <c r="P12228"/>
      <c r="Q12228"/>
    </row>
    <row r="12229" spans="3:17" x14ac:dyDescent="0.35">
      <c r="C12229"/>
      <c r="D12229"/>
      <c r="E12229"/>
      <c r="F12229"/>
      <c r="G12229"/>
      <c r="H12229"/>
      <c r="I12229"/>
      <c r="J12229"/>
      <c r="K12229"/>
      <c r="L12229"/>
      <c r="M12229"/>
      <c r="N12229"/>
      <c r="O12229"/>
      <c r="P12229"/>
      <c r="Q12229"/>
    </row>
    <row r="12230" spans="3:17" x14ac:dyDescent="0.35">
      <c r="C12230"/>
      <c r="D12230"/>
      <c r="E12230"/>
      <c r="F12230"/>
      <c r="G12230"/>
      <c r="H12230"/>
      <c r="I12230"/>
      <c r="J12230"/>
      <c r="K12230"/>
      <c r="L12230"/>
      <c r="M12230"/>
      <c r="N12230"/>
      <c r="O12230"/>
      <c r="P12230"/>
      <c r="Q12230"/>
    </row>
    <row r="12231" spans="3:17" x14ac:dyDescent="0.35">
      <c r="C12231"/>
      <c r="D12231"/>
      <c r="E12231"/>
      <c r="F12231"/>
      <c r="G12231"/>
      <c r="H12231"/>
      <c r="I12231"/>
      <c r="J12231"/>
      <c r="K12231"/>
      <c r="L12231"/>
      <c r="M12231"/>
      <c r="N12231"/>
      <c r="O12231"/>
      <c r="P12231"/>
      <c r="Q12231"/>
    </row>
    <row r="12232" spans="3:17" x14ac:dyDescent="0.35">
      <c r="C12232"/>
      <c r="D12232"/>
      <c r="E12232"/>
      <c r="F12232"/>
      <c r="G12232"/>
      <c r="H12232"/>
      <c r="I12232"/>
      <c r="J12232"/>
      <c r="K12232"/>
      <c r="L12232"/>
      <c r="M12232"/>
      <c r="N12232"/>
      <c r="O12232"/>
      <c r="P12232"/>
      <c r="Q12232"/>
    </row>
    <row r="12233" spans="3:17" x14ac:dyDescent="0.35">
      <c r="C12233"/>
      <c r="D12233"/>
      <c r="E12233"/>
      <c r="F12233"/>
      <c r="G12233"/>
      <c r="H12233"/>
      <c r="I12233"/>
      <c r="J12233"/>
      <c r="K12233"/>
      <c r="L12233"/>
      <c r="M12233"/>
      <c r="N12233"/>
      <c r="O12233"/>
      <c r="P12233"/>
      <c r="Q12233"/>
    </row>
    <row r="12234" spans="3:17" x14ac:dyDescent="0.35">
      <c r="C12234"/>
      <c r="D12234"/>
      <c r="E12234"/>
      <c r="F12234"/>
      <c r="G12234"/>
      <c r="H12234"/>
      <c r="I12234"/>
      <c r="J12234"/>
      <c r="K12234"/>
      <c r="L12234"/>
      <c r="M12234"/>
      <c r="N12234"/>
      <c r="O12234"/>
      <c r="P12234"/>
      <c r="Q12234"/>
    </row>
    <row r="12235" spans="3:17" x14ac:dyDescent="0.35">
      <c r="C12235"/>
      <c r="D12235"/>
      <c r="E12235"/>
      <c r="F12235"/>
      <c r="G12235"/>
      <c r="H12235"/>
      <c r="I12235"/>
      <c r="J12235"/>
      <c r="K12235"/>
      <c r="L12235"/>
      <c r="M12235"/>
      <c r="N12235"/>
      <c r="O12235"/>
      <c r="P12235"/>
      <c r="Q12235"/>
    </row>
    <row r="12236" spans="3:17" x14ac:dyDescent="0.35">
      <c r="C12236"/>
      <c r="D12236"/>
      <c r="E12236"/>
      <c r="F12236"/>
      <c r="G12236"/>
      <c r="H12236"/>
      <c r="I12236"/>
      <c r="J12236"/>
      <c r="K12236"/>
      <c r="L12236"/>
      <c r="M12236"/>
      <c r="N12236"/>
      <c r="O12236"/>
      <c r="P12236"/>
      <c r="Q12236"/>
    </row>
    <row r="12237" spans="3:17" x14ac:dyDescent="0.35">
      <c r="C12237"/>
      <c r="D12237"/>
      <c r="E12237"/>
      <c r="F12237"/>
      <c r="G12237"/>
      <c r="H12237"/>
      <c r="I12237"/>
      <c r="J12237"/>
      <c r="K12237"/>
      <c r="L12237"/>
      <c r="M12237"/>
      <c r="N12237"/>
      <c r="O12237"/>
      <c r="P12237"/>
      <c r="Q12237"/>
    </row>
    <row r="12238" spans="3:17" x14ac:dyDescent="0.35">
      <c r="C12238"/>
      <c r="D12238"/>
      <c r="E12238"/>
      <c r="F12238"/>
      <c r="G12238"/>
      <c r="H12238"/>
      <c r="I12238"/>
      <c r="J12238"/>
      <c r="K12238"/>
      <c r="L12238"/>
      <c r="M12238"/>
      <c r="N12238"/>
      <c r="O12238"/>
      <c r="P12238"/>
      <c r="Q12238"/>
    </row>
    <row r="12239" spans="3:17" x14ac:dyDescent="0.35">
      <c r="C12239"/>
      <c r="D12239"/>
      <c r="E12239"/>
      <c r="F12239"/>
      <c r="G12239"/>
      <c r="H12239"/>
      <c r="I12239"/>
      <c r="J12239"/>
      <c r="K12239"/>
      <c r="L12239"/>
      <c r="M12239"/>
      <c r="N12239"/>
      <c r="O12239"/>
      <c r="P12239"/>
      <c r="Q12239"/>
    </row>
    <row r="12240" spans="3:17" x14ac:dyDescent="0.35">
      <c r="C12240"/>
      <c r="D12240"/>
      <c r="E12240"/>
      <c r="F12240"/>
      <c r="G12240"/>
      <c r="H12240"/>
      <c r="I12240"/>
      <c r="J12240"/>
      <c r="K12240"/>
      <c r="L12240"/>
      <c r="M12240"/>
      <c r="N12240"/>
      <c r="O12240"/>
      <c r="P12240"/>
      <c r="Q12240"/>
    </row>
    <row r="12241" spans="3:17" x14ac:dyDescent="0.35">
      <c r="C12241"/>
      <c r="D12241"/>
      <c r="E12241"/>
      <c r="F12241"/>
      <c r="G12241"/>
      <c r="H12241"/>
      <c r="I12241"/>
      <c r="J12241"/>
      <c r="K12241"/>
      <c r="L12241"/>
      <c r="M12241"/>
      <c r="N12241"/>
      <c r="O12241"/>
      <c r="P12241"/>
      <c r="Q12241"/>
    </row>
    <row r="12242" spans="3:17" x14ac:dyDescent="0.35">
      <c r="C12242"/>
      <c r="D12242"/>
      <c r="E12242"/>
      <c r="F12242"/>
      <c r="G12242"/>
      <c r="H12242"/>
      <c r="I12242"/>
      <c r="J12242"/>
      <c r="K12242"/>
      <c r="L12242"/>
      <c r="M12242"/>
      <c r="N12242"/>
      <c r="O12242"/>
      <c r="P12242"/>
      <c r="Q12242"/>
    </row>
    <row r="12243" spans="3:17" x14ac:dyDescent="0.35">
      <c r="C12243"/>
      <c r="D12243"/>
      <c r="E12243"/>
      <c r="F12243"/>
      <c r="G12243"/>
      <c r="H12243"/>
      <c r="I12243"/>
      <c r="J12243"/>
      <c r="K12243"/>
      <c r="L12243"/>
      <c r="M12243"/>
      <c r="N12243"/>
      <c r="O12243"/>
      <c r="P12243"/>
      <c r="Q12243"/>
    </row>
    <row r="12244" spans="3:17" x14ac:dyDescent="0.35">
      <c r="C12244"/>
      <c r="D12244"/>
      <c r="E12244"/>
      <c r="F12244"/>
      <c r="G12244"/>
      <c r="H12244"/>
      <c r="I12244"/>
      <c r="J12244"/>
      <c r="K12244"/>
      <c r="L12244"/>
      <c r="M12244"/>
      <c r="N12244"/>
      <c r="O12244"/>
      <c r="P12244"/>
      <c r="Q12244"/>
    </row>
    <row r="12245" spans="3:17" x14ac:dyDescent="0.35">
      <c r="C12245"/>
      <c r="D12245"/>
      <c r="E12245"/>
      <c r="F12245"/>
      <c r="G12245"/>
      <c r="H12245"/>
      <c r="I12245"/>
      <c r="J12245"/>
      <c r="K12245"/>
      <c r="L12245"/>
      <c r="M12245"/>
      <c r="N12245"/>
      <c r="O12245"/>
      <c r="P12245"/>
      <c r="Q12245"/>
    </row>
    <row r="12246" spans="3:17" x14ac:dyDescent="0.35">
      <c r="C12246"/>
      <c r="D12246"/>
      <c r="E12246"/>
      <c r="F12246"/>
      <c r="G12246"/>
      <c r="H12246"/>
      <c r="I12246"/>
      <c r="J12246"/>
      <c r="K12246"/>
      <c r="L12246"/>
      <c r="M12246"/>
      <c r="N12246"/>
      <c r="O12246"/>
      <c r="P12246"/>
      <c r="Q12246"/>
    </row>
    <row r="12247" spans="3:17" x14ac:dyDescent="0.35">
      <c r="C12247"/>
      <c r="D12247"/>
      <c r="E12247"/>
      <c r="F12247"/>
      <c r="G12247"/>
      <c r="H12247"/>
      <c r="I12247"/>
      <c r="J12247"/>
      <c r="K12247"/>
      <c r="L12247"/>
      <c r="M12247"/>
      <c r="N12247"/>
      <c r="O12247"/>
      <c r="P12247"/>
      <c r="Q12247"/>
    </row>
    <row r="12248" spans="3:17" x14ac:dyDescent="0.35">
      <c r="C12248"/>
      <c r="D12248"/>
      <c r="E12248"/>
      <c r="F12248"/>
      <c r="G12248"/>
      <c r="H12248"/>
      <c r="I12248"/>
      <c r="J12248"/>
      <c r="K12248"/>
      <c r="L12248"/>
      <c r="M12248"/>
      <c r="N12248"/>
      <c r="O12248"/>
      <c r="P12248"/>
      <c r="Q12248"/>
    </row>
    <row r="12249" spans="3:17" x14ac:dyDescent="0.35">
      <c r="C12249"/>
      <c r="D12249"/>
      <c r="E12249"/>
      <c r="F12249"/>
      <c r="G12249"/>
      <c r="H12249"/>
      <c r="I12249"/>
      <c r="J12249"/>
      <c r="K12249"/>
      <c r="L12249"/>
      <c r="M12249"/>
      <c r="N12249"/>
      <c r="O12249"/>
      <c r="P12249"/>
      <c r="Q12249"/>
    </row>
    <row r="12250" spans="3:17" x14ac:dyDescent="0.35">
      <c r="C12250"/>
      <c r="D12250"/>
      <c r="E12250"/>
      <c r="F12250"/>
      <c r="G12250"/>
      <c r="H12250"/>
      <c r="I12250"/>
      <c r="J12250"/>
      <c r="K12250"/>
      <c r="L12250"/>
      <c r="M12250"/>
      <c r="N12250"/>
      <c r="O12250"/>
      <c r="P12250"/>
      <c r="Q12250"/>
    </row>
    <row r="12251" spans="3:17" x14ac:dyDescent="0.35">
      <c r="C12251"/>
      <c r="D12251"/>
      <c r="E12251"/>
      <c r="F12251"/>
      <c r="G12251"/>
      <c r="H12251"/>
      <c r="I12251"/>
      <c r="J12251"/>
      <c r="K12251"/>
      <c r="L12251"/>
      <c r="M12251"/>
      <c r="N12251"/>
      <c r="O12251"/>
      <c r="P12251"/>
      <c r="Q12251"/>
    </row>
    <row r="12252" spans="3:17" x14ac:dyDescent="0.35">
      <c r="C12252"/>
      <c r="D12252"/>
      <c r="E12252"/>
      <c r="F12252"/>
      <c r="G12252"/>
      <c r="H12252"/>
      <c r="I12252"/>
      <c r="J12252"/>
      <c r="K12252"/>
      <c r="L12252"/>
      <c r="M12252"/>
      <c r="N12252"/>
      <c r="O12252"/>
      <c r="P12252"/>
      <c r="Q12252"/>
    </row>
    <row r="12253" spans="3:17" x14ac:dyDescent="0.35">
      <c r="C12253"/>
      <c r="D12253"/>
      <c r="E12253"/>
      <c r="F12253"/>
      <c r="G12253"/>
      <c r="H12253"/>
      <c r="I12253"/>
      <c r="J12253"/>
      <c r="K12253"/>
      <c r="L12253"/>
      <c r="M12253"/>
      <c r="N12253"/>
      <c r="O12253"/>
      <c r="P12253"/>
      <c r="Q12253"/>
    </row>
    <row r="12254" spans="3:17" x14ac:dyDescent="0.35">
      <c r="C12254"/>
      <c r="D12254"/>
      <c r="E12254"/>
      <c r="F12254"/>
      <c r="G12254"/>
      <c r="H12254"/>
      <c r="I12254"/>
      <c r="J12254"/>
      <c r="K12254"/>
      <c r="L12254"/>
      <c r="M12254"/>
      <c r="N12254"/>
      <c r="O12254"/>
      <c r="P12254"/>
      <c r="Q12254"/>
    </row>
    <row r="12255" spans="3:17" x14ac:dyDescent="0.35">
      <c r="C12255"/>
      <c r="D12255"/>
      <c r="E12255"/>
      <c r="F12255"/>
      <c r="G12255"/>
      <c r="H12255"/>
      <c r="I12255"/>
      <c r="J12255"/>
      <c r="K12255"/>
      <c r="L12255"/>
      <c r="M12255"/>
      <c r="N12255"/>
      <c r="O12255"/>
      <c r="P12255"/>
      <c r="Q12255"/>
    </row>
    <row r="12256" spans="3:17" x14ac:dyDescent="0.35">
      <c r="C12256"/>
      <c r="D12256"/>
      <c r="E12256"/>
      <c r="F12256"/>
      <c r="G12256"/>
      <c r="H12256"/>
      <c r="I12256"/>
      <c r="J12256"/>
      <c r="K12256"/>
      <c r="L12256"/>
      <c r="M12256"/>
      <c r="N12256"/>
      <c r="O12256"/>
      <c r="P12256"/>
      <c r="Q12256"/>
    </row>
    <row r="12257" spans="3:17" x14ac:dyDescent="0.35">
      <c r="C12257"/>
      <c r="D12257"/>
      <c r="E12257"/>
      <c r="F12257"/>
      <c r="G12257"/>
      <c r="H12257"/>
      <c r="I12257"/>
      <c r="J12257"/>
      <c r="K12257"/>
      <c r="L12257"/>
      <c r="M12257"/>
      <c r="N12257"/>
      <c r="O12257"/>
      <c r="P12257"/>
      <c r="Q12257"/>
    </row>
    <row r="12258" spans="3:17" x14ac:dyDescent="0.35">
      <c r="C12258"/>
      <c r="D12258"/>
      <c r="E12258"/>
      <c r="F12258"/>
      <c r="G12258"/>
      <c r="H12258"/>
      <c r="I12258"/>
      <c r="J12258"/>
      <c r="K12258"/>
      <c r="L12258"/>
      <c r="M12258"/>
      <c r="N12258"/>
      <c r="O12258"/>
      <c r="P12258"/>
      <c r="Q12258"/>
    </row>
    <row r="12259" spans="3:17" x14ac:dyDescent="0.35">
      <c r="C12259"/>
      <c r="D12259"/>
      <c r="E12259"/>
      <c r="F12259"/>
      <c r="G12259"/>
      <c r="H12259"/>
      <c r="I12259"/>
      <c r="J12259"/>
      <c r="K12259"/>
      <c r="L12259"/>
      <c r="M12259"/>
      <c r="N12259"/>
      <c r="O12259"/>
      <c r="P12259"/>
      <c r="Q12259"/>
    </row>
    <row r="12260" spans="3:17" x14ac:dyDescent="0.35">
      <c r="C12260"/>
      <c r="D12260"/>
      <c r="E12260"/>
      <c r="F12260"/>
      <c r="G12260"/>
      <c r="H12260"/>
      <c r="I12260"/>
      <c r="J12260"/>
      <c r="K12260"/>
      <c r="L12260"/>
      <c r="M12260"/>
      <c r="N12260"/>
      <c r="O12260"/>
      <c r="P12260"/>
      <c r="Q12260"/>
    </row>
    <row r="12261" spans="3:17" x14ac:dyDescent="0.35">
      <c r="C12261"/>
      <c r="D12261"/>
      <c r="E12261"/>
      <c r="F12261"/>
      <c r="G12261"/>
      <c r="H12261"/>
      <c r="I12261"/>
      <c r="J12261"/>
      <c r="K12261"/>
      <c r="L12261"/>
      <c r="M12261"/>
      <c r="N12261"/>
      <c r="O12261"/>
      <c r="P12261"/>
      <c r="Q12261"/>
    </row>
    <row r="12262" spans="3:17" x14ac:dyDescent="0.35">
      <c r="C12262"/>
      <c r="D12262"/>
      <c r="E12262"/>
      <c r="F12262"/>
      <c r="G12262"/>
      <c r="H12262"/>
      <c r="I12262"/>
      <c r="J12262"/>
      <c r="K12262"/>
      <c r="L12262"/>
      <c r="M12262"/>
      <c r="N12262"/>
      <c r="O12262"/>
      <c r="P12262"/>
      <c r="Q12262"/>
    </row>
    <row r="12263" spans="3:17" x14ac:dyDescent="0.35">
      <c r="C12263"/>
      <c r="D12263"/>
      <c r="E12263"/>
      <c r="F12263"/>
      <c r="G12263"/>
      <c r="H12263"/>
      <c r="I12263"/>
      <c r="J12263"/>
      <c r="K12263"/>
      <c r="L12263"/>
      <c r="M12263"/>
      <c r="N12263"/>
      <c r="O12263"/>
      <c r="P12263"/>
      <c r="Q12263"/>
    </row>
    <row r="12264" spans="3:17" x14ac:dyDescent="0.35">
      <c r="C12264"/>
      <c r="D12264"/>
      <c r="E12264"/>
      <c r="F12264"/>
      <c r="G12264"/>
      <c r="H12264"/>
      <c r="I12264"/>
      <c r="J12264"/>
      <c r="K12264"/>
      <c r="L12264"/>
      <c r="M12264"/>
      <c r="N12264"/>
      <c r="O12264"/>
      <c r="P12264"/>
      <c r="Q12264"/>
    </row>
    <row r="12265" spans="3:17" x14ac:dyDescent="0.35">
      <c r="C12265"/>
      <c r="D12265"/>
      <c r="E12265"/>
      <c r="F12265"/>
      <c r="G12265"/>
      <c r="H12265"/>
      <c r="I12265"/>
      <c r="J12265"/>
      <c r="K12265"/>
      <c r="L12265"/>
      <c r="M12265"/>
      <c r="N12265"/>
      <c r="O12265"/>
      <c r="P12265"/>
      <c r="Q12265"/>
    </row>
    <row r="12266" spans="3:17" x14ac:dyDescent="0.35">
      <c r="C12266"/>
      <c r="D12266"/>
      <c r="E12266"/>
      <c r="F12266"/>
      <c r="G12266"/>
      <c r="H12266"/>
      <c r="I12266"/>
      <c r="J12266"/>
      <c r="K12266"/>
      <c r="L12266"/>
      <c r="M12266"/>
      <c r="N12266"/>
      <c r="O12266"/>
      <c r="P12266"/>
      <c r="Q12266"/>
    </row>
    <row r="12267" spans="3:17" x14ac:dyDescent="0.35">
      <c r="C12267"/>
      <c r="D12267"/>
      <c r="E12267"/>
      <c r="F12267"/>
      <c r="G12267"/>
      <c r="H12267"/>
      <c r="I12267"/>
      <c r="J12267"/>
      <c r="K12267"/>
      <c r="L12267"/>
      <c r="M12267"/>
      <c r="N12267"/>
      <c r="O12267"/>
      <c r="P12267"/>
      <c r="Q12267"/>
    </row>
    <row r="12268" spans="3:17" x14ac:dyDescent="0.35">
      <c r="C12268"/>
      <c r="D12268"/>
      <c r="E12268"/>
      <c r="F12268"/>
      <c r="G12268"/>
      <c r="H12268"/>
      <c r="I12268"/>
      <c r="J12268"/>
      <c r="K12268"/>
      <c r="L12268"/>
      <c r="M12268"/>
      <c r="N12268"/>
      <c r="O12268"/>
      <c r="P12268"/>
      <c r="Q12268"/>
    </row>
    <row r="12269" spans="3:17" x14ac:dyDescent="0.35">
      <c r="C12269"/>
      <c r="D12269"/>
      <c r="E12269"/>
      <c r="F12269"/>
      <c r="G12269"/>
      <c r="H12269"/>
      <c r="I12269"/>
      <c r="J12269"/>
      <c r="K12269"/>
      <c r="L12269"/>
      <c r="M12269"/>
      <c r="N12269"/>
      <c r="O12269"/>
      <c r="P12269"/>
      <c r="Q12269"/>
    </row>
    <row r="12270" spans="3:17" x14ac:dyDescent="0.35">
      <c r="C12270"/>
      <c r="D12270"/>
      <c r="E12270"/>
      <c r="F12270"/>
      <c r="G12270"/>
      <c r="H12270"/>
      <c r="I12270"/>
      <c r="J12270"/>
      <c r="K12270"/>
      <c r="L12270"/>
      <c r="M12270"/>
      <c r="N12270"/>
      <c r="O12270"/>
      <c r="P12270"/>
      <c r="Q12270"/>
    </row>
    <row r="12271" spans="3:17" x14ac:dyDescent="0.35">
      <c r="C12271"/>
      <c r="D12271"/>
      <c r="E12271"/>
      <c r="F12271"/>
      <c r="G12271"/>
      <c r="H12271"/>
      <c r="I12271"/>
      <c r="J12271"/>
      <c r="K12271"/>
      <c r="L12271"/>
      <c r="M12271"/>
      <c r="N12271"/>
      <c r="O12271"/>
      <c r="P12271"/>
      <c r="Q12271"/>
    </row>
    <row r="12272" spans="3:17" x14ac:dyDescent="0.35">
      <c r="C12272"/>
      <c r="D12272"/>
      <c r="E12272"/>
      <c r="F12272"/>
      <c r="G12272"/>
      <c r="H12272"/>
      <c r="I12272"/>
      <c r="J12272"/>
      <c r="K12272"/>
      <c r="L12272"/>
      <c r="M12272"/>
      <c r="N12272"/>
      <c r="O12272"/>
      <c r="P12272"/>
      <c r="Q12272"/>
    </row>
    <row r="12273" spans="3:17" x14ac:dyDescent="0.35">
      <c r="C12273"/>
      <c r="D12273"/>
      <c r="E12273"/>
      <c r="F12273"/>
      <c r="G12273"/>
      <c r="H12273"/>
      <c r="I12273"/>
      <c r="J12273"/>
      <c r="K12273"/>
      <c r="L12273"/>
      <c r="M12273"/>
      <c r="N12273"/>
      <c r="O12273"/>
      <c r="P12273"/>
      <c r="Q12273"/>
    </row>
    <row r="12274" spans="3:17" x14ac:dyDescent="0.35">
      <c r="C12274"/>
      <c r="D12274"/>
      <c r="E12274"/>
      <c r="F12274"/>
      <c r="G12274"/>
      <c r="H12274"/>
      <c r="I12274"/>
      <c r="J12274"/>
      <c r="K12274"/>
      <c r="L12274"/>
      <c r="M12274"/>
      <c r="N12274"/>
      <c r="O12274"/>
      <c r="P12274"/>
      <c r="Q12274"/>
    </row>
    <row r="12275" spans="3:17" x14ac:dyDescent="0.35">
      <c r="C12275"/>
      <c r="D12275"/>
      <c r="E12275"/>
      <c r="F12275"/>
      <c r="G12275"/>
      <c r="H12275"/>
      <c r="I12275"/>
      <c r="J12275"/>
      <c r="K12275"/>
      <c r="L12275"/>
      <c r="M12275"/>
      <c r="N12275"/>
      <c r="O12275"/>
      <c r="P12275"/>
      <c r="Q12275"/>
    </row>
    <row r="12276" spans="3:17" x14ac:dyDescent="0.35">
      <c r="C12276"/>
      <c r="D12276"/>
      <c r="E12276"/>
      <c r="F12276"/>
      <c r="G12276"/>
      <c r="H12276"/>
      <c r="I12276"/>
      <c r="J12276"/>
      <c r="K12276"/>
      <c r="L12276"/>
      <c r="M12276"/>
      <c r="N12276"/>
      <c r="O12276"/>
      <c r="P12276"/>
      <c r="Q12276"/>
    </row>
    <row r="12277" spans="3:17" x14ac:dyDescent="0.35">
      <c r="C12277"/>
      <c r="D12277"/>
      <c r="E12277"/>
      <c r="F12277"/>
      <c r="G12277"/>
      <c r="H12277"/>
      <c r="I12277"/>
      <c r="J12277"/>
      <c r="K12277"/>
      <c r="L12277"/>
      <c r="M12277"/>
      <c r="N12277"/>
      <c r="O12277"/>
      <c r="P12277"/>
      <c r="Q12277"/>
    </row>
    <row r="12278" spans="3:17" x14ac:dyDescent="0.35">
      <c r="C12278"/>
      <c r="D12278"/>
      <c r="E12278"/>
      <c r="F12278"/>
      <c r="G12278"/>
      <c r="H12278"/>
      <c r="I12278"/>
      <c r="J12278"/>
      <c r="K12278"/>
      <c r="L12278"/>
      <c r="M12278"/>
      <c r="N12278"/>
      <c r="O12278"/>
      <c r="P12278"/>
      <c r="Q12278"/>
    </row>
    <row r="12279" spans="3:17" x14ac:dyDescent="0.35">
      <c r="C12279"/>
      <c r="D12279"/>
      <c r="E12279"/>
      <c r="F12279"/>
      <c r="G12279"/>
      <c r="H12279"/>
      <c r="I12279"/>
      <c r="J12279"/>
      <c r="K12279"/>
      <c r="L12279"/>
      <c r="M12279"/>
      <c r="N12279"/>
      <c r="O12279"/>
      <c r="P12279"/>
      <c r="Q12279"/>
    </row>
    <row r="12280" spans="3:17" x14ac:dyDescent="0.35">
      <c r="C12280"/>
      <c r="D12280"/>
      <c r="E12280"/>
      <c r="F12280"/>
      <c r="G12280"/>
      <c r="H12280"/>
      <c r="I12280"/>
      <c r="J12280"/>
      <c r="K12280"/>
      <c r="L12280"/>
      <c r="M12280"/>
      <c r="N12280"/>
      <c r="O12280"/>
      <c r="P12280"/>
      <c r="Q12280"/>
    </row>
    <row r="12281" spans="3:17" x14ac:dyDescent="0.35">
      <c r="C12281"/>
      <c r="D12281"/>
      <c r="E12281"/>
      <c r="F12281"/>
      <c r="G12281"/>
      <c r="H12281"/>
      <c r="I12281"/>
      <c r="J12281"/>
      <c r="K12281"/>
      <c r="L12281"/>
      <c r="M12281"/>
      <c r="N12281"/>
      <c r="O12281"/>
      <c r="P12281"/>
      <c r="Q12281"/>
    </row>
    <row r="12282" spans="3:17" x14ac:dyDescent="0.35">
      <c r="C12282"/>
      <c r="D12282"/>
      <c r="E12282"/>
      <c r="F12282"/>
      <c r="G12282"/>
      <c r="H12282"/>
      <c r="I12282"/>
      <c r="J12282"/>
      <c r="K12282"/>
      <c r="L12282"/>
      <c r="M12282"/>
      <c r="N12282"/>
      <c r="O12282"/>
      <c r="P12282"/>
      <c r="Q12282"/>
    </row>
    <row r="12283" spans="3:17" x14ac:dyDescent="0.35">
      <c r="C12283"/>
      <c r="D12283"/>
      <c r="E12283"/>
      <c r="F12283"/>
      <c r="G12283"/>
      <c r="H12283"/>
      <c r="I12283"/>
      <c r="J12283"/>
      <c r="K12283"/>
      <c r="L12283"/>
      <c r="M12283"/>
      <c r="N12283"/>
      <c r="O12283"/>
      <c r="P12283"/>
      <c r="Q12283"/>
    </row>
    <row r="12284" spans="3:17" x14ac:dyDescent="0.35">
      <c r="C12284"/>
      <c r="D12284"/>
      <c r="E12284"/>
      <c r="F12284"/>
      <c r="G12284"/>
      <c r="H12284"/>
      <c r="I12284"/>
      <c r="J12284"/>
      <c r="K12284"/>
      <c r="L12284"/>
      <c r="M12284"/>
      <c r="N12284"/>
      <c r="O12284"/>
      <c r="P12284"/>
      <c r="Q12284"/>
    </row>
    <row r="12285" spans="3:17" x14ac:dyDescent="0.35">
      <c r="C12285"/>
      <c r="D12285"/>
      <c r="E12285"/>
      <c r="F12285"/>
      <c r="G12285"/>
      <c r="H12285"/>
      <c r="I12285"/>
      <c r="J12285"/>
      <c r="K12285"/>
      <c r="L12285"/>
      <c r="M12285"/>
      <c r="N12285"/>
      <c r="O12285"/>
      <c r="P12285"/>
      <c r="Q12285"/>
    </row>
    <row r="12286" spans="3:17" x14ac:dyDescent="0.35">
      <c r="C12286"/>
      <c r="D12286"/>
      <c r="E12286"/>
      <c r="F12286"/>
      <c r="G12286"/>
      <c r="H12286"/>
      <c r="I12286"/>
      <c r="J12286"/>
      <c r="K12286"/>
      <c r="L12286"/>
      <c r="M12286"/>
      <c r="N12286"/>
      <c r="O12286"/>
      <c r="P12286"/>
      <c r="Q12286"/>
    </row>
    <row r="12287" spans="3:17" x14ac:dyDescent="0.35">
      <c r="C12287"/>
      <c r="D12287"/>
      <c r="E12287"/>
      <c r="F12287"/>
      <c r="G12287"/>
      <c r="H12287"/>
      <c r="I12287"/>
      <c r="J12287"/>
      <c r="K12287"/>
      <c r="L12287"/>
      <c r="M12287"/>
      <c r="N12287"/>
      <c r="O12287"/>
      <c r="P12287"/>
      <c r="Q12287"/>
    </row>
    <row r="12288" spans="3:17" x14ac:dyDescent="0.35">
      <c r="C12288"/>
      <c r="D12288"/>
      <c r="E12288"/>
      <c r="F12288"/>
      <c r="G12288"/>
      <c r="H12288"/>
      <c r="I12288"/>
      <c r="J12288"/>
      <c r="K12288"/>
      <c r="L12288"/>
      <c r="M12288"/>
      <c r="N12288"/>
      <c r="O12288"/>
      <c r="P12288"/>
      <c r="Q12288"/>
    </row>
    <row r="12289" spans="3:17" x14ac:dyDescent="0.35">
      <c r="C12289"/>
      <c r="D12289"/>
      <c r="E12289"/>
      <c r="F12289"/>
      <c r="G12289"/>
      <c r="H12289"/>
      <c r="I12289"/>
      <c r="J12289"/>
      <c r="K12289"/>
      <c r="L12289"/>
      <c r="M12289"/>
      <c r="N12289"/>
      <c r="O12289"/>
      <c r="P12289"/>
      <c r="Q12289"/>
    </row>
    <row r="12290" spans="3:17" x14ac:dyDescent="0.35">
      <c r="C12290"/>
      <c r="D12290"/>
      <c r="E12290"/>
      <c r="F12290"/>
      <c r="G12290"/>
      <c r="H12290"/>
      <c r="I12290"/>
      <c r="J12290"/>
      <c r="K12290"/>
      <c r="L12290"/>
      <c r="M12290"/>
      <c r="N12290"/>
      <c r="O12290"/>
      <c r="P12290"/>
      <c r="Q12290"/>
    </row>
    <row r="12291" spans="3:17" x14ac:dyDescent="0.35">
      <c r="C12291"/>
      <c r="D12291"/>
      <c r="E12291"/>
      <c r="F12291"/>
      <c r="G12291"/>
      <c r="H12291"/>
      <c r="I12291"/>
      <c r="J12291"/>
      <c r="K12291"/>
      <c r="L12291"/>
      <c r="M12291"/>
      <c r="N12291"/>
      <c r="O12291"/>
      <c r="P12291"/>
      <c r="Q12291"/>
    </row>
    <row r="12292" spans="3:17" x14ac:dyDescent="0.35">
      <c r="C12292"/>
      <c r="D12292"/>
      <c r="E12292"/>
      <c r="F12292"/>
      <c r="G12292"/>
      <c r="H12292"/>
      <c r="I12292"/>
      <c r="J12292"/>
      <c r="K12292"/>
      <c r="L12292"/>
      <c r="M12292"/>
      <c r="N12292"/>
      <c r="O12292"/>
      <c r="P12292"/>
      <c r="Q12292"/>
    </row>
    <row r="12293" spans="3:17" x14ac:dyDescent="0.35">
      <c r="C12293"/>
      <c r="D12293"/>
      <c r="E12293"/>
      <c r="F12293"/>
      <c r="G12293"/>
      <c r="H12293"/>
      <c r="I12293"/>
      <c r="J12293"/>
      <c r="K12293"/>
      <c r="L12293"/>
      <c r="M12293"/>
      <c r="N12293"/>
      <c r="O12293"/>
      <c r="P12293"/>
      <c r="Q12293"/>
    </row>
    <row r="12294" spans="3:17" x14ac:dyDescent="0.35">
      <c r="C12294"/>
      <c r="D12294"/>
      <c r="E12294"/>
      <c r="F12294"/>
      <c r="G12294"/>
      <c r="H12294"/>
      <c r="I12294"/>
      <c r="J12294"/>
      <c r="K12294"/>
      <c r="L12294"/>
      <c r="M12294"/>
      <c r="N12294"/>
      <c r="O12294"/>
      <c r="P12294"/>
      <c r="Q12294"/>
    </row>
    <row r="12295" spans="3:17" x14ac:dyDescent="0.35">
      <c r="C12295"/>
      <c r="D12295"/>
      <c r="E12295"/>
      <c r="F12295"/>
      <c r="G12295"/>
      <c r="H12295"/>
      <c r="I12295"/>
      <c r="J12295"/>
      <c r="K12295"/>
      <c r="L12295"/>
      <c r="M12295"/>
      <c r="N12295"/>
      <c r="O12295"/>
      <c r="P12295"/>
      <c r="Q12295"/>
    </row>
    <row r="12296" spans="3:17" x14ac:dyDescent="0.35">
      <c r="C12296"/>
      <c r="D12296"/>
      <c r="E12296"/>
      <c r="F12296"/>
      <c r="G12296"/>
      <c r="H12296"/>
      <c r="I12296"/>
      <c r="J12296"/>
      <c r="K12296"/>
      <c r="L12296"/>
      <c r="M12296"/>
      <c r="N12296"/>
      <c r="O12296"/>
      <c r="P12296"/>
      <c r="Q12296"/>
    </row>
    <row r="12297" spans="3:17" x14ac:dyDescent="0.35">
      <c r="C12297"/>
      <c r="D12297"/>
      <c r="E12297"/>
      <c r="F12297"/>
      <c r="G12297"/>
      <c r="H12297"/>
      <c r="I12297"/>
      <c r="J12297"/>
      <c r="K12297"/>
      <c r="L12297"/>
      <c r="M12297"/>
      <c r="N12297"/>
      <c r="O12297"/>
      <c r="P12297"/>
      <c r="Q12297"/>
    </row>
    <row r="12298" spans="3:17" x14ac:dyDescent="0.35">
      <c r="C12298"/>
      <c r="D12298"/>
      <c r="E12298"/>
      <c r="F12298"/>
      <c r="G12298"/>
      <c r="H12298"/>
      <c r="I12298"/>
      <c r="J12298"/>
      <c r="K12298"/>
      <c r="L12298"/>
      <c r="M12298"/>
      <c r="N12298"/>
      <c r="O12298"/>
      <c r="P12298"/>
      <c r="Q12298"/>
    </row>
    <row r="12299" spans="3:17" x14ac:dyDescent="0.35">
      <c r="C12299"/>
      <c r="D12299"/>
      <c r="E12299"/>
      <c r="F12299"/>
      <c r="G12299"/>
      <c r="H12299"/>
      <c r="I12299"/>
      <c r="J12299"/>
      <c r="K12299"/>
      <c r="L12299"/>
      <c r="M12299"/>
      <c r="N12299"/>
      <c r="O12299"/>
      <c r="P12299"/>
      <c r="Q12299"/>
    </row>
    <row r="12300" spans="3:17" x14ac:dyDescent="0.35">
      <c r="C12300"/>
      <c r="D12300"/>
      <c r="E12300"/>
      <c r="F12300"/>
      <c r="G12300"/>
      <c r="H12300"/>
      <c r="I12300"/>
      <c r="J12300"/>
      <c r="K12300"/>
      <c r="L12300"/>
      <c r="M12300"/>
      <c r="N12300"/>
      <c r="O12300"/>
      <c r="P12300"/>
      <c r="Q12300"/>
    </row>
    <row r="12301" spans="3:17" x14ac:dyDescent="0.35">
      <c r="C12301"/>
      <c r="D12301"/>
      <c r="E12301"/>
      <c r="F12301"/>
      <c r="G12301"/>
      <c r="H12301"/>
      <c r="I12301"/>
      <c r="J12301"/>
      <c r="K12301"/>
      <c r="L12301"/>
      <c r="M12301"/>
      <c r="N12301"/>
      <c r="O12301"/>
      <c r="P12301"/>
      <c r="Q12301"/>
    </row>
    <row r="12302" spans="3:17" x14ac:dyDescent="0.35">
      <c r="C12302"/>
      <c r="D12302"/>
      <c r="E12302"/>
      <c r="F12302"/>
      <c r="G12302"/>
      <c r="H12302"/>
      <c r="I12302"/>
      <c r="J12302"/>
      <c r="K12302"/>
      <c r="L12302"/>
      <c r="M12302"/>
      <c r="N12302"/>
      <c r="O12302"/>
      <c r="P12302"/>
      <c r="Q12302"/>
    </row>
    <row r="12303" spans="3:17" x14ac:dyDescent="0.35">
      <c r="C12303"/>
      <c r="D12303"/>
      <c r="E12303"/>
      <c r="F12303"/>
      <c r="G12303"/>
      <c r="H12303"/>
      <c r="I12303"/>
      <c r="J12303"/>
      <c r="K12303"/>
      <c r="L12303"/>
      <c r="M12303"/>
      <c r="N12303"/>
      <c r="O12303"/>
      <c r="P12303"/>
      <c r="Q12303"/>
    </row>
    <row r="12304" spans="3:17" x14ac:dyDescent="0.35">
      <c r="C12304"/>
      <c r="D12304"/>
      <c r="E12304"/>
      <c r="F12304"/>
      <c r="G12304"/>
      <c r="H12304"/>
      <c r="I12304"/>
      <c r="J12304"/>
      <c r="K12304"/>
      <c r="L12304"/>
      <c r="M12304"/>
      <c r="N12304"/>
      <c r="O12304"/>
      <c r="P12304"/>
      <c r="Q12304"/>
    </row>
    <row r="12305" spans="3:17" x14ac:dyDescent="0.35">
      <c r="C12305"/>
      <c r="D12305"/>
      <c r="E12305"/>
      <c r="F12305"/>
      <c r="G12305"/>
      <c r="H12305"/>
      <c r="I12305"/>
      <c r="J12305"/>
      <c r="K12305"/>
      <c r="L12305"/>
      <c r="M12305"/>
      <c r="N12305"/>
      <c r="O12305"/>
      <c r="P12305"/>
      <c r="Q12305"/>
    </row>
    <row r="12306" spans="3:17" x14ac:dyDescent="0.35">
      <c r="C12306"/>
      <c r="D12306"/>
      <c r="E12306"/>
      <c r="F12306"/>
      <c r="G12306"/>
      <c r="H12306"/>
      <c r="I12306"/>
      <c r="J12306"/>
      <c r="K12306"/>
      <c r="L12306"/>
      <c r="M12306"/>
      <c r="N12306"/>
      <c r="O12306"/>
      <c r="P12306"/>
      <c r="Q12306"/>
    </row>
    <row r="12307" spans="3:17" x14ac:dyDescent="0.35">
      <c r="C12307"/>
      <c r="D12307"/>
      <c r="E12307"/>
      <c r="F12307"/>
      <c r="G12307"/>
      <c r="H12307"/>
      <c r="I12307"/>
      <c r="J12307"/>
      <c r="K12307"/>
      <c r="L12307"/>
      <c r="M12307"/>
      <c r="N12307"/>
      <c r="O12307"/>
      <c r="P12307"/>
      <c r="Q12307"/>
    </row>
    <row r="12308" spans="3:17" x14ac:dyDescent="0.35">
      <c r="C12308"/>
      <c r="D12308"/>
      <c r="E12308"/>
      <c r="F12308"/>
      <c r="G12308"/>
      <c r="H12308"/>
      <c r="I12308"/>
      <c r="J12308"/>
      <c r="K12308"/>
      <c r="L12308"/>
      <c r="M12308"/>
      <c r="N12308"/>
      <c r="O12308"/>
      <c r="P12308"/>
      <c r="Q12308"/>
    </row>
    <row r="12309" spans="3:17" x14ac:dyDescent="0.35">
      <c r="C12309"/>
      <c r="D12309"/>
      <c r="E12309"/>
      <c r="F12309"/>
      <c r="G12309"/>
      <c r="H12309"/>
      <c r="I12309"/>
      <c r="J12309"/>
      <c r="K12309"/>
      <c r="L12309"/>
      <c r="M12309"/>
      <c r="N12309"/>
      <c r="O12309"/>
      <c r="P12309"/>
      <c r="Q12309"/>
    </row>
    <row r="12310" spans="3:17" x14ac:dyDescent="0.35">
      <c r="C12310"/>
      <c r="D12310"/>
      <c r="E12310"/>
      <c r="F12310"/>
      <c r="G12310"/>
      <c r="H12310"/>
      <c r="I12310"/>
      <c r="J12310"/>
      <c r="K12310"/>
      <c r="L12310"/>
      <c r="M12310"/>
      <c r="N12310"/>
      <c r="O12310"/>
      <c r="P12310"/>
      <c r="Q12310"/>
    </row>
    <row r="12311" spans="3:17" x14ac:dyDescent="0.35">
      <c r="C12311"/>
      <c r="D12311"/>
      <c r="E12311"/>
      <c r="F12311"/>
      <c r="G12311"/>
      <c r="H12311"/>
      <c r="I12311"/>
      <c r="J12311"/>
      <c r="K12311"/>
      <c r="L12311"/>
      <c r="M12311"/>
      <c r="N12311"/>
      <c r="O12311"/>
      <c r="P12311"/>
      <c r="Q12311"/>
    </row>
    <row r="12312" spans="3:17" x14ac:dyDescent="0.35">
      <c r="C12312"/>
      <c r="D12312"/>
      <c r="E12312"/>
      <c r="F12312"/>
      <c r="G12312"/>
      <c r="H12312"/>
      <c r="I12312"/>
      <c r="J12312"/>
      <c r="K12312"/>
      <c r="L12312"/>
      <c r="M12312"/>
      <c r="N12312"/>
      <c r="O12312"/>
      <c r="P12312"/>
      <c r="Q12312"/>
    </row>
    <row r="12313" spans="3:17" x14ac:dyDescent="0.35">
      <c r="C12313"/>
      <c r="D12313"/>
      <c r="E12313"/>
      <c r="F12313"/>
      <c r="G12313"/>
      <c r="H12313"/>
      <c r="I12313"/>
      <c r="J12313"/>
      <c r="K12313"/>
      <c r="L12313"/>
      <c r="M12313"/>
      <c r="N12313"/>
      <c r="O12313"/>
      <c r="P12313"/>
      <c r="Q12313"/>
    </row>
    <row r="12314" spans="3:17" x14ac:dyDescent="0.35">
      <c r="C12314"/>
      <c r="D12314"/>
      <c r="E12314"/>
      <c r="F12314"/>
      <c r="G12314"/>
      <c r="H12314"/>
      <c r="I12314"/>
      <c r="J12314"/>
      <c r="K12314"/>
      <c r="L12314"/>
      <c r="M12314"/>
      <c r="N12314"/>
      <c r="O12314"/>
      <c r="P12314"/>
      <c r="Q12314"/>
    </row>
    <row r="12315" spans="3:17" x14ac:dyDescent="0.35">
      <c r="C12315"/>
      <c r="D12315"/>
      <c r="E12315"/>
      <c r="F12315"/>
      <c r="G12315"/>
      <c r="H12315"/>
      <c r="I12315"/>
      <c r="J12315"/>
      <c r="K12315"/>
      <c r="L12315"/>
      <c r="M12315"/>
      <c r="N12315"/>
      <c r="O12315"/>
      <c r="P12315"/>
      <c r="Q12315"/>
    </row>
    <row r="12316" spans="3:17" x14ac:dyDescent="0.35">
      <c r="C12316"/>
      <c r="D12316"/>
      <c r="E12316"/>
      <c r="F12316"/>
      <c r="G12316"/>
      <c r="H12316"/>
      <c r="I12316"/>
      <c r="J12316"/>
      <c r="K12316"/>
      <c r="L12316"/>
      <c r="M12316"/>
      <c r="N12316"/>
      <c r="O12316"/>
      <c r="P12316"/>
      <c r="Q12316"/>
    </row>
    <row r="12317" spans="3:17" x14ac:dyDescent="0.35">
      <c r="C12317"/>
      <c r="D12317"/>
      <c r="E12317"/>
      <c r="F12317"/>
      <c r="G12317"/>
      <c r="H12317"/>
      <c r="I12317"/>
      <c r="J12317"/>
      <c r="K12317"/>
      <c r="L12317"/>
      <c r="M12317"/>
      <c r="N12317"/>
      <c r="O12317"/>
      <c r="P12317"/>
      <c r="Q12317"/>
    </row>
    <row r="12318" spans="3:17" x14ac:dyDescent="0.35">
      <c r="C12318"/>
      <c r="D12318"/>
      <c r="E12318"/>
      <c r="F12318"/>
      <c r="G12318"/>
      <c r="H12318"/>
      <c r="I12318"/>
      <c r="J12318"/>
      <c r="K12318"/>
      <c r="L12318"/>
      <c r="M12318"/>
      <c r="N12318"/>
      <c r="O12318"/>
      <c r="P12318"/>
      <c r="Q12318"/>
    </row>
    <row r="12319" spans="3:17" x14ac:dyDescent="0.35">
      <c r="C12319"/>
      <c r="D12319"/>
      <c r="E12319"/>
      <c r="F12319"/>
      <c r="G12319"/>
      <c r="H12319"/>
      <c r="I12319"/>
      <c r="J12319"/>
      <c r="K12319"/>
      <c r="L12319"/>
      <c r="M12319"/>
      <c r="N12319"/>
      <c r="O12319"/>
      <c r="P12319"/>
      <c r="Q12319"/>
    </row>
    <row r="12320" spans="3:17" x14ac:dyDescent="0.35">
      <c r="C12320"/>
      <c r="D12320"/>
      <c r="E12320"/>
      <c r="F12320"/>
      <c r="G12320"/>
      <c r="H12320"/>
      <c r="I12320"/>
      <c r="J12320"/>
      <c r="K12320"/>
      <c r="L12320"/>
      <c r="M12320"/>
      <c r="N12320"/>
      <c r="O12320"/>
      <c r="P12320"/>
      <c r="Q12320"/>
    </row>
    <row r="12321" spans="3:17" x14ac:dyDescent="0.35">
      <c r="C12321"/>
      <c r="D12321"/>
      <c r="E12321"/>
      <c r="F12321"/>
      <c r="G12321"/>
      <c r="H12321"/>
      <c r="I12321"/>
      <c r="J12321"/>
      <c r="K12321"/>
      <c r="L12321"/>
      <c r="M12321"/>
      <c r="N12321"/>
      <c r="O12321"/>
      <c r="P12321"/>
      <c r="Q12321"/>
    </row>
    <row r="12322" spans="3:17" x14ac:dyDescent="0.35">
      <c r="C12322"/>
      <c r="D12322"/>
      <c r="E12322"/>
      <c r="F12322"/>
      <c r="G12322"/>
      <c r="H12322"/>
      <c r="I12322"/>
      <c r="J12322"/>
      <c r="K12322"/>
      <c r="L12322"/>
      <c r="M12322"/>
      <c r="N12322"/>
      <c r="O12322"/>
      <c r="P12322"/>
      <c r="Q12322"/>
    </row>
    <row r="12323" spans="3:17" x14ac:dyDescent="0.35">
      <c r="C12323"/>
      <c r="D12323"/>
      <c r="E12323"/>
      <c r="F12323"/>
      <c r="G12323"/>
      <c r="H12323"/>
      <c r="I12323"/>
      <c r="J12323"/>
      <c r="K12323"/>
      <c r="L12323"/>
      <c r="M12323"/>
      <c r="N12323"/>
      <c r="O12323"/>
      <c r="P12323"/>
      <c r="Q12323"/>
    </row>
    <row r="12324" spans="3:17" x14ac:dyDescent="0.35">
      <c r="C12324"/>
      <c r="D12324"/>
      <c r="E12324"/>
      <c r="F12324"/>
      <c r="G12324"/>
      <c r="H12324"/>
      <c r="I12324"/>
      <c r="J12324"/>
      <c r="K12324"/>
      <c r="L12324"/>
      <c r="M12324"/>
      <c r="N12324"/>
      <c r="O12324"/>
      <c r="P12324"/>
      <c r="Q12324"/>
    </row>
    <row r="12325" spans="3:17" x14ac:dyDescent="0.35">
      <c r="C12325"/>
      <c r="D12325"/>
      <c r="E12325"/>
      <c r="F12325"/>
      <c r="G12325"/>
      <c r="H12325"/>
      <c r="I12325"/>
      <c r="J12325"/>
      <c r="K12325"/>
      <c r="L12325"/>
      <c r="M12325"/>
      <c r="N12325"/>
      <c r="O12325"/>
      <c r="P12325"/>
      <c r="Q12325"/>
    </row>
    <row r="12326" spans="3:17" x14ac:dyDescent="0.35">
      <c r="C12326"/>
      <c r="D12326"/>
      <c r="E12326"/>
      <c r="F12326"/>
      <c r="G12326"/>
      <c r="H12326"/>
      <c r="I12326"/>
      <c r="J12326"/>
      <c r="K12326"/>
      <c r="L12326"/>
      <c r="M12326"/>
      <c r="N12326"/>
      <c r="O12326"/>
      <c r="P12326"/>
      <c r="Q12326"/>
    </row>
    <row r="12327" spans="3:17" x14ac:dyDescent="0.35">
      <c r="C12327"/>
      <c r="D12327"/>
      <c r="E12327"/>
      <c r="F12327"/>
      <c r="G12327"/>
      <c r="H12327"/>
      <c r="I12327"/>
      <c r="J12327"/>
      <c r="K12327"/>
      <c r="L12327"/>
      <c r="M12327"/>
      <c r="N12327"/>
      <c r="O12327"/>
      <c r="P12327"/>
      <c r="Q12327"/>
    </row>
    <row r="12328" spans="3:17" x14ac:dyDescent="0.35">
      <c r="C12328"/>
      <c r="D12328"/>
      <c r="E12328"/>
      <c r="F12328"/>
      <c r="G12328"/>
      <c r="H12328"/>
      <c r="I12328"/>
      <c r="J12328"/>
      <c r="K12328"/>
      <c r="L12328"/>
      <c r="M12328"/>
      <c r="N12328"/>
      <c r="O12328"/>
      <c r="P12328"/>
      <c r="Q12328"/>
    </row>
    <row r="12329" spans="3:17" x14ac:dyDescent="0.35">
      <c r="C12329"/>
      <c r="D12329"/>
      <c r="E12329"/>
      <c r="F12329"/>
      <c r="G12329"/>
      <c r="H12329"/>
      <c r="I12329"/>
      <c r="J12329"/>
      <c r="K12329"/>
      <c r="L12329"/>
      <c r="M12329"/>
      <c r="N12329"/>
      <c r="O12329"/>
      <c r="P12329"/>
      <c r="Q12329"/>
    </row>
    <row r="12330" spans="3:17" x14ac:dyDescent="0.35">
      <c r="C12330"/>
      <c r="D12330"/>
      <c r="E12330"/>
      <c r="F12330"/>
      <c r="G12330"/>
      <c r="H12330"/>
      <c r="I12330"/>
      <c r="J12330"/>
      <c r="K12330"/>
      <c r="L12330"/>
      <c r="M12330"/>
      <c r="N12330"/>
      <c r="O12330"/>
      <c r="P12330"/>
      <c r="Q12330"/>
    </row>
    <row r="12331" spans="3:17" x14ac:dyDescent="0.35">
      <c r="C12331"/>
      <c r="D12331"/>
      <c r="E12331"/>
      <c r="F12331"/>
      <c r="G12331"/>
      <c r="H12331"/>
      <c r="I12331"/>
      <c r="J12331"/>
      <c r="K12331"/>
      <c r="L12331"/>
      <c r="M12331"/>
      <c r="N12331"/>
      <c r="O12331"/>
      <c r="P12331"/>
      <c r="Q12331"/>
    </row>
    <row r="12332" spans="3:17" x14ac:dyDescent="0.35">
      <c r="C12332"/>
      <c r="D12332"/>
      <c r="E12332"/>
      <c r="F12332"/>
      <c r="G12332"/>
      <c r="H12332"/>
      <c r="I12332"/>
      <c r="J12332"/>
      <c r="K12332"/>
      <c r="L12332"/>
      <c r="M12332"/>
      <c r="N12332"/>
      <c r="O12332"/>
      <c r="P12332"/>
      <c r="Q12332"/>
    </row>
    <row r="12333" spans="3:17" x14ac:dyDescent="0.35">
      <c r="C12333"/>
      <c r="D12333"/>
      <c r="E12333"/>
      <c r="F12333"/>
      <c r="G12333"/>
      <c r="H12333"/>
      <c r="I12333"/>
      <c r="J12333"/>
      <c r="K12333"/>
      <c r="L12333"/>
      <c r="M12333"/>
      <c r="N12333"/>
      <c r="O12333"/>
      <c r="P12333"/>
      <c r="Q12333"/>
    </row>
    <row r="12334" spans="3:17" x14ac:dyDescent="0.35">
      <c r="C12334"/>
      <c r="D12334"/>
      <c r="E12334"/>
      <c r="F12334"/>
      <c r="G12334"/>
      <c r="H12334"/>
      <c r="I12334"/>
      <c r="J12334"/>
      <c r="K12334"/>
      <c r="L12334"/>
      <c r="M12334"/>
      <c r="N12334"/>
      <c r="O12334"/>
      <c r="P12334"/>
      <c r="Q12334"/>
    </row>
    <row r="12335" spans="3:17" x14ac:dyDescent="0.35">
      <c r="C12335"/>
      <c r="D12335"/>
      <c r="E12335"/>
      <c r="F12335"/>
      <c r="G12335"/>
      <c r="H12335"/>
      <c r="I12335"/>
      <c r="J12335"/>
      <c r="K12335"/>
      <c r="L12335"/>
      <c r="M12335"/>
      <c r="N12335"/>
      <c r="O12335"/>
      <c r="P12335"/>
      <c r="Q12335"/>
    </row>
    <row r="12336" spans="3:17" x14ac:dyDescent="0.35">
      <c r="C12336"/>
      <c r="D12336"/>
      <c r="E12336"/>
      <c r="F12336"/>
      <c r="G12336"/>
      <c r="H12336"/>
      <c r="I12336"/>
      <c r="J12336"/>
      <c r="K12336"/>
      <c r="L12336"/>
      <c r="M12336"/>
      <c r="N12336"/>
      <c r="O12336"/>
      <c r="P12336"/>
      <c r="Q12336"/>
    </row>
    <row r="12337" spans="3:17" x14ac:dyDescent="0.35">
      <c r="C12337"/>
      <c r="D12337"/>
      <c r="E12337"/>
      <c r="F12337"/>
      <c r="G12337"/>
      <c r="H12337"/>
      <c r="I12337"/>
      <c r="J12337"/>
      <c r="K12337"/>
      <c r="L12337"/>
      <c r="M12337"/>
      <c r="N12337"/>
      <c r="O12337"/>
      <c r="P12337"/>
      <c r="Q12337"/>
    </row>
    <row r="12338" spans="3:17" x14ac:dyDescent="0.35">
      <c r="C12338"/>
      <c r="D12338"/>
      <c r="E12338"/>
      <c r="F12338"/>
      <c r="G12338"/>
      <c r="H12338"/>
      <c r="I12338"/>
      <c r="J12338"/>
      <c r="K12338"/>
      <c r="L12338"/>
      <c r="M12338"/>
      <c r="N12338"/>
      <c r="O12338"/>
      <c r="P12338"/>
      <c r="Q12338"/>
    </row>
    <row r="12339" spans="3:17" x14ac:dyDescent="0.35">
      <c r="C12339"/>
      <c r="D12339"/>
      <c r="E12339"/>
      <c r="F12339"/>
      <c r="G12339"/>
      <c r="H12339"/>
      <c r="I12339"/>
      <c r="J12339"/>
      <c r="K12339"/>
      <c r="L12339"/>
      <c r="M12339"/>
      <c r="N12339"/>
      <c r="O12339"/>
      <c r="P12339"/>
      <c r="Q12339"/>
    </row>
    <row r="12340" spans="3:17" x14ac:dyDescent="0.35">
      <c r="C12340"/>
      <c r="D12340"/>
      <c r="E12340"/>
      <c r="F12340"/>
      <c r="G12340"/>
      <c r="H12340"/>
      <c r="I12340"/>
      <c r="J12340"/>
      <c r="K12340"/>
      <c r="L12340"/>
      <c r="M12340"/>
      <c r="N12340"/>
      <c r="O12340"/>
      <c r="P12340"/>
      <c r="Q12340"/>
    </row>
    <row r="12341" spans="3:17" x14ac:dyDescent="0.35">
      <c r="C12341"/>
      <c r="D12341"/>
      <c r="E12341"/>
      <c r="F12341"/>
      <c r="G12341"/>
      <c r="H12341"/>
      <c r="I12341"/>
      <c r="J12341"/>
      <c r="K12341"/>
      <c r="L12341"/>
      <c r="M12341"/>
      <c r="N12341"/>
      <c r="O12341"/>
      <c r="P12341"/>
      <c r="Q12341"/>
    </row>
    <row r="12342" spans="3:17" x14ac:dyDescent="0.35">
      <c r="C12342"/>
      <c r="D12342"/>
      <c r="E12342"/>
      <c r="F12342"/>
      <c r="G12342"/>
      <c r="H12342"/>
      <c r="I12342"/>
      <c r="J12342"/>
      <c r="K12342"/>
      <c r="L12342"/>
      <c r="M12342"/>
      <c r="N12342"/>
      <c r="O12342"/>
      <c r="P12342"/>
      <c r="Q12342"/>
    </row>
    <row r="12343" spans="3:17" x14ac:dyDescent="0.35">
      <c r="C12343"/>
      <c r="D12343"/>
      <c r="E12343"/>
      <c r="F12343"/>
      <c r="G12343"/>
      <c r="H12343"/>
      <c r="I12343"/>
      <c r="J12343"/>
      <c r="K12343"/>
      <c r="L12343"/>
      <c r="M12343"/>
      <c r="N12343"/>
      <c r="O12343"/>
      <c r="P12343"/>
      <c r="Q12343"/>
    </row>
    <row r="12344" spans="3:17" x14ac:dyDescent="0.35">
      <c r="C12344"/>
      <c r="D12344"/>
      <c r="E12344"/>
      <c r="F12344"/>
      <c r="G12344"/>
      <c r="H12344"/>
      <c r="I12344"/>
      <c r="J12344"/>
      <c r="K12344"/>
      <c r="L12344"/>
      <c r="M12344"/>
      <c r="N12344"/>
      <c r="O12344"/>
      <c r="P12344"/>
      <c r="Q12344"/>
    </row>
    <row r="12345" spans="3:17" x14ac:dyDescent="0.35">
      <c r="C12345"/>
      <c r="D12345"/>
      <c r="E12345"/>
      <c r="F12345"/>
      <c r="G12345"/>
      <c r="H12345"/>
      <c r="I12345"/>
      <c r="J12345"/>
      <c r="K12345"/>
      <c r="L12345"/>
      <c r="M12345"/>
      <c r="N12345"/>
      <c r="O12345"/>
      <c r="P12345"/>
      <c r="Q12345"/>
    </row>
    <row r="12346" spans="3:17" x14ac:dyDescent="0.35">
      <c r="C12346"/>
      <c r="D12346"/>
      <c r="E12346"/>
      <c r="F12346"/>
      <c r="G12346"/>
      <c r="H12346"/>
      <c r="I12346"/>
      <c r="J12346"/>
      <c r="K12346"/>
      <c r="L12346"/>
      <c r="M12346"/>
      <c r="N12346"/>
      <c r="O12346"/>
      <c r="P12346"/>
      <c r="Q12346"/>
    </row>
    <row r="12347" spans="3:17" x14ac:dyDescent="0.35">
      <c r="C12347"/>
      <c r="D12347"/>
      <c r="E12347"/>
      <c r="F12347"/>
      <c r="G12347"/>
      <c r="H12347"/>
      <c r="I12347"/>
      <c r="J12347"/>
      <c r="K12347"/>
      <c r="L12347"/>
      <c r="M12347"/>
      <c r="N12347"/>
      <c r="O12347"/>
      <c r="P12347"/>
      <c r="Q12347"/>
    </row>
    <row r="12348" spans="3:17" x14ac:dyDescent="0.35">
      <c r="C12348"/>
      <c r="D12348"/>
      <c r="E12348"/>
      <c r="F12348"/>
      <c r="G12348"/>
      <c r="H12348"/>
      <c r="I12348"/>
      <c r="J12348"/>
      <c r="K12348"/>
      <c r="L12348"/>
      <c r="M12348"/>
      <c r="N12348"/>
      <c r="O12348"/>
      <c r="P12348"/>
      <c r="Q12348"/>
    </row>
    <row r="12349" spans="3:17" x14ac:dyDescent="0.35">
      <c r="C12349"/>
      <c r="D12349"/>
      <c r="E12349"/>
      <c r="F12349"/>
      <c r="G12349"/>
      <c r="H12349"/>
      <c r="I12349"/>
      <c r="J12349"/>
      <c r="K12349"/>
      <c r="L12349"/>
      <c r="M12349"/>
      <c r="N12349"/>
      <c r="O12349"/>
      <c r="P12349"/>
      <c r="Q12349"/>
    </row>
    <row r="12350" spans="3:17" x14ac:dyDescent="0.35">
      <c r="C12350"/>
      <c r="D12350"/>
      <c r="E12350"/>
      <c r="F12350"/>
      <c r="G12350"/>
      <c r="H12350"/>
      <c r="I12350"/>
      <c r="J12350"/>
      <c r="K12350"/>
      <c r="L12350"/>
      <c r="M12350"/>
      <c r="N12350"/>
      <c r="O12350"/>
      <c r="P12350"/>
      <c r="Q12350"/>
    </row>
    <row r="12351" spans="3:17" x14ac:dyDescent="0.35">
      <c r="C12351"/>
      <c r="D12351"/>
      <c r="E12351"/>
      <c r="F12351"/>
      <c r="G12351"/>
      <c r="H12351"/>
      <c r="I12351"/>
      <c r="J12351"/>
      <c r="K12351"/>
      <c r="L12351"/>
      <c r="M12351"/>
      <c r="N12351"/>
      <c r="O12351"/>
      <c r="P12351"/>
      <c r="Q12351"/>
    </row>
    <row r="12352" spans="3:17" x14ac:dyDescent="0.35">
      <c r="C12352"/>
      <c r="D12352"/>
      <c r="E12352"/>
      <c r="F12352"/>
      <c r="G12352"/>
      <c r="H12352"/>
      <c r="I12352"/>
      <c r="J12352"/>
      <c r="K12352"/>
      <c r="L12352"/>
      <c r="M12352"/>
      <c r="N12352"/>
      <c r="O12352"/>
      <c r="P12352"/>
      <c r="Q12352"/>
    </row>
    <row r="12353" spans="3:17" x14ac:dyDescent="0.35">
      <c r="C12353"/>
      <c r="D12353"/>
      <c r="E12353"/>
      <c r="F12353"/>
      <c r="G12353"/>
      <c r="H12353"/>
      <c r="I12353"/>
      <c r="J12353"/>
      <c r="K12353"/>
      <c r="L12353"/>
      <c r="M12353"/>
      <c r="N12353"/>
      <c r="O12353"/>
      <c r="P12353"/>
      <c r="Q12353"/>
    </row>
    <row r="12354" spans="3:17" x14ac:dyDescent="0.35">
      <c r="C12354"/>
      <c r="D12354"/>
      <c r="E12354"/>
      <c r="F12354"/>
      <c r="G12354"/>
      <c r="H12354"/>
      <c r="I12354"/>
      <c r="J12354"/>
      <c r="K12354"/>
      <c r="L12354"/>
      <c r="M12354"/>
      <c r="N12354"/>
      <c r="O12354"/>
      <c r="P12354"/>
      <c r="Q12354"/>
    </row>
    <row r="12355" spans="3:17" x14ac:dyDescent="0.35">
      <c r="C12355"/>
      <c r="D12355"/>
      <c r="E12355"/>
      <c r="F12355"/>
      <c r="G12355"/>
      <c r="H12355"/>
      <c r="I12355"/>
      <c r="J12355"/>
      <c r="K12355"/>
      <c r="L12355"/>
      <c r="M12355"/>
      <c r="N12355"/>
      <c r="O12355"/>
      <c r="P12355"/>
      <c r="Q12355"/>
    </row>
    <row r="12356" spans="3:17" x14ac:dyDescent="0.35">
      <c r="C12356"/>
      <c r="D12356"/>
      <c r="E12356"/>
      <c r="F12356"/>
      <c r="G12356"/>
      <c r="H12356"/>
      <c r="I12356"/>
      <c r="J12356"/>
      <c r="K12356"/>
      <c r="L12356"/>
      <c r="M12356"/>
      <c r="N12356"/>
      <c r="O12356"/>
      <c r="P12356"/>
      <c r="Q12356"/>
    </row>
    <row r="12357" spans="3:17" x14ac:dyDescent="0.35">
      <c r="C12357"/>
      <c r="D12357"/>
      <c r="E12357"/>
      <c r="F12357"/>
      <c r="G12357"/>
      <c r="H12357"/>
      <c r="I12357"/>
      <c r="J12357"/>
      <c r="K12357"/>
      <c r="L12357"/>
      <c r="M12357"/>
      <c r="N12357"/>
      <c r="O12357"/>
      <c r="P12357"/>
      <c r="Q12357"/>
    </row>
    <row r="12358" spans="3:17" x14ac:dyDescent="0.35">
      <c r="C12358"/>
      <c r="D12358"/>
      <c r="E12358"/>
      <c r="F12358"/>
      <c r="G12358"/>
      <c r="H12358"/>
      <c r="I12358"/>
      <c r="J12358"/>
      <c r="K12358"/>
      <c r="L12358"/>
      <c r="M12358"/>
      <c r="N12358"/>
      <c r="O12358"/>
      <c r="P12358"/>
      <c r="Q12358"/>
    </row>
    <row r="12359" spans="3:17" x14ac:dyDescent="0.35">
      <c r="C12359"/>
      <c r="D12359"/>
      <c r="E12359"/>
      <c r="F12359"/>
      <c r="G12359"/>
      <c r="H12359"/>
      <c r="I12359"/>
      <c r="J12359"/>
      <c r="K12359"/>
      <c r="L12359"/>
      <c r="M12359"/>
      <c r="N12359"/>
      <c r="O12359"/>
      <c r="P12359"/>
      <c r="Q12359"/>
    </row>
    <row r="12360" spans="3:17" x14ac:dyDescent="0.35">
      <c r="C12360"/>
      <c r="D12360"/>
      <c r="E12360"/>
      <c r="F12360"/>
      <c r="G12360"/>
      <c r="H12360"/>
      <c r="I12360"/>
      <c r="J12360"/>
      <c r="K12360"/>
      <c r="L12360"/>
      <c r="M12360"/>
      <c r="N12360"/>
      <c r="O12360"/>
      <c r="P12360"/>
      <c r="Q12360"/>
    </row>
    <row r="12361" spans="3:17" x14ac:dyDescent="0.35">
      <c r="C12361"/>
      <c r="D12361"/>
      <c r="E12361"/>
      <c r="F12361"/>
      <c r="G12361"/>
      <c r="H12361"/>
      <c r="I12361"/>
      <c r="J12361"/>
      <c r="K12361"/>
      <c r="L12361"/>
      <c r="M12361"/>
      <c r="N12361"/>
      <c r="O12361"/>
      <c r="P12361"/>
      <c r="Q12361"/>
    </row>
    <row r="12362" spans="3:17" x14ac:dyDescent="0.35">
      <c r="C12362"/>
      <c r="D12362"/>
      <c r="E12362"/>
      <c r="F12362"/>
      <c r="G12362"/>
      <c r="H12362"/>
      <c r="I12362"/>
      <c r="J12362"/>
      <c r="K12362"/>
      <c r="L12362"/>
      <c r="M12362"/>
      <c r="N12362"/>
      <c r="O12362"/>
      <c r="P12362"/>
      <c r="Q12362"/>
    </row>
    <row r="12363" spans="3:17" x14ac:dyDescent="0.35">
      <c r="C12363"/>
      <c r="D12363"/>
      <c r="E12363"/>
      <c r="F12363"/>
      <c r="G12363"/>
      <c r="H12363"/>
      <c r="I12363"/>
      <c r="J12363"/>
      <c r="K12363"/>
      <c r="L12363"/>
      <c r="M12363"/>
      <c r="N12363"/>
      <c r="O12363"/>
      <c r="P12363"/>
      <c r="Q12363"/>
    </row>
    <row r="12364" spans="3:17" x14ac:dyDescent="0.35">
      <c r="C12364"/>
      <c r="D12364"/>
      <c r="E12364"/>
      <c r="F12364"/>
      <c r="G12364"/>
      <c r="H12364"/>
      <c r="I12364"/>
      <c r="J12364"/>
      <c r="K12364"/>
      <c r="L12364"/>
      <c r="M12364"/>
      <c r="N12364"/>
      <c r="O12364"/>
      <c r="P12364"/>
      <c r="Q12364"/>
    </row>
    <row r="12365" spans="3:17" x14ac:dyDescent="0.35">
      <c r="C12365"/>
      <c r="D12365"/>
      <c r="E12365"/>
      <c r="F12365"/>
      <c r="G12365"/>
      <c r="H12365"/>
      <c r="I12365"/>
      <c r="J12365"/>
      <c r="K12365"/>
      <c r="L12365"/>
      <c r="M12365"/>
      <c r="N12365"/>
      <c r="O12365"/>
      <c r="P12365"/>
      <c r="Q12365"/>
    </row>
    <row r="12366" spans="3:17" x14ac:dyDescent="0.35">
      <c r="C12366"/>
      <c r="D12366"/>
      <c r="E12366"/>
      <c r="F12366"/>
      <c r="G12366"/>
      <c r="H12366"/>
      <c r="I12366"/>
      <c r="J12366"/>
      <c r="K12366"/>
      <c r="L12366"/>
      <c r="M12366"/>
      <c r="N12366"/>
      <c r="O12366"/>
      <c r="P12366"/>
      <c r="Q12366"/>
    </row>
    <row r="12367" spans="3:17" x14ac:dyDescent="0.35">
      <c r="C12367"/>
      <c r="D12367"/>
      <c r="E12367"/>
      <c r="F12367"/>
      <c r="G12367"/>
      <c r="H12367"/>
      <c r="I12367"/>
      <c r="J12367"/>
      <c r="K12367"/>
      <c r="L12367"/>
      <c r="M12367"/>
      <c r="N12367"/>
      <c r="O12367"/>
      <c r="P12367"/>
      <c r="Q12367"/>
    </row>
    <row r="12368" spans="3:17" x14ac:dyDescent="0.35">
      <c r="C12368"/>
      <c r="D12368"/>
      <c r="E12368"/>
      <c r="F12368"/>
      <c r="G12368"/>
      <c r="H12368"/>
      <c r="I12368"/>
      <c r="J12368"/>
      <c r="K12368"/>
      <c r="L12368"/>
      <c r="M12368"/>
      <c r="N12368"/>
      <c r="O12368"/>
      <c r="P12368"/>
      <c r="Q12368"/>
    </row>
    <row r="12369" spans="3:17" x14ac:dyDescent="0.35">
      <c r="C12369"/>
      <c r="D12369"/>
      <c r="E12369"/>
      <c r="F12369"/>
      <c r="G12369"/>
      <c r="H12369"/>
      <c r="I12369"/>
      <c r="J12369"/>
      <c r="K12369"/>
      <c r="L12369"/>
      <c r="M12369"/>
      <c r="N12369"/>
      <c r="O12369"/>
      <c r="P12369"/>
      <c r="Q12369"/>
    </row>
    <row r="12370" spans="3:17" x14ac:dyDescent="0.35">
      <c r="C12370"/>
      <c r="D12370"/>
      <c r="E12370"/>
      <c r="F12370"/>
      <c r="G12370"/>
      <c r="H12370"/>
      <c r="I12370"/>
      <c r="J12370"/>
      <c r="K12370"/>
      <c r="L12370"/>
      <c r="M12370"/>
      <c r="N12370"/>
      <c r="O12370"/>
      <c r="P12370"/>
      <c r="Q12370"/>
    </row>
    <row r="12371" spans="3:17" x14ac:dyDescent="0.35">
      <c r="C12371"/>
      <c r="D12371"/>
      <c r="E12371"/>
      <c r="F12371"/>
      <c r="G12371"/>
      <c r="H12371"/>
      <c r="I12371"/>
      <c r="J12371"/>
      <c r="K12371"/>
      <c r="L12371"/>
      <c r="M12371"/>
      <c r="N12371"/>
      <c r="O12371"/>
      <c r="P12371"/>
      <c r="Q12371"/>
    </row>
    <row r="12372" spans="3:17" x14ac:dyDescent="0.35">
      <c r="C12372"/>
      <c r="D12372"/>
      <c r="E12372"/>
      <c r="F12372"/>
      <c r="G12372"/>
      <c r="H12372"/>
      <c r="I12372"/>
      <c r="J12372"/>
      <c r="K12372"/>
      <c r="L12372"/>
      <c r="M12372"/>
      <c r="N12372"/>
      <c r="O12372"/>
      <c r="P12372"/>
      <c r="Q12372"/>
    </row>
    <row r="12373" spans="3:17" x14ac:dyDescent="0.35">
      <c r="C12373"/>
      <c r="D12373"/>
      <c r="E12373"/>
      <c r="F12373"/>
      <c r="G12373"/>
      <c r="H12373"/>
      <c r="I12373"/>
      <c r="J12373"/>
      <c r="K12373"/>
      <c r="L12373"/>
      <c r="M12373"/>
      <c r="N12373"/>
      <c r="O12373"/>
      <c r="P12373"/>
      <c r="Q12373"/>
    </row>
    <row r="12374" spans="3:17" x14ac:dyDescent="0.35">
      <c r="C12374"/>
      <c r="D12374"/>
      <c r="E12374"/>
      <c r="F12374"/>
      <c r="G12374"/>
      <c r="H12374"/>
      <c r="I12374"/>
      <c r="J12374"/>
      <c r="K12374"/>
      <c r="L12374"/>
      <c r="M12374"/>
      <c r="N12374"/>
      <c r="O12374"/>
      <c r="P12374"/>
      <c r="Q12374"/>
    </row>
    <row r="12375" spans="3:17" x14ac:dyDescent="0.35">
      <c r="C12375"/>
      <c r="D12375"/>
      <c r="E12375"/>
      <c r="F12375"/>
      <c r="G12375"/>
      <c r="H12375"/>
      <c r="I12375"/>
      <c r="J12375"/>
      <c r="K12375"/>
      <c r="L12375"/>
      <c r="M12375"/>
      <c r="N12375"/>
      <c r="O12375"/>
      <c r="P12375"/>
      <c r="Q12375"/>
    </row>
    <row r="12376" spans="3:17" x14ac:dyDescent="0.35">
      <c r="C12376"/>
      <c r="D12376"/>
      <c r="E12376"/>
      <c r="F12376"/>
      <c r="G12376"/>
      <c r="H12376"/>
      <c r="I12376"/>
      <c r="J12376"/>
      <c r="K12376"/>
      <c r="L12376"/>
      <c r="M12376"/>
      <c r="N12376"/>
      <c r="O12376"/>
      <c r="P12376"/>
      <c r="Q12376"/>
    </row>
    <row r="12377" spans="3:17" x14ac:dyDescent="0.35">
      <c r="C12377"/>
      <c r="D12377"/>
      <c r="E12377"/>
      <c r="F12377"/>
      <c r="G12377"/>
      <c r="H12377"/>
      <c r="I12377"/>
      <c r="J12377"/>
      <c r="K12377"/>
      <c r="L12377"/>
      <c r="M12377"/>
      <c r="N12377"/>
      <c r="O12377"/>
      <c r="P12377"/>
      <c r="Q12377"/>
    </row>
    <row r="12378" spans="3:17" x14ac:dyDescent="0.35">
      <c r="C12378"/>
      <c r="D12378"/>
      <c r="E12378"/>
      <c r="F12378"/>
      <c r="G12378"/>
      <c r="H12378"/>
      <c r="I12378"/>
      <c r="J12378"/>
      <c r="K12378"/>
      <c r="L12378"/>
      <c r="M12378"/>
      <c r="N12378"/>
      <c r="O12378"/>
      <c r="P12378"/>
      <c r="Q12378"/>
    </row>
    <row r="12379" spans="3:17" x14ac:dyDescent="0.35">
      <c r="C12379"/>
      <c r="D12379"/>
      <c r="E12379"/>
      <c r="F12379"/>
      <c r="G12379"/>
      <c r="H12379"/>
      <c r="I12379"/>
      <c r="J12379"/>
      <c r="K12379"/>
      <c r="L12379"/>
      <c r="M12379"/>
      <c r="N12379"/>
      <c r="O12379"/>
      <c r="P12379"/>
      <c r="Q12379"/>
    </row>
    <row r="12380" spans="3:17" x14ac:dyDescent="0.35">
      <c r="C12380"/>
      <c r="D12380"/>
      <c r="E12380"/>
      <c r="F12380"/>
      <c r="G12380"/>
      <c r="H12380"/>
      <c r="I12380"/>
      <c r="J12380"/>
      <c r="K12380"/>
      <c r="L12380"/>
      <c r="M12380"/>
      <c r="N12380"/>
      <c r="O12380"/>
      <c r="P12380"/>
      <c r="Q12380"/>
    </row>
    <row r="12381" spans="3:17" x14ac:dyDescent="0.35">
      <c r="C12381"/>
      <c r="D12381"/>
      <c r="E12381"/>
      <c r="F12381"/>
      <c r="G12381"/>
      <c r="H12381"/>
      <c r="I12381"/>
      <c r="J12381"/>
      <c r="K12381"/>
      <c r="L12381"/>
      <c r="M12381"/>
      <c r="N12381"/>
      <c r="O12381"/>
      <c r="P12381"/>
      <c r="Q12381"/>
    </row>
    <row r="12382" spans="3:17" x14ac:dyDescent="0.35">
      <c r="C12382"/>
      <c r="D12382"/>
      <c r="E12382"/>
      <c r="F12382"/>
      <c r="G12382"/>
      <c r="H12382"/>
      <c r="I12382"/>
      <c r="J12382"/>
      <c r="K12382"/>
      <c r="L12382"/>
      <c r="M12382"/>
      <c r="N12382"/>
      <c r="O12382"/>
      <c r="P12382"/>
      <c r="Q12382"/>
    </row>
    <row r="12383" spans="3:17" x14ac:dyDescent="0.35">
      <c r="C12383"/>
      <c r="D12383"/>
      <c r="E12383"/>
      <c r="F12383"/>
      <c r="G12383"/>
      <c r="H12383"/>
      <c r="I12383"/>
      <c r="J12383"/>
      <c r="K12383"/>
      <c r="L12383"/>
      <c r="M12383"/>
      <c r="N12383"/>
      <c r="O12383"/>
      <c r="P12383"/>
      <c r="Q12383"/>
    </row>
    <row r="12384" spans="3:17" x14ac:dyDescent="0.35">
      <c r="C12384"/>
      <c r="D12384"/>
      <c r="E12384"/>
      <c r="F12384"/>
      <c r="G12384"/>
      <c r="H12384"/>
      <c r="I12384"/>
      <c r="J12384"/>
      <c r="K12384"/>
      <c r="L12384"/>
      <c r="M12384"/>
      <c r="N12384"/>
      <c r="O12384"/>
      <c r="P12384"/>
      <c r="Q12384"/>
    </row>
    <row r="12385" spans="3:17" x14ac:dyDescent="0.35">
      <c r="C12385"/>
      <c r="D12385"/>
      <c r="E12385"/>
      <c r="F12385"/>
      <c r="G12385"/>
      <c r="H12385"/>
      <c r="I12385"/>
      <c r="J12385"/>
      <c r="K12385"/>
      <c r="L12385"/>
      <c r="M12385"/>
      <c r="N12385"/>
      <c r="O12385"/>
      <c r="P12385"/>
      <c r="Q12385"/>
    </row>
    <row r="12386" spans="3:17" x14ac:dyDescent="0.35">
      <c r="C12386"/>
      <c r="D12386"/>
      <c r="E12386"/>
      <c r="F12386"/>
      <c r="G12386"/>
      <c r="H12386"/>
      <c r="I12386"/>
      <c r="J12386"/>
      <c r="K12386"/>
      <c r="L12386"/>
      <c r="M12386"/>
      <c r="N12386"/>
      <c r="O12386"/>
      <c r="P12386"/>
      <c r="Q12386"/>
    </row>
    <row r="12387" spans="3:17" x14ac:dyDescent="0.35">
      <c r="C12387"/>
      <c r="D12387"/>
      <c r="E12387"/>
      <c r="F12387"/>
      <c r="G12387"/>
      <c r="H12387"/>
      <c r="I12387"/>
      <c r="J12387"/>
      <c r="K12387"/>
      <c r="L12387"/>
      <c r="M12387"/>
      <c r="N12387"/>
      <c r="O12387"/>
      <c r="P12387"/>
      <c r="Q12387"/>
    </row>
    <row r="12388" spans="3:17" x14ac:dyDescent="0.35">
      <c r="C12388"/>
      <c r="D12388"/>
      <c r="E12388"/>
      <c r="F12388"/>
      <c r="G12388"/>
      <c r="H12388"/>
      <c r="I12388"/>
      <c r="J12388"/>
      <c r="K12388"/>
      <c r="L12388"/>
      <c r="M12388"/>
      <c r="N12388"/>
      <c r="O12388"/>
      <c r="P12388"/>
      <c r="Q12388"/>
    </row>
    <row r="12389" spans="3:17" x14ac:dyDescent="0.35">
      <c r="C12389"/>
      <c r="D12389"/>
      <c r="E12389"/>
      <c r="F12389"/>
      <c r="G12389"/>
      <c r="H12389"/>
      <c r="I12389"/>
      <c r="J12389"/>
      <c r="K12389"/>
      <c r="L12389"/>
      <c r="M12389"/>
      <c r="N12389"/>
      <c r="O12389"/>
      <c r="P12389"/>
      <c r="Q12389"/>
    </row>
    <row r="12390" spans="3:17" x14ac:dyDescent="0.35">
      <c r="C12390"/>
      <c r="D12390"/>
      <c r="E12390"/>
      <c r="F12390"/>
      <c r="G12390"/>
      <c r="H12390"/>
      <c r="I12390"/>
      <c r="J12390"/>
      <c r="K12390"/>
      <c r="L12390"/>
      <c r="M12390"/>
      <c r="N12390"/>
      <c r="O12390"/>
      <c r="P12390"/>
      <c r="Q12390"/>
    </row>
    <row r="12391" spans="3:17" x14ac:dyDescent="0.35">
      <c r="C12391"/>
      <c r="D12391"/>
      <c r="E12391"/>
      <c r="F12391"/>
      <c r="G12391"/>
      <c r="H12391"/>
      <c r="I12391"/>
      <c r="J12391"/>
      <c r="K12391"/>
      <c r="L12391"/>
      <c r="M12391"/>
      <c r="N12391"/>
      <c r="O12391"/>
      <c r="P12391"/>
      <c r="Q12391"/>
    </row>
    <row r="12392" spans="3:17" x14ac:dyDescent="0.35">
      <c r="C12392"/>
      <c r="D12392"/>
      <c r="E12392"/>
      <c r="F12392"/>
      <c r="G12392"/>
      <c r="H12392"/>
      <c r="I12392"/>
      <c r="J12392"/>
      <c r="K12392"/>
      <c r="L12392"/>
      <c r="M12392"/>
      <c r="N12392"/>
      <c r="O12392"/>
      <c r="P12392"/>
      <c r="Q12392"/>
    </row>
    <row r="12393" spans="3:17" x14ac:dyDescent="0.35">
      <c r="C12393"/>
      <c r="D12393"/>
      <c r="E12393"/>
      <c r="F12393"/>
      <c r="G12393"/>
      <c r="H12393"/>
      <c r="I12393"/>
      <c r="J12393"/>
      <c r="K12393"/>
      <c r="L12393"/>
      <c r="M12393"/>
      <c r="N12393"/>
      <c r="O12393"/>
      <c r="P12393"/>
      <c r="Q12393"/>
    </row>
    <row r="12394" spans="3:17" x14ac:dyDescent="0.35">
      <c r="C12394"/>
      <c r="D12394"/>
      <c r="E12394"/>
      <c r="F12394"/>
      <c r="G12394"/>
      <c r="H12394"/>
      <c r="I12394"/>
      <c r="J12394"/>
      <c r="K12394"/>
      <c r="L12394"/>
      <c r="M12394"/>
      <c r="N12394"/>
      <c r="O12394"/>
      <c r="P12394"/>
      <c r="Q12394"/>
    </row>
    <row r="12395" spans="3:17" x14ac:dyDescent="0.35">
      <c r="C12395"/>
      <c r="D12395"/>
      <c r="E12395"/>
      <c r="F12395"/>
      <c r="G12395"/>
      <c r="H12395"/>
      <c r="I12395"/>
      <c r="J12395"/>
      <c r="K12395"/>
      <c r="L12395"/>
      <c r="M12395"/>
      <c r="N12395"/>
      <c r="O12395"/>
      <c r="P12395"/>
      <c r="Q12395"/>
    </row>
    <row r="12396" spans="3:17" x14ac:dyDescent="0.35">
      <c r="C12396"/>
      <c r="D12396"/>
      <c r="E12396"/>
      <c r="F12396"/>
      <c r="G12396"/>
      <c r="H12396"/>
      <c r="I12396"/>
      <c r="J12396"/>
      <c r="K12396"/>
      <c r="L12396"/>
      <c r="M12396"/>
      <c r="N12396"/>
      <c r="O12396"/>
      <c r="P12396"/>
      <c r="Q12396"/>
    </row>
    <row r="12397" spans="3:17" x14ac:dyDescent="0.35">
      <c r="C12397"/>
      <c r="D12397"/>
      <c r="E12397"/>
      <c r="F12397"/>
      <c r="G12397"/>
      <c r="H12397"/>
      <c r="I12397"/>
      <c r="J12397"/>
      <c r="K12397"/>
      <c r="L12397"/>
      <c r="M12397"/>
      <c r="N12397"/>
      <c r="O12397"/>
      <c r="P12397"/>
      <c r="Q12397"/>
    </row>
    <row r="12398" spans="3:17" x14ac:dyDescent="0.35">
      <c r="C12398"/>
      <c r="D12398"/>
      <c r="E12398"/>
      <c r="F12398"/>
      <c r="G12398"/>
      <c r="H12398"/>
      <c r="I12398"/>
      <c r="J12398"/>
      <c r="K12398"/>
      <c r="L12398"/>
      <c r="M12398"/>
      <c r="N12398"/>
      <c r="O12398"/>
      <c r="P12398"/>
      <c r="Q12398"/>
    </row>
    <row r="12399" spans="3:17" x14ac:dyDescent="0.35">
      <c r="C12399"/>
      <c r="D12399"/>
      <c r="E12399"/>
      <c r="F12399"/>
      <c r="G12399"/>
      <c r="H12399"/>
      <c r="I12399"/>
      <c r="J12399"/>
      <c r="K12399"/>
      <c r="L12399"/>
      <c r="M12399"/>
      <c r="N12399"/>
      <c r="O12399"/>
      <c r="P12399"/>
      <c r="Q12399"/>
    </row>
    <row r="12400" spans="3:17" x14ac:dyDescent="0.35">
      <c r="C12400"/>
      <c r="D12400"/>
      <c r="E12400"/>
      <c r="F12400"/>
      <c r="G12400"/>
      <c r="H12400"/>
      <c r="I12400"/>
      <c r="J12400"/>
      <c r="K12400"/>
      <c r="L12400"/>
      <c r="M12400"/>
      <c r="N12400"/>
      <c r="O12400"/>
      <c r="P12400"/>
      <c r="Q12400"/>
    </row>
    <row r="12401" spans="3:17" x14ac:dyDescent="0.35">
      <c r="C12401"/>
      <c r="D12401"/>
      <c r="E12401"/>
      <c r="F12401"/>
      <c r="G12401"/>
      <c r="H12401"/>
      <c r="I12401"/>
      <c r="J12401"/>
      <c r="K12401"/>
      <c r="L12401"/>
      <c r="M12401"/>
      <c r="N12401"/>
      <c r="O12401"/>
      <c r="P12401"/>
      <c r="Q12401"/>
    </row>
    <row r="12402" spans="3:17" x14ac:dyDescent="0.35">
      <c r="C12402"/>
      <c r="D12402"/>
      <c r="E12402"/>
      <c r="F12402"/>
      <c r="G12402"/>
      <c r="H12402"/>
      <c r="I12402"/>
      <c r="J12402"/>
      <c r="K12402"/>
      <c r="L12402"/>
      <c r="M12402"/>
      <c r="N12402"/>
      <c r="O12402"/>
      <c r="P12402"/>
      <c r="Q12402"/>
    </row>
    <row r="12403" spans="3:17" x14ac:dyDescent="0.35">
      <c r="C12403"/>
      <c r="D12403"/>
      <c r="E12403"/>
      <c r="F12403"/>
      <c r="G12403"/>
      <c r="H12403"/>
      <c r="I12403"/>
      <c r="J12403"/>
      <c r="K12403"/>
      <c r="L12403"/>
      <c r="M12403"/>
      <c r="N12403"/>
      <c r="O12403"/>
      <c r="P12403"/>
      <c r="Q12403"/>
    </row>
    <row r="12404" spans="3:17" x14ac:dyDescent="0.35">
      <c r="C12404"/>
      <c r="D12404"/>
      <c r="E12404"/>
      <c r="F12404"/>
      <c r="G12404"/>
      <c r="H12404"/>
      <c r="I12404"/>
      <c r="J12404"/>
      <c r="K12404"/>
      <c r="L12404"/>
      <c r="M12404"/>
      <c r="N12404"/>
      <c r="O12404"/>
      <c r="P12404"/>
      <c r="Q12404"/>
    </row>
    <row r="12405" spans="3:17" x14ac:dyDescent="0.35">
      <c r="C12405"/>
      <c r="D12405"/>
      <c r="E12405"/>
      <c r="F12405"/>
      <c r="G12405"/>
      <c r="H12405"/>
      <c r="I12405"/>
      <c r="J12405"/>
      <c r="K12405"/>
      <c r="L12405"/>
      <c r="M12405"/>
      <c r="N12405"/>
      <c r="O12405"/>
      <c r="P12405"/>
      <c r="Q12405"/>
    </row>
    <row r="12406" spans="3:17" x14ac:dyDescent="0.35">
      <c r="C12406"/>
      <c r="D12406"/>
      <c r="E12406"/>
      <c r="F12406"/>
      <c r="G12406"/>
      <c r="H12406"/>
      <c r="I12406"/>
      <c r="J12406"/>
      <c r="K12406"/>
      <c r="L12406"/>
      <c r="M12406"/>
      <c r="N12406"/>
      <c r="O12406"/>
      <c r="P12406"/>
      <c r="Q12406"/>
    </row>
    <row r="12407" spans="3:17" x14ac:dyDescent="0.35">
      <c r="C12407"/>
      <c r="D12407"/>
      <c r="E12407"/>
      <c r="F12407"/>
      <c r="G12407"/>
      <c r="H12407"/>
      <c r="I12407"/>
      <c r="J12407"/>
      <c r="K12407"/>
      <c r="L12407"/>
      <c r="M12407"/>
      <c r="N12407"/>
      <c r="O12407"/>
      <c r="P12407"/>
      <c r="Q12407"/>
    </row>
    <row r="12408" spans="3:17" x14ac:dyDescent="0.35">
      <c r="C12408"/>
      <c r="D12408"/>
      <c r="E12408"/>
      <c r="F12408"/>
      <c r="G12408"/>
      <c r="H12408"/>
      <c r="I12408"/>
      <c r="J12408"/>
      <c r="K12408"/>
      <c r="L12408"/>
      <c r="M12408"/>
      <c r="N12408"/>
      <c r="O12408"/>
      <c r="P12408"/>
      <c r="Q12408"/>
    </row>
    <row r="12409" spans="3:17" x14ac:dyDescent="0.35">
      <c r="C12409"/>
      <c r="D12409"/>
      <c r="E12409"/>
      <c r="F12409"/>
      <c r="G12409"/>
      <c r="H12409"/>
      <c r="I12409"/>
      <c r="J12409"/>
      <c r="K12409"/>
      <c r="L12409"/>
      <c r="M12409"/>
      <c r="N12409"/>
      <c r="O12409"/>
      <c r="P12409"/>
      <c r="Q12409"/>
    </row>
    <row r="12410" spans="3:17" x14ac:dyDescent="0.35">
      <c r="C12410"/>
      <c r="D12410"/>
      <c r="E12410"/>
      <c r="F12410"/>
      <c r="G12410"/>
      <c r="H12410"/>
      <c r="I12410"/>
      <c r="J12410"/>
      <c r="K12410"/>
      <c r="L12410"/>
      <c r="M12410"/>
      <c r="N12410"/>
      <c r="O12410"/>
      <c r="P12410"/>
      <c r="Q12410"/>
    </row>
    <row r="12411" spans="3:17" x14ac:dyDescent="0.35">
      <c r="C12411"/>
      <c r="D12411"/>
      <c r="E12411"/>
      <c r="F12411"/>
      <c r="G12411"/>
      <c r="H12411"/>
      <c r="I12411"/>
      <c r="J12411"/>
      <c r="K12411"/>
      <c r="L12411"/>
      <c r="M12411"/>
      <c r="N12411"/>
      <c r="O12411"/>
      <c r="P12411"/>
      <c r="Q12411"/>
    </row>
    <row r="12412" spans="3:17" x14ac:dyDescent="0.35">
      <c r="C12412"/>
      <c r="D12412"/>
      <c r="E12412"/>
      <c r="F12412"/>
      <c r="G12412"/>
      <c r="H12412"/>
      <c r="I12412"/>
      <c r="J12412"/>
      <c r="K12412"/>
      <c r="L12412"/>
      <c r="M12412"/>
      <c r="N12412"/>
      <c r="O12412"/>
      <c r="P12412"/>
      <c r="Q12412"/>
    </row>
    <row r="12413" spans="3:17" x14ac:dyDescent="0.35">
      <c r="C12413"/>
      <c r="D12413"/>
      <c r="E12413"/>
      <c r="F12413"/>
      <c r="G12413"/>
      <c r="H12413"/>
      <c r="I12413"/>
      <c r="J12413"/>
      <c r="K12413"/>
      <c r="L12413"/>
      <c r="M12413"/>
      <c r="N12413"/>
      <c r="O12413"/>
      <c r="P12413"/>
      <c r="Q12413"/>
    </row>
    <row r="12414" spans="3:17" x14ac:dyDescent="0.35">
      <c r="C12414"/>
      <c r="D12414"/>
      <c r="E12414"/>
      <c r="F12414"/>
      <c r="G12414"/>
      <c r="H12414"/>
      <c r="I12414"/>
      <c r="J12414"/>
      <c r="K12414"/>
      <c r="L12414"/>
      <c r="M12414"/>
      <c r="N12414"/>
      <c r="O12414"/>
      <c r="P12414"/>
      <c r="Q12414"/>
    </row>
    <row r="12415" spans="3:17" x14ac:dyDescent="0.35">
      <c r="C12415"/>
      <c r="D12415"/>
      <c r="E12415"/>
      <c r="F12415"/>
      <c r="G12415"/>
      <c r="H12415"/>
      <c r="I12415"/>
      <c r="J12415"/>
      <c r="K12415"/>
      <c r="L12415"/>
      <c r="M12415"/>
      <c r="N12415"/>
      <c r="O12415"/>
      <c r="P12415"/>
      <c r="Q12415"/>
    </row>
    <row r="12416" spans="3:17" x14ac:dyDescent="0.35">
      <c r="C12416"/>
      <c r="D12416"/>
      <c r="E12416"/>
      <c r="F12416"/>
      <c r="G12416"/>
      <c r="H12416"/>
      <c r="I12416"/>
      <c r="J12416"/>
      <c r="K12416"/>
      <c r="L12416"/>
      <c r="M12416"/>
      <c r="N12416"/>
      <c r="O12416"/>
      <c r="P12416"/>
      <c r="Q12416"/>
    </row>
    <row r="12417" spans="3:17" x14ac:dyDescent="0.35">
      <c r="C12417"/>
      <c r="D12417"/>
      <c r="E12417"/>
      <c r="F12417"/>
      <c r="G12417"/>
      <c r="H12417"/>
      <c r="I12417"/>
      <c r="J12417"/>
      <c r="K12417"/>
      <c r="L12417"/>
      <c r="M12417"/>
      <c r="N12417"/>
      <c r="O12417"/>
      <c r="P12417"/>
      <c r="Q12417"/>
    </row>
    <row r="12418" spans="3:17" x14ac:dyDescent="0.35">
      <c r="C12418"/>
      <c r="D12418"/>
      <c r="E12418"/>
      <c r="F12418"/>
      <c r="G12418"/>
      <c r="H12418"/>
      <c r="I12418"/>
      <c r="J12418"/>
      <c r="K12418"/>
      <c r="L12418"/>
      <c r="M12418"/>
      <c r="N12418"/>
      <c r="O12418"/>
      <c r="P12418"/>
      <c r="Q12418"/>
    </row>
    <row r="12419" spans="3:17" x14ac:dyDescent="0.35">
      <c r="C12419"/>
      <c r="D12419"/>
      <c r="E12419"/>
      <c r="F12419"/>
      <c r="G12419"/>
      <c r="H12419"/>
      <c r="I12419"/>
      <c r="J12419"/>
      <c r="K12419"/>
      <c r="L12419"/>
      <c r="M12419"/>
      <c r="N12419"/>
      <c r="O12419"/>
      <c r="P12419"/>
      <c r="Q12419"/>
    </row>
    <row r="12420" spans="3:17" x14ac:dyDescent="0.35">
      <c r="C12420"/>
      <c r="D12420"/>
      <c r="E12420"/>
      <c r="F12420"/>
      <c r="G12420"/>
      <c r="H12420"/>
      <c r="I12420"/>
      <c r="J12420"/>
      <c r="K12420"/>
      <c r="L12420"/>
      <c r="M12420"/>
      <c r="N12420"/>
      <c r="O12420"/>
      <c r="P12420"/>
      <c r="Q12420"/>
    </row>
    <row r="12421" spans="3:17" x14ac:dyDescent="0.35">
      <c r="C12421"/>
      <c r="D12421"/>
      <c r="E12421"/>
      <c r="F12421"/>
      <c r="G12421"/>
      <c r="H12421"/>
      <c r="I12421"/>
      <c r="J12421"/>
      <c r="K12421"/>
      <c r="L12421"/>
      <c r="M12421"/>
      <c r="N12421"/>
      <c r="O12421"/>
      <c r="P12421"/>
      <c r="Q12421"/>
    </row>
    <row r="12422" spans="3:17" x14ac:dyDescent="0.35">
      <c r="C12422"/>
      <c r="D12422"/>
      <c r="E12422"/>
      <c r="F12422"/>
      <c r="G12422"/>
      <c r="H12422"/>
      <c r="I12422"/>
      <c r="J12422"/>
      <c r="K12422"/>
      <c r="L12422"/>
      <c r="M12422"/>
      <c r="N12422"/>
      <c r="O12422"/>
      <c r="P12422"/>
      <c r="Q12422"/>
    </row>
    <row r="12423" spans="3:17" x14ac:dyDescent="0.35">
      <c r="C12423"/>
      <c r="D12423"/>
      <c r="E12423"/>
      <c r="F12423"/>
      <c r="G12423"/>
      <c r="H12423"/>
      <c r="I12423"/>
      <c r="J12423"/>
      <c r="K12423"/>
      <c r="L12423"/>
      <c r="M12423"/>
      <c r="N12423"/>
      <c r="O12423"/>
      <c r="P12423"/>
      <c r="Q12423"/>
    </row>
    <row r="12424" spans="3:17" x14ac:dyDescent="0.35">
      <c r="C12424"/>
      <c r="D12424"/>
      <c r="E12424"/>
      <c r="F12424"/>
      <c r="G12424"/>
      <c r="H12424"/>
      <c r="I12424"/>
      <c r="J12424"/>
      <c r="K12424"/>
      <c r="L12424"/>
      <c r="M12424"/>
      <c r="N12424"/>
      <c r="O12424"/>
      <c r="P12424"/>
      <c r="Q12424"/>
    </row>
    <row r="12425" spans="3:17" x14ac:dyDescent="0.35">
      <c r="C12425"/>
      <c r="D12425"/>
      <c r="E12425"/>
      <c r="F12425"/>
      <c r="G12425"/>
      <c r="H12425"/>
      <c r="I12425"/>
      <c r="J12425"/>
      <c r="K12425"/>
      <c r="L12425"/>
      <c r="M12425"/>
      <c r="N12425"/>
      <c r="O12425"/>
      <c r="P12425"/>
      <c r="Q12425"/>
    </row>
    <row r="12426" spans="3:17" x14ac:dyDescent="0.35">
      <c r="C12426"/>
      <c r="D12426"/>
      <c r="E12426"/>
      <c r="F12426"/>
      <c r="G12426"/>
      <c r="H12426"/>
      <c r="I12426"/>
      <c r="J12426"/>
      <c r="K12426"/>
      <c r="L12426"/>
      <c r="M12426"/>
      <c r="N12426"/>
      <c r="O12426"/>
      <c r="P12426"/>
      <c r="Q12426"/>
    </row>
    <row r="12427" spans="3:17" x14ac:dyDescent="0.35">
      <c r="C12427"/>
      <c r="D12427"/>
      <c r="E12427"/>
      <c r="F12427"/>
      <c r="G12427"/>
      <c r="H12427"/>
      <c r="I12427"/>
      <c r="J12427"/>
      <c r="K12427"/>
      <c r="L12427"/>
      <c r="M12427"/>
      <c r="N12427"/>
      <c r="O12427"/>
      <c r="P12427"/>
      <c r="Q12427"/>
    </row>
    <row r="12428" spans="3:17" x14ac:dyDescent="0.35">
      <c r="C12428"/>
      <c r="D12428"/>
      <c r="E12428"/>
      <c r="F12428"/>
      <c r="G12428"/>
      <c r="H12428"/>
      <c r="I12428"/>
      <c r="J12428"/>
      <c r="K12428"/>
      <c r="L12428"/>
      <c r="M12428"/>
      <c r="N12428"/>
      <c r="O12428"/>
      <c r="P12428"/>
      <c r="Q12428"/>
    </row>
    <row r="12429" spans="3:17" x14ac:dyDescent="0.35">
      <c r="C12429"/>
      <c r="D12429"/>
      <c r="E12429"/>
      <c r="F12429"/>
      <c r="G12429"/>
      <c r="H12429"/>
      <c r="I12429"/>
      <c r="J12429"/>
      <c r="K12429"/>
      <c r="L12429"/>
      <c r="M12429"/>
      <c r="N12429"/>
      <c r="O12429"/>
      <c r="P12429"/>
      <c r="Q12429"/>
    </row>
    <row r="12430" spans="3:17" x14ac:dyDescent="0.35">
      <c r="C12430"/>
      <c r="D12430"/>
      <c r="E12430"/>
      <c r="F12430"/>
      <c r="G12430"/>
      <c r="H12430"/>
      <c r="I12430"/>
      <c r="J12430"/>
      <c r="K12430"/>
      <c r="L12430"/>
      <c r="M12430"/>
      <c r="N12430"/>
      <c r="O12430"/>
      <c r="P12430"/>
      <c r="Q12430"/>
    </row>
    <row r="12431" spans="3:17" x14ac:dyDescent="0.35">
      <c r="C12431"/>
      <c r="D12431"/>
      <c r="E12431"/>
      <c r="F12431"/>
      <c r="G12431"/>
      <c r="H12431"/>
      <c r="I12431"/>
      <c r="J12431"/>
      <c r="K12431"/>
      <c r="L12431"/>
      <c r="M12431"/>
      <c r="N12431"/>
      <c r="O12431"/>
      <c r="P12431"/>
      <c r="Q12431"/>
    </row>
    <row r="12432" spans="3:17" x14ac:dyDescent="0.35">
      <c r="C12432"/>
      <c r="D12432"/>
      <c r="E12432"/>
      <c r="F12432"/>
      <c r="G12432"/>
      <c r="H12432"/>
      <c r="I12432"/>
      <c r="J12432"/>
      <c r="K12432"/>
      <c r="L12432"/>
      <c r="M12432"/>
      <c r="N12432"/>
      <c r="O12432"/>
      <c r="P12432"/>
      <c r="Q12432"/>
    </row>
    <row r="12433" spans="3:17" x14ac:dyDescent="0.35">
      <c r="C12433"/>
      <c r="D12433"/>
      <c r="E12433"/>
      <c r="F12433"/>
      <c r="G12433"/>
      <c r="H12433"/>
      <c r="I12433"/>
      <c r="J12433"/>
      <c r="K12433"/>
      <c r="L12433"/>
      <c r="M12433"/>
      <c r="N12433"/>
      <c r="O12433"/>
      <c r="P12433"/>
      <c r="Q12433"/>
    </row>
    <row r="12434" spans="3:17" x14ac:dyDescent="0.35">
      <c r="C12434"/>
      <c r="D12434"/>
      <c r="E12434"/>
      <c r="F12434"/>
      <c r="G12434"/>
      <c r="H12434"/>
      <c r="I12434"/>
      <c r="J12434"/>
      <c r="K12434"/>
      <c r="L12434"/>
      <c r="M12434"/>
      <c r="N12434"/>
      <c r="O12434"/>
      <c r="P12434"/>
      <c r="Q12434"/>
    </row>
    <row r="12435" spans="3:17" x14ac:dyDescent="0.35">
      <c r="C12435"/>
      <c r="D12435"/>
      <c r="E12435"/>
      <c r="F12435"/>
      <c r="G12435"/>
      <c r="H12435"/>
      <c r="I12435"/>
      <c r="J12435"/>
      <c r="K12435"/>
      <c r="L12435"/>
      <c r="M12435"/>
      <c r="N12435"/>
      <c r="O12435"/>
      <c r="P12435"/>
      <c r="Q12435"/>
    </row>
    <row r="12436" spans="3:17" x14ac:dyDescent="0.35">
      <c r="C12436"/>
      <c r="D12436"/>
      <c r="E12436"/>
      <c r="F12436"/>
      <c r="G12436"/>
      <c r="H12436"/>
      <c r="I12436"/>
      <c r="J12436"/>
      <c r="K12436"/>
      <c r="L12436"/>
      <c r="M12436"/>
      <c r="N12436"/>
      <c r="O12436"/>
      <c r="P12436"/>
      <c r="Q12436"/>
    </row>
    <row r="12437" spans="3:17" x14ac:dyDescent="0.35">
      <c r="C12437"/>
      <c r="D12437"/>
      <c r="E12437"/>
      <c r="F12437"/>
      <c r="G12437"/>
      <c r="H12437"/>
      <c r="I12437"/>
      <c r="J12437"/>
      <c r="K12437"/>
      <c r="L12437"/>
      <c r="M12437"/>
      <c r="N12437"/>
      <c r="O12437"/>
      <c r="P12437"/>
      <c r="Q12437"/>
    </row>
    <row r="12438" spans="3:17" x14ac:dyDescent="0.35">
      <c r="C12438"/>
      <c r="D12438"/>
      <c r="E12438"/>
      <c r="F12438"/>
      <c r="G12438"/>
      <c r="H12438"/>
      <c r="I12438"/>
      <c r="J12438"/>
      <c r="K12438"/>
      <c r="L12438"/>
      <c r="M12438"/>
      <c r="N12438"/>
      <c r="O12438"/>
      <c r="P12438"/>
      <c r="Q12438"/>
    </row>
    <row r="12439" spans="3:17" x14ac:dyDescent="0.35">
      <c r="C12439"/>
      <c r="D12439"/>
      <c r="E12439"/>
      <c r="F12439"/>
      <c r="G12439"/>
      <c r="H12439"/>
      <c r="I12439"/>
      <c r="J12439"/>
      <c r="K12439"/>
      <c r="L12439"/>
      <c r="M12439"/>
      <c r="N12439"/>
      <c r="O12439"/>
      <c r="P12439"/>
      <c r="Q12439"/>
    </row>
    <row r="12440" spans="3:17" x14ac:dyDescent="0.35">
      <c r="C12440"/>
      <c r="D12440"/>
      <c r="E12440"/>
      <c r="F12440"/>
      <c r="G12440"/>
      <c r="H12440"/>
      <c r="I12440"/>
      <c r="J12440"/>
      <c r="K12440"/>
      <c r="L12440"/>
      <c r="M12440"/>
      <c r="N12440"/>
      <c r="O12440"/>
      <c r="P12440"/>
      <c r="Q12440"/>
    </row>
    <row r="12441" spans="3:17" x14ac:dyDescent="0.35">
      <c r="C12441"/>
      <c r="D12441"/>
      <c r="E12441"/>
      <c r="F12441"/>
      <c r="G12441"/>
      <c r="H12441"/>
      <c r="I12441"/>
      <c r="J12441"/>
      <c r="K12441"/>
      <c r="L12441"/>
      <c r="M12441"/>
      <c r="N12441"/>
      <c r="O12441"/>
      <c r="P12441"/>
      <c r="Q12441"/>
    </row>
    <row r="12442" spans="3:17" x14ac:dyDescent="0.35">
      <c r="C12442"/>
      <c r="D12442"/>
      <c r="E12442"/>
      <c r="F12442"/>
      <c r="G12442"/>
      <c r="H12442"/>
      <c r="I12442"/>
      <c r="J12442"/>
      <c r="K12442"/>
      <c r="L12442"/>
      <c r="M12442"/>
      <c r="N12442"/>
      <c r="O12442"/>
      <c r="P12442"/>
      <c r="Q12442"/>
    </row>
    <row r="12443" spans="3:17" x14ac:dyDescent="0.35">
      <c r="C12443"/>
      <c r="D12443"/>
      <c r="E12443"/>
      <c r="F12443"/>
      <c r="G12443"/>
      <c r="H12443"/>
      <c r="I12443"/>
      <c r="J12443"/>
      <c r="K12443"/>
      <c r="L12443"/>
      <c r="M12443"/>
      <c r="N12443"/>
      <c r="O12443"/>
      <c r="P12443"/>
      <c r="Q12443"/>
    </row>
    <row r="12444" spans="3:17" x14ac:dyDescent="0.35">
      <c r="C12444"/>
      <c r="D12444"/>
      <c r="E12444"/>
      <c r="F12444"/>
      <c r="G12444"/>
      <c r="H12444"/>
      <c r="I12444"/>
      <c r="J12444"/>
      <c r="K12444"/>
      <c r="L12444"/>
      <c r="M12444"/>
      <c r="N12444"/>
      <c r="O12444"/>
      <c r="P12444"/>
      <c r="Q12444"/>
    </row>
    <row r="12445" spans="3:17" x14ac:dyDescent="0.35">
      <c r="C12445"/>
      <c r="D12445"/>
      <c r="E12445"/>
      <c r="F12445"/>
      <c r="G12445"/>
      <c r="H12445"/>
      <c r="I12445"/>
      <c r="J12445"/>
      <c r="K12445"/>
      <c r="L12445"/>
      <c r="M12445"/>
      <c r="N12445"/>
      <c r="O12445"/>
      <c r="P12445"/>
      <c r="Q12445"/>
    </row>
    <row r="12446" spans="3:17" x14ac:dyDescent="0.35">
      <c r="C12446"/>
      <c r="D12446"/>
      <c r="E12446"/>
      <c r="F12446"/>
      <c r="G12446"/>
      <c r="H12446"/>
      <c r="I12446"/>
      <c r="J12446"/>
      <c r="K12446"/>
      <c r="L12446"/>
      <c r="M12446"/>
      <c r="N12446"/>
      <c r="O12446"/>
      <c r="P12446"/>
      <c r="Q12446"/>
    </row>
    <row r="12447" spans="3:17" x14ac:dyDescent="0.35">
      <c r="C12447"/>
      <c r="D12447"/>
      <c r="E12447"/>
      <c r="F12447"/>
      <c r="G12447"/>
      <c r="H12447"/>
      <c r="I12447"/>
      <c r="J12447"/>
      <c r="K12447"/>
      <c r="L12447"/>
      <c r="M12447"/>
      <c r="N12447"/>
      <c r="O12447"/>
      <c r="P12447"/>
      <c r="Q12447"/>
    </row>
    <row r="12448" spans="3:17" x14ac:dyDescent="0.35">
      <c r="C12448"/>
      <c r="D12448"/>
      <c r="E12448"/>
      <c r="F12448"/>
      <c r="G12448"/>
      <c r="H12448"/>
      <c r="I12448"/>
      <c r="J12448"/>
      <c r="K12448"/>
      <c r="L12448"/>
      <c r="M12448"/>
      <c r="N12448"/>
      <c r="O12448"/>
      <c r="P12448"/>
      <c r="Q12448"/>
    </row>
    <row r="12449" spans="3:17" x14ac:dyDescent="0.35">
      <c r="C12449"/>
      <c r="D12449"/>
      <c r="E12449"/>
      <c r="F12449"/>
      <c r="G12449"/>
      <c r="H12449"/>
      <c r="I12449"/>
      <c r="J12449"/>
      <c r="K12449"/>
      <c r="L12449"/>
      <c r="M12449"/>
      <c r="N12449"/>
      <c r="O12449"/>
      <c r="P12449"/>
      <c r="Q12449"/>
    </row>
    <row r="12450" spans="3:17" x14ac:dyDescent="0.35">
      <c r="C12450"/>
      <c r="D12450"/>
      <c r="E12450"/>
      <c r="F12450"/>
      <c r="G12450"/>
      <c r="H12450"/>
      <c r="I12450"/>
      <c r="J12450"/>
      <c r="K12450"/>
      <c r="L12450"/>
      <c r="M12450"/>
      <c r="N12450"/>
      <c r="O12450"/>
      <c r="P12450"/>
      <c r="Q12450"/>
    </row>
    <row r="12451" spans="3:17" x14ac:dyDescent="0.35">
      <c r="C12451"/>
      <c r="D12451"/>
      <c r="E12451"/>
      <c r="F12451"/>
      <c r="G12451"/>
      <c r="H12451"/>
      <c r="I12451"/>
      <c r="J12451"/>
      <c r="K12451"/>
      <c r="L12451"/>
      <c r="M12451"/>
      <c r="N12451"/>
      <c r="O12451"/>
      <c r="P12451"/>
      <c r="Q12451"/>
    </row>
    <row r="12452" spans="3:17" x14ac:dyDescent="0.35">
      <c r="C12452"/>
      <c r="D12452"/>
      <c r="E12452"/>
      <c r="F12452"/>
      <c r="G12452"/>
      <c r="H12452"/>
      <c r="I12452"/>
      <c r="J12452"/>
      <c r="K12452"/>
      <c r="L12452"/>
      <c r="M12452"/>
      <c r="N12452"/>
      <c r="O12452"/>
      <c r="P12452"/>
      <c r="Q12452"/>
    </row>
    <row r="12453" spans="3:17" x14ac:dyDescent="0.35">
      <c r="C12453"/>
      <c r="D12453"/>
      <c r="E12453"/>
      <c r="F12453"/>
      <c r="G12453"/>
      <c r="H12453"/>
      <c r="I12453"/>
      <c r="J12453"/>
      <c r="K12453"/>
      <c r="L12453"/>
      <c r="M12453"/>
      <c r="N12453"/>
      <c r="O12453"/>
      <c r="P12453"/>
      <c r="Q12453"/>
    </row>
    <row r="12454" spans="3:17" x14ac:dyDescent="0.35">
      <c r="C12454"/>
      <c r="D12454"/>
      <c r="E12454"/>
      <c r="F12454"/>
      <c r="G12454"/>
      <c r="H12454"/>
      <c r="I12454"/>
      <c r="J12454"/>
      <c r="K12454"/>
      <c r="L12454"/>
      <c r="M12454"/>
      <c r="N12454"/>
      <c r="O12454"/>
      <c r="P12454"/>
      <c r="Q12454"/>
    </row>
    <row r="12455" spans="3:17" x14ac:dyDescent="0.35">
      <c r="C12455"/>
      <c r="D12455"/>
      <c r="E12455"/>
      <c r="F12455"/>
      <c r="G12455"/>
      <c r="H12455"/>
      <c r="I12455"/>
      <c r="J12455"/>
      <c r="K12455"/>
      <c r="L12455"/>
      <c r="M12455"/>
      <c r="N12455"/>
      <c r="O12455"/>
      <c r="P12455"/>
      <c r="Q12455"/>
    </row>
    <row r="12456" spans="3:17" x14ac:dyDescent="0.35">
      <c r="C12456"/>
      <c r="D12456"/>
      <c r="E12456"/>
      <c r="F12456"/>
      <c r="G12456"/>
      <c r="H12456"/>
      <c r="I12456"/>
      <c r="J12456"/>
      <c r="K12456"/>
      <c r="L12456"/>
      <c r="M12456"/>
      <c r="N12456"/>
      <c r="O12456"/>
      <c r="P12456"/>
      <c r="Q12456"/>
    </row>
    <row r="12457" spans="3:17" x14ac:dyDescent="0.35">
      <c r="C12457"/>
      <c r="D12457"/>
      <c r="E12457"/>
      <c r="F12457"/>
      <c r="G12457"/>
      <c r="H12457"/>
      <c r="I12457"/>
      <c r="J12457"/>
      <c r="K12457"/>
      <c r="L12457"/>
      <c r="M12457"/>
      <c r="N12457"/>
      <c r="O12457"/>
      <c r="P12457"/>
      <c r="Q12457"/>
    </row>
    <row r="12458" spans="3:17" x14ac:dyDescent="0.35">
      <c r="C12458"/>
      <c r="D12458"/>
      <c r="E12458"/>
      <c r="F12458"/>
      <c r="G12458"/>
      <c r="H12458"/>
      <c r="I12458"/>
      <c r="J12458"/>
      <c r="K12458"/>
      <c r="L12458"/>
      <c r="M12458"/>
      <c r="N12458"/>
      <c r="O12458"/>
      <c r="P12458"/>
      <c r="Q12458"/>
    </row>
    <row r="12459" spans="3:17" x14ac:dyDescent="0.35">
      <c r="C12459"/>
      <c r="D12459"/>
      <c r="E12459"/>
      <c r="F12459"/>
      <c r="G12459"/>
      <c r="H12459"/>
      <c r="I12459"/>
      <c r="J12459"/>
      <c r="K12459"/>
      <c r="L12459"/>
      <c r="M12459"/>
      <c r="N12459"/>
      <c r="O12459"/>
      <c r="P12459"/>
      <c r="Q12459"/>
    </row>
    <row r="12460" spans="3:17" x14ac:dyDescent="0.35">
      <c r="C12460"/>
      <c r="D12460"/>
      <c r="E12460"/>
      <c r="F12460"/>
      <c r="G12460"/>
      <c r="H12460"/>
      <c r="I12460"/>
      <c r="J12460"/>
      <c r="K12460"/>
      <c r="L12460"/>
      <c r="M12460"/>
      <c r="N12460"/>
      <c r="O12460"/>
      <c r="P12460"/>
      <c r="Q12460"/>
    </row>
    <row r="12461" spans="3:17" x14ac:dyDescent="0.35">
      <c r="C12461"/>
      <c r="D12461"/>
      <c r="E12461"/>
      <c r="F12461"/>
      <c r="G12461"/>
      <c r="H12461"/>
      <c r="I12461"/>
      <c r="J12461"/>
      <c r="K12461"/>
      <c r="L12461"/>
      <c r="M12461"/>
      <c r="N12461"/>
      <c r="O12461"/>
      <c r="P12461"/>
      <c r="Q12461"/>
    </row>
    <row r="12462" spans="3:17" x14ac:dyDescent="0.35">
      <c r="C12462"/>
      <c r="D12462"/>
      <c r="E12462"/>
      <c r="F12462"/>
      <c r="G12462"/>
      <c r="H12462"/>
      <c r="I12462"/>
      <c r="J12462"/>
      <c r="K12462"/>
      <c r="L12462"/>
      <c r="M12462"/>
      <c r="N12462"/>
      <c r="O12462"/>
      <c r="P12462"/>
      <c r="Q12462"/>
    </row>
    <row r="12463" spans="3:17" x14ac:dyDescent="0.35">
      <c r="C12463"/>
      <c r="D12463"/>
      <c r="E12463"/>
      <c r="F12463"/>
      <c r="G12463"/>
      <c r="H12463"/>
      <c r="I12463"/>
      <c r="J12463"/>
      <c r="K12463"/>
      <c r="L12463"/>
      <c r="M12463"/>
      <c r="N12463"/>
      <c r="O12463"/>
      <c r="P12463"/>
      <c r="Q12463"/>
    </row>
    <row r="12464" spans="3:17" x14ac:dyDescent="0.35">
      <c r="C12464"/>
      <c r="D12464"/>
      <c r="E12464"/>
      <c r="F12464"/>
      <c r="G12464"/>
      <c r="H12464"/>
      <c r="I12464"/>
      <c r="J12464"/>
      <c r="K12464"/>
      <c r="L12464"/>
      <c r="M12464"/>
      <c r="N12464"/>
      <c r="O12464"/>
      <c r="P12464"/>
      <c r="Q12464"/>
    </row>
    <row r="12465" spans="3:17" x14ac:dyDescent="0.35">
      <c r="C12465"/>
      <c r="D12465"/>
      <c r="E12465"/>
      <c r="F12465"/>
      <c r="G12465"/>
      <c r="H12465"/>
      <c r="I12465"/>
      <c r="J12465"/>
      <c r="K12465"/>
      <c r="L12465"/>
      <c r="M12465"/>
      <c r="N12465"/>
      <c r="O12465"/>
      <c r="P12465"/>
      <c r="Q12465"/>
    </row>
    <row r="12466" spans="3:17" x14ac:dyDescent="0.35">
      <c r="C12466"/>
      <c r="D12466"/>
      <c r="E12466"/>
      <c r="F12466"/>
      <c r="G12466"/>
      <c r="H12466"/>
      <c r="I12466"/>
      <c r="J12466"/>
      <c r="K12466"/>
      <c r="L12466"/>
      <c r="M12466"/>
      <c r="N12466"/>
      <c r="O12466"/>
      <c r="P12466"/>
      <c r="Q12466"/>
    </row>
    <row r="12467" spans="3:17" x14ac:dyDescent="0.35">
      <c r="C12467"/>
      <c r="D12467"/>
      <c r="E12467"/>
      <c r="F12467"/>
      <c r="G12467"/>
      <c r="H12467"/>
      <c r="I12467"/>
      <c r="J12467"/>
      <c r="K12467"/>
      <c r="L12467"/>
      <c r="M12467"/>
      <c r="N12467"/>
      <c r="O12467"/>
      <c r="P12467"/>
      <c r="Q12467"/>
    </row>
    <row r="12468" spans="3:17" x14ac:dyDescent="0.35">
      <c r="C12468"/>
      <c r="D12468"/>
      <c r="E12468"/>
      <c r="F12468"/>
      <c r="G12468"/>
      <c r="H12468"/>
      <c r="I12468"/>
      <c r="J12468"/>
      <c r="K12468"/>
      <c r="L12468"/>
      <c r="M12468"/>
      <c r="N12468"/>
      <c r="O12468"/>
      <c r="P12468"/>
      <c r="Q12468"/>
    </row>
    <row r="12469" spans="3:17" x14ac:dyDescent="0.35">
      <c r="C12469"/>
      <c r="D12469"/>
      <c r="E12469"/>
      <c r="F12469"/>
      <c r="G12469"/>
      <c r="H12469"/>
      <c r="I12469"/>
      <c r="J12469"/>
      <c r="K12469"/>
      <c r="L12469"/>
      <c r="M12469"/>
      <c r="N12469"/>
      <c r="O12469"/>
      <c r="P12469"/>
      <c r="Q12469"/>
    </row>
    <row r="12470" spans="3:17" x14ac:dyDescent="0.35">
      <c r="C12470"/>
      <c r="D12470"/>
      <c r="E12470"/>
      <c r="F12470"/>
      <c r="G12470"/>
      <c r="H12470"/>
      <c r="I12470"/>
      <c r="J12470"/>
      <c r="K12470"/>
      <c r="L12470"/>
      <c r="M12470"/>
      <c r="N12470"/>
      <c r="O12470"/>
      <c r="P12470"/>
      <c r="Q12470"/>
    </row>
    <row r="12471" spans="3:17" x14ac:dyDescent="0.35">
      <c r="C12471"/>
      <c r="D12471"/>
      <c r="E12471"/>
      <c r="F12471"/>
      <c r="G12471"/>
      <c r="H12471"/>
      <c r="I12471"/>
      <c r="J12471"/>
      <c r="K12471"/>
      <c r="L12471"/>
      <c r="M12471"/>
      <c r="N12471"/>
      <c r="O12471"/>
      <c r="P12471"/>
      <c r="Q12471"/>
    </row>
    <row r="12472" spans="3:17" x14ac:dyDescent="0.35">
      <c r="C12472"/>
      <c r="D12472"/>
      <c r="E12472"/>
      <c r="F12472"/>
      <c r="G12472"/>
      <c r="H12472"/>
      <c r="I12472"/>
      <c r="J12472"/>
      <c r="K12472"/>
      <c r="L12472"/>
      <c r="M12472"/>
      <c r="N12472"/>
      <c r="O12472"/>
      <c r="P12472"/>
      <c r="Q12472"/>
    </row>
    <row r="12473" spans="3:17" x14ac:dyDescent="0.35">
      <c r="C12473"/>
      <c r="D12473"/>
      <c r="E12473"/>
      <c r="F12473"/>
      <c r="G12473"/>
      <c r="H12473"/>
      <c r="I12473"/>
      <c r="J12473"/>
      <c r="K12473"/>
      <c r="L12473"/>
      <c r="M12473"/>
      <c r="N12473"/>
      <c r="O12473"/>
      <c r="P12473"/>
      <c r="Q12473"/>
    </row>
    <row r="12474" spans="3:17" x14ac:dyDescent="0.35">
      <c r="C12474"/>
      <c r="D12474"/>
      <c r="E12474"/>
      <c r="F12474"/>
      <c r="G12474"/>
      <c r="H12474"/>
      <c r="I12474"/>
      <c r="J12474"/>
      <c r="K12474"/>
      <c r="L12474"/>
      <c r="M12474"/>
      <c r="N12474"/>
      <c r="O12474"/>
      <c r="P12474"/>
      <c r="Q12474"/>
    </row>
    <row r="12475" spans="3:17" x14ac:dyDescent="0.35">
      <c r="C12475"/>
      <c r="D12475"/>
      <c r="E12475"/>
      <c r="F12475"/>
      <c r="G12475"/>
      <c r="H12475"/>
      <c r="I12475"/>
      <c r="J12475"/>
      <c r="K12475"/>
      <c r="L12475"/>
      <c r="M12475"/>
      <c r="N12475"/>
      <c r="O12475"/>
      <c r="P12475"/>
      <c r="Q12475"/>
    </row>
    <row r="12476" spans="3:17" x14ac:dyDescent="0.35">
      <c r="C12476"/>
      <c r="D12476"/>
      <c r="E12476"/>
      <c r="F12476"/>
      <c r="G12476"/>
      <c r="H12476"/>
      <c r="I12476"/>
      <c r="J12476"/>
      <c r="K12476"/>
      <c r="L12476"/>
      <c r="M12476"/>
      <c r="N12476"/>
      <c r="O12476"/>
      <c r="P12476"/>
      <c r="Q12476"/>
    </row>
    <row r="12477" spans="3:17" x14ac:dyDescent="0.35">
      <c r="C12477"/>
      <c r="D12477"/>
      <c r="E12477"/>
      <c r="F12477"/>
      <c r="G12477"/>
      <c r="H12477"/>
      <c r="I12477"/>
      <c r="J12477"/>
      <c r="K12477"/>
      <c r="L12477"/>
      <c r="M12477"/>
      <c r="N12477"/>
      <c r="O12477"/>
      <c r="P12477"/>
      <c r="Q12477"/>
    </row>
    <row r="12478" spans="3:17" x14ac:dyDescent="0.35">
      <c r="C12478"/>
      <c r="D12478"/>
      <c r="E12478"/>
      <c r="F12478"/>
      <c r="G12478"/>
      <c r="H12478"/>
      <c r="I12478"/>
      <c r="J12478"/>
      <c r="K12478"/>
      <c r="L12478"/>
      <c r="M12478"/>
      <c r="N12478"/>
      <c r="O12478"/>
      <c r="P12478"/>
      <c r="Q12478"/>
    </row>
    <row r="12479" spans="3:17" x14ac:dyDescent="0.35">
      <c r="C12479"/>
      <c r="D12479"/>
      <c r="E12479"/>
      <c r="F12479"/>
      <c r="G12479"/>
      <c r="H12479"/>
      <c r="I12479"/>
      <c r="J12479"/>
      <c r="K12479"/>
      <c r="L12479"/>
      <c r="M12479"/>
      <c r="N12479"/>
      <c r="O12479"/>
      <c r="P12479"/>
      <c r="Q12479"/>
    </row>
    <row r="12480" spans="3:17" x14ac:dyDescent="0.35">
      <c r="C12480"/>
      <c r="D12480"/>
      <c r="E12480"/>
      <c r="F12480"/>
      <c r="G12480"/>
      <c r="H12480"/>
      <c r="I12480"/>
      <c r="J12480"/>
      <c r="K12480"/>
      <c r="L12480"/>
      <c r="M12480"/>
      <c r="N12480"/>
      <c r="O12480"/>
      <c r="P12480"/>
      <c r="Q12480"/>
    </row>
    <row r="12481" spans="3:17" x14ac:dyDescent="0.35">
      <c r="C12481"/>
      <c r="D12481"/>
      <c r="E12481"/>
      <c r="F12481"/>
      <c r="G12481"/>
      <c r="H12481"/>
      <c r="I12481"/>
      <c r="J12481"/>
      <c r="K12481"/>
      <c r="L12481"/>
      <c r="M12481"/>
      <c r="N12481"/>
      <c r="O12481"/>
      <c r="P12481"/>
      <c r="Q12481"/>
    </row>
    <row r="12482" spans="3:17" x14ac:dyDescent="0.35">
      <c r="C12482"/>
      <c r="D12482"/>
      <c r="E12482"/>
      <c r="F12482"/>
      <c r="G12482"/>
      <c r="H12482"/>
      <c r="I12482"/>
      <c r="J12482"/>
      <c r="K12482"/>
      <c r="L12482"/>
      <c r="M12482"/>
      <c r="N12482"/>
      <c r="O12482"/>
      <c r="P12482"/>
      <c r="Q12482"/>
    </row>
    <row r="12483" spans="3:17" x14ac:dyDescent="0.35">
      <c r="C12483"/>
      <c r="D12483"/>
      <c r="E12483"/>
      <c r="F12483"/>
      <c r="G12483"/>
      <c r="H12483"/>
      <c r="I12483"/>
      <c r="J12483"/>
      <c r="K12483"/>
      <c r="L12483"/>
      <c r="M12483"/>
      <c r="N12483"/>
      <c r="O12483"/>
      <c r="P12483"/>
      <c r="Q12483"/>
    </row>
    <row r="12484" spans="3:17" x14ac:dyDescent="0.35">
      <c r="C12484"/>
      <c r="D12484"/>
      <c r="E12484"/>
      <c r="F12484"/>
      <c r="G12484"/>
      <c r="H12484"/>
      <c r="I12484"/>
      <c r="J12484"/>
      <c r="K12484"/>
      <c r="L12484"/>
      <c r="M12484"/>
      <c r="N12484"/>
      <c r="O12484"/>
      <c r="P12484"/>
      <c r="Q12484"/>
    </row>
    <row r="12485" spans="3:17" x14ac:dyDescent="0.35">
      <c r="C12485"/>
      <c r="D12485"/>
      <c r="E12485"/>
      <c r="F12485"/>
      <c r="G12485"/>
      <c r="H12485"/>
      <c r="I12485"/>
      <c r="J12485"/>
      <c r="K12485"/>
      <c r="L12485"/>
      <c r="M12485"/>
      <c r="N12485"/>
      <c r="O12485"/>
      <c r="P12485"/>
      <c r="Q12485"/>
    </row>
    <row r="12486" spans="3:17" x14ac:dyDescent="0.35">
      <c r="C12486"/>
      <c r="D12486"/>
      <c r="E12486"/>
      <c r="F12486"/>
      <c r="G12486"/>
      <c r="H12486"/>
      <c r="I12486"/>
      <c r="J12486"/>
      <c r="K12486"/>
      <c r="L12486"/>
      <c r="M12486"/>
      <c r="N12486"/>
      <c r="O12486"/>
      <c r="P12486"/>
      <c r="Q12486"/>
    </row>
    <row r="12487" spans="3:17" x14ac:dyDescent="0.35">
      <c r="C12487"/>
      <c r="D12487"/>
      <c r="E12487"/>
      <c r="F12487"/>
      <c r="G12487"/>
      <c r="H12487"/>
      <c r="I12487"/>
      <c r="J12487"/>
      <c r="K12487"/>
      <c r="L12487"/>
      <c r="M12487"/>
      <c r="N12487"/>
      <c r="O12487"/>
      <c r="P12487"/>
      <c r="Q12487"/>
    </row>
    <row r="12488" spans="3:17" x14ac:dyDescent="0.35">
      <c r="C12488"/>
      <c r="D12488"/>
      <c r="E12488"/>
      <c r="F12488"/>
      <c r="G12488"/>
      <c r="H12488"/>
      <c r="I12488"/>
      <c r="J12488"/>
      <c r="K12488"/>
      <c r="L12488"/>
      <c r="M12488"/>
      <c r="N12488"/>
      <c r="O12488"/>
      <c r="P12488"/>
      <c r="Q12488"/>
    </row>
    <row r="12489" spans="3:17" x14ac:dyDescent="0.35">
      <c r="C12489"/>
      <c r="D12489"/>
      <c r="E12489"/>
      <c r="F12489"/>
      <c r="G12489"/>
      <c r="H12489"/>
      <c r="I12489"/>
      <c r="J12489"/>
      <c r="K12489"/>
      <c r="L12489"/>
      <c r="M12489"/>
      <c r="N12489"/>
      <c r="O12489"/>
      <c r="P12489"/>
      <c r="Q12489"/>
    </row>
    <row r="12490" spans="3:17" x14ac:dyDescent="0.35">
      <c r="C12490"/>
      <c r="D12490"/>
      <c r="E12490"/>
      <c r="F12490"/>
      <c r="G12490"/>
      <c r="H12490"/>
      <c r="I12490"/>
      <c r="J12490"/>
      <c r="K12490"/>
      <c r="L12490"/>
      <c r="M12490"/>
      <c r="N12490"/>
      <c r="O12490"/>
      <c r="P12490"/>
      <c r="Q12490"/>
    </row>
    <row r="12491" spans="3:17" x14ac:dyDescent="0.35">
      <c r="C12491"/>
      <c r="D12491"/>
      <c r="E12491"/>
      <c r="F12491"/>
      <c r="G12491"/>
      <c r="H12491"/>
      <c r="I12491"/>
      <c r="J12491"/>
      <c r="K12491"/>
      <c r="L12491"/>
      <c r="M12491"/>
      <c r="N12491"/>
      <c r="O12491"/>
      <c r="P12491"/>
      <c r="Q12491"/>
    </row>
    <row r="12492" spans="3:17" x14ac:dyDescent="0.35">
      <c r="C12492"/>
      <c r="D12492"/>
      <c r="E12492"/>
      <c r="F12492"/>
      <c r="G12492"/>
      <c r="H12492"/>
      <c r="I12492"/>
      <c r="J12492"/>
      <c r="K12492"/>
      <c r="L12492"/>
      <c r="M12492"/>
      <c r="N12492"/>
      <c r="O12492"/>
      <c r="P12492"/>
      <c r="Q12492"/>
    </row>
    <row r="12493" spans="3:17" x14ac:dyDescent="0.35">
      <c r="C12493"/>
      <c r="D12493"/>
      <c r="E12493"/>
      <c r="F12493"/>
      <c r="G12493"/>
      <c r="H12493"/>
      <c r="I12493"/>
      <c r="J12493"/>
      <c r="K12493"/>
      <c r="L12493"/>
      <c r="M12493"/>
      <c r="N12493"/>
      <c r="O12493"/>
      <c r="P12493"/>
      <c r="Q12493"/>
    </row>
    <row r="12494" spans="3:17" x14ac:dyDescent="0.35">
      <c r="C12494"/>
      <c r="D12494"/>
      <c r="E12494"/>
      <c r="F12494"/>
      <c r="G12494"/>
      <c r="H12494"/>
      <c r="I12494"/>
      <c r="J12494"/>
      <c r="K12494"/>
      <c r="L12494"/>
      <c r="M12494"/>
      <c r="N12494"/>
      <c r="O12494"/>
      <c r="P12494"/>
      <c r="Q12494"/>
    </row>
    <row r="12495" spans="3:17" x14ac:dyDescent="0.35">
      <c r="C12495"/>
      <c r="D12495"/>
      <c r="E12495"/>
      <c r="F12495"/>
      <c r="G12495"/>
      <c r="H12495"/>
      <c r="I12495"/>
      <c r="J12495"/>
      <c r="K12495"/>
      <c r="L12495"/>
      <c r="M12495"/>
      <c r="N12495"/>
      <c r="O12495"/>
      <c r="P12495"/>
      <c r="Q12495"/>
    </row>
    <row r="12496" spans="3:17" x14ac:dyDescent="0.35">
      <c r="C12496"/>
      <c r="D12496"/>
      <c r="E12496"/>
      <c r="F12496"/>
      <c r="G12496"/>
      <c r="H12496"/>
      <c r="I12496"/>
      <c r="J12496"/>
      <c r="K12496"/>
      <c r="L12496"/>
      <c r="M12496"/>
      <c r="N12496"/>
      <c r="O12496"/>
      <c r="P12496"/>
      <c r="Q12496"/>
    </row>
    <row r="12497" spans="3:17" x14ac:dyDescent="0.35">
      <c r="C12497"/>
      <c r="D12497"/>
      <c r="E12497"/>
      <c r="F12497"/>
      <c r="G12497"/>
      <c r="H12497"/>
      <c r="I12497"/>
      <c r="J12497"/>
      <c r="K12497"/>
      <c r="L12497"/>
      <c r="M12497"/>
      <c r="N12497"/>
      <c r="O12497"/>
      <c r="P12497"/>
      <c r="Q12497"/>
    </row>
    <row r="12498" spans="3:17" x14ac:dyDescent="0.35">
      <c r="C12498"/>
      <c r="D12498"/>
      <c r="E12498"/>
      <c r="F12498"/>
      <c r="G12498"/>
      <c r="H12498"/>
      <c r="I12498"/>
      <c r="J12498"/>
      <c r="K12498"/>
      <c r="L12498"/>
      <c r="M12498"/>
      <c r="N12498"/>
      <c r="O12498"/>
      <c r="P12498"/>
      <c r="Q12498"/>
    </row>
    <row r="12499" spans="3:17" x14ac:dyDescent="0.35">
      <c r="C12499"/>
      <c r="D12499"/>
      <c r="E12499"/>
      <c r="F12499"/>
      <c r="G12499"/>
      <c r="H12499"/>
      <c r="I12499"/>
      <c r="J12499"/>
      <c r="K12499"/>
      <c r="L12499"/>
      <c r="M12499"/>
      <c r="N12499"/>
      <c r="O12499"/>
      <c r="P12499"/>
      <c r="Q12499"/>
    </row>
    <row r="12500" spans="3:17" x14ac:dyDescent="0.35">
      <c r="C12500"/>
      <c r="D12500"/>
      <c r="E12500"/>
      <c r="F12500"/>
      <c r="G12500"/>
      <c r="H12500"/>
      <c r="I12500"/>
      <c r="J12500"/>
      <c r="K12500"/>
      <c r="L12500"/>
      <c r="M12500"/>
      <c r="N12500"/>
      <c r="O12500"/>
      <c r="P12500"/>
      <c r="Q12500"/>
    </row>
    <row r="12501" spans="3:17" x14ac:dyDescent="0.35">
      <c r="C12501"/>
      <c r="D12501"/>
      <c r="E12501"/>
      <c r="F12501"/>
      <c r="G12501"/>
      <c r="H12501"/>
      <c r="I12501"/>
      <c r="J12501"/>
      <c r="K12501"/>
      <c r="L12501"/>
      <c r="M12501"/>
      <c r="N12501"/>
      <c r="O12501"/>
      <c r="P12501"/>
      <c r="Q12501"/>
    </row>
    <row r="12502" spans="3:17" x14ac:dyDescent="0.35">
      <c r="C12502"/>
      <c r="D12502"/>
      <c r="E12502"/>
      <c r="F12502"/>
      <c r="G12502"/>
      <c r="H12502"/>
      <c r="I12502"/>
      <c r="J12502"/>
      <c r="K12502"/>
      <c r="L12502"/>
      <c r="M12502"/>
      <c r="N12502"/>
      <c r="O12502"/>
      <c r="P12502"/>
      <c r="Q12502"/>
    </row>
    <row r="12503" spans="3:17" x14ac:dyDescent="0.35">
      <c r="C12503"/>
      <c r="D12503"/>
      <c r="E12503"/>
      <c r="F12503"/>
      <c r="G12503"/>
      <c r="H12503"/>
      <c r="I12503"/>
      <c r="J12503"/>
      <c r="K12503"/>
      <c r="L12503"/>
      <c r="M12503"/>
      <c r="N12503"/>
      <c r="O12503"/>
      <c r="P12503"/>
      <c r="Q12503"/>
    </row>
    <row r="12504" spans="3:17" x14ac:dyDescent="0.35">
      <c r="C12504"/>
      <c r="D12504"/>
      <c r="E12504"/>
      <c r="F12504"/>
      <c r="G12504"/>
      <c r="H12504"/>
      <c r="I12504"/>
      <c r="J12504"/>
      <c r="K12504"/>
      <c r="L12504"/>
      <c r="M12504"/>
      <c r="N12504"/>
      <c r="O12504"/>
      <c r="P12504"/>
      <c r="Q12504"/>
    </row>
    <row r="12505" spans="3:17" x14ac:dyDescent="0.35">
      <c r="C12505"/>
      <c r="D12505"/>
      <c r="E12505"/>
      <c r="F12505"/>
      <c r="G12505"/>
      <c r="H12505"/>
      <c r="I12505"/>
      <c r="J12505"/>
      <c r="K12505"/>
      <c r="L12505"/>
      <c r="M12505"/>
      <c r="N12505"/>
      <c r="O12505"/>
      <c r="P12505"/>
      <c r="Q12505"/>
    </row>
    <row r="12506" spans="3:17" x14ac:dyDescent="0.35">
      <c r="C12506"/>
      <c r="D12506"/>
      <c r="E12506"/>
      <c r="F12506"/>
      <c r="G12506"/>
      <c r="H12506"/>
      <c r="I12506"/>
      <c r="J12506"/>
      <c r="K12506"/>
      <c r="L12506"/>
      <c r="M12506"/>
      <c r="N12506"/>
      <c r="O12506"/>
      <c r="P12506"/>
      <c r="Q12506"/>
    </row>
    <row r="12507" spans="3:17" x14ac:dyDescent="0.35">
      <c r="C12507"/>
      <c r="D12507"/>
      <c r="E12507"/>
      <c r="F12507"/>
      <c r="G12507"/>
      <c r="H12507"/>
      <c r="I12507"/>
      <c r="J12507"/>
      <c r="K12507"/>
      <c r="L12507"/>
      <c r="M12507"/>
      <c r="N12507"/>
      <c r="O12507"/>
      <c r="P12507"/>
      <c r="Q12507"/>
    </row>
    <row r="12508" spans="3:17" x14ac:dyDescent="0.35">
      <c r="C12508"/>
      <c r="D12508"/>
      <c r="E12508"/>
      <c r="F12508"/>
      <c r="G12508"/>
      <c r="H12508"/>
      <c r="I12508"/>
      <c r="J12508"/>
      <c r="K12508"/>
      <c r="L12508"/>
      <c r="M12508"/>
      <c r="N12508"/>
      <c r="O12508"/>
      <c r="P12508"/>
      <c r="Q12508"/>
    </row>
    <row r="12509" spans="3:17" x14ac:dyDescent="0.35">
      <c r="C12509"/>
      <c r="D12509"/>
      <c r="E12509"/>
      <c r="F12509"/>
      <c r="G12509"/>
      <c r="H12509"/>
      <c r="I12509"/>
      <c r="J12509"/>
      <c r="K12509"/>
      <c r="L12509"/>
      <c r="M12509"/>
      <c r="N12509"/>
      <c r="O12509"/>
      <c r="P12509"/>
      <c r="Q12509"/>
    </row>
    <row r="12510" spans="3:17" x14ac:dyDescent="0.35">
      <c r="C12510"/>
      <c r="D12510"/>
      <c r="E12510"/>
      <c r="F12510"/>
      <c r="G12510"/>
      <c r="H12510"/>
      <c r="I12510"/>
      <c r="J12510"/>
      <c r="K12510"/>
      <c r="L12510"/>
      <c r="M12510"/>
      <c r="N12510"/>
      <c r="O12510"/>
      <c r="P12510"/>
      <c r="Q12510"/>
    </row>
    <row r="12511" spans="3:17" x14ac:dyDescent="0.35">
      <c r="C12511"/>
      <c r="D12511"/>
      <c r="E12511"/>
      <c r="F12511"/>
      <c r="G12511"/>
      <c r="H12511"/>
      <c r="I12511"/>
      <c r="J12511"/>
      <c r="K12511"/>
      <c r="L12511"/>
      <c r="M12511"/>
      <c r="N12511"/>
      <c r="O12511"/>
      <c r="P12511"/>
      <c r="Q12511"/>
    </row>
    <row r="12512" spans="3:17" x14ac:dyDescent="0.35">
      <c r="C12512"/>
      <c r="D12512"/>
      <c r="E12512"/>
      <c r="F12512"/>
      <c r="G12512"/>
      <c r="H12512"/>
      <c r="I12512"/>
      <c r="J12512"/>
      <c r="K12512"/>
      <c r="L12512"/>
      <c r="M12512"/>
      <c r="N12512"/>
      <c r="O12512"/>
      <c r="P12512"/>
      <c r="Q12512"/>
    </row>
    <row r="12513" spans="3:17" x14ac:dyDescent="0.35">
      <c r="C12513"/>
      <c r="D12513"/>
      <c r="E12513"/>
      <c r="F12513"/>
      <c r="G12513"/>
      <c r="H12513"/>
      <c r="I12513"/>
      <c r="J12513"/>
      <c r="K12513"/>
      <c r="L12513"/>
      <c r="M12513"/>
      <c r="N12513"/>
      <c r="O12513"/>
      <c r="P12513"/>
      <c r="Q12513"/>
    </row>
    <row r="12514" spans="3:17" x14ac:dyDescent="0.35">
      <c r="C12514"/>
      <c r="D12514"/>
      <c r="E12514"/>
      <c r="F12514"/>
      <c r="G12514"/>
      <c r="H12514"/>
      <c r="I12514"/>
      <c r="J12514"/>
      <c r="K12514"/>
      <c r="L12514"/>
      <c r="M12514"/>
      <c r="N12514"/>
      <c r="O12514"/>
      <c r="P12514"/>
      <c r="Q12514"/>
    </row>
    <row r="12515" spans="3:17" x14ac:dyDescent="0.35">
      <c r="C12515"/>
      <c r="D12515"/>
      <c r="E12515"/>
      <c r="F12515"/>
      <c r="G12515"/>
      <c r="H12515"/>
      <c r="I12515"/>
      <c r="J12515"/>
      <c r="K12515"/>
      <c r="L12515"/>
      <c r="M12515"/>
      <c r="N12515"/>
      <c r="O12515"/>
      <c r="P12515"/>
      <c r="Q12515"/>
    </row>
    <row r="12516" spans="3:17" x14ac:dyDescent="0.35">
      <c r="C12516"/>
      <c r="D12516"/>
      <c r="E12516"/>
      <c r="F12516"/>
      <c r="G12516"/>
      <c r="H12516"/>
      <c r="I12516"/>
      <c r="J12516"/>
      <c r="K12516"/>
      <c r="L12516"/>
      <c r="M12516"/>
      <c r="N12516"/>
      <c r="O12516"/>
      <c r="P12516"/>
      <c r="Q12516"/>
    </row>
    <row r="12517" spans="3:17" x14ac:dyDescent="0.35">
      <c r="C12517"/>
      <c r="D12517"/>
      <c r="E12517"/>
      <c r="F12517"/>
      <c r="G12517"/>
      <c r="H12517"/>
      <c r="I12517"/>
      <c r="J12517"/>
      <c r="K12517"/>
      <c r="L12517"/>
      <c r="M12517"/>
      <c r="N12517"/>
      <c r="O12517"/>
      <c r="P12517"/>
      <c r="Q12517"/>
    </row>
    <row r="12518" spans="3:17" x14ac:dyDescent="0.35">
      <c r="C12518"/>
      <c r="D12518"/>
      <c r="E12518"/>
      <c r="F12518"/>
      <c r="G12518"/>
      <c r="H12518"/>
      <c r="I12518"/>
      <c r="J12518"/>
      <c r="K12518"/>
      <c r="L12518"/>
      <c r="M12518"/>
      <c r="N12518"/>
      <c r="O12518"/>
      <c r="P12518"/>
      <c r="Q12518"/>
    </row>
    <row r="12519" spans="3:17" x14ac:dyDescent="0.35">
      <c r="C12519"/>
      <c r="D12519"/>
      <c r="E12519"/>
      <c r="F12519"/>
      <c r="G12519"/>
      <c r="H12519"/>
      <c r="I12519"/>
      <c r="J12519"/>
      <c r="K12519"/>
      <c r="L12519"/>
      <c r="M12519"/>
      <c r="N12519"/>
      <c r="O12519"/>
      <c r="P12519"/>
      <c r="Q12519"/>
    </row>
    <row r="12520" spans="3:17" x14ac:dyDescent="0.35">
      <c r="C12520"/>
      <c r="D12520"/>
      <c r="E12520"/>
      <c r="F12520"/>
      <c r="G12520"/>
      <c r="H12520"/>
      <c r="I12520"/>
      <c r="J12520"/>
      <c r="K12520"/>
      <c r="L12520"/>
      <c r="M12520"/>
      <c r="N12520"/>
      <c r="O12520"/>
      <c r="P12520"/>
      <c r="Q12520"/>
    </row>
    <row r="12521" spans="3:17" x14ac:dyDescent="0.35">
      <c r="C12521"/>
      <c r="D12521"/>
      <c r="E12521"/>
      <c r="F12521"/>
      <c r="G12521"/>
      <c r="H12521"/>
      <c r="I12521"/>
      <c r="J12521"/>
      <c r="K12521"/>
      <c r="L12521"/>
      <c r="M12521"/>
      <c r="N12521"/>
      <c r="O12521"/>
      <c r="P12521"/>
      <c r="Q12521"/>
    </row>
    <row r="12522" spans="3:17" x14ac:dyDescent="0.35">
      <c r="C12522"/>
      <c r="D12522"/>
      <c r="E12522"/>
      <c r="F12522"/>
      <c r="G12522"/>
      <c r="H12522"/>
      <c r="I12522"/>
      <c r="J12522"/>
      <c r="K12522"/>
      <c r="L12522"/>
      <c r="M12522"/>
      <c r="N12522"/>
      <c r="O12522"/>
      <c r="P12522"/>
      <c r="Q12522"/>
    </row>
    <row r="12523" spans="3:17" x14ac:dyDescent="0.35">
      <c r="C12523"/>
      <c r="D12523"/>
      <c r="E12523"/>
      <c r="F12523"/>
      <c r="G12523"/>
      <c r="H12523"/>
      <c r="I12523"/>
      <c r="J12523"/>
      <c r="K12523"/>
      <c r="L12523"/>
      <c r="M12523"/>
      <c r="N12523"/>
      <c r="O12523"/>
      <c r="P12523"/>
      <c r="Q12523"/>
    </row>
    <row r="12524" spans="3:17" x14ac:dyDescent="0.35">
      <c r="C12524"/>
      <c r="D12524"/>
      <c r="E12524"/>
      <c r="F12524"/>
      <c r="G12524"/>
      <c r="H12524"/>
      <c r="I12524"/>
      <c r="J12524"/>
      <c r="K12524"/>
      <c r="L12524"/>
      <c r="M12524"/>
      <c r="N12524"/>
      <c r="O12524"/>
      <c r="P12524"/>
      <c r="Q12524"/>
    </row>
    <row r="12525" spans="3:17" x14ac:dyDescent="0.35">
      <c r="C12525"/>
      <c r="D12525"/>
      <c r="E12525"/>
      <c r="F12525"/>
      <c r="G12525"/>
      <c r="H12525"/>
      <c r="I12525"/>
      <c r="J12525"/>
      <c r="K12525"/>
      <c r="L12525"/>
      <c r="M12525"/>
      <c r="N12525"/>
      <c r="O12525"/>
      <c r="P12525"/>
      <c r="Q12525"/>
    </row>
    <row r="12526" spans="3:17" x14ac:dyDescent="0.35">
      <c r="C12526"/>
      <c r="D12526"/>
      <c r="E12526"/>
      <c r="F12526"/>
      <c r="G12526"/>
      <c r="H12526"/>
      <c r="I12526"/>
      <c r="J12526"/>
      <c r="K12526"/>
      <c r="L12526"/>
      <c r="M12526"/>
      <c r="N12526"/>
      <c r="O12526"/>
      <c r="P12526"/>
      <c r="Q12526"/>
    </row>
    <row r="12527" spans="3:17" x14ac:dyDescent="0.35">
      <c r="C12527"/>
      <c r="D12527"/>
      <c r="E12527"/>
      <c r="F12527"/>
      <c r="G12527"/>
      <c r="H12527"/>
      <c r="I12527"/>
      <c r="J12527"/>
      <c r="K12527"/>
      <c r="L12527"/>
      <c r="M12527"/>
      <c r="N12527"/>
      <c r="O12527"/>
      <c r="P12527"/>
      <c r="Q12527"/>
    </row>
    <row r="12528" spans="3:17" x14ac:dyDescent="0.35">
      <c r="C12528"/>
      <c r="D12528"/>
      <c r="E12528"/>
      <c r="F12528"/>
      <c r="G12528"/>
      <c r="H12528"/>
      <c r="I12528"/>
      <c r="J12528"/>
      <c r="K12528"/>
      <c r="L12528"/>
      <c r="M12528"/>
      <c r="N12528"/>
      <c r="O12528"/>
      <c r="P12528"/>
      <c r="Q12528"/>
    </row>
    <row r="12529" spans="3:17" x14ac:dyDescent="0.35">
      <c r="C12529"/>
      <c r="D12529"/>
      <c r="E12529"/>
      <c r="F12529"/>
      <c r="G12529"/>
      <c r="H12529"/>
      <c r="I12529"/>
      <c r="J12529"/>
      <c r="K12529"/>
      <c r="L12529"/>
      <c r="M12529"/>
      <c r="N12529"/>
      <c r="O12529"/>
      <c r="P12529"/>
      <c r="Q12529"/>
    </row>
    <row r="12530" spans="3:17" x14ac:dyDescent="0.35">
      <c r="C12530"/>
      <c r="D12530"/>
      <c r="E12530"/>
      <c r="F12530"/>
      <c r="G12530"/>
      <c r="H12530"/>
      <c r="I12530"/>
      <c r="J12530"/>
      <c r="K12530"/>
      <c r="L12530"/>
      <c r="M12530"/>
      <c r="N12530"/>
      <c r="O12530"/>
      <c r="P12530"/>
      <c r="Q12530"/>
    </row>
    <row r="12531" spans="3:17" x14ac:dyDescent="0.35">
      <c r="C12531"/>
      <c r="D12531"/>
      <c r="E12531"/>
      <c r="F12531"/>
      <c r="G12531"/>
      <c r="H12531"/>
      <c r="I12531"/>
      <c r="J12531"/>
      <c r="K12531"/>
      <c r="L12531"/>
      <c r="M12531"/>
      <c r="N12531"/>
      <c r="O12531"/>
      <c r="P12531"/>
      <c r="Q12531"/>
    </row>
    <row r="12532" spans="3:17" x14ac:dyDescent="0.35">
      <c r="C12532"/>
      <c r="D12532"/>
      <c r="E12532"/>
      <c r="F12532"/>
      <c r="G12532"/>
      <c r="H12532"/>
      <c r="I12532"/>
      <c r="J12532"/>
      <c r="K12532"/>
      <c r="L12532"/>
      <c r="M12532"/>
      <c r="N12532"/>
      <c r="O12532"/>
      <c r="P12532"/>
      <c r="Q12532"/>
    </row>
    <row r="12533" spans="3:17" x14ac:dyDescent="0.35">
      <c r="C12533"/>
      <c r="D12533"/>
      <c r="E12533"/>
      <c r="F12533"/>
      <c r="G12533"/>
      <c r="H12533"/>
      <c r="I12533"/>
      <c r="J12533"/>
      <c r="K12533"/>
      <c r="L12533"/>
      <c r="M12533"/>
      <c r="N12533"/>
      <c r="O12533"/>
      <c r="P12533"/>
      <c r="Q12533"/>
    </row>
    <row r="12534" spans="3:17" x14ac:dyDescent="0.35">
      <c r="C12534"/>
      <c r="D12534"/>
      <c r="E12534"/>
      <c r="F12534"/>
      <c r="G12534"/>
      <c r="H12534"/>
      <c r="I12534"/>
      <c r="J12534"/>
      <c r="K12534"/>
      <c r="L12534"/>
      <c r="M12534"/>
      <c r="N12534"/>
      <c r="O12534"/>
      <c r="P12534"/>
      <c r="Q12534"/>
    </row>
    <row r="12535" spans="3:17" x14ac:dyDescent="0.35">
      <c r="C12535"/>
      <c r="D12535"/>
      <c r="E12535"/>
      <c r="F12535"/>
      <c r="G12535"/>
      <c r="H12535"/>
      <c r="I12535"/>
      <c r="J12535"/>
      <c r="K12535"/>
      <c r="L12535"/>
      <c r="M12535"/>
      <c r="N12535"/>
      <c r="O12535"/>
      <c r="P12535"/>
      <c r="Q12535"/>
    </row>
    <row r="12536" spans="3:17" x14ac:dyDescent="0.35">
      <c r="C12536"/>
      <c r="D12536"/>
      <c r="E12536"/>
      <c r="F12536"/>
      <c r="G12536"/>
      <c r="H12536"/>
      <c r="I12536"/>
      <c r="J12536"/>
      <c r="K12536"/>
      <c r="L12536"/>
      <c r="M12536"/>
      <c r="N12536"/>
      <c r="O12536"/>
      <c r="P12536"/>
      <c r="Q12536"/>
    </row>
    <row r="12537" spans="3:17" x14ac:dyDescent="0.35">
      <c r="C12537"/>
      <c r="D12537"/>
      <c r="E12537"/>
      <c r="F12537"/>
      <c r="G12537"/>
      <c r="H12537"/>
      <c r="I12537"/>
      <c r="J12537"/>
      <c r="K12537"/>
      <c r="L12537"/>
      <c r="M12537"/>
      <c r="N12537"/>
      <c r="O12537"/>
      <c r="P12537"/>
      <c r="Q12537"/>
    </row>
    <row r="12538" spans="3:17" x14ac:dyDescent="0.35">
      <c r="C12538"/>
      <c r="D12538"/>
      <c r="E12538"/>
      <c r="F12538"/>
      <c r="G12538"/>
      <c r="H12538"/>
      <c r="I12538"/>
      <c r="J12538"/>
      <c r="K12538"/>
      <c r="L12538"/>
      <c r="M12538"/>
      <c r="N12538"/>
      <c r="O12538"/>
      <c r="P12538"/>
      <c r="Q12538"/>
    </row>
    <row r="12539" spans="3:17" x14ac:dyDescent="0.35">
      <c r="C12539"/>
      <c r="D12539"/>
      <c r="E12539"/>
      <c r="F12539"/>
      <c r="G12539"/>
      <c r="H12539"/>
      <c r="I12539"/>
      <c r="J12539"/>
      <c r="K12539"/>
      <c r="L12539"/>
      <c r="M12539"/>
      <c r="N12539"/>
      <c r="O12539"/>
      <c r="P12539"/>
      <c r="Q12539"/>
    </row>
    <row r="12540" spans="3:17" x14ac:dyDescent="0.35">
      <c r="C12540"/>
      <c r="D12540"/>
      <c r="E12540"/>
      <c r="F12540"/>
      <c r="G12540"/>
      <c r="H12540"/>
      <c r="I12540"/>
      <c r="J12540"/>
      <c r="K12540"/>
      <c r="L12540"/>
      <c r="M12540"/>
      <c r="N12540"/>
      <c r="O12540"/>
      <c r="P12540"/>
      <c r="Q12540"/>
    </row>
    <row r="12541" spans="3:17" x14ac:dyDescent="0.35">
      <c r="C12541"/>
      <c r="D12541"/>
      <c r="E12541"/>
      <c r="F12541"/>
      <c r="G12541"/>
      <c r="H12541"/>
      <c r="I12541"/>
      <c r="J12541"/>
      <c r="K12541"/>
      <c r="L12541"/>
      <c r="M12541"/>
      <c r="N12541"/>
      <c r="O12541"/>
      <c r="P12541"/>
      <c r="Q12541"/>
    </row>
    <row r="12542" spans="3:17" x14ac:dyDescent="0.35">
      <c r="C12542"/>
      <c r="D12542"/>
      <c r="E12542"/>
      <c r="F12542"/>
      <c r="G12542"/>
      <c r="H12542"/>
      <c r="I12542"/>
      <c r="J12542"/>
      <c r="K12542"/>
      <c r="L12542"/>
      <c r="M12542"/>
      <c r="N12542"/>
      <c r="O12542"/>
      <c r="P12542"/>
      <c r="Q12542"/>
    </row>
    <row r="12543" spans="3:17" x14ac:dyDescent="0.35">
      <c r="C12543"/>
      <c r="D12543"/>
      <c r="E12543"/>
      <c r="F12543"/>
      <c r="G12543"/>
      <c r="H12543"/>
      <c r="I12543"/>
      <c r="J12543"/>
      <c r="K12543"/>
      <c r="L12543"/>
      <c r="M12543"/>
      <c r="N12543"/>
      <c r="O12543"/>
      <c r="P12543"/>
      <c r="Q12543"/>
    </row>
    <row r="12544" spans="3:17" x14ac:dyDescent="0.35">
      <c r="C12544"/>
      <c r="D12544"/>
      <c r="E12544"/>
      <c r="F12544"/>
      <c r="G12544"/>
      <c r="H12544"/>
      <c r="I12544"/>
      <c r="J12544"/>
      <c r="K12544"/>
      <c r="L12544"/>
      <c r="M12544"/>
      <c r="N12544"/>
      <c r="O12544"/>
      <c r="P12544"/>
      <c r="Q12544"/>
    </row>
    <row r="12545" spans="3:17" x14ac:dyDescent="0.35">
      <c r="C12545"/>
      <c r="D12545"/>
      <c r="E12545"/>
      <c r="F12545"/>
      <c r="G12545"/>
      <c r="H12545"/>
      <c r="I12545"/>
      <c r="J12545"/>
      <c r="K12545"/>
      <c r="L12545"/>
      <c r="M12545"/>
      <c r="N12545"/>
      <c r="O12545"/>
      <c r="P12545"/>
      <c r="Q12545"/>
    </row>
    <row r="12546" spans="3:17" x14ac:dyDescent="0.35">
      <c r="C12546"/>
      <c r="D12546"/>
      <c r="E12546"/>
      <c r="F12546"/>
      <c r="G12546"/>
      <c r="H12546"/>
      <c r="I12546"/>
      <c r="J12546"/>
      <c r="K12546"/>
      <c r="L12546"/>
      <c r="M12546"/>
      <c r="N12546"/>
      <c r="O12546"/>
      <c r="P12546"/>
      <c r="Q12546"/>
    </row>
    <row r="12547" spans="3:17" x14ac:dyDescent="0.35">
      <c r="C12547"/>
      <c r="D12547"/>
      <c r="E12547"/>
      <c r="F12547"/>
      <c r="G12547"/>
      <c r="H12547"/>
      <c r="I12547"/>
      <c r="J12547"/>
      <c r="K12547"/>
      <c r="L12547"/>
      <c r="M12547"/>
      <c r="N12547"/>
      <c r="O12547"/>
      <c r="P12547"/>
      <c r="Q12547"/>
    </row>
    <row r="12548" spans="3:17" x14ac:dyDescent="0.35">
      <c r="C12548"/>
      <c r="D12548"/>
      <c r="E12548"/>
      <c r="F12548"/>
      <c r="G12548"/>
      <c r="H12548"/>
      <c r="I12548"/>
      <c r="J12548"/>
      <c r="K12548"/>
      <c r="L12548"/>
      <c r="M12548"/>
      <c r="N12548"/>
      <c r="O12548"/>
      <c r="P12548"/>
      <c r="Q12548"/>
    </row>
    <row r="12549" spans="3:17" x14ac:dyDescent="0.35">
      <c r="C12549"/>
      <c r="D12549"/>
      <c r="E12549"/>
      <c r="F12549"/>
      <c r="G12549"/>
      <c r="H12549"/>
      <c r="I12549"/>
      <c r="J12549"/>
      <c r="K12549"/>
      <c r="L12549"/>
      <c r="M12549"/>
      <c r="N12549"/>
      <c r="O12549"/>
      <c r="P12549"/>
      <c r="Q12549"/>
    </row>
    <row r="12550" spans="3:17" x14ac:dyDescent="0.35">
      <c r="C12550"/>
      <c r="D12550"/>
      <c r="E12550"/>
      <c r="F12550"/>
      <c r="G12550"/>
      <c r="H12550"/>
      <c r="I12550"/>
      <c r="J12550"/>
      <c r="K12550"/>
      <c r="L12550"/>
      <c r="M12550"/>
      <c r="N12550"/>
      <c r="O12550"/>
      <c r="P12550"/>
      <c r="Q12550"/>
    </row>
    <row r="12551" spans="3:17" x14ac:dyDescent="0.35">
      <c r="C12551"/>
      <c r="D12551"/>
      <c r="E12551"/>
      <c r="F12551"/>
      <c r="G12551"/>
      <c r="H12551"/>
      <c r="I12551"/>
      <c r="J12551"/>
      <c r="K12551"/>
      <c r="L12551"/>
      <c r="M12551"/>
      <c r="N12551"/>
      <c r="O12551"/>
      <c r="P12551"/>
      <c r="Q12551"/>
    </row>
    <row r="12552" spans="3:17" x14ac:dyDescent="0.35">
      <c r="C12552"/>
      <c r="D12552"/>
      <c r="E12552"/>
      <c r="F12552"/>
      <c r="G12552"/>
      <c r="H12552"/>
      <c r="I12552"/>
      <c r="J12552"/>
      <c r="K12552"/>
      <c r="L12552"/>
      <c r="M12552"/>
      <c r="N12552"/>
      <c r="O12552"/>
      <c r="P12552"/>
      <c r="Q12552"/>
    </row>
    <row r="12553" spans="3:17" x14ac:dyDescent="0.35">
      <c r="C12553"/>
      <c r="D12553"/>
      <c r="E12553"/>
      <c r="F12553"/>
      <c r="G12553"/>
      <c r="H12553"/>
      <c r="I12553"/>
      <c r="J12553"/>
      <c r="K12553"/>
      <c r="L12553"/>
      <c r="M12553"/>
      <c r="N12553"/>
      <c r="O12553"/>
      <c r="P12553"/>
      <c r="Q12553"/>
    </row>
    <row r="12554" spans="3:17" x14ac:dyDescent="0.35">
      <c r="C12554"/>
      <c r="D12554"/>
      <c r="E12554"/>
      <c r="F12554"/>
      <c r="G12554"/>
      <c r="H12554"/>
      <c r="I12554"/>
      <c r="J12554"/>
      <c r="K12554"/>
      <c r="L12554"/>
      <c r="M12554"/>
      <c r="N12554"/>
      <c r="O12554"/>
      <c r="P12554"/>
      <c r="Q12554"/>
    </row>
    <row r="12555" spans="3:17" x14ac:dyDescent="0.35">
      <c r="C12555"/>
      <c r="D12555"/>
      <c r="E12555"/>
      <c r="F12555"/>
      <c r="G12555"/>
      <c r="H12555"/>
      <c r="I12555"/>
      <c r="J12555"/>
      <c r="K12555"/>
      <c r="L12555"/>
      <c r="M12555"/>
      <c r="N12555"/>
      <c r="O12555"/>
      <c r="P12555"/>
      <c r="Q12555"/>
    </row>
    <row r="12556" spans="3:17" x14ac:dyDescent="0.35">
      <c r="C12556"/>
      <c r="D12556"/>
      <c r="E12556"/>
      <c r="F12556"/>
      <c r="G12556"/>
      <c r="H12556"/>
      <c r="I12556"/>
      <c r="J12556"/>
      <c r="K12556"/>
      <c r="L12556"/>
      <c r="M12556"/>
      <c r="N12556"/>
      <c r="O12556"/>
      <c r="P12556"/>
      <c r="Q12556"/>
    </row>
    <row r="12557" spans="3:17" x14ac:dyDescent="0.35">
      <c r="C12557"/>
      <c r="D12557"/>
      <c r="E12557"/>
      <c r="F12557"/>
      <c r="G12557"/>
      <c r="H12557"/>
      <c r="I12557"/>
      <c r="J12557"/>
      <c r="K12557"/>
      <c r="L12557"/>
      <c r="M12557"/>
      <c r="N12557"/>
      <c r="O12557"/>
      <c r="P12557"/>
      <c r="Q12557"/>
    </row>
    <row r="12558" spans="3:17" x14ac:dyDescent="0.35">
      <c r="C12558"/>
      <c r="D12558"/>
      <c r="E12558"/>
      <c r="F12558"/>
      <c r="G12558"/>
      <c r="H12558"/>
      <c r="I12558"/>
      <c r="J12558"/>
      <c r="K12558"/>
      <c r="L12558"/>
      <c r="M12558"/>
      <c r="N12558"/>
      <c r="O12558"/>
      <c r="P12558"/>
      <c r="Q12558"/>
    </row>
    <row r="12559" spans="3:17" x14ac:dyDescent="0.35">
      <c r="C12559"/>
      <c r="D12559"/>
      <c r="E12559"/>
      <c r="F12559"/>
      <c r="G12559"/>
      <c r="H12559"/>
      <c r="I12559"/>
      <c r="J12559"/>
      <c r="K12559"/>
      <c r="L12559"/>
      <c r="M12559"/>
      <c r="N12559"/>
      <c r="O12559"/>
      <c r="P12559"/>
      <c r="Q12559"/>
    </row>
    <row r="12560" spans="3:17" x14ac:dyDescent="0.35">
      <c r="C12560"/>
      <c r="D12560"/>
      <c r="E12560"/>
      <c r="F12560"/>
      <c r="G12560"/>
      <c r="H12560"/>
      <c r="I12560"/>
      <c r="J12560"/>
      <c r="K12560"/>
      <c r="L12560"/>
      <c r="M12560"/>
      <c r="N12560"/>
      <c r="O12560"/>
      <c r="P12560"/>
      <c r="Q12560"/>
    </row>
    <row r="12561" spans="3:17" x14ac:dyDescent="0.35">
      <c r="C12561"/>
      <c r="D12561"/>
      <c r="E12561"/>
      <c r="F12561"/>
      <c r="G12561"/>
      <c r="H12561"/>
      <c r="I12561"/>
      <c r="J12561"/>
      <c r="K12561"/>
      <c r="L12561"/>
      <c r="M12561"/>
      <c r="N12561"/>
      <c r="O12561"/>
      <c r="P12561"/>
      <c r="Q12561"/>
    </row>
    <row r="12562" spans="3:17" x14ac:dyDescent="0.35">
      <c r="C12562"/>
      <c r="D12562"/>
      <c r="E12562"/>
      <c r="F12562"/>
      <c r="G12562"/>
      <c r="H12562"/>
      <c r="I12562"/>
      <c r="J12562"/>
      <c r="K12562"/>
      <c r="L12562"/>
      <c r="M12562"/>
      <c r="N12562"/>
      <c r="O12562"/>
      <c r="P12562"/>
      <c r="Q12562"/>
    </row>
    <row r="12563" spans="3:17" x14ac:dyDescent="0.35">
      <c r="C12563"/>
      <c r="D12563"/>
      <c r="E12563"/>
      <c r="F12563"/>
      <c r="G12563"/>
      <c r="H12563"/>
      <c r="I12563"/>
      <c r="J12563"/>
      <c r="K12563"/>
      <c r="L12563"/>
      <c r="M12563"/>
      <c r="N12563"/>
      <c r="O12563"/>
      <c r="P12563"/>
      <c r="Q12563"/>
    </row>
    <row r="12564" spans="3:17" x14ac:dyDescent="0.35">
      <c r="C12564"/>
      <c r="D12564"/>
      <c r="E12564"/>
      <c r="F12564"/>
      <c r="G12564"/>
      <c r="H12564"/>
      <c r="I12564"/>
      <c r="J12564"/>
      <c r="K12564"/>
      <c r="L12564"/>
      <c r="M12564"/>
      <c r="N12564"/>
      <c r="O12564"/>
      <c r="P12564"/>
      <c r="Q12564"/>
    </row>
    <row r="12565" spans="3:17" x14ac:dyDescent="0.35">
      <c r="C12565"/>
      <c r="D12565"/>
      <c r="E12565"/>
      <c r="F12565"/>
      <c r="G12565"/>
      <c r="H12565"/>
      <c r="I12565"/>
      <c r="J12565"/>
      <c r="K12565"/>
      <c r="L12565"/>
      <c r="M12565"/>
      <c r="N12565"/>
      <c r="O12565"/>
      <c r="P12565"/>
      <c r="Q12565"/>
    </row>
    <row r="12566" spans="3:17" x14ac:dyDescent="0.35">
      <c r="C12566"/>
      <c r="D12566"/>
      <c r="E12566"/>
      <c r="F12566"/>
      <c r="G12566"/>
      <c r="H12566"/>
      <c r="I12566"/>
      <c r="J12566"/>
      <c r="K12566"/>
      <c r="L12566"/>
      <c r="M12566"/>
      <c r="N12566"/>
      <c r="O12566"/>
      <c r="P12566"/>
      <c r="Q12566"/>
    </row>
    <row r="12567" spans="3:17" x14ac:dyDescent="0.35">
      <c r="C12567"/>
      <c r="D12567"/>
      <c r="E12567"/>
      <c r="F12567"/>
      <c r="G12567"/>
      <c r="H12567"/>
      <c r="I12567"/>
      <c r="J12567"/>
      <c r="K12567"/>
      <c r="L12567"/>
      <c r="M12567"/>
      <c r="N12567"/>
      <c r="O12567"/>
      <c r="P12567"/>
      <c r="Q12567"/>
    </row>
    <row r="12568" spans="3:17" x14ac:dyDescent="0.35">
      <c r="C12568"/>
      <c r="D12568"/>
      <c r="E12568"/>
      <c r="F12568"/>
      <c r="G12568"/>
      <c r="H12568"/>
      <c r="I12568"/>
      <c r="J12568"/>
      <c r="K12568"/>
      <c r="L12568"/>
      <c r="M12568"/>
      <c r="N12568"/>
      <c r="O12568"/>
      <c r="P12568"/>
      <c r="Q12568"/>
    </row>
    <row r="12569" spans="3:17" x14ac:dyDescent="0.35">
      <c r="C12569"/>
      <c r="D12569"/>
      <c r="E12569"/>
      <c r="F12569"/>
      <c r="G12569"/>
      <c r="H12569"/>
      <c r="I12569"/>
      <c r="J12569"/>
      <c r="K12569"/>
      <c r="L12569"/>
      <c r="M12569"/>
      <c r="N12569"/>
      <c r="O12569"/>
      <c r="P12569"/>
      <c r="Q12569"/>
    </row>
    <row r="12570" spans="3:17" x14ac:dyDescent="0.35">
      <c r="C12570"/>
      <c r="D12570"/>
      <c r="E12570"/>
      <c r="F12570"/>
      <c r="G12570"/>
      <c r="H12570"/>
      <c r="I12570"/>
      <c r="J12570"/>
      <c r="K12570"/>
      <c r="L12570"/>
      <c r="M12570"/>
      <c r="N12570"/>
      <c r="O12570"/>
      <c r="P12570"/>
      <c r="Q12570"/>
    </row>
    <row r="12571" spans="3:17" x14ac:dyDescent="0.35">
      <c r="C12571"/>
      <c r="D12571"/>
      <c r="E12571"/>
      <c r="F12571"/>
      <c r="G12571"/>
      <c r="H12571"/>
      <c r="I12571"/>
      <c r="J12571"/>
      <c r="K12571"/>
      <c r="L12571"/>
      <c r="M12571"/>
      <c r="N12571"/>
      <c r="O12571"/>
      <c r="P12571"/>
      <c r="Q12571"/>
    </row>
    <row r="12572" spans="3:17" x14ac:dyDescent="0.35">
      <c r="C12572"/>
      <c r="D12572"/>
      <c r="E12572"/>
      <c r="F12572"/>
      <c r="G12572"/>
      <c r="H12572"/>
      <c r="I12572"/>
      <c r="J12572"/>
      <c r="K12572"/>
      <c r="L12572"/>
      <c r="M12572"/>
      <c r="N12572"/>
      <c r="O12572"/>
      <c r="P12572"/>
      <c r="Q12572"/>
    </row>
    <row r="12573" spans="3:17" x14ac:dyDescent="0.35">
      <c r="C12573"/>
      <c r="D12573"/>
      <c r="E12573"/>
      <c r="F12573"/>
      <c r="G12573"/>
      <c r="H12573"/>
      <c r="I12573"/>
      <c r="J12573"/>
      <c r="K12573"/>
      <c r="L12573"/>
      <c r="M12573"/>
      <c r="N12573"/>
      <c r="O12573"/>
      <c r="P12573"/>
      <c r="Q12573"/>
    </row>
    <row r="12574" spans="3:17" x14ac:dyDescent="0.35">
      <c r="C12574"/>
      <c r="D12574"/>
      <c r="E12574"/>
      <c r="F12574"/>
      <c r="G12574"/>
      <c r="H12574"/>
      <c r="I12574"/>
      <c r="J12574"/>
      <c r="K12574"/>
      <c r="L12574"/>
      <c r="M12574"/>
      <c r="N12574"/>
      <c r="O12574"/>
      <c r="P12574"/>
      <c r="Q12574"/>
    </row>
    <row r="12575" spans="3:17" x14ac:dyDescent="0.35">
      <c r="C12575"/>
      <c r="D12575"/>
      <c r="E12575"/>
      <c r="F12575"/>
      <c r="G12575"/>
      <c r="H12575"/>
      <c r="I12575"/>
      <c r="J12575"/>
      <c r="K12575"/>
      <c r="L12575"/>
      <c r="M12575"/>
      <c r="N12575"/>
      <c r="O12575"/>
      <c r="P12575"/>
      <c r="Q12575"/>
    </row>
    <row r="12576" spans="3:17" x14ac:dyDescent="0.35">
      <c r="C12576"/>
      <c r="D12576"/>
      <c r="E12576"/>
      <c r="F12576"/>
      <c r="G12576"/>
      <c r="H12576"/>
      <c r="I12576"/>
      <c r="J12576"/>
      <c r="K12576"/>
      <c r="L12576"/>
      <c r="M12576"/>
      <c r="N12576"/>
      <c r="O12576"/>
      <c r="P12576"/>
      <c r="Q12576"/>
    </row>
    <row r="12577" spans="3:17" x14ac:dyDescent="0.35">
      <c r="C12577"/>
      <c r="D12577"/>
      <c r="E12577"/>
      <c r="F12577"/>
      <c r="G12577"/>
      <c r="H12577"/>
      <c r="I12577"/>
      <c r="J12577"/>
      <c r="K12577"/>
      <c r="L12577"/>
      <c r="M12577"/>
      <c r="N12577"/>
      <c r="O12577"/>
      <c r="P12577"/>
      <c r="Q12577"/>
    </row>
    <row r="12578" spans="3:17" x14ac:dyDescent="0.35">
      <c r="C12578"/>
      <c r="D12578"/>
      <c r="E12578"/>
      <c r="F12578"/>
      <c r="G12578"/>
      <c r="H12578"/>
      <c r="I12578"/>
      <c r="J12578"/>
      <c r="K12578"/>
      <c r="L12578"/>
      <c r="M12578"/>
      <c r="N12578"/>
      <c r="O12578"/>
      <c r="P12578"/>
      <c r="Q12578"/>
    </row>
    <row r="12579" spans="3:17" x14ac:dyDescent="0.35">
      <c r="C12579"/>
      <c r="D12579"/>
      <c r="E12579"/>
      <c r="F12579"/>
      <c r="G12579"/>
      <c r="H12579"/>
      <c r="I12579"/>
      <c r="J12579"/>
      <c r="K12579"/>
      <c r="L12579"/>
      <c r="M12579"/>
      <c r="N12579"/>
      <c r="O12579"/>
      <c r="P12579"/>
      <c r="Q12579"/>
    </row>
    <row r="12580" spans="3:17" x14ac:dyDescent="0.35">
      <c r="C12580"/>
      <c r="D12580"/>
      <c r="E12580"/>
      <c r="F12580"/>
      <c r="G12580"/>
      <c r="H12580"/>
      <c r="I12580"/>
      <c r="J12580"/>
      <c r="K12580"/>
      <c r="L12580"/>
      <c r="M12580"/>
      <c r="N12580"/>
      <c r="O12580"/>
      <c r="P12580"/>
      <c r="Q12580"/>
    </row>
    <row r="12581" spans="3:17" x14ac:dyDescent="0.35">
      <c r="C12581"/>
      <c r="D12581"/>
      <c r="E12581"/>
      <c r="F12581"/>
      <c r="G12581"/>
      <c r="H12581"/>
      <c r="I12581"/>
      <c r="J12581"/>
      <c r="K12581"/>
      <c r="L12581"/>
      <c r="M12581"/>
      <c r="N12581"/>
      <c r="O12581"/>
      <c r="P12581"/>
      <c r="Q12581"/>
    </row>
    <row r="12582" spans="3:17" x14ac:dyDescent="0.35">
      <c r="C12582"/>
      <c r="D12582"/>
      <c r="E12582"/>
      <c r="F12582"/>
      <c r="G12582"/>
      <c r="H12582"/>
      <c r="I12582"/>
      <c r="J12582"/>
      <c r="K12582"/>
      <c r="L12582"/>
      <c r="M12582"/>
      <c r="N12582"/>
      <c r="O12582"/>
      <c r="P12582"/>
      <c r="Q12582"/>
    </row>
    <row r="12583" spans="3:17" x14ac:dyDescent="0.35">
      <c r="C12583"/>
      <c r="D12583"/>
      <c r="E12583"/>
      <c r="F12583"/>
      <c r="G12583"/>
      <c r="H12583"/>
      <c r="I12583"/>
      <c r="J12583"/>
      <c r="K12583"/>
      <c r="L12583"/>
      <c r="M12583"/>
      <c r="N12583"/>
      <c r="O12583"/>
      <c r="P12583"/>
      <c r="Q12583"/>
    </row>
    <row r="12584" spans="3:17" x14ac:dyDescent="0.35">
      <c r="C12584"/>
      <c r="D12584"/>
      <c r="E12584"/>
      <c r="F12584"/>
      <c r="G12584"/>
      <c r="H12584"/>
      <c r="I12584"/>
      <c r="J12584"/>
      <c r="K12584"/>
      <c r="L12584"/>
      <c r="M12584"/>
      <c r="N12584"/>
      <c r="O12584"/>
      <c r="P12584"/>
      <c r="Q12584"/>
    </row>
    <row r="12585" spans="3:17" x14ac:dyDescent="0.35">
      <c r="C12585"/>
      <c r="D12585"/>
      <c r="E12585"/>
      <c r="F12585"/>
      <c r="G12585"/>
      <c r="H12585"/>
      <c r="I12585"/>
      <c r="J12585"/>
      <c r="K12585"/>
      <c r="L12585"/>
      <c r="M12585"/>
      <c r="N12585"/>
      <c r="O12585"/>
      <c r="P12585"/>
      <c r="Q12585"/>
    </row>
    <row r="12586" spans="3:17" x14ac:dyDescent="0.35">
      <c r="C12586"/>
      <c r="D12586"/>
      <c r="E12586"/>
      <c r="F12586"/>
      <c r="G12586"/>
      <c r="H12586"/>
      <c r="I12586"/>
      <c r="J12586"/>
      <c r="K12586"/>
      <c r="L12586"/>
      <c r="M12586"/>
      <c r="N12586"/>
      <c r="O12586"/>
      <c r="P12586"/>
      <c r="Q12586"/>
    </row>
    <row r="12587" spans="3:17" x14ac:dyDescent="0.35">
      <c r="C12587"/>
      <c r="D12587"/>
      <c r="E12587"/>
      <c r="F12587"/>
      <c r="G12587"/>
      <c r="H12587"/>
      <c r="I12587"/>
      <c r="J12587"/>
      <c r="K12587"/>
      <c r="L12587"/>
      <c r="M12587"/>
      <c r="N12587"/>
      <c r="O12587"/>
      <c r="P12587"/>
      <c r="Q12587"/>
    </row>
    <row r="12588" spans="3:17" x14ac:dyDescent="0.35">
      <c r="C12588"/>
      <c r="D12588"/>
      <c r="E12588"/>
      <c r="F12588"/>
      <c r="G12588"/>
      <c r="H12588"/>
      <c r="I12588"/>
      <c r="J12588"/>
      <c r="K12588"/>
      <c r="L12588"/>
      <c r="M12588"/>
      <c r="N12588"/>
      <c r="O12588"/>
      <c r="P12588"/>
      <c r="Q12588"/>
    </row>
    <row r="12589" spans="3:17" x14ac:dyDescent="0.35">
      <c r="C12589"/>
      <c r="D12589"/>
      <c r="E12589"/>
      <c r="F12589"/>
      <c r="G12589"/>
      <c r="H12589"/>
      <c r="I12589"/>
      <c r="J12589"/>
      <c r="K12589"/>
      <c r="L12589"/>
      <c r="M12589"/>
      <c r="N12589"/>
      <c r="O12589"/>
      <c r="P12589"/>
      <c r="Q12589"/>
    </row>
    <row r="12590" spans="3:17" x14ac:dyDescent="0.35">
      <c r="C12590"/>
      <c r="D12590"/>
      <c r="E12590"/>
      <c r="F12590"/>
      <c r="G12590"/>
      <c r="H12590"/>
      <c r="I12590"/>
      <c r="J12590"/>
      <c r="K12590"/>
      <c r="L12590"/>
      <c r="M12590"/>
      <c r="N12590"/>
      <c r="O12590"/>
      <c r="P12590"/>
      <c r="Q12590"/>
    </row>
    <row r="12591" spans="3:17" x14ac:dyDescent="0.35">
      <c r="C12591"/>
      <c r="D12591"/>
      <c r="E12591"/>
      <c r="F12591"/>
      <c r="G12591"/>
      <c r="H12591"/>
      <c r="I12591"/>
      <c r="J12591"/>
      <c r="K12591"/>
      <c r="L12591"/>
      <c r="M12591"/>
      <c r="N12591"/>
      <c r="O12591"/>
      <c r="P12591"/>
      <c r="Q12591"/>
    </row>
    <row r="12592" spans="3:17" x14ac:dyDescent="0.35">
      <c r="C12592"/>
      <c r="D12592"/>
      <c r="E12592"/>
      <c r="F12592"/>
      <c r="G12592"/>
      <c r="H12592"/>
      <c r="I12592"/>
      <c r="J12592"/>
      <c r="K12592"/>
      <c r="L12592"/>
      <c r="M12592"/>
      <c r="N12592"/>
      <c r="O12592"/>
      <c r="P12592"/>
      <c r="Q12592"/>
    </row>
    <row r="12593" spans="3:17" x14ac:dyDescent="0.35">
      <c r="C12593"/>
      <c r="D12593"/>
      <c r="E12593"/>
      <c r="F12593"/>
      <c r="G12593"/>
      <c r="H12593"/>
      <c r="I12593"/>
      <c r="J12593"/>
      <c r="K12593"/>
      <c r="L12593"/>
      <c r="M12593"/>
      <c r="N12593"/>
      <c r="O12593"/>
      <c r="P12593"/>
      <c r="Q12593"/>
    </row>
    <row r="12594" spans="3:17" x14ac:dyDescent="0.35">
      <c r="C12594"/>
      <c r="D12594"/>
      <c r="E12594"/>
      <c r="F12594"/>
      <c r="G12594"/>
      <c r="H12594"/>
      <c r="I12594"/>
      <c r="J12594"/>
      <c r="K12594"/>
      <c r="L12594"/>
      <c r="M12594"/>
      <c r="N12594"/>
      <c r="O12594"/>
      <c r="P12594"/>
      <c r="Q12594"/>
    </row>
    <row r="12595" spans="3:17" x14ac:dyDescent="0.35">
      <c r="C12595"/>
      <c r="D12595"/>
      <c r="E12595"/>
      <c r="F12595"/>
      <c r="G12595"/>
      <c r="H12595"/>
      <c r="I12595"/>
      <c r="J12595"/>
      <c r="K12595"/>
      <c r="L12595"/>
      <c r="M12595"/>
      <c r="N12595"/>
      <c r="O12595"/>
      <c r="P12595"/>
      <c r="Q12595"/>
    </row>
    <row r="12596" spans="3:17" x14ac:dyDescent="0.35">
      <c r="C12596"/>
      <c r="D12596"/>
      <c r="E12596"/>
      <c r="F12596"/>
      <c r="G12596"/>
      <c r="H12596"/>
      <c r="I12596"/>
      <c r="J12596"/>
      <c r="K12596"/>
      <c r="L12596"/>
      <c r="M12596"/>
      <c r="N12596"/>
      <c r="O12596"/>
      <c r="P12596"/>
      <c r="Q12596"/>
    </row>
    <row r="12597" spans="3:17" x14ac:dyDescent="0.35">
      <c r="C12597"/>
      <c r="D12597"/>
      <c r="E12597"/>
      <c r="F12597"/>
      <c r="G12597"/>
      <c r="H12597"/>
      <c r="I12597"/>
      <c r="J12597"/>
      <c r="K12597"/>
      <c r="L12597"/>
      <c r="M12597"/>
      <c r="N12597"/>
      <c r="O12597"/>
      <c r="P12597"/>
      <c r="Q12597"/>
    </row>
    <row r="12598" spans="3:17" x14ac:dyDescent="0.35">
      <c r="C12598"/>
      <c r="D12598"/>
      <c r="E12598"/>
      <c r="F12598"/>
      <c r="G12598"/>
      <c r="H12598"/>
      <c r="I12598"/>
      <c r="J12598"/>
      <c r="K12598"/>
      <c r="L12598"/>
      <c r="M12598"/>
      <c r="N12598"/>
      <c r="O12598"/>
      <c r="P12598"/>
      <c r="Q12598"/>
    </row>
    <row r="12599" spans="3:17" x14ac:dyDescent="0.35">
      <c r="C12599"/>
      <c r="D12599"/>
      <c r="E12599"/>
      <c r="F12599"/>
      <c r="G12599"/>
      <c r="H12599"/>
      <c r="I12599"/>
      <c r="J12599"/>
      <c r="K12599"/>
      <c r="L12599"/>
      <c r="M12599"/>
      <c r="N12599"/>
      <c r="O12599"/>
      <c r="P12599"/>
      <c r="Q12599"/>
    </row>
    <row r="12600" spans="3:17" x14ac:dyDescent="0.35">
      <c r="C12600"/>
      <c r="D12600"/>
      <c r="E12600"/>
      <c r="F12600"/>
      <c r="G12600"/>
      <c r="H12600"/>
      <c r="I12600"/>
      <c r="J12600"/>
      <c r="K12600"/>
      <c r="L12600"/>
      <c r="M12600"/>
      <c r="N12600"/>
      <c r="O12600"/>
      <c r="P12600"/>
      <c r="Q12600"/>
    </row>
    <row r="12601" spans="3:17" x14ac:dyDescent="0.35">
      <c r="C12601"/>
      <c r="D12601"/>
      <c r="E12601"/>
      <c r="F12601"/>
      <c r="G12601"/>
      <c r="H12601"/>
      <c r="I12601"/>
      <c r="J12601"/>
      <c r="K12601"/>
      <c r="L12601"/>
      <c r="M12601"/>
      <c r="N12601"/>
      <c r="O12601"/>
      <c r="P12601"/>
      <c r="Q12601"/>
    </row>
    <row r="12602" spans="3:17" x14ac:dyDescent="0.35">
      <c r="C12602"/>
      <c r="D12602"/>
      <c r="E12602"/>
      <c r="F12602"/>
      <c r="G12602"/>
      <c r="H12602"/>
      <c r="I12602"/>
      <c r="J12602"/>
      <c r="K12602"/>
      <c r="L12602"/>
      <c r="M12602"/>
      <c r="N12602"/>
      <c r="O12602"/>
      <c r="P12602"/>
      <c r="Q12602"/>
    </row>
    <row r="12603" spans="3:17" x14ac:dyDescent="0.35">
      <c r="C12603"/>
      <c r="D12603"/>
      <c r="E12603"/>
      <c r="F12603"/>
      <c r="G12603"/>
      <c r="H12603"/>
      <c r="I12603"/>
      <c r="J12603"/>
      <c r="K12603"/>
      <c r="L12603"/>
      <c r="M12603"/>
      <c r="N12603"/>
      <c r="O12603"/>
      <c r="P12603"/>
      <c r="Q12603"/>
    </row>
    <row r="12604" spans="3:17" x14ac:dyDescent="0.35">
      <c r="C12604"/>
      <c r="D12604"/>
      <c r="E12604"/>
      <c r="F12604"/>
      <c r="G12604"/>
      <c r="H12604"/>
      <c r="I12604"/>
      <c r="J12604"/>
      <c r="K12604"/>
      <c r="L12604"/>
      <c r="M12604"/>
      <c r="N12604"/>
      <c r="O12604"/>
      <c r="P12604"/>
      <c r="Q12604"/>
    </row>
    <row r="12605" spans="3:17" x14ac:dyDescent="0.35">
      <c r="C12605"/>
      <c r="D12605"/>
      <c r="E12605"/>
      <c r="F12605"/>
      <c r="G12605"/>
      <c r="H12605"/>
      <c r="I12605"/>
      <c r="J12605"/>
      <c r="K12605"/>
      <c r="L12605"/>
      <c r="M12605"/>
      <c r="N12605"/>
      <c r="O12605"/>
      <c r="P12605"/>
      <c r="Q12605"/>
    </row>
    <row r="12606" spans="3:17" x14ac:dyDescent="0.35">
      <c r="C12606"/>
      <c r="D12606"/>
      <c r="E12606"/>
      <c r="F12606"/>
      <c r="G12606"/>
      <c r="H12606"/>
      <c r="I12606"/>
      <c r="J12606"/>
      <c r="K12606"/>
      <c r="L12606"/>
      <c r="M12606"/>
      <c r="N12606"/>
      <c r="O12606"/>
      <c r="P12606"/>
      <c r="Q12606"/>
    </row>
    <row r="12607" spans="3:17" x14ac:dyDescent="0.35">
      <c r="C12607"/>
      <c r="D12607"/>
      <c r="E12607"/>
      <c r="F12607"/>
      <c r="G12607"/>
      <c r="H12607"/>
      <c r="I12607"/>
      <c r="J12607"/>
      <c r="K12607"/>
      <c r="L12607"/>
      <c r="M12607"/>
      <c r="N12607"/>
      <c r="O12607"/>
      <c r="P12607"/>
      <c r="Q12607"/>
    </row>
    <row r="12608" spans="3:17" x14ac:dyDescent="0.35">
      <c r="C12608"/>
      <c r="D12608"/>
      <c r="E12608"/>
      <c r="F12608"/>
      <c r="G12608"/>
      <c r="H12608"/>
      <c r="I12608"/>
      <c r="J12608"/>
      <c r="K12608"/>
      <c r="L12608"/>
      <c r="M12608"/>
      <c r="N12608"/>
      <c r="O12608"/>
      <c r="P12608"/>
      <c r="Q12608"/>
    </row>
    <row r="12609" spans="3:17" x14ac:dyDescent="0.35">
      <c r="C12609"/>
      <c r="D12609"/>
      <c r="E12609"/>
      <c r="F12609"/>
      <c r="G12609"/>
      <c r="H12609"/>
      <c r="I12609"/>
      <c r="J12609"/>
      <c r="K12609"/>
      <c r="L12609"/>
      <c r="M12609"/>
      <c r="N12609"/>
      <c r="O12609"/>
      <c r="P12609"/>
      <c r="Q12609"/>
    </row>
    <row r="12610" spans="3:17" x14ac:dyDescent="0.35">
      <c r="C12610"/>
      <c r="D12610"/>
      <c r="E12610"/>
      <c r="F12610"/>
      <c r="G12610"/>
      <c r="H12610"/>
      <c r="I12610"/>
      <c r="J12610"/>
      <c r="K12610"/>
      <c r="L12610"/>
      <c r="M12610"/>
      <c r="N12610"/>
      <c r="O12610"/>
      <c r="P12610"/>
      <c r="Q12610"/>
    </row>
    <row r="12611" spans="3:17" x14ac:dyDescent="0.35">
      <c r="C12611"/>
      <c r="D12611"/>
      <c r="E12611"/>
      <c r="F12611"/>
      <c r="G12611"/>
      <c r="H12611"/>
      <c r="I12611"/>
      <c r="J12611"/>
      <c r="K12611"/>
      <c r="L12611"/>
      <c r="M12611"/>
      <c r="N12611"/>
      <c r="O12611"/>
      <c r="P12611"/>
      <c r="Q12611"/>
    </row>
    <row r="12612" spans="3:17" x14ac:dyDescent="0.35">
      <c r="C12612"/>
      <c r="D12612"/>
      <c r="E12612"/>
      <c r="F12612"/>
      <c r="G12612"/>
      <c r="H12612"/>
      <c r="I12612"/>
      <c r="J12612"/>
      <c r="K12612"/>
      <c r="L12612"/>
      <c r="M12612"/>
      <c r="N12612"/>
      <c r="O12612"/>
      <c r="P12612"/>
      <c r="Q12612"/>
    </row>
    <row r="12613" spans="3:17" x14ac:dyDescent="0.35">
      <c r="C12613"/>
      <c r="D12613"/>
      <c r="E12613"/>
      <c r="F12613"/>
      <c r="G12613"/>
      <c r="H12613"/>
      <c r="I12613"/>
      <c r="J12613"/>
      <c r="K12613"/>
      <c r="L12613"/>
      <c r="M12613"/>
      <c r="N12613"/>
      <c r="O12613"/>
      <c r="P12613"/>
      <c r="Q12613"/>
    </row>
    <row r="12614" spans="3:17" x14ac:dyDescent="0.35">
      <c r="C12614"/>
      <c r="D12614"/>
      <c r="E12614"/>
      <c r="F12614"/>
      <c r="G12614"/>
      <c r="H12614"/>
      <c r="I12614"/>
      <c r="J12614"/>
      <c r="K12614"/>
      <c r="L12614"/>
      <c r="M12614"/>
      <c r="N12614"/>
      <c r="O12614"/>
      <c r="P12614"/>
      <c r="Q12614"/>
    </row>
    <row r="12615" spans="3:17" x14ac:dyDescent="0.35">
      <c r="C12615"/>
      <c r="D12615"/>
      <c r="E12615"/>
      <c r="F12615"/>
      <c r="G12615"/>
      <c r="H12615"/>
      <c r="I12615"/>
      <c r="J12615"/>
      <c r="K12615"/>
      <c r="L12615"/>
      <c r="M12615"/>
      <c r="N12615"/>
      <c r="O12615"/>
      <c r="P12615"/>
      <c r="Q12615"/>
    </row>
    <row r="12616" spans="3:17" x14ac:dyDescent="0.35">
      <c r="C12616"/>
      <c r="D12616"/>
      <c r="E12616"/>
      <c r="F12616"/>
      <c r="G12616"/>
      <c r="H12616"/>
      <c r="I12616"/>
      <c r="J12616"/>
      <c r="K12616"/>
      <c r="L12616"/>
      <c r="M12616"/>
      <c r="N12616"/>
      <c r="O12616"/>
      <c r="P12616"/>
      <c r="Q12616"/>
    </row>
    <row r="12617" spans="3:17" x14ac:dyDescent="0.35">
      <c r="C12617"/>
      <c r="D12617"/>
      <c r="E12617"/>
      <c r="F12617"/>
      <c r="G12617"/>
      <c r="H12617"/>
      <c r="I12617"/>
      <c r="J12617"/>
      <c r="K12617"/>
      <c r="L12617"/>
      <c r="M12617"/>
      <c r="N12617"/>
      <c r="O12617"/>
      <c r="P12617"/>
      <c r="Q12617"/>
    </row>
    <row r="12618" spans="3:17" x14ac:dyDescent="0.35">
      <c r="C12618"/>
      <c r="D12618"/>
      <c r="E12618"/>
      <c r="F12618"/>
      <c r="G12618"/>
      <c r="H12618"/>
      <c r="I12618"/>
      <c r="J12618"/>
      <c r="K12618"/>
      <c r="L12618"/>
      <c r="M12618"/>
      <c r="N12618"/>
      <c r="O12618"/>
      <c r="P12618"/>
      <c r="Q12618"/>
    </row>
    <row r="12619" spans="3:17" x14ac:dyDescent="0.35">
      <c r="C12619"/>
      <c r="D12619"/>
      <c r="E12619"/>
      <c r="F12619"/>
      <c r="G12619"/>
      <c r="H12619"/>
      <c r="I12619"/>
      <c r="J12619"/>
      <c r="K12619"/>
      <c r="L12619"/>
      <c r="M12619"/>
      <c r="N12619"/>
      <c r="O12619"/>
      <c r="P12619"/>
      <c r="Q12619"/>
    </row>
    <row r="12620" spans="3:17" x14ac:dyDescent="0.35">
      <c r="C12620"/>
      <c r="D12620"/>
      <c r="E12620"/>
      <c r="F12620"/>
      <c r="G12620"/>
      <c r="H12620"/>
      <c r="I12620"/>
      <c r="J12620"/>
      <c r="K12620"/>
      <c r="L12620"/>
      <c r="M12620"/>
      <c r="N12620"/>
      <c r="O12620"/>
      <c r="P12620"/>
      <c r="Q12620"/>
    </row>
    <row r="12621" spans="3:17" x14ac:dyDescent="0.35">
      <c r="C12621"/>
      <c r="D12621"/>
      <c r="E12621"/>
      <c r="F12621"/>
      <c r="G12621"/>
      <c r="H12621"/>
      <c r="I12621"/>
      <c r="J12621"/>
      <c r="K12621"/>
      <c r="L12621"/>
      <c r="M12621"/>
      <c r="N12621"/>
      <c r="O12621"/>
      <c r="P12621"/>
      <c r="Q12621"/>
    </row>
    <row r="12622" spans="3:17" x14ac:dyDescent="0.35">
      <c r="C12622"/>
      <c r="D12622"/>
      <c r="E12622"/>
      <c r="F12622"/>
      <c r="G12622"/>
      <c r="H12622"/>
      <c r="I12622"/>
      <c r="J12622"/>
      <c r="K12622"/>
      <c r="L12622"/>
      <c r="M12622"/>
      <c r="N12622"/>
      <c r="O12622"/>
      <c r="P12622"/>
      <c r="Q12622"/>
    </row>
    <row r="12623" spans="3:17" x14ac:dyDescent="0.35">
      <c r="C12623"/>
      <c r="D12623"/>
      <c r="E12623"/>
      <c r="F12623"/>
      <c r="G12623"/>
      <c r="H12623"/>
      <c r="I12623"/>
      <c r="J12623"/>
      <c r="K12623"/>
      <c r="L12623"/>
      <c r="M12623"/>
      <c r="N12623"/>
      <c r="O12623"/>
      <c r="P12623"/>
      <c r="Q12623"/>
    </row>
    <row r="12624" spans="3:17" x14ac:dyDescent="0.35">
      <c r="C12624"/>
      <c r="D12624"/>
      <c r="E12624"/>
      <c r="F12624"/>
      <c r="G12624"/>
      <c r="H12624"/>
      <c r="I12624"/>
      <c r="J12624"/>
      <c r="K12624"/>
      <c r="L12624"/>
      <c r="M12624"/>
      <c r="N12624"/>
      <c r="O12624"/>
      <c r="P12624"/>
      <c r="Q12624"/>
    </row>
    <row r="12625" spans="3:17" x14ac:dyDescent="0.35">
      <c r="C12625"/>
      <c r="D12625"/>
      <c r="E12625"/>
      <c r="F12625"/>
      <c r="G12625"/>
      <c r="H12625"/>
      <c r="I12625"/>
      <c r="J12625"/>
      <c r="K12625"/>
      <c r="L12625"/>
      <c r="M12625"/>
      <c r="N12625"/>
      <c r="O12625"/>
      <c r="P12625"/>
      <c r="Q12625"/>
    </row>
    <row r="12626" spans="3:17" x14ac:dyDescent="0.35">
      <c r="C12626"/>
      <c r="D12626"/>
      <c r="E12626"/>
      <c r="F12626"/>
      <c r="G12626"/>
      <c r="H12626"/>
      <c r="I12626"/>
      <c r="J12626"/>
      <c r="K12626"/>
      <c r="L12626"/>
      <c r="M12626"/>
      <c r="N12626"/>
      <c r="O12626"/>
      <c r="P12626"/>
      <c r="Q12626"/>
    </row>
    <row r="12627" spans="3:17" x14ac:dyDescent="0.35">
      <c r="C12627"/>
      <c r="D12627"/>
      <c r="E12627"/>
      <c r="F12627"/>
      <c r="G12627"/>
      <c r="H12627"/>
      <c r="I12627"/>
      <c r="J12627"/>
      <c r="K12627"/>
      <c r="L12627"/>
      <c r="M12627"/>
      <c r="N12627"/>
      <c r="O12627"/>
      <c r="P12627"/>
      <c r="Q12627"/>
    </row>
    <row r="12628" spans="3:17" x14ac:dyDescent="0.35">
      <c r="C12628"/>
      <c r="D12628"/>
      <c r="E12628"/>
      <c r="F12628"/>
      <c r="G12628"/>
      <c r="H12628"/>
      <c r="I12628"/>
      <c r="J12628"/>
      <c r="K12628"/>
      <c r="L12628"/>
      <c r="M12628"/>
      <c r="N12628"/>
      <c r="O12628"/>
      <c r="P12628"/>
      <c r="Q12628"/>
    </row>
    <row r="12629" spans="3:17" x14ac:dyDescent="0.35">
      <c r="C12629"/>
      <c r="D12629"/>
      <c r="E12629"/>
      <c r="F12629"/>
      <c r="G12629"/>
      <c r="H12629"/>
      <c r="I12629"/>
      <c r="J12629"/>
      <c r="K12629"/>
      <c r="L12629"/>
      <c r="M12629"/>
      <c r="N12629"/>
      <c r="O12629"/>
      <c r="P12629"/>
      <c r="Q12629"/>
    </row>
    <row r="12630" spans="3:17" x14ac:dyDescent="0.35">
      <c r="C12630"/>
      <c r="D12630"/>
      <c r="E12630"/>
      <c r="F12630"/>
      <c r="G12630"/>
      <c r="H12630"/>
      <c r="I12630"/>
      <c r="J12630"/>
      <c r="K12630"/>
      <c r="L12630"/>
      <c r="M12630"/>
      <c r="N12630"/>
      <c r="O12630"/>
      <c r="P12630"/>
      <c r="Q12630"/>
    </row>
    <row r="12631" spans="3:17" x14ac:dyDescent="0.35">
      <c r="C12631"/>
      <c r="D12631"/>
      <c r="E12631"/>
      <c r="F12631"/>
      <c r="G12631"/>
      <c r="H12631"/>
      <c r="I12631"/>
      <c r="J12631"/>
      <c r="K12631"/>
      <c r="L12631"/>
      <c r="M12631"/>
      <c r="N12631"/>
      <c r="O12631"/>
      <c r="P12631"/>
      <c r="Q12631"/>
    </row>
    <row r="12632" spans="3:17" x14ac:dyDescent="0.35">
      <c r="C12632"/>
      <c r="D12632"/>
      <c r="E12632"/>
      <c r="F12632"/>
      <c r="G12632"/>
      <c r="H12632"/>
      <c r="I12632"/>
      <c r="J12632"/>
      <c r="K12632"/>
      <c r="L12632"/>
      <c r="M12632"/>
      <c r="N12632"/>
      <c r="O12632"/>
      <c r="P12632"/>
      <c r="Q12632"/>
    </row>
    <row r="12633" spans="3:17" x14ac:dyDescent="0.35">
      <c r="C12633"/>
      <c r="D12633"/>
      <c r="E12633"/>
      <c r="F12633"/>
      <c r="G12633"/>
      <c r="H12633"/>
      <c r="I12633"/>
      <c r="J12633"/>
      <c r="K12633"/>
      <c r="L12633"/>
      <c r="M12633"/>
      <c r="N12633"/>
      <c r="O12633"/>
      <c r="P12633"/>
      <c r="Q12633"/>
    </row>
    <row r="12634" spans="3:17" x14ac:dyDescent="0.35">
      <c r="C12634"/>
      <c r="D12634"/>
      <c r="E12634"/>
      <c r="F12634"/>
      <c r="G12634"/>
      <c r="H12634"/>
      <c r="I12634"/>
      <c r="J12634"/>
      <c r="K12634"/>
      <c r="L12634"/>
      <c r="M12634"/>
      <c r="N12634"/>
      <c r="O12634"/>
      <c r="P12634"/>
      <c r="Q12634"/>
    </row>
    <row r="12635" spans="3:17" x14ac:dyDescent="0.35">
      <c r="C12635"/>
      <c r="D12635"/>
      <c r="E12635"/>
      <c r="F12635"/>
      <c r="G12635"/>
      <c r="H12635"/>
      <c r="I12635"/>
      <c r="J12635"/>
      <c r="K12635"/>
      <c r="L12635"/>
      <c r="M12635"/>
      <c r="N12635"/>
      <c r="O12635"/>
      <c r="P12635"/>
      <c r="Q12635"/>
    </row>
    <row r="12636" spans="3:17" x14ac:dyDescent="0.35">
      <c r="C12636"/>
      <c r="D12636"/>
      <c r="E12636"/>
      <c r="F12636"/>
      <c r="G12636"/>
      <c r="H12636"/>
      <c r="I12636"/>
      <c r="J12636"/>
      <c r="K12636"/>
      <c r="L12636"/>
      <c r="M12636"/>
      <c r="N12636"/>
      <c r="O12636"/>
      <c r="P12636"/>
      <c r="Q12636"/>
    </row>
    <row r="12637" spans="3:17" x14ac:dyDescent="0.35">
      <c r="C12637"/>
      <c r="D12637"/>
      <c r="E12637"/>
      <c r="F12637"/>
      <c r="G12637"/>
      <c r="H12637"/>
      <c r="I12637"/>
      <c r="J12637"/>
      <c r="K12637"/>
      <c r="L12637"/>
      <c r="M12637"/>
      <c r="N12637"/>
      <c r="O12637"/>
      <c r="P12637"/>
      <c r="Q12637"/>
    </row>
    <row r="12638" spans="3:17" x14ac:dyDescent="0.35">
      <c r="C12638"/>
      <c r="D12638"/>
      <c r="E12638"/>
      <c r="F12638"/>
      <c r="G12638"/>
      <c r="H12638"/>
      <c r="I12638"/>
      <c r="J12638"/>
      <c r="K12638"/>
      <c r="L12638"/>
      <c r="M12638"/>
      <c r="N12638"/>
      <c r="O12638"/>
      <c r="P12638"/>
      <c r="Q12638"/>
    </row>
    <row r="12639" spans="3:17" x14ac:dyDescent="0.35">
      <c r="C12639"/>
      <c r="D12639"/>
      <c r="E12639"/>
      <c r="F12639"/>
      <c r="G12639"/>
      <c r="H12639"/>
      <c r="I12639"/>
      <c r="J12639"/>
      <c r="K12639"/>
      <c r="L12639"/>
      <c r="M12639"/>
      <c r="N12639"/>
      <c r="O12639"/>
      <c r="P12639"/>
      <c r="Q12639"/>
    </row>
    <row r="12640" spans="3:17" x14ac:dyDescent="0.35">
      <c r="C12640"/>
      <c r="D12640"/>
      <c r="E12640"/>
      <c r="F12640"/>
      <c r="G12640"/>
      <c r="H12640"/>
      <c r="I12640"/>
      <c r="J12640"/>
      <c r="K12640"/>
      <c r="L12640"/>
      <c r="M12640"/>
      <c r="N12640"/>
      <c r="O12640"/>
      <c r="P12640"/>
      <c r="Q12640"/>
    </row>
    <row r="12641" spans="3:17" x14ac:dyDescent="0.35">
      <c r="C12641"/>
      <c r="D12641"/>
      <c r="E12641"/>
      <c r="F12641"/>
      <c r="G12641"/>
      <c r="H12641"/>
      <c r="I12641"/>
      <c r="J12641"/>
      <c r="K12641"/>
      <c r="L12641"/>
      <c r="M12641"/>
      <c r="N12641"/>
      <c r="O12641"/>
      <c r="P12641"/>
      <c r="Q12641"/>
    </row>
    <row r="12642" spans="3:17" x14ac:dyDescent="0.35">
      <c r="C12642"/>
      <c r="D12642"/>
      <c r="E12642"/>
      <c r="F12642"/>
      <c r="G12642"/>
      <c r="H12642"/>
      <c r="I12642"/>
      <c r="J12642"/>
      <c r="K12642"/>
      <c r="L12642"/>
      <c r="M12642"/>
      <c r="N12642"/>
      <c r="O12642"/>
      <c r="P12642"/>
      <c r="Q12642"/>
    </row>
    <row r="12643" spans="3:17" x14ac:dyDescent="0.35">
      <c r="C12643"/>
      <c r="D12643"/>
      <c r="E12643"/>
      <c r="F12643"/>
      <c r="G12643"/>
      <c r="H12643"/>
      <c r="I12643"/>
      <c r="J12643"/>
      <c r="K12643"/>
      <c r="L12643"/>
      <c r="M12643"/>
      <c r="N12643"/>
      <c r="O12643"/>
      <c r="P12643"/>
      <c r="Q12643"/>
    </row>
    <row r="12644" spans="3:17" x14ac:dyDescent="0.35">
      <c r="C12644"/>
      <c r="D12644"/>
      <c r="E12644"/>
      <c r="F12644"/>
      <c r="G12644"/>
      <c r="H12644"/>
      <c r="I12644"/>
      <c r="J12644"/>
      <c r="K12644"/>
      <c r="L12644"/>
      <c r="M12644"/>
      <c r="N12644"/>
      <c r="O12644"/>
      <c r="P12644"/>
      <c r="Q12644"/>
    </row>
    <row r="12645" spans="3:17" x14ac:dyDescent="0.35">
      <c r="C12645"/>
      <c r="D12645"/>
      <c r="E12645"/>
      <c r="F12645"/>
      <c r="G12645"/>
      <c r="H12645"/>
      <c r="I12645"/>
      <c r="J12645"/>
      <c r="K12645"/>
      <c r="L12645"/>
      <c r="M12645"/>
      <c r="N12645"/>
      <c r="O12645"/>
      <c r="P12645"/>
      <c r="Q12645"/>
    </row>
    <row r="12646" spans="3:17" x14ac:dyDescent="0.35">
      <c r="C12646"/>
      <c r="D12646"/>
      <c r="E12646"/>
      <c r="F12646"/>
      <c r="G12646"/>
      <c r="H12646"/>
      <c r="I12646"/>
      <c r="J12646"/>
      <c r="K12646"/>
      <c r="L12646"/>
      <c r="M12646"/>
      <c r="N12646"/>
      <c r="O12646"/>
      <c r="P12646"/>
      <c r="Q12646"/>
    </row>
    <row r="12647" spans="3:17" x14ac:dyDescent="0.35">
      <c r="C12647"/>
      <c r="D12647"/>
      <c r="E12647"/>
      <c r="F12647"/>
      <c r="G12647"/>
      <c r="H12647"/>
      <c r="I12647"/>
      <c r="J12647"/>
      <c r="K12647"/>
      <c r="L12647"/>
      <c r="M12647"/>
      <c r="N12647"/>
      <c r="O12647"/>
      <c r="P12647"/>
      <c r="Q12647"/>
    </row>
    <row r="12648" spans="3:17" x14ac:dyDescent="0.35">
      <c r="C12648"/>
      <c r="D12648"/>
      <c r="E12648"/>
      <c r="F12648"/>
      <c r="G12648"/>
      <c r="H12648"/>
      <c r="I12648"/>
      <c r="J12648"/>
      <c r="K12648"/>
      <c r="L12648"/>
      <c r="M12648"/>
      <c r="N12648"/>
      <c r="O12648"/>
      <c r="P12648"/>
      <c r="Q12648"/>
    </row>
    <row r="12649" spans="3:17" x14ac:dyDescent="0.35">
      <c r="C12649"/>
      <c r="D12649"/>
      <c r="E12649"/>
      <c r="F12649"/>
      <c r="G12649"/>
      <c r="H12649"/>
      <c r="I12649"/>
      <c r="J12649"/>
      <c r="K12649"/>
      <c r="L12649"/>
      <c r="M12649"/>
      <c r="N12649"/>
      <c r="O12649"/>
      <c r="P12649"/>
      <c r="Q12649"/>
    </row>
    <row r="12650" spans="3:17" x14ac:dyDescent="0.35">
      <c r="C12650"/>
      <c r="D12650"/>
      <c r="E12650"/>
      <c r="F12650"/>
      <c r="G12650"/>
      <c r="H12650"/>
      <c r="I12650"/>
      <c r="J12650"/>
      <c r="K12650"/>
      <c r="L12650"/>
      <c r="M12650"/>
      <c r="N12650"/>
      <c r="O12650"/>
      <c r="P12650"/>
      <c r="Q12650"/>
    </row>
    <row r="12651" spans="3:17" x14ac:dyDescent="0.35">
      <c r="C12651"/>
      <c r="D12651"/>
      <c r="E12651"/>
      <c r="F12651"/>
      <c r="G12651"/>
      <c r="H12651"/>
      <c r="I12651"/>
      <c r="J12651"/>
      <c r="K12651"/>
      <c r="L12651"/>
      <c r="M12651"/>
      <c r="N12651"/>
      <c r="O12651"/>
      <c r="P12651"/>
      <c r="Q12651"/>
    </row>
    <row r="12652" spans="3:17" x14ac:dyDescent="0.35">
      <c r="C12652"/>
      <c r="D12652"/>
      <c r="E12652"/>
      <c r="F12652"/>
      <c r="G12652"/>
      <c r="H12652"/>
      <c r="I12652"/>
      <c r="J12652"/>
      <c r="K12652"/>
      <c r="L12652"/>
      <c r="M12652"/>
      <c r="N12652"/>
      <c r="O12652"/>
      <c r="P12652"/>
      <c r="Q12652"/>
    </row>
    <row r="12653" spans="3:17" x14ac:dyDescent="0.35">
      <c r="C12653"/>
      <c r="D12653"/>
      <c r="E12653"/>
      <c r="F12653"/>
      <c r="G12653"/>
      <c r="H12653"/>
      <c r="I12653"/>
      <c r="J12653"/>
      <c r="K12653"/>
      <c r="L12653"/>
      <c r="M12653"/>
      <c r="N12653"/>
      <c r="O12653"/>
      <c r="P12653"/>
      <c r="Q12653"/>
    </row>
    <row r="12654" spans="3:17" x14ac:dyDescent="0.35">
      <c r="C12654"/>
      <c r="D12654"/>
      <c r="E12654"/>
      <c r="F12654"/>
      <c r="G12654"/>
      <c r="H12654"/>
      <c r="I12654"/>
      <c r="J12654"/>
      <c r="K12654"/>
      <c r="L12654"/>
      <c r="M12654"/>
      <c r="N12654"/>
      <c r="O12654"/>
      <c r="P12654"/>
      <c r="Q12654"/>
    </row>
    <row r="12655" spans="3:17" x14ac:dyDescent="0.35">
      <c r="C12655"/>
      <c r="D12655"/>
      <c r="E12655"/>
      <c r="F12655"/>
      <c r="G12655"/>
      <c r="H12655"/>
      <c r="I12655"/>
      <c r="J12655"/>
      <c r="K12655"/>
      <c r="L12655"/>
      <c r="M12655"/>
      <c r="N12655"/>
      <c r="O12655"/>
      <c r="P12655"/>
      <c r="Q12655"/>
    </row>
    <row r="12656" spans="3:17" x14ac:dyDescent="0.35">
      <c r="C12656"/>
      <c r="D12656"/>
      <c r="E12656"/>
      <c r="F12656"/>
      <c r="G12656"/>
      <c r="H12656"/>
      <c r="I12656"/>
      <c r="J12656"/>
      <c r="K12656"/>
      <c r="L12656"/>
      <c r="M12656"/>
      <c r="N12656"/>
      <c r="O12656"/>
      <c r="P12656"/>
      <c r="Q12656"/>
    </row>
    <row r="12657" spans="3:17" x14ac:dyDescent="0.35">
      <c r="C12657"/>
      <c r="D12657"/>
      <c r="E12657"/>
      <c r="F12657"/>
      <c r="G12657"/>
      <c r="H12657"/>
      <c r="I12657"/>
      <c r="J12657"/>
      <c r="K12657"/>
      <c r="L12657"/>
      <c r="M12657"/>
      <c r="N12657"/>
      <c r="O12657"/>
      <c r="P12657"/>
      <c r="Q12657"/>
    </row>
    <row r="12658" spans="3:17" x14ac:dyDescent="0.35">
      <c r="C12658"/>
      <c r="D12658"/>
      <c r="E12658"/>
      <c r="F12658"/>
      <c r="G12658"/>
      <c r="H12658"/>
      <c r="I12658"/>
      <c r="J12658"/>
      <c r="K12658"/>
      <c r="L12658"/>
      <c r="M12658"/>
      <c r="N12658"/>
      <c r="O12658"/>
      <c r="P12658"/>
      <c r="Q12658"/>
    </row>
    <row r="12659" spans="3:17" x14ac:dyDescent="0.35">
      <c r="C12659"/>
      <c r="D12659"/>
      <c r="E12659"/>
      <c r="F12659"/>
      <c r="G12659"/>
      <c r="H12659"/>
      <c r="I12659"/>
      <c r="J12659"/>
      <c r="K12659"/>
      <c r="L12659"/>
      <c r="M12659"/>
      <c r="N12659"/>
      <c r="O12659"/>
      <c r="P12659"/>
      <c r="Q12659"/>
    </row>
    <row r="12660" spans="3:17" x14ac:dyDescent="0.35">
      <c r="C12660"/>
      <c r="D12660"/>
      <c r="E12660"/>
      <c r="F12660"/>
      <c r="G12660"/>
      <c r="H12660"/>
      <c r="I12660"/>
      <c r="J12660"/>
      <c r="K12660"/>
      <c r="L12660"/>
      <c r="M12660"/>
      <c r="N12660"/>
      <c r="O12660"/>
      <c r="P12660"/>
      <c r="Q12660"/>
    </row>
    <row r="12661" spans="3:17" x14ac:dyDescent="0.35">
      <c r="C12661"/>
      <c r="D12661"/>
      <c r="E12661"/>
      <c r="F12661"/>
      <c r="G12661"/>
      <c r="H12661"/>
      <c r="I12661"/>
      <c r="J12661"/>
      <c r="K12661"/>
      <c r="L12661"/>
      <c r="M12661"/>
      <c r="N12661"/>
      <c r="O12661"/>
      <c r="P12661"/>
      <c r="Q12661"/>
    </row>
    <row r="12662" spans="3:17" x14ac:dyDescent="0.35">
      <c r="C12662"/>
      <c r="D12662"/>
      <c r="E12662"/>
      <c r="F12662"/>
      <c r="G12662"/>
      <c r="H12662"/>
      <c r="I12662"/>
      <c r="J12662"/>
      <c r="K12662"/>
      <c r="L12662"/>
      <c r="M12662"/>
      <c r="N12662"/>
      <c r="O12662"/>
      <c r="P12662"/>
      <c r="Q12662"/>
    </row>
    <row r="12663" spans="3:17" x14ac:dyDescent="0.35">
      <c r="C12663"/>
      <c r="D12663"/>
      <c r="E12663"/>
      <c r="F12663"/>
      <c r="G12663"/>
      <c r="H12663"/>
      <c r="I12663"/>
      <c r="J12663"/>
      <c r="K12663"/>
      <c r="L12663"/>
      <c r="M12663"/>
      <c r="N12663"/>
      <c r="O12663"/>
      <c r="P12663"/>
      <c r="Q12663"/>
    </row>
    <row r="12664" spans="3:17" x14ac:dyDescent="0.35">
      <c r="C12664"/>
      <c r="D12664"/>
      <c r="E12664"/>
      <c r="F12664"/>
      <c r="G12664"/>
      <c r="H12664"/>
      <c r="I12664"/>
      <c r="J12664"/>
      <c r="K12664"/>
      <c r="L12664"/>
      <c r="M12664"/>
      <c r="N12664"/>
      <c r="O12664"/>
      <c r="P12664"/>
      <c r="Q12664"/>
    </row>
    <row r="12665" spans="3:17" x14ac:dyDescent="0.35">
      <c r="C12665"/>
      <c r="D12665"/>
      <c r="E12665"/>
      <c r="F12665"/>
      <c r="G12665"/>
      <c r="H12665"/>
      <c r="I12665"/>
      <c r="J12665"/>
      <c r="K12665"/>
      <c r="L12665"/>
      <c r="M12665"/>
      <c r="N12665"/>
      <c r="O12665"/>
      <c r="P12665"/>
      <c r="Q12665"/>
    </row>
    <row r="12666" spans="3:17" x14ac:dyDescent="0.35">
      <c r="C12666"/>
      <c r="D12666"/>
      <c r="E12666"/>
      <c r="F12666"/>
      <c r="G12666"/>
      <c r="H12666"/>
      <c r="I12666"/>
      <c r="J12666"/>
      <c r="K12666"/>
      <c r="L12666"/>
      <c r="M12666"/>
      <c r="N12666"/>
      <c r="O12666"/>
      <c r="P12666"/>
      <c r="Q12666"/>
    </row>
    <row r="12667" spans="3:17" x14ac:dyDescent="0.35">
      <c r="C12667"/>
      <c r="D12667"/>
      <c r="E12667"/>
      <c r="F12667"/>
      <c r="G12667"/>
      <c r="H12667"/>
      <c r="I12667"/>
      <c r="J12667"/>
      <c r="K12667"/>
      <c r="L12667"/>
      <c r="M12667"/>
      <c r="N12667"/>
      <c r="O12667"/>
      <c r="P12667"/>
      <c r="Q12667"/>
    </row>
    <row r="12668" spans="3:17" x14ac:dyDescent="0.35">
      <c r="C12668"/>
      <c r="D12668"/>
      <c r="E12668"/>
      <c r="F12668"/>
      <c r="G12668"/>
      <c r="H12668"/>
      <c r="I12668"/>
      <c r="J12668"/>
      <c r="K12668"/>
      <c r="L12668"/>
      <c r="M12668"/>
      <c r="N12668"/>
      <c r="O12668"/>
      <c r="P12668"/>
      <c r="Q12668"/>
    </row>
    <row r="12669" spans="3:17" x14ac:dyDescent="0.35">
      <c r="C12669"/>
      <c r="D12669"/>
      <c r="E12669"/>
      <c r="F12669"/>
      <c r="G12669"/>
      <c r="H12669"/>
      <c r="I12669"/>
      <c r="J12669"/>
      <c r="K12669"/>
      <c r="L12669"/>
      <c r="M12669"/>
      <c r="N12669"/>
      <c r="O12669"/>
      <c r="P12669"/>
      <c r="Q12669"/>
    </row>
    <row r="12670" spans="3:17" x14ac:dyDescent="0.35">
      <c r="C12670"/>
      <c r="D12670"/>
      <c r="E12670"/>
      <c r="F12670"/>
      <c r="G12670"/>
      <c r="H12670"/>
      <c r="I12670"/>
      <c r="J12670"/>
      <c r="K12670"/>
      <c r="L12670"/>
      <c r="M12670"/>
      <c r="N12670"/>
      <c r="O12670"/>
      <c r="P12670"/>
      <c r="Q12670"/>
    </row>
    <row r="12671" spans="3:17" x14ac:dyDescent="0.35">
      <c r="C12671"/>
      <c r="D12671"/>
      <c r="E12671"/>
      <c r="F12671"/>
      <c r="G12671"/>
      <c r="H12671"/>
      <c r="I12671"/>
      <c r="J12671"/>
      <c r="K12671"/>
      <c r="L12671"/>
      <c r="M12671"/>
      <c r="N12671"/>
      <c r="O12671"/>
      <c r="P12671"/>
      <c r="Q12671"/>
    </row>
    <row r="12672" spans="3:17" x14ac:dyDescent="0.35">
      <c r="C12672"/>
      <c r="D12672"/>
      <c r="E12672"/>
      <c r="F12672"/>
      <c r="G12672"/>
      <c r="H12672"/>
      <c r="I12672"/>
      <c r="J12672"/>
      <c r="K12672"/>
      <c r="L12672"/>
      <c r="M12672"/>
      <c r="N12672"/>
      <c r="O12672"/>
      <c r="P12672"/>
      <c r="Q12672"/>
    </row>
    <row r="12673" spans="3:17" x14ac:dyDescent="0.35">
      <c r="C12673"/>
      <c r="D12673"/>
      <c r="E12673"/>
      <c r="F12673"/>
      <c r="G12673"/>
      <c r="H12673"/>
      <c r="I12673"/>
      <c r="J12673"/>
      <c r="K12673"/>
      <c r="L12673"/>
      <c r="M12673"/>
      <c r="N12673"/>
      <c r="O12673"/>
      <c r="P12673"/>
      <c r="Q12673"/>
    </row>
    <row r="12674" spans="3:17" x14ac:dyDescent="0.35">
      <c r="C12674"/>
      <c r="D12674"/>
      <c r="E12674"/>
      <c r="F12674"/>
      <c r="G12674"/>
      <c r="H12674"/>
      <c r="I12674"/>
      <c r="J12674"/>
      <c r="K12674"/>
      <c r="L12674"/>
      <c r="M12674"/>
      <c r="N12674"/>
      <c r="O12674"/>
      <c r="P12674"/>
      <c r="Q12674"/>
    </row>
    <row r="12675" spans="3:17" x14ac:dyDescent="0.35">
      <c r="C12675"/>
      <c r="D12675"/>
      <c r="E12675"/>
      <c r="F12675"/>
      <c r="G12675"/>
      <c r="H12675"/>
      <c r="I12675"/>
      <c r="J12675"/>
      <c r="K12675"/>
      <c r="L12675"/>
      <c r="M12675"/>
      <c r="N12675"/>
      <c r="O12675"/>
      <c r="P12675"/>
      <c r="Q12675"/>
    </row>
    <row r="12676" spans="3:17" x14ac:dyDescent="0.35">
      <c r="C12676"/>
      <c r="D12676"/>
      <c r="E12676"/>
      <c r="F12676"/>
      <c r="G12676"/>
      <c r="H12676"/>
      <c r="I12676"/>
      <c r="J12676"/>
      <c r="K12676"/>
      <c r="L12676"/>
      <c r="M12676"/>
      <c r="N12676"/>
      <c r="O12676"/>
      <c r="P12676"/>
      <c r="Q12676"/>
    </row>
    <row r="12677" spans="3:17" x14ac:dyDescent="0.35">
      <c r="C12677"/>
      <c r="D12677"/>
      <c r="E12677"/>
      <c r="F12677"/>
      <c r="G12677"/>
      <c r="H12677"/>
      <c r="I12677"/>
      <c r="J12677"/>
      <c r="K12677"/>
      <c r="L12677"/>
      <c r="M12677"/>
      <c r="N12677"/>
      <c r="O12677"/>
      <c r="P12677"/>
      <c r="Q12677"/>
    </row>
    <row r="12678" spans="3:17" x14ac:dyDescent="0.35">
      <c r="C12678"/>
      <c r="D12678"/>
      <c r="E12678"/>
      <c r="F12678"/>
      <c r="G12678"/>
      <c r="H12678"/>
      <c r="I12678"/>
      <c r="J12678"/>
      <c r="K12678"/>
      <c r="L12678"/>
      <c r="M12678"/>
      <c r="N12678"/>
      <c r="O12678"/>
      <c r="P12678"/>
      <c r="Q12678"/>
    </row>
    <row r="12679" spans="3:17" x14ac:dyDescent="0.35">
      <c r="C12679"/>
      <c r="D12679"/>
      <c r="E12679"/>
      <c r="F12679"/>
      <c r="G12679"/>
      <c r="H12679"/>
      <c r="I12679"/>
      <c r="J12679"/>
      <c r="K12679"/>
      <c r="L12679"/>
      <c r="M12679"/>
      <c r="N12679"/>
      <c r="O12679"/>
      <c r="P12679"/>
      <c r="Q12679"/>
    </row>
    <row r="12680" spans="3:17" x14ac:dyDescent="0.35">
      <c r="C12680"/>
      <c r="D12680"/>
      <c r="E12680"/>
      <c r="F12680"/>
      <c r="G12680"/>
      <c r="H12680"/>
      <c r="I12680"/>
      <c r="J12680"/>
      <c r="K12680"/>
      <c r="L12680"/>
      <c r="M12680"/>
      <c r="N12680"/>
      <c r="O12680"/>
      <c r="P12680"/>
      <c r="Q12680"/>
    </row>
    <row r="12681" spans="3:17" x14ac:dyDescent="0.35">
      <c r="C12681"/>
      <c r="D12681"/>
      <c r="E12681"/>
      <c r="F12681"/>
      <c r="G12681"/>
      <c r="H12681"/>
      <c r="I12681"/>
      <c r="J12681"/>
      <c r="K12681"/>
      <c r="L12681"/>
      <c r="M12681"/>
      <c r="N12681"/>
      <c r="O12681"/>
      <c r="P12681"/>
      <c r="Q12681"/>
    </row>
    <row r="12682" spans="3:17" x14ac:dyDescent="0.35">
      <c r="C12682"/>
      <c r="D12682"/>
      <c r="E12682"/>
      <c r="F12682"/>
      <c r="G12682"/>
      <c r="H12682"/>
      <c r="I12682"/>
      <c r="J12682"/>
      <c r="K12682"/>
      <c r="L12682"/>
      <c r="M12682"/>
      <c r="N12682"/>
      <c r="O12682"/>
      <c r="P12682"/>
      <c r="Q12682"/>
    </row>
    <row r="12683" spans="3:17" x14ac:dyDescent="0.35">
      <c r="C12683"/>
      <c r="D12683"/>
      <c r="E12683"/>
      <c r="F12683"/>
      <c r="G12683"/>
      <c r="H12683"/>
      <c r="I12683"/>
      <c r="J12683"/>
      <c r="K12683"/>
      <c r="L12683"/>
      <c r="M12683"/>
      <c r="N12683"/>
      <c r="O12683"/>
      <c r="P12683"/>
      <c r="Q12683"/>
    </row>
    <row r="12684" spans="3:17" x14ac:dyDescent="0.35">
      <c r="C12684"/>
      <c r="D12684"/>
      <c r="E12684"/>
      <c r="F12684"/>
      <c r="G12684"/>
      <c r="H12684"/>
      <c r="I12684"/>
      <c r="J12684"/>
      <c r="K12684"/>
      <c r="L12684"/>
      <c r="M12684"/>
      <c r="N12684"/>
      <c r="O12684"/>
      <c r="P12684"/>
      <c r="Q12684"/>
    </row>
    <row r="12685" spans="3:17" x14ac:dyDescent="0.35">
      <c r="C12685"/>
      <c r="D12685"/>
      <c r="E12685"/>
      <c r="F12685"/>
      <c r="G12685"/>
      <c r="H12685"/>
      <c r="I12685"/>
      <c r="J12685"/>
      <c r="K12685"/>
      <c r="L12685"/>
      <c r="M12685"/>
      <c r="N12685"/>
      <c r="O12685"/>
      <c r="P12685"/>
      <c r="Q12685"/>
    </row>
    <row r="12686" spans="3:17" x14ac:dyDescent="0.35">
      <c r="C12686"/>
      <c r="D12686"/>
      <c r="E12686"/>
      <c r="F12686"/>
      <c r="G12686"/>
      <c r="H12686"/>
      <c r="I12686"/>
      <c r="J12686"/>
      <c r="K12686"/>
      <c r="L12686"/>
      <c r="M12686"/>
      <c r="N12686"/>
      <c r="O12686"/>
      <c r="P12686"/>
      <c r="Q12686"/>
    </row>
    <row r="12687" spans="3:17" x14ac:dyDescent="0.35">
      <c r="C12687"/>
      <c r="D12687"/>
      <c r="E12687"/>
      <c r="F12687"/>
      <c r="G12687"/>
      <c r="H12687"/>
      <c r="I12687"/>
      <c r="J12687"/>
      <c r="K12687"/>
      <c r="L12687"/>
      <c r="M12687"/>
      <c r="N12687"/>
      <c r="O12687"/>
      <c r="P12687"/>
      <c r="Q12687"/>
    </row>
    <row r="12688" spans="3:17" x14ac:dyDescent="0.35">
      <c r="C12688"/>
      <c r="D12688"/>
      <c r="E12688"/>
      <c r="F12688"/>
      <c r="G12688"/>
      <c r="H12688"/>
      <c r="I12688"/>
      <c r="J12688"/>
      <c r="K12688"/>
      <c r="L12688"/>
      <c r="M12688"/>
      <c r="N12688"/>
      <c r="O12688"/>
      <c r="P12688"/>
      <c r="Q12688"/>
    </row>
    <row r="12689" spans="3:17" x14ac:dyDescent="0.35">
      <c r="C12689"/>
      <c r="D12689"/>
      <c r="E12689"/>
      <c r="F12689"/>
      <c r="G12689"/>
      <c r="H12689"/>
      <c r="I12689"/>
      <c r="J12689"/>
      <c r="K12689"/>
      <c r="L12689"/>
      <c r="M12689"/>
      <c r="N12689"/>
      <c r="O12689"/>
      <c r="P12689"/>
      <c r="Q12689"/>
    </row>
    <row r="12690" spans="3:17" x14ac:dyDescent="0.35">
      <c r="C12690"/>
      <c r="D12690"/>
      <c r="E12690"/>
      <c r="F12690"/>
      <c r="G12690"/>
      <c r="H12690"/>
      <c r="I12690"/>
      <c r="J12690"/>
      <c r="K12690"/>
      <c r="L12690"/>
      <c r="M12690"/>
      <c r="N12690"/>
      <c r="O12690"/>
      <c r="P12690"/>
      <c r="Q12690"/>
    </row>
    <row r="12691" spans="3:17" x14ac:dyDescent="0.35">
      <c r="C12691"/>
      <c r="D12691"/>
      <c r="E12691"/>
      <c r="F12691"/>
      <c r="G12691"/>
      <c r="H12691"/>
      <c r="I12691"/>
      <c r="J12691"/>
      <c r="K12691"/>
      <c r="L12691"/>
      <c r="M12691"/>
      <c r="N12691"/>
      <c r="O12691"/>
      <c r="P12691"/>
      <c r="Q12691"/>
    </row>
    <row r="12692" spans="3:17" x14ac:dyDescent="0.35">
      <c r="C12692"/>
      <c r="D12692"/>
      <c r="E12692"/>
      <c r="F12692"/>
      <c r="G12692"/>
      <c r="H12692"/>
      <c r="I12692"/>
      <c r="J12692"/>
      <c r="K12692"/>
      <c r="L12692"/>
      <c r="M12692"/>
      <c r="N12692"/>
      <c r="O12692"/>
      <c r="P12692"/>
      <c r="Q12692"/>
    </row>
    <row r="12693" spans="3:17" x14ac:dyDescent="0.35">
      <c r="C12693"/>
      <c r="D12693"/>
      <c r="E12693"/>
      <c r="F12693"/>
      <c r="G12693"/>
      <c r="H12693"/>
      <c r="I12693"/>
      <c r="J12693"/>
      <c r="K12693"/>
      <c r="L12693"/>
      <c r="M12693"/>
      <c r="N12693"/>
      <c r="O12693"/>
      <c r="P12693"/>
      <c r="Q12693"/>
    </row>
    <row r="12694" spans="3:17" x14ac:dyDescent="0.35">
      <c r="C12694"/>
      <c r="D12694"/>
      <c r="E12694"/>
      <c r="F12694"/>
      <c r="G12694"/>
      <c r="H12694"/>
      <c r="I12694"/>
      <c r="J12694"/>
      <c r="K12694"/>
      <c r="L12694"/>
      <c r="M12694"/>
      <c r="N12694"/>
      <c r="O12694"/>
      <c r="P12694"/>
      <c r="Q12694"/>
    </row>
    <row r="12695" spans="3:17" x14ac:dyDescent="0.35">
      <c r="C12695"/>
      <c r="D12695"/>
      <c r="E12695"/>
      <c r="F12695"/>
      <c r="G12695"/>
      <c r="H12695"/>
      <c r="I12695"/>
      <c r="J12695"/>
      <c r="K12695"/>
      <c r="L12695"/>
      <c r="M12695"/>
      <c r="N12695"/>
      <c r="O12695"/>
      <c r="P12695"/>
      <c r="Q12695"/>
    </row>
    <row r="12696" spans="3:17" x14ac:dyDescent="0.35">
      <c r="C12696"/>
      <c r="D12696"/>
      <c r="E12696"/>
      <c r="F12696"/>
      <c r="G12696"/>
      <c r="H12696"/>
      <c r="I12696"/>
      <c r="J12696"/>
      <c r="K12696"/>
      <c r="L12696"/>
      <c r="M12696"/>
      <c r="N12696"/>
      <c r="O12696"/>
      <c r="P12696"/>
      <c r="Q12696"/>
    </row>
    <row r="12697" spans="3:17" x14ac:dyDescent="0.35">
      <c r="C12697"/>
      <c r="D12697"/>
      <c r="E12697"/>
      <c r="F12697"/>
      <c r="G12697"/>
      <c r="H12697"/>
      <c r="I12697"/>
      <c r="J12697"/>
      <c r="K12697"/>
      <c r="L12697"/>
      <c r="M12697"/>
      <c r="N12697"/>
      <c r="O12697"/>
      <c r="P12697"/>
      <c r="Q12697"/>
    </row>
    <row r="12698" spans="3:17" x14ac:dyDescent="0.35">
      <c r="C12698"/>
      <c r="D12698"/>
      <c r="E12698"/>
      <c r="F12698"/>
      <c r="G12698"/>
      <c r="H12698"/>
      <c r="I12698"/>
      <c r="J12698"/>
      <c r="K12698"/>
      <c r="L12698"/>
      <c r="M12698"/>
      <c r="N12698"/>
      <c r="O12698"/>
      <c r="P12698"/>
      <c r="Q12698"/>
    </row>
    <row r="12699" spans="3:17" x14ac:dyDescent="0.35">
      <c r="C12699"/>
      <c r="D12699"/>
      <c r="E12699"/>
      <c r="F12699"/>
      <c r="G12699"/>
      <c r="H12699"/>
      <c r="I12699"/>
      <c r="J12699"/>
      <c r="K12699"/>
      <c r="L12699"/>
      <c r="M12699"/>
      <c r="N12699"/>
      <c r="O12699"/>
      <c r="P12699"/>
      <c r="Q12699"/>
    </row>
    <row r="12700" spans="3:17" x14ac:dyDescent="0.35">
      <c r="C12700"/>
      <c r="D12700"/>
      <c r="E12700"/>
      <c r="F12700"/>
      <c r="G12700"/>
      <c r="H12700"/>
      <c r="I12700"/>
      <c r="J12700"/>
      <c r="K12700"/>
      <c r="L12700"/>
      <c r="M12700"/>
      <c r="N12700"/>
      <c r="O12700"/>
      <c r="P12700"/>
      <c r="Q12700"/>
    </row>
    <row r="12701" spans="3:17" x14ac:dyDescent="0.35">
      <c r="C12701"/>
      <c r="D12701"/>
      <c r="E12701"/>
      <c r="F12701"/>
      <c r="G12701"/>
      <c r="H12701"/>
      <c r="I12701"/>
      <c r="J12701"/>
      <c r="K12701"/>
      <c r="L12701"/>
      <c r="M12701"/>
      <c r="N12701"/>
      <c r="O12701"/>
      <c r="P12701"/>
      <c r="Q12701"/>
    </row>
    <row r="12702" spans="3:17" x14ac:dyDescent="0.35">
      <c r="C12702"/>
      <c r="D12702"/>
      <c r="E12702"/>
      <c r="F12702"/>
      <c r="G12702"/>
      <c r="H12702"/>
      <c r="I12702"/>
      <c r="J12702"/>
      <c r="K12702"/>
      <c r="L12702"/>
      <c r="M12702"/>
      <c r="N12702"/>
      <c r="O12702"/>
      <c r="P12702"/>
      <c r="Q12702"/>
    </row>
    <row r="12703" spans="3:17" x14ac:dyDescent="0.35">
      <c r="C12703"/>
      <c r="D12703"/>
      <c r="E12703"/>
      <c r="F12703"/>
      <c r="G12703"/>
      <c r="H12703"/>
      <c r="I12703"/>
      <c r="J12703"/>
      <c r="K12703"/>
      <c r="L12703"/>
      <c r="M12703"/>
      <c r="N12703"/>
      <c r="O12703"/>
      <c r="P12703"/>
      <c r="Q12703"/>
    </row>
    <row r="12704" spans="3:17" x14ac:dyDescent="0.35">
      <c r="C12704"/>
      <c r="D12704"/>
      <c r="E12704"/>
      <c r="F12704"/>
      <c r="G12704"/>
      <c r="H12704"/>
      <c r="I12704"/>
      <c r="J12704"/>
      <c r="K12704"/>
      <c r="L12704"/>
      <c r="M12704"/>
      <c r="N12704"/>
      <c r="O12704"/>
      <c r="P12704"/>
      <c r="Q12704"/>
    </row>
    <row r="12705" spans="3:17" x14ac:dyDescent="0.35">
      <c r="C12705"/>
      <c r="D12705"/>
      <c r="E12705"/>
      <c r="F12705"/>
      <c r="G12705"/>
      <c r="H12705"/>
      <c r="I12705"/>
      <c r="J12705"/>
      <c r="K12705"/>
      <c r="L12705"/>
      <c r="M12705"/>
      <c r="N12705"/>
      <c r="O12705"/>
      <c r="P12705"/>
      <c r="Q12705"/>
    </row>
    <row r="12706" spans="3:17" x14ac:dyDescent="0.35">
      <c r="C12706"/>
      <c r="D12706"/>
      <c r="E12706"/>
      <c r="F12706"/>
      <c r="G12706"/>
      <c r="H12706"/>
      <c r="I12706"/>
      <c r="J12706"/>
      <c r="K12706"/>
      <c r="L12706"/>
      <c r="M12706"/>
      <c r="N12706"/>
      <c r="O12706"/>
      <c r="P12706"/>
      <c r="Q12706"/>
    </row>
    <row r="12707" spans="3:17" x14ac:dyDescent="0.35">
      <c r="C12707"/>
      <c r="D12707"/>
      <c r="E12707"/>
      <c r="F12707"/>
      <c r="G12707"/>
      <c r="H12707"/>
      <c r="I12707"/>
      <c r="J12707"/>
      <c r="K12707"/>
      <c r="L12707"/>
      <c r="M12707"/>
      <c r="N12707"/>
      <c r="O12707"/>
      <c r="P12707"/>
      <c r="Q12707"/>
    </row>
    <row r="12708" spans="3:17" x14ac:dyDescent="0.35">
      <c r="C12708"/>
      <c r="D12708"/>
      <c r="E12708"/>
      <c r="F12708"/>
      <c r="G12708"/>
      <c r="H12708"/>
      <c r="I12708"/>
      <c r="J12708"/>
      <c r="K12708"/>
      <c r="L12708"/>
      <c r="M12708"/>
      <c r="N12708"/>
      <c r="O12708"/>
      <c r="P12708"/>
      <c r="Q12708"/>
    </row>
    <row r="12709" spans="3:17" x14ac:dyDescent="0.35">
      <c r="C12709"/>
      <c r="D12709"/>
      <c r="E12709"/>
      <c r="F12709"/>
      <c r="G12709"/>
      <c r="H12709"/>
      <c r="I12709"/>
      <c r="J12709"/>
      <c r="K12709"/>
      <c r="L12709"/>
      <c r="M12709"/>
      <c r="N12709"/>
      <c r="O12709"/>
      <c r="P12709"/>
      <c r="Q12709"/>
    </row>
    <row r="12710" spans="3:17" x14ac:dyDescent="0.35">
      <c r="C12710"/>
      <c r="D12710"/>
      <c r="E12710"/>
      <c r="F12710"/>
      <c r="G12710"/>
      <c r="H12710"/>
      <c r="I12710"/>
      <c r="J12710"/>
      <c r="K12710"/>
      <c r="L12710"/>
      <c r="M12710"/>
      <c r="N12710"/>
      <c r="O12710"/>
      <c r="P12710"/>
      <c r="Q12710"/>
    </row>
    <row r="12711" spans="3:17" x14ac:dyDescent="0.35">
      <c r="C12711"/>
      <c r="D12711"/>
      <c r="E12711"/>
      <c r="F12711"/>
      <c r="G12711"/>
      <c r="H12711"/>
      <c r="I12711"/>
      <c r="J12711"/>
      <c r="K12711"/>
      <c r="L12711"/>
      <c r="M12711"/>
      <c r="N12711"/>
      <c r="O12711"/>
      <c r="P12711"/>
      <c r="Q12711"/>
    </row>
    <row r="12712" spans="3:17" x14ac:dyDescent="0.35">
      <c r="C12712"/>
      <c r="D12712"/>
      <c r="E12712"/>
      <c r="F12712"/>
      <c r="G12712"/>
      <c r="H12712"/>
      <c r="I12712"/>
      <c r="J12712"/>
      <c r="K12712"/>
      <c r="L12712"/>
      <c r="M12712"/>
      <c r="N12712"/>
      <c r="O12712"/>
      <c r="P12712"/>
      <c r="Q12712"/>
    </row>
    <row r="12713" spans="3:17" x14ac:dyDescent="0.35">
      <c r="C12713"/>
      <c r="D12713"/>
      <c r="E12713"/>
      <c r="F12713"/>
      <c r="G12713"/>
      <c r="H12713"/>
      <c r="I12713"/>
      <c r="J12713"/>
      <c r="K12713"/>
      <c r="L12713"/>
      <c r="M12713"/>
      <c r="N12713"/>
      <c r="O12713"/>
      <c r="P12713"/>
      <c r="Q12713"/>
    </row>
    <row r="12714" spans="3:17" x14ac:dyDescent="0.35">
      <c r="C12714"/>
      <c r="D12714"/>
      <c r="E12714"/>
      <c r="F12714"/>
      <c r="G12714"/>
      <c r="H12714"/>
      <c r="I12714"/>
      <c r="J12714"/>
      <c r="K12714"/>
      <c r="L12714"/>
      <c r="M12714"/>
      <c r="N12714"/>
      <c r="O12714"/>
      <c r="P12714"/>
      <c r="Q12714"/>
    </row>
    <row r="12715" spans="3:17" x14ac:dyDescent="0.35">
      <c r="C12715"/>
      <c r="D12715"/>
      <c r="E12715"/>
      <c r="F12715"/>
      <c r="G12715"/>
      <c r="H12715"/>
      <c r="I12715"/>
      <c r="J12715"/>
      <c r="K12715"/>
      <c r="L12715"/>
      <c r="M12715"/>
      <c r="N12715"/>
      <c r="O12715"/>
      <c r="P12715"/>
      <c r="Q12715"/>
    </row>
    <row r="12716" spans="3:17" x14ac:dyDescent="0.35">
      <c r="C12716"/>
      <c r="D12716"/>
      <c r="E12716"/>
      <c r="F12716"/>
      <c r="G12716"/>
      <c r="H12716"/>
      <c r="I12716"/>
      <c r="J12716"/>
      <c r="K12716"/>
      <c r="L12716"/>
      <c r="M12716"/>
      <c r="N12716"/>
      <c r="O12716"/>
      <c r="P12716"/>
      <c r="Q12716"/>
    </row>
    <row r="12717" spans="3:17" x14ac:dyDescent="0.35">
      <c r="C12717"/>
      <c r="D12717"/>
      <c r="E12717"/>
      <c r="F12717"/>
      <c r="G12717"/>
      <c r="H12717"/>
      <c r="I12717"/>
      <c r="J12717"/>
      <c r="K12717"/>
      <c r="L12717"/>
      <c r="M12717"/>
      <c r="N12717"/>
      <c r="O12717"/>
      <c r="P12717"/>
      <c r="Q12717"/>
    </row>
    <row r="12718" spans="3:17" x14ac:dyDescent="0.35">
      <c r="C12718"/>
      <c r="D12718"/>
      <c r="E12718"/>
      <c r="F12718"/>
      <c r="G12718"/>
      <c r="H12718"/>
      <c r="I12718"/>
      <c r="J12718"/>
      <c r="K12718"/>
      <c r="L12718"/>
      <c r="M12718"/>
      <c r="N12718"/>
      <c r="O12718"/>
      <c r="P12718"/>
      <c r="Q12718"/>
    </row>
    <row r="12719" spans="3:17" x14ac:dyDescent="0.35">
      <c r="C12719"/>
      <c r="D12719"/>
      <c r="E12719"/>
      <c r="F12719"/>
      <c r="G12719"/>
      <c r="H12719"/>
      <c r="I12719"/>
      <c r="J12719"/>
      <c r="K12719"/>
      <c r="L12719"/>
      <c r="M12719"/>
      <c r="N12719"/>
      <c r="O12719"/>
      <c r="P12719"/>
      <c r="Q12719"/>
    </row>
    <row r="12720" spans="3:17" x14ac:dyDescent="0.35">
      <c r="C12720"/>
      <c r="D12720"/>
      <c r="E12720"/>
      <c r="F12720"/>
      <c r="G12720"/>
      <c r="H12720"/>
      <c r="I12720"/>
      <c r="J12720"/>
      <c r="K12720"/>
      <c r="L12720"/>
      <c r="M12720"/>
      <c r="N12720"/>
      <c r="O12720"/>
      <c r="P12720"/>
      <c r="Q12720"/>
    </row>
    <row r="12721" spans="3:17" x14ac:dyDescent="0.35">
      <c r="C12721"/>
      <c r="D12721"/>
      <c r="E12721"/>
      <c r="F12721"/>
      <c r="G12721"/>
      <c r="H12721"/>
      <c r="I12721"/>
      <c r="J12721"/>
      <c r="K12721"/>
      <c r="L12721"/>
      <c r="M12721"/>
      <c r="N12721"/>
      <c r="O12721"/>
      <c r="P12721"/>
      <c r="Q12721"/>
    </row>
    <row r="12722" spans="3:17" x14ac:dyDescent="0.35">
      <c r="C12722"/>
      <c r="D12722"/>
      <c r="E12722"/>
      <c r="F12722"/>
      <c r="G12722"/>
      <c r="H12722"/>
      <c r="I12722"/>
      <c r="J12722"/>
      <c r="K12722"/>
      <c r="L12722"/>
      <c r="M12722"/>
      <c r="N12722"/>
      <c r="O12722"/>
      <c r="P12722"/>
      <c r="Q12722"/>
    </row>
    <row r="12723" spans="3:17" x14ac:dyDescent="0.35">
      <c r="C12723"/>
      <c r="D12723"/>
      <c r="E12723"/>
      <c r="F12723"/>
      <c r="G12723"/>
      <c r="H12723"/>
      <c r="I12723"/>
      <c r="J12723"/>
      <c r="K12723"/>
      <c r="L12723"/>
      <c r="M12723"/>
      <c r="N12723"/>
      <c r="O12723"/>
      <c r="P12723"/>
      <c r="Q12723"/>
    </row>
    <row r="12724" spans="3:17" x14ac:dyDescent="0.35">
      <c r="C12724"/>
      <c r="D12724"/>
      <c r="E12724"/>
      <c r="F12724"/>
      <c r="G12724"/>
      <c r="H12724"/>
      <c r="I12724"/>
      <c r="J12724"/>
      <c r="K12724"/>
      <c r="L12724"/>
      <c r="M12724"/>
      <c r="N12724"/>
      <c r="O12724"/>
      <c r="P12724"/>
      <c r="Q12724"/>
    </row>
    <row r="12725" spans="3:17" x14ac:dyDescent="0.35">
      <c r="C12725"/>
      <c r="D12725"/>
      <c r="E12725"/>
      <c r="F12725"/>
      <c r="G12725"/>
      <c r="H12725"/>
      <c r="I12725"/>
      <c r="J12725"/>
      <c r="K12725"/>
      <c r="L12725"/>
      <c r="M12725"/>
      <c r="N12725"/>
      <c r="O12725"/>
      <c r="P12725"/>
      <c r="Q12725"/>
    </row>
    <row r="12726" spans="3:17" x14ac:dyDescent="0.35">
      <c r="C12726"/>
      <c r="D12726"/>
      <c r="E12726"/>
      <c r="F12726"/>
      <c r="G12726"/>
      <c r="H12726"/>
      <c r="I12726"/>
      <c r="J12726"/>
      <c r="K12726"/>
      <c r="L12726"/>
      <c r="M12726"/>
      <c r="N12726"/>
      <c r="O12726"/>
      <c r="P12726"/>
      <c r="Q12726"/>
    </row>
    <row r="12727" spans="3:17" x14ac:dyDescent="0.35">
      <c r="C12727"/>
      <c r="D12727"/>
      <c r="E12727"/>
      <c r="F12727"/>
      <c r="G12727"/>
      <c r="H12727"/>
      <c r="I12727"/>
      <c r="J12727"/>
      <c r="K12727"/>
      <c r="L12727"/>
      <c r="M12727"/>
      <c r="N12727"/>
      <c r="O12727"/>
      <c r="P12727"/>
      <c r="Q12727"/>
    </row>
    <row r="12728" spans="3:17" x14ac:dyDescent="0.35">
      <c r="C12728"/>
      <c r="D12728"/>
      <c r="E12728"/>
      <c r="F12728"/>
      <c r="G12728"/>
      <c r="H12728"/>
      <c r="I12728"/>
      <c r="J12728"/>
      <c r="K12728"/>
      <c r="L12728"/>
      <c r="M12728"/>
      <c r="N12728"/>
      <c r="O12728"/>
      <c r="P12728"/>
      <c r="Q12728"/>
    </row>
    <row r="12729" spans="3:17" x14ac:dyDescent="0.35">
      <c r="C12729"/>
      <c r="D12729"/>
      <c r="E12729"/>
      <c r="F12729"/>
      <c r="G12729"/>
      <c r="H12729"/>
      <c r="I12729"/>
      <c r="J12729"/>
      <c r="K12729"/>
      <c r="L12729"/>
      <c r="M12729"/>
      <c r="N12729"/>
      <c r="O12729"/>
      <c r="P12729"/>
      <c r="Q12729"/>
    </row>
    <row r="12730" spans="3:17" x14ac:dyDescent="0.35">
      <c r="C12730"/>
      <c r="D12730"/>
      <c r="E12730"/>
      <c r="F12730"/>
      <c r="G12730"/>
      <c r="H12730"/>
      <c r="I12730"/>
      <c r="J12730"/>
      <c r="K12730"/>
      <c r="L12730"/>
      <c r="M12730"/>
      <c r="N12730"/>
      <c r="O12730"/>
      <c r="P12730"/>
      <c r="Q12730"/>
    </row>
    <row r="12731" spans="3:17" x14ac:dyDescent="0.35">
      <c r="C12731"/>
      <c r="D12731"/>
      <c r="E12731"/>
      <c r="F12731"/>
      <c r="G12731"/>
      <c r="H12731"/>
      <c r="I12731"/>
      <c r="J12731"/>
      <c r="K12731"/>
      <c r="L12731"/>
      <c r="M12731"/>
      <c r="N12731"/>
      <c r="O12731"/>
      <c r="P12731"/>
      <c r="Q12731"/>
    </row>
    <row r="12732" spans="3:17" x14ac:dyDescent="0.35">
      <c r="C12732"/>
      <c r="D12732"/>
      <c r="E12732"/>
      <c r="F12732"/>
      <c r="G12732"/>
      <c r="H12732"/>
      <c r="I12732"/>
      <c r="J12732"/>
      <c r="K12732"/>
      <c r="L12732"/>
      <c r="M12732"/>
      <c r="N12732"/>
      <c r="O12732"/>
      <c r="P12732"/>
      <c r="Q12732"/>
    </row>
    <row r="12733" spans="3:17" x14ac:dyDescent="0.35">
      <c r="C12733"/>
      <c r="D12733"/>
      <c r="E12733"/>
      <c r="F12733"/>
      <c r="G12733"/>
      <c r="H12733"/>
      <c r="I12733"/>
      <c r="J12733"/>
      <c r="K12733"/>
      <c r="L12733"/>
      <c r="M12733"/>
      <c r="N12733"/>
      <c r="O12733"/>
      <c r="P12733"/>
      <c r="Q12733"/>
    </row>
    <row r="12734" spans="3:17" x14ac:dyDescent="0.35">
      <c r="C12734"/>
      <c r="D12734"/>
      <c r="E12734"/>
      <c r="F12734"/>
      <c r="G12734"/>
      <c r="H12734"/>
      <c r="I12734"/>
      <c r="J12734"/>
      <c r="K12734"/>
      <c r="L12734"/>
      <c r="M12734"/>
      <c r="N12734"/>
      <c r="O12734"/>
      <c r="P12734"/>
      <c r="Q12734"/>
    </row>
    <row r="12735" spans="3:17" x14ac:dyDescent="0.35">
      <c r="C12735"/>
      <c r="D12735"/>
      <c r="E12735"/>
      <c r="F12735"/>
      <c r="G12735"/>
      <c r="H12735"/>
      <c r="I12735"/>
      <c r="J12735"/>
      <c r="K12735"/>
      <c r="L12735"/>
      <c r="M12735"/>
      <c r="N12735"/>
      <c r="O12735"/>
      <c r="P12735"/>
      <c r="Q12735"/>
    </row>
    <row r="12736" spans="3:17" x14ac:dyDescent="0.35">
      <c r="C12736"/>
      <c r="D12736"/>
      <c r="E12736"/>
      <c r="F12736"/>
      <c r="G12736"/>
      <c r="H12736"/>
      <c r="I12736"/>
      <c r="J12736"/>
      <c r="K12736"/>
      <c r="L12736"/>
      <c r="M12736"/>
      <c r="N12736"/>
      <c r="O12736"/>
      <c r="P12736"/>
      <c r="Q12736"/>
    </row>
    <row r="12737" spans="3:17" x14ac:dyDescent="0.35">
      <c r="C12737"/>
      <c r="D12737"/>
      <c r="E12737"/>
      <c r="F12737"/>
      <c r="G12737"/>
      <c r="H12737"/>
      <c r="I12737"/>
      <c r="J12737"/>
      <c r="K12737"/>
      <c r="L12737"/>
      <c r="M12737"/>
      <c r="N12737"/>
      <c r="O12737"/>
      <c r="P12737"/>
      <c r="Q12737"/>
    </row>
    <row r="12738" spans="3:17" x14ac:dyDescent="0.35">
      <c r="C12738"/>
      <c r="D12738"/>
      <c r="E12738"/>
      <c r="F12738"/>
      <c r="G12738"/>
      <c r="H12738"/>
      <c r="I12738"/>
      <c r="J12738"/>
      <c r="K12738"/>
      <c r="L12738"/>
      <c r="M12738"/>
      <c r="N12738"/>
      <c r="O12738"/>
      <c r="P12738"/>
      <c r="Q12738"/>
    </row>
    <row r="12739" spans="3:17" x14ac:dyDescent="0.35">
      <c r="C12739"/>
      <c r="D12739"/>
      <c r="E12739"/>
      <c r="F12739"/>
      <c r="G12739"/>
      <c r="H12739"/>
      <c r="I12739"/>
      <c r="J12739"/>
      <c r="K12739"/>
      <c r="L12739"/>
      <c r="M12739"/>
      <c r="N12739"/>
      <c r="O12739"/>
      <c r="P12739"/>
      <c r="Q12739"/>
    </row>
    <row r="12740" spans="3:17" x14ac:dyDescent="0.35">
      <c r="C12740"/>
      <c r="D12740"/>
      <c r="E12740"/>
      <c r="F12740"/>
      <c r="G12740"/>
      <c r="H12740"/>
      <c r="I12740"/>
      <c r="J12740"/>
      <c r="K12740"/>
      <c r="L12740"/>
      <c r="M12740"/>
      <c r="N12740"/>
      <c r="O12740"/>
      <c r="P12740"/>
      <c r="Q12740"/>
    </row>
    <row r="12741" spans="3:17" x14ac:dyDescent="0.35">
      <c r="C12741"/>
      <c r="D12741"/>
      <c r="E12741"/>
      <c r="F12741"/>
      <c r="G12741"/>
      <c r="H12741"/>
      <c r="I12741"/>
      <c r="J12741"/>
      <c r="K12741"/>
      <c r="L12741"/>
      <c r="M12741"/>
      <c r="N12741"/>
      <c r="O12741"/>
      <c r="P12741"/>
      <c r="Q12741"/>
    </row>
    <row r="12742" spans="3:17" x14ac:dyDescent="0.35">
      <c r="C12742"/>
      <c r="D12742"/>
      <c r="E12742"/>
      <c r="F12742"/>
      <c r="G12742"/>
      <c r="H12742"/>
      <c r="I12742"/>
      <c r="J12742"/>
      <c r="K12742"/>
      <c r="L12742"/>
      <c r="M12742"/>
      <c r="N12742"/>
      <c r="O12742"/>
      <c r="P12742"/>
      <c r="Q12742"/>
    </row>
    <row r="12743" spans="3:17" x14ac:dyDescent="0.35">
      <c r="C12743"/>
      <c r="D12743"/>
      <c r="E12743"/>
      <c r="F12743"/>
      <c r="G12743"/>
      <c r="H12743"/>
      <c r="I12743"/>
      <c r="J12743"/>
      <c r="K12743"/>
      <c r="L12743"/>
      <c r="M12743"/>
      <c r="N12743"/>
      <c r="O12743"/>
      <c r="P12743"/>
      <c r="Q12743"/>
    </row>
    <row r="12744" spans="3:17" x14ac:dyDescent="0.35">
      <c r="C12744"/>
      <c r="D12744"/>
      <c r="E12744"/>
      <c r="F12744"/>
      <c r="G12744"/>
      <c r="H12744"/>
      <c r="I12744"/>
      <c r="J12744"/>
      <c r="K12744"/>
      <c r="L12744"/>
      <c r="M12744"/>
      <c r="N12744"/>
      <c r="O12744"/>
      <c r="P12744"/>
      <c r="Q12744"/>
    </row>
    <row r="12745" spans="3:17" x14ac:dyDescent="0.35">
      <c r="C12745"/>
      <c r="D12745"/>
      <c r="E12745"/>
      <c r="F12745"/>
      <c r="G12745"/>
      <c r="H12745"/>
      <c r="I12745"/>
      <c r="J12745"/>
      <c r="K12745"/>
      <c r="L12745"/>
      <c r="M12745"/>
      <c r="N12745"/>
      <c r="O12745"/>
      <c r="P12745"/>
      <c r="Q12745"/>
    </row>
    <row r="12746" spans="3:17" x14ac:dyDescent="0.35">
      <c r="C12746"/>
      <c r="D12746"/>
      <c r="E12746"/>
      <c r="F12746"/>
      <c r="G12746"/>
      <c r="H12746"/>
      <c r="I12746"/>
      <c r="J12746"/>
      <c r="K12746"/>
      <c r="L12746"/>
      <c r="M12746"/>
      <c r="N12746"/>
      <c r="O12746"/>
      <c r="P12746"/>
      <c r="Q12746"/>
    </row>
    <row r="12747" spans="3:17" x14ac:dyDescent="0.35">
      <c r="C12747"/>
      <c r="D12747"/>
      <c r="E12747"/>
      <c r="F12747"/>
      <c r="G12747"/>
      <c r="H12747"/>
      <c r="I12747"/>
      <c r="J12747"/>
      <c r="K12747"/>
      <c r="L12747"/>
      <c r="M12747"/>
      <c r="N12747"/>
      <c r="O12747"/>
      <c r="P12747"/>
      <c r="Q12747"/>
    </row>
    <row r="12748" spans="3:17" x14ac:dyDescent="0.35">
      <c r="C12748"/>
      <c r="D12748"/>
      <c r="E12748"/>
      <c r="F12748"/>
      <c r="G12748"/>
      <c r="H12748"/>
      <c r="I12748"/>
      <c r="J12748"/>
      <c r="K12748"/>
      <c r="L12748"/>
      <c r="M12748"/>
      <c r="N12748"/>
      <c r="O12748"/>
      <c r="P12748"/>
      <c r="Q12748"/>
    </row>
    <row r="12749" spans="3:17" x14ac:dyDescent="0.35">
      <c r="C12749"/>
      <c r="D12749"/>
      <c r="E12749"/>
      <c r="F12749"/>
      <c r="G12749"/>
      <c r="H12749"/>
      <c r="I12749"/>
      <c r="J12749"/>
      <c r="K12749"/>
      <c r="L12749"/>
      <c r="M12749"/>
      <c r="N12749"/>
      <c r="O12749"/>
      <c r="P12749"/>
      <c r="Q12749"/>
    </row>
    <row r="12750" spans="3:17" x14ac:dyDescent="0.35">
      <c r="C12750"/>
      <c r="D12750"/>
      <c r="E12750"/>
      <c r="F12750"/>
      <c r="G12750"/>
      <c r="H12750"/>
      <c r="I12750"/>
      <c r="J12750"/>
      <c r="K12750"/>
      <c r="L12750"/>
      <c r="M12750"/>
      <c r="N12750"/>
      <c r="O12750"/>
      <c r="P12750"/>
      <c r="Q12750"/>
    </row>
    <row r="12751" spans="3:17" x14ac:dyDescent="0.35">
      <c r="C12751"/>
      <c r="D12751"/>
      <c r="E12751"/>
      <c r="F12751"/>
      <c r="G12751"/>
      <c r="H12751"/>
      <c r="I12751"/>
      <c r="J12751"/>
      <c r="K12751"/>
      <c r="L12751"/>
      <c r="M12751"/>
      <c r="N12751"/>
      <c r="O12751"/>
      <c r="P12751"/>
      <c r="Q12751"/>
    </row>
    <row r="12752" spans="3:17" x14ac:dyDescent="0.35">
      <c r="C12752"/>
      <c r="D12752"/>
      <c r="E12752"/>
      <c r="F12752"/>
      <c r="G12752"/>
      <c r="H12752"/>
      <c r="I12752"/>
      <c r="J12752"/>
      <c r="K12752"/>
      <c r="L12752"/>
      <c r="M12752"/>
      <c r="N12752"/>
      <c r="O12752"/>
      <c r="P12752"/>
      <c r="Q12752"/>
    </row>
    <row r="12753" spans="3:17" x14ac:dyDescent="0.35">
      <c r="C12753"/>
      <c r="D12753"/>
      <c r="E12753"/>
      <c r="F12753"/>
      <c r="G12753"/>
      <c r="H12753"/>
      <c r="I12753"/>
      <c r="J12753"/>
      <c r="K12753"/>
      <c r="L12753"/>
      <c r="M12753"/>
      <c r="N12753"/>
      <c r="O12753"/>
      <c r="P12753"/>
      <c r="Q12753"/>
    </row>
    <row r="12754" spans="3:17" x14ac:dyDescent="0.35">
      <c r="C12754"/>
      <c r="D12754"/>
      <c r="E12754"/>
      <c r="F12754"/>
      <c r="G12754"/>
      <c r="H12754"/>
      <c r="I12754"/>
      <c r="J12754"/>
      <c r="K12754"/>
      <c r="L12754"/>
      <c r="M12754"/>
      <c r="N12754"/>
      <c r="O12754"/>
      <c r="P12754"/>
      <c r="Q12754"/>
    </row>
    <row r="12755" spans="3:17" x14ac:dyDescent="0.35">
      <c r="C12755"/>
      <c r="D12755"/>
      <c r="E12755"/>
      <c r="F12755"/>
      <c r="G12755"/>
      <c r="H12755"/>
      <c r="I12755"/>
      <c r="J12755"/>
      <c r="K12755"/>
      <c r="L12755"/>
      <c r="M12755"/>
      <c r="N12755"/>
      <c r="O12755"/>
      <c r="P12755"/>
      <c r="Q12755"/>
    </row>
    <row r="12756" spans="3:17" x14ac:dyDescent="0.35">
      <c r="C12756"/>
      <c r="D12756"/>
      <c r="E12756"/>
      <c r="F12756"/>
      <c r="G12756"/>
      <c r="H12756"/>
      <c r="I12756"/>
      <c r="J12756"/>
      <c r="K12756"/>
      <c r="L12756"/>
      <c r="M12756"/>
      <c r="N12756"/>
      <c r="O12756"/>
      <c r="P12756"/>
      <c r="Q12756"/>
    </row>
    <row r="12757" spans="3:17" x14ac:dyDescent="0.35">
      <c r="C12757"/>
      <c r="D12757"/>
      <c r="E12757"/>
      <c r="F12757"/>
      <c r="G12757"/>
      <c r="H12757"/>
      <c r="I12757"/>
      <c r="J12757"/>
      <c r="K12757"/>
      <c r="L12757"/>
      <c r="M12757"/>
      <c r="N12757"/>
      <c r="O12757"/>
      <c r="P12757"/>
      <c r="Q12757"/>
    </row>
    <row r="12758" spans="3:17" x14ac:dyDescent="0.35">
      <c r="C12758"/>
      <c r="D12758"/>
      <c r="E12758"/>
      <c r="F12758"/>
      <c r="G12758"/>
      <c r="H12758"/>
      <c r="I12758"/>
      <c r="J12758"/>
      <c r="K12758"/>
      <c r="L12758"/>
      <c r="M12758"/>
      <c r="N12758"/>
      <c r="O12758"/>
      <c r="P12758"/>
      <c r="Q12758"/>
    </row>
    <row r="12759" spans="3:17" x14ac:dyDescent="0.35">
      <c r="C12759"/>
      <c r="D12759"/>
      <c r="E12759"/>
      <c r="F12759"/>
      <c r="G12759"/>
      <c r="H12759"/>
      <c r="I12759"/>
      <c r="J12759"/>
      <c r="K12759"/>
      <c r="L12759"/>
      <c r="M12759"/>
      <c r="N12759"/>
      <c r="O12759"/>
      <c r="P12759"/>
      <c r="Q12759"/>
    </row>
    <row r="12760" spans="3:17" x14ac:dyDescent="0.35">
      <c r="C12760"/>
      <c r="D12760"/>
      <c r="E12760"/>
      <c r="F12760"/>
      <c r="G12760"/>
      <c r="H12760"/>
      <c r="I12760"/>
      <c r="J12760"/>
      <c r="K12760"/>
      <c r="L12760"/>
      <c r="M12760"/>
      <c r="N12760"/>
      <c r="O12760"/>
      <c r="P12760"/>
      <c r="Q12760"/>
    </row>
    <row r="12761" spans="3:17" x14ac:dyDescent="0.35">
      <c r="C12761"/>
      <c r="D12761"/>
      <c r="E12761"/>
      <c r="F12761"/>
      <c r="G12761"/>
      <c r="H12761"/>
      <c r="I12761"/>
      <c r="J12761"/>
      <c r="K12761"/>
      <c r="L12761"/>
      <c r="M12761"/>
      <c r="N12761"/>
      <c r="O12761"/>
      <c r="P12761"/>
      <c r="Q12761"/>
    </row>
    <row r="12762" spans="3:17" x14ac:dyDescent="0.35">
      <c r="C12762"/>
      <c r="D12762"/>
      <c r="E12762"/>
      <c r="F12762"/>
      <c r="G12762"/>
      <c r="H12762"/>
      <c r="I12762"/>
      <c r="J12762"/>
      <c r="K12762"/>
      <c r="L12762"/>
      <c r="M12762"/>
      <c r="N12762"/>
      <c r="O12762"/>
      <c r="P12762"/>
      <c r="Q12762"/>
    </row>
    <row r="12763" spans="3:17" x14ac:dyDescent="0.35">
      <c r="C12763"/>
      <c r="D12763"/>
      <c r="E12763"/>
      <c r="F12763"/>
      <c r="G12763"/>
      <c r="H12763"/>
      <c r="I12763"/>
      <c r="J12763"/>
      <c r="K12763"/>
      <c r="L12763"/>
      <c r="M12763"/>
      <c r="N12763"/>
      <c r="O12763"/>
      <c r="P12763"/>
      <c r="Q12763"/>
    </row>
    <row r="12764" spans="3:17" x14ac:dyDescent="0.35">
      <c r="C12764"/>
      <c r="D12764"/>
      <c r="E12764"/>
      <c r="F12764"/>
      <c r="G12764"/>
      <c r="H12764"/>
      <c r="I12764"/>
      <c r="J12764"/>
      <c r="K12764"/>
      <c r="L12764"/>
      <c r="M12764"/>
      <c r="N12764"/>
      <c r="O12764"/>
      <c r="P12764"/>
      <c r="Q12764"/>
    </row>
    <row r="12765" spans="3:17" x14ac:dyDescent="0.35">
      <c r="C12765"/>
      <c r="D12765"/>
      <c r="E12765"/>
      <c r="F12765"/>
      <c r="G12765"/>
      <c r="H12765"/>
      <c r="I12765"/>
      <c r="J12765"/>
      <c r="K12765"/>
      <c r="L12765"/>
      <c r="M12765"/>
      <c r="N12765"/>
      <c r="O12765"/>
      <c r="P12765"/>
      <c r="Q12765"/>
    </row>
    <row r="12766" spans="3:17" x14ac:dyDescent="0.35">
      <c r="C12766"/>
      <c r="D12766"/>
      <c r="E12766"/>
      <c r="F12766"/>
      <c r="G12766"/>
      <c r="H12766"/>
      <c r="I12766"/>
      <c r="J12766"/>
      <c r="K12766"/>
      <c r="L12766"/>
      <c r="M12766"/>
      <c r="N12766"/>
      <c r="O12766"/>
      <c r="P12766"/>
      <c r="Q12766"/>
    </row>
    <row r="12767" spans="3:17" x14ac:dyDescent="0.35">
      <c r="C12767"/>
      <c r="D12767"/>
      <c r="E12767"/>
      <c r="F12767"/>
      <c r="G12767"/>
      <c r="H12767"/>
      <c r="I12767"/>
      <c r="J12767"/>
      <c r="K12767"/>
      <c r="L12767"/>
      <c r="M12767"/>
      <c r="N12767"/>
      <c r="O12767"/>
      <c r="P12767"/>
      <c r="Q12767"/>
    </row>
    <row r="12768" spans="3:17" x14ac:dyDescent="0.35">
      <c r="C12768"/>
      <c r="D12768"/>
      <c r="E12768"/>
      <c r="F12768"/>
      <c r="G12768"/>
      <c r="H12768"/>
      <c r="I12768"/>
      <c r="J12768"/>
      <c r="K12768"/>
      <c r="L12768"/>
      <c r="M12768"/>
      <c r="N12768"/>
      <c r="O12768"/>
      <c r="P12768"/>
      <c r="Q12768"/>
    </row>
    <row r="12769" spans="3:17" x14ac:dyDescent="0.35">
      <c r="C12769"/>
      <c r="D12769"/>
      <c r="E12769"/>
      <c r="F12769"/>
      <c r="G12769"/>
      <c r="H12769"/>
      <c r="I12769"/>
      <c r="J12769"/>
      <c r="K12769"/>
      <c r="L12769"/>
      <c r="M12769"/>
      <c r="N12769"/>
      <c r="O12769"/>
      <c r="P12769"/>
      <c r="Q12769"/>
    </row>
    <row r="12770" spans="3:17" x14ac:dyDescent="0.35">
      <c r="C12770"/>
      <c r="D12770"/>
      <c r="E12770"/>
      <c r="F12770"/>
      <c r="G12770"/>
      <c r="H12770"/>
      <c r="I12770"/>
      <c r="J12770"/>
      <c r="K12770"/>
      <c r="L12770"/>
      <c r="M12770"/>
      <c r="N12770"/>
      <c r="O12770"/>
      <c r="P12770"/>
      <c r="Q12770"/>
    </row>
    <row r="12771" spans="3:17" x14ac:dyDescent="0.35">
      <c r="C12771"/>
      <c r="D12771"/>
      <c r="E12771"/>
      <c r="F12771"/>
      <c r="G12771"/>
      <c r="H12771"/>
      <c r="I12771"/>
      <c r="J12771"/>
      <c r="K12771"/>
      <c r="L12771"/>
      <c r="M12771"/>
      <c r="N12771"/>
      <c r="O12771"/>
      <c r="P12771"/>
      <c r="Q12771"/>
    </row>
    <row r="12772" spans="3:17" x14ac:dyDescent="0.35">
      <c r="C12772"/>
      <c r="D12772"/>
      <c r="E12772"/>
      <c r="F12772"/>
      <c r="G12772"/>
      <c r="H12772"/>
      <c r="I12772"/>
      <c r="J12772"/>
      <c r="K12772"/>
      <c r="L12772"/>
      <c r="M12772"/>
      <c r="N12772"/>
      <c r="O12772"/>
      <c r="P12772"/>
      <c r="Q12772"/>
    </row>
    <row r="12773" spans="3:17" x14ac:dyDescent="0.35">
      <c r="C12773"/>
      <c r="D12773"/>
      <c r="E12773"/>
      <c r="F12773"/>
      <c r="G12773"/>
      <c r="H12773"/>
      <c r="I12773"/>
      <c r="J12773"/>
      <c r="K12773"/>
      <c r="L12773"/>
      <c r="M12773"/>
      <c r="N12773"/>
      <c r="O12773"/>
      <c r="P12773"/>
      <c r="Q12773"/>
    </row>
    <row r="12774" spans="3:17" x14ac:dyDescent="0.35">
      <c r="C12774"/>
      <c r="D12774"/>
      <c r="E12774"/>
      <c r="F12774"/>
      <c r="G12774"/>
      <c r="H12774"/>
      <c r="I12774"/>
      <c r="J12774"/>
      <c r="K12774"/>
      <c r="L12774"/>
      <c r="M12774"/>
      <c r="N12774"/>
      <c r="O12774"/>
      <c r="P12774"/>
      <c r="Q12774"/>
    </row>
    <row r="12775" spans="3:17" x14ac:dyDescent="0.35">
      <c r="C12775"/>
      <c r="D12775"/>
      <c r="E12775"/>
      <c r="F12775"/>
      <c r="G12775"/>
      <c r="H12775"/>
      <c r="I12775"/>
      <c r="J12775"/>
      <c r="K12775"/>
      <c r="L12775"/>
      <c r="M12775"/>
      <c r="N12775"/>
      <c r="O12775"/>
      <c r="P12775"/>
      <c r="Q12775"/>
    </row>
    <row r="12776" spans="3:17" x14ac:dyDescent="0.35">
      <c r="C12776"/>
      <c r="D12776"/>
      <c r="E12776"/>
      <c r="F12776"/>
      <c r="G12776"/>
      <c r="H12776"/>
      <c r="I12776"/>
      <c r="J12776"/>
      <c r="K12776"/>
      <c r="L12776"/>
      <c r="M12776"/>
      <c r="N12776"/>
      <c r="O12776"/>
      <c r="P12776"/>
      <c r="Q12776"/>
    </row>
    <row r="12777" spans="3:17" x14ac:dyDescent="0.35">
      <c r="C12777"/>
      <c r="D12777"/>
      <c r="E12777"/>
      <c r="F12777"/>
      <c r="G12777"/>
      <c r="H12777"/>
      <c r="I12777"/>
      <c r="J12777"/>
      <c r="K12777"/>
      <c r="L12777"/>
      <c r="M12777"/>
      <c r="N12777"/>
      <c r="O12777"/>
      <c r="P12777"/>
      <c r="Q12777"/>
    </row>
    <row r="12778" spans="3:17" x14ac:dyDescent="0.35">
      <c r="C12778"/>
      <c r="D12778"/>
      <c r="E12778"/>
      <c r="F12778"/>
      <c r="G12778"/>
      <c r="H12778"/>
      <c r="I12778"/>
      <c r="J12778"/>
      <c r="K12778"/>
      <c r="L12778"/>
      <c r="M12778"/>
      <c r="N12778"/>
      <c r="O12778"/>
      <c r="P12778"/>
      <c r="Q12778"/>
    </row>
    <row r="12779" spans="3:17" x14ac:dyDescent="0.35">
      <c r="C12779"/>
      <c r="D12779"/>
      <c r="E12779"/>
      <c r="F12779"/>
      <c r="G12779"/>
      <c r="H12779"/>
      <c r="I12779"/>
      <c r="J12779"/>
      <c r="K12779"/>
      <c r="L12779"/>
      <c r="M12779"/>
      <c r="N12779"/>
      <c r="O12779"/>
      <c r="P12779"/>
      <c r="Q12779"/>
    </row>
    <row r="12780" spans="3:17" x14ac:dyDescent="0.35">
      <c r="C12780"/>
      <c r="D12780"/>
      <c r="E12780"/>
      <c r="F12780"/>
      <c r="G12780"/>
      <c r="H12780"/>
      <c r="I12780"/>
      <c r="J12780"/>
      <c r="K12780"/>
      <c r="L12780"/>
      <c r="M12780"/>
      <c r="N12780"/>
      <c r="O12780"/>
      <c r="P12780"/>
      <c r="Q12780"/>
    </row>
    <row r="12781" spans="3:17" x14ac:dyDescent="0.35">
      <c r="C12781"/>
      <c r="D12781"/>
      <c r="E12781"/>
      <c r="F12781"/>
      <c r="G12781"/>
      <c r="H12781"/>
      <c r="I12781"/>
      <c r="J12781"/>
      <c r="K12781"/>
      <c r="L12781"/>
      <c r="M12781"/>
      <c r="N12781"/>
      <c r="O12781"/>
      <c r="P12781"/>
      <c r="Q12781"/>
    </row>
    <row r="12782" spans="3:17" x14ac:dyDescent="0.35">
      <c r="C12782"/>
      <c r="D12782"/>
      <c r="E12782"/>
      <c r="F12782"/>
      <c r="G12782"/>
      <c r="H12782"/>
      <c r="I12782"/>
      <c r="J12782"/>
      <c r="K12782"/>
      <c r="L12782"/>
      <c r="M12782"/>
      <c r="N12782"/>
      <c r="O12782"/>
      <c r="P12782"/>
      <c r="Q12782"/>
    </row>
    <row r="12783" spans="3:17" x14ac:dyDescent="0.35">
      <c r="C12783"/>
      <c r="D12783"/>
      <c r="E12783"/>
      <c r="F12783"/>
      <c r="G12783"/>
      <c r="H12783"/>
      <c r="I12783"/>
      <c r="J12783"/>
      <c r="K12783"/>
      <c r="L12783"/>
      <c r="M12783"/>
      <c r="N12783"/>
      <c r="O12783"/>
      <c r="P12783"/>
      <c r="Q12783"/>
    </row>
    <row r="12784" spans="3:17" x14ac:dyDescent="0.35">
      <c r="C12784"/>
      <c r="D12784"/>
      <c r="E12784"/>
      <c r="F12784"/>
      <c r="G12784"/>
      <c r="H12784"/>
      <c r="I12784"/>
      <c r="J12784"/>
      <c r="K12784"/>
      <c r="L12784"/>
      <c r="M12784"/>
      <c r="N12784"/>
      <c r="O12784"/>
      <c r="P12784"/>
      <c r="Q12784"/>
    </row>
    <row r="12785" spans="3:17" x14ac:dyDescent="0.35">
      <c r="C12785"/>
      <c r="D12785"/>
      <c r="E12785"/>
      <c r="F12785"/>
      <c r="G12785"/>
      <c r="H12785"/>
      <c r="I12785"/>
      <c r="J12785"/>
      <c r="K12785"/>
      <c r="L12785"/>
      <c r="M12785"/>
      <c r="N12785"/>
      <c r="O12785"/>
      <c r="P12785"/>
      <c r="Q12785"/>
    </row>
    <row r="12786" spans="3:17" x14ac:dyDescent="0.35">
      <c r="C12786"/>
      <c r="D12786"/>
      <c r="E12786"/>
      <c r="F12786"/>
      <c r="G12786"/>
      <c r="H12786"/>
      <c r="I12786"/>
      <c r="J12786"/>
      <c r="K12786"/>
      <c r="L12786"/>
      <c r="M12786"/>
      <c r="N12786"/>
      <c r="O12786"/>
      <c r="P12786"/>
      <c r="Q12786"/>
    </row>
    <row r="12787" spans="3:17" x14ac:dyDescent="0.35">
      <c r="C12787"/>
      <c r="D12787"/>
      <c r="E12787"/>
      <c r="F12787"/>
      <c r="G12787"/>
      <c r="H12787"/>
      <c r="I12787"/>
      <c r="J12787"/>
      <c r="K12787"/>
      <c r="L12787"/>
      <c r="M12787"/>
      <c r="N12787"/>
      <c r="O12787"/>
      <c r="P12787"/>
      <c r="Q12787"/>
    </row>
    <row r="12788" spans="3:17" x14ac:dyDescent="0.35">
      <c r="C12788"/>
      <c r="D12788"/>
      <c r="E12788"/>
      <c r="F12788"/>
      <c r="G12788"/>
      <c r="H12788"/>
      <c r="I12788"/>
      <c r="J12788"/>
      <c r="K12788"/>
      <c r="L12788"/>
      <c r="M12788"/>
      <c r="N12788"/>
      <c r="O12788"/>
      <c r="P12788"/>
      <c r="Q12788"/>
    </row>
    <row r="12789" spans="3:17" x14ac:dyDescent="0.35">
      <c r="C12789"/>
      <c r="D12789"/>
      <c r="E12789"/>
      <c r="F12789"/>
      <c r="G12789"/>
      <c r="H12789"/>
      <c r="I12789"/>
      <c r="J12789"/>
      <c r="K12789"/>
      <c r="L12789"/>
      <c r="M12789"/>
      <c r="N12789"/>
      <c r="O12789"/>
      <c r="P12789"/>
      <c r="Q12789"/>
    </row>
    <row r="12790" spans="3:17" x14ac:dyDescent="0.35">
      <c r="C12790"/>
      <c r="D12790"/>
      <c r="E12790"/>
      <c r="F12790"/>
      <c r="G12790"/>
      <c r="H12790"/>
      <c r="I12790"/>
      <c r="J12790"/>
      <c r="K12790"/>
      <c r="L12790"/>
      <c r="M12790"/>
      <c r="N12790"/>
      <c r="O12790"/>
      <c r="P12790"/>
      <c r="Q12790"/>
    </row>
    <row r="12791" spans="3:17" x14ac:dyDescent="0.35">
      <c r="C12791"/>
      <c r="D12791"/>
      <c r="E12791"/>
      <c r="F12791"/>
      <c r="G12791"/>
      <c r="H12791"/>
      <c r="I12791"/>
      <c r="J12791"/>
      <c r="K12791"/>
      <c r="L12791"/>
      <c r="M12791"/>
      <c r="N12791"/>
      <c r="O12791"/>
      <c r="P12791"/>
      <c r="Q12791"/>
    </row>
    <row r="12792" spans="3:17" x14ac:dyDescent="0.35">
      <c r="C12792"/>
      <c r="D12792"/>
      <c r="E12792"/>
      <c r="F12792"/>
      <c r="G12792"/>
      <c r="H12792"/>
      <c r="I12792"/>
      <c r="J12792"/>
      <c r="K12792"/>
      <c r="L12792"/>
      <c r="M12792"/>
      <c r="N12792"/>
      <c r="O12792"/>
      <c r="P12792"/>
      <c r="Q12792"/>
    </row>
    <row r="12793" spans="3:17" x14ac:dyDescent="0.35">
      <c r="C12793"/>
      <c r="D12793"/>
      <c r="E12793"/>
      <c r="F12793"/>
      <c r="G12793"/>
      <c r="H12793"/>
      <c r="I12793"/>
      <c r="J12793"/>
      <c r="K12793"/>
      <c r="L12793"/>
      <c r="M12793"/>
      <c r="N12793"/>
      <c r="O12793"/>
      <c r="P12793"/>
      <c r="Q12793"/>
    </row>
    <row r="12794" spans="3:17" x14ac:dyDescent="0.35">
      <c r="C12794"/>
      <c r="D12794"/>
      <c r="E12794"/>
      <c r="F12794"/>
      <c r="G12794"/>
      <c r="H12794"/>
      <c r="I12794"/>
      <c r="J12794"/>
      <c r="K12794"/>
      <c r="L12794"/>
      <c r="M12794"/>
      <c r="N12794"/>
      <c r="O12794"/>
      <c r="P12794"/>
      <c r="Q12794"/>
    </row>
    <row r="12795" spans="3:17" x14ac:dyDescent="0.35">
      <c r="C12795"/>
      <c r="D12795"/>
      <c r="E12795"/>
      <c r="F12795"/>
      <c r="G12795"/>
      <c r="H12795"/>
      <c r="I12795"/>
      <c r="J12795"/>
      <c r="K12795"/>
      <c r="L12795"/>
      <c r="M12795"/>
      <c r="N12795"/>
      <c r="O12795"/>
      <c r="P12795"/>
      <c r="Q12795"/>
    </row>
    <row r="12796" spans="3:17" x14ac:dyDescent="0.35">
      <c r="C12796"/>
      <c r="D12796"/>
      <c r="E12796"/>
      <c r="F12796"/>
      <c r="G12796"/>
      <c r="H12796"/>
      <c r="I12796"/>
      <c r="J12796"/>
      <c r="K12796"/>
      <c r="L12796"/>
      <c r="M12796"/>
      <c r="N12796"/>
      <c r="O12796"/>
      <c r="P12796"/>
      <c r="Q12796"/>
    </row>
    <row r="12797" spans="3:17" x14ac:dyDescent="0.35">
      <c r="C12797"/>
      <c r="D12797"/>
      <c r="E12797"/>
      <c r="F12797"/>
      <c r="G12797"/>
      <c r="H12797"/>
      <c r="I12797"/>
      <c r="J12797"/>
      <c r="K12797"/>
      <c r="L12797"/>
      <c r="M12797"/>
      <c r="N12797"/>
      <c r="O12797"/>
      <c r="P12797"/>
      <c r="Q12797"/>
    </row>
    <row r="12798" spans="3:17" x14ac:dyDescent="0.35">
      <c r="C12798"/>
      <c r="D12798"/>
      <c r="E12798"/>
      <c r="F12798"/>
      <c r="G12798"/>
      <c r="H12798"/>
      <c r="I12798"/>
      <c r="J12798"/>
      <c r="K12798"/>
      <c r="L12798"/>
      <c r="M12798"/>
      <c r="N12798"/>
      <c r="O12798"/>
      <c r="P12798"/>
      <c r="Q12798"/>
    </row>
    <row r="12799" spans="3:17" x14ac:dyDescent="0.35">
      <c r="C12799"/>
      <c r="D12799"/>
      <c r="E12799"/>
      <c r="F12799"/>
      <c r="G12799"/>
      <c r="H12799"/>
      <c r="I12799"/>
      <c r="J12799"/>
      <c r="K12799"/>
      <c r="L12799"/>
      <c r="M12799"/>
      <c r="N12799"/>
      <c r="O12799"/>
      <c r="P12799"/>
      <c r="Q12799"/>
    </row>
    <row r="12800" spans="3:17" x14ac:dyDescent="0.35">
      <c r="C12800"/>
      <c r="D12800"/>
      <c r="E12800"/>
      <c r="F12800"/>
      <c r="G12800"/>
      <c r="H12800"/>
      <c r="I12800"/>
      <c r="J12800"/>
      <c r="K12800"/>
      <c r="L12800"/>
      <c r="M12800"/>
      <c r="N12800"/>
      <c r="O12800"/>
      <c r="P12800"/>
      <c r="Q12800"/>
    </row>
    <row r="12801" spans="3:17" x14ac:dyDescent="0.35">
      <c r="C12801"/>
      <c r="D12801"/>
      <c r="E12801"/>
      <c r="F12801"/>
      <c r="G12801"/>
      <c r="H12801"/>
      <c r="I12801"/>
      <c r="J12801"/>
      <c r="K12801"/>
      <c r="L12801"/>
      <c r="M12801"/>
      <c r="N12801"/>
      <c r="O12801"/>
      <c r="P12801"/>
      <c r="Q12801"/>
    </row>
    <row r="12802" spans="3:17" x14ac:dyDescent="0.35">
      <c r="C12802"/>
      <c r="D12802"/>
      <c r="E12802"/>
      <c r="F12802"/>
      <c r="G12802"/>
      <c r="H12802"/>
      <c r="I12802"/>
      <c r="J12802"/>
      <c r="K12802"/>
      <c r="L12802"/>
      <c r="M12802"/>
      <c r="N12802"/>
      <c r="O12802"/>
      <c r="P12802"/>
      <c r="Q12802"/>
    </row>
    <row r="12803" spans="3:17" x14ac:dyDescent="0.35">
      <c r="C12803"/>
      <c r="D12803"/>
      <c r="E12803"/>
      <c r="F12803"/>
      <c r="G12803"/>
      <c r="H12803"/>
      <c r="I12803"/>
      <c r="J12803"/>
      <c r="K12803"/>
      <c r="L12803"/>
      <c r="M12803"/>
      <c r="N12803"/>
      <c r="O12803"/>
      <c r="P12803"/>
      <c r="Q12803"/>
    </row>
    <row r="12804" spans="3:17" x14ac:dyDescent="0.35">
      <c r="C12804"/>
      <c r="D12804"/>
      <c r="E12804"/>
      <c r="F12804"/>
      <c r="G12804"/>
      <c r="H12804"/>
      <c r="I12804"/>
      <c r="J12804"/>
      <c r="K12804"/>
      <c r="L12804"/>
      <c r="M12804"/>
      <c r="N12804"/>
      <c r="O12804"/>
      <c r="P12804"/>
      <c r="Q12804"/>
    </row>
    <row r="12805" spans="3:17" x14ac:dyDescent="0.35">
      <c r="C12805"/>
      <c r="D12805"/>
      <c r="E12805"/>
      <c r="F12805"/>
      <c r="G12805"/>
      <c r="H12805"/>
      <c r="I12805"/>
      <c r="J12805"/>
      <c r="K12805"/>
      <c r="L12805"/>
      <c r="M12805"/>
      <c r="N12805"/>
      <c r="O12805"/>
      <c r="P12805"/>
      <c r="Q12805"/>
    </row>
    <row r="12806" spans="3:17" x14ac:dyDescent="0.35">
      <c r="C12806"/>
      <c r="D12806"/>
      <c r="E12806"/>
      <c r="F12806"/>
      <c r="G12806"/>
      <c r="H12806"/>
      <c r="I12806"/>
      <c r="J12806"/>
      <c r="K12806"/>
      <c r="L12806"/>
      <c r="M12806"/>
      <c r="N12806"/>
      <c r="O12806"/>
      <c r="P12806"/>
      <c r="Q12806"/>
    </row>
    <row r="12807" spans="3:17" x14ac:dyDescent="0.35">
      <c r="C12807"/>
      <c r="D12807"/>
      <c r="E12807"/>
      <c r="F12807"/>
      <c r="G12807"/>
      <c r="H12807"/>
      <c r="I12807"/>
      <c r="J12807"/>
      <c r="K12807"/>
      <c r="L12807"/>
      <c r="M12807"/>
      <c r="N12807"/>
      <c r="O12807"/>
      <c r="P12807"/>
      <c r="Q12807"/>
    </row>
    <row r="12808" spans="3:17" x14ac:dyDescent="0.35">
      <c r="C12808"/>
      <c r="D12808"/>
      <c r="E12808"/>
      <c r="F12808"/>
      <c r="G12808"/>
      <c r="H12808"/>
      <c r="I12808"/>
      <c r="J12808"/>
      <c r="K12808"/>
      <c r="L12808"/>
      <c r="M12808"/>
      <c r="N12808"/>
      <c r="O12808"/>
      <c r="P12808"/>
      <c r="Q12808"/>
    </row>
    <row r="12809" spans="3:17" x14ac:dyDescent="0.35">
      <c r="C12809"/>
      <c r="D12809"/>
      <c r="E12809"/>
      <c r="F12809"/>
      <c r="G12809"/>
      <c r="H12809"/>
      <c r="I12809"/>
      <c r="J12809"/>
      <c r="K12809"/>
      <c r="L12809"/>
      <c r="M12809"/>
      <c r="N12809"/>
      <c r="O12809"/>
      <c r="P12809"/>
      <c r="Q12809"/>
    </row>
    <row r="12810" spans="3:17" x14ac:dyDescent="0.35">
      <c r="C12810"/>
      <c r="D12810"/>
      <c r="E12810"/>
      <c r="F12810"/>
      <c r="G12810"/>
      <c r="H12810"/>
      <c r="I12810"/>
      <c r="J12810"/>
      <c r="K12810"/>
      <c r="L12810"/>
      <c r="M12810"/>
      <c r="N12810"/>
      <c r="O12810"/>
      <c r="P12810"/>
      <c r="Q12810"/>
    </row>
    <row r="12811" spans="3:17" x14ac:dyDescent="0.35">
      <c r="C12811"/>
      <c r="D12811"/>
      <c r="E12811"/>
      <c r="F12811"/>
      <c r="G12811"/>
      <c r="H12811"/>
      <c r="I12811"/>
      <c r="J12811"/>
      <c r="K12811"/>
      <c r="L12811"/>
      <c r="M12811"/>
      <c r="N12811"/>
      <c r="O12811"/>
      <c r="P12811"/>
      <c r="Q12811"/>
    </row>
    <row r="12812" spans="3:17" x14ac:dyDescent="0.35">
      <c r="C12812"/>
      <c r="D12812"/>
      <c r="E12812"/>
      <c r="F12812"/>
      <c r="G12812"/>
      <c r="H12812"/>
      <c r="I12812"/>
      <c r="J12812"/>
      <c r="K12812"/>
      <c r="L12812"/>
      <c r="M12812"/>
      <c r="N12812"/>
      <c r="O12812"/>
      <c r="P12812"/>
      <c r="Q12812"/>
    </row>
    <row r="12813" spans="3:17" x14ac:dyDescent="0.35">
      <c r="C12813"/>
      <c r="D12813"/>
      <c r="E12813"/>
      <c r="F12813"/>
      <c r="G12813"/>
      <c r="H12813"/>
      <c r="I12813"/>
      <c r="J12813"/>
      <c r="K12813"/>
      <c r="L12813"/>
      <c r="M12813"/>
      <c r="N12813"/>
      <c r="O12813"/>
      <c r="P12813"/>
      <c r="Q12813"/>
    </row>
    <row r="12814" spans="3:17" x14ac:dyDescent="0.35">
      <c r="C12814"/>
      <c r="D12814"/>
      <c r="E12814"/>
      <c r="F12814"/>
      <c r="G12814"/>
      <c r="H12814"/>
      <c r="I12814"/>
      <c r="J12814"/>
      <c r="K12814"/>
      <c r="L12814"/>
      <c r="M12814"/>
      <c r="N12814"/>
      <c r="O12814"/>
      <c r="P12814"/>
      <c r="Q12814"/>
    </row>
    <row r="12815" spans="3:17" x14ac:dyDescent="0.35">
      <c r="C12815"/>
      <c r="D12815"/>
      <c r="E12815"/>
      <c r="F12815"/>
      <c r="G12815"/>
      <c r="H12815"/>
      <c r="I12815"/>
      <c r="J12815"/>
      <c r="K12815"/>
      <c r="L12815"/>
      <c r="M12815"/>
      <c r="N12815"/>
      <c r="O12815"/>
      <c r="P12815"/>
      <c r="Q12815"/>
    </row>
    <row r="12816" spans="3:17" x14ac:dyDescent="0.35">
      <c r="C12816"/>
      <c r="D12816"/>
      <c r="E12816"/>
      <c r="F12816"/>
      <c r="G12816"/>
      <c r="H12816"/>
      <c r="I12816"/>
      <c r="J12816"/>
      <c r="K12816"/>
      <c r="L12816"/>
      <c r="M12816"/>
      <c r="N12816"/>
      <c r="O12816"/>
      <c r="P12816"/>
      <c r="Q12816"/>
    </row>
    <row r="12817" spans="3:17" x14ac:dyDescent="0.35">
      <c r="C12817"/>
      <c r="D12817"/>
      <c r="E12817"/>
      <c r="F12817"/>
      <c r="G12817"/>
      <c r="H12817"/>
      <c r="I12817"/>
      <c r="J12817"/>
      <c r="K12817"/>
      <c r="L12817"/>
      <c r="M12817"/>
      <c r="N12817"/>
      <c r="O12817"/>
      <c r="P12817"/>
      <c r="Q12817"/>
    </row>
    <row r="12818" spans="3:17" x14ac:dyDescent="0.35">
      <c r="C12818"/>
      <c r="D12818"/>
      <c r="E12818"/>
      <c r="F12818"/>
      <c r="G12818"/>
      <c r="H12818"/>
      <c r="I12818"/>
      <c r="J12818"/>
      <c r="K12818"/>
      <c r="L12818"/>
      <c r="M12818"/>
      <c r="N12818"/>
      <c r="O12818"/>
      <c r="P12818"/>
      <c r="Q12818"/>
    </row>
    <row r="12819" spans="3:17" x14ac:dyDescent="0.35">
      <c r="C12819"/>
      <c r="D12819"/>
      <c r="E12819"/>
      <c r="F12819"/>
      <c r="G12819"/>
      <c r="H12819"/>
      <c r="I12819"/>
      <c r="J12819"/>
      <c r="K12819"/>
      <c r="L12819"/>
      <c r="M12819"/>
      <c r="N12819"/>
      <c r="O12819"/>
      <c r="P12819"/>
      <c r="Q12819"/>
    </row>
    <row r="12820" spans="3:17" x14ac:dyDescent="0.35">
      <c r="C12820"/>
      <c r="D12820"/>
      <c r="E12820"/>
      <c r="F12820"/>
      <c r="G12820"/>
      <c r="H12820"/>
      <c r="I12820"/>
      <c r="J12820"/>
      <c r="K12820"/>
      <c r="L12820"/>
      <c r="M12820"/>
      <c r="N12820"/>
      <c r="O12820"/>
      <c r="P12820"/>
      <c r="Q12820"/>
    </row>
    <row r="12821" spans="3:17" x14ac:dyDescent="0.35">
      <c r="C12821"/>
      <c r="D12821"/>
      <c r="E12821"/>
      <c r="F12821"/>
      <c r="G12821"/>
      <c r="H12821"/>
      <c r="I12821"/>
      <c r="J12821"/>
      <c r="K12821"/>
      <c r="L12821"/>
      <c r="M12821"/>
      <c r="N12821"/>
      <c r="O12821"/>
      <c r="P12821"/>
      <c r="Q12821"/>
    </row>
    <row r="12822" spans="3:17" x14ac:dyDescent="0.35">
      <c r="C12822"/>
      <c r="D12822"/>
      <c r="E12822"/>
      <c r="F12822"/>
      <c r="G12822"/>
      <c r="H12822"/>
      <c r="I12822"/>
      <c r="J12822"/>
      <c r="K12822"/>
      <c r="L12822"/>
      <c r="M12822"/>
      <c r="N12822"/>
      <c r="O12822"/>
      <c r="P12822"/>
      <c r="Q12822"/>
    </row>
    <row r="12823" spans="3:17" x14ac:dyDescent="0.35">
      <c r="C12823"/>
      <c r="D12823"/>
      <c r="E12823"/>
      <c r="F12823"/>
      <c r="G12823"/>
      <c r="H12823"/>
      <c r="I12823"/>
      <c r="J12823"/>
      <c r="K12823"/>
      <c r="L12823"/>
      <c r="M12823"/>
      <c r="N12823"/>
      <c r="O12823"/>
      <c r="P12823"/>
      <c r="Q12823"/>
    </row>
    <row r="12824" spans="3:17" x14ac:dyDescent="0.35">
      <c r="C12824"/>
      <c r="D12824"/>
      <c r="E12824"/>
      <c r="F12824"/>
      <c r="G12824"/>
      <c r="H12824"/>
      <c r="I12824"/>
      <c r="J12824"/>
      <c r="K12824"/>
      <c r="L12824"/>
      <c r="M12824"/>
      <c r="N12824"/>
      <c r="O12824"/>
      <c r="P12824"/>
      <c r="Q12824"/>
    </row>
    <row r="12825" spans="3:17" x14ac:dyDescent="0.35">
      <c r="C12825"/>
      <c r="D12825"/>
      <c r="E12825"/>
      <c r="F12825"/>
      <c r="G12825"/>
      <c r="H12825"/>
      <c r="I12825"/>
      <c r="J12825"/>
      <c r="K12825"/>
      <c r="L12825"/>
      <c r="M12825"/>
      <c r="N12825"/>
      <c r="O12825"/>
      <c r="P12825"/>
      <c r="Q12825"/>
    </row>
    <row r="12826" spans="3:17" x14ac:dyDescent="0.35">
      <c r="C12826"/>
      <c r="D12826"/>
      <c r="E12826"/>
      <c r="F12826"/>
      <c r="G12826"/>
      <c r="H12826"/>
      <c r="I12826"/>
      <c r="J12826"/>
      <c r="K12826"/>
      <c r="L12826"/>
      <c r="M12826"/>
      <c r="N12826"/>
      <c r="O12826"/>
      <c r="P12826"/>
      <c r="Q12826"/>
    </row>
    <row r="12827" spans="3:17" x14ac:dyDescent="0.35">
      <c r="C12827"/>
      <c r="D12827"/>
      <c r="E12827"/>
      <c r="F12827"/>
      <c r="G12827"/>
      <c r="H12827"/>
      <c r="I12827"/>
      <c r="J12827"/>
      <c r="K12827"/>
      <c r="L12827"/>
      <c r="M12827"/>
      <c r="N12827"/>
      <c r="O12827"/>
      <c r="P12827"/>
      <c r="Q12827"/>
    </row>
    <row r="12828" spans="3:17" x14ac:dyDescent="0.35">
      <c r="C12828"/>
      <c r="D12828"/>
      <c r="E12828"/>
      <c r="F12828"/>
      <c r="G12828"/>
      <c r="H12828"/>
      <c r="I12828"/>
      <c r="J12828"/>
      <c r="K12828"/>
      <c r="L12828"/>
      <c r="M12828"/>
      <c r="N12828"/>
      <c r="O12828"/>
      <c r="P12828"/>
      <c r="Q12828"/>
    </row>
    <row r="12829" spans="3:17" x14ac:dyDescent="0.35">
      <c r="C12829"/>
      <c r="D12829"/>
      <c r="E12829"/>
      <c r="F12829"/>
      <c r="G12829"/>
      <c r="H12829"/>
      <c r="I12829"/>
      <c r="J12829"/>
      <c r="K12829"/>
      <c r="L12829"/>
      <c r="M12829"/>
      <c r="N12829"/>
      <c r="O12829"/>
      <c r="P12829"/>
      <c r="Q12829"/>
    </row>
    <row r="12830" spans="3:17" x14ac:dyDescent="0.35">
      <c r="C12830"/>
      <c r="D12830"/>
      <c r="E12830"/>
      <c r="F12830"/>
      <c r="G12830"/>
      <c r="H12830"/>
      <c r="I12830"/>
      <c r="J12830"/>
      <c r="K12830"/>
      <c r="L12830"/>
      <c r="M12830"/>
      <c r="N12830"/>
      <c r="O12830"/>
      <c r="P12830"/>
      <c r="Q12830"/>
    </row>
    <row r="12831" spans="3:17" x14ac:dyDescent="0.35">
      <c r="C12831"/>
      <c r="D12831"/>
      <c r="E12831"/>
      <c r="F12831"/>
      <c r="G12831"/>
      <c r="H12831"/>
      <c r="I12831"/>
      <c r="J12831"/>
      <c r="K12831"/>
      <c r="L12831"/>
      <c r="M12831"/>
      <c r="N12831"/>
      <c r="O12831"/>
      <c r="P12831"/>
      <c r="Q12831"/>
    </row>
    <row r="12832" spans="3:17" x14ac:dyDescent="0.35">
      <c r="C12832"/>
      <c r="D12832"/>
      <c r="E12832"/>
      <c r="F12832"/>
      <c r="G12832"/>
      <c r="H12832"/>
      <c r="I12832"/>
      <c r="J12832"/>
      <c r="K12832"/>
      <c r="L12832"/>
      <c r="M12832"/>
      <c r="N12832"/>
      <c r="O12832"/>
      <c r="P12832"/>
      <c r="Q12832"/>
    </row>
    <row r="12833" spans="3:17" x14ac:dyDescent="0.35">
      <c r="C12833"/>
      <c r="D12833"/>
      <c r="E12833"/>
      <c r="F12833"/>
      <c r="G12833"/>
      <c r="H12833"/>
      <c r="I12833"/>
      <c r="J12833"/>
      <c r="K12833"/>
      <c r="L12833"/>
      <c r="M12833"/>
      <c r="N12833"/>
      <c r="O12833"/>
      <c r="P12833"/>
      <c r="Q12833"/>
    </row>
    <row r="12834" spans="3:17" x14ac:dyDescent="0.35">
      <c r="C12834"/>
      <c r="D12834"/>
      <c r="E12834"/>
      <c r="F12834"/>
      <c r="G12834"/>
      <c r="H12834"/>
      <c r="I12834"/>
      <c r="J12834"/>
      <c r="K12834"/>
      <c r="L12834"/>
      <c r="M12834"/>
      <c r="N12834"/>
      <c r="O12834"/>
      <c r="P12834"/>
      <c r="Q12834"/>
    </row>
    <row r="12835" spans="3:17" x14ac:dyDescent="0.35">
      <c r="C12835"/>
      <c r="D12835"/>
      <c r="E12835"/>
      <c r="F12835"/>
      <c r="G12835"/>
      <c r="H12835"/>
      <c r="I12835"/>
      <c r="J12835"/>
      <c r="K12835"/>
      <c r="L12835"/>
      <c r="M12835"/>
      <c r="N12835"/>
      <c r="O12835"/>
      <c r="P12835"/>
      <c r="Q12835"/>
    </row>
    <row r="12836" spans="3:17" x14ac:dyDescent="0.35">
      <c r="C12836"/>
      <c r="D12836"/>
      <c r="E12836"/>
      <c r="F12836"/>
      <c r="G12836"/>
      <c r="H12836"/>
      <c r="I12836"/>
      <c r="J12836"/>
      <c r="K12836"/>
      <c r="L12836"/>
      <c r="M12836"/>
      <c r="N12836"/>
      <c r="O12836"/>
      <c r="P12836"/>
      <c r="Q12836"/>
    </row>
    <row r="12837" spans="3:17" x14ac:dyDescent="0.35">
      <c r="C12837"/>
      <c r="D12837"/>
      <c r="E12837"/>
      <c r="F12837"/>
      <c r="G12837"/>
      <c r="H12837"/>
      <c r="I12837"/>
      <c r="J12837"/>
      <c r="K12837"/>
      <c r="L12837"/>
      <c r="M12837"/>
      <c r="N12837"/>
      <c r="O12837"/>
      <c r="P12837"/>
      <c r="Q12837"/>
    </row>
    <row r="12838" spans="3:17" x14ac:dyDescent="0.35">
      <c r="C12838"/>
      <c r="D12838"/>
      <c r="E12838"/>
      <c r="F12838"/>
      <c r="G12838"/>
      <c r="H12838"/>
      <c r="I12838"/>
      <c r="J12838"/>
      <c r="K12838"/>
      <c r="L12838"/>
      <c r="M12838"/>
      <c r="N12838"/>
      <c r="O12838"/>
      <c r="P12838"/>
      <c r="Q12838"/>
    </row>
    <row r="12839" spans="3:17" x14ac:dyDescent="0.35">
      <c r="C12839"/>
      <c r="D12839"/>
      <c r="E12839"/>
      <c r="F12839"/>
      <c r="G12839"/>
      <c r="H12839"/>
      <c r="I12839"/>
      <c r="J12839"/>
      <c r="K12839"/>
      <c r="L12839"/>
      <c r="M12839"/>
      <c r="N12839"/>
      <c r="O12839"/>
      <c r="P12839"/>
      <c r="Q12839"/>
    </row>
    <row r="12840" spans="3:17" x14ac:dyDescent="0.35">
      <c r="C12840"/>
      <c r="D12840"/>
      <c r="E12840"/>
      <c r="F12840"/>
      <c r="G12840"/>
      <c r="H12840"/>
      <c r="I12840"/>
      <c r="J12840"/>
      <c r="K12840"/>
      <c r="L12840"/>
      <c r="M12840"/>
      <c r="N12840"/>
      <c r="O12840"/>
      <c r="P12840"/>
      <c r="Q12840"/>
    </row>
    <row r="12841" spans="3:17" x14ac:dyDescent="0.35">
      <c r="C12841"/>
      <c r="D12841"/>
      <c r="E12841"/>
      <c r="F12841"/>
      <c r="G12841"/>
      <c r="H12841"/>
      <c r="I12841"/>
      <c r="J12841"/>
      <c r="K12841"/>
      <c r="L12841"/>
      <c r="M12841"/>
      <c r="N12841"/>
      <c r="O12841"/>
      <c r="P12841"/>
      <c r="Q12841"/>
    </row>
    <row r="12842" spans="3:17" x14ac:dyDescent="0.35">
      <c r="C12842"/>
      <c r="D12842"/>
      <c r="E12842"/>
      <c r="F12842"/>
      <c r="G12842"/>
      <c r="H12842"/>
      <c r="I12842"/>
      <c r="J12842"/>
      <c r="K12842"/>
      <c r="L12842"/>
      <c r="M12842"/>
      <c r="N12842"/>
      <c r="O12842"/>
      <c r="P12842"/>
      <c r="Q12842"/>
    </row>
    <row r="12843" spans="3:17" x14ac:dyDescent="0.35">
      <c r="C12843"/>
      <c r="D12843"/>
      <c r="E12843"/>
      <c r="F12843"/>
      <c r="G12843"/>
      <c r="H12843"/>
      <c r="I12843"/>
      <c r="J12843"/>
      <c r="K12843"/>
      <c r="L12843"/>
      <c r="M12843"/>
      <c r="N12843"/>
      <c r="O12843"/>
      <c r="P12843"/>
      <c r="Q12843"/>
    </row>
    <row r="12844" spans="3:17" x14ac:dyDescent="0.35">
      <c r="C12844"/>
      <c r="D12844"/>
      <c r="E12844"/>
      <c r="F12844"/>
      <c r="G12844"/>
      <c r="H12844"/>
      <c r="I12844"/>
      <c r="J12844"/>
      <c r="K12844"/>
      <c r="L12844"/>
      <c r="M12844"/>
      <c r="N12844"/>
      <c r="O12844"/>
      <c r="P12844"/>
      <c r="Q12844"/>
    </row>
    <row r="12845" spans="3:17" x14ac:dyDescent="0.35">
      <c r="C12845"/>
      <c r="D12845"/>
      <c r="E12845"/>
      <c r="F12845"/>
      <c r="G12845"/>
      <c r="H12845"/>
      <c r="I12845"/>
      <c r="J12845"/>
      <c r="K12845"/>
      <c r="L12845"/>
      <c r="M12845"/>
      <c r="N12845"/>
      <c r="O12845"/>
      <c r="P12845"/>
      <c r="Q12845"/>
    </row>
    <row r="12846" spans="3:17" x14ac:dyDescent="0.35">
      <c r="C12846"/>
      <c r="D12846"/>
      <c r="E12846"/>
      <c r="F12846"/>
      <c r="G12846"/>
      <c r="H12846"/>
      <c r="I12846"/>
      <c r="J12846"/>
      <c r="K12846"/>
      <c r="L12846"/>
      <c r="M12846"/>
      <c r="N12846"/>
      <c r="O12846"/>
      <c r="P12846"/>
      <c r="Q12846"/>
    </row>
    <row r="12847" spans="3:17" x14ac:dyDescent="0.35">
      <c r="C12847"/>
      <c r="D12847"/>
      <c r="E12847"/>
      <c r="F12847"/>
      <c r="G12847"/>
      <c r="H12847"/>
      <c r="I12847"/>
      <c r="J12847"/>
      <c r="K12847"/>
      <c r="L12847"/>
      <c r="M12847"/>
      <c r="N12847"/>
      <c r="O12847"/>
      <c r="P12847"/>
      <c r="Q12847"/>
    </row>
    <row r="12848" spans="3:17" x14ac:dyDescent="0.35">
      <c r="C12848"/>
      <c r="D12848"/>
      <c r="E12848"/>
      <c r="F12848"/>
      <c r="G12848"/>
      <c r="H12848"/>
      <c r="I12848"/>
      <c r="J12848"/>
      <c r="K12848"/>
      <c r="L12848"/>
      <c r="M12848"/>
      <c r="N12848"/>
      <c r="O12848"/>
      <c r="P12848"/>
      <c r="Q12848"/>
    </row>
    <row r="12849" spans="3:17" x14ac:dyDescent="0.35">
      <c r="C12849"/>
      <c r="D12849"/>
      <c r="E12849"/>
      <c r="F12849"/>
      <c r="G12849"/>
      <c r="H12849"/>
      <c r="I12849"/>
      <c r="J12849"/>
      <c r="K12849"/>
      <c r="L12849"/>
      <c r="M12849"/>
      <c r="N12849"/>
      <c r="O12849"/>
      <c r="P12849"/>
      <c r="Q12849"/>
    </row>
    <row r="12850" spans="3:17" x14ac:dyDescent="0.35">
      <c r="C12850"/>
      <c r="D12850"/>
      <c r="E12850"/>
      <c r="F12850"/>
      <c r="G12850"/>
      <c r="H12850"/>
      <c r="I12850"/>
      <c r="J12850"/>
      <c r="K12850"/>
      <c r="L12850"/>
      <c r="M12850"/>
      <c r="N12850"/>
      <c r="O12850"/>
      <c r="P12850"/>
      <c r="Q12850"/>
    </row>
    <row r="12851" spans="3:17" x14ac:dyDescent="0.35">
      <c r="C12851"/>
      <c r="D12851"/>
      <c r="E12851"/>
      <c r="F12851"/>
      <c r="G12851"/>
      <c r="H12851"/>
      <c r="I12851"/>
      <c r="J12851"/>
      <c r="K12851"/>
      <c r="L12851"/>
      <c r="M12851"/>
      <c r="N12851"/>
      <c r="O12851"/>
      <c r="P12851"/>
      <c r="Q12851"/>
    </row>
    <row r="12852" spans="3:17" x14ac:dyDescent="0.35">
      <c r="C12852"/>
      <c r="D12852"/>
      <c r="E12852"/>
      <c r="F12852"/>
      <c r="G12852"/>
      <c r="H12852"/>
      <c r="I12852"/>
      <c r="J12852"/>
      <c r="K12852"/>
      <c r="L12852"/>
      <c r="M12852"/>
      <c r="N12852"/>
      <c r="O12852"/>
      <c r="P12852"/>
      <c r="Q12852"/>
    </row>
    <row r="12853" spans="3:17" x14ac:dyDescent="0.35">
      <c r="C12853"/>
      <c r="D12853"/>
      <c r="E12853"/>
      <c r="F12853"/>
      <c r="G12853"/>
      <c r="H12853"/>
      <c r="I12853"/>
      <c r="J12853"/>
      <c r="K12853"/>
      <c r="L12853"/>
      <c r="M12853"/>
      <c r="N12853"/>
      <c r="O12853"/>
      <c r="P12853"/>
      <c r="Q12853"/>
    </row>
    <row r="12854" spans="3:17" x14ac:dyDescent="0.35">
      <c r="C12854"/>
      <c r="D12854"/>
      <c r="E12854"/>
      <c r="F12854"/>
      <c r="G12854"/>
      <c r="H12854"/>
      <c r="I12854"/>
      <c r="J12854"/>
      <c r="K12854"/>
      <c r="L12854"/>
      <c r="M12854"/>
      <c r="N12854"/>
      <c r="O12854"/>
      <c r="P12854"/>
      <c r="Q12854"/>
    </row>
    <row r="12855" spans="3:17" x14ac:dyDescent="0.35">
      <c r="C12855"/>
      <c r="D12855"/>
      <c r="E12855"/>
      <c r="F12855"/>
      <c r="G12855"/>
      <c r="H12855"/>
      <c r="I12855"/>
      <c r="J12855"/>
      <c r="K12855"/>
      <c r="L12855"/>
      <c r="M12855"/>
      <c r="N12855"/>
      <c r="O12855"/>
      <c r="P12855"/>
      <c r="Q12855"/>
    </row>
    <row r="12856" spans="3:17" x14ac:dyDescent="0.35">
      <c r="C12856"/>
      <c r="D12856"/>
      <c r="E12856"/>
      <c r="F12856"/>
      <c r="G12856"/>
      <c r="H12856"/>
      <c r="I12856"/>
      <c r="J12856"/>
      <c r="K12856"/>
      <c r="L12856"/>
      <c r="M12856"/>
      <c r="N12856"/>
      <c r="O12856"/>
      <c r="P12856"/>
      <c r="Q12856"/>
    </row>
    <row r="12857" spans="3:17" x14ac:dyDescent="0.35">
      <c r="C12857"/>
      <c r="D12857"/>
      <c r="E12857"/>
      <c r="F12857"/>
      <c r="G12857"/>
      <c r="H12857"/>
      <c r="I12857"/>
      <c r="J12857"/>
      <c r="K12857"/>
      <c r="L12857"/>
      <c r="M12857"/>
      <c r="N12857"/>
      <c r="O12857"/>
      <c r="P12857"/>
      <c r="Q12857"/>
    </row>
    <row r="12858" spans="3:17" x14ac:dyDescent="0.35">
      <c r="C12858"/>
      <c r="D12858"/>
      <c r="E12858"/>
      <c r="F12858"/>
      <c r="G12858"/>
      <c r="H12858"/>
      <c r="I12858"/>
      <c r="J12858"/>
      <c r="K12858"/>
      <c r="L12858"/>
      <c r="M12858"/>
      <c r="N12858"/>
      <c r="O12858"/>
      <c r="P12858"/>
      <c r="Q12858"/>
    </row>
    <row r="12859" spans="3:17" x14ac:dyDescent="0.35">
      <c r="C12859"/>
      <c r="D12859"/>
      <c r="E12859"/>
      <c r="F12859"/>
      <c r="G12859"/>
      <c r="H12859"/>
      <c r="I12859"/>
      <c r="J12859"/>
      <c r="K12859"/>
      <c r="L12859"/>
      <c r="M12859"/>
      <c r="N12859"/>
      <c r="O12859"/>
      <c r="P12859"/>
      <c r="Q12859"/>
    </row>
    <row r="12860" spans="3:17" x14ac:dyDescent="0.35">
      <c r="C12860"/>
      <c r="D12860"/>
      <c r="E12860"/>
      <c r="F12860"/>
      <c r="G12860"/>
      <c r="H12860"/>
      <c r="I12860"/>
      <c r="J12860"/>
      <c r="K12860"/>
      <c r="L12860"/>
      <c r="M12860"/>
      <c r="N12860"/>
      <c r="O12860"/>
      <c r="P12860"/>
      <c r="Q12860"/>
    </row>
    <row r="12861" spans="3:17" x14ac:dyDescent="0.35">
      <c r="C12861"/>
      <c r="D12861"/>
      <c r="E12861"/>
      <c r="F12861"/>
      <c r="G12861"/>
      <c r="H12861"/>
      <c r="I12861"/>
      <c r="J12861"/>
      <c r="K12861"/>
      <c r="L12861"/>
      <c r="M12861"/>
      <c r="N12861"/>
      <c r="O12861"/>
      <c r="P12861"/>
      <c r="Q12861"/>
    </row>
    <row r="12862" spans="3:17" x14ac:dyDescent="0.35">
      <c r="C12862"/>
      <c r="D12862"/>
      <c r="E12862"/>
      <c r="F12862"/>
      <c r="G12862"/>
      <c r="H12862"/>
      <c r="I12862"/>
      <c r="J12862"/>
      <c r="K12862"/>
      <c r="L12862"/>
      <c r="M12862"/>
      <c r="N12862"/>
      <c r="O12862"/>
      <c r="P12862"/>
      <c r="Q12862"/>
    </row>
    <row r="12863" spans="3:17" x14ac:dyDescent="0.35">
      <c r="C12863"/>
      <c r="D12863"/>
      <c r="E12863"/>
      <c r="F12863"/>
      <c r="G12863"/>
      <c r="H12863"/>
      <c r="I12863"/>
      <c r="J12863"/>
      <c r="K12863"/>
      <c r="L12863"/>
      <c r="M12863"/>
      <c r="N12863"/>
      <c r="O12863"/>
      <c r="P12863"/>
      <c r="Q12863"/>
    </row>
    <row r="12864" spans="3:17" x14ac:dyDescent="0.35">
      <c r="C12864"/>
      <c r="D12864"/>
      <c r="E12864"/>
      <c r="F12864"/>
      <c r="G12864"/>
      <c r="H12864"/>
      <c r="I12864"/>
      <c r="J12864"/>
      <c r="K12864"/>
      <c r="L12864"/>
      <c r="M12864"/>
      <c r="N12864"/>
      <c r="O12864"/>
      <c r="P12864"/>
      <c r="Q12864"/>
    </row>
    <row r="12865" spans="3:17" x14ac:dyDescent="0.35">
      <c r="C12865"/>
      <c r="D12865"/>
      <c r="E12865"/>
      <c r="F12865"/>
      <c r="G12865"/>
      <c r="H12865"/>
      <c r="I12865"/>
      <c r="J12865"/>
      <c r="K12865"/>
      <c r="L12865"/>
      <c r="M12865"/>
      <c r="N12865"/>
      <c r="O12865"/>
      <c r="P12865"/>
      <c r="Q12865"/>
    </row>
    <row r="12866" spans="3:17" x14ac:dyDescent="0.35">
      <c r="C12866"/>
      <c r="D12866"/>
      <c r="E12866"/>
      <c r="F12866"/>
      <c r="G12866"/>
      <c r="H12866"/>
      <c r="I12866"/>
      <c r="J12866"/>
      <c r="K12866"/>
      <c r="L12866"/>
      <c r="M12866"/>
      <c r="N12866"/>
      <c r="O12866"/>
      <c r="P12866"/>
      <c r="Q12866"/>
    </row>
    <row r="12867" spans="3:17" x14ac:dyDescent="0.35">
      <c r="C12867"/>
      <c r="D12867"/>
      <c r="E12867"/>
      <c r="F12867"/>
      <c r="G12867"/>
      <c r="H12867"/>
      <c r="I12867"/>
      <c r="J12867"/>
      <c r="K12867"/>
      <c r="L12867"/>
      <c r="M12867"/>
      <c r="N12867"/>
      <c r="O12867"/>
      <c r="P12867"/>
      <c r="Q12867"/>
    </row>
    <row r="12868" spans="3:17" x14ac:dyDescent="0.35">
      <c r="C12868"/>
      <c r="D12868"/>
      <c r="E12868"/>
      <c r="F12868"/>
      <c r="G12868"/>
      <c r="H12868"/>
      <c r="I12868"/>
      <c r="J12868"/>
      <c r="K12868"/>
      <c r="L12868"/>
      <c r="M12868"/>
      <c r="N12868"/>
      <c r="O12868"/>
      <c r="P12868"/>
      <c r="Q12868"/>
    </row>
    <row r="12869" spans="3:17" x14ac:dyDescent="0.35">
      <c r="C12869"/>
      <c r="D12869"/>
      <c r="E12869"/>
      <c r="F12869"/>
      <c r="G12869"/>
      <c r="H12869"/>
      <c r="I12869"/>
      <c r="J12869"/>
      <c r="K12869"/>
      <c r="L12869"/>
      <c r="M12869"/>
      <c r="N12869"/>
      <c r="O12869"/>
      <c r="P12869"/>
      <c r="Q12869"/>
    </row>
    <row r="12870" spans="3:17" x14ac:dyDescent="0.35">
      <c r="C12870"/>
      <c r="D12870"/>
      <c r="E12870"/>
      <c r="F12870"/>
      <c r="G12870"/>
      <c r="H12870"/>
      <c r="I12870"/>
      <c r="J12870"/>
      <c r="K12870"/>
      <c r="L12870"/>
      <c r="M12870"/>
      <c r="N12870"/>
      <c r="O12870"/>
      <c r="P12870"/>
      <c r="Q12870"/>
    </row>
    <row r="12871" spans="3:17" x14ac:dyDescent="0.35">
      <c r="C12871"/>
      <c r="D12871"/>
      <c r="E12871"/>
      <c r="F12871"/>
      <c r="G12871"/>
      <c r="H12871"/>
      <c r="I12871"/>
      <c r="J12871"/>
      <c r="K12871"/>
      <c r="L12871"/>
      <c r="M12871"/>
      <c r="N12871"/>
      <c r="O12871"/>
      <c r="P12871"/>
      <c r="Q12871"/>
    </row>
    <row r="12872" spans="3:17" x14ac:dyDescent="0.35">
      <c r="C12872"/>
      <c r="D12872"/>
      <c r="E12872"/>
      <c r="F12872"/>
      <c r="G12872"/>
      <c r="H12872"/>
      <c r="I12872"/>
      <c r="J12872"/>
      <c r="K12872"/>
      <c r="L12872"/>
      <c r="M12872"/>
      <c r="N12872"/>
      <c r="O12872"/>
      <c r="P12872"/>
      <c r="Q12872"/>
    </row>
    <row r="12873" spans="3:17" x14ac:dyDescent="0.35">
      <c r="C12873"/>
      <c r="D12873"/>
      <c r="E12873"/>
      <c r="F12873"/>
      <c r="G12873"/>
      <c r="H12873"/>
      <c r="I12873"/>
      <c r="J12873"/>
      <c r="K12873"/>
      <c r="L12873"/>
      <c r="M12873"/>
      <c r="N12873"/>
      <c r="O12873"/>
      <c r="P12873"/>
      <c r="Q12873"/>
    </row>
    <row r="12874" spans="3:17" x14ac:dyDescent="0.35">
      <c r="C12874"/>
      <c r="D12874"/>
      <c r="E12874"/>
      <c r="F12874"/>
      <c r="G12874"/>
      <c r="H12874"/>
      <c r="I12874"/>
      <c r="J12874"/>
      <c r="K12874"/>
      <c r="L12874"/>
      <c r="M12874"/>
      <c r="N12874"/>
      <c r="O12874"/>
      <c r="P12874"/>
      <c r="Q12874"/>
    </row>
    <row r="12875" spans="3:17" x14ac:dyDescent="0.35">
      <c r="C12875"/>
      <c r="D12875"/>
      <c r="E12875"/>
      <c r="F12875"/>
      <c r="G12875"/>
      <c r="H12875"/>
      <c r="I12875"/>
      <c r="J12875"/>
      <c r="K12875"/>
      <c r="L12875"/>
      <c r="M12875"/>
      <c r="N12875"/>
      <c r="O12875"/>
      <c r="P12875"/>
      <c r="Q12875"/>
    </row>
    <row r="12876" spans="3:17" x14ac:dyDescent="0.35">
      <c r="C12876"/>
      <c r="D12876"/>
      <c r="E12876"/>
      <c r="F12876"/>
      <c r="G12876"/>
      <c r="H12876"/>
      <c r="I12876"/>
      <c r="J12876"/>
      <c r="K12876"/>
      <c r="L12876"/>
      <c r="M12876"/>
      <c r="N12876"/>
      <c r="O12876"/>
      <c r="P12876"/>
      <c r="Q12876"/>
    </row>
    <row r="12877" spans="3:17" x14ac:dyDescent="0.35">
      <c r="C12877"/>
      <c r="D12877"/>
      <c r="E12877"/>
      <c r="F12877"/>
      <c r="G12877"/>
      <c r="H12877"/>
      <c r="I12877"/>
      <c r="J12877"/>
      <c r="K12877"/>
      <c r="L12877"/>
      <c r="M12877"/>
      <c r="N12877"/>
      <c r="O12877"/>
      <c r="P12877"/>
      <c r="Q12877"/>
    </row>
    <row r="12878" spans="3:17" x14ac:dyDescent="0.35">
      <c r="C12878"/>
      <c r="D12878"/>
      <c r="E12878"/>
      <c r="F12878"/>
      <c r="G12878"/>
      <c r="H12878"/>
      <c r="I12878"/>
      <c r="J12878"/>
      <c r="K12878"/>
      <c r="L12878"/>
      <c r="M12878"/>
      <c r="N12878"/>
      <c r="O12878"/>
      <c r="P12878"/>
      <c r="Q12878"/>
    </row>
    <row r="12879" spans="3:17" x14ac:dyDescent="0.35">
      <c r="C12879"/>
      <c r="D12879"/>
      <c r="E12879"/>
      <c r="F12879"/>
      <c r="G12879"/>
      <c r="H12879"/>
      <c r="I12879"/>
      <c r="J12879"/>
      <c r="K12879"/>
      <c r="L12879"/>
      <c r="M12879"/>
      <c r="N12879"/>
      <c r="O12879"/>
      <c r="P12879"/>
      <c r="Q12879"/>
    </row>
    <row r="12880" spans="3:17" x14ac:dyDescent="0.35">
      <c r="C12880"/>
      <c r="D12880"/>
      <c r="E12880"/>
      <c r="F12880"/>
      <c r="G12880"/>
      <c r="H12880"/>
      <c r="I12880"/>
      <c r="J12880"/>
      <c r="K12880"/>
      <c r="L12880"/>
      <c r="M12880"/>
      <c r="N12880"/>
      <c r="O12880"/>
      <c r="P12880"/>
      <c r="Q12880"/>
    </row>
    <row r="12881" spans="3:17" x14ac:dyDescent="0.35">
      <c r="C12881"/>
      <c r="D12881"/>
      <c r="E12881"/>
      <c r="F12881"/>
      <c r="G12881"/>
      <c r="H12881"/>
      <c r="I12881"/>
      <c r="J12881"/>
      <c r="K12881"/>
      <c r="L12881"/>
      <c r="M12881"/>
      <c r="N12881"/>
      <c r="O12881"/>
      <c r="P12881"/>
      <c r="Q12881"/>
    </row>
    <row r="12882" spans="3:17" x14ac:dyDescent="0.35">
      <c r="C12882"/>
      <c r="D12882"/>
      <c r="E12882"/>
      <c r="F12882"/>
      <c r="G12882"/>
      <c r="H12882"/>
      <c r="I12882"/>
      <c r="J12882"/>
      <c r="K12882"/>
      <c r="L12882"/>
      <c r="M12882"/>
      <c r="N12882"/>
      <c r="O12882"/>
      <c r="P12882"/>
      <c r="Q12882"/>
    </row>
    <row r="12883" spans="3:17" x14ac:dyDescent="0.35">
      <c r="C12883"/>
      <c r="D12883"/>
      <c r="E12883"/>
      <c r="F12883"/>
      <c r="G12883"/>
      <c r="H12883"/>
      <c r="I12883"/>
      <c r="J12883"/>
      <c r="K12883"/>
      <c r="L12883"/>
      <c r="M12883"/>
      <c r="N12883"/>
      <c r="O12883"/>
      <c r="P12883"/>
      <c r="Q12883"/>
    </row>
    <row r="12884" spans="3:17" x14ac:dyDescent="0.35">
      <c r="C12884"/>
      <c r="D12884"/>
      <c r="E12884"/>
      <c r="F12884"/>
      <c r="G12884"/>
      <c r="H12884"/>
      <c r="I12884"/>
      <c r="J12884"/>
      <c r="K12884"/>
      <c r="L12884"/>
      <c r="M12884"/>
      <c r="N12884"/>
      <c r="O12884"/>
      <c r="P12884"/>
      <c r="Q12884"/>
    </row>
    <row r="12885" spans="3:17" x14ac:dyDescent="0.35">
      <c r="C12885"/>
      <c r="D12885"/>
      <c r="E12885"/>
      <c r="F12885"/>
      <c r="G12885"/>
      <c r="H12885"/>
      <c r="I12885"/>
      <c r="J12885"/>
      <c r="K12885"/>
      <c r="L12885"/>
      <c r="M12885"/>
      <c r="N12885"/>
      <c r="O12885"/>
      <c r="P12885"/>
      <c r="Q12885"/>
    </row>
    <row r="12886" spans="3:17" x14ac:dyDescent="0.35">
      <c r="C12886"/>
      <c r="D12886"/>
      <c r="E12886"/>
      <c r="F12886"/>
      <c r="G12886"/>
      <c r="H12886"/>
      <c r="I12886"/>
      <c r="J12886"/>
      <c r="K12886"/>
      <c r="L12886"/>
      <c r="M12886"/>
      <c r="N12886"/>
      <c r="O12886"/>
      <c r="P12886"/>
      <c r="Q12886"/>
    </row>
    <row r="12887" spans="3:17" x14ac:dyDescent="0.35">
      <c r="C12887"/>
      <c r="D12887"/>
      <c r="E12887"/>
      <c r="F12887"/>
      <c r="G12887"/>
      <c r="H12887"/>
      <c r="I12887"/>
      <c r="J12887"/>
      <c r="K12887"/>
      <c r="L12887"/>
      <c r="M12887"/>
      <c r="N12887"/>
      <c r="O12887"/>
      <c r="P12887"/>
      <c r="Q12887"/>
    </row>
    <row r="12888" spans="3:17" x14ac:dyDescent="0.35">
      <c r="C12888"/>
      <c r="D12888"/>
      <c r="E12888"/>
      <c r="F12888"/>
      <c r="G12888"/>
      <c r="H12888"/>
      <c r="I12888"/>
      <c r="J12888"/>
      <c r="K12888"/>
      <c r="L12888"/>
      <c r="M12888"/>
      <c r="N12888"/>
      <c r="O12888"/>
      <c r="P12888"/>
      <c r="Q12888"/>
    </row>
    <row r="12889" spans="3:17" x14ac:dyDescent="0.35">
      <c r="C12889"/>
      <c r="D12889"/>
      <c r="E12889"/>
      <c r="F12889"/>
      <c r="G12889"/>
      <c r="H12889"/>
      <c r="I12889"/>
      <c r="J12889"/>
      <c r="K12889"/>
      <c r="L12889"/>
      <c r="M12889"/>
      <c r="N12889"/>
      <c r="O12889"/>
      <c r="P12889"/>
      <c r="Q12889"/>
    </row>
    <row r="12890" spans="3:17" x14ac:dyDescent="0.35">
      <c r="C12890"/>
      <c r="D12890"/>
      <c r="E12890"/>
      <c r="F12890"/>
      <c r="G12890"/>
      <c r="H12890"/>
      <c r="I12890"/>
      <c r="J12890"/>
      <c r="K12890"/>
      <c r="L12890"/>
      <c r="M12890"/>
      <c r="N12890"/>
      <c r="O12890"/>
      <c r="P12890"/>
      <c r="Q12890"/>
    </row>
    <row r="12891" spans="3:17" x14ac:dyDescent="0.35">
      <c r="C12891"/>
      <c r="D12891"/>
      <c r="E12891"/>
      <c r="F12891"/>
      <c r="G12891"/>
      <c r="H12891"/>
      <c r="I12891"/>
      <c r="J12891"/>
      <c r="K12891"/>
      <c r="L12891"/>
      <c r="M12891"/>
      <c r="N12891"/>
      <c r="O12891"/>
      <c r="P12891"/>
      <c r="Q12891"/>
    </row>
    <row r="12892" spans="3:17" x14ac:dyDescent="0.35">
      <c r="C12892"/>
      <c r="D12892"/>
      <c r="E12892"/>
      <c r="F12892"/>
      <c r="G12892"/>
      <c r="H12892"/>
      <c r="I12892"/>
      <c r="J12892"/>
      <c r="K12892"/>
      <c r="L12892"/>
      <c r="M12892"/>
      <c r="N12892"/>
      <c r="O12892"/>
      <c r="P12892"/>
      <c r="Q12892"/>
    </row>
    <row r="12893" spans="3:17" x14ac:dyDescent="0.35">
      <c r="C12893"/>
      <c r="D12893"/>
      <c r="E12893"/>
      <c r="F12893"/>
      <c r="G12893"/>
      <c r="H12893"/>
      <c r="I12893"/>
      <c r="J12893"/>
      <c r="K12893"/>
      <c r="L12893"/>
      <c r="M12893"/>
      <c r="N12893"/>
      <c r="O12893"/>
      <c r="P12893"/>
      <c r="Q12893"/>
    </row>
    <row r="12894" spans="3:17" x14ac:dyDescent="0.35">
      <c r="C12894"/>
      <c r="D12894"/>
      <c r="E12894"/>
      <c r="F12894"/>
      <c r="G12894"/>
      <c r="H12894"/>
      <c r="I12894"/>
      <c r="J12894"/>
      <c r="K12894"/>
      <c r="L12894"/>
      <c r="M12894"/>
      <c r="N12894"/>
      <c r="O12894"/>
      <c r="P12894"/>
      <c r="Q12894"/>
    </row>
    <row r="12895" spans="3:17" x14ac:dyDescent="0.35">
      <c r="C12895"/>
      <c r="D12895"/>
      <c r="E12895"/>
      <c r="F12895"/>
      <c r="G12895"/>
      <c r="H12895"/>
      <c r="I12895"/>
      <c r="J12895"/>
      <c r="K12895"/>
      <c r="L12895"/>
      <c r="M12895"/>
      <c r="N12895"/>
      <c r="O12895"/>
      <c r="P12895"/>
      <c r="Q12895"/>
    </row>
    <row r="12896" spans="3:17" x14ac:dyDescent="0.35">
      <c r="C12896"/>
      <c r="D12896"/>
      <c r="E12896"/>
      <c r="F12896"/>
      <c r="G12896"/>
      <c r="H12896"/>
      <c r="I12896"/>
      <c r="J12896"/>
      <c r="K12896"/>
      <c r="L12896"/>
      <c r="M12896"/>
      <c r="N12896"/>
      <c r="O12896"/>
      <c r="P12896"/>
      <c r="Q12896"/>
    </row>
    <row r="12897" spans="3:17" x14ac:dyDescent="0.35">
      <c r="C12897"/>
      <c r="D12897"/>
      <c r="E12897"/>
      <c r="F12897"/>
      <c r="G12897"/>
      <c r="H12897"/>
      <c r="I12897"/>
      <c r="J12897"/>
      <c r="K12897"/>
      <c r="L12897"/>
      <c r="M12897"/>
      <c r="N12897"/>
      <c r="O12897"/>
      <c r="P12897"/>
      <c r="Q12897"/>
    </row>
    <row r="12898" spans="3:17" x14ac:dyDescent="0.35">
      <c r="C12898"/>
      <c r="D12898"/>
      <c r="E12898"/>
      <c r="F12898"/>
      <c r="G12898"/>
      <c r="H12898"/>
      <c r="I12898"/>
      <c r="J12898"/>
      <c r="K12898"/>
      <c r="L12898"/>
      <c r="M12898"/>
      <c r="N12898"/>
      <c r="O12898"/>
      <c r="P12898"/>
      <c r="Q12898"/>
    </row>
    <row r="12899" spans="3:17" x14ac:dyDescent="0.35">
      <c r="C12899"/>
      <c r="D12899"/>
      <c r="E12899"/>
      <c r="F12899"/>
      <c r="G12899"/>
      <c r="H12899"/>
      <c r="I12899"/>
      <c r="J12899"/>
      <c r="K12899"/>
      <c r="L12899"/>
      <c r="M12899"/>
      <c r="N12899"/>
      <c r="O12899"/>
      <c r="P12899"/>
      <c r="Q12899"/>
    </row>
    <row r="12900" spans="3:17" x14ac:dyDescent="0.35">
      <c r="C12900"/>
      <c r="D12900"/>
      <c r="E12900"/>
      <c r="F12900"/>
      <c r="G12900"/>
      <c r="H12900"/>
      <c r="I12900"/>
      <c r="J12900"/>
      <c r="K12900"/>
      <c r="L12900"/>
      <c r="M12900"/>
      <c r="N12900"/>
      <c r="O12900"/>
      <c r="P12900"/>
      <c r="Q12900"/>
    </row>
    <row r="12901" spans="3:17" x14ac:dyDescent="0.35">
      <c r="C12901"/>
      <c r="D12901"/>
      <c r="E12901"/>
      <c r="F12901"/>
      <c r="G12901"/>
      <c r="H12901"/>
      <c r="I12901"/>
      <c r="J12901"/>
      <c r="K12901"/>
      <c r="L12901"/>
      <c r="M12901"/>
      <c r="N12901"/>
      <c r="O12901"/>
      <c r="P12901"/>
      <c r="Q12901"/>
    </row>
    <row r="12902" spans="3:17" x14ac:dyDescent="0.35">
      <c r="C12902"/>
      <c r="D12902"/>
      <c r="E12902"/>
      <c r="F12902"/>
      <c r="G12902"/>
      <c r="H12902"/>
      <c r="I12902"/>
      <c r="J12902"/>
      <c r="K12902"/>
      <c r="L12902"/>
      <c r="M12902"/>
      <c r="N12902"/>
      <c r="O12902"/>
      <c r="P12902"/>
      <c r="Q12902"/>
    </row>
    <row r="12903" spans="3:17" x14ac:dyDescent="0.35">
      <c r="C12903"/>
      <c r="D12903"/>
      <c r="E12903"/>
      <c r="F12903"/>
      <c r="G12903"/>
      <c r="H12903"/>
      <c r="I12903"/>
      <c r="J12903"/>
      <c r="K12903"/>
      <c r="L12903"/>
      <c r="M12903"/>
      <c r="N12903"/>
      <c r="O12903"/>
      <c r="P12903"/>
      <c r="Q12903"/>
    </row>
    <row r="12904" spans="3:17" x14ac:dyDescent="0.35">
      <c r="C12904"/>
      <c r="D12904"/>
      <c r="E12904"/>
      <c r="F12904"/>
      <c r="G12904"/>
      <c r="H12904"/>
      <c r="I12904"/>
      <c r="J12904"/>
      <c r="K12904"/>
      <c r="L12904"/>
      <c r="M12904"/>
      <c r="N12904"/>
      <c r="O12904"/>
      <c r="P12904"/>
      <c r="Q12904"/>
    </row>
    <row r="12905" spans="3:17" x14ac:dyDescent="0.35">
      <c r="C12905"/>
      <c r="D12905"/>
      <c r="E12905"/>
      <c r="F12905"/>
      <c r="G12905"/>
      <c r="H12905"/>
      <c r="I12905"/>
      <c r="J12905"/>
      <c r="K12905"/>
      <c r="L12905"/>
      <c r="M12905"/>
      <c r="N12905"/>
      <c r="O12905"/>
      <c r="P12905"/>
      <c r="Q12905"/>
    </row>
    <row r="12906" spans="3:17" x14ac:dyDescent="0.35">
      <c r="C12906"/>
      <c r="D12906"/>
      <c r="E12906"/>
      <c r="F12906"/>
      <c r="G12906"/>
      <c r="H12906"/>
      <c r="I12906"/>
      <c r="J12906"/>
      <c r="K12906"/>
      <c r="L12906"/>
      <c r="M12906"/>
      <c r="N12906"/>
      <c r="O12906"/>
      <c r="P12906"/>
      <c r="Q12906"/>
    </row>
    <row r="12907" spans="3:17" x14ac:dyDescent="0.35">
      <c r="C12907"/>
      <c r="D12907"/>
      <c r="E12907"/>
      <c r="F12907"/>
      <c r="G12907"/>
      <c r="H12907"/>
      <c r="I12907"/>
      <c r="J12907"/>
      <c r="K12907"/>
      <c r="L12907"/>
      <c r="M12907"/>
      <c r="N12907"/>
      <c r="O12907"/>
      <c r="P12907"/>
      <c r="Q12907"/>
    </row>
    <row r="12908" spans="3:17" x14ac:dyDescent="0.35">
      <c r="C12908"/>
      <c r="D12908"/>
      <c r="E12908"/>
      <c r="F12908"/>
      <c r="G12908"/>
      <c r="H12908"/>
      <c r="I12908"/>
      <c r="J12908"/>
      <c r="K12908"/>
      <c r="L12908"/>
      <c r="M12908"/>
      <c r="N12908"/>
      <c r="O12908"/>
      <c r="P12908"/>
      <c r="Q12908"/>
    </row>
    <row r="12909" spans="3:17" x14ac:dyDescent="0.35">
      <c r="C12909"/>
      <c r="D12909"/>
      <c r="E12909"/>
      <c r="F12909"/>
      <c r="G12909"/>
      <c r="H12909"/>
      <c r="I12909"/>
      <c r="J12909"/>
      <c r="K12909"/>
      <c r="L12909"/>
      <c r="M12909"/>
      <c r="N12909"/>
      <c r="O12909"/>
      <c r="P12909"/>
      <c r="Q12909"/>
    </row>
    <row r="12910" spans="3:17" x14ac:dyDescent="0.35">
      <c r="C12910"/>
      <c r="D12910"/>
      <c r="E12910"/>
      <c r="F12910"/>
      <c r="G12910"/>
      <c r="H12910"/>
      <c r="I12910"/>
      <c r="J12910"/>
      <c r="K12910"/>
      <c r="L12910"/>
      <c r="M12910"/>
      <c r="N12910"/>
      <c r="O12910"/>
      <c r="P12910"/>
      <c r="Q12910"/>
    </row>
    <row r="12911" spans="3:17" x14ac:dyDescent="0.35">
      <c r="C12911"/>
      <c r="D12911"/>
      <c r="E12911"/>
      <c r="F12911"/>
      <c r="G12911"/>
      <c r="H12911"/>
      <c r="I12911"/>
      <c r="J12911"/>
      <c r="K12911"/>
      <c r="L12911"/>
      <c r="M12911"/>
      <c r="N12911"/>
      <c r="O12911"/>
      <c r="P12911"/>
      <c r="Q12911"/>
    </row>
    <row r="12912" spans="3:17" x14ac:dyDescent="0.35">
      <c r="C12912"/>
      <c r="D12912"/>
      <c r="E12912"/>
      <c r="F12912"/>
      <c r="G12912"/>
      <c r="H12912"/>
      <c r="I12912"/>
      <c r="J12912"/>
      <c r="K12912"/>
      <c r="L12912"/>
      <c r="M12912"/>
      <c r="N12912"/>
      <c r="O12912"/>
      <c r="P12912"/>
      <c r="Q12912"/>
    </row>
    <row r="12913" spans="3:17" x14ac:dyDescent="0.35">
      <c r="C12913"/>
      <c r="D12913"/>
      <c r="E12913"/>
      <c r="F12913"/>
      <c r="G12913"/>
      <c r="H12913"/>
      <c r="I12913"/>
      <c r="J12913"/>
      <c r="K12913"/>
      <c r="L12913"/>
      <c r="M12913"/>
      <c r="N12913"/>
      <c r="O12913"/>
      <c r="P12913"/>
      <c r="Q12913"/>
    </row>
    <row r="12914" spans="3:17" x14ac:dyDescent="0.35">
      <c r="C12914"/>
      <c r="D12914"/>
      <c r="E12914"/>
      <c r="F12914"/>
      <c r="G12914"/>
      <c r="H12914"/>
      <c r="I12914"/>
      <c r="J12914"/>
      <c r="K12914"/>
      <c r="L12914"/>
      <c r="M12914"/>
      <c r="N12914"/>
      <c r="O12914"/>
      <c r="P12914"/>
      <c r="Q12914"/>
    </row>
    <row r="12915" spans="3:17" x14ac:dyDescent="0.35">
      <c r="C12915"/>
      <c r="D12915"/>
      <c r="E12915"/>
      <c r="F12915"/>
      <c r="G12915"/>
      <c r="H12915"/>
      <c r="I12915"/>
      <c r="J12915"/>
      <c r="K12915"/>
      <c r="L12915"/>
      <c r="M12915"/>
      <c r="N12915"/>
      <c r="O12915"/>
      <c r="P12915"/>
      <c r="Q12915"/>
    </row>
    <row r="12916" spans="3:17" x14ac:dyDescent="0.35">
      <c r="C12916"/>
      <c r="D12916"/>
      <c r="E12916"/>
      <c r="F12916"/>
      <c r="G12916"/>
      <c r="H12916"/>
      <c r="I12916"/>
      <c r="J12916"/>
      <c r="K12916"/>
      <c r="L12916"/>
      <c r="M12916"/>
      <c r="N12916"/>
      <c r="O12916"/>
      <c r="P12916"/>
      <c r="Q12916"/>
    </row>
    <row r="12917" spans="3:17" x14ac:dyDescent="0.35">
      <c r="C12917"/>
      <c r="D12917"/>
      <c r="E12917"/>
      <c r="F12917"/>
      <c r="G12917"/>
      <c r="H12917"/>
      <c r="I12917"/>
      <c r="J12917"/>
      <c r="K12917"/>
      <c r="L12917"/>
      <c r="M12917"/>
      <c r="N12917"/>
      <c r="O12917"/>
      <c r="P12917"/>
      <c r="Q12917"/>
    </row>
    <row r="12918" spans="3:17" x14ac:dyDescent="0.35">
      <c r="C12918"/>
      <c r="D12918"/>
      <c r="E12918"/>
      <c r="F12918"/>
      <c r="G12918"/>
      <c r="H12918"/>
      <c r="I12918"/>
      <c r="J12918"/>
      <c r="K12918"/>
      <c r="L12918"/>
      <c r="M12918"/>
      <c r="N12918"/>
      <c r="O12918"/>
      <c r="P12918"/>
      <c r="Q12918"/>
    </row>
    <row r="12919" spans="3:17" x14ac:dyDescent="0.35">
      <c r="C12919"/>
      <c r="D12919"/>
      <c r="E12919"/>
      <c r="F12919"/>
      <c r="G12919"/>
      <c r="H12919"/>
      <c r="I12919"/>
      <c r="J12919"/>
      <c r="K12919"/>
      <c r="L12919"/>
      <c r="M12919"/>
      <c r="N12919"/>
      <c r="O12919"/>
      <c r="P12919"/>
      <c r="Q12919"/>
    </row>
    <row r="12920" spans="3:17" x14ac:dyDescent="0.35">
      <c r="C12920"/>
      <c r="D12920"/>
      <c r="E12920"/>
      <c r="F12920"/>
      <c r="G12920"/>
      <c r="H12920"/>
      <c r="I12920"/>
      <c r="J12920"/>
      <c r="K12920"/>
      <c r="L12920"/>
      <c r="M12920"/>
      <c r="N12920"/>
      <c r="O12920"/>
      <c r="P12920"/>
      <c r="Q12920"/>
    </row>
    <row r="12921" spans="3:17" x14ac:dyDescent="0.35">
      <c r="C12921"/>
      <c r="D12921"/>
      <c r="E12921"/>
      <c r="F12921"/>
      <c r="G12921"/>
      <c r="H12921"/>
      <c r="I12921"/>
      <c r="J12921"/>
      <c r="K12921"/>
      <c r="L12921"/>
      <c r="M12921"/>
      <c r="N12921"/>
      <c r="O12921"/>
      <c r="P12921"/>
      <c r="Q12921"/>
    </row>
    <row r="12922" spans="3:17" x14ac:dyDescent="0.35">
      <c r="C12922"/>
      <c r="D12922"/>
      <c r="E12922"/>
      <c r="F12922"/>
      <c r="G12922"/>
      <c r="H12922"/>
      <c r="I12922"/>
      <c r="J12922"/>
      <c r="K12922"/>
      <c r="L12922"/>
      <c r="M12922"/>
      <c r="N12922"/>
      <c r="O12922"/>
      <c r="P12922"/>
      <c r="Q12922"/>
    </row>
    <row r="12923" spans="3:17" x14ac:dyDescent="0.35">
      <c r="C12923"/>
      <c r="D12923"/>
      <c r="E12923"/>
      <c r="F12923"/>
      <c r="G12923"/>
      <c r="H12923"/>
      <c r="I12923"/>
      <c r="J12923"/>
      <c r="K12923"/>
      <c r="L12923"/>
      <c r="M12923"/>
      <c r="N12923"/>
      <c r="O12923"/>
      <c r="P12923"/>
      <c r="Q12923"/>
    </row>
    <row r="12924" spans="3:17" x14ac:dyDescent="0.35">
      <c r="C12924"/>
      <c r="D12924"/>
      <c r="E12924"/>
      <c r="F12924"/>
      <c r="G12924"/>
      <c r="H12924"/>
      <c r="I12924"/>
      <c r="J12924"/>
      <c r="K12924"/>
      <c r="L12924"/>
      <c r="M12924"/>
      <c r="N12924"/>
      <c r="O12924"/>
      <c r="P12924"/>
      <c r="Q12924"/>
    </row>
    <row r="12925" spans="3:17" x14ac:dyDescent="0.35">
      <c r="C12925"/>
      <c r="D12925"/>
      <c r="E12925"/>
      <c r="F12925"/>
      <c r="G12925"/>
      <c r="H12925"/>
      <c r="I12925"/>
      <c r="J12925"/>
      <c r="K12925"/>
      <c r="L12925"/>
      <c r="M12925"/>
      <c r="N12925"/>
      <c r="O12925"/>
      <c r="P12925"/>
      <c r="Q12925"/>
    </row>
    <row r="12926" spans="3:17" x14ac:dyDescent="0.35">
      <c r="C12926"/>
      <c r="D12926"/>
      <c r="E12926"/>
      <c r="F12926"/>
      <c r="G12926"/>
      <c r="H12926"/>
      <c r="I12926"/>
      <c r="J12926"/>
      <c r="K12926"/>
      <c r="L12926"/>
      <c r="M12926"/>
      <c r="N12926"/>
      <c r="O12926"/>
      <c r="P12926"/>
      <c r="Q12926"/>
    </row>
    <row r="12927" spans="3:17" x14ac:dyDescent="0.35">
      <c r="C12927"/>
      <c r="D12927"/>
      <c r="E12927"/>
      <c r="F12927"/>
      <c r="G12927"/>
      <c r="H12927"/>
      <c r="I12927"/>
      <c r="J12927"/>
      <c r="K12927"/>
      <c r="L12927"/>
      <c r="M12927"/>
      <c r="N12927"/>
      <c r="O12927"/>
      <c r="P12927"/>
      <c r="Q12927"/>
    </row>
    <row r="12928" spans="3:17" x14ac:dyDescent="0.35">
      <c r="C12928"/>
      <c r="D12928"/>
      <c r="E12928"/>
      <c r="F12928"/>
      <c r="G12928"/>
      <c r="H12928"/>
      <c r="I12928"/>
      <c r="J12928"/>
      <c r="K12928"/>
      <c r="L12928"/>
      <c r="M12928"/>
      <c r="N12928"/>
      <c r="O12928"/>
      <c r="P12928"/>
      <c r="Q12928"/>
    </row>
    <row r="12929" spans="3:17" x14ac:dyDescent="0.35">
      <c r="C12929"/>
      <c r="D12929"/>
      <c r="E12929"/>
      <c r="F12929"/>
      <c r="G12929"/>
      <c r="H12929"/>
      <c r="I12929"/>
      <c r="J12929"/>
      <c r="K12929"/>
      <c r="L12929"/>
      <c r="M12929"/>
      <c r="N12929"/>
      <c r="O12929"/>
      <c r="P12929"/>
      <c r="Q12929"/>
    </row>
    <row r="12930" spans="3:17" x14ac:dyDescent="0.35">
      <c r="C12930"/>
      <c r="D12930"/>
      <c r="E12930"/>
      <c r="F12930"/>
      <c r="G12930"/>
      <c r="H12930"/>
      <c r="I12930"/>
      <c r="J12930"/>
      <c r="K12930"/>
      <c r="L12930"/>
      <c r="M12930"/>
      <c r="N12930"/>
      <c r="O12930"/>
      <c r="P12930"/>
      <c r="Q12930"/>
    </row>
    <row r="12931" spans="3:17" x14ac:dyDescent="0.35">
      <c r="C12931"/>
      <c r="D12931"/>
      <c r="E12931"/>
      <c r="F12931"/>
      <c r="G12931"/>
      <c r="H12931"/>
      <c r="I12931"/>
      <c r="J12931"/>
      <c r="K12931"/>
      <c r="L12931"/>
      <c r="M12931"/>
      <c r="N12931"/>
      <c r="O12931"/>
      <c r="P12931"/>
      <c r="Q12931"/>
    </row>
    <row r="12932" spans="3:17" x14ac:dyDescent="0.35">
      <c r="C12932"/>
      <c r="D12932"/>
      <c r="E12932"/>
      <c r="F12932"/>
      <c r="G12932"/>
      <c r="H12932"/>
      <c r="I12932"/>
      <c r="J12932"/>
      <c r="K12932"/>
      <c r="L12932"/>
      <c r="M12932"/>
      <c r="N12932"/>
      <c r="O12932"/>
      <c r="P12932"/>
      <c r="Q12932"/>
    </row>
    <row r="12933" spans="3:17" x14ac:dyDescent="0.35">
      <c r="C12933"/>
      <c r="D12933"/>
      <c r="E12933"/>
      <c r="F12933"/>
      <c r="G12933"/>
      <c r="H12933"/>
      <c r="I12933"/>
      <c r="J12933"/>
      <c r="K12933"/>
      <c r="L12933"/>
      <c r="M12933"/>
      <c r="N12933"/>
      <c r="O12933"/>
      <c r="P12933"/>
      <c r="Q12933"/>
    </row>
    <row r="12934" spans="3:17" x14ac:dyDescent="0.35">
      <c r="C12934"/>
      <c r="D12934"/>
      <c r="E12934"/>
      <c r="F12934"/>
      <c r="G12934"/>
      <c r="H12934"/>
      <c r="I12934"/>
      <c r="J12934"/>
      <c r="K12934"/>
      <c r="L12934"/>
      <c r="M12934"/>
      <c r="N12934"/>
      <c r="O12934"/>
      <c r="P12934"/>
      <c r="Q12934"/>
    </row>
    <row r="12935" spans="3:17" x14ac:dyDescent="0.35">
      <c r="C12935"/>
      <c r="D12935"/>
      <c r="E12935"/>
      <c r="F12935"/>
      <c r="G12935"/>
      <c r="H12935"/>
      <c r="I12935"/>
      <c r="J12935"/>
      <c r="K12935"/>
      <c r="L12935"/>
      <c r="M12935"/>
      <c r="N12935"/>
      <c r="O12935"/>
      <c r="P12935"/>
      <c r="Q12935"/>
    </row>
    <row r="12936" spans="3:17" x14ac:dyDescent="0.35">
      <c r="C12936"/>
      <c r="D12936"/>
      <c r="E12936"/>
      <c r="F12936"/>
      <c r="G12936"/>
      <c r="H12936"/>
      <c r="I12936"/>
      <c r="J12936"/>
      <c r="K12936"/>
      <c r="L12936"/>
      <c r="M12936"/>
      <c r="N12936"/>
      <c r="O12936"/>
      <c r="P12936"/>
      <c r="Q12936"/>
    </row>
    <row r="12937" spans="3:17" x14ac:dyDescent="0.35">
      <c r="C12937"/>
      <c r="D12937"/>
      <c r="E12937"/>
      <c r="F12937"/>
      <c r="G12937"/>
      <c r="H12937"/>
      <c r="I12937"/>
      <c r="J12937"/>
      <c r="K12937"/>
      <c r="L12937"/>
      <c r="M12937"/>
      <c r="N12937"/>
      <c r="O12937"/>
      <c r="P12937"/>
      <c r="Q12937"/>
    </row>
    <row r="12938" spans="3:17" x14ac:dyDescent="0.35">
      <c r="C12938"/>
      <c r="D12938"/>
      <c r="E12938"/>
      <c r="F12938"/>
      <c r="G12938"/>
      <c r="H12938"/>
      <c r="I12938"/>
      <c r="J12938"/>
      <c r="K12938"/>
      <c r="L12938"/>
      <c r="M12938"/>
      <c r="N12938"/>
      <c r="O12938"/>
      <c r="P12938"/>
      <c r="Q12938"/>
    </row>
    <row r="12939" spans="3:17" x14ac:dyDescent="0.35">
      <c r="C12939"/>
      <c r="D12939"/>
      <c r="E12939"/>
      <c r="F12939"/>
      <c r="G12939"/>
      <c r="H12939"/>
      <c r="I12939"/>
      <c r="J12939"/>
      <c r="K12939"/>
      <c r="L12939"/>
      <c r="M12939"/>
      <c r="N12939"/>
      <c r="O12939"/>
      <c r="P12939"/>
      <c r="Q12939"/>
    </row>
    <row r="12940" spans="3:17" x14ac:dyDescent="0.35">
      <c r="C12940"/>
      <c r="D12940"/>
      <c r="E12940"/>
      <c r="F12940"/>
      <c r="G12940"/>
      <c r="H12940"/>
      <c r="I12940"/>
      <c r="J12940"/>
      <c r="K12940"/>
      <c r="L12940"/>
      <c r="M12940"/>
      <c r="N12940"/>
      <c r="O12940"/>
      <c r="P12940"/>
      <c r="Q12940"/>
    </row>
    <row r="12941" spans="3:17" x14ac:dyDescent="0.35">
      <c r="C12941"/>
      <c r="D12941"/>
      <c r="E12941"/>
      <c r="F12941"/>
      <c r="G12941"/>
      <c r="H12941"/>
      <c r="I12941"/>
      <c r="J12941"/>
      <c r="K12941"/>
      <c r="L12941"/>
      <c r="M12941"/>
      <c r="N12941"/>
      <c r="O12941"/>
      <c r="P12941"/>
      <c r="Q12941"/>
    </row>
    <row r="12942" spans="3:17" x14ac:dyDescent="0.35">
      <c r="C12942"/>
      <c r="D12942"/>
      <c r="E12942"/>
      <c r="F12942"/>
      <c r="G12942"/>
      <c r="H12942"/>
      <c r="I12942"/>
      <c r="J12942"/>
      <c r="K12942"/>
      <c r="L12942"/>
      <c r="M12942"/>
      <c r="N12942"/>
      <c r="O12942"/>
      <c r="P12942"/>
      <c r="Q12942"/>
    </row>
    <row r="12943" spans="3:17" x14ac:dyDescent="0.35">
      <c r="C12943"/>
      <c r="D12943"/>
      <c r="E12943"/>
      <c r="F12943"/>
      <c r="G12943"/>
      <c r="H12943"/>
      <c r="I12943"/>
      <c r="J12943"/>
      <c r="K12943"/>
      <c r="L12943"/>
      <c r="M12943"/>
      <c r="N12943"/>
      <c r="O12943"/>
      <c r="P12943"/>
      <c r="Q12943"/>
    </row>
    <row r="12944" spans="3:17" x14ac:dyDescent="0.35">
      <c r="C12944"/>
      <c r="D12944"/>
      <c r="E12944"/>
      <c r="F12944"/>
      <c r="G12944"/>
      <c r="H12944"/>
      <c r="I12944"/>
      <c r="J12944"/>
      <c r="K12944"/>
      <c r="L12944"/>
      <c r="M12944"/>
      <c r="N12944"/>
      <c r="O12944"/>
      <c r="P12944"/>
      <c r="Q12944"/>
    </row>
    <row r="12945" spans="3:17" x14ac:dyDescent="0.35">
      <c r="C12945"/>
      <c r="D12945"/>
      <c r="E12945"/>
      <c r="F12945"/>
      <c r="G12945"/>
      <c r="H12945"/>
      <c r="I12945"/>
      <c r="J12945"/>
      <c r="K12945"/>
      <c r="L12945"/>
      <c r="M12945"/>
      <c r="N12945"/>
      <c r="O12945"/>
      <c r="P12945"/>
      <c r="Q12945"/>
    </row>
    <row r="12946" spans="3:17" x14ac:dyDescent="0.35">
      <c r="C12946"/>
      <c r="D12946"/>
      <c r="E12946"/>
      <c r="F12946"/>
      <c r="G12946"/>
      <c r="H12946"/>
      <c r="I12946"/>
      <c r="J12946"/>
      <c r="K12946"/>
      <c r="L12946"/>
      <c r="M12946"/>
      <c r="N12946"/>
      <c r="O12946"/>
      <c r="P12946"/>
      <c r="Q12946"/>
    </row>
    <row r="12947" spans="3:17" x14ac:dyDescent="0.35">
      <c r="C12947"/>
      <c r="D12947"/>
      <c r="E12947"/>
      <c r="F12947"/>
      <c r="G12947"/>
      <c r="H12947"/>
      <c r="I12947"/>
      <c r="J12947"/>
      <c r="K12947"/>
      <c r="L12947"/>
      <c r="M12947"/>
      <c r="N12947"/>
      <c r="O12947"/>
      <c r="P12947"/>
      <c r="Q12947"/>
    </row>
    <row r="12948" spans="3:17" x14ac:dyDescent="0.35">
      <c r="C12948"/>
      <c r="D12948"/>
      <c r="E12948"/>
      <c r="F12948"/>
      <c r="G12948"/>
      <c r="H12948"/>
      <c r="I12948"/>
      <c r="J12948"/>
      <c r="K12948"/>
      <c r="L12948"/>
      <c r="M12948"/>
      <c r="N12948"/>
      <c r="O12948"/>
      <c r="P12948"/>
      <c r="Q12948"/>
    </row>
    <row r="12949" spans="3:17" x14ac:dyDescent="0.35">
      <c r="C12949"/>
      <c r="D12949"/>
      <c r="E12949"/>
      <c r="F12949"/>
      <c r="G12949"/>
      <c r="H12949"/>
      <c r="I12949"/>
      <c r="J12949"/>
      <c r="K12949"/>
      <c r="L12949"/>
      <c r="M12949"/>
      <c r="N12949"/>
      <c r="O12949"/>
      <c r="P12949"/>
      <c r="Q12949"/>
    </row>
    <row r="12950" spans="3:17" x14ac:dyDescent="0.35">
      <c r="C12950"/>
      <c r="D12950"/>
      <c r="E12950"/>
      <c r="F12950"/>
      <c r="G12950"/>
      <c r="H12950"/>
      <c r="I12950"/>
      <c r="J12950"/>
      <c r="K12950"/>
      <c r="L12950"/>
      <c r="M12950"/>
      <c r="N12950"/>
      <c r="O12950"/>
      <c r="P12950"/>
      <c r="Q12950"/>
    </row>
    <row r="12951" spans="3:17" x14ac:dyDescent="0.35">
      <c r="C12951"/>
      <c r="D12951"/>
      <c r="E12951"/>
      <c r="F12951"/>
      <c r="G12951"/>
      <c r="H12951"/>
      <c r="I12951"/>
      <c r="J12951"/>
      <c r="K12951"/>
      <c r="L12951"/>
      <c r="M12951"/>
      <c r="N12951"/>
      <c r="O12951"/>
      <c r="P12951"/>
      <c r="Q12951"/>
    </row>
    <row r="12952" spans="3:17" x14ac:dyDescent="0.35">
      <c r="C12952"/>
      <c r="D12952"/>
      <c r="E12952"/>
      <c r="F12952"/>
      <c r="G12952"/>
      <c r="H12952"/>
      <c r="I12952"/>
      <c r="J12952"/>
      <c r="K12952"/>
      <c r="L12952"/>
      <c r="M12952"/>
      <c r="N12952"/>
      <c r="O12952"/>
      <c r="P12952"/>
      <c r="Q12952"/>
    </row>
    <row r="12953" spans="3:17" x14ac:dyDescent="0.35">
      <c r="C12953"/>
      <c r="D12953"/>
      <c r="E12953"/>
      <c r="F12953"/>
      <c r="G12953"/>
      <c r="H12953"/>
      <c r="I12953"/>
      <c r="J12953"/>
      <c r="K12953"/>
      <c r="L12953"/>
      <c r="M12953"/>
      <c r="N12953"/>
      <c r="O12953"/>
      <c r="P12953"/>
      <c r="Q12953"/>
    </row>
    <row r="12954" spans="3:17" x14ac:dyDescent="0.35">
      <c r="C12954"/>
      <c r="D12954"/>
      <c r="E12954"/>
      <c r="F12954"/>
      <c r="G12954"/>
      <c r="H12954"/>
      <c r="I12954"/>
      <c r="J12954"/>
      <c r="K12954"/>
      <c r="L12954"/>
      <c r="M12954"/>
      <c r="N12954"/>
      <c r="O12954"/>
      <c r="P12954"/>
      <c r="Q12954"/>
    </row>
    <row r="12955" spans="3:17" x14ac:dyDescent="0.35">
      <c r="C12955"/>
      <c r="D12955"/>
      <c r="E12955"/>
      <c r="F12955"/>
      <c r="G12955"/>
      <c r="H12955"/>
      <c r="I12955"/>
      <c r="J12955"/>
      <c r="K12955"/>
      <c r="L12955"/>
      <c r="M12955"/>
      <c r="N12955"/>
      <c r="O12955"/>
      <c r="P12955"/>
      <c r="Q12955"/>
    </row>
    <row r="12956" spans="3:17" x14ac:dyDescent="0.35">
      <c r="C12956"/>
      <c r="D12956"/>
      <c r="E12956"/>
      <c r="F12956"/>
      <c r="G12956"/>
      <c r="H12956"/>
      <c r="I12956"/>
      <c r="J12956"/>
      <c r="K12956"/>
      <c r="L12956"/>
      <c r="M12956"/>
      <c r="N12956"/>
      <c r="O12956"/>
      <c r="P12956"/>
      <c r="Q12956"/>
    </row>
    <row r="12957" spans="3:17" x14ac:dyDescent="0.35">
      <c r="C12957"/>
      <c r="D12957"/>
      <c r="E12957"/>
      <c r="F12957"/>
      <c r="G12957"/>
      <c r="H12957"/>
      <c r="I12957"/>
      <c r="J12957"/>
      <c r="K12957"/>
      <c r="L12957"/>
      <c r="M12957"/>
      <c r="N12957"/>
      <c r="O12957"/>
      <c r="P12957"/>
      <c r="Q12957"/>
    </row>
    <row r="12958" spans="3:17" x14ac:dyDescent="0.35">
      <c r="C12958"/>
      <c r="D12958"/>
      <c r="E12958"/>
      <c r="F12958"/>
      <c r="G12958"/>
      <c r="H12958"/>
      <c r="I12958"/>
      <c r="J12958"/>
      <c r="K12958"/>
      <c r="L12958"/>
      <c r="M12958"/>
      <c r="N12958"/>
      <c r="O12958"/>
      <c r="P12958"/>
      <c r="Q12958"/>
    </row>
    <row r="12959" spans="3:17" x14ac:dyDescent="0.35">
      <c r="C12959"/>
      <c r="D12959"/>
      <c r="E12959"/>
      <c r="F12959"/>
      <c r="G12959"/>
      <c r="H12959"/>
      <c r="I12959"/>
      <c r="J12959"/>
      <c r="K12959"/>
      <c r="L12959"/>
      <c r="M12959"/>
      <c r="N12959"/>
      <c r="O12959"/>
      <c r="P12959"/>
      <c r="Q12959"/>
    </row>
    <row r="12960" spans="3:17" x14ac:dyDescent="0.35">
      <c r="C12960"/>
      <c r="D12960"/>
      <c r="E12960"/>
      <c r="F12960"/>
      <c r="G12960"/>
      <c r="H12960"/>
      <c r="I12960"/>
      <c r="J12960"/>
      <c r="K12960"/>
      <c r="L12960"/>
      <c r="M12960"/>
      <c r="N12960"/>
      <c r="O12960"/>
      <c r="P12960"/>
      <c r="Q12960"/>
    </row>
    <row r="12961" spans="3:17" x14ac:dyDescent="0.35">
      <c r="C12961"/>
      <c r="D12961"/>
      <c r="E12961"/>
      <c r="F12961"/>
      <c r="G12961"/>
      <c r="H12961"/>
      <c r="I12961"/>
      <c r="J12961"/>
      <c r="K12961"/>
      <c r="L12961"/>
      <c r="M12961"/>
      <c r="N12961"/>
      <c r="O12961"/>
      <c r="P12961"/>
      <c r="Q12961"/>
    </row>
    <row r="12962" spans="3:17" x14ac:dyDescent="0.35">
      <c r="C12962"/>
      <c r="D12962"/>
      <c r="E12962"/>
      <c r="F12962"/>
      <c r="G12962"/>
      <c r="H12962"/>
      <c r="I12962"/>
      <c r="J12962"/>
      <c r="K12962"/>
      <c r="L12962"/>
      <c r="M12962"/>
      <c r="N12962"/>
      <c r="O12962"/>
      <c r="P12962"/>
      <c r="Q12962"/>
    </row>
    <row r="12963" spans="3:17" x14ac:dyDescent="0.35">
      <c r="C12963"/>
      <c r="D12963"/>
      <c r="E12963"/>
      <c r="F12963"/>
      <c r="G12963"/>
      <c r="H12963"/>
      <c r="I12963"/>
      <c r="J12963"/>
      <c r="K12963"/>
      <c r="L12963"/>
      <c r="M12963"/>
      <c r="N12963"/>
      <c r="O12963"/>
      <c r="P12963"/>
      <c r="Q12963"/>
    </row>
    <row r="12964" spans="3:17" x14ac:dyDescent="0.35">
      <c r="C12964"/>
      <c r="D12964"/>
      <c r="E12964"/>
      <c r="F12964"/>
      <c r="G12964"/>
      <c r="H12964"/>
      <c r="I12964"/>
      <c r="J12964"/>
      <c r="K12964"/>
      <c r="L12964"/>
      <c r="M12964"/>
      <c r="N12964"/>
      <c r="O12964"/>
      <c r="P12964"/>
      <c r="Q12964"/>
    </row>
    <row r="12965" spans="3:17" x14ac:dyDescent="0.35">
      <c r="C12965"/>
      <c r="D12965"/>
      <c r="E12965"/>
      <c r="F12965"/>
      <c r="G12965"/>
      <c r="H12965"/>
      <c r="I12965"/>
      <c r="J12965"/>
      <c r="K12965"/>
      <c r="L12965"/>
      <c r="M12965"/>
      <c r="N12965"/>
      <c r="O12965"/>
      <c r="P12965"/>
      <c r="Q12965"/>
    </row>
    <row r="12966" spans="3:17" x14ac:dyDescent="0.35">
      <c r="C12966"/>
      <c r="D12966"/>
      <c r="E12966"/>
      <c r="F12966"/>
      <c r="G12966"/>
      <c r="H12966"/>
      <c r="I12966"/>
      <c r="J12966"/>
      <c r="K12966"/>
      <c r="L12966"/>
      <c r="M12966"/>
      <c r="N12966"/>
      <c r="O12966"/>
      <c r="P12966"/>
      <c r="Q12966"/>
    </row>
    <row r="12967" spans="3:17" x14ac:dyDescent="0.35">
      <c r="C12967"/>
      <c r="D12967"/>
      <c r="E12967"/>
      <c r="F12967"/>
      <c r="G12967"/>
      <c r="H12967"/>
      <c r="I12967"/>
      <c r="J12967"/>
      <c r="K12967"/>
      <c r="L12967"/>
      <c r="M12967"/>
      <c r="N12967"/>
      <c r="O12967"/>
      <c r="P12967"/>
      <c r="Q12967"/>
    </row>
    <row r="12968" spans="3:17" x14ac:dyDescent="0.35">
      <c r="C12968"/>
      <c r="D12968"/>
      <c r="E12968"/>
      <c r="F12968"/>
      <c r="G12968"/>
      <c r="H12968"/>
      <c r="I12968"/>
      <c r="J12968"/>
      <c r="K12968"/>
      <c r="L12968"/>
      <c r="M12968"/>
      <c r="N12968"/>
      <c r="O12968"/>
      <c r="P12968"/>
      <c r="Q12968"/>
    </row>
    <row r="12969" spans="3:17" x14ac:dyDescent="0.35">
      <c r="C12969"/>
      <c r="D12969"/>
      <c r="E12969"/>
      <c r="F12969"/>
      <c r="G12969"/>
      <c r="H12969"/>
      <c r="I12969"/>
      <c r="J12969"/>
      <c r="K12969"/>
      <c r="L12969"/>
      <c r="M12969"/>
      <c r="N12969"/>
      <c r="O12969"/>
      <c r="P12969"/>
      <c r="Q12969"/>
    </row>
    <row r="12970" spans="3:17" x14ac:dyDescent="0.35">
      <c r="C12970"/>
      <c r="D12970"/>
      <c r="E12970"/>
      <c r="F12970"/>
      <c r="G12970"/>
      <c r="H12970"/>
      <c r="I12970"/>
      <c r="J12970"/>
      <c r="K12970"/>
      <c r="L12970"/>
      <c r="M12970"/>
      <c r="N12970"/>
      <c r="O12970"/>
      <c r="P12970"/>
      <c r="Q12970"/>
    </row>
    <row r="12971" spans="3:17" x14ac:dyDescent="0.35">
      <c r="C12971"/>
      <c r="D12971"/>
      <c r="E12971"/>
      <c r="F12971"/>
      <c r="G12971"/>
      <c r="H12971"/>
      <c r="I12971"/>
      <c r="J12971"/>
      <c r="K12971"/>
      <c r="L12971"/>
      <c r="M12971"/>
      <c r="N12971"/>
      <c r="O12971"/>
      <c r="P12971"/>
      <c r="Q12971"/>
    </row>
    <row r="12972" spans="3:17" x14ac:dyDescent="0.35">
      <c r="C12972"/>
      <c r="D12972"/>
      <c r="E12972"/>
      <c r="F12972"/>
      <c r="G12972"/>
      <c r="H12972"/>
      <c r="I12972"/>
      <c r="J12972"/>
      <c r="K12972"/>
      <c r="L12972"/>
      <c r="M12972"/>
      <c r="N12972"/>
      <c r="O12972"/>
      <c r="P12972"/>
      <c r="Q12972"/>
    </row>
    <row r="12973" spans="3:17" x14ac:dyDescent="0.35">
      <c r="C12973"/>
      <c r="D12973"/>
      <c r="E12973"/>
      <c r="F12973"/>
      <c r="G12973"/>
      <c r="H12973"/>
      <c r="I12973"/>
      <c r="J12973"/>
      <c r="K12973"/>
      <c r="L12973"/>
      <c r="M12973"/>
      <c r="N12973"/>
      <c r="O12973"/>
      <c r="P12973"/>
      <c r="Q12973"/>
    </row>
    <row r="12974" spans="3:17" x14ac:dyDescent="0.35">
      <c r="C12974"/>
      <c r="D12974"/>
      <c r="E12974"/>
      <c r="F12974"/>
      <c r="G12974"/>
      <c r="H12974"/>
      <c r="I12974"/>
      <c r="J12974"/>
      <c r="K12974"/>
      <c r="L12974"/>
      <c r="M12974"/>
      <c r="N12974"/>
      <c r="O12974"/>
      <c r="P12974"/>
      <c r="Q12974"/>
    </row>
    <row r="12975" spans="3:17" x14ac:dyDescent="0.35">
      <c r="C12975"/>
      <c r="D12975"/>
      <c r="E12975"/>
      <c r="F12975"/>
      <c r="G12975"/>
      <c r="H12975"/>
      <c r="I12975"/>
      <c r="J12975"/>
      <c r="K12975"/>
      <c r="L12975"/>
      <c r="M12975"/>
      <c r="N12975"/>
      <c r="O12975"/>
      <c r="P12975"/>
      <c r="Q12975"/>
    </row>
    <row r="12976" spans="3:17" x14ac:dyDescent="0.35">
      <c r="C12976"/>
      <c r="D12976"/>
      <c r="E12976"/>
      <c r="F12976"/>
      <c r="G12976"/>
      <c r="H12976"/>
      <c r="I12976"/>
      <c r="J12976"/>
      <c r="K12976"/>
      <c r="L12976"/>
      <c r="M12976"/>
      <c r="N12976"/>
      <c r="O12976"/>
      <c r="P12976"/>
      <c r="Q12976"/>
    </row>
    <row r="12977" spans="3:17" x14ac:dyDescent="0.35">
      <c r="C12977"/>
      <c r="D12977"/>
      <c r="E12977"/>
      <c r="F12977"/>
      <c r="G12977"/>
      <c r="H12977"/>
      <c r="I12977"/>
      <c r="J12977"/>
      <c r="K12977"/>
      <c r="L12977"/>
      <c r="M12977"/>
      <c r="N12977"/>
      <c r="O12977"/>
      <c r="P12977"/>
      <c r="Q12977"/>
    </row>
    <row r="12978" spans="3:17" x14ac:dyDescent="0.35">
      <c r="C12978"/>
      <c r="D12978"/>
      <c r="E12978"/>
      <c r="F12978"/>
      <c r="G12978"/>
      <c r="H12978"/>
      <c r="I12978"/>
      <c r="J12978"/>
      <c r="K12978"/>
      <c r="L12978"/>
      <c r="M12978"/>
      <c r="N12978"/>
      <c r="O12978"/>
      <c r="P12978"/>
      <c r="Q12978"/>
    </row>
    <row r="12979" spans="3:17" x14ac:dyDescent="0.35">
      <c r="C12979"/>
      <c r="D12979"/>
      <c r="E12979"/>
      <c r="F12979"/>
      <c r="G12979"/>
      <c r="H12979"/>
      <c r="I12979"/>
      <c r="J12979"/>
      <c r="K12979"/>
      <c r="L12979"/>
      <c r="M12979"/>
      <c r="N12979"/>
      <c r="O12979"/>
      <c r="P12979"/>
      <c r="Q12979"/>
    </row>
    <row r="12980" spans="3:17" x14ac:dyDescent="0.35">
      <c r="C12980"/>
      <c r="D12980"/>
      <c r="E12980"/>
      <c r="F12980"/>
      <c r="G12980"/>
      <c r="H12980"/>
      <c r="I12980"/>
      <c r="J12980"/>
      <c r="K12980"/>
      <c r="L12980"/>
      <c r="M12980"/>
      <c r="N12980"/>
      <c r="O12980"/>
      <c r="P12980"/>
      <c r="Q12980"/>
    </row>
    <row r="12981" spans="3:17" x14ac:dyDescent="0.35">
      <c r="C12981"/>
      <c r="D12981"/>
      <c r="E12981"/>
      <c r="F12981"/>
      <c r="G12981"/>
      <c r="H12981"/>
      <c r="I12981"/>
      <c r="J12981"/>
      <c r="K12981"/>
      <c r="L12981"/>
      <c r="M12981"/>
      <c r="N12981"/>
      <c r="O12981"/>
      <c r="P12981"/>
      <c r="Q12981"/>
    </row>
    <row r="12982" spans="3:17" x14ac:dyDescent="0.35">
      <c r="C12982"/>
      <c r="D12982"/>
      <c r="E12982"/>
      <c r="F12982"/>
      <c r="G12982"/>
      <c r="H12982"/>
      <c r="I12982"/>
      <c r="J12982"/>
      <c r="K12982"/>
      <c r="L12982"/>
      <c r="M12982"/>
      <c r="N12982"/>
      <c r="O12982"/>
      <c r="P12982"/>
      <c r="Q12982"/>
    </row>
    <row r="12983" spans="3:17" x14ac:dyDescent="0.35">
      <c r="C12983"/>
      <c r="D12983"/>
      <c r="E12983"/>
      <c r="F12983"/>
      <c r="G12983"/>
      <c r="H12983"/>
      <c r="I12983"/>
      <c r="J12983"/>
      <c r="K12983"/>
      <c r="L12983"/>
      <c r="M12983"/>
      <c r="N12983"/>
      <c r="O12983"/>
      <c r="P12983"/>
      <c r="Q12983"/>
    </row>
    <row r="12984" spans="3:17" x14ac:dyDescent="0.35">
      <c r="C12984"/>
      <c r="D12984"/>
      <c r="E12984"/>
      <c r="F12984"/>
      <c r="G12984"/>
      <c r="H12984"/>
      <c r="I12984"/>
      <c r="J12984"/>
      <c r="K12984"/>
      <c r="L12984"/>
      <c r="M12984"/>
      <c r="N12984"/>
      <c r="O12984"/>
      <c r="P12984"/>
      <c r="Q12984"/>
    </row>
    <row r="12985" spans="3:17" x14ac:dyDescent="0.35">
      <c r="C12985"/>
      <c r="D12985"/>
      <c r="E12985"/>
      <c r="F12985"/>
      <c r="G12985"/>
      <c r="H12985"/>
      <c r="I12985"/>
      <c r="J12985"/>
      <c r="K12985"/>
      <c r="L12985"/>
      <c r="M12985"/>
      <c r="N12985"/>
      <c r="O12985"/>
      <c r="P12985"/>
      <c r="Q12985"/>
    </row>
    <row r="12986" spans="3:17" x14ac:dyDescent="0.35">
      <c r="C12986"/>
      <c r="D12986"/>
      <c r="E12986"/>
      <c r="F12986"/>
      <c r="G12986"/>
      <c r="H12986"/>
      <c r="I12986"/>
      <c r="J12986"/>
      <c r="K12986"/>
      <c r="L12986"/>
      <c r="M12986"/>
      <c r="N12986"/>
      <c r="O12986"/>
      <c r="P12986"/>
      <c r="Q12986"/>
    </row>
    <row r="12987" spans="3:17" x14ac:dyDescent="0.35">
      <c r="C12987"/>
      <c r="D12987"/>
      <c r="E12987"/>
      <c r="F12987"/>
      <c r="G12987"/>
      <c r="H12987"/>
      <c r="I12987"/>
      <c r="J12987"/>
      <c r="K12987"/>
      <c r="L12987"/>
      <c r="M12987"/>
      <c r="N12987"/>
      <c r="O12987"/>
      <c r="P12987"/>
      <c r="Q12987"/>
    </row>
    <row r="12988" spans="3:17" x14ac:dyDescent="0.35">
      <c r="C12988"/>
      <c r="D12988"/>
      <c r="E12988"/>
      <c r="F12988"/>
      <c r="G12988"/>
      <c r="H12988"/>
      <c r="I12988"/>
      <c r="J12988"/>
      <c r="K12988"/>
      <c r="L12988"/>
      <c r="M12988"/>
      <c r="N12988"/>
      <c r="O12988"/>
      <c r="P12988"/>
      <c r="Q12988"/>
    </row>
    <row r="12989" spans="3:17" x14ac:dyDescent="0.35">
      <c r="C12989"/>
      <c r="D12989"/>
      <c r="E12989"/>
      <c r="F12989"/>
      <c r="G12989"/>
      <c r="H12989"/>
      <c r="I12989"/>
      <c r="J12989"/>
      <c r="K12989"/>
      <c r="L12989"/>
      <c r="M12989"/>
      <c r="N12989"/>
      <c r="O12989"/>
      <c r="P12989"/>
      <c r="Q12989"/>
    </row>
    <row r="12990" spans="3:17" x14ac:dyDescent="0.35">
      <c r="C12990"/>
      <c r="D12990"/>
      <c r="E12990"/>
      <c r="F12990"/>
      <c r="G12990"/>
      <c r="H12990"/>
      <c r="I12990"/>
      <c r="J12990"/>
      <c r="K12990"/>
      <c r="L12990"/>
      <c r="M12990"/>
      <c r="N12990"/>
      <c r="O12990"/>
      <c r="P12990"/>
      <c r="Q12990"/>
    </row>
    <row r="12991" spans="3:17" x14ac:dyDescent="0.35">
      <c r="C12991"/>
      <c r="D12991"/>
      <c r="E12991"/>
      <c r="F12991"/>
      <c r="G12991"/>
      <c r="H12991"/>
      <c r="I12991"/>
      <c r="J12991"/>
      <c r="K12991"/>
      <c r="L12991"/>
      <c r="M12991"/>
      <c r="N12991"/>
      <c r="O12991"/>
      <c r="P12991"/>
      <c r="Q12991"/>
    </row>
    <row r="12992" spans="3:17" x14ac:dyDescent="0.35">
      <c r="C12992"/>
      <c r="D12992"/>
      <c r="E12992"/>
      <c r="F12992"/>
      <c r="G12992"/>
      <c r="H12992"/>
      <c r="I12992"/>
      <c r="J12992"/>
      <c r="K12992"/>
      <c r="L12992"/>
      <c r="M12992"/>
      <c r="N12992"/>
      <c r="O12992"/>
      <c r="P12992"/>
      <c r="Q12992"/>
    </row>
    <row r="12993" spans="3:17" x14ac:dyDescent="0.35">
      <c r="C12993"/>
      <c r="D12993"/>
      <c r="E12993"/>
      <c r="F12993"/>
      <c r="G12993"/>
      <c r="H12993"/>
      <c r="I12993"/>
      <c r="J12993"/>
      <c r="K12993"/>
      <c r="L12993"/>
      <c r="M12993"/>
      <c r="N12993"/>
      <c r="O12993"/>
      <c r="P12993"/>
      <c r="Q12993"/>
    </row>
    <row r="12994" spans="3:17" x14ac:dyDescent="0.35">
      <c r="C12994"/>
      <c r="D12994"/>
      <c r="E12994"/>
      <c r="F12994"/>
      <c r="G12994"/>
      <c r="H12994"/>
      <c r="I12994"/>
      <c r="J12994"/>
      <c r="K12994"/>
      <c r="L12994"/>
      <c r="M12994"/>
      <c r="N12994"/>
      <c r="O12994"/>
      <c r="P12994"/>
      <c r="Q12994"/>
    </row>
    <row r="12995" spans="3:17" x14ac:dyDescent="0.35">
      <c r="C12995"/>
      <c r="D12995"/>
      <c r="E12995"/>
      <c r="F12995"/>
      <c r="G12995"/>
      <c r="H12995"/>
      <c r="I12995"/>
      <c r="J12995"/>
      <c r="K12995"/>
      <c r="L12995"/>
      <c r="M12995"/>
      <c r="N12995"/>
      <c r="O12995"/>
      <c r="P12995"/>
      <c r="Q12995"/>
    </row>
    <row r="12996" spans="3:17" x14ac:dyDescent="0.35">
      <c r="C12996"/>
      <c r="D12996"/>
      <c r="E12996"/>
      <c r="F12996"/>
      <c r="G12996"/>
      <c r="H12996"/>
      <c r="I12996"/>
      <c r="J12996"/>
      <c r="K12996"/>
      <c r="L12996"/>
      <c r="M12996"/>
      <c r="N12996"/>
      <c r="O12996"/>
      <c r="P12996"/>
      <c r="Q12996"/>
    </row>
    <row r="12997" spans="3:17" x14ac:dyDescent="0.35">
      <c r="C12997"/>
      <c r="D12997"/>
      <c r="E12997"/>
      <c r="F12997"/>
      <c r="G12997"/>
      <c r="H12997"/>
      <c r="I12997"/>
      <c r="J12997"/>
      <c r="K12997"/>
      <c r="L12997"/>
      <c r="M12997"/>
      <c r="N12997"/>
      <c r="O12997"/>
      <c r="P12997"/>
      <c r="Q12997"/>
    </row>
    <row r="12998" spans="3:17" x14ac:dyDescent="0.35">
      <c r="C12998"/>
      <c r="D12998"/>
      <c r="E12998"/>
      <c r="F12998"/>
      <c r="G12998"/>
      <c r="H12998"/>
      <c r="I12998"/>
      <c r="J12998"/>
      <c r="K12998"/>
      <c r="L12998"/>
      <c r="M12998"/>
      <c r="N12998"/>
      <c r="O12998"/>
      <c r="P12998"/>
      <c r="Q12998"/>
    </row>
    <row r="12999" spans="3:17" x14ac:dyDescent="0.35">
      <c r="C12999"/>
      <c r="D12999"/>
      <c r="E12999"/>
      <c r="F12999"/>
      <c r="G12999"/>
      <c r="H12999"/>
      <c r="I12999"/>
      <c r="J12999"/>
      <c r="K12999"/>
      <c r="L12999"/>
      <c r="M12999"/>
      <c r="N12999"/>
      <c r="O12999"/>
      <c r="P12999"/>
      <c r="Q12999"/>
    </row>
    <row r="13000" spans="3:17" x14ac:dyDescent="0.35">
      <c r="C13000"/>
      <c r="D13000"/>
      <c r="E13000"/>
      <c r="F13000"/>
      <c r="G13000"/>
      <c r="H13000"/>
      <c r="I13000"/>
      <c r="J13000"/>
      <c r="K13000"/>
      <c r="L13000"/>
      <c r="M13000"/>
      <c r="N13000"/>
      <c r="O13000"/>
      <c r="P13000"/>
      <c r="Q13000"/>
    </row>
    <row r="13001" spans="3:17" x14ac:dyDescent="0.35">
      <c r="C13001"/>
      <c r="D13001"/>
      <c r="E13001"/>
      <c r="F13001"/>
      <c r="G13001"/>
      <c r="H13001"/>
      <c r="I13001"/>
      <c r="J13001"/>
      <c r="K13001"/>
      <c r="L13001"/>
      <c r="M13001"/>
      <c r="N13001"/>
      <c r="O13001"/>
      <c r="P13001"/>
      <c r="Q13001"/>
    </row>
    <row r="13002" spans="3:17" x14ac:dyDescent="0.35">
      <c r="C13002"/>
      <c r="D13002"/>
      <c r="E13002"/>
      <c r="F13002"/>
      <c r="G13002"/>
      <c r="H13002"/>
      <c r="I13002"/>
      <c r="J13002"/>
      <c r="K13002"/>
      <c r="L13002"/>
      <c r="M13002"/>
      <c r="N13002"/>
      <c r="O13002"/>
      <c r="P13002"/>
      <c r="Q13002"/>
    </row>
    <row r="13003" spans="3:17" x14ac:dyDescent="0.35">
      <c r="C13003"/>
      <c r="D13003"/>
      <c r="E13003"/>
      <c r="F13003"/>
      <c r="G13003"/>
      <c r="H13003"/>
      <c r="I13003"/>
      <c r="J13003"/>
      <c r="K13003"/>
      <c r="L13003"/>
      <c r="M13003"/>
      <c r="N13003"/>
      <c r="O13003"/>
      <c r="P13003"/>
      <c r="Q13003"/>
    </row>
    <row r="13004" spans="3:17" x14ac:dyDescent="0.35">
      <c r="C13004"/>
      <c r="D13004"/>
      <c r="E13004"/>
      <c r="F13004"/>
      <c r="G13004"/>
      <c r="H13004"/>
      <c r="I13004"/>
      <c r="J13004"/>
      <c r="K13004"/>
      <c r="L13004"/>
      <c r="M13004"/>
      <c r="N13004"/>
      <c r="O13004"/>
      <c r="P13004"/>
      <c r="Q13004"/>
    </row>
    <row r="13005" spans="3:17" x14ac:dyDescent="0.35">
      <c r="C13005"/>
      <c r="D13005"/>
      <c r="E13005"/>
      <c r="F13005"/>
      <c r="G13005"/>
      <c r="H13005"/>
      <c r="I13005"/>
      <c r="J13005"/>
      <c r="K13005"/>
      <c r="L13005"/>
      <c r="M13005"/>
      <c r="N13005"/>
      <c r="O13005"/>
      <c r="P13005"/>
      <c r="Q13005"/>
    </row>
    <row r="13006" spans="3:17" x14ac:dyDescent="0.35">
      <c r="C13006"/>
      <c r="D13006"/>
      <c r="E13006"/>
      <c r="F13006"/>
      <c r="G13006"/>
      <c r="H13006"/>
      <c r="I13006"/>
      <c r="J13006"/>
      <c r="K13006"/>
      <c r="L13006"/>
      <c r="M13006"/>
      <c r="N13006"/>
      <c r="O13006"/>
      <c r="P13006"/>
      <c r="Q13006"/>
    </row>
    <row r="13007" spans="3:17" x14ac:dyDescent="0.35">
      <c r="C13007"/>
      <c r="D13007"/>
      <c r="E13007"/>
      <c r="F13007"/>
      <c r="G13007"/>
      <c r="H13007"/>
      <c r="I13007"/>
      <c r="J13007"/>
      <c r="K13007"/>
      <c r="L13007"/>
      <c r="M13007"/>
      <c r="N13007"/>
      <c r="O13007"/>
      <c r="P13007"/>
      <c r="Q13007"/>
    </row>
    <row r="13008" spans="3:17" x14ac:dyDescent="0.35">
      <c r="C13008"/>
      <c r="D13008"/>
      <c r="E13008"/>
      <c r="F13008"/>
      <c r="G13008"/>
      <c r="H13008"/>
      <c r="I13008"/>
      <c r="J13008"/>
      <c r="K13008"/>
      <c r="L13008"/>
      <c r="M13008"/>
      <c r="N13008"/>
      <c r="O13008"/>
      <c r="P13008"/>
      <c r="Q13008"/>
    </row>
    <row r="13009" spans="3:17" x14ac:dyDescent="0.35">
      <c r="C13009"/>
      <c r="D13009"/>
      <c r="E13009"/>
      <c r="F13009"/>
      <c r="G13009"/>
      <c r="H13009"/>
      <c r="I13009"/>
      <c r="J13009"/>
      <c r="K13009"/>
      <c r="L13009"/>
      <c r="M13009"/>
      <c r="N13009"/>
      <c r="O13009"/>
      <c r="P13009"/>
      <c r="Q13009"/>
    </row>
    <row r="13010" spans="3:17" x14ac:dyDescent="0.35">
      <c r="C13010"/>
      <c r="D13010"/>
      <c r="E13010"/>
      <c r="F13010"/>
      <c r="G13010"/>
      <c r="H13010"/>
      <c r="I13010"/>
      <c r="J13010"/>
      <c r="K13010"/>
      <c r="L13010"/>
      <c r="M13010"/>
      <c r="N13010"/>
      <c r="O13010"/>
      <c r="P13010"/>
      <c r="Q13010"/>
    </row>
    <row r="13011" spans="3:17" x14ac:dyDescent="0.35">
      <c r="C13011"/>
      <c r="D13011"/>
      <c r="E13011"/>
      <c r="F13011"/>
      <c r="G13011"/>
      <c r="H13011"/>
      <c r="I13011"/>
      <c r="J13011"/>
      <c r="K13011"/>
      <c r="L13011"/>
      <c r="M13011"/>
      <c r="N13011"/>
      <c r="O13011"/>
      <c r="P13011"/>
      <c r="Q13011"/>
    </row>
    <row r="13012" spans="3:17" x14ac:dyDescent="0.35">
      <c r="C13012"/>
      <c r="D13012"/>
      <c r="E13012"/>
      <c r="F13012"/>
      <c r="G13012"/>
      <c r="H13012"/>
      <c r="I13012"/>
      <c r="J13012"/>
      <c r="K13012"/>
      <c r="L13012"/>
      <c r="M13012"/>
      <c r="N13012"/>
      <c r="O13012"/>
      <c r="P13012"/>
      <c r="Q13012"/>
    </row>
    <row r="13013" spans="3:17" x14ac:dyDescent="0.35">
      <c r="C13013"/>
      <c r="D13013"/>
      <c r="E13013"/>
      <c r="F13013"/>
      <c r="G13013"/>
      <c r="H13013"/>
      <c r="I13013"/>
      <c r="J13013"/>
      <c r="K13013"/>
      <c r="L13013"/>
      <c r="M13013"/>
      <c r="N13013"/>
      <c r="O13013"/>
      <c r="P13013"/>
      <c r="Q13013"/>
    </row>
    <row r="13014" spans="3:17" x14ac:dyDescent="0.35">
      <c r="C13014"/>
      <c r="D13014"/>
      <c r="E13014"/>
      <c r="F13014"/>
      <c r="G13014"/>
      <c r="H13014"/>
      <c r="I13014"/>
      <c r="J13014"/>
      <c r="K13014"/>
      <c r="L13014"/>
      <c r="M13014"/>
      <c r="N13014"/>
      <c r="O13014"/>
      <c r="P13014"/>
      <c r="Q13014"/>
    </row>
    <row r="13015" spans="3:17" x14ac:dyDescent="0.35">
      <c r="C13015"/>
      <c r="D13015"/>
      <c r="E13015"/>
      <c r="F13015"/>
      <c r="G13015"/>
      <c r="H13015"/>
      <c r="I13015"/>
      <c r="J13015"/>
      <c r="K13015"/>
      <c r="L13015"/>
      <c r="M13015"/>
      <c r="N13015"/>
      <c r="O13015"/>
      <c r="P13015"/>
      <c r="Q13015"/>
    </row>
    <row r="13016" spans="3:17" x14ac:dyDescent="0.35">
      <c r="C13016"/>
      <c r="D13016"/>
      <c r="E13016"/>
      <c r="F13016"/>
      <c r="G13016"/>
      <c r="H13016"/>
      <c r="I13016"/>
      <c r="J13016"/>
      <c r="K13016"/>
      <c r="L13016"/>
      <c r="M13016"/>
      <c r="N13016"/>
      <c r="O13016"/>
      <c r="P13016"/>
      <c r="Q13016"/>
    </row>
    <row r="13017" spans="3:17" x14ac:dyDescent="0.35">
      <c r="C13017"/>
      <c r="D13017"/>
      <c r="E13017"/>
      <c r="F13017"/>
      <c r="G13017"/>
      <c r="H13017"/>
      <c r="I13017"/>
      <c r="J13017"/>
      <c r="K13017"/>
      <c r="L13017"/>
      <c r="M13017"/>
      <c r="N13017"/>
      <c r="O13017"/>
      <c r="P13017"/>
      <c r="Q13017"/>
    </row>
    <row r="13018" spans="3:17" x14ac:dyDescent="0.35">
      <c r="C13018"/>
      <c r="D13018"/>
      <c r="E13018"/>
      <c r="F13018"/>
      <c r="G13018"/>
      <c r="H13018"/>
      <c r="I13018"/>
      <c r="J13018"/>
      <c r="K13018"/>
      <c r="L13018"/>
      <c r="M13018"/>
      <c r="N13018"/>
      <c r="O13018"/>
      <c r="P13018"/>
      <c r="Q13018"/>
    </row>
    <row r="13019" spans="3:17" x14ac:dyDescent="0.35">
      <c r="C13019"/>
      <c r="D13019"/>
      <c r="E13019"/>
      <c r="F13019"/>
      <c r="G13019"/>
      <c r="H13019"/>
      <c r="I13019"/>
      <c r="J13019"/>
      <c r="K13019"/>
      <c r="L13019"/>
      <c r="M13019"/>
      <c r="N13019"/>
      <c r="O13019"/>
      <c r="P13019"/>
      <c r="Q13019"/>
    </row>
    <row r="13020" spans="3:17" x14ac:dyDescent="0.35">
      <c r="C13020"/>
      <c r="D13020"/>
      <c r="E13020"/>
      <c r="F13020"/>
      <c r="G13020"/>
      <c r="H13020"/>
      <c r="I13020"/>
      <c r="J13020"/>
      <c r="K13020"/>
      <c r="L13020"/>
      <c r="M13020"/>
      <c r="N13020"/>
      <c r="O13020"/>
      <c r="P13020"/>
      <c r="Q13020"/>
    </row>
    <row r="13021" spans="3:17" x14ac:dyDescent="0.35">
      <c r="C13021"/>
      <c r="D13021"/>
      <c r="E13021"/>
      <c r="F13021"/>
      <c r="G13021"/>
      <c r="H13021"/>
      <c r="I13021"/>
      <c r="J13021"/>
      <c r="K13021"/>
      <c r="L13021"/>
      <c r="M13021"/>
      <c r="N13021"/>
      <c r="O13021"/>
      <c r="P13021"/>
      <c r="Q13021"/>
    </row>
    <row r="13022" spans="3:17" x14ac:dyDescent="0.35">
      <c r="C13022"/>
      <c r="D13022"/>
      <c r="E13022"/>
      <c r="F13022"/>
      <c r="G13022"/>
      <c r="H13022"/>
      <c r="I13022"/>
      <c r="J13022"/>
      <c r="K13022"/>
      <c r="L13022"/>
      <c r="M13022"/>
      <c r="N13022"/>
      <c r="O13022"/>
      <c r="P13022"/>
      <c r="Q13022"/>
    </row>
    <row r="13023" spans="3:17" x14ac:dyDescent="0.35">
      <c r="C13023"/>
      <c r="D13023"/>
      <c r="E13023"/>
      <c r="F13023"/>
      <c r="G13023"/>
      <c r="H13023"/>
      <c r="I13023"/>
      <c r="J13023"/>
      <c r="K13023"/>
      <c r="L13023"/>
      <c r="M13023"/>
      <c r="N13023"/>
      <c r="O13023"/>
      <c r="P13023"/>
      <c r="Q13023"/>
    </row>
    <row r="13024" spans="3:17" x14ac:dyDescent="0.35">
      <c r="C13024"/>
      <c r="D13024"/>
      <c r="E13024"/>
      <c r="F13024"/>
      <c r="G13024"/>
      <c r="H13024"/>
      <c r="I13024"/>
      <c r="J13024"/>
      <c r="K13024"/>
      <c r="L13024"/>
      <c r="M13024"/>
      <c r="N13024"/>
      <c r="O13024"/>
      <c r="P13024"/>
      <c r="Q13024"/>
    </row>
    <row r="13025" spans="3:17" x14ac:dyDescent="0.35">
      <c r="C13025"/>
      <c r="D13025"/>
      <c r="E13025"/>
      <c r="F13025"/>
      <c r="G13025"/>
      <c r="H13025"/>
      <c r="I13025"/>
      <c r="J13025"/>
      <c r="K13025"/>
      <c r="L13025"/>
      <c r="M13025"/>
      <c r="N13025"/>
      <c r="O13025"/>
      <c r="P13025"/>
      <c r="Q13025"/>
    </row>
    <row r="13026" spans="3:17" x14ac:dyDescent="0.35">
      <c r="C13026"/>
      <c r="D13026"/>
      <c r="E13026"/>
      <c r="F13026"/>
      <c r="G13026"/>
      <c r="H13026"/>
      <c r="I13026"/>
      <c r="J13026"/>
      <c r="K13026"/>
      <c r="L13026"/>
      <c r="M13026"/>
      <c r="N13026"/>
      <c r="O13026"/>
      <c r="P13026"/>
      <c r="Q13026"/>
    </row>
    <row r="13027" spans="3:17" x14ac:dyDescent="0.35">
      <c r="C13027"/>
      <c r="D13027"/>
      <c r="E13027"/>
      <c r="F13027"/>
      <c r="G13027"/>
      <c r="H13027"/>
      <c r="I13027"/>
      <c r="J13027"/>
      <c r="K13027"/>
      <c r="L13027"/>
      <c r="M13027"/>
      <c r="N13027"/>
      <c r="O13027"/>
      <c r="P13027"/>
      <c r="Q13027"/>
    </row>
    <row r="13028" spans="3:17" x14ac:dyDescent="0.35">
      <c r="C13028"/>
      <c r="D13028"/>
      <c r="E13028"/>
      <c r="F13028"/>
      <c r="G13028"/>
      <c r="H13028"/>
      <c r="I13028"/>
      <c r="J13028"/>
      <c r="K13028"/>
      <c r="L13028"/>
      <c r="M13028"/>
      <c r="N13028"/>
      <c r="O13028"/>
      <c r="P13028"/>
      <c r="Q13028"/>
    </row>
    <row r="13029" spans="3:17" x14ac:dyDescent="0.35">
      <c r="C13029"/>
      <c r="D13029"/>
      <c r="E13029"/>
      <c r="F13029"/>
      <c r="G13029"/>
      <c r="H13029"/>
      <c r="I13029"/>
      <c r="J13029"/>
      <c r="K13029"/>
      <c r="L13029"/>
      <c r="M13029"/>
      <c r="N13029"/>
      <c r="O13029"/>
      <c r="P13029"/>
      <c r="Q13029"/>
    </row>
    <row r="13030" spans="3:17" x14ac:dyDescent="0.35">
      <c r="C13030"/>
      <c r="D13030"/>
      <c r="E13030"/>
      <c r="F13030"/>
      <c r="G13030"/>
      <c r="H13030"/>
      <c r="I13030"/>
      <c r="J13030"/>
      <c r="K13030"/>
      <c r="L13030"/>
      <c r="M13030"/>
      <c r="N13030"/>
      <c r="O13030"/>
      <c r="P13030"/>
      <c r="Q13030"/>
    </row>
    <row r="13031" spans="3:17" x14ac:dyDescent="0.35">
      <c r="C13031"/>
      <c r="D13031"/>
      <c r="E13031"/>
      <c r="F13031"/>
      <c r="G13031"/>
      <c r="H13031"/>
      <c r="I13031"/>
      <c r="J13031"/>
      <c r="K13031"/>
      <c r="L13031"/>
      <c r="M13031"/>
      <c r="N13031"/>
      <c r="O13031"/>
      <c r="P13031"/>
      <c r="Q13031"/>
    </row>
    <row r="13032" spans="3:17" x14ac:dyDescent="0.35">
      <c r="C13032"/>
      <c r="D13032"/>
      <c r="E13032"/>
      <c r="F13032"/>
      <c r="G13032"/>
      <c r="H13032"/>
      <c r="I13032"/>
      <c r="J13032"/>
      <c r="K13032"/>
      <c r="L13032"/>
      <c r="M13032"/>
      <c r="N13032"/>
      <c r="O13032"/>
      <c r="P13032"/>
      <c r="Q13032"/>
    </row>
    <row r="13033" spans="3:17" x14ac:dyDescent="0.35">
      <c r="C13033"/>
      <c r="D13033"/>
      <c r="E13033"/>
      <c r="F13033"/>
      <c r="G13033"/>
      <c r="H13033"/>
      <c r="I13033"/>
      <c r="J13033"/>
      <c r="K13033"/>
      <c r="L13033"/>
      <c r="M13033"/>
      <c r="N13033"/>
      <c r="O13033"/>
      <c r="P13033"/>
      <c r="Q13033"/>
    </row>
    <row r="13034" spans="3:17" x14ac:dyDescent="0.35">
      <c r="C13034"/>
      <c r="D13034"/>
      <c r="E13034"/>
      <c r="F13034"/>
      <c r="G13034"/>
      <c r="H13034"/>
      <c r="I13034"/>
      <c r="J13034"/>
      <c r="K13034"/>
      <c r="L13034"/>
      <c r="M13034"/>
      <c r="N13034"/>
      <c r="O13034"/>
      <c r="P13034"/>
      <c r="Q13034"/>
    </row>
    <row r="13035" spans="3:17" x14ac:dyDescent="0.35">
      <c r="C13035"/>
      <c r="D13035"/>
      <c r="E13035"/>
      <c r="F13035"/>
      <c r="G13035"/>
      <c r="H13035"/>
      <c r="I13035"/>
      <c r="J13035"/>
      <c r="K13035"/>
      <c r="L13035"/>
      <c r="M13035"/>
      <c r="N13035"/>
      <c r="O13035"/>
      <c r="P13035"/>
      <c r="Q13035"/>
    </row>
    <row r="13036" spans="3:17" x14ac:dyDescent="0.35">
      <c r="C13036"/>
      <c r="D13036"/>
      <c r="E13036"/>
      <c r="F13036"/>
      <c r="G13036"/>
      <c r="H13036"/>
      <c r="I13036"/>
      <c r="J13036"/>
      <c r="K13036"/>
      <c r="L13036"/>
      <c r="M13036"/>
      <c r="N13036"/>
      <c r="O13036"/>
      <c r="P13036"/>
      <c r="Q13036"/>
    </row>
    <row r="13037" spans="3:17" x14ac:dyDescent="0.35">
      <c r="C13037"/>
      <c r="D13037"/>
      <c r="E13037"/>
      <c r="F13037"/>
      <c r="G13037"/>
      <c r="H13037"/>
      <c r="I13037"/>
      <c r="J13037"/>
      <c r="K13037"/>
      <c r="L13037"/>
      <c r="M13037"/>
      <c r="N13037"/>
      <c r="O13037"/>
      <c r="P13037"/>
      <c r="Q13037"/>
    </row>
    <row r="13038" spans="3:17" x14ac:dyDescent="0.35">
      <c r="C13038"/>
      <c r="D13038"/>
      <c r="E13038"/>
      <c r="F13038"/>
      <c r="G13038"/>
      <c r="H13038"/>
      <c r="I13038"/>
      <c r="J13038"/>
      <c r="K13038"/>
      <c r="L13038"/>
      <c r="M13038"/>
      <c r="N13038"/>
      <c r="O13038"/>
      <c r="P13038"/>
      <c r="Q13038"/>
    </row>
    <row r="13039" spans="3:17" x14ac:dyDescent="0.35">
      <c r="C13039"/>
      <c r="D13039"/>
      <c r="E13039"/>
      <c r="F13039"/>
      <c r="G13039"/>
      <c r="H13039"/>
      <c r="I13039"/>
      <c r="J13039"/>
      <c r="K13039"/>
      <c r="L13039"/>
      <c r="M13039"/>
      <c r="N13039"/>
      <c r="O13039"/>
      <c r="P13039"/>
      <c r="Q13039"/>
    </row>
    <row r="13040" spans="3:17" x14ac:dyDescent="0.35">
      <c r="C13040"/>
      <c r="D13040"/>
      <c r="E13040"/>
      <c r="F13040"/>
      <c r="G13040"/>
      <c r="H13040"/>
      <c r="I13040"/>
      <c r="J13040"/>
      <c r="K13040"/>
      <c r="L13040"/>
      <c r="M13040"/>
      <c r="N13040"/>
      <c r="O13040"/>
      <c r="P13040"/>
      <c r="Q13040"/>
    </row>
    <row r="13041" spans="3:17" x14ac:dyDescent="0.35">
      <c r="C13041"/>
      <c r="D13041"/>
      <c r="E13041"/>
      <c r="F13041"/>
      <c r="G13041"/>
      <c r="H13041"/>
      <c r="I13041"/>
      <c r="J13041"/>
      <c r="K13041"/>
      <c r="L13041"/>
      <c r="M13041"/>
      <c r="N13041"/>
      <c r="O13041"/>
      <c r="P13041"/>
      <c r="Q13041"/>
    </row>
    <row r="13042" spans="3:17" x14ac:dyDescent="0.35">
      <c r="C13042"/>
      <c r="D13042"/>
      <c r="E13042"/>
      <c r="F13042"/>
      <c r="G13042"/>
      <c r="H13042"/>
      <c r="I13042"/>
      <c r="J13042"/>
      <c r="K13042"/>
      <c r="L13042"/>
      <c r="M13042"/>
      <c r="N13042"/>
      <c r="O13042"/>
      <c r="P13042"/>
      <c r="Q13042"/>
    </row>
    <row r="13043" spans="3:17" x14ac:dyDescent="0.35">
      <c r="C13043"/>
      <c r="D13043"/>
      <c r="E13043"/>
      <c r="F13043"/>
      <c r="G13043"/>
      <c r="H13043"/>
      <c r="I13043"/>
      <c r="J13043"/>
      <c r="K13043"/>
      <c r="L13043"/>
      <c r="M13043"/>
      <c r="N13043"/>
      <c r="O13043"/>
      <c r="P13043"/>
      <c r="Q13043"/>
    </row>
    <row r="13044" spans="3:17" x14ac:dyDescent="0.35">
      <c r="C13044"/>
      <c r="D13044"/>
      <c r="E13044"/>
      <c r="F13044"/>
      <c r="G13044"/>
      <c r="H13044"/>
      <c r="I13044"/>
      <c r="J13044"/>
      <c r="K13044"/>
      <c r="L13044"/>
      <c r="M13044"/>
      <c r="N13044"/>
      <c r="O13044"/>
      <c r="P13044"/>
      <c r="Q13044"/>
    </row>
    <row r="13045" spans="3:17" x14ac:dyDescent="0.35">
      <c r="C13045"/>
      <c r="D13045"/>
      <c r="E13045"/>
      <c r="F13045"/>
      <c r="G13045"/>
      <c r="H13045"/>
      <c r="I13045"/>
      <c r="J13045"/>
      <c r="K13045"/>
      <c r="L13045"/>
      <c r="M13045"/>
      <c r="N13045"/>
      <c r="O13045"/>
      <c r="P13045"/>
      <c r="Q13045"/>
    </row>
    <row r="13046" spans="3:17" x14ac:dyDescent="0.35">
      <c r="C13046"/>
      <c r="D13046"/>
      <c r="E13046"/>
      <c r="F13046"/>
      <c r="G13046"/>
      <c r="H13046"/>
      <c r="I13046"/>
      <c r="J13046"/>
      <c r="K13046"/>
      <c r="L13046"/>
      <c r="M13046"/>
      <c r="N13046"/>
      <c r="O13046"/>
      <c r="P13046"/>
      <c r="Q13046"/>
    </row>
    <row r="13047" spans="3:17" x14ac:dyDescent="0.35">
      <c r="C13047"/>
      <c r="D13047"/>
      <c r="E13047"/>
      <c r="F13047"/>
      <c r="G13047"/>
      <c r="H13047"/>
      <c r="I13047"/>
      <c r="J13047"/>
      <c r="K13047"/>
      <c r="L13047"/>
      <c r="M13047"/>
      <c r="N13047"/>
      <c r="O13047"/>
      <c r="P13047"/>
      <c r="Q13047"/>
    </row>
    <row r="13048" spans="3:17" x14ac:dyDescent="0.35">
      <c r="C13048"/>
      <c r="D13048"/>
      <c r="E13048"/>
      <c r="F13048"/>
      <c r="G13048"/>
      <c r="H13048"/>
      <c r="I13048"/>
      <c r="J13048"/>
      <c r="K13048"/>
      <c r="L13048"/>
      <c r="M13048"/>
      <c r="N13048"/>
      <c r="O13048"/>
      <c r="P13048"/>
      <c r="Q13048"/>
    </row>
    <row r="13049" spans="3:17" x14ac:dyDescent="0.35">
      <c r="C13049"/>
      <c r="D13049"/>
      <c r="E13049"/>
      <c r="F13049"/>
      <c r="G13049"/>
      <c r="H13049"/>
      <c r="I13049"/>
      <c r="J13049"/>
      <c r="K13049"/>
      <c r="L13049"/>
      <c r="M13049"/>
      <c r="N13049"/>
      <c r="O13049"/>
      <c r="P13049"/>
      <c r="Q13049"/>
    </row>
    <row r="13050" spans="3:17" x14ac:dyDescent="0.35">
      <c r="C13050"/>
      <c r="D13050"/>
      <c r="E13050"/>
      <c r="F13050"/>
      <c r="G13050"/>
      <c r="H13050"/>
      <c r="I13050"/>
      <c r="J13050"/>
      <c r="K13050"/>
      <c r="L13050"/>
      <c r="M13050"/>
      <c r="N13050"/>
      <c r="O13050"/>
      <c r="P13050"/>
      <c r="Q13050"/>
    </row>
    <row r="13051" spans="3:17" x14ac:dyDescent="0.35">
      <c r="C13051"/>
      <c r="D13051"/>
      <c r="E13051"/>
      <c r="F13051"/>
      <c r="G13051"/>
      <c r="H13051"/>
      <c r="I13051"/>
      <c r="J13051"/>
      <c r="K13051"/>
      <c r="L13051"/>
      <c r="M13051"/>
      <c r="N13051"/>
      <c r="O13051"/>
      <c r="P13051"/>
      <c r="Q13051"/>
    </row>
    <row r="13052" spans="3:17" x14ac:dyDescent="0.35">
      <c r="C13052"/>
      <c r="D13052"/>
      <c r="E13052"/>
      <c r="F13052"/>
      <c r="G13052"/>
      <c r="H13052"/>
      <c r="I13052"/>
      <c r="J13052"/>
      <c r="K13052"/>
      <c r="L13052"/>
      <c r="M13052"/>
      <c r="N13052"/>
      <c r="O13052"/>
      <c r="P13052"/>
      <c r="Q13052"/>
    </row>
    <row r="13053" spans="3:17" x14ac:dyDescent="0.35">
      <c r="C13053"/>
      <c r="D13053"/>
      <c r="E13053"/>
      <c r="F13053"/>
      <c r="G13053"/>
      <c r="H13053"/>
      <c r="I13053"/>
      <c r="J13053"/>
      <c r="K13053"/>
      <c r="L13053"/>
      <c r="M13053"/>
      <c r="N13053"/>
      <c r="O13053"/>
      <c r="P13053"/>
      <c r="Q13053"/>
    </row>
    <row r="13054" spans="3:17" x14ac:dyDescent="0.35">
      <c r="C13054"/>
      <c r="D13054"/>
      <c r="E13054"/>
      <c r="F13054"/>
      <c r="G13054"/>
      <c r="H13054"/>
      <c r="I13054"/>
      <c r="J13054"/>
      <c r="K13054"/>
      <c r="L13054"/>
      <c r="M13054"/>
      <c r="N13054"/>
      <c r="O13054"/>
      <c r="P13054"/>
      <c r="Q13054"/>
    </row>
    <row r="13055" spans="3:17" x14ac:dyDescent="0.35">
      <c r="C13055"/>
      <c r="D13055"/>
      <c r="E13055"/>
      <c r="F13055"/>
      <c r="G13055"/>
      <c r="H13055"/>
      <c r="I13055"/>
      <c r="J13055"/>
      <c r="K13055"/>
      <c r="L13055"/>
      <c r="M13055"/>
      <c r="N13055"/>
      <c r="O13055"/>
      <c r="P13055"/>
      <c r="Q13055"/>
    </row>
    <row r="13056" spans="3:17" x14ac:dyDescent="0.35">
      <c r="C13056"/>
      <c r="D13056"/>
      <c r="E13056"/>
      <c r="F13056"/>
      <c r="G13056"/>
      <c r="H13056"/>
      <c r="I13056"/>
      <c r="J13056"/>
      <c r="K13056"/>
      <c r="L13056"/>
      <c r="M13056"/>
      <c r="N13056"/>
      <c r="O13056"/>
      <c r="P13056"/>
      <c r="Q13056"/>
    </row>
    <row r="13057" spans="3:17" x14ac:dyDescent="0.35">
      <c r="C13057"/>
      <c r="D13057"/>
      <c r="E13057"/>
      <c r="F13057"/>
      <c r="G13057"/>
      <c r="H13057"/>
      <c r="I13057"/>
      <c r="J13057"/>
      <c r="K13057"/>
      <c r="L13057"/>
      <c r="M13057"/>
      <c r="N13057"/>
      <c r="O13057"/>
      <c r="P13057"/>
      <c r="Q13057"/>
    </row>
    <row r="13058" spans="3:17" x14ac:dyDescent="0.35">
      <c r="C13058"/>
      <c r="D13058"/>
      <c r="E13058"/>
      <c r="F13058"/>
      <c r="G13058"/>
      <c r="H13058"/>
      <c r="I13058"/>
      <c r="J13058"/>
      <c r="K13058"/>
      <c r="L13058"/>
      <c r="M13058"/>
      <c r="N13058"/>
      <c r="O13058"/>
      <c r="P13058"/>
      <c r="Q13058"/>
    </row>
    <row r="13059" spans="3:17" x14ac:dyDescent="0.35">
      <c r="C13059"/>
      <c r="D13059"/>
      <c r="E13059"/>
      <c r="F13059"/>
      <c r="G13059"/>
      <c r="H13059"/>
      <c r="I13059"/>
      <c r="J13059"/>
      <c r="K13059"/>
      <c r="L13059"/>
      <c r="M13059"/>
      <c r="N13059"/>
      <c r="O13059"/>
      <c r="P13059"/>
      <c r="Q13059"/>
    </row>
    <row r="13060" spans="3:17" x14ac:dyDescent="0.35">
      <c r="C13060"/>
      <c r="D13060"/>
      <c r="E13060"/>
      <c r="F13060"/>
      <c r="G13060"/>
      <c r="H13060"/>
      <c r="I13060"/>
      <c r="J13060"/>
      <c r="K13060"/>
      <c r="L13060"/>
      <c r="M13060"/>
      <c r="N13060"/>
      <c r="O13060"/>
      <c r="P13060"/>
      <c r="Q13060"/>
    </row>
    <row r="13061" spans="3:17" x14ac:dyDescent="0.35">
      <c r="C13061"/>
      <c r="D13061"/>
      <c r="E13061"/>
      <c r="F13061"/>
      <c r="G13061"/>
      <c r="H13061"/>
      <c r="I13061"/>
      <c r="J13061"/>
      <c r="K13061"/>
      <c r="L13061"/>
      <c r="M13061"/>
      <c r="N13061"/>
      <c r="O13061"/>
      <c r="P13061"/>
      <c r="Q13061"/>
    </row>
    <row r="13062" spans="3:17" x14ac:dyDescent="0.35">
      <c r="C13062"/>
      <c r="D13062"/>
      <c r="E13062"/>
      <c r="F13062"/>
      <c r="G13062"/>
      <c r="H13062"/>
      <c r="I13062"/>
      <c r="J13062"/>
      <c r="K13062"/>
      <c r="L13062"/>
      <c r="M13062"/>
      <c r="N13062"/>
      <c r="O13062"/>
      <c r="P13062"/>
      <c r="Q13062"/>
    </row>
    <row r="13063" spans="3:17" x14ac:dyDescent="0.35">
      <c r="C13063"/>
      <c r="D13063"/>
      <c r="E13063"/>
      <c r="F13063"/>
      <c r="G13063"/>
      <c r="H13063"/>
      <c r="I13063"/>
      <c r="J13063"/>
      <c r="K13063"/>
      <c r="L13063"/>
      <c r="M13063"/>
      <c r="N13063"/>
      <c r="O13063"/>
      <c r="P13063"/>
      <c r="Q13063"/>
    </row>
    <row r="13064" spans="3:17" x14ac:dyDescent="0.35">
      <c r="C13064"/>
      <c r="D13064"/>
      <c r="E13064"/>
      <c r="F13064"/>
      <c r="G13064"/>
      <c r="H13064"/>
      <c r="I13064"/>
      <c r="J13064"/>
      <c r="K13064"/>
      <c r="L13064"/>
      <c r="M13064"/>
      <c r="N13064"/>
      <c r="O13064"/>
      <c r="P13064"/>
      <c r="Q13064"/>
    </row>
    <row r="13065" spans="3:17" x14ac:dyDescent="0.35">
      <c r="C13065"/>
      <c r="D13065"/>
      <c r="E13065"/>
      <c r="F13065"/>
      <c r="G13065"/>
      <c r="H13065"/>
      <c r="I13065"/>
      <c r="J13065"/>
      <c r="K13065"/>
      <c r="L13065"/>
      <c r="M13065"/>
      <c r="N13065"/>
      <c r="O13065"/>
      <c r="P13065"/>
      <c r="Q13065"/>
    </row>
    <row r="13066" spans="3:17" x14ac:dyDescent="0.35">
      <c r="C13066"/>
      <c r="D13066"/>
      <c r="E13066"/>
      <c r="F13066"/>
      <c r="G13066"/>
      <c r="H13066"/>
      <c r="I13066"/>
      <c r="J13066"/>
      <c r="K13066"/>
      <c r="L13066"/>
      <c r="M13066"/>
      <c r="N13066"/>
      <c r="O13066"/>
      <c r="P13066"/>
      <c r="Q13066"/>
    </row>
    <row r="13067" spans="3:17" x14ac:dyDescent="0.35">
      <c r="C13067"/>
      <c r="D13067"/>
      <c r="E13067"/>
      <c r="F13067"/>
      <c r="G13067"/>
      <c r="H13067"/>
      <c r="I13067"/>
      <c r="J13067"/>
      <c r="K13067"/>
      <c r="L13067"/>
      <c r="M13067"/>
      <c r="N13067"/>
      <c r="O13067"/>
      <c r="P13067"/>
      <c r="Q13067"/>
    </row>
    <row r="13068" spans="3:17" x14ac:dyDescent="0.35">
      <c r="C13068"/>
      <c r="D13068"/>
      <c r="E13068"/>
      <c r="F13068"/>
      <c r="G13068"/>
      <c r="H13068"/>
      <c r="I13068"/>
      <c r="J13068"/>
      <c r="K13068"/>
      <c r="L13068"/>
      <c r="M13068"/>
      <c r="N13068"/>
      <c r="O13068"/>
      <c r="P13068"/>
      <c r="Q13068"/>
    </row>
    <row r="13069" spans="3:17" x14ac:dyDescent="0.35">
      <c r="C13069"/>
      <c r="D13069"/>
      <c r="E13069"/>
      <c r="F13069"/>
      <c r="G13069"/>
      <c r="H13069"/>
      <c r="I13069"/>
      <c r="J13069"/>
      <c r="K13069"/>
      <c r="L13069"/>
      <c r="M13069"/>
      <c r="N13069"/>
      <c r="O13069"/>
      <c r="P13069"/>
      <c r="Q13069"/>
    </row>
    <row r="13070" spans="3:17" x14ac:dyDescent="0.35">
      <c r="C13070"/>
      <c r="D13070"/>
      <c r="E13070"/>
      <c r="F13070"/>
      <c r="G13070"/>
      <c r="H13070"/>
      <c r="I13070"/>
      <c r="J13070"/>
      <c r="K13070"/>
      <c r="L13070"/>
      <c r="M13070"/>
      <c r="N13070"/>
      <c r="O13070"/>
      <c r="P13070"/>
      <c r="Q13070"/>
    </row>
    <row r="13071" spans="3:17" x14ac:dyDescent="0.35">
      <c r="C13071"/>
      <c r="D13071"/>
      <c r="E13071"/>
      <c r="F13071"/>
      <c r="G13071"/>
      <c r="H13071"/>
      <c r="I13071"/>
      <c r="J13071"/>
      <c r="K13071"/>
      <c r="L13071"/>
      <c r="M13071"/>
      <c r="N13071"/>
      <c r="O13071"/>
      <c r="P13071"/>
      <c r="Q13071"/>
    </row>
    <row r="13072" spans="3:17" x14ac:dyDescent="0.35">
      <c r="C13072"/>
      <c r="D13072"/>
      <c r="E13072"/>
      <c r="F13072"/>
      <c r="G13072"/>
      <c r="H13072"/>
      <c r="I13072"/>
      <c r="J13072"/>
      <c r="K13072"/>
      <c r="L13072"/>
      <c r="M13072"/>
      <c r="N13072"/>
      <c r="O13072"/>
      <c r="P13072"/>
      <c r="Q13072"/>
    </row>
    <row r="13073" spans="3:17" x14ac:dyDescent="0.35">
      <c r="C13073"/>
      <c r="D13073"/>
      <c r="E13073"/>
      <c r="F13073"/>
      <c r="G13073"/>
      <c r="H13073"/>
      <c r="I13073"/>
      <c r="J13073"/>
      <c r="K13073"/>
      <c r="L13073"/>
      <c r="M13073"/>
      <c r="N13073"/>
      <c r="O13073"/>
      <c r="P13073"/>
      <c r="Q13073"/>
    </row>
    <row r="13074" spans="3:17" x14ac:dyDescent="0.35">
      <c r="C13074"/>
      <c r="D13074"/>
      <c r="E13074"/>
      <c r="F13074"/>
      <c r="G13074"/>
      <c r="H13074"/>
      <c r="I13074"/>
      <c r="J13074"/>
      <c r="K13074"/>
      <c r="L13074"/>
      <c r="M13074"/>
      <c r="N13074"/>
      <c r="O13074"/>
      <c r="P13074"/>
      <c r="Q13074"/>
    </row>
    <row r="13075" spans="3:17" x14ac:dyDescent="0.35">
      <c r="C13075"/>
      <c r="D13075"/>
      <c r="E13075"/>
      <c r="F13075"/>
      <c r="G13075"/>
      <c r="H13075"/>
      <c r="I13075"/>
      <c r="J13075"/>
      <c r="K13075"/>
      <c r="L13075"/>
      <c r="M13075"/>
      <c r="N13075"/>
      <c r="O13075"/>
      <c r="P13075"/>
      <c r="Q13075"/>
    </row>
    <row r="13076" spans="3:17" x14ac:dyDescent="0.35">
      <c r="C13076"/>
      <c r="D13076"/>
      <c r="E13076"/>
      <c r="F13076"/>
      <c r="G13076"/>
      <c r="H13076"/>
      <c r="I13076"/>
      <c r="J13076"/>
      <c r="K13076"/>
      <c r="L13076"/>
      <c r="M13076"/>
      <c r="N13076"/>
      <c r="O13076"/>
      <c r="P13076"/>
      <c r="Q13076"/>
    </row>
    <row r="13077" spans="3:17" x14ac:dyDescent="0.35">
      <c r="C13077"/>
      <c r="D13077"/>
      <c r="E13077"/>
      <c r="F13077"/>
      <c r="G13077"/>
      <c r="H13077"/>
      <c r="I13077"/>
      <c r="J13077"/>
      <c r="K13077"/>
      <c r="L13077"/>
      <c r="M13077"/>
      <c r="N13077"/>
      <c r="O13077"/>
      <c r="P13077"/>
      <c r="Q13077"/>
    </row>
    <row r="13078" spans="3:17" x14ac:dyDescent="0.35">
      <c r="C13078"/>
      <c r="D13078"/>
      <c r="E13078"/>
      <c r="F13078"/>
      <c r="G13078"/>
      <c r="H13078"/>
      <c r="I13078"/>
      <c r="J13078"/>
      <c r="K13078"/>
      <c r="L13078"/>
      <c r="M13078"/>
      <c r="N13078"/>
      <c r="O13078"/>
      <c r="P13078"/>
      <c r="Q13078"/>
    </row>
    <row r="13079" spans="3:17" x14ac:dyDescent="0.35">
      <c r="C13079"/>
      <c r="D13079"/>
      <c r="E13079"/>
      <c r="F13079"/>
      <c r="G13079"/>
      <c r="H13079"/>
      <c r="I13079"/>
      <c r="J13079"/>
      <c r="K13079"/>
      <c r="L13079"/>
      <c r="M13079"/>
      <c r="N13079"/>
      <c r="O13079"/>
      <c r="P13079"/>
      <c r="Q13079"/>
    </row>
    <row r="13080" spans="3:17" x14ac:dyDescent="0.35">
      <c r="C13080"/>
      <c r="D13080"/>
      <c r="E13080"/>
      <c r="F13080"/>
      <c r="G13080"/>
      <c r="H13080"/>
      <c r="I13080"/>
      <c r="J13080"/>
      <c r="K13080"/>
      <c r="L13080"/>
      <c r="M13080"/>
      <c r="N13080"/>
      <c r="O13080"/>
      <c r="P13080"/>
      <c r="Q13080"/>
    </row>
    <row r="13081" spans="3:17" x14ac:dyDescent="0.35">
      <c r="C13081"/>
      <c r="D13081"/>
      <c r="E13081"/>
      <c r="F13081"/>
      <c r="G13081"/>
      <c r="H13081"/>
      <c r="I13081"/>
      <c r="J13081"/>
      <c r="K13081"/>
      <c r="L13081"/>
      <c r="M13081"/>
      <c r="N13081"/>
      <c r="O13081"/>
      <c r="P13081"/>
      <c r="Q13081"/>
    </row>
    <row r="13082" spans="3:17" x14ac:dyDescent="0.35">
      <c r="C13082"/>
      <c r="D13082"/>
      <c r="E13082"/>
      <c r="F13082"/>
      <c r="G13082"/>
      <c r="H13082"/>
      <c r="I13082"/>
      <c r="J13082"/>
      <c r="K13082"/>
      <c r="L13082"/>
      <c r="M13082"/>
      <c r="N13082"/>
      <c r="O13082"/>
      <c r="P13082"/>
      <c r="Q13082"/>
    </row>
    <row r="13083" spans="3:17" x14ac:dyDescent="0.35">
      <c r="C13083"/>
      <c r="D13083"/>
      <c r="E13083"/>
      <c r="F13083"/>
      <c r="G13083"/>
      <c r="H13083"/>
      <c r="I13083"/>
      <c r="J13083"/>
      <c r="K13083"/>
      <c r="L13083"/>
      <c r="M13083"/>
      <c r="N13083"/>
      <c r="O13083"/>
      <c r="P13083"/>
      <c r="Q13083"/>
    </row>
    <row r="13084" spans="3:17" x14ac:dyDescent="0.35">
      <c r="C13084"/>
      <c r="D13084"/>
      <c r="E13084"/>
      <c r="F13084"/>
      <c r="G13084"/>
      <c r="H13084"/>
      <c r="I13084"/>
      <c r="J13084"/>
      <c r="K13084"/>
      <c r="L13084"/>
      <c r="M13084"/>
      <c r="N13084"/>
      <c r="O13084"/>
      <c r="P13084"/>
      <c r="Q13084"/>
    </row>
    <row r="13085" spans="3:17" x14ac:dyDescent="0.35">
      <c r="C13085"/>
      <c r="D13085"/>
      <c r="E13085"/>
      <c r="F13085"/>
      <c r="G13085"/>
      <c r="H13085"/>
      <c r="I13085"/>
      <c r="J13085"/>
      <c r="K13085"/>
      <c r="L13085"/>
      <c r="M13085"/>
      <c r="N13085"/>
      <c r="O13085"/>
      <c r="P13085"/>
      <c r="Q13085"/>
    </row>
    <row r="13086" spans="3:17" x14ac:dyDescent="0.35">
      <c r="C13086"/>
      <c r="D13086"/>
      <c r="E13086"/>
      <c r="F13086"/>
      <c r="G13086"/>
      <c r="H13086"/>
      <c r="I13086"/>
      <c r="J13086"/>
      <c r="K13086"/>
      <c r="L13086"/>
      <c r="M13086"/>
      <c r="N13086"/>
      <c r="O13086"/>
      <c r="P13086"/>
      <c r="Q13086"/>
    </row>
    <row r="13087" spans="3:17" x14ac:dyDescent="0.35">
      <c r="C13087"/>
      <c r="D13087"/>
      <c r="E13087"/>
      <c r="F13087"/>
      <c r="G13087"/>
      <c r="H13087"/>
      <c r="I13087"/>
      <c r="J13087"/>
      <c r="K13087"/>
      <c r="L13087"/>
      <c r="M13087"/>
      <c r="N13087"/>
      <c r="O13087"/>
      <c r="P13087"/>
      <c r="Q13087"/>
    </row>
    <row r="13088" spans="3:17" x14ac:dyDescent="0.35">
      <c r="C13088"/>
      <c r="D13088"/>
      <c r="E13088"/>
      <c r="F13088"/>
      <c r="G13088"/>
      <c r="H13088"/>
      <c r="I13088"/>
      <c r="J13088"/>
      <c r="K13088"/>
      <c r="L13088"/>
      <c r="M13088"/>
      <c r="N13088"/>
      <c r="O13088"/>
      <c r="P13088"/>
      <c r="Q13088"/>
    </row>
    <row r="13089" spans="3:17" x14ac:dyDescent="0.35">
      <c r="C13089"/>
      <c r="D13089"/>
      <c r="E13089"/>
      <c r="F13089"/>
      <c r="G13089"/>
      <c r="H13089"/>
      <c r="I13089"/>
      <c r="J13089"/>
      <c r="K13089"/>
      <c r="L13089"/>
      <c r="M13089"/>
      <c r="N13089"/>
      <c r="O13089"/>
      <c r="P13089"/>
      <c r="Q13089"/>
    </row>
    <row r="13090" spans="3:17" x14ac:dyDescent="0.35">
      <c r="C13090"/>
      <c r="D13090"/>
      <c r="E13090"/>
      <c r="F13090"/>
      <c r="G13090"/>
      <c r="H13090"/>
      <c r="I13090"/>
      <c r="J13090"/>
      <c r="K13090"/>
      <c r="L13090"/>
      <c r="M13090"/>
      <c r="N13090"/>
      <c r="O13090"/>
      <c r="P13090"/>
      <c r="Q13090"/>
    </row>
    <row r="13091" spans="3:17" x14ac:dyDescent="0.35">
      <c r="C13091"/>
      <c r="D13091"/>
      <c r="E13091"/>
      <c r="F13091"/>
      <c r="G13091"/>
      <c r="H13091"/>
      <c r="I13091"/>
      <c r="J13091"/>
      <c r="K13091"/>
      <c r="L13091"/>
      <c r="M13091"/>
      <c r="N13091"/>
      <c r="O13091"/>
      <c r="P13091"/>
      <c r="Q13091"/>
    </row>
    <row r="13092" spans="3:17" x14ac:dyDescent="0.35">
      <c r="C13092"/>
      <c r="D13092"/>
      <c r="E13092"/>
      <c r="F13092"/>
      <c r="G13092"/>
      <c r="H13092"/>
      <c r="I13092"/>
      <c r="J13092"/>
      <c r="K13092"/>
      <c r="L13092"/>
      <c r="M13092"/>
      <c r="N13092"/>
      <c r="O13092"/>
      <c r="P13092"/>
      <c r="Q13092"/>
    </row>
    <row r="13093" spans="3:17" x14ac:dyDescent="0.35">
      <c r="C13093"/>
      <c r="D13093"/>
      <c r="E13093"/>
      <c r="F13093"/>
      <c r="G13093"/>
      <c r="H13093"/>
      <c r="I13093"/>
      <c r="J13093"/>
      <c r="K13093"/>
      <c r="L13093"/>
      <c r="M13093"/>
      <c r="N13093"/>
      <c r="O13093"/>
      <c r="P13093"/>
      <c r="Q13093"/>
    </row>
    <row r="13094" spans="3:17" x14ac:dyDescent="0.35">
      <c r="C13094"/>
      <c r="D13094"/>
      <c r="E13094"/>
      <c r="F13094"/>
      <c r="G13094"/>
      <c r="H13094"/>
      <c r="I13094"/>
      <c r="J13094"/>
      <c r="K13094"/>
      <c r="L13094"/>
      <c r="M13094"/>
      <c r="N13094"/>
      <c r="O13094"/>
      <c r="P13094"/>
      <c r="Q13094"/>
    </row>
    <row r="13095" spans="3:17" x14ac:dyDescent="0.35">
      <c r="C13095"/>
      <c r="D13095"/>
      <c r="E13095"/>
      <c r="F13095"/>
      <c r="G13095"/>
      <c r="H13095"/>
      <c r="I13095"/>
      <c r="J13095"/>
      <c r="K13095"/>
      <c r="L13095"/>
      <c r="M13095"/>
      <c r="N13095"/>
      <c r="O13095"/>
      <c r="P13095"/>
      <c r="Q13095"/>
    </row>
    <row r="13096" spans="3:17" x14ac:dyDescent="0.35">
      <c r="C13096"/>
      <c r="D13096"/>
      <c r="E13096"/>
      <c r="F13096"/>
      <c r="G13096"/>
      <c r="H13096"/>
      <c r="I13096"/>
      <c r="J13096"/>
      <c r="K13096"/>
      <c r="L13096"/>
      <c r="M13096"/>
      <c r="N13096"/>
      <c r="O13096"/>
      <c r="P13096"/>
      <c r="Q13096"/>
    </row>
    <row r="13097" spans="3:17" x14ac:dyDescent="0.35">
      <c r="C13097"/>
      <c r="D13097"/>
      <c r="E13097"/>
      <c r="F13097"/>
      <c r="G13097"/>
      <c r="H13097"/>
      <c r="I13097"/>
      <c r="J13097"/>
      <c r="K13097"/>
      <c r="L13097"/>
      <c r="M13097"/>
      <c r="N13097"/>
      <c r="O13097"/>
      <c r="P13097"/>
      <c r="Q13097"/>
    </row>
    <row r="13098" spans="3:17" x14ac:dyDescent="0.35">
      <c r="C13098"/>
      <c r="D13098"/>
      <c r="E13098"/>
      <c r="F13098"/>
      <c r="G13098"/>
      <c r="H13098"/>
      <c r="I13098"/>
      <c r="J13098"/>
      <c r="K13098"/>
      <c r="L13098"/>
      <c r="M13098"/>
      <c r="N13098"/>
      <c r="O13098"/>
      <c r="P13098"/>
      <c r="Q13098"/>
    </row>
    <row r="13099" spans="3:17" x14ac:dyDescent="0.35">
      <c r="C13099"/>
      <c r="D13099"/>
      <c r="E13099"/>
      <c r="F13099"/>
      <c r="G13099"/>
      <c r="H13099"/>
      <c r="I13099"/>
      <c r="J13099"/>
      <c r="K13099"/>
      <c r="L13099"/>
      <c r="M13099"/>
      <c r="N13099"/>
      <c r="O13099"/>
      <c r="P13099"/>
      <c r="Q13099"/>
    </row>
    <row r="13100" spans="3:17" x14ac:dyDescent="0.35">
      <c r="C13100"/>
      <c r="D13100"/>
      <c r="E13100"/>
      <c r="F13100"/>
      <c r="G13100"/>
      <c r="H13100"/>
      <c r="I13100"/>
      <c r="J13100"/>
      <c r="K13100"/>
      <c r="L13100"/>
      <c r="M13100"/>
      <c r="N13100"/>
      <c r="O13100"/>
      <c r="P13100"/>
      <c r="Q13100"/>
    </row>
    <row r="13101" spans="3:17" x14ac:dyDescent="0.35">
      <c r="C13101"/>
      <c r="D13101"/>
      <c r="E13101"/>
      <c r="F13101"/>
      <c r="G13101"/>
      <c r="H13101"/>
      <c r="I13101"/>
      <c r="J13101"/>
      <c r="K13101"/>
      <c r="L13101"/>
      <c r="M13101"/>
      <c r="N13101"/>
      <c r="O13101"/>
      <c r="P13101"/>
      <c r="Q13101"/>
    </row>
    <row r="13102" spans="3:17" x14ac:dyDescent="0.35">
      <c r="C13102"/>
      <c r="D13102"/>
      <c r="E13102"/>
      <c r="F13102"/>
      <c r="G13102"/>
      <c r="H13102"/>
      <c r="I13102"/>
      <c r="J13102"/>
      <c r="K13102"/>
      <c r="L13102"/>
      <c r="M13102"/>
      <c r="N13102"/>
      <c r="O13102"/>
      <c r="P13102"/>
      <c r="Q13102"/>
    </row>
    <row r="13103" spans="3:17" x14ac:dyDescent="0.35">
      <c r="C13103"/>
      <c r="D13103"/>
      <c r="E13103"/>
      <c r="F13103"/>
      <c r="G13103"/>
      <c r="H13103"/>
      <c r="I13103"/>
      <c r="J13103"/>
      <c r="K13103"/>
      <c r="L13103"/>
      <c r="M13103"/>
      <c r="N13103"/>
      <c r="O13103"/>
      <c r="P13103"/>
      <c r="Q13103"/>
    </row>
    <row r="13104" spans="3:17" x14ac:dyDescent="0.35">
      <c r="C13104"/>
      <c r="D13104"/>
      <c r="E13104"/>
      <c r="F13104"/>
      <c r="G13104"/>
      <c r="H13104"/>
      <c r="I13104"/>
      <c r="J13104"/>
      <c r="K13104"/>
      <c r="L13104"/>
      <c r="M13104"/>
      <c r="N13104"/>
      <c r="O13104"/>
      <c r="P13104"/>
      <c r="Q13104"/>
    </row>
    <row r="13105" spans="3:17" x14ac:dyDescent="0.35">
      <c r="C13105"/>
      <c r="D13105"/>
      <c r="E13105"/>
      <c r="F13105"/>
      <c r="G13105"/>
      <c r="H13105"/>
      <c r="I13105"/>
      <c r="J13105"/>
      <c r="K13105"/>
      <c r="L13105"/>
      <c r="M13105"/>
      <c r="N13105"/>
      <c r="O13105"/>
      <c r="P13105"/>
      <c r="Q13105"/>
    </row>
    <row r="13106" spans="3:17" x14ac:dyDescent="0.35">
      <c r="C13106"/>
      <c r="D13106"/>
      <c r="E13106"/>
      <c r="F13106"/>
      <c r="G13106"/>
      <c r="H13106"/>
      <c r="I13106"/>
      <c r="J13106"/>
      <c r="K13106"/>
      <c r="L13106"/>
      <c r="M13106"/>
      <c r="N13106"/>
      <c r="O13106"/>
      <c r="P13106"/>
      <c r="Q13106"/>
    </row>
    <row r="13107" spans="3:17" x14ac:dyDescent="0.35">
      <c r="C13107"/>
      <c r="D13107"/>
      <c r="E13107"/>
      <c r="F13107"/>
      <c r="G13107"/>
      <c r="H13107"/>
      <c r="I13107"/>
      <c r="J13107"/>
      <c r="K13107"/>
      <c r="L13107"/>
      <c r="M13107"/>
      <c r="N13107"/>
      <c r="O13107"/>
      <c r="P13107"/>
      <c r="Q13107"/>
    </row>
    <row r="13108" spans="3:17" x14ac:dyDescent="0.35">
      <c r="C13108"/>
      <c r="D13108"/>
      <c r="E13108"/>
      <c r="F13108"/>
      <c r="G13108"/>
      <c r="H13108"/>
      <c r="I13108"/>
      <c r="J13108"/>
      <c r="K13108"/>
      <c r="L13108"/>
      <c r="M13108"/>
      <c r="N13108"/>
      <c r="O13108"/>
      <c r="P13108"/>
      <c r="Q13108"/>
    </row>
    <row r="13109" spans="3:17" x14ac:dyDescent="0.35">
      <c r="C13109"/>
      <c r="D13109"/>
      <c r="E13109"/>
      <c r="F13109"/>
      <c r="G13109"/>
      <c r="H13109"/>
      <c r="I13109"/>
      <c r="J13109"/>
      <c r="K13109"/>
      <c r="L13109"/>
      <c r="M13109"/>
      <c r="N13109"/>
      <c r="O13109"/>
      <c r="P13109"/>
      <c r="Q13109"/>
    </row>
    <row r="13110" spans="3:17" x14ac:dyDescent="0.35">
      <c r="C13110"/>
      <c r="D13110"/>
      <c r="E13110"/>
      <c r="F13110"/>
      <c r="G13110"/>
      <c r="H13110"/>
      <c r="I13110"/>
      <c r="J13110"/>
      <c r="K13110"/>
      <c r="L13110"/>
      <c r="M13110"/>
      <c r="N13110"/>
      <c r="O13110"/>
      <c r="P13110"/>
      <c r="Q13110"/>
    </row>
    <row r="13111" spans="3:17" x14ac:dyDescent="0.35">
      <c r="C13111"/>
      <c r="D13111"/>
      <c r="E13111"/>
      <c r="F13111"/>
      <c r="G13111"/>
      <c r="H13111"/>
      <c r="I13111"/>
      <c r="J13111"/>
      <c r="K13111"/>
      <c r="L13111"/>
      <c r="M13111"/>
      <c r="N13111"/>
      <c r="O13111"/>
      <c r="P13111"/>
      <c r="Q13111"/>
    </row>
    <row r="13112" spans="3:17" x14ac:dyDescent="0.35">
      <c r="C13112"/>
      <c r="D13112"/>
      <c r="E13112"/>
      <c r="F13112"/>
      <c r="G13112"/>
      <c r="H13112"/>
      <c r="I13112"/>
      <c r="J13112"/>
      <c r="K13112"/>
      <c r="L13112"/>
      <c r="M13112"/>
      <c r="N13112"/>
      <c r="O13112"/>
      <c r="P13112"/>
      <c r="Q13112"/>
    </row>
    <row r="13113" spans="3:17" x14ac:dyDescent="0.35">
      <c r="C13113"/>
      <c r="D13113"/>
      <c r="E13113"/>
      <c r="F13113"/>
      <c r="G13113"/>
      <c r="H13113"/>
      <c r="I13113"/>
      <c r="J13113"/>
      <c r="K13113"/>
      <c r="L13113"/>
      <c r="M13113"/>
      <c r="N13113"/>
      <c r="O13113"/>
      <c r="P13113"/>
      <c r="Q13113"/>
    </row>
    <row r="13114" spans="3:17" x14ac:dyDescent="0.35">
      <c r="C13114"/>
      <c r="D13114"/>
      <c r="E13114"/>
      <c r="F13114"/>
      <c r="G13114"/>
      <c r="H13114"/>
      <c r="I13114"/>
      <c r="J13114"/>
      <c r="K13114"/>
      <c r="L13114"/>
      <c r="M13114"/>
      <c r="N13114"/>
      <c r="O13114"/>
      <c r="P13114"/>
      <c r="Q13114"/>
    </row>
    <row r="13115" spans="3:17" x14ac:dyDescent="0.35">
      <c r="C13115"/>
      <c r="D13115"/>
      <c r="E13115"/>
      <c r="F13115"/>
      <c r="G13115"/>
      <c r="H13115"/>
      <c r="I13115"/>
      <c r="J13115"/>
      <c r="K13115"/>
      <c r="L13115"/>
      <c r="M13115"/>
      <c r="N13115"/>
      <c r="O13115"/>
      <c r="P13115"/>
      <c r="Q13115"/>
    </row>
    <row r="13116" spans="3:17" x14ac:dyDescent="0.35">
      <c r="C13116"/>
      <c r="D13116"/>
      <c r="E13116"/>
      <c r="F13116"/>
      <c r="G13116"/>
      <c r="H13116"/>
      <c r="I13116"/>
      <c r="J13116"/>
      <c r="K13116"/>
      <c r="L13116"/>
      <c r="M13116"/>
      <c r="N13116"/>
      <c r="O13116"/>
      <c r="P13116"/>
      <c r="Q13116"/>
    </row>
    <row r="13117" spans="3:17" x14ac:dyDescent="0.35">
      <c r="C13117"/>
      <c r="D13117"/>
      <c r="E13117"/>
      <c r="F13117"/>
      <c r="G13117"/>
      <c r="H13117"/>
      <c r="I13117"/>
      <c r="J13117"/>
      <c r="K13117"/>
      <c r="L13117"/>
      <c r="M13117"/>
      <c r="N13117"/>
      <c r="O13117"/>
      <c r="P13117"/>
      <c r="Q13117"/>
    </row>
    <row r="13118" spans="3:17" x14ac:dyDescent="0.35">
      <c r="C13118"/>
      <c r="D13118"/>
      <c r="E13118"/>
      <c r="F13118"/>
      <c r="G13118"/>
      <c r="H13118"/>
      <c r="I13118"/>
      <c r="J13118"/>
      <c r="K13118"/>
      <c r="L13118"/>
      <c r="M13118"/>
      <c r="N13118"/>
      <c r="O13118"/>
      <c r="P13118"/>
      <c r="Q13118"/>
    </row>
    <row r="13119" spans="3:17" x14ac:dyDescent="0.35">
      <c r="C13119"/>
      <c r="D13119"/>
      <c r="E13119"/>
      <c r="F13119"/>
      <c r="G13119"/>
      <c r="H13119"/>
      <c r="I13119"/>
      <c r="J13119"/>
      <c r="K13119"/>
      <c r="L13119"/>
      <c r="M13119"/>
      <c r="N13119"/>
      <c r="O13119"/>
      <c r="P13119"/>
      <c r="Q13119"/>
    </row>
    <row r="13120" spans="3:17" x14ac:dyDescent="0.35">
      <c r="C13120"/>
      <c r="D13120"/>
      <c r="E13120"/>
      <c r="F13120"/>
      <c r="G13120"/>
      <c r="H13120"/>
      <c r="I13120"/>
      <c r="J13120"/>
      <c r="K13120"/>
      <c r="L13120"/>
      <c r="M13120"/>
      <c r="N13120"/>
      <c r="O13120"/>
      <c r="P13120"/>
      <c r="Q13120"/>
    </row>
    <row r="13121" spans="3:17" x14ac:dyDescent="0.35">
      <c r="C13121"/>
      <c r="D13121"/>
      <c r="E13121"/>
      <c r="F13121"/>
      <c r="G13121"/>
      <c r="H13121"/>
      <c r="I13121"/>
      <c r="J13121"/>
      <c r="K13121"/>
      <c r="L13121"/>
      <c r="M13121"/>
      <c r="N13121"/>
      <c r="O13121"/>
      <c r="P13121"/>
      <c r="Q13121"/>
    </row>
    <row r="13122" spans="3:17" x14ac:dyDescent="0.35">
      <c r="C13122"/>
      <c r="D13122"/>
      <c r="E13122"/>
      <c r="F13122"/>
      <c r="G13122"/>
      <c r="H13122"/>
      <c r="I13122"/>
      <c r="J13122"/>
      <c r="K13122"/>
      <c r="L13122"/>
      <c r="M13122"/>
      <c r="N13122"/>
      <c r="O13122"/>
      <c r="P13122"/>
      <c r="Q13122"/>
    </row>
    <row r="13123" spans="3:17" x14ac:dyDescent="0.35">
      <c r="C13123"/>
      <c r="D13123"/>
      <c r="E13123"/>
      <c r="F13123"/>
      <c r="G13123"/>
      <c r="H13123"/>
      <c r="I13123"/>
      <c r="J13123"/>
      <c r="K13123"/>
      <c r="L13123"/>
      <c r="M13123"/>
      <c r="N13123"/>
      <c r="O13123"/>
      <c r="P13123"/>
      <c r="Q13123"/>
    </row>
    <row r="13124" spans="3:17" x14ac:dyDescent="0.35">
      <c r="C13124"/>
      <c r="D13124"/>
      <c r="E13124"/>
      <c r="F13124"/>
      <c r="G13124"/>
      <c r="H13124"/>
      <c r="I13124"/>
      <c r="J13124"/>
      <c r="K13124"/>
      <c r="L13124"/>
      <c r="M13124"/>
      <c r="N13124"/>
      <c r="O13124"/>
      <c r="P13124"/>
      <c r="Q13124"/>
    </row>
    <row r="13125" spans="3:17" x14ac:dyDescent="0.35">
      <c r="C13125"/>
      <c r="D13125"/>
      <c r="E13125"/>
      <c r="F13125"/>
      <c r="G13125"/>
      <c r="H13125"/>
      <c r="I13125"/>
      <c r="J13125"/>
      <c r="K13125"/>
      <c r="L13125"/>
      <c r="M13125"/>
      <c r="N13125"/>
      <c r="O13125"/>
      <c r="P13125"/>
      <c r="Q13125"/>
    </row>
    <row r="13126" spans="3:17" x14ac:dyDescent="0.35">
      <c r="C13126"/>
      <c r="D13126"/>
      <c r="E13126"/>
      <c r="F13126"/>
      <c r="G13126"/>
      <c r="H13126"/>
      <c r="I13126"/>
      <c r="J13126"/>
      <c r="K13126"/>
      <c r="L13126"/>
      <c r="M13126"/>
      <c r="N13126"/>
      <c r="O13126"/>
      <c r="P13126"/>
      <c r="Q13126"/>
    </row>
    <row r="13127" spans="3:17" x14ac:dyDescent="0.35">
      <c r="C13127"/>
      <c r="D13127"/>
      <c r="E13127"/>
      <c r="F13127"/>
      <c r="G13127"/>
      <c r="H13127"/>
      <c r="I13127"/>
      <c r="J13127"/>
      <c r="K13127"/>
      <c r="L13127"/>
      <c r="M13127"/>
      <c r="N13127"/>
      <c r="O13127"/>
      <c r="P13127"/>
      <c r="Q13127"/>
    </row>
    <row r="13128" spans="3:17" x14ac:dyDescent="0.35">
      <c r="C13128"/>
      <c r="D13128"/>
      <c r="E13128"/>
      <c r="F13128"/>
      <c r="G13128"/>
      <c r="H13128"/>
      <c r="I13128"/>
      <c r="J13128"/>
      <c r="K13128"/>
      <c r="L13128"/>
      <c r="M13128"/>
      <c r="N13128"/>
      <c r="O13128"/>
      <c r="P13128"/>
      <c r="Q13128"/>
    </row>
    <row r="13129" spans="3:17" x14ac:dyDescent="0.35">
      <c r="C13129"/>
      <c r="D13129"/>
      <c r="E13129"/>
      <c r="F13129"/>
      <c r="G13129"/>
      <c r="H13129"/>
      <c r="I13129"/>
      <c r="J13129"/>
      <c r="K13129"/>
      <c r="L13129"/>
      <c r="M13129"/>
      <c r="N13129"/>
      <c r="O13129"/>
      <c r="P13129"/>
      <c r="Q13129"/>
    </row>
    <row r="13130" spans="3:17" x14ac:dyDescent="0.35">
      <c r="C13130"/>
      <c r="D13130"/>
      <c r="E13130"/>
      <c r="F13130"/>
      <c r="G13130"/>
      <c r="H13130"/>
      <c r="I13130"/>
      <c r="J13130"/>
      <c r="K13130"/>
      <c r="L13130"/>
      <c r="M13130"/>
      <c r="N13130"/>
      <c r="O13130"/>
      <c r="P13130"/>
      <c r="Q13130"/>
    </row>
    <row r="13131" spans="3:17" x14ac:dyDescent="0.35">
      <c r="C13131"/>
      <c r="D13131"/>
      <c r="E13131"/>
      <c r="F13131"/>
      <c r="G13131"/>
      <c r="H13131"/>
      <c r="I13131"/>
      <c r="J13131"/>
      <c r="K13131"/>
      <c r="L13131"/>
      <c r="M13131"/>
      <c r="N13131"/>
      <c r="O13131"/>
      <c r="P13131"/>
      <c r="Q13131"/>
    </row>
    <row r="13132" spans="3:17" x14ac:dyDescent="0.35">
      <c r="C13132"/>
      <c r="D13132"/>
      <c r="E13132"/>
      <c r="F13132"/>
      <c r="G13132"/>
      <c r="H13132"/>
      <c r="I13132"/>
      <c r="J13132"/>
      <c r="K13132"/>
      <c r="L13132"/>
      <c r="M13132"/>
      <c r="N13132"/>
      <c r="O13132"/>
      <c r="P13132"/>
      <c r="Q13132"/>
    </row>
    <row r="13133" spans="3:17" x14ac:dyDescent="0.35">
      <c r="C13133"/>
      <c r="D13133"/>
      <c r="E13133"/>
      <c r="F13133"/>
      <c r="G13133"/>
      <c r="H13133"/>
      <c r="I13133"/>
      <c r="J13133"/>
      <c r="K13133"/>
      <c r="L13133"/>
      <c r="M13133"/>
      <c r="N13133"/>
      <c r="O13133"/>
      <c r="P13133"/>
      <c r="Q13133"/>
    </row>
    <row r="13134" spans="3:17" x14ac:dyDescent="0.35">
      <c r="C13134"/>
      <c r="D13134"/>
      <c r="E13134"/>
      <c r="F13134"/>
      <c r="G13134"/>
      <c r="H13134"/>
      <c r="I13134"/>
      <c r="J13134"/>
      <c r="K13134"/>
      <c r="L13134"/>
      <c r="M13134"/>
      <c r="N13134"/>
      <c r="O13134"/>
      <c r="P13134"/>
      <c r="Q13134"/>
    </row>
    <row r="13135" spans="3:17" x14ac:dyDescent="0.35">
      <c r="C13135"/>
      <c r="D13135"/>
      <c r="E13135"/>
      <c r="F13135"/>
      <c r="G13135"/>
      <c r="H13135"/>
      <c r="I13135"/>
      <c r="J13135"/>
      <c r="K13135"/>
      <c r="L13135"/>
      <c r="M13135"/>
      <c r="N13135"/>
      <c r="O13135"/>
      <c r="P13135"/>
      <c r="Q13135"/>
    </row>
    <row r="13136" spans="3:17" x14ac:dyDescent="0.35">
      <c r="C13136"/>
      <c r="D13136"/>
      <c r="E13136"/>
      <c r="F13136"/>
      <c r="G13136"/>
      <c r="H13136"/>
      <c r="I13136"/>
      <c r="J13136"/>
      <c r="K13136"/>
      <c r="L13136"/>
      <c r="M13136"/>
      <c r="N13136"/>
      <c r="O13136"/>
      <c r="P13136"/>
      <c r="Q13136"/>
    </row>
    <row r="13137" spans="3:17" x14ac:dyDescent="0.35">
      <c r="C13137"/>
      <c r="D13137"/>
      <c r="E13137"/>
      <c r="F13137"/>
      <c r="G13137"/>
      <c r="H13137"/>
      <c r="I13137"/>
      <c r="J13137"/>
      <c r="K13137"/>
      <c r="L13137"/>
      <c r="M13137"/>
      <c r="N13137"/>
      <c r="O13137"/>
      <c r="P13137"/>
      <c r="Q13137"/>
    </row>
    <row r="13138" spans="3:17" x14ac:dyDescent="0.35">
      <c r="C13138"/>
      <c r="D13138"/>
      <c r="E13138"/>
      <c r="F13138"/>
      <c r="G13138"/>
      <c r="H13138"/>
      <c r="I13138"/>
      <c r="J13138"/>
      <c r="K13138"/>
      <c r="L13138"/>
      <c r="M13138"/>
      <c r="N13138"/>
      <c r="O13138"/>
      <c r="P13138"/>
      <c r="Q13138"/>
    </row>
    <row r="13139" spans="3:17" x14ac:dyDescent="0.35">
      <c r="C13139"/>
      <c r="D13139"/>
      <c r="E13139"/>
      <c r="F13139"/>
      <c r="G13139"/>
      <c r="H13139"/>
      <c r="I13139"/>
      <c r="J13139"/>
      <c r="K13139"/>
      <c r="L13139"/>
      <c r="M13139"/>
      <c r="N13139"/>
      <c r="O13139"/>
      <c r="P13139"/>
      <c r="Q13139"/>
    </row>
    <row r="13140" spans="3:17" x14ac:dyDescent="0.35">
      <c r="C13140"/>
      <c r="D13140"/>
      <c r="E13140"/>
      <c r="F13140"/>
      <c r="G13140"/>
      <c r="H13140"/>
      <c r="I13140"/>
      <c r="J13140"/>
      <c r="K13140"/>
      <c r="L13140"/>
      <c r="M13140"/>
      <c r="N13140"/>
      <c r="O13140"/>
      <c r="P13140"/>
      <c r="Q13140"/>
    </row>
    <row r="13141" spans="3:17" x14ac:dyDescent="0.35">
      <c r="C13141"/>
      <c r="D13141"/>
      <c r="E13141"/>
      <c r="F13141"/>
      <c r="G13141"/>
      <c r="H13141"/>
      <c r="I13141"/>
      <c r="J13141"/>
      <c r="K13141"/>
      <c r="L13141"/>
      <c r="M13141"/>
      <c r="N13141"/>
      <c r="O13141"/>
      <c r="P13141"/>
      <c r="Q13141"/>
    </row>
    <row r="13142" spans="3:17" x14ac:dyDescent="0.35">
      <c r="C13142"/>
      <c r="D13142"/>
      <c r="E13142"/>
      <c r="F13142"/>
      <c r="G13142"/>
      <c r="H13142"/>
      <c r="I13142"/>
      <c r="J13142"/>
      <c r="K13142"/>
      <c r="L13142"/>
      <c r="M13142"/>
      <c r="N13142"/>
      <c r="O13142"/>
      <c r="P13142"/>
      <c r="Q13142"/>
    </row>
    <row r="13143" spans="3:17" x14ac:dyDescent="0.35">
      <c r="C13143"/>
      <c r="D13143"/>
      <c r="E13143"/>
      <c r="F13143"/>
      <c r="G13143"/>
      <c r="H13143"/>
      <c r="I13143"/>
      <c r="J13143"/>
      <c r="K13143"/>
      <c r="L13143"/>
      <c r="M13143"/>
      <c r="N13143"/>
      <c r="O13143"/>
      <c r="P13143"/>
      <c r="Q13143"/>
    </row>
    <row r="13144" spans="3:17" x14ac:dyDescent="0.35">
      <c r="C13144"/>
      <c r="D13144"/>
      <c r="E13144"/>
      <c r="F13144"/>
      <c r="G13144"/>
      <c r="H13144"/>
      <c r="I13144"/>
      <c r="J13144"/>
      <c r="K13144"/>
      <c r="L13144"/>
      <c r="M13144"/>
      <c r="N13144"/>
      <c r="O13144"/>
      <c r="P13144"/>
      <c r="Q13144"/>
    </row>
    <row r="13145" spans="3:17" x14ac:dyDescent="0.35">
      <c r="C13145"/>
      <c r="D13145"/>
      <c r="E13145"/>
      <c r="F13145"/>
      <c r="G13145"/>
      <c r="H13145"/>
      <c r="I13145"/>
      <c r="J13145"/>
      <c r="K13145"/>
      <c r="L13145"/>
      <c r="M13145"/>
      <c r="N13145"/>
      <c r="O13145"/>
      <c r="P13145"/>
      <c r="Q13145"/>
    </row>
    <row r="13146" spans="3:17" x14ac:dyDescent="0.35">
      <c r="C13146"/>
      <c r="D13146"/>
      <c r="E13146"/>
      <c r="F13146"/>
      <c r="G13146"/>
      <c r="H13146"/>
      <c r="I13146"/>
      <c r="J13146"/>
      <c r="K13146"/>
      <c r="L13146"/>
      <c r="M13146"/>
      <c r="N13146"/>
      <c r="O13146"/>
      <c r="P13146"/>
      <c r="Q13146"/>
    </row>
    <row r="13147" spans="3:17" x14ac:dyDescent="0.35">
      <c r="C13147"/>
      <c r="D13147"/>
      <c r="E13147"/>
      <c r="F13147"/>
      <c r="G13147"/>
      <c r="H13147"/>
      <c r="I13147"/>
      <c r="J13147"/>
      <c r="K13147"/>
      <c r="L13147"/>
      <c r="M13147"/>
      <c r="N13147"/>
      <c r="O13147"/>
      <c r="P13147"/>
      <c r="Q13147"/>
    </row>
    <row r="13148" spans="3:17" x14ac:dyDescent="0.35">
      <c r="C13148"/>
      <c r="D13148"/>
      <c r="E13148"/>
      <c r="F13148"/>
      <c r="G13148"/>
      <c r="H13148"/>
      <c r="I13148"/>
      <c r="J13148"/>
      <c r="K13148"/>
      <c r="L13148"/>
      <c r="M13148"/>
      <c r="N13148"/>
      <c r="O13148"/>
      <c r="P13148"/>
      <c r="Q13148"/>
    </row>
    <row r="13149" spans="3:17" x14ac:dyDescent="0.35">
      <c r="C13149"/>
      <c r="D13149"/>
      <c r="E13149"/>
      <c r="F13149"/>
      <c r="G13149"/>
      <c r="H13149"/>
      <c r="I13149"/>
      <c r="J13149"/>
      <c r="K13149"/>
      <c r="L13149"/>
      <c r="M13149"/>
      <c r="N13149"/>
      <c r="O13149"/>
      <c r="P13149"/>
      <c r="Q13149"/>
    </row>
    <row r="13150" spans="3:17" x14ac:dyDescent="0.35">
      <c r="C13150"/>
      <c r="D13150"/>
      <c r="E13150"/>
      <c r="F13150"/>
      <c r="G13150"/>
      <c r="H13150"/>
      <c r="I13150"/>
      <c r="J13150"/>
      <c r="K13150"/>
      <c r="L13150"/>
      <c r="M13150"/>
      <c r="N13150"/>
      <c r="O13150"/>
      <c r="P13150"/>
      <c r="Q13150"/>
    </row>
    <row r="13151" spans="3:17" x14ac:dyDescent="0.35">
      <c r="C13151"/>
      <c r="D13151"/>
      <c r="E13151"/>
      <c r="F13151"/>
      <c r="G13151"/>
      <c r="H13151"/>
      <c r="I13151"/>
      <c r="J13151"/>
      <c r="K13151"/>
      <c r="L13151"/>
      <c r="M13151"/>
      <c r="N13151"/>
      <c r="O13151"/>
      <c r="P13151"/>
      <c r="Q13151"/>
    </row>
    <row r="13152" spans="3:17" x14ac:dyDescent="0.35">
      <c r="C13152"/>
      <c r="D13152"/>
      <c r="E13152"/>
      <c r="F13152"/>
      <c r="G13152"/>
      <c r="H13152"/>
      <c r="I13152"/>
      <c r="J13152"/>
      <c r="K13152"/>
      <c r="L13152"/>
      <c r="M13152"/>
      <c r="N13152"/>
      <c r="O13152"/>
      <c r="P13152"/>
      <c r="Q13152"/>
    </row>
    <row r="13153" spans="3:17" x14ac:dyDescent="0.35">
      <c r="C13153"/>
      <c r="D13153"/>
      <c r="E13153"/>
      <c r="F13153"/>
      <c r="G13153"/>
      <c r="H13153"/>
      <c r="I13153"/>
      <c r="J13153"/>
      <c r="K13153"/>
      <c r="L13153"/>
      <c r="M13153"/>
      <c r="N13153"/>
      <c r="O13153"/>
      <c r="P13153"/>
      <c r="Q13153"/>
    </row>
    <row r="13154" spans="3:17" x14ac:dyDescent="0.35">
      <c r="C13154"/>
      <c r="D13154"/>
      <c r="E13154"/>
      <c r="F13154"/>
      <c r="G13154"/>
      <c r="H13154"/>
      <c r="I13154"/>
      <c r="J13154"/>
      <c r="K13154"/>
      <c r="L13154"/>
      <c r="M13154"/>
      <c r="N13154"/>
      <c r="O13154"/>
      <c r="P13154"/>
      <c r="Q13154"/>
    </row>
    <row r="13155" spans="3:17" x14ac:dyDescent="0.35">
      <c r="C13155"/>
      <c r="D13155"/>
      <c r="E13155"/>
      <c r="F13155"/>
      <c r="G13155"/>
      <c r="H13155"/>
      <c r="I13155"/>
      <c r="J13155"/>
      <c r="K13155"/>
      <c r="L13155"/>
      <c r="M13155"/>
      <c r="N13155"/>
      <c r="O13155"/>
      <c r="P13155"/>
      <c r="Q13155"/>
    </row>
    <row r="13156" spans="3:17" x14ac:dyDescent="0.35">
      <c r="C13156"/>
      <c r="D13156"/>
      <c r="E13156"/>
      <c r="F13156"/>
      <c r="G13156"/>
      <c r="H13156"/>
      <c r="I13156"/>
      <c r="J13156"/>
      <c r="K13156"/>
      <c r="L13156"/>
      <c r="M13156"/>
      <c r="N13156"/>
      <c r="O13156"/>
      <c r="P13156"/>
      <c r="Q13156"/>
    </row>
    <row r="13157" spans="3:17" x14ac:dyDescent="0.35">
      <c r="C13157"/>
      <c r="D13157"/>
      <c r="E13157"/>
      <c r="F13157"/>
      <c r="G13157"/>
      <c r="H13157"/>
      <c r="I13157"/>
      <c r="J13157"/>
      <c r="K13157"/>
      <c r="L13157"/>
      <c r="M13157"/>
      <c r="N13157"/>
      <c r="O13157"/>
      <c r="P13157"/>
      <c r="Q13157"/>
    </row>
    <row r="13158" spans="3:17" x14ac:dyDescent="0.35">
      <c r="C13158"/>
      <c r="D13158"/>
      <c r="E13158"/>
      <c r="F13158"/>
      <c r="G13158"/>
      <c r="H13158"/>
      <c r="I13158"/>
      <c r="J13158"/>
      <c r="K13158"/>
      <c r="L13158"/>
      <c r="M13158"/>
      <c r="N13158"/>
      <c r="O13158"/>
      <c r="P13158"/>
      <c r="Q13158"/>
    </row>
    <row r="13159" spans="3:17" x14ac:dyDescent="0.35">
      <c r="C13159"/>
      <c r="D13159"/>
      <c r="E13159"/>
      <c r="F13159"/>
      <c r="G13159"/>
      <c r="H13159"/>
      <c r="I13159"/>
      <c r="J13159"/>
      <c r="K13159"/>
      <c r="L13159"/>
      <c r="M13159"/>
      <c r="N13159"/>
      <c r="O13159"/>
      <c r="P13159"/>
      <c r="Q13159"/>
    </row>
    <row r="13160" spans="3:17" x14ac:dyDescent="0.35">
      <c r="C13160"/>
      <c r="D13160"/>
      <c r="E13160"/>
      <c r="F13160"/>
      <c r="G13160"/>
      <c r="H13160"/>
      <c r="I13160"/>
      <c r="J13160"/>
      <c r="K13160"/>
      <c r="L13160"/>
      <c r="M13160"/>
      <c r="N13160"/>
      <c r="O13160"/>
      <c r="P13160"/>
      <c r="Q13160"/>
    </row>
    <row r="13161" spans="3:17" x14ac:dyDescent="0.35">
      <c r="C13161"/>
      <c r="D13161"/>
      <c r="E13161"/>
      <c r="F13161"/>
      <c r="G13161"/>
      <c r="H13161"/>
      <c r="I13161"/>
      <c r="J13161"/>
      <c r="K13161"/>
      <c r="L13161"/>
      <c r="M13161"/>
      <c r="N13161"/>
      <c r="O13161"/>
      <c r="P13161"/>
      <c r="Q13161"/>
    </row>
    <row r="13162" spans="3:17" x14ac:dyDescent="0.35">
      <c r="C13162"/>
      <c r="D13162"/>
      <c r="E13162"/>
      <c r="F13162"/>
      <c r="G13162"/>
      <c r="H13162"/>
      <c r="I13162"/>
      <c r="J13162"/>
      <c r="K13162"/>
      <c r="L13162"/>
      <c r="M13162"/>
      <c r="N13162"/>
      <c r="O13162"/>
      <c r="P13162"/>
      <c r="Q13162"/>
    </row>
    <row r="13163" spans="3:17" x14ac:dyDescent="0.35">
      <c r="C13163"/>
      <c r="D13163"/>
      <c r="E13163"/>
      <c r="F13163"/>
      <c r="G13163"/>
      <c r="H13163"/>
      <c r="I13163"/>
      <c r="J13163"/>
      <c r="K13163"/>
      <c r="L13163"/>
      <c r="M13163"/>
      <c r="N13163"/>
      <c r="O13163"/>
      <c r="P13163"/>
      <c r="Q13163"/>
    </row>
    <row r="13164" spans="3:17" x14ac:dyDescent="0.35">
      <c r="C13164"/>
      <c r="D13164"/>
      <c r="E13164"/>
      <c r="F13164"/>
      <c r="G13164"/>
      <c r="H13164"/>
      <c r="I13164"/>
      <c r="J13164"/>
      <c r="K13164"/>
      <c r="L13164"/>
      <c r="M13164"/>
      <c r="N13164"/>
      <c r="O13164"/>
      <c r="P13164"/>
      <c r="Q13164"/>
    </row>
    <row r="13165" spans="3:17" x14ac:dyDescent="0.35">
      <c r="C13165"/>
      <c r="D13165"/>
      <c r="E13165"/>
      <c r="F13165"/>
      <c r="G13165"/>
      <c r="H13165"/>
      <c r="I13165"/>
      <c r="J13165"/>
      <c r="K13165"/>
      <c r="L13165"/>
      <c r="M13165"/>
      <c r="N13165"/>
      <c r="O13165"/>
      <c r="P13165"/>
      <c r="Q13165"/>
    </row>
    <row r="13166" spans="3:17" x14ac:dyDescent="0.35">
      <c r="C13166"/>
      <c r="D13166"/>
      <c r="E13166"/>
      <c r="F13166"/>
      <c r="G13166"/>
      <c r="H13166"/>
      <c r="I13166"/>
      <c r="J13166"/>
      <c r="K13166"/>
      <c r="L13166"/>
      <c r="M13166"/>
      <c r="N13166"/>
      <c r="O13166"/>
      <c r="P13166"/>
      <c r="Q13166"/>
    </row>
    <row r="13167" spans="3:17" x14ac:dyDescent="0.35">
      <c r="C13167"/>
      <c r="D13167"/>
      <c r="E13167"/>
      <c r="F13167"/>
      <c r="G13167"/>
      <c r="H13167"/>
      <c r="I13167"/>
      <c r="J13167"/>
      <c r="K13167"/>
      <c r="L13167"/>
      <c r="M13167"/>
      <c r="N13167"/>
      <c r="O13167"/>
      <c r="P13167"/>
      <c r="Q13167"/>
    </row>
    <row r="13168" spans="3:17" x14ac:dyDescent="0.35">
      <c r="C13168"/>
      <c r="D13168"/>
      <c r="E13168"/>
      <c r="F13168"/>
      <c r="G13168"/>
      <c r="H13168"/>
      <c r="I13168"/>
      <c r="J13168"/>
      <c r="K13168"/>
      <c r="L13168"/>
      <c r="M13168"/>
      <c r="N13168"/>
      <c r="O13168"/>
      <c r="P13168"/>
      <c r="Q13168"/>
    </row>
    <row r="13169" spans="3:17" x14ac:dyDescent="0.35">
      <c r="C13169"/>
      <c r="D13169"/>
      <c r="E13169"/>
      <c r="F13169"/>
      <c r="G13169"/>
      <c r="H13169"/>
      <c r="I13169"/>
      <c r="J13169"/>
      <c r="K13169"/>
      <c r="L13169"/>
      <c r="M13169"/>
      <c r="N13169"/>
      <c r="O13169"/>
      <c r="P13169"/>
      <c r="Q13169"/>
    </row>
    <row r="13170" spans="3:17" x14ac:dyDescent="0.35">
      <c r="C13170"/>
      <c r="D13170"/>
      <c r="E13170"/>
      <c r="F13170"/>
      <c r="G13170"/>
      <c r="H13170"/>
      <c r="I13170"/>
      <c r="J13170"/>
      <c r="K13170"/>
      <c r="L13170"/>
      <c r="M13170"/>
      <c r="N13170"/>
      <c r="O13170"/>
      <c r="P13170"/>
      <c r="Q13170"/>
    </row>
    <row r="13171" spans="3:17" x14ac:dyDescent="0.35">
      <c r="C13171"/>
      <c r="D13171"/>
      <c r="E13171"/>
      <c r="F13171"/>
      <c r="G13171"/>
      <c r="H13171"/>
      <c r="I13171"/>
      <c r="J13171"/>
      <c r="K13171"/>
      <c r="L13171"/>
      <c r="M13171"/>
      <c r="N13171"/>
      <c r="O13171"/>
      <c r="P13171"/>
      <c r="Q13171"/>
    </row>
    <row r="13172" spans="3:17" x14ac:dyDescent="0.35">
      <c r="C13172"/>
      <c r="D13172"/>
      <c r="E13172"/>
      <c r="F13172"/>
      <c r="G13172"/>
      <c r="H13172"/>
      <c r="I13172"/>
      <c r="J13172"/>
      <c r="K13172"/>
      <c r="L13172"/>
      <c r="M13172"/>
      <c r="N13172"/>
      <c r="O13172"/>
      <c r="P13172"/>
      <c r="Q13172"/>
    </row>
    <row r="13173" spans="3:17" x14ac:dyDescent="0.35">
      <c r="C13173"/>
      <c r="D13173"/>
      <c r="E13173"/>
      <c r="F13173"/>
      <c r="G13173"/>
      <c r="H13173"/>
      <c r="I13173"/>
      <c r="J13173"/>
      <c r="K13173"/>
      <c r="L13173"/>
      <c r="M13173"/>
      <c r="N13173"/>
      <c r="O13173"/>
      <c r="P13173"/>
      <c r="Q13173"/>
    </row>
    <row r="13174" spans="3:17" x14ac:dyDescent="0.35">
      <c r="C13174"/>
      <c r="D13174"/>
      <c r="E13174"/>
      <c r="F13174"/>
      <c r="G13174"/>
      <c r="H13174"/>
      <c r="I13174"/>
      <c r="J13174"/>
      <c r="K13174"/>
      <c r="L13174"/>
      <c r="M13174"/>
      <c r="N13174"/>
      <c r="O13174"/>
      <c r="P13174"/>
      <c r="Q13174"/>
    </row>
    <row r="13175" spans="3:17" x14ac:dyDescent="0.35">
      <c r="C13175"/>
      <c r="D13175"/>
      <c r="E13175"/>
      <c r="F13175"/>
      <c r="G13175"/>
      <c r="H13175"/>
      <c r="I13175"/>
      <c r="J13175"/>
      <c r="K13175"/>
      <c r="L13175"/>
      <c r="M13175"/>
      <c r="N13175"/>
      <c r="O13175"/>
      <c r="P13175"/>
      <c r="Q13175"/>
    </row>
    <row r="13176" spans="3:17" x14ac:dyDescent="0.35">
      <c r="C13176"/>
      <c r="D13176"/>
      <c r="E13176"/>
      <c r="F13176"/>
      <c r="G13176"/>
      <c r="H13176"/>
      <c r="I13176"/>
      <c r="J13176"/>
      <c r="K13176"/>
      <c r="L13176"/>
      <c r="M13176"/>
      <c r="N13176"/>
      <c r="O13176"/>
      <c r="P13176"/>
      <c r="Q13176"/>
    </row>
    <row r="13177" spans="3:17" x14ac:dyDescent="0.35">
      <c r="C13177"/>
      <c r="D13177"/>
      <c r="E13177"/>
      <c r="F13177"/>
      <c r="G13177"/>
      <c r="H13177"/>
      <c r="I13177"/>
      <c r="J13177"/>
      <c r="K13177"/>
      <c r="L13177"/>
      <c r="M13177"/>
      <c r="N13177"/>
      <c r="O13177"/>
      <c r="P13177"/>
      <c r="Q13177"/>
    </row>
    <row r="13178" spans="3:17" x14ac:dyDescent="0.35">
      <c r="C13178"/>
      <c r="D13178"/>
      <c r="E13178"/>
      <c r="F13178"/>
      <c r="G13178"/>
      <c r="H13178"/>
      <c r="I13178"/>
      <c r="J13178"/>
      <c r="K13178"/>
      <c r="L13178"/>
      <c r="M13178"/>
      <c r="N13178"/>
      <c r="O13178"/>
      <c r="P13178"/>
      <c r="Q13178"/>
    </row>
    <row r="13179" spans="3:17" x14ac:dyDescent="0.35">
      <c r="C13179"/>
      <c r="D13179"/>
      <c r="E13179"/>
      <c r="F13179"/>
      <c r="G13179"/>
      <c r="H13179"/>
      <c r="I13179"/>
      <c r="J13179"/>
      <c r="K13179"/>
      <c r="L13179"/>
      <c r="M13179"/>
      <c r="N13179"/>
      <c r="O13179"/>
      <c r="P13179"/>
      <c r="Q13179"/>
    </row>
    <row r="13180" spans="3:17" x14ac:dyDescent="0.35">
      <c r="C13180"/>
      <c r="D13180"/>
      <c r="E13180"/>
      <c r="F13180"/>
      <c r="G13180"/>
      <c r="H13180"/>
      <c r="I13180"/>
      <c r="J13180"/>
      <c r="K13180"/>
      <c r="L13180"/>
      <c r="M13180"/>
      <c r="N13180"/>
      <c r="O13180"/>
      <c r="P13180"/>
      <c r="Q13180"/>
    </row>
    <row r="13181" spans="3:17" x14ac:dyDescent="0.35">
      <c r="C13181"/>
      <c r="D13181"/>
      <c r="E13181"/>
      <c r="F13181"/>
      <c r="G13181"/>
      <c r="H13181"/>
      <c r="I13181"/>
      <c r="J13181"/>
      <c r="K13181"/>
      <c r="L13181"/>
      <c r="M13181"/>
      <c r="N13181"/>
      <c r="O13181"/>
      <c r="P13181"/>
      <c r="Q13181"/>
    </row>
    <row r="13182" spans="3:17" x14ac:dyDescent="0.35">
      <c r="C13182"/>
      <c r="D13182"/>
      <c r="E13182"/>
      <c r="F13182"/>
      <c r="G13182"/>
      <c r="H13182"/>
      <c r="I13182"/>
      <c r="J13182"/>
      <c r="K13182"/>
      <c r="L13182"/>
      <c r="M13182"/>
      <c r="N13182"/>
      <c r="O13182"/>
      <c r="P13182"/>
      <c r="Q13182"/>
    </row>
    <row r="13183" spans="3:17" x14ac:dyDescent="0.35">
      <c r="C13183"/>
      <c r="D13183"/>
      <c r="E13183"/>
      <c r="F13183"/>
      <c r="G13183"/>
      <c r="H13183"/>
      <c r="I13183"/>
      <c r="J13183"/>
      <c r="K13183"/>
      <c r="L13183"/>
      <c r="M13183"/>
      <c r="N13183"/>
      <c r="O13183"/>
      <c r="P13183"/>
      <c r="Q13183"/>
    </row>
    <row r="13184" spans="3:17" x14ac:dyDescent="0.35">
      <c r="C13184"/>
      <c r="D13184"/>
      <c r="E13184"/>
      <c r="F13184"/>
      <c r="G13184"/>
      <c r="H13184"/>
      <c r="I13184"/>
      <c r="J13184"/>
      <c r="K13184"/>
      <c r="L13184"/>
      <c r="M13184"/>
      <c r="N13184"/>
      <c r="O13184"/>
      <c r="P13184"/>
      <c r="Q13184"/>
    </row>
    <row r="13185" spans="3:17" x14ac:dyDescent="0.35">
      <c r="C13185"/>
      <c r="D13185"/>
      <c r="E13185"/>
      <c r="F13185"/>
      <c r="G13185"/>
      <c r="H13185"/>
      <c r="I13185"/>
      <c r="J13185"/>
      <c r="K13185"/>
      <c r="L13185"/>
      <c r="M13185"/>
      <c r="N13185"/>
      <c r="O13185"/>
      <c r="P13185"/>
      <c r="Q13185"/>
    </row>
    <row r="13186" spans="3:17" x14ac:dyDescent="0.35">
      <c r="C13186"/>
      <c r="D13186"/>
      <c r="E13186"/>
      <c r="F13186"/>
      <c r="G13186"/>
      <c r="H13186"/>
      <c r="I13186"/>
      <c r="J13186"/>
      <c r="K13186"/>
      <c r="L13186"/>
      <c r="M13186"/>
      <c r="N13186"/>
      <c r="O13186"/>
      <c r="P13186"/>
      <c r="Q13186"/>
    </row>
    <row r="13187" spans="3:17" x14ac:dyDescent="0.35">
      <c r="C13187"/>
      <c r="D13187"/>
      <c r="E13187"/>
      <c r="F13187"/>
      <c r="G13187"/>
      <c r="H13187"/>
      <c r="I13187"/>
      <c r="J13187"/>
      <c r="K13187"/>
      <c r="L13187"/>
      <c r="M13187"/>
      <c r="N13187"/>
      <c r="O13187"/>
      <c r="P13187"/>
      <c r="Q13187"/>
    </row>
    <row r="13188" spans="3:17" x14ac:dyDescent="0.35">
      <c r="C13188"/>
      <c r="D13188"/>
      <c r="E13188"/>
      <c r="F13188"/>
      <c r="G13188"/>
      <c r="H13188"/>
      <c r="I13188"/>
      <c r="J13188"/>
      <c r="K13188"/>
      <c r="L13188"/>
      <c r="M13188"/>
      <c r="N13188"/>
      <c r="O13188"/>
      <c r="P13188"/>
      <c r="Q13188"/>
    </row>
    <row r="13189" spans="3:17" x14ac:dyDescent="0.35">
      <c r="C13189"/>
      <c r="D13189"/>
      <c r="E13189"/>
      <c r="F13189"/>
      <c r="G13189"/>
      <c r="H13189"/>
      <c r="I13189"/>
      <c r="J13189"/>
      <c r="K13189"/>
      <c r="L13189"/>
      <c r="M13189"/>
      <c r="N13189"/>
      <c r="O13189"/>
      <c r="P13189"/>
      <c r="Q13189"/>
    </row>
    <row r="13190" spans="3:17" x14ac:dyDescent="0.35">
      <c r="C13190"/>
      <c r="D13190"/>
      <c r="E13190"/>
      <c r="F13190"/>
      <c r="G13190"/>
      <c r="H13190"/>
      <c r="I13190"/>
      <c r="J13190"/>
      <c r="K13190"/>
      <c r="L13190"/>
      <c r="M13190"/>
      <c r="N13190"/>
      <c r="O13190"/>
      <c r="P13190"/>
      <c r="Q13190"/>
    </row>
    <row r="13191" spans="3:17" x14ac:dyDescent="0.35">
      <c r="C13191"/>
      <c r="D13191"/>
      <c r="E13191"/>
      <c r="F13191"/>
      <c r="G13191"/>
      <c r="H13191"/>
      <c r="I13191"/>
      <c r="J13191"/>
      <c r="K13191"/>
      <c r="L13191"/>
      <c r="M13191"/>
      <c r="N13191"/>
      <c r="O13191"/>
      <c r="P13191"/>
      <c r="Q13191"/>
    </row>
    <row r="13192" spans="3:17" x14ac:dyDescent="0.35">
      <c r="C13192"/>
      <c r="D13192"/>
      <c r="E13192"/>
      <c r="F13192"/>
      <c r="G13192"/>
      <c r="H13192"/>
      <c r="I13192"/>
      <c r="J13192"/>
      <c r="K13192"/>
      <c r="L13192"/>
      <c r="M13192"/>
      <c r="N13192"/>
      <c r="O13192"/>
      <c r="P13192"/>
      <c r="Q13192"/>
    </row>
    <row r="13193" spans="3:17" x14ac:dyDescent="0.35">
      <c r="C13193"/>
      <c r="D13193"/>
      <c r="E13193"/>
      <c r="F13193"/>
      <c r="G13193"/>
      <c r="H13193"/>
      <c r="I13193"/>
      <c r="J13193"/>
      <c r="K13193"/>
      <c r="L13193"/>
      <c r="M13193"/>
      <c r="N13193"/>
      <c r="O13193"/>
      <c r="P13193"/>
      <c r="Q13193"/>
    </row>
    <row r="13194" spans="3:17" x14ac:dyDescent="0.35">
      <c r="C13194"/>
      <c r="D13194"/>
      <c r="E13194"/>
      <c r="F13194"/>
      <c r="G13194"/>
      <c r="H13194"/>
      <c r="I13194"/>
      <c r="J13194"/>
      <c r="K13194"/>
      <c r="L13194"/>
      <c r="M13194"/>
      <c r="N13194"/>
      <c r="O13194"/>
      <c r="P13194"/>
      <c r="Q13194"/>
    </row>
    <row r="13195" spans="3:17" x14ac:dyDescent="0.35">
      <c r="C13195"/>
      <c r="D13195"/>
      <c r="E13195"/>
      <c r="F13195"/>
      <c r="G13195"/>
      <c r="H13195"/>
      <c r="I13195"/>
      <c r="J13195"/>
      <c r="K13195"/>
      <c r="L13195"/>
      <c r="M13195"/>
      <c r="N13195"/>
      <c r="O13195"/>
      <c r="P13195"/>
      <c r="Q13195"/>
    </row>
    <row r="13196" spans="3:17" x14ac:dyDescent="0.35">
      <c r="C13196"/>
      <c r="D13196"/>
      <c r="E13196"/>
      <c r="F13196"/>
      <c r="G13196"/>
      <c r="H13196"/>
      <c r="I13196"/>
      <c r="J13196"/>
      <c r="K13196"/>
      <c r="L13196"/>
      <c r="M13196"/>
      <c r="N13196"/>
      <c r="O13196"/>
      <c r="P13196"/>
      <c r="Q13196"/>
    </row>
    <row r="13197" spans="3:17" x14ac:dyDescent="0.35">
      <c r="C13197"/>
      <c r="D13197"/>
      <c r="E13197"/>
      <c r="F13197"/>
      <c r="G13197"/>
      <c r="H13197"/>
      <c r="I13197"/>
      <c r="J13197"/>
      <c r="K13197"/>
      <c r="L13197"/>
      <c r="M13197"/>
      <c r="N13197"/>
      <c r="O13197"/>
      <c r="P13197"/>
      <c r="Q13197"/>
    </row>
    <row r="13198" spans="3:17" x14ac:dyDescent="0.35">
      <c r="C13198"/>
      <c r="D13198"/>
      <c r="E13198"/>
      <c r="F13198"/>
      <c r="G13198"/>
      <c r="H13198"/>
      <c r="I13198"/>
      <c r="J13198"/>
      <c r="K13198"/>
      <c r="L13198"/>
      <c r="M13198"/>
      <c r="N13198"/>
      <c r="O13198"/>
      <c r="P13198"/>
      <c r="Q13198"/>
    </row>
    <row r="13199" spans="3:17" x14ac:dyDescent="0.35">
      <c r="C13199"/>
      <c r="D13199"/>
      <c r="E13199"/>
      <c r="F13199"/>
      <c r="G13199"/>
      <c r="H13199"/>
      <c r="I13199"/>
      <c r="J13199"/>
      <c r="K13199"/>
      <c r="L13199"/>
      <c r="M13199"/>
      <c r="N13199"/>
      <c r="O13199"/>
      <c r="P13199"/>
      <c r="Q13199"/>
    </row>
    <row r="13200" spans="3:17" x14ac:dyDescent="0.35">
      <c r="C13200"/>
      <c r="D13200"/>
      <c r="E13200"/>
      <c r="F13200"/>
      <c r="G13200"/>
      <c r="H13200"/>
      <c r="I13200"/>
      <c r="J13200"/>
      <c r="K13200"/>
      <c r="L13200"/>
      <c r="M13200"/>
      <c r="N13200"/>
      <c r="O13200"/>
      <c r="P13200"/>
      <c r="Q13200"/>
    </row>
    <row r="13201" spans="3:17" x14ac:dyDescent="0.35">
      <c r="C13201"/>
      <c r="D13201"/>
      <c r="E13201"/>
      <c r="F13201"/>
      <c r="G13201"/>
      <c r="H13201"/>
      <c r="I13201"/>
      <c r="J13201"/>
      <c r="K13201"/>
      <c r="L13201"/>
      <c r="M13201"/>
      <c r="N13201"/>
      <c r="O13201"/>
      <c r="P13201"/>
      <c r="Q13201"/>
    </row>
    <row r="13202" spans="3:17" x14ac:dyDescent="0.35">
      <c r="C13202"/>
      <c r="D13202"/>
      <c r="E13202"/>
      <c r="F13202"/>
      <c r="G13202"/>
      <c r="H13202"/>
      <c r="I13202"/>
      <c r="J13202"/>
      <c r="K13202"/>
      <c r="L13202"/>
      <c r="M13202"/>
      <c r="N13202"/>
      <c r="O13202"/>
      <c r="P13202"/>
      <c r="Q13202"/>
    </row>
    <row r="13203" spans="3:17" x14ac:dyDescent="0.35">
      <c r="C13203"/>
      <c r="D13203"/>
      <c r="E13203"/>
      <c r="F13203"/>
      <c r="G13203"/>
      <c r="H13203"/>
      <c r="I13203"/>
      <c r="J13203"/>
      <c r="K13203"/>
      <c r="L13203"/>
      <c r="M13203"/>
      <c r="N13203"/>
      <c r="O13203"/>
      <c r="P13203"/>
      <c r="Q13203"/>
    </row>
    <row r="13204" spans="3:17" x14ac:dyDescent="0.35">
      <c r="C13204"/>
      <c r="D13204"/>
      <c r="E13204"/>
      <c r="F13204"/>
      <c r="G13204"/>
      <c r="H13204"/>
      <c r="I13204"/>
      <c r="J13204"/>
      <c r="K13204"/>
      <c r="L13204"/>
      <c r="M13204"/>
      <c r="N13204"/>
      <c r="O13204"/>
      <c r="P13204"/>
      <c r="Q13204"/>
    </row>
    <row r="13205" spans="3:17" x14ac:dyDescent="0.35">
      <c r="C13205"/>
      <c r="D13205"/>
      <c r="E13205"/>
      <c r="F13205"/>
      <c r="G13205"/>
      <c r="H13205"/>
      <c r="I13205"/>
      <c r="J13205"/>
      <c r="K13205"/>
      <c r="L13205"/>
      <c r="M13205"/>
      <c r="N13205"/>
      <c r="O13205"/>
      <c r="P13205"/>
      <c r="Q13205"/>
    </row>
    <row r="13206" spans="3:17" x14ac:dyDescent="0.35">
      <c r="C13206"/>
      <c r="D13206"/>
      <c r="E13206"/>
      <c r="F13206"/>
      <c r="G13206"/>
      <c r="H13206"/>
      <c r="I13206"/>
      <c r="J13206"/>
      <c r="K13206"/>
      <c r="L13206"/>
      <c r="M13206"/>
      <c r="N13206"/>
      <c r="O13206"/>
      <c r="P13206"/>
      <c r="Q13206"/>
    </row>
    <row r="13207" spans="3:17" x14ac:dyDescent="0.35">
      <c r="C13207"/>
      <c r="D13207"/>
      <c r="E13207"/>
      <c r="F13207"/>
      <c r="G13207"/>
      <c r="H13207"/>
      <c r="I13207"/>
      <c r="J13207"/>
      <c r="K13207"/>
      <c r="L13207"/>
      <c r="M13207"/>
      <c r="N13207"/>
      <c r="O13207"/>
      <c r="P13207"/>
      <c r="Q13207"/>
    </row>
    <row r="13208" spans="3:17" x14ac:dyDescent="0.35">
      <c r="C13208"/>
      <c r="D13208"/>
      <c r="E13208"/>
      <c r="F13208"/>
      <c r="G13208"/>
      <c r="H13208"/>
      <c r="I13208"/>
      <c r="J13208"/>
      <c r="K13208"/>
      <c r="L13208"/>
      <c r="M13208"/>
      <c r="N13208"/>
      <c r="O13208"/>
      <c r="P13208"/>
      <c r="Q13208"/>
    </row>
    <row r="13209" spans="3:17" x14ac:dyDescent="0.35">
      <c r="C13209"/>
      <c r="D13209"/>
      <c r="E13209"/>
      <c r="F13209"/>
      <c r="G13209"/>
      <c r="H13209"/>
      <c r="I13209"/>
      <c r="J13209"/>
      <c r="K13209"/>
      <c r="L13209"/>
      <c r="M13209"/>
      <c r="N13209"/>
      <c r="O13209"/>
      <c r="P13209"/>
      <c r="Q13209"/>
    </row>
    <row r="13210" spans="3:17" x14ac:dyDescent="0.35">
      <c r="C13210"/>
      <c r="D13210"/>
      <c r="E13210"/>
      <c r="F13210"/>
      <c r="G13210"/>
      <c r="H13210"/>
      <c r="I13210"/>
      <c r="J13210"/>
      <c r="K13210"/>
      <c r="L13210"/>
      <c r="M13210"/>
      <c r="N13210"/>
      <c r="O13210"/>
      <c r="P13210"/>
      <c r="Q13210"/>
    </row>
    <row r="13211" spans="3:17" x14ac:dyDescent="0.35">
      <c r="C13211"/>
      <c r="D13211"/>
      <c r="E13211"/>
      <c r="F13211"/>
      <c r="G13211"/>
      <c r="H13211"/>
      <c r="I13211"/>
      <c r="J13211"/>
      <c r="K13211"/>
      <c r="L13211"/>
      <c r="M13211"/>
      <c r="N13211"/>
      <c r="O13211"/>
      <c r="P13211"/>
      <c r="Q13211"/>
    </row>
    <row r="13212" spans="3:17" x14ac:dyDescent="0.35">
      <c r="C13212"/>
      <c r="D13212"/>
      <c r="E13212"/>
      <c r="F13212"/>
      <c r="G13212"/>
      <c r="H13212"/>
      <c r="I13212"/>
      <c r="J13212"/>
      <c r="K13212"/>
      <c r="L13212"/>
      <c r="M13212"/>
      <c r="N13212"/>
      <c r="O13212"/>
      <c r="P13212"/>
      <c r="Q13212"/>
    </row>
    <row r="13213" spans="3:17" x14ac:dyDescent="0.35">
      <c r="C13213"/>
      <c r="D13213"/>
      <c r="E13213"/>
      <c r="F13213"/>
      <c r="G13213"/>
      <c r="H13213"/>
      <c r="I13213"/>
      <c r="J13213"/>
      <c r="K13213"/>
      <c r="L13213"/>
      <c r="M13213"/>
      <c r="N13213"/>
      <c r="O13213"/>
      <c r="P13213"/>
      <c r="Q13213"/>
    </row>
    <row r="13214" spans="3:17" x14ac:dyDescent="0.35">
      <c r="C13214"/>
      <c r="D13214"/>
      <c r="E13214"/>
      <c r="F13214"/>
      <c r="G13214"/>
      <c r="H13214"/>
      <c r="I13214"/>
      <c r="J13214"/>
      <c r="K13214"/>
      <c r="L13214"/>
      <c r="M13214"/>
      <c r="N13214"/>
      <c r="O13214"/>
      <c r="P13214"/>
      <c r="Q13214"/>
    </row>
    <row r="13215" spans="3:17" x14ac:dyDescent="0.35">
      <c r="C13215"/>
      <c r="D13215"/>
      <c r="E13215"/>
      <c r="F13215"/>
      <c r="G13215"/>
      <c r="H13215"/>
      <c r="I13215"/>
      <c r="J13215"/>
      <c r="K13215"/>
      <c r="L13215"/>
      <c r="M13215"/>
      <c r="N13215"/>
      <c r="O13215"/>
      <c r="P13215"/>
      <c r="Q13215"/>
    </row>
    <row r="13216" spans="3:17" x14ac:dyDescent="0.35">
      <c r="C13216"/>
      <c r="D13216"/>
      <c r="E13216"/>
      <c r="F13216"/>
      <c r="G13216"/>
      <c r="H13216"/>
      <c r="I13216"/>
      <c r="J13216"/>
      <c r="K13216"/>
      <c r="L13216"/>
      <c r="M13216"/>
      <c r="N13216"/>
      <c r="O13216"/>
      <c r="P13216"/>
      <c r="Q13216"/>
    </row>
    <row r="13217" spans="3:17" x14ac:dyDescent="0.35">
      <c r="C13217"/>
      <c r="D13217"/>
      <c r="E13217"/>
      <c r="F13217"/>
      <c r="G13217"/>
      <c r="H13217"/>
      <c r="I13217"/>
      <c r="J13217"/>
      <c r="K13217"/>
      <c r="L13217"/>
      <c r="M13217"/>
      <c r="N13217"/>
      <c r="O13217"/>
      <c r="P13217"/>
      <c r="Q13217"/>
    </row>
    <row r="13218" spans="3:17" x14ac:dyDescent="0.35">
      <c r="C13218"/>
      <c r="D13218"/>
      <c r="E13218"/>
      <c r="F13218"/>
      <c r="G13218"/>
      <c r="H13218"/>
      <c r="I13218"/>
      <c r="J13218"/>
      <c r="K13218"/>
      <c r="L13218"/>
      <c r="M13218"/>
      <c r="N13218"/>
      <c r="O13218"/>
      <c r="P13218"/>
      <c r="Q13218"/>
    </row>
    <row r="13219" spans="3:17" x14ac:dyDescent="0.35">
      <c r="C13219"/>
      <c r="D13219"/>
      <c r="E13219"/>
      <c r="F13219"/>
      <c r="G13219"/>
      <c r="H13219"/>
      <c r="I13219"/>
      <c r="J13219"/>
      <c r="K13219"/>
      <c r="L13219"/>
      <c r="M13219"/>
      <c r="N13219"/>
      <c r="O13219"/>
      <c r="P13219"/>
      <c r="Q13219"/>
    </row>
    <row r="13220" spans="3:17" x14ac:dyDescent="0.35">
      <c r="C13220"/>
      <c r="D13220"/>
      <c r="E13220"/>
      <c r="F13220"/>
      <c r="G13220"/>
      <c r="H13220"/>
      <c r="I13220"/>
      <c r="J13220"/>
      <c r="K13220"/>
      <c r="L13220"/>
      <c r="M13220"/>
      <c r="N13220"/>
      <c r="O13220"/>
      <c r="P13220"/>
      <c r="Q13220"/>
    </row>
    <row r="13221" spans="3:17" x14ac:dyDescent="0.35">
      <c r="C13221"/>
      <c r="D13221"/>
      <c r="E13221"/>
      <c r="F13221"/>
      <c r="G13221"/>
      <c r="H13221"/>
      <c r="I13221"/>
      <c r="J13221"/>
      <c r="K13221"/>
      <c r="L13221"/>
      <c r="M13221"/>
      <c r="N13221"/>
      <c r="O13221"/>
      <c r="P13221"/>
      <c r="Q13221"/>
    </row>
    <row r="13222" spans="3:17" x14ac:dyDescent="0.35">
      <c r="C13222"/>
      <c r="D13222"/>
      <c r="E13222"/>
      <c r="F13222"/>
      <c r="G13222"/>
      <c r="H13222"/>
      <c r="I13222"/>
      <c r="J13222"/>
      <c r="K13222"/>
      <c r="L13222"/>
      <c r="M13222"/>
      <c r="N13222"/>
      <c r="O13222"/>
      <c r="P13222"/>
      <c r="Q13222"/>
    </row>
    <row r="13223" spans="3:17" x14ac:dyDescent="0.35">
      <c r="C13223"/>
      <c r="D13223"/>
      <c r="E13223"/>
      <c r="F13223"/>
      <c r="G13223"/>
      <c r="H13223"/>
      <c r="I13223"/>
      <c r="J13223"/>
      <c r="K13223"/>
      <c r="L13223"/>
      <c r="M13223"/>
      <c r="N13223"/>
      <c r="O13223"/>
      <c r="P13223"/>
      <c r="Q13223"/>
    </row>
    <row r="13224" spans="3:17" x14ac:dyDescent="0.35">
      <c r="C13224"/>
      <c r="D13224"/>
      <c r="E13224"/>
      <c r="F13224"/>
      <c r="G13224"/>
      <c r="H13224"/>
      <c r="I13224"/>
      <c r="J13224"/>
      <c r="K13224"/>
      <c r="L13224"/>
      <c r="M13224"/>
      <c r="N13224"/>
      <c r="O13224"/>
      <c r="P13224"/>
      <c r="Q13224"/>
    </row>
    <row r="13225" spans="3:17" x14ac:dyDescent="0.35">
      <c r="C13225"/>
      <c r="D13225"/>
      <c r="E13225"/>
      <c r="F13225"/>
      <c r="G13225"/>
      <c r="H13225"/>
      <c r="I13225"/>
      <c r="J13225"/>
      <c r="K13225"/>
      <c r="L13225"/>
      <c r="M13225"/>
      <c r="N13225"/>
      <c r="O13225"/>
      <c r="P13225"/>
      <c r="Q13225"/>
    </row>
    <row r="13226" spans="3:17" x14ac:dyDescent="0.35">
      <c r="C13226"/>
      <c r="D13226"/>
      <c r="E13226"/>
      <c r="F13226"/>
      <c r="G13226"/>
      <c r="H13226"/>
      <c r="I13226"/>
      <c r="J13226"/>
      <c r="K13226"/>
      <c r="L13226"/>
      <c r="M13226"/>
      <c r="N13226"/>
      <c r="O13226"/>
      <c r="P13226"/>
      <c r="Q13226"/>
    </row>
    <row r="13227" spans="3:17" x14ac:dyDescent="0.35">
      <c r="C13227"/>
      <c r="D13227"/>
      <c r="E13227"/>
      <c r="F13227"/>
      <c r="G13227"/>
      <c r="H13227"/>
      <c r="I13227"/>
      <c r="J13227"/>
      <c r="K13227"/>
      <c r="L13227"/>
      <c r="M13227"/>
      <c r="N13227"/>
      <c r="O13227"/>
      <c r="P13227"/>
      <c r="Q13227"/>
    </row>
    <row r="13228" spans="3:17" x14ac:dyDescent="0.35">
      <c r="C13228"/>
      <c r="D13228"/>
      <c r="E13228"/>
      <c r="F13228"/>
      <c r="G13228"/>
      <c r="H13228"/>
      <c r="I13228"/>
      <c r="J13228"/>
      <c r="K13228"/>
      <c r="L13228"/>
      <c r="M13228"/>
      <c r="N13228"/>
      <c r="O13228"/>
      <c r="P13228"/>
      <c r="Q13228"/>
    </row>
    <row r="13229" spans="3:17" x14ac:dyDescent="0.35">
      <c r="C13229"/>
      <c r="D13229"/>
      <c r="E13229"/>
      <c r="F13229"/>
      <c r="G13229"/>
      <c r="H13229"/>
      <c r="I13229"/>
      <c r="J13229"/>
      <c r="K13229"/>
      <c r="L13229"/>
      <c r="M13229"/>
      <c r="N13229"/>
      <c r="O13229"/>
      <c r="P13229"/>
      <c r="Q13229"/>
    </row>
    <row r="13230" spans="3:17" x14ac:dyDescent="0.35">
      <c r="C13230"/>
      <c r="D13230"/>
      <c r="E13230"/>
      <c r="F13230"/>
      <c r="G13230"/>
      <c r="H13230"/>
      <c r="I13230"/>
      <c r="J13230"/>
      <c r="K13230"/>
      <c r="L13230"/>
      <c r="M13230"/>
      <c r="N13230"/>
      <c r="O13230"/>
      <c r="P13230"/>
      <c r="Q13230"/>
    </row>
    <row r="13231" spans="3:17" x14ac:dyDescent="0.35">
      <c r="C13231"/>
      <c r="D13231"/>
      <c r="E13231"/>
      <c r="F13231"/>
      <c r="G13231"/>
      <c r="H13231"/>
      <c r="I13231"/>
      <c r="J13231"/>
      <c r="K13231"/>
      <c r="L13231"/>
      <c r="M13231"/>
      <c r="N13231"/>
      <c r="O13231"/>
      <c r="P13231"/>
      <c r="Q13231"/>
    </row>
    <row r="13232" spans="3:17" x14ac:dyDescent="0.35">
      <c r="C13232"/>
      <c r="D13232"/>
      <c r="E13232"/>
      <c r="F13232"/>
      <c r="G13232"/>
      <c r="H13232"/>
      <c r="I13232"/>
      <c r="J13232"/>
      <c r="K13232"/>
      <c r="L13232"/>
      <c r="M13232"/>
      <c r="N13232"/>
      <c r="O13232"/>
      <c r="P13232"/>
      <c r="Q13232"/>
    </row>
    <row r="13233" spans="3:17" x14ac:dyDescent="0.35">
      <c r="C13233"/>
      <c r="D13233"/>
      <c r="E13233"/>
      <c r="F13233"/>
      <c r="G13233"/>
      <c r="H13233"/>
      <c r="I13233"/>
      <c r="J13233"/>
      <c r="K13233"/>
      <c r="L13233"/>
      <c r="M13233"/>
      <c r="N13233"/>
      <c r="O13233"/>
      <c r="P13233"/>
      <c r="Q13233"/>
    </row>
    <row r="13234" spans="3:17" x14ac:dyDescent="0.35">
      <c r="C13234"/>
      <c r="D13234"/>
      <c r="E13234"/>
      <c r="F13234"/>
      <c r="G13234"/>
      <c r="H13234"/>
      <c r="I13234"/>
      <c r="J13234"/>
      <c r="K13234"/>
      <c r="L13234"/>
      <c r="M13234"/>
      <c r="N13234"/>
      <c r="O13234"/>
      <c r="P13234"/>
      <c r="Q13234"/>
    </row>
    <row r="13235" spans="3:17" x14ac:dyDescent="0.35">
      <c r="C13235"/>
      <c r="D13235"/>
      <c r="E13235"/>
      <c r="F13235"/>
      <c r="G13235"/>
      <c r="H13235"/>
      <c r="I13235"/>
      <c r="J13235"/>
      <c r="K13235"/>
      <c r="L13235"/>
      <c r="M13235"/>
      <c r="N13235"/>
      <c r="O13235"/>
      <c r="P13235"/>
      <c r="Q13235"/>
    </row>
    <row r="13236" spans="3:17" x14ac:dyDescent="0.35">
      <c r="C13236"/>
      <c r="D13236"/>
      <c r="E13236"/>
      <c r="F13236"/>
      <c r="G13236"/>
      <c r="H13236"/>
      <c r="I13236"/>
      <c r="J13236"/>
      <c r="K13236"/>
      <c r="L13236"/>
      <c r="M13236"/>
      <c r="N13236"/>
      <c r="O13236"/>
      <c r="P13236"/>
      <c r="Q13236"/>
    </row>
    <row r="13237" spans="3:17" x14ac:dyDescent="0.35">
      <c r="C13237"/>
      <c r="D13237"/>
      <c r="E13237"/>
      <c r="F13237"/>
      <c r="G13237"/>
      <c r="H13237"/>
      <c r="I13237"/>
      <c r="J13237"/>
      <c r="K13237"/>
      <c r="L13237"/>
      <c r="M13237"/>
      <c r="N13237"/>
      <c r="O13237"/>
      <c r="P13237"/>
      <c r="Q13237"/>
    </row>
    <row r="13238" spans="3:17" x14ac:dyDescent="0.35">
      <c r="C13238"/>
      <c r="D13238"/>
      <c r="E13238"/>
      <c r="F13238"/>
      <c r="G13238"/>
      <c r="H13238"/>
      <c r="I13238"/>
      <c r="J13238"/>
      <c r="K13238"/>
      <c r="L13238"/>
      <c r="M13238"/>
      <c r="N13238"/>
      <c r="O13238"/>
      <c r="P13238"/>
      <c r="Q13238"/>
    </row>
    <row r="13239" spans="3:17" x14ac:dyDescent="0.35">
      <c r="C13239"/>
      <c r="D13239"/>
      <c r="E13239"/>
      <c r="F13239"/>
      <c r="G13239"/>
      <c r="H13239"/>
      <c r="I13239"/>
      <c r="J13239"/>
      <c r="K13239"/>
      <c r="L13239"/>
      <c r="M13239"/>
      <c r="N13239"/>
      <c r="O13239"/>
      <c r="P13239"/>
      <c r="Q13239"/>
    </row>
    <row r="13240" spans="3:17" x14ac:dyDescent="0.35">
      <c r="C13240"/>
      <c r="D13240"/>
      <c r="E13240"/>
      <c r="F13240"/>
      <c r="G13240"/>
      <c r="H13240"/>
      <c r="I13240"/>
      <c r="J13240"/>
      <c r="K13240"/>
      <c r="L13240"/>
      <c r="M13240"/>
      <c r="N13240"/>
      <c r="O13240"/>
      <c r="P13240"/>
      <c r="Q13240"/>
    </row>
    <row r="13241" spans="3:17" x14ac:dyDescent="0.35">
      <c r="C13241"/>
      <c r="D13241"/>
      <c r="E13241"/>
      <c r="F13241"/>
      <c r="G13241"/>
      <c r="H13241"/>
      <c r="I13241"/>
      <c r="J13241"/>
      <c r="K13241"/>
      <c r="L13241"/>
      <c r="M13241"/>
      <c r="N13241"/>
      <c r="O13241"/>
      <c r="P13241"/>
      <c r="Q13241"/>
    </row>
    <row r="13242" spans="3:17" x14ac:dyDescent="0.35">
      <c r="C13242"/>
      <c r="D13242"/>
      <c r="E13242"/>
      <c r="F13242"/>
      <c r="G13242"/>
      <c r="H13242"/>
      <c r="I13242"/>
      <c r="J13242"/>
      <c r="K13242"/>
      <c r="L13242"/>
      <c r="M13242"/>
      <c r="N13242"/>
      <c r="O13242"/>
      <c r="P13242"/>
      <c r="Q13242"/>
    </row>
    <row r="13243" spans="3:17" x14ac:dyDescent="0.35">
      <c r="C13243"/>
      <c r="D13243"/>
      <c r="E13243"/>
      <c r="F13243"/>
      <c r="G13243"/>
      <c r="H13243"/>
      <c r="I13243"/>
      <c r="J13243"/>
      <c r="K13243"/>
      <c r="L13243"/>
      <c r="M13243"/>
      <c r="N13243"/>
      <c r="O13243"/>
      <c r="P13243"/>
      <c r="Q13243"/>
    </row>
    <row r="13244" spans="3:17" x14ac:dyDescent="0.35">
      <c r="C13244"/>
      <c r="D13244"/>
      <c r="E13244"/>
      <c r="F13244"/>
      <c r="G13244"/>
      <c r="H13244"/>
      <c r="I13244"/>
      <c r="J13244"/>
      <c r="K13244"/>
      <c r="L13244"/>
      <c r="M13244"/>
      <c r="N13244"/>
      <c r="O13244"/>
      <c r="P13244"/>
      <c r="Q13244"/>
    </row>
    <row r="13245" spans="3:17" x14ac:dyDescent="0.35">
      <c r="C13245"/>
      <c r="D13245"/>
      <c r="E13245"/>
      <c r="F13245"/>
      <c r="G13245"/>
      <c r="H13245"/>
      <c r="I13245"/>
      <c r="J13245"/>
      <c r="K13245"/>
      <c r="L13245"/>
      <c r="M13245"/>
      <c r="N13245"/>
      <c r="O13245"/>
      <c r="P13245"/>
      <c r="Q13245"/>
    </row>
    <row r="13246" spans="3:17" x14ac:dyDescent="0.35">
      <c r="C13246"/>
      <c r="D13246"/>
      <c r="E13246"/>
      <c r="F13246"/>
      <c r="G13246"/>
      <c r="H13246"/>
      <c r="I13246"/>
      <c r="J13246"/>
      <c r="K13246"/>
      <c r="L13246"/>
      <c r="M13246"/>
      <c r="N13246"/>
      <c r="O13246"/>
      <c r="P13246"/>
      <c r="Q13246"/>
    </row>
    <row r="13247" spans="3:17" x14ac:dyDescent="0.35">
      <c r="C13247"/>
      <c r="D13247"/>
      <c r="E13247"/>
      <c r="F13247"/>
      <c r="G13247"/>
      <c r="H13247"/>
      <c r="I13247"/>
      <c r="J13247"/>
      <c r="K13247"/>
      <c r="L13247"/>
      <c r="M13247"/>
      <c r="N13247"/>
      <c r="O13247"/>
      <c r="P13247"/>
      <c r="Q13247"/>
    </row>
    <row r="13248" spans="3:17" x14ac:dyDescent="0.35">
      <c r="C13248"/>
      <c r="D13248"/>
      <c r="E13248"/>
      <c r="F13248"/>
      <c r="G13248"/>
      <c r="H13248"/>
      <c r="I13248"/>
      <c r="J13248"/>
      <c r="K13248"/>
      <c r="L13248"/>
      <c r="M13248"/>
      <c r="N13248"/>
      <c r="O13248"/>
      <c r="P13248"/>
      <c r="Q13248"/>
    </row>
    <row r="13249" spans="3:17" x14ac:dyDescent="0.35">
      <c r="C13249"/>
      <c r="D13249"/>
      <c r="E13249"/>
      <c r="F13249"/>
      <c r="G13249"/>
      <c r="H13249"/>
      <c r="I13249"/>
      <c r="J13249"/>
      <c r="K13249"/>
      <c r="L13249"/>
      <c r="M13249"/>
      <c r="N13249"/>
      <c r="O13249"/>
      <c r="P13249"/>
      <c r="Q13249"/>
    </row>
    <row r="13250" spans="3:17" x14ac:dyDescent="0.35">
      <c r="C13250"/>
      <c r="D13250"/>
      <c r="E13250"/>
      <c r="F13250"/>
      <c r="G13250"/>
      <c r="H13250"/>
      <c r="I13250"/>
      <c r="J13250"/>
      <c r="K13250"/>
      <c r="L13250"/>
      <c r="M13250"/>
      <c r="N13250"/>
      <c r="O13250"/>
      <c r="P13250"/>
      <c r="Q13250"/>
    </row>
    <row r="13251" spans="3:17" x14ac:dyDescent="0.35">
      <c r="C13251"/>
      <c r="D13251"/>
      <c r="E13251"/>
      <c r="F13251"/>
      <c r="G13251"/>
      <c r="H13251"/>
      <c r="I13251"/>
      <c r="J13251"/>
      <c r="K13251"/>
      <c r="L13251"/>
      <c r="M13251"/>
      <c r="N13251"/>
      <c r="O13251"/>
      <c r="P13251"/>
      <c r="Q13251"/>
    </row>
    <row r="13252" spans="3:17" x14ac:dyDescent="0.35">
      <c r="C13252"/>
      <c r="D13252"/>
      <c r="E13252"/>
      <c r="F13252"/>
      <c r="G13252"/>
      <c r="H13252"/>
      <c r="I13252"/>
      <c r="J13252"/>
      <c r="K13252"/>
      <c r="L13252"/>
      <c r="M13252"/>
      <c r="N13252"/>
      <c r="O13252"/>
      <c r="P13252"/>
      <c r="Q13252"/>
    </row>
    <row r="13253" spans="3:17" x14ac:dyDescent="0.35">
      <c r="C13253"/>
      <c r="D13253"/>
      <c r="E13253"/>
      <c r="F13253"/>
      <c r="G13253"/>
      <c r="H13253"/>
      <c r="I13253"/>
      <c r="J13253"/>
      <c r="K13253"/>
      <c r="L13253"/>
      <c r="M13253"/>
      <c r="N13253"/>
      <c r="O13253"/>
      <c r="P13253"/>
      <c r="Q13253"/>
    </row>
    <row r="13254" spans="3:17" x14ac:dyDescent="0.35">
      <c r="C13254"/>
      <c r="D13254"/>
      <c r="E13254"/>
      <c r="F13254"/>
      <c r="G13254"/>
      <c r="H13254"/>
      <c r="I13254"/>
      <c r="J13254"/>
      <c r="K13254"/>
      <c r="L13254"/>
      <c r="M13254"/>
      <c r="N13254"/>
      <c r="O13254"/>
      <c r="P13254"/>
      <c r="Q13254"/>
    </row>
    <row r="13255" spans="3:17" x14ac:dyDescent="0.35">
      <c r="C13255"/>
      <c r="D13255"/>
      <c r="E13255"/>
      <c r="F13255"/>
      <c r="G13255"/>
      <c r="H13255"/>
      <c r="I13255"/>
      <c r="J13255"/>
      <c r="K13255"/>
      <c r="L13255"/>
      <c r="M13255"/>
      <c r="N13255"/>
      <c r="O13255"/>
      <c r="P13255"/>
      <c r="Q13255"/>
    </row>
    <row r="13256" spans="3:17" x14ac:dyDescent="0.35">
      <c r="C13256"/>
      <c r="D13256"/>
      <c r="E13256"/>
      <c r="F13256"/>
      <c r="G13256"/>
      <c r="H13256"/>
      <c r="I13256"/>
      <c r="J13256"/>
      <c r="K13256"/>
      <c r="L13256"/>
      <c r="M13256"/>
      <c r="N13256"/>
      <c r="O13256"/>
      <c r="P13256"/>
      <c r="Q13256"/>
    </row>
    <row r="13257" spans="3:17" x14ac:dyDescent="0.35">
      <c r="C13257"/>
      <c r="D13257"/>
      <c r="E13257"/>
      <c r="F13257"/>
      <c r="G13257"/>
      <c r="H13257"/>
      <c r="I13257"/>
      <c r="J13257"/>
      <c r="K13257"/>
      <c r="L13257"/>
      <c r="M13257"/>
      <c r="N13257"/>
      <c r="O13257"/>
      <c r="P13257"/>
      <c r="Q13257"/>
    </row>
    <row r="13258" spans="3:17" x14ac:dyDescent="0.35">
      <c r="C13258"/>
      <c r="D13258"/>
      <c r="E13258"/>
      <c r="F13258"/>
      <c r="G13258"/>
      <c r="H13258"/>
      <c r="I13258"/>
      <c r="J13258"/>
      <c r="K13258"/>
      <c r="L13258"/>
      <c r="M13258"/>
      <c r="N13258"/>
      <c r="O13258"/>
      <c r="P13258"/>
      <c r="Q13258"/>
    </row>
    <row r="13259" spans="3:17" x14ac:dyDescent="0.35">
      <c r="C13259"/>
      <c r="D13259"/>
      <c r="E13259"/>
      <c r="F13259"/>
      <c r="G13259"/>
      <c r="H13259"/>
      <c r="I13259"/>
      <c r="J13259"/>
      <c r="K13259"/>
      <c r="L13259"/>
      <c r="M13259"/>
      <c r="N13259"/>
      <c r="O13259"/>
      <c r="P13259"/>
      <c r="Q13259"/>
    </row>
    <row r="13260" spans="3:17" x14ac:dyDescent="0.35">
      <c r="C13260"/>
      <c r="D13260"/>
      <c r="E13260"/>
      <c r="F13260"/>
      <c r="G13260"/>
      <c r="H13260"/>
      <c r="I13260"/>
      <c r="J13260"/>
      <c r="K13260"/>
      <c r="L13260"/>
      <c r="M13260"/>
      <c r="N13260"/>
      <c r="O13260"/>
      <c r="P13260"/>
      <c r="Q13260"/>
    </row>
    <row r="13261" spans="3:17" x14ac:dyDescent="0.35">
      <c r="C13261"/>
      <c r="D13261"/>
      <c r="E13261"/>
      <c r="F13261"/>
      <c r="G13261"/>
      <c r="H13261"/>
      <c r="I13261"/>
      <c r="J13261"/>
      <c r="K13261"/>
      <c r="L13261"/>
      <c r="M13261"/>
      <c r="N13261"/>
      <c r="O13261"/>
      <c r="P13261"/>
      <c r="Q13261"/>
    </row>
    <row r="13262" spans="3:17" x14ac:dyDescent="0.35">
      <c r="C13262"/>
      <c r="D13262"/>
      <c r="E13262"/>
      <c r="F13262"/>
      <c r="G13262"/>
      <c r="H13262"/>
      <c r="I13262"/>
      <c r="J13262"/>
      <c r="K13262"/>
      <c r="L13262"/>
      <c r="M13262"/>
      <c r="N13262"/>
      <c r="O13262"/>
      <c r="P13262"/>
      <c r="Q13262"/>
    </row>
    <row r="13263" spans="3:17" x14ac:dyDescent="0.35">
      <c r="C13263"/>
      <c r="D13263"/>
      <c r="E13263"/>
      <c r="F13263"/>
      <c r="G13263"/>
      <c r="H13263"/>
      <c r="I13263"/>
      <c r="J13263"/>
      <c r="K13263"/>
      <c r="L13263"/>
      <c r="M13263"/>
      <c r="N13263"/>
      <c r="O13263"/>
      <c r="P13263"/>
      <c r="Q13263"/>
    </row>
    <row r="13264" spans="3:17" x14ac:dyDescent="0.35">
      <c r="C13264"/>
      <c r="D13264"/>
      <c r="E13264"/>
      <c r="F13264"/>
      <c r="G13264"/>
      <c r="H13264"/>
      <c r="I13264"/>
      <c r="J13264"/>
      <c r="K13264"/>
      <c r="L13264"/>
      <c r="M13264"/>
      <c r="N13264"/>
      <c r="O13264"/>
      <c r="P13264"/>
      <c r="Q13264"/>
    </row>
    <row r="13265" spans="3:17" x14ac:dyDescent="0.35">
      <c r="C13265"/>
      <c r="D13265"/>
      <c r="E13265"/>
      <c r="F13265"/>
      <c r="G13265"/>
      <c r="H13265"/>
      <c r="I13265"/>
      <c r="J13265"/>
      <c r="K13265"/>
      <c r="L13265"/>
      <c r="M13265"/>
      <c r="N13265"/>
      <c r="O13265"/>
      <c r="P13265"/>
      <c r="Q13265"/>
    </row>
    <row r="13266" spans="3:17" x14ac:dyDescent="0.35">
      <c r="C13266"/>
      <c r="D13266"/>
      <c r="E13266"/>
      <c r="F13266"/>
      <c r="G13266"/>
      <c r="H13266"/>
      <c r="I13266"/>
      <c r="J13266"/>
      <c r="K13266"/>
      <c r="L13266"/>
      <c r="M13266"/>
      <c r="N13266"/>
      <c r="O13266"/>
      <c r="P13266"/>
      <c r="Q13266"/>
    </row>
    <row r="13267" spans="3:17" x14ac:dyDescent="0.35">
      <c r="C13267"/>
      <c r="D13267"/>
      <c r="E13267"/>
      <c r="F13267"/>
      <c r="G13267"/>
      <c r="H13267"/>
      <c r="I13267"/>
      <c r="J13267"/>
      <c r="K13267"/>
      <c r="L13267"/>
      <c r="M13267"/>
      <c r="N13267"/>
      <c r="O13267"/>
      <c r="P13267"/>
      <c r="Q13267"/>
    </row>
    <row r="13268" spans="3:17" x14ac:dyDescent="0.35">
      <c r="C13268"/>
      <c r="D13268"/>
      <c r="E13268"/>
      <c r="F13268"/>
      <c r="G13268"/>
      <c r="H13268"/>
      <c r="I13268"/>
      <c r="J13268"/>
      <c r="K13268"/>
      <c r="L13268"/>
      <c r="M13268"/>
      <c r="N13268"/>
      <c r="O13268"/>
      <c r="P13268"/>
      <c r="Q13268"/>
    </row>
    <row r="13269" spans="3:17" x14ac:dyDescent="0.35">
      <c r="C13269"/>
      <c r="D13269"/>
      <c r="E13269"/>
      <c r="F13269"/>
      <c r="G13269"/>
      <c r="H13269"/>
      <c r="I13269"/>
      <c r="J13269"/>
      <c r="K13269"/>
      <c r="L13269"/>
      <c r="M13269"/>
      <c r="N13269"/>
      <c r="O13269"/>
      <c r="P13269"/>
      <c r="Q13269"/>
    </row>
    <row r="13270" spans="3:17" x14ac:dyDescent="0.35">
      <c r="C13270"/>
      <c r="D13270"/>
      <c r="E13270"/>
      <c r="F13270"/>
      <c r="G13270"/>
      <c r="H13270"/>
      <c r="I13270"/>
      <c r="J13270"/>
      <c r="K13270"/>
      <c r="L13270"/>
      <c r="M13270"/>
      <c r="N13270"/>
      <c r="O13270"/>
      <c r="P13270"/>
      <c r="Q13270"/>
    </row>
    <row r="13271" spans="3:17" x14ac:dyDescent="0.35">
      <c r="C13271"/>
      <c r="D13271"/>
      <c r="E13271"/>
      <c r="F13271"/>
      <c r="G13271"/>
      <c r="H13271"/>
      <c r="I13271"/>
      <c r="J13271"/>
      <c r="K13271"/>
      <c r="L13271"/>
      <c r="M13271"/>
      <c r="N13271"/>
      <c r="O13271"/>
      <c r="P13271"/>
      <c r="Q13271"/>
    </row>
    <row r="13272" spans="3:17" x14ac:dyDescent="0.35">
      <c r="C13272"/>
      <c r="D13272"/>
      <c r="E13272"/>
      <c r="F13272"/>
      <c r="G13272"/>
      <c r="H13272"/>
      <c r="I13272"/>
      <c r="J13272"/>
      <c r="K13272"/>
      <c r="L13272"/>
      <c r="M13272"/>
      <c r="N13272"/>
      <c r="O13272"/>
      <c r="P13272"/>
      <c r="Q13272"/>
    </row>
    <row r="13273" spans="3:17" x14ac:dyDescent="0.35">
      <c r="C13273"/>
      <c r="D13273"/>
      <c r="E13273"/>
      <c r="F13273"/>
      <c r="G13273"/>
      <c r="H13273"/>
      <c r="I13273"/>
      <c r="J13273"/>
      <c r="K13273"/>
      <c r="L13273"/>
      <c r="M13273"/>
      <c r="N13273"/>
      <c r="O13273"/>
      <c r="P13273"/>
      <c r="Q13273"/>
    </row>
    <row r="13274" spans="3:17" x14ac:dyDescent="0.35">
      <c r="C13274"/>
      <c r="D13274"/>
      <c r="E13274"/>
      <c r="F13274"/>
      <c r="G13274"/>
      <c r="H13274"/>
      <c r="I13274"/>
      <c r="J13274"/>
      <c r="K13274"/>
      <c r="L13274"/>
      <c r="M13274"/>
      <c r="N13274"/>
      <c r="O13274"/>
      <c r="P13274"/>
      <c r="Q13274"/>
    </row>
    <row r="13275" spans="3:17" x14ac:dyDescent="0.35">
      <c r="C13275"/>
      <c r="D13275"/>
      <c r="E13275"/>
      <c r="F13275"/>
      <c r="G13275"/>
      <c r="H13275"/>
      <c r="I13275"/>
      <c r="J13275"/>
      <c r="K13275"/>
      <c r="L13275"/>
      <c r="M13275"/>
      <c r="N13275"/>
      <c r="O13275"/>
      <c r="P13275"/>
      <c r="Q13275"/>
    </row>
    <row r="13276" spans="3:17" x14ac:dyDescent="0.35">
      <c r="C13276"/>
      <c r="D13276"/>
      <c r="E13276"/>
      <c r="F13276"/>
      <c r="G13276"/>
      <c r="H13276"/>
      <c r="I13276"/>
      <c r="J13276"/>
      <c r="K13276"/>
      <c r="L13276"/>
      <c r="M13276"/>
      <c r="N13276"/>
      <c r="O13276"/>
      <c r="P13276"/>
      <c r="Q13276"/>
    </row>
    <row r="13277" spans="3:17" x14ac:dyDescent="0.35">
      <c r="C13277"/>
      <c r="D13277"/>
      <c r="E13277"/>
      <c r="F13277"/>
      <c r="G13277"/>
      <c r="H13277"/>
      <c r="I13277"/>
      <c r="J13277"/>
      <c r="K13277"/>
      <c r="L13277"/>
      <c r="M13277"/>
      <c r="N13277"/>
      <c r="O13277"/>
      <c r="P13277"/>
      <c r="Q13277"/>
    </row>
    <row r="13278" spans="3:17" x14ac:dyDescent="0.35">
      <c r="C13278"/>
      <c r="D13278"/>
      <c r="E13278"/>
      <c r="F13278"/>
      <c r="G13278"/>
      <c r="H13278"/>
      <c r="I13278"/>
      <c r="J13278"/>
      <c r="K13278"/>
      <c r="L13278"/>
      <c r="M13278"/>
      <c r="N13278"/>
      <c r="O13278"/>
      <c r="P13278"/>
      <c r="Q13278"/>
    </row>
    <row r="13279" spans="3:17" x14ac:dyDescent="0.35">
      <c r="C13279"/>
      <c r="D13279"/>
      <c r="E13279"/>
      <c r="F13279"/>
      <c r="G13279"/>
      <c r="H13279"/>
      <c r="I13279"/>
      <c r="J13279"/>
      <c r="K13279"/>
      <c r="L13279"/>
      <c r="M13279"/>
      <c r="N13279"/>
      <c r="O13279"/>
      <c r="P13279"/>
      <c r="Q13279"/>
    </row>
    <row r="13280" spans="3:17" x14ac:dyDescent="0.35">
      <c r="C13280"/>
      <c r="D13280"/>
      <c r="E13280"/>
      <c r="F13280"/>
      <c r="G13280"/>
      <c r="H13280"/>
      <c r="I13280"/>
      <c r="J13280"/>
      <c r="K13280"/>
      <c r="L13280"/>
      <c r="M13280"/>
      <c r="N13280"/>
      <c r="O13280"/>
      <c r="P13280"/>
      <c r="Q13280"/>
    </row>
    <row r="13281" spans="3:17" x14ac:dyDescent="0.35">
      <c r="C13281"/>
      <c r="D13281"/>
      <c r="E13281"/>
      <c r="F13281"/>
      <c r="G13281"/>
      <c r="H13281"/>
      <c r="I13281"/>
      <c r="J13281"/>
      <c r="K13281"/>
      <c r="L13281"/>
      <c r="M13281"/>
      <c r="N13281"/>
      <c r="O13281"/>
      <c r="P13281"/>
      <c r="Q13281"/>
    </row>
    <row r="13282" spans="3:17" x14ac:dyDescent="0.35">
      <c r="C13282"/>
      <c r="D13282"/>
      <c r="E13282"/>
      <c r="F13282"/>
      <c r="G13282"/>
      <c r="H13282"/>
      <c r="I13282"/>
      <c r="J13282"/>
      <c r="K13282"/>
      <c r="L13282"/>
      <c r="M13282"/>
      <c r="N13282"/>
      <c r="O13282"/>
      <c r="P13282"/>
      <c r="Q13282"/>
    </row>
    <row r="13283" spans="3:17" x14ac:dyDescent="0.35">
      <c r="C13283"/>
      <c r="D13283"/>
      <c r="E13283"/>
      <c r="F13283"/>
      <c r="G13283"/>
      <c r="H13283"/>
      <c r="I13283"/>
      <c r="J13283"/>
      <c r="K13283"/>
      <c r="L13283"/>
      <c r="M13283"/>
      <c r="N13283"/>
      <c r="O13283"/>
      <c r="P13283"/>
      <c r="Q13283"/>
    </row>
    <row r="13284" spans="3:17" x14ac:dyDescent="0.35">
      <c r="C13284"/>
      <c r="D13284"/>
      <c r="E13284"/>
      <c r="F13284"/>
      <c r="G13284"/>
      <c r="H13284"/>
      <c r="I13284"/>
      <c r="J13284"/>
      <c r="K13284"/>
      <c r="L13284"/>
      <c r="M13284"/>
      <c r="N13284"/>
      <c r="O13284"/>
      <c r="P13284"/>
      <c r="Q13284"/>
    </row>
    <row r="13285" spans="3:17" x14ac:dyDescent="0.35">
      <c r="C13285"/>
      <c r="D13285"/>
      <c r="E13285"/>
      <c r="F13285"/>
      <c r="G13285"/>
      <c r="H13285"/>
      <c r="I13285"/>
      <c r="J13285"/>
      <c r="K13285"/>
      <c r="L13285"/>
      <c r="M13285"/>
      <c r="N13285"/>
      <c r="O13285"/>
      <c r="P13285"/>
      <c r="Q13285"/>
    </row>
    <row r="13286" spans="3:17" x14ac:dyDescent="0.35">
      <c r="C13286"/>
      <c r="D13286"/>
      <c r="E13286"/>
      <c r="F13286"/>
      <c r="G13286"/>
      <c r="H13286"/>
      <c r="I13286"/>
      <c r="J13286"/>
      <c r="K13286"/>
      <c r="L13286"/>
      <c r="M13286"/>
      <c r="N13286"/>
      <c r="O13286"/>
      <c r="P13286"/>
      <c r="Q13286"/>
    </row>
    <row r="13287" spans="3:17" x14ac:dyDescent="0.35">
      <c r="C13287"/>
      <c r="D13287"/>
      <c r="E13287"/>
      <c r="F13287"/>
      <c r="G13287"/>
      <c r="H13287"/>
      <c r="I13287"/>
      <c r="J13287"/>
      <c r="K13287"/>
      <c r="L13287"/>
      <c r="M13287"/>
      <c r="N13287"/>
      <c r="O13287"/>
      <c r="P13287"/>
      <c r="Q13287"/>
    </row>
    <row r="13288" spans="3:17" x14ac:dyDescent="0.35">
      <c r="C13288"/>
      <c r="D13288"/>
      <c r="E13288"/>
      <c r="F13288"/>
      <c r="G13288"/>
      <c r="H13288"/>
      <c r="I13288"/>
      <c r="J13288"/>
      <c r="K13288"/>
      <c r="L13288"/>
      <c r="M13288"/>
      <c r="N13288"/>
      <c r="O13288"/>
      <c r="P13288"/>
      <c r="Q13288"/>
    </row>
    <row r="13289" spans="3:17" x14ac:dyDescent="0.35">
      <c r="C13289"/>
      <c r="D13289"/>
      <c r="E13289"/>
      <c r="F13289"/>
      <c r="G13289"/>
      <c r="H13289"/>
      <c r="I13289"/>
      <c r="J13289"/>
      <c r="K13289"/>
      <c r="L13289"/>
      <c r="M13289"/>
      <c r="N13289"/>
      <c r="O13289"/>
      <c r="P13289"/>
      <c r="Q13289"/>
    </row>
    <row r="13290" spans="3:17" x14ac:dyDescent="0.35">
      <c r="C13290"/>
      <c r="D13290"/>
      <c r="E13290"/>
      <c r="F13290"/>
      <c r="G13290"/>
      <c r="H13290"/>
      <c r="I13290"/>
      <c r="J13290"/>
      <c r="K13290"/>
      <c r="L13290"/>
      <c r="M13290"/>
      <c r="N13290"/>
      <c r="O13290"/>
      <c r="P13290"/>
      <c r="Q13290"/>
    </row>
    <row r="13291" spans="3:17" x14ac:dyDescent="0.35">
      <c r="C13291"/>
      <c r="D13291"/>
      <c r="E13291"/>
      <c r="F13291"/>
      <c r="G13291"/>
      <c r="H13291"/>
      <c r="I13291"/>
      <c r="J13291"/>
      <c r="K13291"/>
      <c r="L13291"/>
      <c r="M13291"/>
      <c r="N13291"/>
      <c r="O13291"/>
      <c r="P13291"/>
      <c r="Q13291"/>
    </row>
    <row r="13292" spans="3:17" x14ac:dyDescent="0.35">
      <c r="C13292"/>
      <c r="D13292"/>
      <c r="E13292"/>
      <c r="F13292"/>
      <c r="G13292"/>
      <c r="H13292"/>
      <c r="I13292"/>
      <c r="J13292"/>
      <c r="K13292"/>
      <c r="L13292"/>
      <c r="M13292"/>
      <c r="N13292"/>
      <c r="O13292"/>
      <c r="P13292"/>
      <c r="Q13292"/>
    </row>
    <row r="13293" spans="3:17" x14ac:dyDescent="0.35">
      <c r="C13293"/>
      <c r="D13293"/>
      <c r="E13293"/>
      <c r="F13293"/>
      <c r="G13293"/>
      <c r="H13293"/>
      <c r="I13293"/>
      <c r="J13293"/>
      <c r="K13293"/>
      <c r="L13293"/>
      <c r="M13293"/>
      <c r="N13293"/>
      <c r="O13293"/>
      <c r="P13293"/>
      <c r="Q13293"/>
    </row>
    <row r="13294" spans="3:17" x14ac:dyDescent="0.35">
      <c r="C13294"/>
      <c r="D13294"/>
      <c r="E13294"/>
      <c r="F13294"/>
      <c r="G13294"/>
      <c r="H13294"/>
      <c r="I13294"/>
      <c r="J13294"/>
      <c r="K13294"/>
      <c r="L13294"/>
      <c r="M13294"/>
      <c r="N13294"/>
      <c r="O13294"/>
      <c r="P13294"/>
      <c r="Q13294"/>
    </row>
    <row r="13295" spans="3:17" x14ac:dyDescent="0.35">
      <c r="C13295"/>
      <c r="D13295"/>
      <c r="E13295"/>
      <c r="F13295"/>
      <c r="G13295"/>
      <c r="H13295"/>
      <c r="I13295"/>
      <c r="J13295"/>
      <c r="K13295"/>
      <c r="L13295"/>
      <c r="M13295"/>
      <c r="N13295"/>
      <c r="O13295"/>
      <c r="P13295"/>
      <c r="Q13295"/>
    </row>
    <row r="13296" spans="3:17" x14ac:dyDescent="0.35">
      <c r="C13296"/>
      <c r="D13296"/>
      <c r="E13296"/>
      <c r="F13296"/>
      <c r="G13296"/>
      <c r="H13296"/>
      <c r="I13296"/>
      <c r="J13296"/>
      <c r="K13296"/>
      <c r="L13296"/>
      <c r="M13296"/>
      <c r="N13296"/>
      <c r="O13296"/>
      <c r="P13296"/>
      <c r="Q13296"/>
    </row>
    <row r="13297" spans="3:17" x14ac:dyDescent="0.35">
      <c r="C13297"/>
      <c r="D13297"/>
      <c r="E13297"/>
      <c r="F13297"/>
      <c r="G13297"/>
      <c r="H13297"/>
      <c r="I13297"/>
      <c r="J13297"/>
      <c r="K13297"/>
      <c r="L13297"/>
      <c r="M13297"/>
      <c r="N13297"/>
      <c r="O13297"/>
      <c r="P13297"/>
      <c r="Q13297"/>
    </row>
    <row r="13298" spans="3:17" x14ac:dyDescent="0.35">
      <c r="C13298"/>
      <c r="D13298"/>
      <c r="E13298"/>
      <c r="F13298"/>
      <c r="G13298"/>
      <c r="H13298"/>
      <c r="I13298"/>
      <c r="J13298"/>
      <c r="K13298"/>
      <c r="L13298"/>
      <c r="M13298"/>
      <c r="N13298"/>
      <c r="O13298"/>
      <c r="P13298"/>
      <c r="Q13298"/>
    </row>
    <row r="13299" spans="3:17" x14ac:dyDescent="0.35">
      <c r="C13299"/>
      <c r="D13299"/>
      <c r="E13299"/>
      <c r="F13299"/>
      <c r="G13299"/>
      <c r="H13299"/>
      <c r="I13299"/>
      <c r="J13299"/>
      <c r="K13299"/>
      <c r="L13299"/>
      <c r="M13299"/>
      <c r="N13299"/>
      <c r="O13299"/>
      <c r="P13299"/>
      <c r="Q13299"/>
    </row>
    <row r="13300" spans="3:17" x14ac:dyDescent="0.35">
      <c r="C13300"/>
      <c r="D13300"/>
      <c r="E13300"/>
      <c r="F13300"/>
      <c r="G13300"/>
      <c r="H13300"/>
      <c r="I13300"/>
      <c r="J13300"/>
      <c r="K13300"/>
      <c r="L13300"/>
      <c r="M13300"/>
      <c r="N13300"/>
      <c r="O13300"/>
      <c r="P13300"/>
      <c r="Q13300"/>
    </row>
    <row r="13301" spans="3:17" x14ac:dyDescent="0.35">
      <c r="C13301"/>
      <c r="D13301"/>
      <c r="E13301"/>
      <c r="F13301"/>
      <c r="G13301"/>
      <c r="H13301"/>
      <c r="I13301"/>
      <c r="J13301"/>
      <c r="K13301"/>
      <c r="L13301"/>
      <c r="M13301"/>
      <c r="N13301"/>
      <c r="O13301"/>
      <c r="P13301"/>
      <c r="Q13301"/>
    </row>
    <row r="13302" spans="3:17" x14ac:dyDescent="0.35">
      <c r="C13302"/>
      <c r="D13302"/>
      <c r="E13302"/>
      <c r="F13302"/>
      <c r="G13302"/>
      <c r="H13302"/>
      <c r="I13302"/>
      <c r="J13302"/>
      <c r="K13302"/>
      <c r="L13302"/>
      <c r="M13302"/>
      <c r="N13302"/>
      <c r="O13302"/>
      <c r="P13302"/>
      <c r="Q13302"/>
    </row>
    <row r="13303" spans="3:17" x14ac:dyDescent="0.35">
      <c r="C13303"/>
      <c r="D13303"/>
      <c r="E13303"/>
      <c r="F13303"/>
      <c r="G13303"/>
      <c r="H13303"/>
      <c r="I13303"/>
      <c r="J13303"/>
      <c r="K13303"/>
      <c r="L13303"/>
      <c r="M13303"/>
      <c r="N13303"/>
      <c r="O13303"/>
      <c r="P13303"/>
      <c r="Q13303"/>
    </row>
    <row r="13304" spans="3:17" x14ac:dyDescent="0.35">
      <c r="C13304"/>
      <c r="D13304"/>
      <c r="E13304"/>
      <c r="F13304"/>
      <c r="G13304"/>
      <c r="H13304"/>
      <c r="I13304"/>
      <c r="J13304"/>
      <c r="K13304"/>
      <c r="L13304"/>
      <c r="M13304"/>
      <c r="N13304"/>
      <c r="O13304"/>
      <c r="P13304"/>
      <c r="Q13304"/>
    </row>
    <row r="13305" spans="3:17" x14ac:dyDescent="0.35">
      <c r="C13305"/>
      <c r="D13305"/>
      <c r="E13305"/>
      <c r="F13305"/>
      <c r="G13305"/>
      <c r="H13305"/>
      <c r="I13305"/>
      <c r="J13305"/>
      <c r="K13305"/>
      <c r="L13305"/>
      <c r="M13305"/>
      <c r="N13305"/>
      <c r="O13305"/>
      <c r="P13305"/>
      <c r="Q13305"/>
    </row>
    <row r="13306" spans="3:17" x14ac:dyDescent="0.35">
      <c r="C13306"/>
      <c r="D13306"/>
      <c r="E13306"/>
      <c r="F13306"/>
      <c r="G13306"/>
      <c r="H13306"/>
      <c r="I13306"/>
      <c r="J13306"/>
      <c r="K13306"/>
      <c r="L13306"/>
      <c r="M13306"/>
      <c r="N13306"/>
      <c r="O13306"/>
      <c r="P13306"/>
      <c r="Q13306"/>
    </row>
    <row r="13307" spans="3:17" x14ac:dyDescent="0.35">
      <c r="C13307"/>
      <c r="D13307"/>
      <c r="E13307"/>
      <c r="F13307"/>
      <c r="G13307"/>
      <c r="H13307"/>
      <c r="I13307"/>
      <c r="J13307"/>
      <c r="K13307"/>
      <c r="L13307"/>
      <c r="M13307"/>
      <c r="N13307"/>
      <c r="O13307"/>
      <c r="P13307"/>
      <c r="Q13307"/>
    </row>
    <row r="13308" spans="3:17" x14ac:dyDescent="0.35">
      <c r="C13308"/>
      <c r="D13308"/>
      <c r="E13308"/>
      <c r="F13308"/>
      <c r="G13308"/>
      <c r="H13308"/>
      <c r="I13308"/>
      <c r="J13308"/>
      <c r="K13308"/>
      <c r="L13308"/>
      <c r="M13308"/>
      <c r="N13308"/>
      <c r="O13308"/>
      <c r="P13308"/>
      <c r="Q13308"/>
    </row>
    <row r="13309" spans="3:17" x14ac:dyDescent="0.35">
      <c r="C13309"/>
      <c r="D13309"/>
      <c r="E13309"/>
      <c r="F13309"/>
      <c r="G13309"/>
      <c r="H13309"/>
      <c r="I13309"/>
      <c r="J13309"/>
      <c r="K13309"/>
      <c r="L13309"/>
      <c r="M13309"/>
      <c r="N13309"/>
      <c r="O13309"/>
      <c r="P13309"/>
      <c r="Q13309"/>
    </row>
    <row r="13310" spans="3:17" x14ac:dyDescent="0.35">
      <c r="C13310"/>
      <c r="D13310"/>
      <c r="E13310"/>
      <c r="F13310"/>
      <c r="G13310"/>
      <c r="H13310"/>
      <c r="I13310"/>
      <c r="J13310"/>
      <c r="K13310"/>
      <c r="L13310"/>
      <c r="M13310"/>
      <c r="N13310"/>
      <c r="O13310"/>
      <c r="P13310"/>
      <c r="Q13310"/>
    </row>
    <row r="13311" spans="3:17" x14ac:dyDescent="0.35">
      <c r="C13311"/>
      <c r="D13311"/>
      <c r="E13311"/>
      <c r="F13311"/>
      <c r="G13311"/>
      <c r="H13311"/>
      <c r="I13311"/>
      <c r="J13311"/>
      <c r="K13311"/>
      <c r="L13311"/>
      <c r="M13311"/>
      <c r="N13311"/>
      <c r="O13311"/>
      <c r="P13311"/>
      <c r="Q13311"/>
    </row>
    <row r="13312" spans="3:17" x14ac:dyDescent="0.35">
      <c r="C13312"/>
      <c r="D13312"/>
      <c r="E13312"/>
      <c r="F13312"/>
      <c r="G13312"/>
      <c r="H13312"/>
      <c r="I13312"/>
      <c r="J13312"/>
      <c r="K13312"/>
      <c r="L13312"/>
      <c r="M13312"/>
      <c r="N13312"/>
      <c r="O13312"/>
      <c r="P13312"/>
      <c r="Q13312"/>
    </row>
    <row r="13313" spans="3:17" x14ac:dyDescent="0.35">
      <c r="C13313"/>
      <c r="D13313"/>
      <c r="E13313"/>
      <c r="F13313"/>
      <c r="G13313"/>
      <c r="H13313"/>
      <c r="I13313"/>
      <c r="J13313"/>
      <c r="K13313"/>
      <c r="L13313"/>
      <c r="M13313"/>
      <c r="N13313"/>
      <c r="O13313"/>
      <c r="P13313"/>
      <c r="Q13313"/>
    </row>
    <row r="13314" spans="3:17" x14ac:dyDescent="0.35">
      <c r="C13314"/>
      <c r="D13314"/>
      <c r="E13314"/>
      <c r="F13314"/>
      <c r="G13314"/>
      <c r="H13314"/>
      <c r="I13314"/>
      <c r="J13314"/>
      <c r="K13314"/>
      <c r="L13314"/>
      <c r="M13314"/>
      <c r="N13314"/>
      <c r="O13314"/>
      <c r="P13314"/>
      <c r="Q13314"/>
    </row>
    <row r="13315" spans="3:17" x14ac:dyDescent="0.35">
      <c r="C13315"/>
      <c r="D13315"/>
      <c r="E13315"/>
      <c r="F13315"/>
      <c r="G13315"/>
      <c r="H13315"/>
      <c r="I13315"/>
      <c r="J13315"/>
      <c r="K13315"/>
      <c r="L13315"/>
      <c r="M13315"/>
      <c r="N13315"/>
      <c r="O13315"/>
      <c r="P13315"/>
      <c r="Q13315"/>
    </row>
    <row r="13316" spans="3:17" x14ac:dyDescent="0.35">
      <c r="C13316"/>
      <c r="D13316"/>
      <c r="E13316"/>
      <c r="F13316"/>
      <c r="G13316"/>
      <c r="H13316"/>
      <c r="I13316"/>
      <c r="J13316"/>
      <c r="K13316"/>
      <c r="L13316"/>
      <c r="M13316"/>
      <c r="N13316"/>
      <c r="O13316"/>
      <c r="P13316"/>
      <c r="Q13316"/>
    </row>
    <row r="13317" spans="3:17" x14ac:dyDescent="0.35">
      <c r="C13317"/>
      <c r="D13317"/>
      <c r="E13317"/>
      <c r="F13317"/>
      <c r="G13317"/>
      <c r="H13317"/>
      <c r="I13317"/>
      <c r="J13317"/>
      <c r="K13317"/>
      <c r="L13317"/>
      <c r="M13317"/>
      <c r="N13317"/>
      <c r="O13317"/>
      <c r="P13317"/>
      <c r="Q13317"/>
    </row>
    <row r="13318" spans="3:17" x14ac:dyDescent="0.35">
      <c r="C13318"/>
      <c r="D13318"/>
      <c r="E13318"/>
      <c r="F13318"/>
      <c r="G13318"/>
      <c r="H13318"/>
      <c r="I13318"/>
      <c r="J13318"/>
      <c r="K13318"/>
      <c r="L13318"/>
      <c r="M13318"/>
      <c r="N13318"/>
      <c r="O13318"/>
      <c r="P13318"/>
      <c r="Q13318"/>
    </row>
    <row r="13319" spans="3:17" x14ac:dyDescent="0.35">
      <c r="C13319"/>
      <c r="D13319"/>
      <c r="E13319"/>
      <c r="F13319"/>
      <c r="G13319"/>
      <c r="H13319"/>
      <c r="I13319"/>
      <c r="J13319"/>
      <c r="K13319"/>
      <c r="L13319"/>
      <c r="M13319"/>
      <c r="N13319"/>
      <c r="O13319"/>
      <c r="P13319"/>
      <c r="Q13319"/>
    </row>
    <row r="13320" spans="3:17" x14ac:dyDescent="0.35">
      <c r="C13320"/>
      <c r="D13320"/>
      <c r="E13320"/>
      <c r="F13320"/>
      <c r="G13320"/>
      <c r="H13320"/>
      <c r="I13320"/>
      <c r="J13320"/>
      <c r="K13320"/>
      <c r="L13320"/>
      <c r="M13320"/>
      <c r="N13320"/>
      <c r="O13320"/>
      <c r="P13320"/>
      <c r="Q13320"/>
    </row>
    <row r="13321" spans="3:17" x14ac:dyDescent="0.35">
      <c r="C13321"/>
      <c r="D13321"/>
      <c r="E13321"/>
      <c r="F13321"/>
      <c r="G13321"/>
      <c r="H13321"/>
      <c r="I13321"/>
      <c r="J13321"/>
      <c r="K13321"/>
      <c r="L13321"/>
      <c r="M13321"/>
      <c r="N13321"/>
      <c r="O13321"/>
      <c r="P13321"/>
      <c r="Q13321"/>
    </row>
    <row r="13322" spans="3:17" x14ac:dyDescent="0.35">
      <c r="C13322"/>
      <c r="D13322"/>
      <c r="E13322"/>
      <c r="F13322"/>
      <c r="G13322"/>
      <c r="H13322"/>
      <c r="I13322"/>
      <c r="J13322"/>
      <c r="K13322"/>
      <c r="L13322"/>
      <c r="M13322"/>
      <c r="N13322"/>
      <c r="O13322"/>
      <c r="P13322"/>
      <c r="Q13322"/>
    </row>
    <row r="13323" spans="3:17" x14ac:dyDescent="0.35">
      <c r="C13323"/>
      <c r="D13323"/>
      <c r="E13323"/>
      <c r="F13323"/>
      <c r="G13323"/>
      <c r="H13323"/>
      <c r="I13323"/>
      <c r="J13323"/>
      <c r="K13323"/>
      <c r="L13323"/>
      <c r="M13323"/>
      <c r="N13323"/>
      <c r="O13323"/>
      <c r="P13323"/>
      <c r="Q13323"/>
    </row>
    <row r="13324" spans="3:17" x14ac:dyDescent="0.35">
      <c r="C13324"/>
      <c r="D13324"/>
      <c r="E13324"/>
      <c r="F13324"/>
      <c r="G13324"/>
      <c r="H13324"/>
      <c r="I13324"/>
      <c r="J13324"/>
      <c r="K13324"/>
      <c r="L13324"/>
      <c r="M13324"/>
      <c r="N13324"/>
      <c r="O13324"/>
      <c r="P13324"/>
      <c r="Q13324"/>
    </row>
    <row r="13325" spans="3:17" x14ac:dyDescent="0.35">
      <c r="C13325"/>
      <c r="D13325"/>
      <c r="E13325"/>
      <c r="F13325"/>
      <c r="G13325"/>
      <c r="H13325"/>
      <c r="I13325"/>
      <c r="J13325"/>
      <c r="K13325"/>
      <c r="L13325"/>
      <c r="M13325"/>
      <c r="N13325"/>
      <c r="O13325"/>
      <c r="P13325"/>
      <c r="Q13325"/>
    </row>
    <row r="13326" spans="3:17" x14ac:dyDescent="0.35">
      <c r="C13326"/>
      <c r="D13326"/>
      <c r="E13326"/>
      <c r="F13326"/>
      <c r="G13326"/>
      <c r="H13326"/>
      <c r="I13326"/>
      <c r="J13326"/>
      <c r="K13326"/>
      <c r="L13326"/>
      <c r="M13326"/>
      <c r="N13326"/>
      <c r="O13326"/>
      <c r="P13326"/>
      <c r="Q13326"/>
    </row>
    <row r="13327" spans="3:17" x14ac:dyDescent="0.35">
      <c r="C13327"/>
      <c r="D13327"/>
      <c r="E13327"/>
      <c r="F13327"/>
      <c r="G13327"/>
      <c r="H13327"/>
      <c r="I13327"/>
      <c r="J13327"/>
      <c r="K13327"/>
      <c r="L13327"/>
      <c r="M13327"/>
      <c r="N13327"/>
      <c r="O13327"/>
      <c r="P13327"/>
      <c r="Q13327"/>
    </row>
    <row r="13328" spans="3:17" x14ac:dyDescent="0.35">
      <c r="C13328"/>
      <c r="D13328"/>
      <c r="E13328"/>
      <c r="F13328"/>
      <c r="G13328"/>
      <c r="H13328"/>
      <c r="I13328"/>
      <c r="J13328"/>
      <c r="K13328"/>
      <c r="L13328"/>
      <c r="M13328"/>
      <c r="N13328"/>
      <c r="O13328"/>
      <c r="P13328"/>
      <c r="Q13328"/>
    </row>
    <row r="13329" spans="3:17" x14ac:dyDescent="0.35">
      <c r="C13329"/>
      <c r="D13329"/>
      <c r="E13329"/>
      <c r="F13329"/>
      <c r="G13329"/>
      <c r="H13329"/>
      <c r="I13329"/>
      <c r="J13329"/>
      <c r="K13329"/>
      <c r="L13329"/>
      <c r="M13329"/>
      <c r="N13329"/>
      <c r="O13329"/>
      <c r="P13329"/>
      <c r="Q13329"/>
    </row>
    <row r="13330" spans="3:17" x14ac:dyDescent="0.35">
      <c r="C13330"/>
      <c r="D13330"/>
      <c r="E13330"/>
      <c r="F13330"/>
      <c r="G13330"/>
      <c r="H13330"/>
      <c r="I13330"/>
      <c r="J13330"/>
      <c r="K13330"/>
      <c r="L13330"/>
      <c r="M13330"/>
      <c r="N13330"/>
      <c r="O13330"/>
      <c r="P13330"/>
      <c r="Q13330"/>
    </row>
    <row r="13331" spans="3:17" x14ac:dyDescent="0.35">
      <c r="C13331"/>
      <c r="D13331"/>
      <c r="E13331"/>
      <c r="F13331"/>
      <c r="G13331"/>
      <c r="H13331"/>
      <c r="I13331"/>
      <c r="J13331"/>
      <c r="K13331"/>
      <c r="L13331"/>
      <c r="M13331"/>
      <c r="N13331"/>
      <c r="O13331"/>
      <c r="P13331"/>
      <c r="Q13331"/>
    </row>
    <row r="13332" spans="3:17" x14ac:dyDescent="0.35">
      <c r="C13332"/>
      <c r="D13332"/>
      <c r="E13332"/>
      <c r="F13332"/>
      <c r="G13332"/>
      <c r="H13332"/>
      <c r="I13332"/>
      <c r="J13332"/>
      <c r="K13332"/>
      <c r="L13332"/>
      <c r="M13332"/>
      <c r="N13332"/>
      <c r="O13332"/>
      <c r="P13332"/>
      <c r="Q13332"/>
    </row>
    <row r="13333" spans="3:17" x14ac:dyDescent="0.35">
      <c r="C13333"/>
      <c r="D13333"/>
      <c r="E13333"/>
      <c r="F13333"/>
      <c r="G13333"/>
      <c r="H13333"/>
      <c r="I13333"/>
      <c r="J13333"/>
      <c r="K13333"/>
      <c r="L13333"/>
      <c r="M13333"/>
      <c r="N13333"/>
      <c r="O13333"/>
      <c r="P13333"/>
      <c r="Q13333"/>
    </row>
    <row r="13334" spans="3:17" x14ac:dyDescent="0.35">
      <c r="C13334"/>
      <c r="D13334"/>
      <c r="E13334"/>
      <c r="F13334"/>
      <c r="G13334"/>
      <c r="H13334"/>
      <c r="I13334"/>
      <c r="J13334"/>
      <c r="K13334"/>
      <c r="L13334"/>
      <c r="M13334"/>
      <c r="N13334"/>
      <c r="O13334"/>
      <c r="P13334"/>
      <c r="Q13334"/>
    </row>
    <row r="13335" spans="3:17" x14ac:dyDescent="0.35">
      <c r="C13335"/>
      <c r="D13335"/>
      <c r="E13335"/>
      <c r="F13335"/>
      <c r="G13335"/>
      <c r="H13335"/>
      <c r="I13335"/>
      <c r="J13335"/>
      <c r="K13335"/>
      <c r="L13335"/>
      <c r="M13335"/>
      <c r="N13335"/>
      <c r="O13335"/>
      <c r="P13335"/>
      <c r="Q13335"/>
    </row>
    <row r="13336" spans="3:17" x14ac:dyDescent="0.35">
      <c r="C13336"/>
      <c r="D13336"/>
      <c r="E13336"/>
      <c r="F13336"/>
      <c r="G13336"/>
      <c r="H13336"/>
      <c r="I13336"/>
      <c r="J13336"/>
      <c r="K13336"/>
      <c r="L13336"/>
      <c r="M13336"/>
      <c r="N13336"/>
      <c r="O13336"/>
      <c r="P13336"/>
      <c r="Q13336"/>
    </row>
    <row r="13337" spans="3:17" x14ac:dyDescent="0.35">
      <c r="C13337"/>
      <c r="D13337"/>
      <c r="E13337"/>
      <c r="F13337"/>
      <c r="G13337"/>
      <c r="H13337"/>
      <c r="I13337"/>
      <c r="J13337"/>
      <c r="K13337"/>
      <c r="L13337"/>
      <c r="M13337"/>
      <c r="N13337"/>
      <c r="O13337"/>
      <c r="P13337"/>
      <c r="Q13337"/>
    </row>
    <row r="13338" spans="3:17" x14ac:dyDescent="0.35">
      <c r="C13338"/>
      <c r="D13338"/>
      <c r="E13338"/>
      <c r="F13338"/>
      <c r="G13338"/>
      <c r="H13338"/>
      <c r="I13338"/>
      <c r="J13338"/>
      <c r="K13338"/>
      <c r="L13338"/>
      <c r="M13338"/>
      <c r="N13338"/>
      <c r="O13338"/>
      <c r="P13338"/>
      <c r="Q13338"/>
    </row>
    <row r="13339" spans="3:17" x14ac:dyDescent="0.35">
      <c r="C13339"/>
      <c r="D13339"/>
      <c r="E13339"/>
      <c r="F13339"/>
      <c r="G13339"/>
      <c r="H13339"/>
      <c r="I13339"/>
      <c r="J13339"/>
      <c r="K13339"/>
      <c r="L13339"/>
      <c r="M13339"/>
      <c r="N13339"/>
      <c r="O13339"/>
      <c r="P13339"/>
      <c r="Q13339"/>
    </row>
    <row r="13340" spans="3:17" x14ac:dyDescent="0.35">
      <c r="C13340"/>
      <c r="D13340"/>
      <c r="E13340"/>
      <c r="F13340"/>
      <c r="G13340"/>
      <c r="H13340"/>
      <c r="I13340"/>
      <c r="J13340"/>
      <c r="K13340"/>
      <c r="L13340"/>
      <c r="M13340"/>
      <c r="N13340"/>
      <c r="O13340"/>
      <c r="P13340"/>
      <c r="Q13340"/>
    </row>
    <row r="13341" spans="3:17" x14ac:dyDescent="0.35">
      <c r="C13341"/>
      <c r="D13341"/>
      <c r="E13341"/>
      <c r="F13341"/>
      <c r="G13341"/>
      <c r="H13341"/>
      <c r="I13341"/>
      <c r="J13341"/>
      <c r="K13341"/>
      <c r="L13341"/>
      <c r="M13341"/>
      <c r="N13341"/>
      <c r="O13341"/>
      <c r="P13341"/>
      <c r="Q13341"/>
    </row>
    <row r="13342" spans="3:17" x14ac:dyDescent="0.35">
      <c r="C13342"/>
      <c r="D13342"/>
      <c r="E13342"/>
      <c r="F13342"/>
      <c r="G13342"/>
      <c r="H13342"/>
      <c r="I13342"/>
      <c r="J13342"/>
      <c r="K13342"/>
      <c r="L13342"/>
      <c r="M13342"/>
      <c r="N13342"/>
      <c r="O13342"/>
      <c r="P13342"/>
      <c r="Q13342"/>
    </row>
    <row r="13343" spans="3:17" x14ac:dyDescent="0.35">
      <c r="C13343"/>
      <c r="D13343"/>
      <c r="E13343"/>
      <c r="F13343"/>
      <c r="G13343"/>
      <c r="H13343"/>
      <c r="I13343"/>
      <c r="J13343"/>
      <c r="K13343"/>
      <c r="L13343"/>
      <c r="M13343"/>
      <c r="N13343"/>
      <c r="O13343"/>
      <c r="P13343"/>
      <c r="Q13343"/>
    </row>
    <row r="13344" spans="3:17" x14ac:dyDescent="0.35">
      <c r="C13344"/>
      <c r="D13344"/>
      <c r="E13344"/>
      <c r="F13344"/>
      <c r="G13344"/>
      <c r="H13344"/>
      <c r="I13344"/>
      <c r="J13344"/>
      <c r="K13344"/>
      <c r="L13344"/>
      <c r="M13344"/>
      <c r="N13344"/>
      <c r="O13344"/>
      <c r="P13344"/>
      <c r="Q13344"/>
    </row>
    <row r="13345" spans="3:17" x14ac:dyDescent="0.35">
      <c r="C13345"/>
      <c r="D13345"/>
      <c r="E13345"/>
      <c r="F13345"/>
      <c r="G13345"/>
      <c r="H13345"/>
      <c r="I13345"/>
      <c r="J13345"/>
      <c r="K13345"/>
      <c r="L13345"/>
      <c r="M13345"/>
      <c r="N13345"/>
      <c r="O13345"/>
      <c r="P13345"/>
      <c r="Q13345"/>
    </row>
    <row r="13346" spans="3:17" x14ac:dyDescent="0.35">
      <c r="C13346"/>
      <c r="D13346"/>
      <c r="E13346"/>
      <c r="F13346"/>
      <c r="G13346"/>
      <c r="H13346"/>
      <c r="I13346"/>
      <c r="J13346"/>
      <c r="K13346"/>
      <c r="L13346"/>
      <c r="M13346"/>
      <c r="N13346"/>
      <c r="O13346"/>
      <c r="P13346"/>
      <c r="Q13346"/>
    </row>
    <row r="13347" spans="3:17" x14ac:dyDescent="0.35">
      <c r="C13347"/>
      <c r="D13347"/>
      <c r="E13347"/>
      <c r="F13347"/>
      <c r="G13347"/>
      <c r="H13347"/>
      <c r="I13347"/>
      <c r="J13347"/>
      <c r="K13347"/>
      <c r="L13347"/>
      <c r="M13347"/>
      <c r="N13347"/>
      <c r="O13347"/>
      <c r="P13347"/>
      <c r="Q13347"/>
    </row>
    <row r="13348" spans="3:17" x14ac:dyDescent="0.35">
      <c r="C13348"/>
      <c r="D13348"/>
      <c r="E13348"/>
      <c r="F13348"/>
      <c r="G13348"/>
      <c r="H13348"/>
      <c r="I13348"/>
      <c r="J13348"/>
      <c r="K13348"/>
      <c r="L13348"/>
      <c r="M13348"/>
      <c r="N13348"/>
      <c r="O13348"/>
      <c r="P13348"/>
      <c r="Q13348"/>
    </row>
    <row r="13349" spans="3:17" x14ac:dyDescent="0.35">
      <c r="C13349"/>
      <c r="D13349"/>
      <c r="E13349"/>
      <c r="F13349"/>
      <c r="G13349"/>
      <c r="H13349"/>
      <c r="I13349"/>
      <c r="J13349"/>
      <c r="K13349"/>
      <c r="L13349"/>
      <c r="M13349"/>
      <c r="N13349"/>
      <c r="O13349"/>
      <c r="P13349"/>
      <c r="Q13349"/>
    </row>
    <row r="13350" spans="3:17" x14ac:dyDescent="0.35">
      <c r="C13350"/>
      <c r="D13350"/>
      <c r="E13350"/>
      <c r="F13350"/>
      <c r="G13350"/>
      <c r="H13350"/>
      <c r="I13350"/>
      <c r="J13350"/>
      <c r="K13350"/>
      <c r="L13350"/>
      <c r="M13350"/>
      <c r="N13350"/>
      <c r="O13350"/>
      <c r="P13350"/>
      <c r="Q13350"/>
    </row>
    <row r="13351" spans="3:17" x14ac:dyDescent="0.35">
      <c r="C13351"/>
      <c r="D13351"/>
      <c r="E13351"/>
      <c r="F13351"/>
      <c r="G13351"/>
      <c r="H13351"/>
      <c r="I13351"/>
      <c r="J13351"/>
      <c r="K13351"/>
      <c r="L13351"/>
      <c r="M13351"/>
      <c r="N13351"/>
      <c r="O13351"/>
      <c r="P13351"/>
      <c r="Q13351"/>
    </row>
    <row r="13352" spans="3:17" x14ac:dyDescent="0.35">
      <c r="C13352"/>
      <c r="D13352"/>
      <c r="E13352"/>
      <c r="F13352"/>
      <c r="G13352"/>
      <c r="H13352"/>
      <c r="I13352"/>
      <c r="J13352"/>
      <c r="K13352"/>
      <c r="L13352"/>
      <c r="M13352"/>
      <c r="N13352"/>
      <c r="O13352"/>
      <c r="P13352"/>
      <c r="Q13352"/>
    </row>
    <row r="13353" spans="3:17" x14ac:dyDescent="0.35">
      <c r="C13353"/>
      <c r="D13353"/>
      <c r="E13353"/>
      <c r="F13353"/>
      <c r="G13353"/>
      <c r="H13353"/>
      <c r="I13353"/>
      <c r="J13353"/>
      <c r="K13353"/>
      <c r="L13353"/>
      <c r="M13353"/>
      <c r="N13353"/>
      <c r="O13353"/>
      <c r="P13353"/>
      <c r="Q13353"/>
    </row>
    <row r="13354" spans="3:17" x14ac:dyDescent="0.35">
      <c r="C13354"/>
      <c r="D13354"/>
      <c r="E13354"/>
      <c r="F13354"/>
      <c r="G13354"/>
      <c r="H13354"/>
      <c r="I13354"/>
      <c r="J13354"/>
      <c r="K13354"/>
      <c r="L13354"/>
      <c r="M13354"/>
      <c r="N13354"/>
      <c r="O13354"/>
      <c r="P13354"/>
      <c r="Q13354"/>
    </row>
    <row r="13355" spans="3:17" x14ac:dyDescent="0.35">
      <c r="C13355"/>
      <c r="D13355"/>
      <c r="E13355"/>
      <c r="F13355"/>
      <c r="G13355"/>
      <c r="H13355"/>
      <c r="I13355"/>
      <c r="J13355"/>
      <c r="K13355"/>
      <c r="L13355"/>
      <c r="M13355"/>
      <c r="N13355"/>
      <c r="O13355"/>
      <c r="P13355"/>
      <c r="Q13355"/>
    </row>
    <row r="13356" spans="3:17" x14ac:dyDescent="0.35">
      <c r="C13356"/>
      <c r="D13356"/>
      <c r="E13356"/>
      <c r="F13356"/>
      <c r="G13356"/>
      <c r="H13356"/>
      <c r="I13356"/>
      <c r="J13356"/>
      <c r="K13356"/>
      <c r="L13356"/>
      <c r="M13356"/>
      <c r="N13356"/>
      <c r="O13356"/>
      <c r="P13356"/>
      <c r="Q13356"/>
    </row>
    <row r="13357" spans="3:17" x14ac:dyDescent="0.35">
      <c r="C13357"/>
      <c r="D13357"/>
      <c r="E13357"/>
      <c r="F13357"/>
      <c r="G13357"/>
      <c r="H13357"/>
      <c r="I13357"/>
      <c r="J13357"/>
      <c r="K13357"/>
      <c r="L13357"/>
      <c r="M13357"/>
      <c r="N13357"/>
      <c r="O13357"/>
      <c r="P13357"/>
      <c r="Q13357"/>
    </row>
    <row r="13358" spans="3:17" x14ac:dyDescent="0.35">
      <c r="C13358"/>
      <c r="D13358"/>
      <c r="E13358"/>
      <c r="F13358"/>
      <c r="G13358"/>
      <c r="H13358"/>
      <c r="I13358"/>
      <c r="J13358"/>
      <c r="K13358"/>
      <c r="L13358"/>
      <c r="M13358"/>
      <c r="N13358"/>
      <c r="O13358"/>
      <c r="P13358"/>
      <c r="Q13358"/>
    </row>
    <row r="13359" spans="3:17" x14ac:dyDescent="0.35">
      <c r="C13359"/>
      <c r="D13359"/>
      <c r="E13359"/>
      <c r="F13359"/>
      <c r="G13359"/>
      <c r="H13359"/>
      <c r="I13359"/>
      <c r="J13359"/>
      <c r="K13359"/>
      <c r="L13359"/>
      <c r="M13359"/>
      <c r="N13359"/>
      <c r="O13359"/>
      <c r="P13359"/>
      <c r="Q13359"/>
    </row>
    <row r="13360" spans="3:17" x14ac:dyDescent="0.35">
      <c r="C13360"/>
      <c r="D13360"/>
      <c r="E13360"/>
      <c r="F13360"/>
      <c r="G13360"/>
      <c r="H13360"/>
      <c r="I13360"/>
      <c r="J13360"/>
      <c r="K13360"/>
      <c r="L13360"/>
      <c r="M13360"/>
      <c r="N13360"/>
      <c r="O13360"/>
      <c r="P13360"/>
      <c r="Q13360"/>
    </row>
    <row r="13361" spans="3:17" x14ac:dyDescent="0.35">
      <c r="C13361"/>
      <c r="D13361"/>
      <c r="E13361"/>
      <c r="F13361"/>
      <c r="G13361"/>
      <c r="H13361"/>
      <c r="I13361"/>
      <c r="J13361"/>
      <c r="K13361"/>
      <c r="L13361"/>
      <c r="M13361"/>
      <c r="N13361"/>
      <c r="O13361"/>
      <c r="P13361"/>
      <c r="Q13361"/>
    </row>
    <row r="13362" spans="3:17" x14ac:dyDescent="0.35">
      <c r="C13362"/>
      <c r="D13362"/>
      <c r="E13362"/>
      <c r="F13362"/>
      <c r="G13362"/>
      <c r="H13362"/>
      <c r="I13362"/>
      <c r="J13362"/>
      <c r="K13362"/>
      <c r="L13362"/>
      <c r="M13362"/>
      <c r="N13362"/>
      <c r="O13362"/>
      <c r="P13362"/>
      <c r="Q13362"/>
    </row>
    <row r="13363" spans="3:17" x14ac:dyDescent="0.35">
      <c r="C13363"/>
      <c r="D13363"/>
      <c r="E13363"/>
      <c r="F13363"/>
      <c r="G13363"/>
      <c r="H13363"/>
      <c r="I13363"/>
      <c r="J13363"/>
      <c r="K13363"/>
      <c r="L13363"/>
      <c r="M13363"/>
      <c r="N13363"/>
      <c r="O13363"/>
      <c r="P13363"/>
      <c r="Q13363"/>
    </row>
    <row r="13364" spans="3:17" x14ac:dyDescent="0.35">
      <c r="C13364"/>
      <c r="D13364"/>
      <c r="E13364"/>
      <c r="F13364"/>
      <c r="G13364"/>
      <c r="H13364"/>
      <c r="I13364"/>
      <c r="J13364"/>
      <c r="K13364"/>
      <c r="L13364"/>
      <c r="M13364"/>
      <c r="N13364"/>
      <c r="O13364"/>
      <c r="P13364"/>
      <c r="Q13364"/>
    </row>
    <row r="13365" spans="3:17" x14ac:dyDescent="0.35">
      <c r="C13365"/>
      <c r="D13365"/>
      <c r="E13365"/>
      <c r="F13365"/>
      <c r="G13365"/>
      <c r="H13365"/>
      <c r="I13365"/>
      <c r="J13365"/>
      <c r="K13365"/>
      <c r="L13365"/>
      <c r="M13365"/>
      <c r="N13365"/>
      <c r="O13365"/>
      <c r="P13365"/>
      <c r="Q13365"/>
    </row>
    <row r="13366" spans="3:17" x14ac:dyDescent="0.35">
      <c r="C13366"/>
      <c r="D13366"/>
      <c r="E13366"/>
      <c r="F13366"/>
      <c r="G13366"/>
      <c r="H13366"/>
      <c r="I13366"/>
      <c r="J13366"/>
      <c r="K13366"/>
      <c r="L13366"/>
      <c r="M13366"/>
      <c r="N13366"/>
      <c r="O13366"/>
      <c r="P13366"/>
      <c r="Q13366"/>
    </row>
    <row r="13367" spans="3:17" x14ac:dyDescent="0.35">
      <c r="C13367"/>
      <c r="D13367"/>
      <c r="E13367"/>
      <c r="F13367"/>
      <c r="G13367"/>
      <c r="H13367"/>
      <c r="I13367"/>
      <c r="J13367"/>
      <c r="K13367"/>
      <c r="L13367"/>
      <c r="M13367"/>
      <c r="N13367"/>
      <c r="O13367"/>
      <c r="P13367"/>
      <c r="Q13367"/>
    </row>
    <row r="13368" spans="3:17" x14ac:dyDescent="0.35">
      <c r="C13368"/>
      <c r="D13368"/>
      <c r="E13368"/>
      <c r="F13368"/>
      <c r="G13368"/>
      <c r="H13368"/>
      <c r="I13368"/>
      <c r="J13368"/>
      <c r="K13368"/>
      <c r="L13368"/>
      <c r="M13368"/>
      <c r="N13368"/>
      <c r="O13368"/>
      <c r="P13368"/>
      <c r="Q13368"/>
    </row>
    <row r="13369" spans="3:17" x14ac:dyDescent="0.35">
      <c r="C13369"/>
      <c r="D13369"/>
      <c r="E13369"/>
      <c r="F13369"/>
      <c r="G13369"/>
      <c r="H13369"/>
      <c r="I13369"/>
      <c r="J13369"/>
      <c r="K13369"/>
      <c r="L13369"/>
      <c r="M13369"/>
      <c r="N13369"/>
      <c r="O13369"/>
      <c r="P13369"/>
      <c r="Q13369"/>
    </row>
    <row r="13370" spans="3:17" x14ac:dyDescent="0.35">
      <c r="C13370"/>
      <c r="D13370"/>
      <c r="E13370"/>
      <c r="F13370"/>
      <c r="G13370"/>
      <c r="H13370"/>
      <c r="I13370"/>
      <c r="J13370"/>
      <c r="K13370"/>
      <c r="L13370"/>
      <c r="M13370"/>
      <c r="N13370"/>
      <c r="O13370"/>
      <c r="P13370"/>
      <c r="Q13370"/>
    </row>
    <row r="13371" spans="3:17" x14ac:dyDescent="0.35">
      <c r="C13371"/>
      <c r="D13371"/>
      <c r="E13371"/>
      <c r="F13371"/>
      <c r="G13371"/>
      <c r="H13371"/>
      <c r="I13371"/>
      <c r="J13371"/>
      <c r="K13371"/>
      <c r="L13371"/>
      <c r="M13371"/>
      <c r="N13371"/>
      <c r="O13371"/>
      <c r="P13371"/>
      <c r="Q13371"/>
    </row>
    <row r="13372" spans="3:17" x14ac:dyDescent="0.35">
      <c r="C13372"/>
      <c r="D13372"/>
      <c r="E13372"/>
      <c r="F13372"/>
      <c r="G13372"/>
      <c r="H13372"/>
      <c r="I13372"/>
      <c r="J13372"/>
      <c r="K13372"/>
      <c r="L13372"/>
      <c r="M13372"/>
      <c r="N13372"/>
      <c r="O13372"/>
      <c r="P13372"/>
      <c r="Q13372"/>
    </row>
    <row r="13373" spans="3:17" x14ac:dyDescent="0.35">
      <c r="C13373"/>
      <c r="D13373"/>
      <c r="E13373"/>
      <c r="F13373"/>
      <c r="G13373"/>
      <c r="H13373"/>
      <c r="I13373"/>
      <c r="J13373"/>
      <c r="K13373"/>
      <c r="L13373"/>
      <c r="M13373"/>
      <c r="N13373"/>
      <c r="O13373"/>
      <c r="P13373"/>
      <c r="Q13373"/>
    </row>
    <row r="13374" spans="3:17" x14ac:dyDescent="0.35">
      <c r="C13374"/>
      <c r="D13374"/>
      <c r="E13374"/>
      <c r="F13374"/>
      <c r="G13374"/>
      <c r="H13374"/>
      <c r="I13374"/>
      <c r="J13374"/>
      <c r="K13374"/>
      <c r="L13374"/>
      <c r="M13374"/>
      <c r="N13374"/>
      <c r="O13374"/>
      <c r="P13374"/>
      <c r="Q13374"/>
    </row>
    <row r="13375" spans="3:17" x14ac:dyDescent="0.35">
      <c r="C13375"/>
      <c r="D13375"/>
      <c r="E13375"/>
      <c r="F13375"/>
      <c r="G13375"/>
      <c r="H13375"/>
      <c r="I13375"/>
      <c r="J13375"/>
      <c r="K13375"/>
      <c r="L13375"/>
      <c r="M13375"/>
      <c r="N13375"/>
      <c r="O13375"/>
      <c r="P13375"/>
      <c r="Q13375"/>
    </row>
    <row r="13376" spans="3:17" x14ac:dyDescent="0.35">
      <c r="C13376"/>
      <c r="D13376"/>
      <c r="E13376"/>
      <c r="F13376"/>
      <c r="G13376"/>
      <c r="H13376"/>
      <c r="I13376"/>
      <c r="J13376"/>
      <c r="K13376"/>
      <c r="L13376"/>
      <c r="M13376"/>
      <c r="N13376"/>
      <c r="O13376"/>
      <c r="P13376"/>
      <c r="Q13376"/>
    </row>
    <row r="13377" spans="3:17" x14ac:dyDescent="0.35">
      <c r="C13377"/>
      <c r="D13377"/>
      <c r="E13377"/>
      <c r="F13377"/>
      <c r="G13377"/>
      <c r="H13377"/>
      <c r="I13377"/>
      <c r="J13377"/>
      <c r="K13377"/>
      <c r="L13377"/>
      <c r="M13377"/>
      <c r="N13377"/>
      <c r="O13377"/>
      <c r="P13377"/>
      <c r="Q13377"/>
    </row>
    <row r="13378" spans="3:17" x14ac:dyDescent="0.35">
      <c r="C13378"/>
      <c r="D13378"/>
      <c r="E13378"/>
      <c r="F13378"/>
      <c r="G13378"/>
      <c r="H13378"/>
      <c r="I13378"/>
      <c r="J13378"/>
      <c r="K13378"/>
      <c r="L13378"/>
      <c r="M13378"/>
      <c r="N13378"/>
      <c r="O13378"/>
      <c r="P13378"/>
      <c r="Q13378"/>
    </row>
    <row r="13379" spans="3:17" x14ac:dyDescent="0.35">
      <c r="C13379"/>
      <c r="D13379"/>
      <c r="E13379"/>
      <c r="F13379"/>
      <c r="G13379"/>
      <c r="H13379"/>
      <c r="I13379"/>
      <c r="J13379"/>
      <c r="K13379"/>
      <c r="L13379"/>
      <c r="M13379"/>
      <c r="N13379"/>
      <c r="O13379"/>
      <c r="P13379"/>
      <c r="Q13379"/>
    </row>
    <row r="13380" spans="3:17" x14ac:dyDescent="0.35">
      <c r="C13380"/>
      <c r="D13380"/>
      <c r="E13380"/>
      <c r="F13380"/>
      <c r="G13380"/>
      <c r="H13380"/>
      <c r="I13380"/>
      <c r="J13380"/>
      <c r="K13380"/>
      <c r="L13380"/>
      <c r="M13380"/>
      <c r="N13380"/>
      <c r="O13380"/>
      <c r="P13380"/>
      <c r="Q13380"/>
    </row>
    <row r="13381" spans="3:17" x14ac:dyDescent="0.35">
      <c r="C13381"/>
      <c r="D13381"/>
      <c r="E13381"/>
      <c r="F13381"/>
      <c r="G13381"/>
      <c r="H13381"/>
      <c r="I13381"/>
      <c r="J13381"/>
      <c r="K13381"/>
      <c r="L13381"/>
      <c r="M13381"/>
      <c r="N13381"/>
      <c r="O13381"/>
      <c r="P13381"/>
      <c r="Q13381"/>
    </row>
    <row r="13382" spans="3:17" x14ac:dyDescent="0.35">
      <c r="C13382"/>
      <c r="D13382"/>
      <c r="E13382"/>
      <c r="F13382"/>
      <c r="G13382"/>
      <c r="H13382"/>
      <c r="I13382"/>
      <c r="J13382"/>
      <c r="K13382"/>
      <c r="L13382"/>
      <c r="M13382"/>
      <c r="N13382"/>
      <c r="O13382"/>
      <c r="P13382"/>
      <c r="Q13382"/>
    </row>
    <row r="13383" spans="3:17" x14ac:dyDescent="0.35">
      <c r="C13383"/>
      <c r="D13383"/>
      <c r="E13383"/>
      <c r="F13383"/>
      <c r="G13383"/>
      <c r="H13383"/>
      <c r="I13383"/>
      <c r="J13383"/>
      <c r="K13383"/>
      <c r="L13383"/>
      <c r="M13383"/>
      <c r="N13383"/>
      <c r="O13383"/>
      <c r="P13383"/>
      <c r="Q13383"/>
    </row>
    <row r="13384" spans="3:17" x14ac:dyDescent="0.35">
      <c r="C13384"/>
      <c r="D13384"/>
      <c r="E13384"/>
      <c r="F13384"/>
      <c r="G13384"/>
      <c r="H13384"/>
      <c r="I13384"/>
      <c r="J13384"/>
      <c r="K13384"/>
      <c r="L13384"/>
      <c r="M13384"/>
      <c r="N13384"/>
      <c r="O13384"/>
      <c r="P13384"/>
      <c r="Q13384"/>
    </row>
    <row r="13385" spans="3:17" x14ac:dyDescent="0.35">
      <c r="C13385"/>
      <c r="D13385"/>
      <c r="E13385"/>
      <c r="F13385"/>
      <c r="G13385"/>
      <c r="H13385"/>
      <c r="I13385"/>
      <c r="J13385"/>
      <c r="K13385"/>
      <c r="L13385"/>
      <c r="M13385"/>
      <c r="N13385"/>
      <c r="O13385"/>
      <c r="P13385"/>
      <c r="Q13385"/>
    </row>
    <row r="13386" spans="3:17" x14ac:dyDescent="0.35">
      <c r="C13386"/>
      <c r="D13386"/>
      <c r="E13386"/>
      <c r="F13386"/>
      <c r="G13386"/>
      <c r="H13386"/>
      <c r="I13386"/>
      <c r="J13386"/>
      <c r="K13386"/>
      <c r="L13386"/>
      <c r="M13386"/>
      <c r="N13386"/>
      <c r="O13386"/>
      <c r="P13386"/>
      <c r="Q13386"/>
    </row>
    <row r="13387" spans="3:17" x14ac:dyDescent="0.35">
      <c r="C13387"/>
      <c r="D13387"/>
      <c r="E13387"/>
      <c r="F13387"/>
      <c r="G13387"/>
      <c r="H13387"/>
      <c r="I13387"/>
      <c r="J13387"/>
      <c r="K13387"/>
      <c r="L13387"/>
      <c r="M13387"/>
      <c r="N13387"/>
      <c r="O13387"/>
      <c r="P13387"/>
      <c r="Q13387"/>
    </row>
    <row r="13388" spans="3:17" x14ac:dyDescent="0.35">
      <c r="C13388"/>
      <c r="D13388"/>
      <c r="E13388"/>
      <c r="F13388"/>
      <c r="G13388"/>
      <c r="H13388"/>
      <c r="I13388"/>
      <c r="J13388"/>
      <c r="K13388"/>
      <c r="L13388"/>
      <c r="M13388"/>
      <c r="N13388"/>
      <c r="O13388"/>
      <c r="P13388"/>
      <c r="Q13388"/>
    </row>
    <row r="13389" spans="3:17" x14ac:dyDescent="0.35">
      <c r="C13389"/>
      <c r="D13389"/>
      <c r="E13389"/>
      <c r="F13389"/>
      <c r="G13389"/>
      <c r="H13389"/>
      <c r="I13389"/>
      <c r="J13389"/>
      <c r="K13389"/>
      <c r="L13389"/>
      <c r="M13389"/>
      <c r="N13389"/>
      <c r="O13389"/>
      <c r="P13389"/>
      <c r="Q13389"/>
    </row>
    <row r="13390" spans="3:17" x14ac:dyDescent="0.35">
      <c r="C13390"/>
      <c r="D13390"/>
      <c r="E13390"/>
      <c r="F13390"/>
      <c r="G13390"/>
      <c r="H13390"/>
      <c r="I13390"/>
      <c r="J13390"/>
      <c r="K13390"/>
      <c r="L13390"/>
      <c r="M13390"/>
      <c r="N13390"/>
      <c r="O13390"/>
      <c r="P13390"/>
      <c r="Q13390"/>
    </row>
    <row r="13391" spans="3:17" x14ac:dyDescent="0.35">
      <c r="C13391"/>
      <c r="D13391"/>
      <c r="E13391"/>
      <c r="F13391"/>
      <c r="G13391"/>
      <c r="H13391"/>
      <c r="I13391"/>
      <c r="J13391"/>
      <c r="K13391"/>
      <c r="L13391"/>
      <c r="M13391"/>
      <c r="N13391"/>
      <c r="O13391"/>
      <c r="P13391"/>
      <c r="Q13391"/>
    </row>
    <row r="13392" spans="3:17" x14ac:dyDescent="0.35">
      <c r="C13392"/>
      <c r="D13392"/>
      <c r="E13392"/>
      <c r="F13392"/>
      <c r="G13392"/>
      <c r="H13392"/>
      <c r="I13392"/>
      <c r="J13392"/>
      <c r="K13392"/>
      <c r="L13392"/>
      <c r="M13392"/>
      <c r="N13392"/>
      <c r="O13392"/>
      <c r="P13392"/>
      <c r="Q13392"/>
    </row>
    <row r="13393" spans="3:17" x14ac:dyDescent="0.35">
      <c r="C13393"/>
      <c r="D13393"/>
      <c r="E13393"/>
      <c r="F13393"/>
      <c r="G13393"/>
      <c r="H13393"/>
      <c r="I13393"/>
      <c r="J13393"/>
      <c r="K13393"/>
      <c r="L13393"/>
      <c r="M13393"/>
      <c r="N13393"/>
      <c r="O13393"/>
      <c r="P13393"/>
      <c r="Q13393"/>
    </row>
    <row r="13394" spans="3:17" x14ac:dyDescent="0.35">
      <c r="C13394"/>
      <c r="D13394"/>
      <c r="E13394"/>
      <c r="F13394"/>
      <c r="G13394"/>
      <c r="H13394"/>
      <c r="I13394"/>
      <c r="J13394"/>
      <c r="K13394"/>
      <c r="L13394"/>
      <c r="M13394"/>
      <c r="N13394"/>
      <c r="O13394"/>
      <c r="P13394"/>
      <c r="Q13394"/>
    </row>
    <row r="13395" spans="3:17" x14ac:dyDescent="0.35">
      <c r="C13395"/>
      <c r="D13395"/>
      <c r="E13395"/>
      <c r="F13395"/>
      <c r="G13395"/>
      <c r="H13395"/>
      <c r="I13395"/>
      <c r="J13395"/>
      <c r="K13395"/>
      <c r="L13395"/>
      <c r="M13395"/>
      <c r="N13395"/>
      <c r="O13395"/>
      <c r="P13395"/>
      <c r="Q13395"/>
    </row>
    <row r="13396" spans="3:17" x14ac:dyDescent="0.35">
      <c r="C13396"/>
      <c r="D13396"/>
      <c r="E13396"/>
      <c r="F13396"/>
      <c r="G13396"/>
      <c r="H13396"/>
      <c r="I13396"/>
      <c r="J13396"/>
      <c r="K13396"/>
      <c r="L13396"/>
      <c r="M13396"/>
      <c r="N13396"/>
      <c r="O13396"/>
      <c r="P13396"/>
      <c r="Q13396"/>
    </row>
    <row r="13397" spans="3:17" x14ac:dyDescent="0.35">
      <c r="C13397"/>
      <c r="D13397"/>
      <c r="E13397"/>
      <c r="F13397"/>
      <c r="G13397"/>
      <c r="H13397"/>
      <c r="I13397"/>
      <c r="J13397"/>
      <c r="K13397"/>
      <c r="L13397"/>
      <c r="M13397"/>
      <c r="N13397"/>
      <c r="O13397"/>
      <c r="P13397"/>
      <c r="Q13397"/>
    </row>
    <row r="13398" spans="3:17" x14ac:dyDescent="0.35">
      <c r="C13398"/>
      <c r="D13398"/>
      <c r="E13398"/>
      <c r="F13398"/>
      <c r="G13398"/>
      <c r="H13398"/>
      <c r="I13398"/>
      <c r="J13398"/>
      <c r="K13398"/>
      <c r="L13398"/>
      <c r="M13398"/>
      <c r="N13398"/>
      <c r="O13398"/>
      <c r="P13398"/>
      <c r="Q13398"/>
    </row>
    <row r="13399" spans="3:17" x14ac:dyDescent="0.35">
      <c r="C13399"/>
      <c r="D13399"/>
      <c r="E13399"/>
      <c r="F13399"/>
      <c r="G13399"/>
      <c r="H13399"/>
      <c r="I13399"/>
      <c r="J13399"/>
      <c r="K13399"/>
      <c r="L13399"/>
      <c r="M13399"/>
      <c r="N13399"/>
      <c r="O13399"/>
      <c r="P13399"/>
      <c r="Q13399"/>
    </row>
    <row r="13400" spans="3:17" x14ac:dyDescent="0.35">
      <c r="C13400"/>
      <c r="D13400"/>
      <c r="E13400"/>
      <c r="F13400"/>
      <c r="G13400"/>
      <c r="H13400"/>
      <c r="I13400"/>
      <c r="J13400"/>
      <c r="K13400"/>
      <c r="L13400"/>
      <c r="M13400"/>
      <c r="N13400"/>
      <c r="O13400"/>
      <c r="P13400"/>
      <c r="Q13400"/>
    </row>
    <row r="13401" spans="3:17" x14ac:dyDescent="0.35">
      <c r="C13401"/>
      <c r="D13401"/>
      <c r="E13401"/>
      <c r="F13401"/>
      <c r="G13401"/>
      <c r="H13401"/>
      <c r="I13401"/>
      <c r="J13401"/>
      <c r="K13401"/>
      <c r="L13401"/>
      <c r="M13401"/>
      <c r="N13401"/>
      <c r="O13401"/>
      <c r="P13401"/>
      <c r="Q13401"/>
    </row>
    <row r="13402" spans="3:17" x14ac:dyDescent="0.35">
      <c r="C13402"/>
      <c r="D13402"/>
      <c r="E13402"/>
      <c r="F13402"/>
      <c r="G13402"/>
      <c r="H13402"/>
      <c r="I13402"/>
      <c r="J13402"/>
      <c r="K13402"/>
      <c r="L13402"/>
      <c r="M13402"/>
      <c r="N13402"/>
      <c r="O13402"/>
      <c r="P13402"/>
      <c r="Q13402"/>
    </row>
    <row r="13403" spans="3:17" x14ac:dyDescent="0.35">
      <c r="C13403"/>
      <c r="D13403"/>
      <c r="E13403"/>
      <c r="F13403"/>
      <c r="G13403"/>
      <c r="H13403"/>
      <c r="I13403"/>
      <c r="J13403"/>
      <c r="K13403"/>
      <c r="L13403"/>
      <c r="M13403"/>
      <c r="N13403"/>
      <c r="O13403"/>
      <c r="P13403"/>
      <c r="Q13403"/>
    </row>
    <row r="13404" spans="3:17" x14ac:dyDescent="0.35">
      <c r="C13404"/>
      <c r="D13404"/>
      <c r="E13404"/>
      <c r="F13404"/>
      <c r="G13404"/>
      <c r="H13404"/>
      <c r="I13404"/>
      <c r="J13404"/>
      <c r="K13404"/>
      <c r="L13404"/>
      <c r="M13404"/>
      <c r="N13404"/>
      <c r="O13404"/>
      <c r="P13404"/>
      <c r="Q13404"/>
    </row>
    <row r="13405" spans="3:17" x14ac:dyDescent="0.35">
      <c r="C13405"/>
      <c r="D13405"/>
      <c r="E13405"/>
      <c r="F13405"/>
      <c r="G13405"/>
      <c r="H13405"/>
      <c r="I13405"/>
      <c r="J13405"/>
      <c r="K13405"/>
      <c r="L13405"/>
      <c r="M13405"/>
      <c r="N13405"/>
      <c r="O13405"/>
      <c r="P13405"/>
      <c r="Q13405"/>
    </row>
    <row r="13406" spans="3:17" x14ac:dyDescent="0.35">
      <c r="C13406"/>
      <c r="D13406"/>
      <c r="E13406"/>
      <c r="F13406"/>
      <c r="G13406"/>
      <c r="H13406"/>
      <c r="I13406"/>
      <c r="J13406"/>
      <c r="K13406"/>
      <c r="L13406"/>
      <c r="M13406"/>
      <c r="N13406"/>
      <c r="O13406"/>
      <c r="P13406"/>
      <c r="Q13406"/>
    </row>
    <row r="13407" spans="3:17" x14ac:dyDescent="0.35">
      <c r="C13407"/>
      <c r="D13407"/>
      <c r="E13407"/>
      <c r="F13407"/>
      <c r="G13407"/>
      <c r="H13407"/>
      <c r="I13407"/>
      <c r="J13407"/>
      <c r="K13407"/>
      <c r="L13407"/>
      <c r="M13407"/>
      <c r="N13407"/>
      <c r="O13407"/>
      <c r="P13407"/>
      <c r="Q13407"/>
    </row>
    <row r="13408" spans="3:17" x14ac:dyDescent="0.35">
      <c r="C13408"/>
      <c r="D13408"/>
      <c r="E13408"/>
      <c r="F13408"/>
      <c r="G13408"/>
      <c r="H13408"/>
      <c r="I13408"/>
      <c r="J13408"/>
      <c r="K13408"/>
      <c r="L13408"/>
      <c r="M13408"/>
      <c r="N13408"/>
      <c r="O13408"/>
      <c r="P13408"/>
      <c r="Q13408"/>
    </row>
    <row r="13409" spans="3:17" x14ac:dyDescent="0.35">
      <c r="C13409"/>
      <c r="D13409"/>
      <c r="E13409"/>
      <c r="F13409"/>
      <c r="G13409"/>
      <c r="H13409"/>
      <c r="I13409"/>
      <c r="J13409"/>
      <c r="K13409"/>
      <c r="L13409"/>
      <c r="M13409"/>
      <c r="N13409"/>
      <c r="O13409"/>
      <c r="P13409"/>
      <c r="Q13409"/>
    </row>
    <row r="13410" spans="3:17" x14ac:dyDescent="0.35">
      <c r="C13410"/>
      <c r="D13410"/>
      <c r="E13410"/>
      <c r="F13410"/>
      <c r="G13410"/>
      <c r="H13410"/>
      <c r="I13410"/>
      <c r="J13410"/>
      <c r="K13410"/>
      <c r="L13410"/>
      <c r="M13410"/>
      <c r="N13410"/>
      <c r="O13410"/>
      <c r="P13410"/>
      <c r="Q13410"/>
    </row>
    <row r="13411" spans="3:17" x14ac:dyDescent="0.35">
      <c r="C13411"/>
      <c r="D13411"/>
      <c r="E13411"/>
      <c r="F13411"/>
      <c r="G13411"/>
      <c r="H13411"/>
      <c r="I13411"/>
      <c r="J13411"/>
      <c r="K13411"/>
      <c r="L13411"/>
      <c r="M13411"/>
      <c r="N13411"/>
      <c r="O13411"/>
      <c r="P13411"/>
      <c r="Q13411"/>
    </row>
    <row r="13412" spans="3:17" x14ac:dyDescent="0.35">
      <c r="C13412"/>
      <c r="D13412"/>
      <c r="E13412"/>
      <c r="F13412"/>
      <c r="G13412"/>
      <c r="H13412"/>
      <c r="I13412"/>
      <c r="J13412"/>
      <c r="K13412"/>
      <c r="L13412"/>
      <c r="M13412"/>
      <c r="N13412"/>
      <c r="O13412"/>
      <c r="P13412"/>
      <c r="Q13412"/>
    </row>
    <row r="13413" spans="3:17" x14ac:dyDescent="0.35">
      <c r="C13413"/>
      <c r="D13413"/>
      <c r="E13413"/>
      <c r="F13413"/>
      <c r="G13413"/>
      <c r="H13413"/>
      <c r="I13413"/>
      <c r="J13413"/>
      <c r="K13413"/>
      <c r="L13413"/>
      <c r="M13413"/>
      <c r="N13413"/>
      <c r="O13413"/>
      <c r="P13413"/>
      <c r="Q13413"/>
    </row>
    <row r="13414" spans="3:17" x14ac:dyDescent="0.35">
      <c r="C13414"/>
      <c r="D13414"/>
      <c r="E13414"/>
      <c r="F13414"/>
      <c r="G13414"/>
      <c r="H13414"/>
      <c r="I13414"/>
      <c r="J13414"/>
      <c r="K13414"/>
      <c r="L13414"/>
      <c r="M13414"/>
      <c r="N13414"/>
      <c r="O13414"/>
      <c r="P13414"/>
      <c r="Q13414"/>
    </row>
    <row r="13415" spans="3:17" x14ac:dyDescent="0.35">
      <c r="C13415"/>
      <c r="D13415"/>
      <c r="E13415"/>
      <c r="F13415"/>
      <c r="G13415"/>
      <c r="H13415"/>
      <c r="I13415"/>
      <c r="J13415"/>
      <c r="K13415"/>
      <c r="L13415"/>
      <c r="M13415"/>
      <c r="N13415"/>
      <c r="O13415"/>
      <c r="P13415"/>
      <c r="Q13415"/>
    </row>
    <row r="13416" spans="3:17" x14ac:dyDescent="0.35">
      <c r="C13416"/>
      <c r="D13416"/>
      <c r="E13416"/>
      <c r="F13416"/>
      <c r="G13416"/>
      <c r="H13416"/>
      <c r="I13416"/>
      <c r="J13416"/>
      <c r="K13416"/>
      <c r="L13416"/>
      <c r="M13416"/>
      <c r="N13416"/>
      <c r="O13416"/>
      <c r="P13416"/>
      <c r="Q13416"/>
    </row>
    <row r="13417" spans="3:17" x14ac:dyDescent="0.35">
      <c r="C13417"/>
      <c r="D13417"/>
      <c r="E13417"/>
      <c r="F13417"/>
      <c r="G13417"/>
      <c r="H13417"/>
      <c r="I13417"/>
      <c r="J13417"/>
      <c r="K13417"/>
      <c r="L13417"/>
      <c r="M13417"/>
      <c r="N13417"/>
      <c r="O13417"/>
      <c r="P13417"/>
      <c r="Q13417"/>
    </row>
    <row r="13418" spans="3:17" x14ac:dyDescent="0.35">
      <c r="C13418"/>
      <c r="D13418"/>
      <c r="E13418"/>
      <c r="F13418"/>
      <c r="G13418"/>
      <c r="H13418"/>
      <c r="I13418"/>
      <c r="J13418"/>
      <c r="K13418"/>
      <c r="L13418"/>
      <c r="M13418"/>
      <c r="N13418"/>
      <c r="O13418"/>
      <c r="P13418"/>
      <c r="Q13418"/>
    </row>
    <row r="13419" spans="3:17" x14ac:dyDescent="0.35">
      <c r="C13419"/>
      <c r="D13419"/>
      <c r="E13419"/>
      <c r="F13419"/>
      <c r="G13419"/>
      <c r="H13419"/>
      <c r="I13419"/>
      <c r="J13419"/>
      <c r="K13419"/>
      <c r="L13419"/>
      <c r="M13419"/>
      <c r="N13419"/>
      <c r="O13419"/>
      <c r="P13419"/>
      <c r="Q13419"/>
    </row>
    <row r="13420" spans="3:17" x14ac:dyDescent="0.35">
      <c r="C13420"/>
      <c r="D13420"/>
      <c r="E13420"/>
      <c r="F13420"/>
      <c r="G13420"/>
      <c r="H13420"/>
      <c r="I13420"/>
      <c r="J13420"/>
      <c r="K13420"/>
      <c r="L13420"/>
      <c r="M13420"/>
      <c r="N13420"/>
      <c r="O13420"/>
      <c r="P13420"/>
      <c r="Q13420"/>
    </row>
    <row r="13421" spans="3:17" x14ac:dyDescent="0.35">
      <c r="C13421"/>
      <c r="D13421"/>
      <c r="E13421"/>
      <c r="F13421"/>
      <c r="G13421"/>
      <c r="H13421"/>
      <c r="I13421"/>
      <c r="J13421"/>
      <c r="K13421"/>
      <c r="L13421"/>
      <c r="M13421"/>
      <c r="N13421"/>
      <c r="O13421"/>
      <c r="P13421"/>
      <c r="Q13421"/>
    </row>
    <row r="13422" spans="3:17" x14ac:dyDescent="0.35">
      <c r="C13422"/>
      <c r="D13422"/>
      <c r="E13422"/>
      <c r="F13422"/>
      <c r="G13422"/>
      <c r="H13422"/>
      <c r="I13422"/>
      <c r="J13422"/>
      <c r="K13422"/>
      <c r="L13422"/>
      <c r="M13422"/>
      <c r="N13422"/>
      <c r="O13422"/>
      <c r="P13422"/>
      <c r="Q13422"/>
    </row>
    <row r="13423" spans="3:17" x14ac:dyDescent="0.35">
      <c r="C13423"/>
      <c r="D13423"/>
      <c r="E13423"/>
      <c r="F13423"/>
      <c r="G13423"/>
      <c r="H13423"/>
      <c r="I13423"/>
      <c r="J13423"/>
      <c r="K13423"/>
      <c r="L13423"/>
      <c r="M13423"/>
      <c r="N13423"/>
      <c r="O13423"/>
      <c r="P13423"/>
      <c r="Q13423"/>
    </row>
    <row r="13424" spans="3:17" x14ac:dyDescent="0.35">
      <c r="C13424"/>
      <c r="D13424"/>
      <c r="E13424"/>
      <c r="F13424"/>
      <c r="G13424"/>
      <c r="H13424"/>
      <c r="I13424"/>
      <c r="J13424"/>
      <c r="K13424"/>
      <c r="L13424"/>
      <c r="M13424"/>
      <c r="N13424"/>
      <c r="O13424"/>
      <c r="P13424"/>
      <c r="Q13424"/>
    </row>
    <row r="13425" spans="3:17" x14ac:dyDescent="0.35">
      <c r="C13425"/>
      <c r="D13425"/>
      <c r="E13425"/>
      <c r="F13425"/>
      <c r="G13425"/>
      <c r="H13425"/>
      <c r="I13425"/>
      <c r="J13425"/>
      <c r="K13425"/>
      <c r="L13425"/>
      <c r="M13425"/>
      <c r="N13425"/>
      <c r="O13425"/>
      <c r="P13425"/>
      <c r="Q13425"/>
    </row>
    <row r="13426" spans="3:17" x14ac:dyDescent="0.35">
      <c r="C13426"/>
      <c r="D13426"/>
      <c r="E13426"/>
      <c r="F13426"/>
      <c r="G13426"/>
      <c r="H13426"/>
      <c r="I13426"/>
      <c r="J13426"/>
      <c r="K13426"/>
      <c r="L13426"/>
      <c r="M13426"/>
      <c r="N13426"/>
      <c r="O13426"/>
      <c r="P13426"/>
      <c r="Q13426"/>
    </row>
    <row r="13427" spans="3:17" x14ac:dyDescent="0.35">
      <c r="C13427"/>
      <c r="D13427"/>
      <c r="E13427"/>
      <c r="F13427"/>
      <c r="G13427"/>
      <c r="H13427"/>
      <c r="I13427"/>
      <c r="J13427"/>
      <c r="K13427"/>
      <c r="L13427"/>
      <c r="M13427"/>
      <c r="N13427"/>
      <c r="O13427"/>
      <c r="P13427"/>
      <c r="Q13427"/>
    </row>
    <row r="13428" spans="3:17" x14ac:dyDescent="0.35">
      <c r="C13428"/>
      <c r="D13428"/>
      <c r="E13428"/>
      <c r="F13428"/>
      <c r="G13428"/>
      <c r="H13428"/>
      <c r="I13428"/>
      <c r="J13428"/>
      <c r="K13428"/>
      <c r="L13428"/>
      <c r="M13428"/>
      <c r="N13428"/>
      <c r="O13428"/>
      <c r="P13428"/>
      <c r="Q13428"/>
    </row>
    <row r="13429" spans="3:17" x14ac:dyDescent="0.35">
      <c r="C13429"/>
      <c r="D13429"/>
      <c r="E13429"/>
      <c r="F13429"/>
      <c r="G13429"/>
      <c r="H13429"/>
      <c r="I13429"/>
      <c r="J13429"/>
      <c r="K13429"/>
      <c r="L13429"/>
      <c r="M13429"/>
      <c r="N13429"/>
      <c r="O13429"/>
      <c r="P13429"/>
      <c r="Q13429"/>
    </row>
    <row r="13430" spans="3:17" x14ac:dyDescent="0.35">
      <c r="C13430"/>
      <c r="D13430"/>
      <c r="E13430"/>
      <c r="F13430"/>
      <c r="G13430"/>
      <c r="H13430"/>
      <c r="I13430"/>
      <c r="J13430"/>
      <c r="K13430"/>
      <c r="L13430"/>
      <c r="M13430"/>
      <c r="N13430"/>
      <c r="O13430"/>
      <c r="P13430"/>
      <c r="Q13430"/>
    </row>
    <row r="13431" spans="3:17" x14ac:dyDescent="0.35">
      <c r="C13431"/>
      <c r="D13431"/>
      <c r="E13431"/>
      <c r="F13431"/>
      <c r="G13431"/>
      <c r="H13431"/>
      <c r="I13431"/>
      <c r="J13431"/>
      <c r="K13431"/>
      <c r="L13431"/>
      <c r="M13431"/>
      <c r="N13431"/>
      <c r="O13431"/>
      <c r="P13431"/>
      <c r="Q13431"/>
    </row>
    <row r="13432" spans="3:17" x14ac:dyDescent="0.35">
      <c r="C13432"/>
      <c r="D13432"/>
      <c r="E13432"/>
      <c r="F13432"/>
      <c r="G13432"/>
      <c r="H13432"/>
      <c r="I13432"/>
      <c r="J13432"/>
      <c r="K13432"/>
      <c r="L13432"/>
      <c r="M13432"/>
      <c r="N13432"/>
      <c r="O13432"/>
      <c r="P13432"/>
      <c r="Q13432"/>
    </row>
    <row r="13433" spans="3:17" x14ac:dyDescent="0.35">
      <c r="C13433"/>
      <c r="D13433"/>
      <c r="E13433"/>
      <c r="F13433"/>
      <c r="G13433"/>
      <c r="H13433"/>
      <c r="I13433"/>
      <c r="J13433"/>
      <c r="K13433"/>
      <c r="L13433"/>
      <c r="M13433"/>
      <c r="N13433"/>
      <c r="O13433"/>
      <c r="P13433"/>
      <c r="Q13433"/>
    </row>
    <row r="13434" spans="3:17" x14ac:dyDescent="0.35">
      <c r="C13434"/>
      <c r="D13434"/>
      <c r="E13434"/>
      <c r="F13434"/>
      <c r="G13434"/>
      <c r="H13434"/>
      <c r="I13434"/>
      <c r="J13434"/>
      <c r="K13434"/>
      <c r="L13434"/>
      <c r="M13434"/>
      <c r="N13434"/>
      <c r="O13434"/>
      <c r="P13434"/>
      <c r="Q13434"/>
    </row>
    <row r="13435" spans="3:17" x14ac:dyDescent="0.35">
      <c r="C13435"/>
      <c r="D13435"/>
      <c r="E13435"/>
      <c r="F13435"/>
      <c r="G13435"/>
      <c r="H13435"/>
      <c r="I13435"/>
      <c r="J13435"/>
      <c r="K13435"/>
      <c r="L13435"/>
      <c r="M13435"/>
      <c r="N13435"/>
      <c r="O13435"/>
      <c r="P13435"/>
      <c r="Q13435"/>
    </row>
    <row r="13436" spans="3:17" x14ac:dyDescent="0.35">
      <c r="C13436"/>
      <c r="D13436"/>
      <c r="E13436"/>
      <c r="F13436"/>
      <c r="G13436"/>
      <c r="H13436"/>
      <c r="I13436"/>
      <c r="J13436"/>
      <c r="K13436"/>
      <c r="L13436"/>
      <c r="M13436"/>
      <c r="N13436"/>
      <c r="O13436"/>
      <c r="P13436"/>
      <c r="Q13436"/>
    </row>
    <row r="13437" spans="3:17" x14ac:dyDescent="0.35">
      <c r="C13437"/>
      <c r="D13437"/>
      <c r="E13437"/>
      <c r="F13437"/>
      <c r="G13437"/>
      <c r="H13437"/>
      <c r="I13437"/>
      <c r="J13437"/>
      <c r="K13437"/>
      <c r="L13437"/>
      <c r="M13437"/>
      <c r="N13437"/>
      <c r="O13437"/>
      <c r="P13437"/>
      <c r="Q13437"/>
    </row>
    <row r="13438" spans="3:17" x14ac:dyDescent="0.35">
      <c r="C13438"/>
      <c r="D13438"/>
      <c r="E13438"/>
      <c r="F13438"/>
      <c r="G13438"/>
      <c r="H13438"/>
      <c r="I13438"/>
      <c r="J13438"/>
      <c r="K13438"/>
      <c r="L13438"/>
      <c r="M13438"/>
      <c r="N13438"/>
      <c r="O13438"/>
      <c r="P13438"/>
      <c r="Q13438"/>
    </row>
    <row r="13439" spans="3:17" x14ac:dyDescent="0.35">
      <c r="C13439"/>
      <c r="D13439"/>
      <c r="E13439"/>
      <c r="F13439"/>
      <c r="G13439"/>
      <c r="H13439"/>
      <c r="I13439"/>
      <c r="J13439"/>
      <c r="K13439"/>
      <c r="L13439"/>
      <c r="M13439"/>
      <c r="N13439"/>
      <c r="O13439"/>
      <c r="P13439"/>
      <c r="Q13439"/>
    </row>
    <row r="13440" spans="3:17" x14ac:dyDescent="0.35">
      <c r="C13440"/>
      <c r="D13440"/>
      <c r="E13440"/>
      <c r="F13440"/>
      <c r="G13440"/>
      <c r="H13440"/>
      <c r="I13440"/>
      <c r="J13440"/>
      <c r="K13440"/>
      <c r="L13440"/>
      <c r="M13440"/>
      <c r="N13440"/>
      <c r="O13440"/>
      <c r="P13440"/>
      <c r="Q13440"/>
    </row>
    <row r="13441" spans="3:17" x14ac:dyDescent="0.35">
      <c r="C13441"/>
      <c r="D13441"/>
      <c r="E13441"/>
      <c r="F13441"/>
      <c r="G13441"/>
      <c r="H13441"/>
      <c r="I13441"/>
      <c r="J13441"/>
      <c r="K13441"/>
      <c r="L13441"/>
      <c r="M13441"/>
      <c r="N13441"/>
      <c r="O13441"/>
      <c r="P13441"/>
      <c r="Q13441"/>
    </row>
    <row r="13442" spans="3:17" x14ac:dyDescent="0.35">
      <c r="C13442"/>
      <c r="D13442"/>
      <c r="E13442"/>
      <c r="F13442"/>
      <c r="G13442"/>
      <c r="H13442"/>
      <c r="I13442"/>
      <c r="J13442"/>
      <c r="K13442"/>
      <c r="L13442"/>
      <c r="M13442"/>
      <c r="N13442"/>
      <c r="O13442"/>
      <c r="P13442"/>
      <c r="Q13442"/>
    </row>
    <row r="13443" spans="3:17" x14ac:dyDescent="0.35">
      <c r="C13443"/>
      <c r="D13443"/>
      <c r="E13443"/>
      <c r="F13443"/>
      <c r="G13443"/>
      <c r="H13443"/>
      <c r="I13443"/>
      <c r="J13443"/>
      <c r="K13443"/>
      <c r="L13443"/>
      <c r="M13443"/>
      <c r="N13443"/>
      <c r="O13443"/>
      <c r="P13443"/>
      <c r="Q13443"/>
    </row>
    <row r="13444" spans="3:17" x14ac:dyDescent="0.35">
      <c r="C13444"/>
      <c r="D13444"/>
      <c r="E13444"/>
      <c r="F13444"/>
      <c r="G13444"/>
      <c r="H13444"/>
      <c r="I13444"/>
      <c r="J13444"/>
      <c r="K13444"/>
      <c r="L13444"/>
      <c r="M13444"/>
      <c r="N13444"/>
      <c r="O13444"/>
      <c r="P13444"/>
      <c r="Q13444"/>
    </row>
    <row r="13445" spans="3:17" x14ac:dyDescent="0.35">
      <c r="C13445"/>
      <c r="D13445"/>
      <c r="E13445"/>
      <c r="F13445"/>
      <c r="G13445"/>
      <c r="H13445"/>
      <c r="I13445"/>
      <c r="J13445"/>
      <c r="K13445"/>
      <c r="L13445"/>
      <c r="M13445"/>
      <c r="N13445"/>
      <c r="O13445"/>
      <c r="P13445"/>
      <c r="Q13445"/>
    </row>
    <row r="13446" spans="3:17" x14ac:dyDescent="0.35">
      <c r="C13446"/>
      <c r="D13446"/>
      <c r="E13446"/>
      <c r="F13446"/>
      <c r="G13446"/>
      <c r="H13446"/>
      <c r="I13446"/>
      <c r="J13446"/>
      <c r="K13446"/>
      <c r="L13446"/>
      <c r="M13446"/>
      <c r="N13446"/>
      <c r="O13446"/>
      <c r="P13446"/>
      <c r="Q13446"/>
    </row>
    <row r="13447" spans="3:17" x14ac:dyDescent="0.35">
      <c r="C13447"/>
      <c r="D13447"/>
      <c r="E13447"/>
      <c r="F13447"/>
      <c r="G13447"/>
      <c r="H13447"/>
      <c r="I13447"/>
      <c r="J13447"/>
      <c r="K13447"/>
      <c r="L13447"/>
      <c r="M13447"/>
      <c r="N13447"/>
      <c r="O13447"/>
      <c r="P13447"/>
      <c r="Q13447"/>
    </row>
    <row r="13448" spans="3:17" x14ac:dyDescent="0.35">
      <c r="C13448"/>
      <c r="D13448"/>
      <c r="E13448"/>
      <c r="F13448"/>
      <c r="G13448"/>
      <c r="H13448"/>
      <c r="I13448"/>
      <c r="J13448"/>
      <c r="K13448"/>
      <c r="L13448"/>
      <c r="M13448"/>
      <c r="N13448"/>
      <c r="O13448"/>
      <c r="P13448"/>
      <c r="Q13448"/>
    </row>
    <row r="13449" spans="3:17" x14ac:dyDescent="0.35">
      <c r="C13449"/>
      <c r="D13449"/>
      <c r="E13449"/>
      <c r="F13449"/>
      <c r="G13449"/>
      <c r="H13449"/>
      <c r="I13449"/>
      <c r="J13449"/>
      <c r="K13449"/>
      <c r="L13449"/>
      <c r="M13449"/>
      <c r="N13449"/>
      <c r="O13449"/>
      <c r="P13449"/>
      <c r="Q13449"/>
    </row>
    <row r="13450" spans="3:17" x14ac:dyDescent="0.35">
      <c r="C13450"/>
      <c r="D13450"/>
      <c r="E13450"/>
      <c r="F13450"/>
      <c r="G13450"/>
      <c r="H13450"/>
      <c r="I13450"/>
      <c r="J13450"/>
      <c r="K13450"/>
      <c r="L13450"/>
      <c r="M13450"/>
      <c r="N13450"/>
      <c r="O13450"/>
      <c r="P13450"/>
      <c r="Q13450"/>
    </row>
    <row r="13451" spans="3:17" x14ac:dyDescent="0.35">
      <c r="C13451"/>
      <c r="D13451"/>
      <c r="E13451"/>
      <c r="F13451"/>
      <c r="G13451"/>
      <c r="H13451"/>
      <c r="I13451"/>
      <c r="J13451"/>
      <c r="K13451"/>
      <c r="L13451"/>
      <c r="M13451"/>
      <c r="N13451"/>
      <c r="O13451"/>
      <c r="P13451"/>
      <c r="Q13451"/>
    </row>
    <row r="13452" spans="3:17" x14ac:dyDescent="0.35">
      <c r="C13452"/>
      <c r="D13452"/>
      <c r="E13452"/>
      <c r="F13452"/>
      <c r="G13452"/>
      <c r="H13452"/>
      <c r="I13452"/>
      <c r="J13452"/>
      <c r="K13452"/>
      <c r="L13452"/>
      <c r="M13452"/>
      <c r="N13452"/>
      <c r="O13452"/>
      <c r="P13452"/>
      <c r="Q13452"/>
    </row>
    <row r="13453" spans="3:17" x14ac:dyDescent="0.35">
      <c r="C13453"/>
      <c r="D13453"/>
      <c r="E13453"/>
      <c r="F13453"/>
      <c r="G13453"/>
      <c r="H13453"/>
      <c r="I13453"/>
      <c r="J13453"/>
      <c r="K13453"/>
      <c r="L13453"/>
      <c r="M13453"/>
      <c r="N13453"/>
      <c r="O13453"/>
      <c r="P13453"/>
      <c r="Q13453"/>
    </row>
    <row r="13454" spans="3:17" x14ac:dyDescent="0.35">
      <c r="C13454"/>
      <c r="D13454"/>
      <c r="E13454"/>
      <c r="F13454"/>
      <c r="G13454"/>
      <c r="H13454"/>
      <c r="I13454"/>
      <c r="J13454"/>
      <c r="K13454"/>
      <c r="L13454"/>
      <c r="M13454"/>
      <c r="N13454"/>
      <c r="O13454"/>
      <c r="P13454"/>
      <c r="Q13454"/>
    </row>
    <row r="13455" spans="3:17" x14ac:dyDescent="0.35">
      <c r="C13455"/>
      <c r="D13455"/>
      <c r="E13455"/>
      <c r="F13455"/>
      <c r="G13455"/>
      <c r="H13455"/>
      <c r="I13455"/>
      <c r="J13455"/>
      <c r="K13455"/>
      <c r="L13455"/>
      <c r="M13455"/>
      <c r="N13455"/>
      <c r="O13455"/>
      <c r="P13455"/>
      <c r="Q13455"/>
    </row>
    <row r="13456" spans="3:17" x14ac:dyDescent="0.35">
      <c r="C13456"/>
      <c r="D13456"/>
      <c r="E13456"/>
      <c r="F13456"/>
      <c r="G13456"/>
      <c r="H13456"/>
      <c r="I13456"/>
      <c r="J13456"/>
      <c r="K13456"/>
      <c r="L13456"/>
      <c r="M13456"/>
      <c r="N13456"/>
      <c r="O13456"/>
      <c r="P13456"/>
      <c r="Q13456"/>
    </row>
    <row r="13457" spans="3:17" x14ac:dyDescent="0.35">
      <c r="C13457"/>
      <c r="D13457"/>
      <c r="E13457"/>
      <c r="F13457"/>
      <c r="G13457"/>
      <c r="H13457"/>
      <c r="I13457"/>
      <c r="J13457"/>
      <c r="K13457"/>
      <c r="L13457"/>
      <c r="M13457"/>
      <c r="N13457"/>
      <c r="O13457"/>
      <c r="P13457"/>
      <c r="Q13457"/>
    </row>
    <row r="13458" spans="3:17" x14ac:dyDescent="0.35">
      <c r="C13458"/>
      <c r="D13458"/>
      <c r="E13458"/>
      <c r="F13458"/>
      <c r="G13458"/>
      <c r="H13458"/>
      <c r="I13458"/>
      <c r="J13458"/>
      <c r="K13458"/>
      <c r="L13458"/>
      <c r="M13458"/>
      <c r="N13458"/>
      <c r="O13458"/>
      <c r="P13458"/>
      <c r="Q13458"/>
    </row>
    <row r="13459" spans="3:17" x14ac:dyDescent="0.35">
      <c r="C13459"/>
      <c r="D13459"/>
      <c r="E13459"/>
      <c r="F13459"/>
      <c r="G13459"/>
      <c r="H13459"/>
      <c r="I13459"/>
      <c r="J13459"/>
      <c r="K13459"/>
      <c r="L13459"/>
      <c r="M13459"/>
      <c r="N13459"/>
      <c r="O13459"/>
      <c r="P13459"/>
      <c r="Q13459"/>
    </row>
    <row r="13460" spans="3:17" x14ac:dyDescent="0.35">
      <c r="C13460"/>
      <c r="D13460"/>
      <c r="E13460"/>
      <c r="F13460"/>
      <c r="G13460"/>
      <c r="H13460"/>
      <c r="I13460"/>
      <c r="J13460"/>
      <c r="K13460"/>
      <c r="L13460"/>
      <c r="M13460"/>
      <c r="N13460"/>
      <c r="O13460"/>
      <c r="P13460"/>
      <c r="Q13460"/>
    </row>
    <row r="13461" spans="3:17" x14ac:dyDescent="0.35">
      <c r="C13461"/>
      <c r="D13461"/>
      <c r="E13461"/>
      <c r="F13461"/>
      <c r="G13461"/>
      <c r="H13461"/>
      <c r="I13461"/>
      <c r="J13461"/>
      <c r="K13461"/>
      <c r="L13461"/>
      <c r="M13461"/>
      <c r="N13461"/>
      <c r="O13461"/>
      <c r="P13461"/>
      <c r="Q13461"/>
    </row>
    <row r="13462" spans="3:17" x14ac:dyDescent="0.35">
      <c r="C13462"/>
      <c r="D13462"/>
      <c r="E13462"/>
      <c r="F13462"/>
      <c r="G13462"/>
      <c r="H13462"/>
      <c r="I13462"/>
      <c r="J13462"/>
      <c r="K13462"/>
      <c r="L13462"/>
      <c r="M13462"/>
      <c r="N13462"/>
      <c r="O13462"/>
      <c r="P13462"/>
      <c r="Q13462"/>
    </row>
    <row r="13463" spans="3:17" x14ac:dyDescent="0.35">
      <c r="C13463"/>
      <c r="D13463"/>
      <c r="E13463"/>
      <c r="F13463"/>
      <c r="G13463"/>
      <c r="H13463"/>
      <c r="I13463"/>
      <c r="J13463"/>
      <c r="K13463"/>
      <c r="L13463"/>
      <c r="M13463"/>
      <c r="N13463"/>
      <c r="O13463"/>
      <c r="P13463"/>
      <c r="Q13463"/>
    </row>
    <row r="13464" spans="3:17" x14ac:dyDescent="0.35">
      <c r="C13464"/>
      <c r="D13464"/>
      <c r="E13464"/>
      <c r="F13464"/>
      <c r="G13464"/>
      <c r="H13464"/>
      <c r="I13464"/>
      <c r="J13464"/>
      <c r="K13464"/>
      <c r="L13464"/>
      <c r="M13464"/>
      <c r="N13464"/>
      <c r="O13464"/>
      <c r="P13464"/>
      <c r="Q13464"/>
    </row>
    <row r="13465" spans="3:17" x14ac:dyDescent="0.35">
      <c r="C13465"/>
      <c r="D13465"/>
      <c r="E13465"/>
      <c r="F13465"/>
      <c r="G13465"/>
      <c r="H13465"/>
      <c r="I13465"/>
      <c r="J13465"/>
      <c r="K13465"/>
      <c r="L13465"/>
      <c r="M13465"/>
      <c r="N13465"/>
      <c r="O13465"/>
      <c r="P13465"/>
      <c r="Q13465"/>
    </row>
    <row r="13466" spans="3:17" x14ac:dyDescent="0.35">
      <c r="C13466"/>
      <c r="D13466"/>
      <c r="E13466"/>
      <c r="F13466"/>
      <c r="G13466"/>
      <c r="H13466"/>
      <c r="I13466"/>
      <c r="J13466"/>
      <c r="K13466"/>
      <c r="L13466"/>
      <c r="M13466"/>
      <c r="N13466"/>
      <c r="O13466"/>
      <c r="P13466"/>
      <c r="Q13466"/>
    </row>
    <row r="13467" spans="3:17" x14ac:dyDescent="0.35">
      <c r="C13467"/>
      <c r="D13467"/>
      <c r="E13467"/>
      <c r="F13467"/>
      <c r="G13467"/>
      <c r="H13467"/>
      <c r="I13467"/>
      <c r="J13467"/>
      <c r="K13467"/>
      <c r="L13467"/>
      <c r="M13467"/>
      <c r="N13467"/>
      <c r="O13467"/>
      <c r="P13467"/>
      <c r="Q13467"/>
    </row>
    <row r="13468" spans="3:17" x14ac:dyDescent="0.35">
      <c r="C13468"/>
      <c r="D13468"/>
      <c r="E13468"/>
      <c r="F13468"/>
      <c r="G13468"/>
      <c r="H13468"/>
      <c r="I13468"/>
      <c r="J13468"/>
      <c r="K13468"/>
      <c r="L13468"/>
      <c r="M13468"/>
      <c r="N13468"/>
      <c r="O13468"/>
      <c r="P13468"/>
      <c r="Q13468"/>
    </row>
    <row r="13469" spans="3:17" x14ac:dyDescent="0.35">
      <c r="C13469"/>
      <c r="D13469"/>
      <c r="E13469"/>
      <c r="F13469"/>
      <c r="G13469"/>
      <c r="H13469"/>
      <c r="I13469"/>
      <c r="J13469"/>
      <c r="K13469"/>
      <c r="L13469"/>
      <c r="M13469"/>
      <c r="N13469"/>
      <c r="O13469"/>
      <c r="P13469"/>
      <c r="Q13469"/>
    </row>
    <row r="13470" spans="3:17" x14ac:dyDescent="0.35">
      <c r="C13470"/>
      <c r="D13470"/>
      <c r="E13470"/>
      <c r="F13470"/>
      <c r="G13470"/>
      <c r="H13470"/>
      <c r="I13470"/>
      <c r="J13470"/>
      <c r="K13470"/>
      <c r="L13470"/>
      <c r="M13470"/>
      <c r="N13470"/>
      <c r="O13470"/>
      <c r="P13470"/>
      <c r="Q13470"/>
    </row>
    <row r="13471" spans="3:17" x14ac:dyDescent="0.35">
      <c r="C13471"/>
      <c r="D13471"/>
      <c r="E13471"/>
      <c r="F13471"/>
      <c r="G13471"/>
      <c r="H13471"/>
      <c r="I13471"/>
      <c r="J13471"/>
      <c r="K13471"/>
      <c r="L13471"/>
      <c r="M13471"/>
      <c r="N13471"/>
      <c r="O13471"/>
      <c r="P13471"/>
      <c r="Q13471"/>
    </row>
    <row r="13472" spans="3:17" x14ac:dyDescent="0.35">
      <c r="C13472"/>
      <c r="D13472"/>
      <c r="E13472"/>
      <c r="F13472"/>
      <c r="G13472"/>
      <c r="H13472"/>
      <c r="I13472"/>
      <c r="J13472"/>
      <c r="K13472"/>
      <c r="L13472"/>
      <c r="M13472"/>
      <c r="N13472"/>
      <c r="O13472"/>
      <c r="P13472"/>
      <c r="Q13472"/>
    </row>
    <row r="13473" spans="3:17" x14ac:dyDescent="0.35">
      <c r="C13473"/>
      <c r="D13473"/>
      <c r="E13473"/>
      <c r="F13473"/>
      <c r="G13473"/>
      <c r="H13473"/>
      <c r="I13473"/>
      <c r="J13473"/>
      <c r="K13473"/>
      <c r="L13473"/>
      <c r="M13473"/>
      <c r="N13473"/>
      <c r="O13473"/>
      <c r="P13473"/>
      <c r="Q13473"/>
    </row>
    <row r="13474" spans="3:17" x14ac:dyDescent="0.35">
      <c r="C13474"/>
      <c r="D13474"/>
      <c r="E13474"/>
      <c r="F13474"/>
      <c r="G13474"/>
      <c r="H13474"/>
      <c r="I13474"/>
      <c r="J13474"/>
      <c r="K13474"/>
      <c r="L13474"/>
      <c r="M13474"/>
      <c r="N13474"/>
      <c r="O13474"/>
      <c r="P13474"/>
      <c r="Q13474"/>
    </row>
    <row r="13475" spans="3:17" x14ac:dyDescent="0.35">
      <c r="C13475"/>
      <c r="D13475"/>
      <c r="E13475"/>
      <c r="F13475"/>
      <c r="G13475"/>
      <c r="H13475"/>
      <c r="I13475"/>
      <c r="J13475"/>
      <c r="K13475"/>
      <c r="L13475"/>
      <c r="M13475"/>
      <c r="N13475"/>
      <c r="O13475"/>
      <c r="P13475"/>
      <c r="Q13475"/>
    </row>
    <row r="13476" spans="3:17" x14ac:dyDescent="0.35">
      <c r="C13476"/>
      <c r="D13476"/>
      <c r="E13476"/>
      <c r="F13476"/>
      <c r="G13476"/>
      <c r="H13476"/>
      <c r="I13476"/>
      <c r="J13476"/>
      <c r="K13476"/>
      <c r="L13476"/>
      <c r="M13476"/>
      <c r="N13476"/>
      <c r="O13476"/>
      <c r="P13476"/>
      <c r="Q13476"/>
    </row>
    <row r="13477" spans="3:17" x14ac:dyDescent="0.35">
      <c r="C13477"/>
      <c r="D13477"/>
      <c r="E13477"/>
      <c r="F13477"/>
      <c r="G13477"/>
      <c r="H13477"/>
      <c r="I13477"/>
      <c r="J13477"/>
      <c r="K13477"/>
      <c r="L13477"/>
      <c r="M13477"/>
      <c r="N13477"/>
      <c r="O13477"/>
      <c r="P13477"/>
      <c r="Q13477"/>
    </row>
    <row r="13478" spans="3:17" x14ac:dyDescent="0.35">
      <c r="C13478"/>
      <c r="D13478"/>
      <c r="E13478"/>
      <c r="F13478"/>
      <c r="G13478"/>
      <c r="H13478"/>
      <c r="I13478"/>
      <c r="J13478"/>
      <c r="K13478"/>
      <c r="L13478"/>
      <c r="M13478"/>
      <c r="N13478"/>
      <c r="O13478"/>
      <c r="P13478"/>
      <c r="Q13478"/>
    </row>
    <row r="13479" spans="3:17" x14ac:dyDescent="0.35">
      <c r="C13479"/>
      <c r="D13479"/>
      <c r="E13479"/>
      <c r="F13479"/>
      <c r="G13479"/>
      <c r="H13479"/>
      <c r="I13479"/>
      <c r="J13479"/>
      <c r="K13479"/>
      <c r="L13479"/>
      <c r="M13479"/>
      <c r="N13479"/>
      <c r="O13479"/>
      <c r="P13479"/>
      <c r="Q13479"/>
    </row>
    <row r="13480" spans="3:17" x14ac:dyDescent="0.35">
      <c r="C13480"/>
      <c r="D13480"/>
      <c r="E13480"/>
      <c r="F13480"/>
      <c r="G13480"/>
      <c r="H13480"/>
      <c r="I13480"/>
      <c r="J13480"/>
      <c r="K13480"/>
      <c r="L13480"/>
      <c r="M13480"/>
      <c r="N13480"/>
      <c r="O13480"/>
      <c r="P13480"/>
      <c r="Q13480"/>
    </row>
    <row r="13481" spans="3:17" x14ac:dyDescent="0.35">
      <c r="C13481"/>
      <c r="D13481"/>
      <c r="E13481"/>
      <c r="F13481"/>
      <c r="G13481"/>
      <c r="H13481"/>
      <c r="I13481"/>
      <c r="J13481"/>
      <c r="K13481"/>
      <c r="L13481"/>
      <c r="M13481"/>
      <c r="N13481"/>
      <c r="O13481"/>
      <c r="P13481"/>
      <c r="Q13481"/>
    </row>
    <row r="13482" spans="3:17" x14ac:dyDescent="0.35">
      <c r="C13482"/>
      <c r="D13482"/>
      <c r="E13482"/>
      <c r="F13482"/>
      <c r="G13482"/>
      <c r="H13482"/>
      <c r="I13482"/>
      <c r="J13482"/>
      <c r="K13482"/>
      <c r="L13482"/>
      <c r="M13482"/>
      <c r="N13482"/>
      <c r="O13482"/>
      <c r="P13482"/>
      <c r="Q13482"/>
    </row>
    <row r="13483" spans="3:17" x14ac:dyDescent="0.35">
      <c r="C13483"/>
      <c r="D13483"/>
      <c r="E13483"/>
      <c r="F13483"/>
      <c r="G13483"/>
      <c r="H13483"/>
      <c r="I13483"/>
      <c r="J13483"/>
      <c r="K13483"/>
      <c r="L13483"/>
      <c r="M13483"/>
      <c r="N13483"/>
      <c r="O13483"/>
      <c r="P13483"/>
      <c r="Q13483"/>
    </row>
    <row r="13484" spans="3:17" x14ac:dyDescent="0.35">
      <c r="C13484"/>
      <c r="D13484"/>
      <c r="E13484"/>
      <c r="F13484"/>
      <c r="G13484"/>
      <c r="H13484"/>
      <c r="I13484"/>
      <c r="J13484"/>
      <c r="K13484"/>
      <c r="L13484"/>
      <c r="M13484"/>
      <c r="N13484"/>
      <c r="O13484"/>
      <c r="P13484"/>
      <c r="Q13484"/>
    </row>
    <row r="13485" spans="3:17" x14ac:dyDescent="0.35">
      <c r="C13485"/>
      <c r="D13485"/>
      <c r="E13485"/>
      <c r="F13485"/>
      <c r="G13485"/>
      <c r="H13485"/>
      <c r="I13485"/>
      <c r="J13485"/>
      <c r="K13485"/>
      <c r="L13485"/>
      <c r="M13485"/>
      <c r="N13485"/>
      <c r="O13485"/>
      <c r="P13485"/>
      <c r="Q13485"/>
    </row>
    <row r="13486" spans="3:17" x14ac:dyDescent="0.35">
      <c r="C13486"/>
      <c r="D13486"/>
      <c r="E13486"/>
      <c r="F13486"/>
      <c r="G13486"/>
      <c r="H13486"/>
      <c r="I13486"/>
      <c r="J13486"/>
      <c r="K13486"/>
      <c r="L13486"/>
      <c r="M13486"/>
      <c r="N13486"/>
      <c r="O13486"/>
      <c r="P13486"/>
      <c r="Q13486"/>
    </row>
    <row r="13487" spans="3:17" x14ac:dyDescent="0.35">
      <c r="C13487"/>
      <c r="D13487"/>
      <c r="E13487"/>
      <c r="F13487"/>
      <c r="G13487"/>
      <c r="H13487"/>
      <c r="I13487"/>
      <c r="J13487"/>
      <c r="K13487"/>
      <c r="L13487"/>
      <c r="M13487"/>
      <c r="N13487"/>
      <c r="O13487"/>
      <c r="P13487"/>
      <c r="Q13487"/>
    </row>
    <row r="13488" spans="3:17" x14ac:dyDescent="0.35">
      <c r="C13488"/>
      <c r="D13488"/>
      <c r="E13488"/>
      <c r="F13488"/>
      <c r="G13488"/>
      <c r="H13488"/>
      <c r="I13488"/>
      <c r="J13488"/>
      <c r="K13488"/>
      <c r="L13488"/>
      <c r="M13488"/>
      <c r="N13488"/>
      <c r="O13488"/>
      <c r="P13488"/>
      <c r="Q13488"/>
    </row>
    <row r="13489" spans="3:17" x14ac:dyDescent="0.35">
      <c r="C13489"/>
      <c r="D13489"/>
      <c r="E13489"/>
      <c r="F13489"/>
      <c r="G13489"/>
      <c r="H13489"/>
      <c r="I13489"/>
      <c r="J13489"/>
      <c r="K13489"/>
      <c r="L13489"/>
      <c r="M13489"/>
      <c r="N13489"/>
      <c r="O13489"/>
      <c r="P13489"/>
      <c r="Q13489"/>
    </row>
    <row r="13490" spans="3:17" x14ac:dyDescent="0.35">
      <c r="C13490"/>
      <c r="D13490"/>
      <c r="E13490"/>
      <c r="F13490"/>
      <c r="G13490"/>
      <c r="H13490"/>
      <c r="I13490"/>
      <c r="J13490"/>
      <c r="K13490"/>
      <c r="L13490"/>
      <c r="M13490"/>
      <c r="N13490"/>
      <c r="O13490"/>
      <c r="P13490"/>
      <c r="Q13490"/>
    </row>
    <row r="13491" spans="3:17" x14ac:dyDescent="0.35">
      <c r="C13491"/>
      <c r="D13491"/>
      <c r="E13491"/>
      <c r="F13491"/>
      <c r="G13491"/>
      <c r="H13491"/>
      <c r="I13491"/>
      <c r="J13491"/>
      <c r="K13491"/>
      <c r="L13491"/>
      <c r="M13491"/>
      <c r="N13491"/>
      <c r="O13491"/>
      <c r="P13491"/>
      <c r="Q13491"/>
    </row>
    <row r="13492" spans="3:17" x14ac:dyDescent="0.35">
      <c r="C13492"/>
      <c r="D13492"/>
      <c r="E13492"/>
      <c r="F13492"/>
      <c r="G13492"/>
      <c r="H13492"/>
      <c r="I13492"/>
      <c r="J13492"/>
      <c r="K13492"/>
      <c r="L13492"/>
      <c r="M13492"/>
      <c r="N13492"/>
      <c r="O13492"/>
      <c r="P13492"/>
      <c r="Q13492"/>
    </row>
    <row r="13493" spans="3:17" x14ac:dyDescent="0.35">
      <c r="C13493"/>
      <c r="D13493"/>
      <c r="E13493"/>
      <c r="F13493"/>
      <c r="G13493"/>
      <c r="H13493"/>
      <c r="I13493"/>
      <c r="J13493"/>
      <c r="K13493"/>
      <c r="L13493"/>
      <c r="M13493"/>
      <c r="N13493"/>
      <c r="O13493"/>
      <c r="P13493"/>
      <c r="Q13493"/>
    </row>
    <row r="13494" spans="3:17" x14ac:dyDescent="0.35">
      <c r="C13494"/>
      <c r="D13494"/>
      <c r="E13494"/>
      <c r="F13494"/>
      <c r="G13494"/>
      <c r="H13494"/>
      <c r="I13494"/>
      <c r="J13494"/>
      <c r="K13494"/>
      <c r="L13494"/>
      <c r="M13494"/>
      <c r="N13494"/>
      <c r="O13494"/>
      <c r="P13494"/>
      <c r="Q13494"/>
    </row>
    <row r="13495" spans="3:17" x14ac:dyDescent="0.35">
      <c r="C13495"/>
      <c r="D13495"/>
      <c r="E13495"/>
      <c r="F13495"/>
      <c r="G13495"/>
      <c r="H13495"/>
      <c r="I13495"/>
      <c r="J13495"/>
      <c r="K13495"/>
      <c r="L13495"/>
      <c r="M13495"/>
      <c r="N13495"/>
      <c r="O13495"/>
      <c r="P13495"/>
      <c r="Q13495"/>
    </row>
    <row r="13496" spans="3:17" x14ac:dyDescent="0.35">
      <c r="C13496"/>
      <c r="D13496"/>
      <c r="E13496"/>
      <c r="F13496"/>
      <c r="G13496"/>
      <c r="H13496"/>
      <c r="I13496"/>
      <c r="J13496"/>
      <c r="K13496"/>
      <c r="L13496"/>
      <c r="M13496"/>
      <c r="N13496"/>
      <c r="O13496"/>
      <c r="P13496"/>
      <c r="Q13496"/>
    </row>
    <row r="13497" spans="3:17" x14ac:dyDescent="0.35">
      <c r="C13497"/>
      <c r="D13497"/>
      <c r="E13497"/>
      <c r="F13497"/>
      <c r="G13497"/>
      <c r="H13497"/>
      <c r="I13497"/>
      <c r="J13497"/>
      <c r="K13497"/>
      <c r="L13497"/>
      <c r="M13497"/>
      <c r="N13497"/>
      <c r="O13497"/>
      <c r="P13497"/>
      <c r="Q13497"/>
    </row>
    <row r="13498" spans="3:17" x14ac:dyDescent="0.35">
      <c r="C13498"/>
      <c r="D13498"/>
      <c r="E13498"/>
      <c r="F13498"/>
      <c r="G13498"/>
      <c r="H13498"/>
      <c r="I13498"/>
      <c r="J13498"/>
      <c r="K13498"/>
      <c r="L13498"/>
      <c r="M13498"/>
      <c r="N13498"/>
      <c r="O13498"/>
      <c r="P13498"/>
      <c r="Q13498"/>
    </row>
    <row r="13499" spans="3:17" x14ac:dyDescent="0.35">
      <c r="C13499"/>
      <c r="D13499"/>
      <c r="E13499"/>
      <c r="F13499"/>
      <c r="G13499"/>
      <c r="H13499"/>
      <c r="I13499"/>
      <c r="J13499"/>
      <c r="K13499"/>
      <c r="L13499"/>
      <c r="M13499"/>
      <c r="N13499"/>
      <c r="O13499"/>
      <c r="P13499"/>
      <c r="Q13499"/>
    </row>
    <row r="13500" spans="3:17" x14ac:dyDescent="0.35">
      <c r="C13500"/>
      <c r="D13500"/>
      <c r="E13500"/>
      <c r="F13500"/>
      <c r="G13500"/>
      <c r="H13500"/>
      <c r="I13500"/>
      <c r="J13500"/>
      <c r="K13500"/>
      <c r="L13500"/>
      <c r="M13500"/>
      <c r="N13500"/>
      <c r="O13500"/>
      <c r="P13500"/>
      <c r="Q13500"/>
    </row>
    <row r="13501" spans="3:17" x14ac:dyDescent="0.35">
      <c r="C13501"/>
      <c r="D13501"/>
      <c r="E13501"/>
      <c r="F13501"/>
      <c r="G13501"/>
      <c r="H13501"/>
      <c r="I13501"/>
      <c r="J13501"/>
      <c r="K13501"/>
      <c r="L13501"/>
      <c r="M13501"/>
      <c r="N13501"/>
      <c r="O13501"/>
      <c r="P13501"/>
      <c r="Q13501"/>
    </row>
    <row r="13502" spans="3:17" x14ac:dyDescent="0.35">
      <c r="C13502"/>
      <c r="D13502"/>
      <c r="E13502"/>
      <c r="F13502"/>
      <c r="G13502"/>
      <c r="H13502"/>
      <c r="I13502"/>
      <c r="J13502"/>
      <c r="K13502"/>
      <c r="L13502"/>
      <c r="M13502"/>
      <c r="N13502"/>
      <c r="O13502"/>
      <c r="P13502"/>
      <c r="Q13502"/>
    </row>
    <row r="13503" spans="3:17" x14ac:dyDescent="0.35">
      <c r="C13503"/>
      <c r="D13503"/>
      <c r="E13503"/>
      <c r="F13503"/>
      <c r="G13503"/>
      <c r="H13503"/>
      <c r="I13503"/>
      <c r="J13503"/>
      <c r="K13503"/>
      <c r="L13503"/>
      <c r="M13503"/>
      <c r="N13503"/>
      <c r="O13503"/>
      <c r="P13503"/>
      <c r="Q13503"/>
    </row>
    <row r="13504" spans="3:17" x14ac:dyDescent="0.35">
      <c r="C13504"/>
      <c r="D13504"/>
      <c r="E13504"/>
      <c r="F13504"/>
      <c r="G13504"/>
      <c r="H13504"/>
      <c r="I13504"/>
      <c r="J13504"/>
      <c r="K13504"/>
      <c r="L13504"/>
      <c r="M13504"/>
      <c r="N13504"/>
      <c r="O13504"/>
      <c r="P13504"/>
      <c r="Q13504"/>
    </row>
    <row r="13505" spans="3:17" x14ac:dyDescent="0.35">
      <c r="C13505"/>
      <c r="D13505"/>
      <c r="E13505"/>
      <c r="F13505"/>
      <c r="G13505"/>
      <c r="H13505"/>
      <c r="I13505"/>
      <c r="J13505"/>
      <c r="K13505"/>
      <c r="L13505"/>
      <c r="M13505"/>
      <c r="N13505"/>
      <c r="O13505"/>
      <c r="P13505"/>
      <c r="Q13505"/>
    </row>
    <row r="13506" spans="3:17" x14ac:dyDescent="0.35">
      <c r="C13506"/>
      <c r="D13506"/>
      <c r="E13506"/>
      <c r="F13506"/>
      <c r="G13506"/>
      <c r="H13506"/>
      <c r="I13506"/>
      <c r="J13506"/>
      <c r="K13506"/>
      <c r="L13506"/>
      <c r="M13506"/>
      <c r="N13506"/>
      <c r="O13506"/>
      <c r="P13506"/>
      <c r="Q13506"/>
    </row>
    <row r="13507" spans="3:17" x14ac:dyDescent="0.35">
      <c r="C13507"/>
      <c r="D13507"/>
      <c r="E13507"/>
      <c r="F13507"/>
      <c r="G13507"/>
      <c r="H13507"/>
      <c r="I13507"/>
      <c r="J13507"/>
      <c r="K13507"/>
      <c r="L13507"/>
      <c r="M13507"/>
      <c r="N13507"/>
      <c r="O13507"/>
      <c r="P13507"/>
      <c r="Q13507"/>
    </row>
    <row r="13508" spans="3:17" x14ac:dyDescent="0.35">
      <c r="C13508"/>
      <c r="D13508"/>
      <c r="E13508"/>
      <c r="F13508"/>
      <c r="G13508"/>
      <c r="H13508"/>
      <c r="I13508"/>
      <c r="J13508"/>
      <c r="K13508"/>
      <c r="L13508"/>
      <c r="M13508"/>
      <c r="N13508"/>
      <c r="O13508"/>
      <c r="P13508"/>
      <c r="Q13508"/>
    </row>
    <row r="13509" spans="3:17" x14ac:dyDescent="0.35">
      <c r="C13509"/>
      <c r="D13509"/>
      <c r="E13509"/>
      <c r="F13509"/>
      <c r="G13509"/>
      <c r="H13509"/>
      <c r="I13509"/>
      <c r="J13509"/>
      <c r="K13509"/>
      <c r="L13509"/>
      <c r="M13509"/>
      <c r="N13509"/>
      <c r="O13509"/>
      <c r="P13509"/>
      <c r="Q13509"/>
    </row>
    <row r="13510" spans="3:17" x14ac:dyDescent="0.35">
      <c r="C13510"/>
      <c r="D13510"/>
      <c r="E13510"/>
      <c r="F13510"/>
      <c r="G13510"/>
      <c r="H13510"/>
      <c r="I13510"/>
      <c r="J13510"/>
      <c r="K13510"/>
      <c r="L13510"/>
      <c r="M13510"/>
      <c r="N13510"/>
      <c r="O13510"/>
      <c r="P13510"/>
      <c r="Q13510"/>
    </row>
    <row r="13511" spans="3:17" x14ac:dyDescent="0.35">
      <c r="C13511"/>
      <c r="D13511"/>
      <c r="E13511"/>
      <c r="F13511"/>
      <c r="G13511"/>
      <c r="H13511"/>
      <c r="I13511"/>
      <c r="J13511"/>
      <c r="K13511"/>
      <c r="L13511"/>
      <c r="M13511"/>
      <c r="N13511"/>
      <c r="O13511"/>
      <c r="P13511"/>
      <c r="Q13511"/>
    </row>
    <row r="13512" spans="3:17" x14ac:dyDescent="0.35">
      <c r="C13512"/>
      <c r="D13512"/>
      <c r="E13512"/>
      <c r="F13512"/>
      <c r="G13512"/>
      <c r="H13512"/>
      <c r="I13512"/>
      <c r="J13512"/>
      <c r="K13512"/>
      <c r="L13512"/>
      <c r="M13512"/>
      <c r="N13512"/>
      <c r="O13512"/>
      <c r="P13512"/>
      <c r="Q13512"/>
    </row>
    <row r="13513" spans="3:17" x14ac:dyDescent="0.35">
      <c r="C13513"/>
      <c r="D13513"/>
      <c r="E13513"/>
      <c r="F13513"/>
      <c r="G13513"/>
      <c r="H13513"/>
      <c r="I13513"/>
      <c r="J13513"/>
      <c r="K13513"/>
      <c r="L13513"/>
      <c r="M13513"/>
      <c r="N13513"/>
      <c r="O13513"/>
      <c r="P13513"/>
      <c r="Q13513"/>
    </row>
    <row r="13514" spans="3:17" x14ac:dyDescent="0.35">
      <c r="C13514"/>
      <c r="D13514"/>
      <c r="E13514"/>
      <c r="F13514"/>
      <c r="G13514"/>
      <c r="H13514"/>
      <c r="I13514"/>
      <c r="J13514"/>
      <c r="K13514"/>
      <c r="L13514"/>
      <c r="M13514"/>
      <c r="N13514"/>
      <c r="O13514"/>
      <c r="P13514"/>
      <c r="Q13514"/>
    </row>
    <row r="13515" spans="3:17" x14ac:dyDescent="0.35">
      <c r="C13515"/>
      <c r="D13515"/>
      <c r="E13515"/>
      <c r="F13515"/>
      <c r="G13515"/>
      <c r="H13515"/>
      <c r="I13515"/>
      <c r="J13515"/>
      <c r="K13515"/>
      <c r="L13515"/>
      <c r="M13515"/>
      <c r="N13515"/>
      <c r="O13515"/>
      <c r="P13515"/>
      <c r="Q13515"/>
    </row>
    <row r="13516" spans="3:17" x14ac:dyDescent="0.35">
      <c r="C13516"/>
      <c r="D13516"/>
      <c r="E13516"/>
      <c r="F13516"/>
      <c r="G13516"/>
      <c r="H13516"/>
      <c r="I13516"/>
      <c r="J13516"/>
      <c r="K13516"/>
      <c r="L13516"/>
      <c r="M13516"/>
      <c r="N13516"/>
      <c r="O13516"/>
      <c r="P13516"/>
      <c r="Q13516"/>
    </row>
    <row r="13517" spans="3:17" x14ac:dyDescent="0.35">
      <c r="C13517"/>
      <c r="D13517"/>
      <c r="E13517"/>
      <c r="F13517"/>
      <c r="G13517"/>
      <c r="H13517"/>
      <c r="I13517"/>
      <c r="J13517"/>
      <c r="K13517"/>
      <c r="L13517"/>
      <c r="M13517"/>
      <c r="N13517"/>
      <c r="O13517"/>
      <c r="P13517"/>
      <c r="Q13517"/>
    </row>
    <row r="13518" spans="3:17" x14ac:dyDescent="0.35">
      <c r="C13518"/>
      <c r="D13518"/>
      <c r="E13518"/>
      <c r="F13518"/>
      <c r="G13518"/>
      <c r="H13518"/>
      <c r="I13518"/>
      <c r="J13518"/>
      <c r="K13518"/>
      <c r="L13518"/>
      <c r="M13518"/>
      <c r="N13518"/>
      <c r="O13518"/>
      <c r="P13518"/>
      <c r="Q13518"/>
    </row>
    <row r="13519" spans="3:17" x14ac:dyDescent="0.35">
      <c r="C13519"/>
      <c r="D13519"/>
      <c r="E13519"/>
      <c r="F13519"/>
      <c r="G13519"/>
      <c r="H13519"/>
      <c r="I13519"/>
      <c r="J13519"/>
      <c r="K13519"/>
      <c r="L13519"/>
      <c r="M13519"/>
      <c r="N13519"/>
      <c r="O13519"/>
      <c r="P13519"/>
      <c r="Q13519"/>
    </row>
    <row r="13520" spans="3:17" x14ac:dyDescent="0.35">
      <c r="C13520"/>
      <c r="D13520"/>
      <c r="E13520"/>
      <c r="F13520"/>
      <c r="G13520"/>
      <c r="H13520"/>
      <c r="I13520"/>
      <c r="J13520"/>
      <c r="K13520"/>
      <c r="L13520"/>
      <c r="M13520"/>
      <c r="N13520"/>
      <c r="O13520"/>
      <c r="P13520"/>
      <c r="Q13520"/>
    </row>
    <row r="13521" spans="3:17" x14ac:dyDescent="0.35">
      <c r="C13521"/>
      <c r="D13521"/>
      <c r="E13521"/>
      <c r="F13521"/>
      <c r="G13521"/>
      <c r="H13521"/>
      <c r="I13521"/>
      <c r="J13521"/>
      <c r="K13521"/>
      <c r="L13521"/>
      <c r="M13521"/>
      <c r="N13521"/>
      <c r="O13521"/>
      <c r="P13521"/>
      <c r="Q13521"/>
    </row>
    <row r="13522" spans="3:17" x14ac:dyDescent="0.35">
      <c r="C13522"/>
      <c r="D13522"/>
      <c r="E13522"/>
      <c r="F13522"/>
      <c r="G13522"/>
      <c r="H13522"/>
      <c r="I13522"/>
      <c r="J13522"/>
      <c r="K13522"/>
      <c r="L13522"/>
      <c r="M13522"/>
      <c r="N13522"/>
      <c r="O13522"/>
      <c r="P13522"/>
      <c r="Q13522"/>
    </row>
    <row r="13523" spans="3:17" x14ac:dyDescent="0.35">
      <c r="C13523"/>
      <c r="D13523"/>
      <c r="E13523"/>
      <c r="F13523"/>
      <c r="G13523"/>
      <c r="H13523"/>
      <c r="I13523"/>
      <c r="J13523"/>
      <c r="K13523"/>
      <c r="L13523"/>
      <c r="M13523"/>
      <c r="N13523"/>
      <c r="O13523"/>
      <c r="P13523"/>
      <c r="Q13523"/>
    </row>
    <row r="13524" spans="3:17" x14ac:dyDescent="0.35">
      <c r="C13524"/>
      <c r="D13524"/>
      <c r="E13524"/>
      <c r="F13524"/>
      <c r="G13524"/>
      <c r="H13524"/>
      <c r="I13524"/>
      <c r="J13524"/>
      <c r="K13524"/>
      <c r="L13524"/>
      <c r="M13524"/>
      <c r="N13524"/>
      <c r="O13524"/>
      <c r="P13524"/>
      <c r="Q13524"/>
    </row>
    <row r="13525" spans="3:17" x14ac:dyDescent="0.35">
      <c r="C13525"/>
      <c r="D13525"/>
      <c r="E13525"/>
      <c r="F13525"/>
      <c r="G13525"/>
      <c r="H13525"/>
      <c r="I13525"/>
      <c r="J13525"/>
      <c r="K13525"/>
      <c r="L13525"/>
      <c r="M13525"/>
      <c r="N13525"/>
      <c r="O13525"/>
      <c r="P13525"/>
      <c r="Q13525"/>
    </row>
    <row r="13526" spans="3:17" x14ac:dyDescent="0.35">
      <c r="C13526"/>
      <c r="D13526"/>
      <c r="E13526"/>
      <c r="F13526"/>
      <c r="G13526"/>
      <c r="H13526"/>
      <c r="I13526"/>
      <c r="J13526"/>
      <c r="K13526"/>
      <c r="L13526"/>
      <c r="M13526"/>
      <c r="N13526"/>
      <c r="O13526"/>
      <c r="P13526"/>
      <c r="Q13526"/>
    </row>
    <row r="13527" spans="3:17" x14ac:dyDescent="0.35">
      <c r="C13527"/>
      <c r="D13527"/>
      <c r="E13527"/>
      <c r="F13527"/>
      <c r="G13527"/>
      <c r="H13527"/>
      <c r="I13527"/>
      <c r="J13527"/>
      <c r="K13527"/>
      <c r="L13527"/>
      <c r="M13527"/>
      <c r="N13527"/>
      <c r="O13527"/>
      <c r="P13527"/>
      <c r="Q13527"/>
    </row>
    <row r="13528" spans="3:17" x14ac:dyDescent="0.35">
      <c r="C13528"/>
      <c r="D13528"/>
      <c r="E13528"/>
      <c r="F13528"/>
      <c r="G13528"/>
      <c r="H13528"/>
      <c r="I13528"/>
      <c r="J13528"/>
      <c r="K13528"/>
      <c r="L13528"/>
      <c r="M13528"/>
      <c r="N13528"/>
      <c r="O13528"/>
      <c r="P13528"/>
      <c r="Q13528"/>
    </row>
    <row r="13529" spans="3:17" x14ac:dyDescent="0.35">
      <c r="C13529"/>
      <c r="D13529"/>
      <c r="E13529"/>
      <c r="F13529"/>
      <c r="G13529"/>
      <c r="H13529"/>
      <c r="I13529"/>
      <c r="J13529"/>
      <c r="K13529"/>
      <c r="L13529"/>
      <c r="M13529"/>
      <c r="N13529"/>
      <c r="O13529"/>
      <c r="P13529"/>
      <c r="Q13529"/>
    </row>
    <row r="13530" spans="3:17" x14ac:dyDescent="0.35">
      <c r="C13530"/>
      <c r="D13530"/>
      <c r="E13530"/>
      <c r="F13530"/>
      <c r="G13530"/>
      <c r="H13530"/>
      <c r="I13530"/>
      <c r="J13530"/>
      <c r="K13530"/>
      <c r="L13530"/>
      <c r="M13530"/>
      <c r="N13530"/>
      <c r="O13530"/>
      <c r="P13530"/>
      <c r="Q13530"/>
    </row>
    <row r="13531" spans="3:17" x14ac:dyDescent="0.35">
      <c r="C13531"/>
      <c r="D13531"/>
      <c r="E13531"/>
      <c r="F13531"/>
      <c r="G13531"/>
      <c r="H13531"/>
      <c r="I13531"/>
      <c r="J13531"/>
      <c r="K13531"/>
      <c r="L13531"/>
      <c r="M13531"/>
      <c r="N13531"/>
      <c r="O13531"/>
      <c r="P13531"/>
      <c r="Q13531"/>
    </row>
    <row r="13532" spans="3:17" x14ac:dyDescent="0.35">
      <c r="C13532"/>
      <c r="D13532"/>
      <c r="E13532"/>
      <c r="F13532"/>
      <c r="G13532"/>
      <c r="H13532"/>
      <c r="I13532"/>
      <c r="J13532"/>
      <c r="K13532"/>
      <c r="L13532"/>
      <c r="M13532"/>
      <c r="N13532"/>
      <c r="O13532"/>
      <c r="P13532"/>
      <c r="Q13532"/>
    </row>
    <row r="13533" spans="3:17" x14ac:dyDescent="0.35">
      <c r="C13533"/>
      <c r="D13533"/>
      <c r="E13533"/>
      <c r="F13533"/>
      <c r="G13533"/>
      <c r="H13533"/>
      <c r="I13533"/>
      <c r="J13533"/>
      <c r="K13533"/>
      <c r="L13533"/>
      <c r="M13533"/>
      <c r="N13533"/>
      <c r="O13533"/>
      <c r="P13533"/>
      <c r="Q13533"/>
    </row>
    <row r="13534" spans="3:17" x14ac:dyDescent="0.35">
      <c r="C13534"/>
      <c r="D13534"/>
      <c r="E13534"/>
      <c r="F13534"/>
      <c r="G13534"/>
      <c r="H13534"/>
      <c r="I13534"/>
      <c r="J13534"/>
      <c r="K13534"/>
      <c r="L13534"/>
      <c r="M13534"/>
      <c r="N13534"/>
      <c r="O13534"/>
      <c r="P13534"/>
      <c r="Q13534"/>
    </row>
    <row r="13535" spans="3:17" x14ac:dyDescent="0.35">
      <c r="C13535"/>
      <c r="D13535"/>
      <c r="E13535"/>
      <c r="F13535"/>
      <c r="G13535"/>
      <c r="H13535"/>
      <c r="I13535"/>
      <c r="J13535"/>
      <c r="K13535"/>
      <c r="L13535"/>
      <c r="M13535"/>
      <c r="N13535"/>
      <c r="O13535"/>
      <c r="P13535"/>
      <c r="Q13535"/>
    </row>
    <row r="13536" spans="3:17" x14ac:dyDescent="0.35">
      <c r="C13536"/>
      <c r="D13536"/>
      <c r="E13536"/>
      <c r="F13536"/>
      <c r="G13536"/>
      <c r="H13536"/>
      <c r="I13536"/>
      <c r="J13536"/>
      <c r="K13536"/>
      <c r="L13536"/>
      <c r="M13536"/>
      <c r="N13536"/>
      <c r="O13536"/>
      <c r="P13536"/>
      <c r="Q13536"/>
    </row>
    <row r="13537" spans="3:17" x14ac:dyDescent="0.35">
      <c r="C13537"/>
      <c r="D13537"/>
      <c r="E13537"/>
      <c r="F13537"/>
      <c r="G13537"/>
      <c r="H13537"/>
      <c r="I13537"/>
      <c r="J13537"/>
      <c r="K13537"/>
      <c r="L13537"/>
      <c r="M13537"/>
      <c r="N13537"/>
      <c r="O13537"/>
      <c r="P13537"/>
      <c r="Q13537"/>
    </row>
    <row r="13538" spans="3:17" x14ac:dyDescent="0.35">
      <c r="C13538"/>
      <c r="D13538"/>
      <c r="E13538"/>
      <c r="F13538"/>
      <c r="G13538"/>
      <c r="H13538"/>
      <c r="I13538"/>
      <c r="J13538"/>
      <c r="K13538"/>
      <c r="L13538"/>
      <c r="M13538"/>
      <c r="N13538"/>
      <c r="O13538"/>
      <c r="P13538"/>
      <c r="Q13538"/>
    </row>
    <row r="13539" spans="3:17" x14ac:dyDescent="0.35">
      <c r="C13539"/>
      <c r="D13539"/>
      <c r="E13539"/>
      <c r="F13539"/>
      <c r="G13539"/>
      <c r="H13539"/>
      <c r="I13539"/>
      <c r="J13539"/>
      <c r="K13539"/>
      <c r="L13539"/>
      <c r="M13539"/>
      <c r="N13539"/>
      <c r="O13539"/>
      <c r="P13539"/>
      <c r="Q13539"/>
    </row>
    <row r="13540" spans="3:17" x14ac:dyDescent="0.35">
      <c r="C13540"/>
      <c r="D13540"/>
      <c r="E13540"/>
      <c r="F13540"/>
      <c r="G13540"/>
      <c r="H13540"/>
      <c r="I13540"/>
      <c r="J13540"/>
      <c r="K13540"/>
      <c r="L13540"/>
      <c r="M13540"/>
      <c r="N13540"/>
      <c r="O13540"/>
      <c r="P13540"/>
      <c r="Q13540"/>
    </row>
    <row r="13541" spans="3:17" x14ac:dyDescent="0.35">
      <c r="C13541"/>
      <c r="D13541"/>
      <c r="E13541"/>
      <c r="F13541"/>
      <c r="G13541"/>
      <c r="H13541"/>
      <c r="I13541"/>
      <c r="J13541"/>
      <c r="K13541"/>
      <c r="L13541"/>
      <c r="M13541"/>
      <c r="N13541"/>
      <c r="O13541"/>
      <c r="P13541"/>
      <c r="Q13541"/>
    </row>
    <row r="13542" spans="3:17" x14ac:dyDescent="0.35">
      <c r="C13542"/>
      <c r="D13542"/>
      <c r="E13542"/>
      <c r="F13542"/>
      <c r="G13542"/>
      <c r="H13542"/>
      <c r="I13542"/>
      <c r="J13542"/>
      <c r="K13542"/>
      <c r="L13542"/>
      <c r="M13542"/>
      <c r="N13542"/>
      <c r="O13542"/>
      <c r="P13542"/>
      <c r="Q13542"/>
    </row>
    <row r="13543" spans="3:17" x14ac:dyDescent="0.35">
      <c r="C13543"/>
      <c r="D13543"/>
      <c r="E13543"/>
      <c r="F13543"/>
      <c r="G13543"/>
      <c r="H13543"/>
      <c r="I13543"/>
      <c r="J13543"/>
      <c r="K13543"/>
      <c r="L13543"/>
      <c r="M13543"/>
      <c r="N13543"/>
      <c r="O13543"/>
      <c r="P13543"/>
      <c r="Q13543"/>
    </row>
    <row r="13544" spans="3:17" x14ac:dyDescent="0.35">
      <c r="C13544"/>
      <c r="D13544"/>
      <c r="E13544"/>
      <c r="F13544"/>
      <c r="G13544"/>
      <c r="H13544"/>
      <c r="I13544"/>
      <c r="J13544"/>
      <c r="K13544"/>
      <c r="L13544"/>
      <c r="M13544"/>
      <c r="N13544"/>
      <c r="O13544"/>
      <c r="P13544"/>
      <c r="Q13544"/>
    </row>
    <row r="13545" spans="3:17" x14ac:dyDescent="0.35">
      <c r="C13545"/>
      <c r="D13545"/>
      <c r="E13545"/>
      <c r="F13545"/>
      <c r="G13545"/>
      <c r="H13545"/>
      <c r="I13545"/>
      <c r="J13545"/>
      <c r="K13545"/>
      <c r="L13545"/>
      <c r="M13545"/>
      <c r="N13545"/>
      <c r="O13545"/>
      <c r="P13545"/>
      <c r="Q13545"/>
    </row>
    <row r="13546" spans="3:17" x14ac:dyDescent="0.35">
      <c r="C13546"/>
      <c r="D13546"/>
      <c r="E13546"/>
      <c r="F13546"/>
      <c r="G13546"/>
      <c r="H13546"/>
      <c r="I13546"/>
      <c r="J13546"/>
      <c r="K13546"/>
      <c r="L13546"/>
      <c r="M13546"/>
      <c r="N13546"/>
      <c r="O13546"/>
      <c r="P13546"/>
      <c r="Q13546"/>
    </row>
    <row r="13547" spans="3:17" x14ac:dyDescent="0.35">
      <c r="C13547"/>
      <c r="D13547"/>
      <c r="E13547"/>
      <c r="F13547"/>
      <c r="G13547"/>
      <c r="H13547"/>
      <c r="I13547"/>
      <c r="J13547"/>
      <c r="K13547"/>
      <c r="L13547"/>
      <c r="M13547"/>
      <c r="N13547"/>
      <c r="O13547"/>
      <c r="P13547"/>
      <c r="Q13547"/>
    </row>
    <row r="13548" spans="3:17" x14ac:dyDescent="0.35">
      <c r="C13548"/>
      <c r="D13548"/>
      <c r="E13548"/>
      <c r="F13548"/>
      <c r="G13548"/>
      <c r="H13548"/>
      <c r="I13548"/>
      <c r="J13548"/>
      <c r="K13548"/>
      <c r="L13548"/>
      <c r="M13548"/>
      <c r="N13548"/>
      <c r="O13548"/>
      <c r="P13548"/>
      <c r="Q13548"/>
    </row>
    <row r="13549" spans="3:17" x14ac:dyDescent="0.35">
      <c r="C13549"/>
      <c r="D13549"/>
      <c r="E13549"/>
      <c r="F13549"/>
      <c r="G13549"/>
      <c r="H13549"/>
      <c r="I13549"/>
      <c r="J13549"/>
      <c r="K13549"/>
      <c r="L13549"/>
      <c r="M13549"/>
      <c r="N13549"/>
      <c r="O13549"/>
      <c r="P13549"/>
      <c r="Q13549"/>
    </row>
    <row r="13550" spans="3:17" x14ac:dyDescent="0.35">
      <c r="C13550"/>
      <c r="D13550"/>
      <c r="E13550"/>
      <c r="F13550"/>
      <c r="G13550"/>
      <c r="H13550"/>
      <c r="I13550"/>
      <c r="J13550"/>
      <c r="K13550"/>
      <c r="L13550"/>
      <c r="M13550"/>
      <c r="N13550"/>
      <c r="O13550"/>
      <c r="P13550"/>
      <c r="Q13550"/>
    </row>
    <row r="13551" spans="3:17" x14ac:dyDescent="0.35">
      <c r="C13551"/>
      <c r="D13551"/>
      <c r="E13551"/>
      <c r="F13551"/>
      <c r="G13551"/>
      <c r="H13551"/>
      <c r="I13551"/>
      <c r="J13551"/>
      <c r="K13551"/>
      <c r="L13551"/>
      <c r="M13551"/>
      <c r="N13551"/>
      <c r="O13551"/>
      <c r="P13551"/>
      <c r="Q13551"/>
    </row>
    <row r="13552" spans="3:17" x14ac:dyDescent="0.35">
      <c r="C13552"/>
      <c r="D13552"/>
      <c r="E13552"/>
      <c r="F13552"/>
      <c r="G13552"/>
      <c r="H13552"/>
      <c r="I13552"/>
      <c r="J13552"/>
      <c r="K13552"/>
      <c r="L13552"/>
      <c r="M13552"/>
      <c r="N13552"/>
      <c r="O13552"/>
      <c r="P13552"/>
      <c r="Q13552"/>
    </row>
    <row r="13553" spans="3:17" x14ac:dyDescent="0.35">
      <c r="C13553"/>
      <c r="D13553"/>
      <c r="E13553"/>
      <c r="F13553"/>
      <c r="G13553"/>
      <c r="H13553"/>
      <c r="I13553"/>
      <c r="J13553"/>
      <c r="K13553"/>
      <c r="L13553"/>
      <c r="M13553"/>
      <c r="N13553"/>
      <c r="O13553"/>
      <c r="P13553"/>
      <c r="Q13553"/>
    </row>
    <row r="13554" spans="3:17" x14ac:dyDescent="0.35">
      <c r="C13554"/>
      <c r="D13554"/>
      <c r="E13554"/>
      <c r="F13554"/>
      <c r="G13554"/>
      <c r="H13554"/>
      <c r="I13554"/>
      <c r="J13554"/>
      <c r="K13554"/>
      <c r="L13554"/>
      <c r="M13554"/>
      <c r="N13554"/>
      <c r="O13554"/>
      <c r="P13554"/>
      <c r="Q13554"/>
    </row>
    <row r="13555" spans="3:17" x14ac:dyDescent="0.35">
      <c r="C13555"/>
      <c r="D13555"/>
      <c r="E13555"/>
      <c r="F13555"/>
      <c r="G13555"/>
      <c r="H13555"/>
      <c r="I13555"/>
      <c r="J13555"/>
      <c r="K13555"/>
      <c r="L13555"/>
      <c r="M13555"/>
      <c r="N13555"/>
      <c r="O13555"/>
      <c r="P13555"/>
      <c r="Q13555"/>
    </row>
    <row r="13556" spans="3:17" x14ac:dyDescent="0.35">
      <c r="C13556"/>
      <c r="D13556"/>
      <c r="E13556"/>
      <c r="F13556"/>
      <c r="G13556"/>
      <c r="H13556"/>
      <c r="I13556"/>
      <c r="J13556"/>
      <c r="K13556"/>
      <c r="L13556"/>
      <c r="M13556"/>
      <c r="N13556"/>
      <c r="O13556"/>
      <c r="P13556"/>
      <c r="Q13556"/>
    </row>
    <row r="13557" spans="3:17" x14ac:dyDescent="0.35">
      <c r="C13557"/>
      <c r="D13557"/>
      <c r="E13557"/>
      <c r="F13557"/>
      <c r="G13557"/>
      <c r="H13557"/>
      <c r="I13557"/>
      <c r="J13557"/>
      <c r="K13557"/>
      <c r="L13557"/>
      <c r="M13557"/>
      <c r="N13557"/>
      <c r="O13557"/>
      <c r="P13557"/>
      <c r="Q13557"/>
    </row>
    <row r="13558" spans="3:17" x14ac:dyDescent="0.35">
      <c r="C13558"/>
      <c r="D13558"/>
      <c r="E13558"/>
      <c r="F13558"/>
      <c r="G13558"/>
      <c r="H13558"/>
      <c r="I13558"/>
      <c r="J13558"/>
      <c r="K13558"/>
      <c r="L13558"/>
      <c r="M13558"/>
      <c r="N13558"/>
      <c r="O13558"/>
      <c r="P13558"/>
      <c r="Q13558"/>
    </row>
    <row r="13559" spans="3:17" x14ac:dyDescent="0.35">
      <c r="C13559"/>
      <c r="D13559"/>
      <c r="E13559"/>
      <c r="F13559"/>
      <c r="G13559"/>
      <c r="H13559"/>
      <c r="I13559"/>
      <c r="J13559"/>
      <c r="K13559"/>
      <c r="L13559"/>
      <c r="M13559"/>
      <c r="N13559"/>
      <c r="O13559"/>
      <c r="P13559"/>
      <c r="Q13559"/>
    </row>
    <row r="13560" spans="3:17" x14ac:dyDescent="0.35">
      <c r="C13560"/>
      <c r="D13560"/>
      <c r="E13560"/>
      <c r="F13560"/>
      <c r="G13560"/>
      <c r="H13560"/>
      <c r="I13560"/>
      <c r="J13560"/>
      <c r="K13560"/>
      <c r="L13560"/>
      <c r="M13560"/>
      <c r="N13560"/>
      <c r="O13560"/>
      <c r="P13560"/>
      <c r="Q13560"/>
    </row>
    <row r="13561" spans="3:17" x14ac:dyDescent="0.35">
      <c r="C13561"/>
      <c r="D13561"/>
      <c r="E13561"/>
      <c r="F13561"/>
      <c r="G13561"/>
      <c r="H13561"/>
      <c r="I13561"/>
      <c r="J13561"/>
      <c r="K13561"/>
      <c r="L13561"/>
      <c r="M13561"/>
      <c r="N13561"/>
      <c r="O13561"/>
      <c r="P13561"/>
      <c r="Q13561"/>
    </row>
    <row r="13562" spans="3:17" x14ac:dyDescent="0.35">
      <c r="C13562"/>
      <c r="D13562"/>
      <c r="E13562"/>
      <c r="F13562"/>
      <c r="G13562"/>
      <c r="H13562"/>
      <c r="I13562"/>
      <c r="J13562"/>
      <c r="K13562"/>
      <c r="L13562"/>
      <c r="M13562"/>
      <c r="N13562"/>
      <c r="O13562"/>
      <c r="P13562"/>
      <c r="Q13562"/>
    </row>
    <row r="13563" spans="3:17" x14ac:dyDescent="0.35">
      <c r="C13563"/>
      <c r="D13563"/>
      <c r="E13563"/>
      <c r="F13563"/>
      <c r="G13563"/>
      <c r="H13563"/>
      <c r="I13563"/>
      <c r="J13563"/>
      <c r="K13563"/>
      <c r="L13563"/>
      <c r="M13563"/>
      <c r="N13563"/>
      <c r="O13563"/>
      <c r="P13563"/>
      <c r="Q13563"/>
    </row>
    <row r="13564" spans="3:17" x14ac:dyDescent="0.35">
      <c r="C13564"/>
      <c r="D13564"/>
      <c r="E13564"/>
      <c r="F13564"/>
      <c r="G13564"/>
      <c r="H13564"/>
      <c r="I13564"/>
      <c r="J13564"/>
      <c r="K13564"/>
      <c r="L13564"/>
      <c r="M13564"/>
      <c r="N13564"/>
      <c r="O13564"/>
      <c r="P13564"/>
      <c r="Q13564"/>
    </row>
    <row r="13565" spans="3:17" x14ac:dyDescent="0.35">
      <c r="C13565"/>
      <c r="D13565"/>
      <c r="E13565"/>
      <c r="F13565"/>
      <c r="G13565"/>
      <c r="H13565"/>
      <c r="I13565"/>
      <c r="J13565"/>
      <c r="K13565"/>
      <c r="L13565"/>
      <c r="M13565"/>
      <c r="N13565"/>
      <c r="O13565"/>
      <c r="P13565"/>
      <c r="Q13565"/>
    </row>
    <row r="13566" spans="3:17" x14ac:dyDescent="0.35">
      <c r="C13566"/>
      <c r="D13566"/>
      <c r="E13566"/>
      <c r="F13566"/>
      <c r="G13566"/>
      <c r="H13566"/>
      <c r="I13566"/>
      <c r="J13566"/>
      <c r="K13566"/>
      <c r="L13566"/>
      <c r="M13566"/>
      <c r="N13566"/>
      <c r="O13566"/>
      <c r="P13566"/>
      <c r="Q13566"/>
    </row>
    <row r="13567" spans="3:17" x14ac:dyDescent="0.35">
      <c r="C13567"/>
      <c r="D13567"/>
      <c r="E13567"/>
      <c r="F13567"/>
      <c r="G13567"/>
      <c r="H13567"/>
      <c r="I13567"/>
      <c r="J13567"/>
      <c r="K13567"/>
      <c r="L13567"/>
      <c r="M13567"/>
      <c r="N13567"/>
      <c r="O13567"/>
      <c r="P13567"/>
      <c r="Q13567"/>
    </row>
    <row r="13568" spans="3:17" x14ac:dyDescent="0.35">
      <c r="C13568"/>
      <c r="D13568"/>
      <c r="E13568"/>
      <c r="F13568"/>
      <c r="G13568"/>
      <c r="H13568"/>
      <c r="I13568"/>
      <c r="J13568"/>
      <c r="K13568"/>
      <c r="L13568"/>
      <c r="M13568"/>
      <c r="N13568"/>
      <c r="O13568"/>
      <c r="P13568"/>
      <c r="Q13568"/>
    </row>
    <row r="13569" spans="3:17" x14ac:dyDescent="0.35">
      <c r="C13569"/>
      <c r="D13569"/>
      <c r="E13569"/>
      <c r="F13569"/>
      <c r="G13569"/>
      <c r="H13569"/>
      <c r="I13569"/>
      <c r="J13569"/>
      <c r="K13569"/>
      <c r="L13569"/>
      <c r="M13569"/>
      <c r="N13569"/>
      <c r="O13569"/>
      <c r="P13569"/>
      <c r="Q13569"/>
    </row>
    <row r="13570" spans="3:17" x14ac:dyDescent="0.35">
      <c r="C13570"/>
      <c r="D13570"/>
      <c r="E13570"/>
      <c r="F13570"/>
      <c r="G13570"/>
      <c r="H13570"/>
      <c r="I13570"/>
      <c r="J13570"/>
      <c r="K13570"/>
      <c r="L13570"/>
      <c r="M13570"/>
      <c r="N13570"/>
      <c r="O13570"/>
      <c r="P13570"/>
      <c r="Q13570"/>
    </row>
    <row r="13571" spans="3:17" x14ac:dyDescent="0.35">
      <c r="C13571"/>
      <c r="D13571"/>
      <c r="E13571"/>
      <c r="F13571"/>
      <c r="G13571"/>
      <c r="H13571"/>
      <c r="I13571"/>
      <c r="J13571"/>
      <c r="K13571"/>
      <c r="L13571"/>
      <c r="M13571"/>
      <c r="N13571"/>
      <c r="O13571"/>
      <c r="P13571"/>
      <c r="Q13571"/>
    </row>
    <row r="13572" spans="3:17" x14ac:dyDescent="0.35">
      <c r="C13572"/>
      <c r="D13572"/>
      <c r="E13572"/>
      <c r="F13572"/>
      <c r="G13572"/>
      <c r="H13572"/>
      <c r="I13572"/>
      <c r="J13572"/>
      <c r="K13572"/>
      <c r="L13572"/>
      <c r="M13572"/>
      <c r="N13572"/>
      <c r="O13572"/>
      <c r="P13572"/>
      <c r="Q13572"/>
    </row>
    <row r="13573" spans="3:17" x14ac:dyDescent="0.35">
      <c r="C13573"/>
      <c r="D13573"/>
      <c r="E13573"/>
      <c r="F13573"/>
      <c r="G13573"/>
      <c r="H13573"/>
      <c r="I13573"/>
      <c r="J13573"/>
      <c r="K13573"/>
      <c r="L13573"/>
      <c r="M13573"/>
      <c r="N13573"/>
      <c r="O13573"/>
      <c r="P13573"/>
      <c r="Q13573"/>
    </row>
    <row r="13574" spans="3:17" x14ac:dyDescent="0.35">
      <c r="C13574"/>
      <c r="D13574"/>
      <c r="E13574"/>
      <c r="F13574"/>
      <c r="G13574"/>
      <c r="H13574"/>
      <c r="I13574"/>
      <c r="J13574"/>
      <c r="K13574"/>
      <c r="L13574"/>
      <c r="M13574"/>
      <c r="N13574"/>
      <c r="O13574"/>
      <c r="P13574"/>
      <c r="Q13574"/>
    </row>
    <row r="13575" spans="3:17" x14ac:dyDescent="0.35">
      <c r="C13575"/>
      <c r="D13575"/>
      <c r="E13575"/>
      <c r="F13575"/>
      <c r="G13575"/>
      <c r="H13575"/>
      <c r="I13575"/>
      <c r="J13575"/>
      <c r="K13575"/>
      <c r="L13575"/>
      <c r="M13575"/>
      <c r="N13575"/>
      <c r="O13575"/>
      <c r="P13575"/>
      <c r="Q13575"/>
    </row>
    <row r="13576" spans="3:17" x14ac:dyDescent="0.35">
      <c r="C13576"/>
      <c r="D13576"/>
      <c r="E13576"/>
      <c r="F13576"/>
      <c r="G13576"/>
      <c r="H13576"/>
      <c r="I13576"/>
      <c r="J13576"/>
      <c r="K13576"/>
      <c r="L13576"/>
      <c r="M13576"/>
      <c r="N13576"/>
      <c r="O13576"/>
      <c r="P13576"/>
      <c r="Q13576"/>
    </row>
    <row r="13577" spans="3:17" x14ac:dyDescent="0.35">
      <c r="C13577"/>
      <c r="D13577"/>
      <c r="E13577"/>
      <c r="F13577"/>
      <c r="G13577"/>
      <c r="H13577"/>
      <c r="I13577"/>
      <c r="J13577"/>
      <c r="K13577"/>
      <c r="L13577"/>
      <c r="M13577"/>
      <c r="N13577"/>
      <c r="O13577"/>
      <c r="P13577"/>
      <c r="Q13577"/>
    </row>
    <row r="13578" spans="3:17" x14ac:dyDescent="0.35">
      <c r="C13578"/>
      <c r="D13578"/>
      <c r="E13578"/>
      <c r="F13578"/>
      <c r="G13578"/>
      <c r="H13578"/>
      <c r="I13578"/>
      <c r="J13578"/>
      <c r="K13578"/>
      <c r="L13578"/>
      <c r="M13578"/>
      <c r="N13578"/>
      <c r="O13578"/>
      <c r="P13578"/>
      <c r="Q13578"/>
    </row>
    <row r="13579" spans="3:17" x14ac:dyDescent="0.35">
      <c r="C13579"/>
      <c r="D13579"/>
      <c r="E13579"/>
      <c r="F13579"/>
      <c r="G13579"/>
      <c r="H13579"/>
      <c r="I13579"/>
      <c r="J13579"/>
      <c r="K13579"/>
      <c r="L13579"/>
      <c r="M13579"/>
      <c r="N13579"/>
      <c r="O13579"/>
      <c r="P13579"/>
      <c r="Q13579"/>
    </row>
    <row r="13580" spans="3:17" x14ac:dyDescent="0.35">
      <c r="C13580"/>
      <c r="D13580"/>
      <c r="E13580"/>
      <c r="F13580"/>
      <c r="G13580"/>
      <c r="H13580"/>
      <c r="I13580"/>
      <c r="J13580"/>
      <c r="K13580"/>
      <c r="L13580"/>
      <c r="M13580"/>
      <c r="N13580"/>
      <c r="O13580"/>
      <c r="P13580"/>
      <c r="Q13580"/>
    </row>
    <row r="13581" spans="3:17" x14ac:dyDescent="0.35">
      <c r="C13581"/>
      <c r="D13581"/>
      <c r="E13581"/>
      <c r="F13581"/>
      <c r="G13581"/>
      <c r="H13581"/>
      <c r="I13581"/>
      <c r="J13581"/>
      <c r="K13581"/>
      <c r="L13581"/>
      <c r="M13581"/>
      <c r="N13581"/>
      <c r="O13581"/>
      <c r="P13581"/>
      <c r="Q13581"/>
    </row>
    <row r="13582" spans="3:17" x14ac:dyDescent="0.35">
      <c r="C13582"/>
      <c r="D13582"/>
      <c r="E13582"/>
      <c r="F13582"/>
      <c r="G13582"/>
      <c r="H13582"/>
      <c r="I13582"/>
      <c r="J13582"/>
      <c r="K13582"/>
      <c r="L13582"/>
      <c r="M13582"/>
      <c r="N13582"/>
      <c r="O13582"/>
      <c r="P13582"/>
      <c r="Q13582"/>
    </row>
    <row r="13583" spans="3:17" x14ac:dyDescent="0.35">
      <c r="C13583"/>
      <c r="D13583"/>
      <c r="E13583"/>
      <c r="F13583"/>
      <c r="G13583"/>
      <c r="H13583"/>
      <c r="I13583"/>
      <c r="J13583"/>
      <c r="K13583"/>
      <c r="L13583"/>
      <c r="M13583"/>
      <c r="N13583"/>
      <c r="O13583"/>
      <c r="P13583"/>
      <c r="Q13583"/>
    </row>
    <row r="13584" spans="3:17" x14ac:dyDescent="0.35">
      <c r="C13584"/>
      <c r="D13584"/>
      <c r="E13584"/>
      <c r="F13584"/>
      <c r="G13584"/>
      <c r="H13584"/>
      <c r="I13584"/>
      <c r="J13584"/>
      <c r="K13584"/>
      <c r="L13584"/>
      <c r="M13584"/>
      <c r="N13584"/>
      <c r="O13584"/>
      <c r="P13584"/>
      <c r="Q13584"/>
    </row>
    <row r="13585" spans="3:17" x14ac:dyDescent="0.35">
      <c r="C13585"/>
      <c r="D13585"/>
      <c r="E13585"/>
      <c r="F13585"/>
      <c r="G13585"/>
      <c r="H13585"/>
      <c r="I13585"/>
      <c r="J13585"/>
      <c r="K13585"/>
      <c r="L13585"/>
      <c r="M13585"/>
      <c r="N13585"/>
      <c r="O13585"/>
      <c r="P13585"/>
      <c r="Q13585"/>
    </row>
    <row r="13586" spans="3:17" x14ac:dyDescent="0.35">
      <c r="C13586"/>
      <c r="D13586"/>
      <c r="E13586"/>
      <c r="F13586"/>
      <c r="G13586"/>
      <c r="H13586"/>
      <c r="I13586"/>
      <c r="J13586"/>
      <c r="K13586"/>
      <c r="L13586"/>
      <c r="M13586"/>
      <c r="N13586"/>
      <c r="O13586"/>
      <c r="P13586"/>
      <c r="Q13586"/>
    </row>
    <row r="13587" spans="3:17" x14ac:dyDescent="0.35">
      <c r="C13587"/>
      <c r="D13587"/>
      <c r="E13587"/>
      <c r="F13587"/>
      <c r="G13587"/>
      <c r="H13587"/>
      <c r="I13587"/>
      <c r="J13587"/>
      <c r="K13587"/>
      <c r="L13587"/>
      <c r="M13587"/>
      <c r="N13587"/>
      <c r="O13587"/>
      <c r="P13587"/>
      <c r="Q13587"/>
    </row>
    <row r="13588" spans="3:17" x14ac:dyDescent="0.35">
      <c r="C13588"/>
      <c r="D13588"/>
      <c r="E13588"/>
      <c r="F13588"/>
      <c r="G13588"/>
      <c r="H13588"/>
      <c r="I13588"/>
      <c r="J13588"/>
      <c r="K13588"/>
      <c r="L13588"/>
      <c r="M13588"/>
      <c r="N13588"/>
      <c r="O13588"/>
      <c r="P13588"/>
      <c r="Q13588"/>
    </row>
    <row r="13589" spans="3:17" x14ac:dyDescent="0.35">
      <c r="C13589"/>
      <c r="D13589"/>
      <c r="E13589"/>
      <c r="F13589"/>
      <c r="G13589"/>
      <c r="H13589"/>
      <c r="I13589"/>
      <c r="J13589"/>
      <c r="K13589"/>
      <c r="L13589"/>
      <c r="M13589"/>
      <c r="N13589"/>
      <c r="O13589"/>
      <c r="P13589"/>
      <c r="Q13589"/>
    </row>
    <row r="13590" spans="3:17" x14ac:dyDescent="0.35">
      <c r="C13590"/>
      <c r="D13590"/>
      <c r="E13590"/>
      <c r="F13590"/>
      <c r="G13590"/>
      <c r="H13590"/>
      <c r="I13590"/>
      <c r="J13590"/>
      <c r="K13590"/>
      <c r="L13590"/>
      <c r="M13590"/>
      <c r="N13590"/>
      <c r="O13590"/>
      <c r="P13590"/>
      <c r="Q13590"/>
    </row>
    <row r="13591" spans="3:17" x14ac:dyDescent="0.35">
      <c r="C13591"/>
      <c r="D13591"/>
      <c r="E13591"/>
      <c r="F13591"/>
      <c r="G13591"/>
      <c r="H13591"/>
      <c r="I13591"/>
      <c r="J13591"/>
      <c r="K13591"/>
      <c r="L13591"/>
      <c r="M13591"/>
      <c r="N13591"/>
      <c r="O13591"/>
      <c r="P13591"/>
      <c r="Q13591"/>
    </row>
    <row r="13592" spans="3:17" x14ac:dyDescent="0.35">
      <c r="C13592"/>
      <c r="D13592"/>
      <c r="E13592"/>
      <c r="F13592"/>
      <c r="G13592"/>
      <c r="H13592"/>
      <c r="I13592"/>
      <c r="J13592"/>
      <c r="K13592"/>
      <c r="L13592"/>
      <c r="M13592"/>
      <c r="N13592"/>
      <c r="O13592"/>
      <c r="P13592"/>
      <c r="Q13592"/>
    </row>
    <row r="13593" spans="3:17" x14ac:dyDescent="0.35">
      <c r="C13593"/>
      <c r="D13593"/>
      <c r="E13593"/>
      <c r="F13593"/>
      <c r="G13593"/>
      <c r="H13593"/>
      <c r="I13593"/>
      <c r="J13593"/>
      <c r="K13593"/>
      <c r="L13593"/>
      <c r="M13593"/>
      <c r="N13593"/>
      <c r="O13593"/>
      <c r="P13593"/>
      <c r="Q13593"/>
    </row>
    <row r="13594" spans="3:17" x14ac:dyDescent="0.35">
      <c r="C13594"/>
      <c r="D13594"/>
      <c r="E13594"/>
      <c r="F13594"/>
      <c r="G13594"/>
      <c r="H13594"/>
      <c r="I13594"/>
      <c r="J13594"/>
      <c r="K13594"/>
      <c r="L13594"/>
      <c r="M13594"/>
      <c r="N13594"/>
      <c r="O13594"/>
      <c r="P13594"/>
      <c r="Q13594"/>
    </row>
    <row r="13595" spans="3:17" x14ac:dyDescent="0.35">
      <c r="C13595"/>
      <c r="D13595"/>
      <c r="E13595"/>
      <c r="F13595"/>
      <c r="G13595"/>
      <c r="H13595"/>
      <c r="I13595"/>
      <c r="J13595"/>
      <c r="K13595"/>
      <c r="L13595"/>
      <c r="M13595"/>
      <c r="N13595"/>
      <c r="O13595"/>
      <c r="P13595"/>
      <c r="Q13595"/>
    </row>
    <row r="13596" spans="3:17" x14ac:dyDescent="0.35">
      <c r="C13596"/>
      <c r="D13596"/>
      <c r="E13596"/>
      <c r="F13596"/>
      <c r="G13596"/>
      <c r="H13596"/>
      <c r="I13596"/>
      <c r="J13596"/>
      <c r="K13596"/>
      <c r="L13596"/>
      <c r="M13596"/>
      <c r="N13596"/>
      <c r="O13596"/>
      <c r="P13596"/>
      <c r="Q13596"/>
    </row>
    <row r="13597" spans="3:17" x14ac:dyDescent="0.35">
      <c r="C13597"/>
      <c r="D13597"/>
      <c r="E13597"/>
      <c r="F13597"/>
      <c r="G13597"/>
      <c r="H13597"/>
      <c r="I13597"/>
      <c r="J13597"/>
      <c r="K13597"/>
      <c r="L13597"/>
      <c r="M13597"/>
      <c r="N13597"/>
      <c r="O13597"/>
      <c r="P13597"/>
      <c r="Q13597"/>
    </row>
    <row r="13598" spans="3:17" x14ac:dyDescent="0.35">
      <c r="C13598"/>
      <c r="D13598"/>
      <c r="E13598"/>
      <c r="F13598"/>
      <c r="G13598"/>
      <c r="H13598"/>
      <c r="I13598"/>
      <c r="J13598"/>
      <c r="K13598"/>
      <c r="L13598"/>
      <c r="M13598"/>
      <c r="N13598"/>
      <c r="O13598"/>
      <c r="P13598"/>
      <c r="Q13598"/>
    </row>
    <row r="13599" spans="3:17" x14ac:dyDescent="0.35">
      <c r="C13599"/>
      <c r="D13599"/>
      <c r="E13599"/>
      <c r="F13599"/>
      <c r="G13599"/>
      <c r="H13599"/>
      <c r="I13599"/>
      <c r="J13599"/>
      <c r="K13599"/>
      <c r="L13599"/>
      <c r="M13599"/>
      <c r="N13599"/>
      <c r="O13599"/>
      <c r="P13599"/>
      <c r="Q13599"/>
    </row>
    <row r="13600" spans="3:17" x14ac:dyDescent="0.35">
      <c r="C13600"/>
      <c r="D13600"/>
      <c r="E13600"/>
      <c r="F13600"/>
      <c r="G13600"/>
      <c r="H13600"/>
      <c r="I13600"/>
      <c r="J13600"/>
      <c r="K13600"/>
      <c r="L13600"/>
      <c r="M13600"/>
      <c r="N13600"/>
      <c r="O13600"/>
      <c r="P13600"/>
      <c r="Q13600"/>
    </row>
    <row r="13601" spans="3:17" x14ac:dyDescent="0.35">
      <c r="C13601"/>
      <c r="D13601"/>
      <c r="E13601"/>
      <c r="F13601"/>
      <c r="G13601"/>
      <c r="H13601"/>
      <c r="I13601"/>
      <c r="J13601"/>
      <c r="K13601"/>
      <c r="L13601"/>
      <c r="M13601"/>
      <c r="N13601"/>
      <c r="O13601"/>
      <c r="P13601"/>
      <c r="Q13601"/>
    </row>
    <row r="13602" spans="3:17" x14ac:dyDescent="0.35">
      <c r="C13602"/>
      <c r="D13602"/>
      <c r="E13602"/>
      <c r="F13602"/>
      <c r="G13602"/>
      <c r="H13602"/>
      <c r="I13602"/>
      <c r="J13602"/>
      <c r="K13602"/>
      <c r="L13602"/>
      <c r="M13602"/>
      <c r="N13602"/>
      <c r="O13602"/>
      <c r="P13602"/>
      <c r="Q13602"/>
    </row>
    <row r="13603" spans="3:17" x14ac:dyDescent="0.35">
      <c r="C13603"/>
      <c r="D13603"/>
      <c r="E13603"/>
      <c r="F13603"/>
      <c r="G13603"/>
      <c r="H13603"/>
      <c r="I13603"/>
      <c r="J13603"/>
      <c r="K13603"/>
      <c r="L13603"/>
      <c r="M13603"/>
      <c r="N13603"/>
      <c r="O13603"/>
      <c r="P13603"/>
      <c r="Q13603"/>
    </row>
    <row r="13604" spans="3:17" x14ac:dyDescent="0.35">
      <c r="C13604"/>
      <c r="D13604"/>
      <c r="E13604"/>
      <c r="F13604"/>
      <c r="G13604"/>
      <c r="H13604"/>
      <c r="I13604"/>
      <c r="J13604"/>
      <c r="K13604"/>
      <c r="L13604"/>
      <c r="M13604"/>
      <c r="N13604"/>
      <c r="O13604"/>
      <c r="P13604"/>
      <c r="Q13604"/>
    </row>
    <row r="13605" spans="3:17" x14ac:dyDescent="0.35">
      <c r="C13605"/>
      <c r="D13605"/>
      <c r="E13605"/>
      <c r="F13605"/>
      <c r="G13605"/>
      <c r="H13605"/>
      <c r="I13605"/>
      <c r="J13605"/>
      <c r="K13605"/>
      <c r="L13605"/>
      <c r="M13605"/>
      <c r="N13605"/>
      <c r="O13605"/>
      <c r="P13605"/>
      <c r="Q13605"/>
    </row>
    <row r="13606" spans="3:17" x14ac:dyDescent="0.35">
      <c r="C13606"/>
      <c r="D13606"/>
      <c r="E13606"/>
      <c r="F13606"/>
      <c r="G13606"/>
      <c r="H13606"/>
      <c r="I13606"/>
      <c r="J13606"/>
      <c r="K13606"/>
      <c r="L13606"/>
      <c r="M13606"/>
      <c r="N13606"/>
      <c r="O13606"/>
      <c r="P13606"/>
      <c r="Q13606"/>
    </row>
    <row r="13607" spans="3:17" x14ac:dyDescent="0.35">
      <c r="C13607"/>
      <c r="D13607"/>
      <c r="E13607"/>
      <c r="F13607"/>
      <c r="G13607"/>
      <c r="H13607"/>
      <c r="I13607"/>
      <c r="J13607"/>
      <c r="K13607"/>
      <c r="L13607"/>
      <c r="M13607"/>
      <c r="N13607"/>
      <c r="O13607"/>
      <c r="P13607"/>
      <c r="Q13607"/>
    </row>
    <row r="13608" spans="3:17" x14ac:dyDescent="0.35">
      <c r="C13608"/>
      <c r="D13608"/>
      <c r="E13608"/>
      <c r="F13608"/>
      <c r="G13608"/>
      <c r="H13608"/>
      <c r="I13608"/>
      <c r="J13608"/>
      <c r="K13608"/>
      <c r="L13608"/>
      <c r="M13608"/>
      <c r="N13608"/>
      <c r="O13608"/>
      <c r="P13608"/>
      <c r="Q13608"/>
    </row>
    <row r="13609" spans="3:17" x14ac:dyDescent="0.35">
      <c r="C13609"/>
      <c r="D13609"/>
      <c r="E13609"/>
      <c r="F13609"/>
      <c r="G13609"/>
      <c r="H13609"/>
      <c r="I13609"/>
      <c r="J13609"/>
      <c r="K13609"/>
      <c r="L13609"/>
      <c r="M13609"/>
      <c r="N13609"/>
      <c r="O13609"/>
      <c r="P13609"/>
      <c r="Q13609"/>
    </row>
    <row r="13610" spans="3:17" x14ac:dyDescent="0.35">
      <c r="C13610"/>
      <c r="D13610"/>
      <c r="E13610"/>
      <c r="F13610"/>
      <c r="G13610"/>
      <c r="H13610"/>
      <c r="I13610"/>
      <c r="J13610"/>
      <c r="K13610"/>
      <c r="L13610"/>
      <c r="M13610"/>
      <c r="N13610"/>
      <c r="O13610"/>
      <c r="P13610"/>
      <c r="Q13610"/>
    </row>
    <row r="13611" spans="3:17" x14ac:dyDescent="0.35">
      <c r="C13611"/>
      <c r="D13611"/>
      <c r="E13611"/>
      <c r="F13611"/>
      <c r="G13611"/>
      <c r="H13611"/>
      <c r="I13611"/>
      <c r="J13611"/>
      <c r="K13611"/>
      <c r="L13611"/>
      <c r="M13611"/>
      <c r="N13611"/>
      <c r="O13611"/>
      <c r="P13611"/>
      <c r="Q13611"/>
    </row>
    <row r="13612" spans="3:17" x14ac:dyDescent="0.35">
      <c r="C13612"/>
      <c r="D13612"/>
      <c r="E13612"/>
      <c r="F13612"/>
      <c r="G13612"/>
      <c r="H13612"/>
      <c r="I13612"/>
      <c r="J13612"/>
      <c r="K13612"/>
      <c r="L13612"/>
      <c r="M13612"/>
      <c r="N13612"/>
      <c r="O13612"/>
      <c r="P13612"/>
      <c r="Q13612"/>
    </row>
    <row r="13613" spans="3:17" x14ac:dyDescent="0.35">
      <c r="C13613"/>
      <c r="D13613"/>
      <c r="E13613"/>
      <c r="F13613"/>
      <c r="G13613"/>
      <c r="H13613"/>
      <c r="I13613"/>
      <c r="J13613"/>
      <c r="K13613"/>
      <c r="L13613"/>
      <c r="M13613"/>
      <c r="N13613"/>
      <c r="O13613"/>
      <c r="P13613"/>
      <c r="Q13613"/>
    </row>
    <row r="13614" spans="3:17" x14ac:dyDescent="0.35">
      <c r="C13614"/>
      <c r="D13614"/>
      <c r="E13614"/>
      <c r="F13614"/>
      <c r="G13614"/>
      <c r="H13614"/>
      <c r="I13614"/>
      <c r="J13614"/>
      <c r="K13614"/>
      <c r="L13614"/>
      <c r="M13614"/>
      <c r="N13614"/>
      <c r="O13614"/>
      <c r="P13614"/>
      <c r="Q13614"/>
    </row>
    <row r="13615" spans="3:17" x14ac:dyDescent="0.35">
      <c r="C13615"/>
      <c r="D13615"/>
      <c r="E13615"/>
      <c r="F13615"/>
      <c r="G13615"/>
      <c r="H13615"/>
      <c r="I13615"/>
      <c r="J13615"/>
      <c r="K13615"/>
      <c r="L13615"/>
      <c r="M13615"/>
      <c r="N13615"/>
      <c r="O13615"/>
      <c r="P13615"/>
      <c r="Q13615"/>
    </row>
    <row r="13616" spans="3:17" x14ac:dyDescent="0.35">
      <c r="C13616"/>
      <c r="D13616"/>
      <c r="E13616"/>
      <c r="F13616"/>
      <c r="G13616"/>
      <c r="H13616"/>
      <c r="I13616"/>
      <c r="J13616"/>
      <c r="K13616"/>
      <c r="L13616"/>
      <c r="M13616"/>
      <c r="N13616"/>
      <c r="O13616"/>
      <c r="P13616"/>
      <c r="Q13616"/>
    </row>
    <row r="13617" spans="3:17" x14ac:dyDescent="0.35">
      <c r="C13617"/>
      <c r="D13617"/>
      <c r="E13617"/>
      <c r="F13617"/>
      <c r="G13617"/>
      <c r="H13617"/>
      <c r="I13617"/>
      <c r="J13617"/>
      <c r="K13617"/>
      <c r="L13617"/>
      <c r="M13617"/>
      <c r="N13617"/>
      <c r="O13617"/>
      <c r="P13617"/>
      <c r="Q13617"/>
    </row>
    <row r="13618" spans="3:17" x14ac:dyDescent="0.35">
      <c r="C13618"/>
      <c r="D13618"/>
      <c r="E13618"/>
      <c r="F13618"/>
      <c r="G13618"/>
      <c r="H13618"/>
      <c r="I13618"/>
      <c r="J13618"/>
      <c r="K13618"/>
      <c r="L13618"/>
      <c r="M13618"/>
      <c r="N13618"/>
      <c r="O13618"/>
      <c r="P13618"/>
      <c r="Q13618"/>
    </row>
    <row r="13619" spans="3:17" x14ac:dyDescent="0.35">
      <c r="C13619"/>
      <c r="D13619"/>
      <c r="E13619"/>
      <c r="F13619"/>
      <c r="G13619"/>
      <c r="H13619"/>
      <c r="I13619"/>
      <c r="J13619"/>
      <c r="K13619"/>
      <c r="L13619"/>
      <c r="M13619"/>
      <c r="N13619"/>
      <c r="O13619"/>
      <c r="P13619"/>
      <c r="Q13619"/>
    </row>
    <row r="13620" spans="3:17" x14ac:dyDescent="0.35">
      <c r="C13620"/>
      <c r="D13620"/>
      <c r="E13620"/>
      <c r="F13620"/>
      <c r="G13620"/>
      <c r="H13620"/>
      <c r="I13620"/>
      <c r="J13620"/>
      <c r="K13620"/>
      <c r="L13620"/>
      <c r="M13620"/>
      <c r="N13620"/>
      <c r="O13620"/>
      <c r="P13620"/>
      <c r="Q13620"/>
    </row>
    <row r="13621" spans="3:17" x14ac:dyDescent="0.35">
      <c r="C13621"/>
      <c r="D13621"/>
      <c r="E13621"/>
      <c r="F13621"/>
      <c r="G13621"/>
      <c r="H13621"/>
      <c r="I13621"/>
      <c r="J13621"/>
      <c r="K13621"/>
      <c r="L13621"/>
      <c r="M13621"/>
      <c r="N13621"/>
      <c r="O13621"/>
      <c r="P13621"/>
      <c r="Q13621"/>
    </row>
    <row r="13622" spans="3:17" x14ac:dyDescent="0.35">
      <c r="C13622"/>
      <c r="D13622"/>
      <c r="E13622"/>
      <c r="F13622"/>
      <c r="G13622"/>
      <c r="H13622"/>
      <c r="I13622"/>
      <c r="J13622"/>
      <c r="K13622"/>
      <c r="L13622"/>
      <c r="M13622"/>
      <c r="N13622"/>
      <c r="O13622"/>
      <c r="P13622"/>
      <c r="Q13622"/>
    </row>
    <row r="13623" spans="3:17" x14ac:dyDescent="0.35">
      <c r="C13623"/>
      <c r="D13623"/>
      <c r="E13623"/>
      <c r="F13623"/>
      <c r="G13623"/>
      <c r="H13623"/>
      <c r="I13623"/>
      <c r="J13623"/>
      <c r="K13623"/>
      <c r="L13623"/>
      <c r="M13623"/>
      <c r="N13623"/>
      <c r="O13623"/>
      <c r="P13623"/>
      <c r="Q13623"/>
    </row>
    <row r="13624" spans="3:17" x14ac:dyDescent="0.35">
      <c r="C13624"/>
      <c r="D13624"/>
      <c r="E13624"/>
      <c r="F13624"/>
      <c r="G13624"/>
      <c r="H13624"/>
      <c r="I13624"/>
      <c r="J13624"/>
      <c r="K13624"/>
      <c r="L13624"/>
      <c r="M13624"/>
      <c r="N13624"/>
      <c r="O13624"/>
      <c r="P13624"/>
      <c r="Q13624"/>
    </row>
    <row r="13625" spans="3:17" x14ac:dyDescent="0.35">
      <c r="C13625"/>
      <c r="D13625"/>
      <c r="E13625"/>
      <c r="F13625"/>
      <c r="G13625"/>
      <c r="H13625"/>
      <c r="I13625"/>
      <c r="J13625"/>
      <c r="K13625"/>
      <c r="L13625"/>
      <c r="M13625"/>
      <c r="N13625"/>
      <c r="O13625"/>
      <c r="P13625"/>
      <c r="Q13625"/>
    </row>
    <row r="13626" spans="3:17" x14ac:dyDescent="0.35">
      <c r="C13626"/>
      <c r="D13626"/>
      <c r="E13626"/>
      <c r="F13626"/>
      <c r="G13626"/>
      <c r="H13626"/>
      <c r="I13626"/>
      <c r="J13626"/>
      <c r="K13626"/>
      <c r="L13626"/>
      <c r="M13626"/>
      <c r="N13626"/>
      <c r="O13626"/>
      <c r="P13626"/>
      <c r="Q13626"/>
    </row>
    <row r="13627" spans="3:17" x14ac:dyDescent="0.35">
      <c r="C13627"/>
      <c r="D13627"/>
      <c r="E13627"/>
      <c r="F13627"/>
      <c r="G13627"/>
      <c r="H13627"/>
      <c r="I13627"/>
      <c r="J13627"/>
      <c r="K13627"/>
      <c r="L13627"/>
      <c r="M13627"/>
      <c r="N13627"/>
      <c r="O13627"/>
      <c r="P13627"/>
      <c r="Q13627"/>
    </row>
    <row r="13628" spans="3:17" x14ac:dyDescent="0.35">
      <c r="C13628"/>
      <c r="D13628"/>
      <c r="E13628"/>
      <c r="F13628"/>
      <c r="G13628"/>
      <c r="H13628"/>
      <c r="I13628"/>
      <c r="J13628"/>
      <c r="K13628"/>
      <c r="L13628"/>
      <c r="M13628"/>
      <c r="N13628"/>
      <c r="O13628"/>
      <c r="P13628"/>
      <c r="Q13628"/>
    </row>
    <row r="13629" spans="3:17" x14ac:dyDescent="0.35">
      <c r="C13629"/>
      <c r="D13629"/>
      <c r="E13629"/>
      <c r="F13629"/>
      <c r="G13629"/>
      <c r="H13629"/>
      <c r="I13629"/>
      <c r="J13629"/>
      <c r="K13629"/>
      <c r="L13629"/>
      <c r="M13629"/>
      <c r="N13629"/>
      <c r="O13629"/>
      <c r="P13629"/>
      <c r="Q13629"/>
    </row>
    <row r="13630" spans="3:17" x14ac:dyDescent="0.35">
      <c r="C13630"/>
      <c r="D13630"/>
      <c r="E13630"/>
      <c r="F13630"/>
      <c r="G13630"/>
      <c r="H13630"/>
      <c r="I13630"/>
      <c r="J13630"/>
      <c r="K13630"/>
      <c r="L13630"/>
      <c r="M13630"/>
      <c r="N13630"/>
      <c r="O13630"/>
      <c r="P13630"/>
      <c r="Q13630"/>
    </row>
    <row r="13631" spans="3:17" x14ac:dyDescent="0.35">
      <c r="C13631"/>
      <c r="D13631"/>
      <c r="E13631"/>
      <c r="F13631"/>
      <c r="G13631"/>
      <c r="H13631"/>
      <c r="I13631"/>
      <c r="J13631"/>
      <c r="K13631"/>
      <c r="L13631"/>
      <c r="M13631"/>
      <c r="N13631"/>
      <c r="O13631"/>
      <c r="P13631"/>
      <c r="Q13631"/>
    </row>
    <row r="13632" spans="3:17" x14ac:dyDescent="0.35">
      <c r="C13632"/>
      <c r="D13632"/>
      <c r="E13632"/>
      <c r="F13632"/>
      <c r="G13632"/>
      <c r="H13632"/>
      <c r="I13632"/>
      <c r="J13632"/>
      <c r="K13632"/>
      <c r="L13632"/>
      <c r="M13632"/>
      <c r="N13632"/>
      <c r="O13632"/>
      <c r="P13632"/>
      <c r="Q13632"/>
    </row>
    <row r="13633" spans="3:17" x14ac:dyDescent="0.35">
      <c r="C13633"/>
      <c r="D13633"/>
      <c r="E13633"/>
      <c r="F13633"/>
      <c r="G13633"/>
      <c r="H13633"/>
      <c r="I13633"/>
      <c r="J13633"/>
      <c r="K13633"/>
      <c r="L13633"/>
      <c r="M13633"/>
      <c r="N13633"/>
      <c r="O13633"/>
      <c r="P13633"/>
      <c r="Q13633"/>
    </row>
    <row r="13634" spans="3:17" x14ac:dyDescent="0.35">
      <c r="C13634"/>
      <c r="D13634"/>
      <c r="E13634"/>
      <c r="F13634"/>
      <c r="G13634"/>
      <c r="H13634"/>
      <c r="I13634"/>
      <c r="J13634"/>
      <c r="K13634"/>
      <c r="L13634"/>
      <c r="M13634"/>
      <c r="N13634"/>
      <c r="O13634"/>
      <c r="P13634"/>
      <c r="Q13634"/>
    </row>
    <row r="13635" spans="3:17" x14ac:dyDescent="0.35">
      <c r="C13635"/>
      <c r="D13635"/>
      <c r="E13635"/>
      <c r="F13635"/>
      <c r="G13635"/>
      <c r="H13635"/>
      <c r="I13635"/>
      <c r="J13635"/>
      <c r="K13635"/>
      <c r="L13635"/>
      <c r="M13635"/>
      <c r="N13635"/>
      <c r="O13635"/>
      <c r="P13635"/>
      <c r="Q13635"/>
    </row>
    <row r="13636" spans="3:17" x14ac:dyDescent="0.35">
      <c r="C13636"/>
      <c r="D13636"/>
      <c r="E13636"/>
      <c r="F13636"/>
      <c r="G13636"/>
      <c r="H13636"/>
      <c r="I13636"/>
      <c r="J13636"/>
      <c r="K13636"/>
      <c r="L13636"/>
      <c r="M13636"/>
      <c r="N13636"/>
      <c r="O13636"/>
      <c r="P13636"/>
      <c r="Q13636"/>
    </row>
    <row r="13637" spans="3:17" x14ac:dyDescent="0.35">
      <c r="C13637"/>
      <c r="D13637"/>
      <c r="E13637"/>
      <c r="F13637"/>
      <c r="G13637"/>
      <c r="H13637"/>
      <c r="I13637"/>
      <c r="J13637"/>
      <c r="K13637"/>
      <c r="L13637"/>
      <c r="M13637"/>
      <c r="N13637"/>
      <c r="O13637"/>
      <c r="P13637"/>
      <c r="Q13637"/>
    </row>
    <row r="13638" spans="3:17" x14ac:dyDescent="0.35">
      <c r="C13638"/>
      <c r="D13638"/>
      <c r="E13638"/>
      <c r="F13638"/>
      <c r="G13638"/>
      <c r="H13638"/>
      <c r="I13638"/>
      <c r="J13638"/>
      <c r="K13638"/>
      <c r="L13638"/>
      <c r="M13638"/>
      <c r="N13638"/>
      <c r="O13638"/>
      <c r="P13638"/>
      <c r="Q13638"/>
    </row>
    <row r="13639" spans="3:17" x14ac:dyDescent="0.35">
      <c r="C13639"/>
      <c r="D13639"/>
      <c r="E13639"/>
      <c r="F13639"/>
      <c r="G13639"/>
      <c r="H13639"/>
      <c r="I13639"/>
      <c r="J13639"/>
      <c r="K13639"/>
      <c r="L13639"/>
      <c r="M13639"/>
      <c r="N13639"/>
      <c r="O13639"/>
      <c r="P13639"/>
      <c r="Q13639"/>
    </row>
    <row r="13640" spans="3:17" x14ac:dyDescent="0.35">
      <c r="C13640"/>
      <c r="D13640"/>
      <c r="E13640"/>
      <c r="F13640"/>
      <c r="G13640"/>
      <c r="H13640"/>
      <c r="I13640"/>
      <c r="J13640"/>
      <c r="K13640"/>
      <c r="L13640"/>
      <c r="M13640"/>
      <c r="N13640"/>
      <c r="O13640"/>
      <c r="P13640"/>
      <c r="Q13640"/>
    </row>
    <row r="13641" spans="3:17" x14ac:dyDescent="0.35">
      <c r="C13641"/>
      <c r="D13641"/>
      <c r="E13641"/>
      <c r="F13641"/>
      <c r="G13641"/>
      <c r="H13641"/>
      <c r="I13641"/>
      <c r="J13641"/>
      <c r="K13641"/>
      <c r="L13641"/>
      <c r="M13641"/>
      <c r="N13641"/>
      <c r="O13641"/>
      <c r="P13641"/>
      <c r="Q13641"/>
    </row>
    <row r="13642" spans="3:17" x14ac:dyDescent="0.35">
      <c r="C13642"/>
      <c r="D13642"/>
      <c r="E13642"/>
      <c r="F13642"/>
      <c r="G13642"/>
      <c r="H13642"/>
      <c r="I13642"/>
      <c r="J13642"/>
      <c r="K13642"/>
      <c r="L13642"/>
      <c r="M13642"/>
      <c r="N13642"/>
      <c r="O13642"/>
      <c r="P13642"/>
      <c r="Q13642"/>
    </row>
    <row r="13643" spans="3:17" x14ac:dyDescent="0.35">
      <c r="C13643"/>
      <c r="D13643"/>
      <c r="E13643"/>
      <c r="F13643"/>
      <c r="G13643"/>
      <c r="H13643"/>
      <c r="I13643"/>
      <c r="J13643"/>
      <c r="K13643"/>
      <c r="L13643"/>
      <c r="M13643"/>
      <c r="N13643"/>
      <c r="O13643"/>
      <c r="P13643"/>
      <c r="Q13643"/>
    </row>
    <row r="13644" spans="3:17" x14ac:dyDescent="0.35">
      <c r="C13644"/>
      <c r="D13644"/>
      <c r="E13644"/>
      <c r="F13644"/>
      <c r="G13644"/>
      <c r="H13644"/>
      <c r="I13644"/>
      <c r="J13644"/>
      <c r="K13644"/>
      <c r="L13644"/>
      <c r="M13644"/>
      <c r="N13644"/>
      <c r="O13644"/>
      <c r="P13644"/>
      <c r="Q13644"/>
    </row>
    <row r="13645" spans="3:17" x14ac:dyDescent="0.35">
      <c r="C13645"/>
      <c r="D13645"/>
      <c r="E13645"/>
      <c r="F13645"/>
      <c r="G13645"/>
      <c r="H13645"/>
      <c r="I13645"/>
      <c r="J13645"/>
      <c r="K13645"/>
      <c r="L13645"/>
      <c r="M13645"/>
      <c r="N13645"/>
      <c r="O13645"/>
      <c r="P13645"/>
      <c r="Q13645"/>
    </row>
    <row r="13646" spans="3:17" x14ac:dyDescent="0.35">
      <c r="C13646"/>
      <c r="D13646"/>
      <c r="E13646"/>
      <c r="F13646"/>
      <c r="G13646"/>
      <c r="H13646"/>
      <c r="I13646"/>
      <c r="J13646"/>
      <c r="K13646"/>
      <c r="L13646"/>
      <c r="M13646"/>
      <c r="N13646"/>
      <c r="O13646"/>
      <c r="P13646"/>
      <c r="Q13646"/>
    </row>
    <row r="13647" spans="3:17" x14ac:dyDescent="0.35">
      <c r="C13647"/>
      <c r="D13647"/>
      <c r="E13647"/>
      <c r="F13647"/>
      <c r="G13647"/>
      <c r="H13647"/>
      <c r="I13647"/>
      <c r="J13647"/>
      <c r="K13647"/>
      <c r="L13647"/>
      <c r="M13647"/>
      <c r="N13647"/>
      <c r="O13647"/>
      <c r="P13647"/>
      <c r="Q13647"/>
    </row>
    <row r="13648" spans="3:17" x14ac:dyDescent="0.35">
      <c r="C13648"/>
      <c r="D13648"/>
      <c r="E13648"/>
      <c r="F13648"/>
      <c r="G13648"/>
      <c r="H13648"/>
      <c r="I13648"/>
      <c r="J13648"/>
      <c r="K13648"/>
      <c r="L13648"/>
      <c r="M13648"/>
      <c r="N13648"/>
      <c r="O13648"/>
      <c r="P13648"/>
      <c r="Q13648"/>
    </row>
    <row r="13649" spans="3:17" x14ac:dyDescent="0.35">
      <c r="C13649"/>
      <c r="D13649"/>
      <c r="E13649"/>
      <c r="F13649"/>
      <c r="G13649"/>
      <c r="H13649"/>
      <c r="I13649"/>
      <c r="J13649"/>
      <c r="K13649"/>
      <c r="L13649"/>
      <c r="M13649"/>
      <c r="N13649"/>
      <c r="O13649"/>
      <c r="P13649"/>
      <c r="Q13649"/>
    </row>
    <row r="13650" spans="3:17" x14ac:dyDescent="0.35">
      <c r="C13650"/>
      <c r="D13650"/>
      <c r="E13650"/>
      <c r="F13650"/>
      <c r="G13650"/>
      <c r="H13650"/>
      <c r="I13650"/>
      <c r="J13650"/>
      <c r="K13650"/>
      <c r="L13650"/>
      <c r="M13650"/>
      <c r="N13650"/>
      <c r="O13650"/>
      <c r="P13650"/>
      <c r="Q13650"/>
    </row>
    <row r="13651" spans="3:17" x14ac:dyDescent="0.35">
      <c r="C13651"/>
      <c r="D13651"/>
      <c r="E13651"/>
      <c r="F13651"/>
      <c r="G13651"/>
      <c r="H13651"/>
      <c r="I13651"/>
      <c r="J13651"/>
      <c r="K13651"/>
      <c r="L13651"/>
      <c r="M13651"/>
      <c r="N13651"/>
      <c r="O13651"/>
      <c r="P13651"/>
      <c r="Q13651"/>
    </row>
    <row r="13652" spans="3:17" x14ac:dyDescent="0.35">
      <c r="C13652"/>
      <c r="D13652"/>
      <c r="E13652"/>
      <c r="F13652"/>
      <c r="G13652"/>
      <c r="H13652"/>
      <c r="I13652"/>
      <c r="J13652"/>
      <c r="K13652"/>
      <c r="L13652"/>
      <c r="M13652"/>
      <c r="N13652"/>
      <c r="O13652"/>
      <c r="P13652"/>
      <c r="Q13652"/>
    </row>
    <row r="13653" spans="3:17" x14ac:dyDescent="0.35">
      <c r="C13653"/>
      <c r="D13653"/>
      <c r="E13653"/>
      <c r="F13653"/>
      <c r="G13653"/>
      <c r="H13653"/>
      <c r="I13653"/>
      <c r="J13653"/>
      <c r="K13653"/>
      <c r="L13653"/>
      <c r="M13653"/>
      <c r="N13653"/>
      <c r="O13653"/>
      <c r="P13653"/>
      <c r="Q13653"/>
    </row>
    <row r="13654" spans="3:17" x14ac:dyDescent="0.35">
      <c r="C13654"/>
      <c r="D13654"/>
      <c r="E13654"/>
      <c r="F13654"/>
      <c r="G13654"/>
      <c r="H13654"/>
      <c r="I13654"/>
      <c r="J13654"/>
      <c r="K13654"/>
      <c r="L13654"/>
      <c r="M13654"/>
      <c r="N13654"/>
      <c r="O13654"/>
      <c r="P13654"/>
      <c r="Q13654"/>
    </row>
    <row r="13655" spans="3:17" x14ac:dyDescent="0.35">
      <c r="C13655"/>
      <c r="D13655"/>
      <c r="E13655"/>
      <c r="F13655"/>
      <c r="G13655"/>
      <c r="H13655"/>
      <c r="I13655"/>
      <c r="J13655"/>
      <c r="K13655"/>
      <c r="L13655"/>
      <c r="M13655"/>
      <c r="N13655"/>
      <c r="O13655"/>
      <c r="P13655"/>
      <c r="Q13655"/>
    </row>
    <row r="13656" spans="3:17" x14ac:dyDescent="0.35">
      <c r="C13656"/>
      <c r="D13656"/>
      <c r="E13656"/>
      <c r="F13656"/>
      <c r="G13656"/>
      <c r="H13656"/>
      <c r="I13656"/>
      <c r="J13656"/>
      <c r="K13656"/>
      <c r="L13656"/>
      <c r="M13656"/>
      <c r="N13656"/>
      <c r="O13656"/>
      <c r="P13656"/>
      <c r="Q13656"/>
    </row>
    <row r="13657" spans="3:17" x14ac:dyDescent="0.35">
      <c r="C13657"/>
      <c r="D13657"/>
      <c r="E13657"/>
      <c r="F13657"/>
      <c r="G13657"/>
      <c r="H13657"/>
      <c r="I13657"/>
      <c r="J13657"/>
      <c r="K13657"/>
      <c r="L13657"/>
      <c r="M13657"/>
      <c r="N13657"/>
      <c r="O13657"/>
      <c r="P13657"/>
      <c r="Q13657"/>
    </row>
    <row r="13658" spans="3:17" x14ac:dyDescent="0.35">
      <c r="C13658"/>
      <c r="D13658"/>
      <c r="E13658"/>
      <c r="F13658"/>
      <c r="G13658"/>
      <c r="H13658"/>
      <c r="I13658"/>
      <c r="J13658"/>
      <c r="K13658"/>
      <c r="L13658"/>
      <c r="M13658"/>
      <c r="N13658"/>
      <c r="O13658"/>
      <c r="P13658"/>
      <c r="Q13658"/>
    </row>
    <row r="13659" spans="3:17" x14ac:dyDescent="0.35">
      <c r="C13659"/>
      <c r="D13659"/>
      <c r="E13659"/>
      <c r="F13659"/>
      <c r="G13659"/>
      <c r="H13659"/>
      <c r="I13659"/>
      <c r="J13659"/>
      <c r="K13659"/>
      <c r="L13659"/>
      <c r="M13659"/>
      <c r="N13659"/>
      <c r="O13659"/>
      <c r="P13659"/>
      <c r="Q13659"/>
    </row>
    <row r="13660" spans="3:17" x14ac:dyDescent="0.35">
      <c r="C13660"/>
      <c r="D13660"/>
      <c r="E13660"/>
      <c r="F13660"/>
      <c r="G13660"/>
      <c r="H13660"/>
      <c r="I13660"/>
      <c r="J13660"/>
      <c r="K13660"/>
      <c r="L13660"/>
      <c r="M13660"/>
      <c r="N13660"/>
      <c r="O13660"/>
      <c r="P13660"/>
      <c r="Q13660"/>
    </row>
    <row r="13661" spans="3:17" x14ac:dyDescent="0.35">
      <c r="C13661"/>
      <c r="D13661"/>
      <c r="E13661"/>
      <c r="F13661"/>
      <c r="G13661"/>
      <c r="H13661"/>
      <c r="I13661"/>
      <c r="J13661"/>
      <c r="K13661"/>
      <c r="L13661"/>
      <c r="M13661"/>
      <c r="N13661"/>
      <c r="O13661"/>
      <c r="P13661"/>
      <c r="Q13661"/>
    </row>
    <row r="13662" spans="3:17" x14ac:dyDescent="0.35">
      <c r="C13662"/>
      <c r="D13662"/>
      <c r="E13662"/>
      <c r="F13662"/>
      <c r="G13662"/>
      <c r="H13662"/>
      <c r="I13662"/>
      <c r="J13662"/>
      <c r="K13662"/>
      <c r="L13662"/>
      <c r="M13662"/>
      <c r="N13662"/>
      <c r="O13662"/>
      <c r="P13662"/>
      <c r="Q13662"/>
    </row>
    <row r="13663" spans="3:17" x14ac:dyDescent="0.35">
      <c r="C13663"/>
      <c r="D13663"/>
      <c r="E13663"/>
      <c r="F13663"/>
      <c r="G13663"/>
      <c r="H13663"/>
      <c r="I13663"/>
      <c r="J13663"/>
      <c r="K13663"/>
      <c r="L13663"/>
      <c r="M13663"/>
      <c r="N13663"/>
      <c r="O13663"/>
      <c r="P13663"/>
      <c r="Q13663"/>
    </row>
    <row r="13664" spans="3:17" x14ac:dyDescent="0.35">
      <c r="C13664"/>
      <c r="D13664"/>
      <c r="E13664"/>
      <c r="F13664"/>
      <c r="G13664"/>
      <c r="H13664"/>
      <c r="I13664"/>
      <c r="J13664"/>
      <c r="K13664"/>
      <c r="L13664"/>
      <c r="M13664"/>
      <c r="N13664"/>
      <c r="O13664"/>
      <c r="P13664"/>
      <c r="Q13664"/>
    </row>
    <row r="13665" spans="3:17" x14ac:dyDescent="0.35">
      <c r="C13665"/>
      <c r="D13665"/>
      <c r="E13665"/>
      <c r="F13665"/>
      <c r="G13665"/>
      <c r="H13665"/>
      <c r="I13665"/>
      <c r="J13665"/>
      <c r="K13665"/>
      <c r="L13665"/>
      <c r="M13665"/>
      <c r="N13665"/>
      <c r="O13665"/>
      <c r="P13665"/>
      <c r="Q13665"/>
    </row>
    <row r="13666" spans="3:17" x14ac:dyDescent="0.35">
      <c r="C13666"/>
      <c r="D13666"/>
      <c r="E13666"/>
      <c r="F13666"/>
      <c r="G13666"/>
      <c r="H13666"/>
      <c r="I13666"/>
      <c r="J13666"/>
      <c r="K13666"/>
      <c r="L13666"/>
      <c r="M13666"/>
      <c r="N13666"/>
      <c r="O13666"/>
      <c r="P13666"/>
      <c r="Q13666"/>
    </row>
    <row r="13667" spans="3:17" x14ac:dyDescent="0.35">
      <c r="C13667"/>
      <c r="D13667"/>
      <c r="E13667"/>
      <c r="F13667"/>
      <c r="G13667"/>
      <c r="H13667"/>
      <c r="I13667"/>
      <c r="J13667"/>
      <c r="K13667"/>
      <c r="L13667"/>
      <c r="M13667"/>
      <c r="N13667"/>
      <c r="O13667"/>
      <c r="P13667"/>
      <c r="Q13667"/>
    </row>
    <row r="13668" spans="3:17" x14ac:dyDescent="0.35">
      <c r="C13668"/>
      <c r="D13668"/>
      <c r="E13668"/>
      <c r="F13668"/>
      <c r="G13668"/>
      <c r="H13668"/>
      <c r="I13668"/>
      <c r="J13668"/>
      <c r="K13668"/>
      <c r="L13668"/>
      <c r="M13668"/>
      <c r="N13668"/>
      <c r="O13668"/>
      <c r="P13668"/>
      <c r="Q13668"/>
    </row>
    <row r="13669" spans="3:17" x14ac:dyDescent="0.35">
      <c r="C13669"/>
      <c r="D13669"/>
      <c r="E13669"/>
      <c r="F13669"/>
      <c r="G13669"/>
      <c r="H13669"/>
      <c r="I13669"/>
      <c r="J13669"/>
      <c r="K13669"/>
      <c r="L13669"/>
      <c r="M13669"/>
      <c r="N13669"/>
      <c r="O13669"/>
      <c r="P13669"/>
      <c r="Q13669"/>
    </row>
    <row r="13670" spans="3:17" x14ac:dyDescent="0.35">
      <c r="C13670"/>
      <c r="D13670"/>
      <c r="E13670"/>
      <c r="F13670"/>
      <c r="G13670"/>
      <c r="H13670"/>
      <c r="I13670"/>
      <c r="J13670"/>
      <c r="K13670"/>
      <c r="L13670"/>
      <c r="M13670"/>
      <c r="N13670"/>
      <c r="O13670"/>
      <c r="P13670"/>
      <c r="Q13670"/>
    </row>
    <row r="13671" spans="3:17" x14ac:dyDescent="0.35">
      <c r="C13671"/>
      <c r="D13671"/>
      <c r="E13671"/>
      <c r="F13671"/>
      <c r="G13671"/>
      <c r="H13671"/>
      <c r="I13671"/>
      <c r="J13671"/>
      <c r="K13671"/>
      <c r="L13671"/>
      <c r="M13671"/>
      <c r="N13671"/>
      <c r="O13671"/>
      <c r="P13671"/>
      <c r="Q13671"/>
    </row>
    <row r="13672" spans="3:17" x14ac:dyDescent="0.35">
      <c r="C13672"/>
      <c r="D13672"/>
      <c r="E13672"/>
      <c r="F13672"/>
      <c r="G13672"/>
      <c r="H13672"/>
      <c r="I13672"/>
      <c r="J13672"/>
      <c r="K13672"/>
      <c r="L13672"/>
      <c r="M13672"/>
      <c r="N13672"/>
      <c r="O13672"/>
      <c r="P13672"/>
      <c r="Q13672"/>
    </row>
    <row r="13673" spans="3:17" x14ac:dyDescent="0.35">
      <c r="C13673"/>
      <c r="D13673"/>
      <c r="E13673"/>
      <c r="F13673"/>
      <c r="G13673"/>
      <c r="H13673"/>
      <c r="I13673"/>
      <c r="J13673"/>
      <c r="K13673"/>
      <c r="L13673"/>
      <c r="M13673"/>
      <c r="N13673"/>
      <c r="O13673"/>
      <c r="P13673"/>
      <c r="Q13673"/>
    </row>
    <row r="13674" spans="3:17" x14ac:dyDescent="0.35">
      <c r="C13674"/>
      <c r="D13674"/>
      <c r="E13674"/>
      <c r="F13674"/>
      <c r="G13674"/>
      <c r="H13674"/>
      <c r="I13674"/>
      <c r="J13674"/>
      <c r="K13674"/>
      <c r="L13674"/>
      <c r="M13674"/>
      <c r="N13674"/>
      <c r="O13674"/>
      <c r="P13674"/>
      <c r="Q13674"/>
    </row>
    <row r="13675" spans="3:17" x14ac:dyDescent="0.35">
      <c r="C13675"/>
      <c r="D13675"/>
      <c r="E13675"/>
      <c r="F13675"/>
      <c r="G13675"/>
      <c r="H13675"/>
      <c r="I13675"/>
      <c r="J13675"/>
      <c r="K13675"/>
      <c r="L13675"/>
      <c r="M13675"/>
      <c r="N13675"/>
      <c r="O13675"/>
      <c r="P13675"/>
      <c r="Q13675"/>
    </row>
    <row r="13676" spans="3:17" x14ac:dyDescent="0.35">
      <c r="C13676"/>
      <c r="D13676"/>
      <c r="E13676"/>
      <c r="F13676"/>
      <c r="G13676"/>
      <c r="H13676"/>
      <c r="I13676"/>
      <c r="J13676"/>
      <c r="K13676"/>
      <c r="L13676"/>
      <c r="M13676"/>
      <c r="N13676"/>
      <c r="O13676"/>
      <c r="P13676"/>
      <c r="Q13676"/>
    </row>
    <row r="13677" spans="3:17" x14ac:dyDescent="0.35">
      <c r="C13677"/>
      <c r="D13677"/>
      <c r="E13677"/>
      <c r="F13677"/>
      <c r="G13677"/>
      <c r="H13677"/>
      <c r="I13677"/>
      <c r="J13677"/>
      <c r="K13677"/>
      <c r="L13677"/>
      <c r="M13677"/>
      <c r="N13677"/>
      <c r="O13677"/>
      <c r="P13677"/>
      <c r="Q13677"/>
    </row>
    <row r="13678" spans="3:17" x14ac:dyDescent="0.35">
      <c r="C13678"/>
      <c r="D13678"/>
      <c r="E13678"/>
      <c r="F13678"/>
      <c r="G13678"/>
      <c r="H13678"/>
      <c r="I13678"/>
      <c r="J13678"/>
      <c r="K13678"/>
      <c r="L13678"/>
      <c r="M13678"/>
      <c r="N13678"/>
      <c r="O13678"/>
      <c r="P13678"/>
      <c r="Q13678"/>
    </row>
    <row r="13679" spans="3:17" x14ac:dyDescent="0.35">
      <c r="C13679"/>
      <c r="D13679"/>
      <c r="E13679"/>
      <c r="F13679"/>
      <c r="G13679"/>
      <c r="H13679"/>
      <c r="I13679"/>
      <c r="J13679"/>
      <c r="K13679"/>
      <c r="L13679"/>
      <c r="M13679"/>
      <c r="N13679"/>
      <c r="O13679"/>
      <c r="P13679"/>
      <c r="Q13679"/>
    </row>
    <row r="13680" spans="3:17" x14ac:dyDescent="0.35">
      <c r="C13680"/>
      <c r="D13680"/>
      <c r="E13680"/>
      <c r="F13680"/>
      <c r="G13680"/>
      <c r="H13680"/>
      <c r="I13680"/>
      <c r="J13680"/>
      <c r="K13680"/>
      <c r="L13680"/>
      <c r="M13680"/>
      <c r="N13680"/>
      <c r="O13680"/>
      <c r="P13680"/>
      <c r="Q13680"/>
    </row>
    <row r="13681" spans="3:17" x14ac:dyDescent="0.35">
      <c r="C13681"/>
      <c r="D13681"/>
      <c r="E13681"/>
      <c r="F13681"/>
      <c r="G13681"/>
      <c r="H13681"/>
      <c r="I13681"/>
      <c r="J13681"/>
      <c r="K13681"/>
      <c r="L13681"/>
      <c r="M13681"/>
      <c r="N13681"/>
      <c r="O13681"/>
      <c r="P13681"/>
      <c r="Q13681"/>
    </row>
    <row r="13682" spans="3:17" x14ac:dyDescent="0.35">
      <c r="C13682"/>
      <c r="D13682"/>
      <c r="E13682"/>
      <c r="F13682"/>
      <c r="G13682"/>
      <c r="H13682"/>
      <c r="I13682"/>
      <c r="J13682"/>
      <c r="K13682"/>
      <c r="L13682"/>
      <c r="M13682"/>
      <c r="N13682"/>
      <c r="O13682"/>
      <c r="P13682"/>
      <c r="Q13682"/>
    </row>
    <row r="13683" spans="3:17" x14ac:dyDescent="0.35">
      <c r="C13683"/>
      <c r="D13683"/>
      <c r="E13683"/>
      <c r="F13683"/>
      <c r="G13683"/>
      <c r="H13683"/>
      <c r="I13683"/>
      <c r="J13683"/>
      <c r="K13683"/>
      <c r="L13683"/>
      <c r="M13683"/>
      <c r="N13683"/>
      <c r="O13683"/>
      <c r="P13683"/>
      <c r="Q13683"/>
    </row>
    <row r="13684" spans="3:17" x14ac:dyDescent="0.35">
      <c r="C13684"/>
      <c r="D13684"/>
      <c r="E13684"/>
      <c r="F13684"/>
      <c r="G13684"/>
      <c r="H13684"/>
      <c r="I13684"/>
      <c r="J13684"/>
      <c r="K13684"/>
      <c r="L13684"/>
      <c r="M13684"/>
      <c r="N13684"/>
      <c r="O13684"/>
      <c r="P13684"/>
      <c r="Q13684"/>
    </row>
    <row r="13685" spans="3:17" x14ac:dyDescent="0.35">
      <c r="C13685"/>
      <c r="D13685"/>
      <c r="E13685"/>
      <c r="F13685"/>
      <c r="G13685"/>
      <c r="H13685"/>
      <c r="I13685"/>
      <c r="J13685"/>
      <c r="K13685"/>
      <c r="L13685"/>
      <c r="M13685"/>
      <c r="N13685"/>
      <c r="O13685"/>
      <c r="P13685"/>
      <c r="Q13685"/>
    </row>
    <row r="13686" spans="3:17" x14ac:dyDescent="0.35">
      <c r="C13686"/>
      <c r="D13686"/>
      <c r="E13686"/>
      <c r="F13686"/>
      <c r="G13686"/>
      <c r="H13686"/>
      <c r="I13686"/>
      <c r="J13686"/>
      <c r="K13686"/>
      <c r="L13686"/>
      <c r="M13686"/>
      <c r="N13686"/>
      <c r="O13686"/>
      <c r="P13686"/>
      <c r="Q13686"/>
    </row>
    <row r="13687" spans="3:17" x14ac:dyDescent="0.35">
      <c r="C13687"/>
      <c r="D13687"/>
      <c r="E13687"/>
      <c r="F13687"/>
      <c r="G13687"/>
      <c r="H13687"/>
      <c r="I13687"/>
      <c r="J13687"/>
      <c r="K13687"/>
      <c r="L13687"/>
      <c r="M13687"/>
      <c r="N13687"/>
      <c r="O13687"/>
      <c r="P13687"/>
      <c r="Q13687"/>
    </row>
    <row r="13688" spans="3:17" x14ac:dyDescent="0.35">
      <c r="C13688"/>
      <c r="D13688"/>
      <c r="E13688"/>
      <c r="F13688"/>
      <c r="G13688"/>
      <c r="H13688"/>
      <c r="I13688"/>
      <c r="J13688"/>
      <c r="K13688"/>
      <c r="L13688"/>
      <c r="M13688"/>
      <c r="N13688"/>
      <c r="O13688"/>
      <c r="P13688"/>
      <c r="Q13688"/>
    </row>
    <row r="13689" spans="3:17" x14ac:dyDescent="0.35">
      <c r="C13689"/>
      <c r="D13689"/>
      <c r="E13689"/>
      <c r="F13689"/>
      <c r="G13689"/>
      <c r="H13689"/>
      <c r="I13689"/>
      <c r="J13689"/>
      <c r="K13689"/>
      <c r="L13689"/>
      <c r="M13689"/>
      <c r="N13689"/>
      <c r="O13689"/>
      <c r="P13689"/>
      <c r="Q13689"/>
    </row>
    <row r="13690" spans="3:17" x14ac:dyDescent="0.35">
      <c r="C13690"/>
      <c r="D13690"/>
      <c r="E13690"/>
      <c r="F13690"/>
      <c r="G13690"/>
      <c r="H13690"/>
      <c r="I13690"/>
      <c r="J13690"/>
      <c r="K13690"/>
      <c r="L13690"/>
      <c r="M13690"/>
      <c r="N13690"/>
      <c r="O13690"/>
      <c r="P13690"/>
      <c r="Q13690"/>
    </row>
    <row r="13691" spans="3:17" x14ac:dyDescent="0.35">
      <c r="C13691"/>
      <c r="D13691"/>
      <c r="E13691"/>
      <c r="F13691"/>
      <c r="G13691"/>
      <c r="H13691"/>
      <c r="I13691"/>
      <c r="J13691"/>
      <c r="K13691"/>
      <c r="L13691"/>
      <c r="M13691"/>
      <c r="N13691"/>
      <c r="O13691"/>
      <c r="P13691"/>
      <c r="Q13691"/>
    </row>
    <row r="13692" spans="3:17" x14ac:dyDescent="0.35">
      <c r="C13692"/>
      <c r="D13692"/>
      <c r="E13692"/>
      <c r="F13692"/>
      <c r="G13692"/>
      <c r="H13692"/>
      <c r="I13692"/>
      <c r="J13692"/>
      <c r="K13692"/>
      <c r="L13692"/>
      <c r="M13692"/>
      <c r="N13692"/>
      <c r="O13692"/>
      <c r="P13692"/>
      <c r="Q13692"/>
    </row>
    <row r="13693" spans="3:17" x14ac:dyDescent="0.35">
      <c r="C13693"/>
      <c r="D13693"/>
      <c r="E13693"/>
      <c r="F13693"/>
      <c r="G13693"/>
      <c r="H13693"/>
      <c r="I13693"/>
      <c r="J13693"/>
      <c r="K13693"/>
      <c r="L13693"/>
      <c r="M13693"/>
      <c r="N13693"/>
      <c r="O13693"/>
      <c r="P13693"/>
      <c r="Q13693"/>
    </row>
    <row r="13694" spans="3:17" x14ac:dyDescent="0.35">
      <c r="C13694"/>
      <c r="D13694"/>
      <c r="E13694"/>
      <c r="F13694"/>
      <c r="G13694"/>
      <c r="H13694"/>
      <c r="I13694"/>
      <c r="J13694"/>
      <c r="K13694"/>
      <c r="L13694"/>
      <c r="M13694"/>
      <c r="N13694"/>
      <c r="O13694"/>
      <c r="P13694"/>
      <c r="Q13694"/>
    </row>
    <row r="13695" spans="3:17" x14ac:dyDescent="0.35">
      <c r="C13695"/>
      <c r="D13695"/>
      <c r="E13695"/>
      <c r="F13695"/>
      <c r="G13695"/>
      <c r="H13695"/>
      <c r="I13695"/>
      <c r="J13695"/>
      <c r="K13695"/>
      <c r="L13695"/>
      <c r="M13695"/>
      <c r="N13695"/>
      <c r="O13695"/>
      <c r="P13695"/>
      <c r="Q13695"/>
    </row>
    <row r="13696" spans="3:17" x14ac:dyDescent="0.35">
      <c r="C13696"/>
      <c r="D13696"/>
      <c r="E13696"/>
      <c r="F13696"/>
      <c r="G13696"/>
      <c r="H13696"/>
      <c r="I13696"/>
      <c r="J13696"/>
      <c r="K13696"/>
      <c r="L13696"/>
      <c r="M13696"/>
      <c r="N13696"/>
      <c r="O13696"/>
      <c r="P13696"/>
      <c r="Q13696"/>
    </row>
    <row r="13697" spans="3:17" x14ac:dyDescent="0.35">
      <c r="C13697"/>
      <c r="D13697"/>
      <c r="E13697"/>
      <c r="F13697"/>
      <c r="G13697"/>
      <c r="H13697"/>
      <c r="I13697"/>
      <c r="J13697"/>
      <c r="K13697"/>
      <c r="L13697"/>
      <c r="M13697"/>
      <c r="N13697"/>
      <c r="O13697"/>
      <c r="P13697"/>
      <c r="Q13697"/>
    </row>
    <row r="13698" spans="3:17" x14ac:dyDescent="0.35">
      <c r="C13698"/>
      <c r="D13698"/>
      <c r="E13698"/>
      <c r="F13698"/>
      <c r="G13698"/>
      <c r="H13698"/>
      <c r="I13698"/>
      <c r="J13698"/>
      <c r="K13698"/>
      <c r="L13698"/>
      <c r="M13698"/>
      <c r="N13698"/>
      <c r="O13698"/>
      <c r="P13698"/>
      <c r="Q13698"/>
    </row>
    <row r="13699" spans="3:17" x14ac:dyDescent="0.35">
      <c r="C13699"/>
      <c r="D13699"/>
      <c r="E13699"/>
      <c r="F13699"/>
      <c r="G13699"/>
      <c r="H13699"/>
      <c r="I13699"/>
      <c r="J13699"/>
      <c r="K13699"/>
      <c r="L13699"/>
      <c r="M13699"/>
      <c r="N13699"/>
      <c r="O13699"/>
      <c r="P13699"/>
      <c r="Q13699"/>
    </row>
    <row r="13700" spans="3:17" x14ac:dyDescent="0.35">
      <c r="C13700"/>
      <c r="D13700"/>
      <c r="E13700"/>
      <c r="F13700"/>
      <c r="G13700"/>
      <c r="H13700"/>
      <c r="I13700"/>
      <c r="J13700"/>
      <c r="K13700"/>
      <c r="L13700"/>
      <c r="M13700"/>
      <c r="N13700"/>
      <c r="O13700"/>
      <c r="P13700"/>
      <c r="Q13700"/>
    </row>
    <row r="13701" spans="3:17" x14ac:dyDescent="0.35">
      <c r="C13701"/>
      <c r="D13701"/>
      <c r="E13701"/>
      <c r="F13701"/>
      <c r="G13701"/>
      <c r="H13701"/>
      <c r="I13701"/>
      <c r="J13701"/>
      <c r="K13701"/>
      <c r="L13701"/>
      <c r="M13701"/>
      <c r="N13701"/>
      <c r="O13701"/>
      <c r="P13701"/>
      <c r="Q13701"/>
    </row>
    <row r="13702" spans="3:17" x14ac:dyDescent="0.35">
      <c r="C13702"/>
      <c r="D13702"/>
      <c r="E13702"/>
      <c r="F13702"/>
      <c r="G13702"/>
      <c r="H13702"/>
      <c r="I13702"/>
      <c r="J13702"/>
      <c r="K13702"/>
      <c r="L13702"/>
      <c r="M13702"/>
      <c r="N13702"/>
      <c r="O13702"/>
      <c r="P13702"/>
      <c r="Q13702"/>
    </row>
    <row r="13703" spans="3:17" x14ac:dyDescent="0.35">
      <c r="C13703"/>
      <c r="D13703"/>
      <c r="E13703"/>
      <c r="F13703"/>
      <c r="G13703"/>
      <c r="H13703"/>
      <c r="I13703"/>
      <c r="J13703"/>
      <c r="K13703"/>
      <c r="L13703"/>
      <c r="M13703"/>
      <c r="N13703"/>
      <c r="O13703"/>
      <c r="P13703"/>
      <c r="Q13703"/>
    </row>
    <row r="13704" spans="3:17" x14ac:dyDescent="0.35">
      <c r="C13704"/>
      <c r="D13704"/>
      <c r="E13704"/>
      <c r="F13704"/>
      <c r="G13704"/>
      <c r="H13704"/>
      <c r="I13704"/>
      <c r="J13704"/>
      <c r="K13704"/>
      <c r="L13704"/>
      <c r="M13704"/>
      <c r="N13704"/>
      <c r="O13704"/>
      <c r="P13704"/>
      <c r="Q13704"/>
    </row>
    <row r="13705" spans="3:17" x14ac:dyDescent="0.35">
      <c r="C13705"/>
      <c r="D13705"/>
      <c r="E13705"/>
      <c r="F13705"/>
      <c r="G13705"/>
      <c r="H13705"/>
      <c r="I13705"/>
      <c r="J13705"/>
      <c r="K13705"/>
      <c r="L13705"/>
      <c r="M13705"/>
      <c r="N13705"/>
      <c r="O13705"/>
      <c r="P13705"/>
      <c r="Q13705"/>
    </row>
    <row r="13706" spans="3:17" x14ac:dyDescent="0.35">
      <c r="C13706"/>
      <c r="D13706"/>
      <c r="E13706"/>
      <c r="F13706"/>
      <c r="G13706"/>
      <c r="H13706"/>
      <c r="I13706"/>
      <c r="J13706"/>
      <c r="K13706"/>
      <c r="L13706"/>
      <c r="M13706"/>
      <c r="N13706"/>
      <c r="O13706"/>
      <c r="P13706"/>
      <c r="Q13706"/>
    </row>
    <row r="13707" spans="3:17" x14ac:dyDescent="0.35">
      <c r="C13707"/>
      <c r="D13707"/>
      <c r="E13707"/>
      <c r="F13707"/>
      <c r="G13707"/>
      <c r="H13707"/>
      <c r="I13707"/>
      <c r="J13707"/>
      <c r="K13707"/>
      <c r="L13707"/>
      <c r="M13707"/>
      <c r="N13707"/>
      <c r="O13707"/>
      <c r="P13707"/>
      <c r="Q13707"/>
    </row>
    <row r="13708" spans="3:17" x14ac:dyDescent="0.35">
      <c r="C13708"/>
      <c r="D13708"/>
      <c r="E13708"/>
      <c r="F13708"/>
      <c r="G13708"/>
      <c r="H13708"/>
      <c r="I13708"/>
      <c r="J13708"/>
      <c r="K13708"/>
      <c r="L13708"/>
      <c r="M13708"/>
      <c r="N13708"/>
      <c r="O13708"/>
      <c r="P13708"/>
      <c r="Q13708"/>
    </row>
    <row r="13709" spans="3:17" x14ac:dyDescent="0.35">
      <c r="C13709"/>
      <c r="D13709"/>
      <c r="E13709"/>
      <c r="F13709"/>
      <c r="G13709"/>
      <c r="H13709"/>
      <c r="I13709"/>
      <c r="J13709"/>
      <c r="K13709"/>
      <c r="L13709"/>
      <c r="M13709"/>
      <c r="N13709"/>
      <c r="O13709"/>
      <c r="P13709"/>
      <c r="Q13709"/>
    </row>
    <row r="13710" spans="3:17" x14ac:dyDescent="0.35">
      <c r="C13710"/>
      <c r="D13710"/>
      <c r="E13710"/>
      <c r="F13710"/>
      <c r="G13710"/>
      <c r="H13710"/>
      <c r="I13710"/>
      <c r="J13710"/>
      <c r="K13710"/>
      <c r="L13710"/>
      <c r="M13710"/>
      <c r="N13710"/>
      <c r="O13710"/>
      <c r="P13710"/>
      <c r="Q13710"/>
    </row>
    <row r="13711" spans="3:17" x14ac:dyDescent="0.35">
      <c r="C13711"/>
      <c r="D13711"/>
      <c r="E13711"/>
      <c r="F13711"/>
      <c r="G13711"/>
      <c r="H13711"/>
      <c r="I13711"/>
      <c r="J13711"/>
      <c r="K13711"/>
      <c r="L13711"/>
      <c r="M13711"/>
      <c r="N13711"/>
      <c r="O13711"/>
      <c r="P13711"/>
      <c r="Q13711"/>
    </row>
    <row r="13712" spans="3:17" x14ac:dyDescent="0.35">
      <c r="C13712"/>
      <c r="D13712"/>
      <c r="E13712"/>
      <c r="F13712"/>
      <c r="G13712"/>
      <c r="H13712"/>
      <c r="I13712"/>
      <c r="J13712"/>
      <c r="K13712"/>
      <c r="L13712"/>
      <c r="M13712"/>
      <c r="N13712"/>
      <c r="O13712"/>
      <c r="P13712"/>
      <c r="Q13712"/>
    </row>
    <row r="13713" spans="3:17" x14ac:dyDescent="0.35">
      <c r="C13713"/>
      <c r="D13713"/>
      <c r="E13713"/>
      <c r="F13713"/>
      <c r="G13713"/>
      <c r="H13713"/>
      <c r="I13713"/>
      <c r="J13713"/>
      <c r="K13713"/>
      <c r="L13713"/>
      <c r="M13713"/>
      <c r="N13713"/>
      <c r="O13713"/>
      <c r="P13713"/>
      <c r="Q13713"/>
    </row>
    <row r="13714" spans="3:17" x14ac:dyDescent="0.35">
      <c r="C13714"/>
      <c r="D13714"/>
      <c r="E13714"/>
      <c r="F13714"/>
      <c r="G13714"/>
      <c r="H13714"/>
      <c r="I13714"/>
      <c r="J13714"/>
      <c r="K13714"/>
      <c r="L13714"/>
      <c r="M13714"/>
      <c r="N13714"/>
      <c r="O13714"/>
      <c r="P13714"/>
      <c r="Q13714"/>
    </row>
    <row r="13715" spans="3:17" x14ac:dyDescent="0.35">
      <c r="C13715"/>
      <c r="D13715"/>
      <c r="E13715"/>
      <c r="F13715"/>
      <c r="G13715"/>
      <c r="H13715"/>
      <c r="I13715"/>
      <c r="J13715"/>
      <c r="K13715"/>
      <c r="L13715"/>
      <c r="M13715"/>
      <c r="N13715"/>
      <c r="O13715"/>
      <c r="P13715"/>
      <c r="Q13715"/>
    </row>
    <row r="13716" spans="3:17" x14ac:dyDescent="0.35">
      <c r="C13716"/>
      <c r="D13716"/>
      <c r="E13716"/>
      <c r="F13716"/>
      <c r="G13716"/>
      <c r="H13716"/>
      <c r="I13716"/>
      <c r="J13716"/>
      <c r="K13716"/>
      <c r="L13716"/>
      <c r="M13716"/>
      <c r="N13716"/>
      <c r="O13716"/>
      <c r="P13716"/>
      <c r="Q13716"/>
    </row>
    <row r="13717" spans="3:17" x14ac:dyDescent="0.35">
      <c r="C13717"/>
      <c r="D13717"/>
      <c r="E13717"/>
      <c r="F13717"/>
      <c r="G13717"/>
      <c r="H13717"/>
      <c r="I13717"/>
      <c r="J13717"/>
      <c r="K13717"/>
      <c r="L13717"/>
      <c r="M13717"/>
      <c r="N13717"/>
      <c r="O13717"/>
      <c r="P13717"/>
      <c r="Q13717"/>
    </row>
    <row r="13718" spans="3:17" x14ac:dyDescent="0.35">
      <c r="C13718"/>
      <c r="D13718"/>
      <c r="E13718"/>
      <c r="F13718"/>
      <c r="G13718"/>
      <c r="H13718"/>
      <c r="I13718"/>
      <c r="J13718"/>
      <c r="K13718"/>
      <c r="L13718"/>
      <c r="M13718"/>
      <c r="N13718"/>
      <c r="O13718"/>
      <c r="P13718"/>
      <c r="Q13718"/>
    </row>
    <row r="13719" spans="3:17" x14ac:dyDescent="0.35">
      <c r="C13719"/>
      <c r="D13719"/>
      <c r="E13719"/>
      <c r="F13719"/>
      <c r="G13719"/>
      <c r="H13719"/>
      <c r="I13719"/>
      <c r="J13719"/>
      <c r="K13719"/>
      <c r="L13719"/>
      <c r="M13719"/>
      <c r="N13719"/>
      <c r="O13719"/>
      <c r="P13719"/>
      <c r="Q13719"/>
    </row>
    <row r="13720" spans="3:17" x14ac:dyDescent="0.35">
      <c r="C13720"/>
      <c r="D13720"/>
      <c r="E13720"/>
      <c r="F13720"/>
      <c r="G13720"/>
      <c r="H13720"/>
      <c r="I13720"/>
      <c r="J13720"/>
      <c r="K13720"/>
      <c r="L13720"/>
      <c r="M13720"/>
      <c r="N13720"/>
      <c r="O13720"/>
      <c r="P13720"/>
      <c r="Q13720"/>
    </row>
    <row r="13721" spans="3:17" x14ac:dyDescent="0.35">
      <c r="C13721"/>
      <c r="D13721"/>
      <c r="E13721"/>
      <c r="F13721"/>
      <c r="G13721"/>
      <c r="H13721"/>
      <c r="I13721"/>
      <c r="J13721"/>
      <c r="K13721"/>
      <c r="L13721"/>
      <c r="M13721"/>
      <c r="N13721"/>
      <c r="O13721"/>
      <c r="P13721"/>
      <c r="Q13721"/>
    </row>
    <row r="13722" spans="3:17" x14ac:dyDescent="0.35">
      <c r="C13722"/>
      <c r="D13722"/>
      <c r="E13722"/>
      <c r="F13722"/>
      <c r="G13722"/>
      <c r="H13722"/>
      <c r="I13722"/>
      <c r="J13722"/>
      <c r="K13722"/>
      <c r="L13722"/>
      <c r="M13722"/>
      <c r="N13722"/>
      <c r="O13722"/>
      <c r="P13722"/>
      <c r="Q13722"/>
    </row>
    <row r="13723" spans="3:17" x14ac:dyDescent="0.35">
      <c r="C13723"/>
      <c r="D13723"/>
      <c r="E13723"/>
      <c r="F13723"/>
      <c r="G13723"/>
      <c r="H13723"/>
      <c r="I13723"/>
      <c r="J13723"/>
      <c r="K13723"/>
      <c r="L13723"/>
      <c r="M13723"/>
      <c r="N13723"/>
      <c r="O13723"/>
      <c r="P13723"/>
      <c r="Q13723"/>
    </row>
    <row r="13724" spans="3:17" x14ac:dyDescent="0.35">
      <c r="C13724"/>
      <c r="D13724"/>
      <c r="E13724"/>
      <c r="F13724"/>
      <c r="G13724"/>
      <c r="H13724"/>
      <c r="I13724"/>
      <c r="J13724"/>
      <c r="K13724"/>
      <c r="L13724"/>
      <c r="M13724"/>
      <c r="N13724"/>
      <c r="O13724"/>
      <c r="P13724"/>
      <c r="Q13724"/>
    </row>
    <row r="13725" spans="3:17" x14ac:dyDescent="0.35">
      <c r="C13725"/>
      <c r="D13725"/>
      <c r="E13725"/>
      <c r="F13725"/>
      <c r="G13725"/>
      <c r="H13725"/>
      <c r="I13725"/>
      <c r="J13725"/>
      <c r="K13725"/>
      <c r="L13725"/>
      <c r="M13725"/>
      <c r="N13725"/>
      <c r="O13725"/>
      <c r="P13725"/>
      <c r="Q13725"/>
    </row>
    <row r="13726" spans="3:17" x14ac:dyDescent="0.35">
      <c r="C13726"/>
      <c r="D13726"/>
      <c r="E13726"/>
      <c r="F13726"/>
      <c r="G13726"/>
      <c r="H13726"/>
      <c r="I13726"/>
      <c r="J13726"/>
      <c r="K13726"/>
      <c r="L13726"/>
      <c r="M13726"/>
      <c r="N13726"/>
      <c r="O13726"/>
      <c r="P13726"/>
      <c r="Q13726"/>
    </row>
    <row r="13727" spans="3:17" x14ac:dyDescent="0.35">
      <c r="C13727"/>
      <c r="D13727"/>
      <c r="E13727"/>
      <c r="F13727"/>
      <c r="G13727"/>
      <c r="H13727"/>
      <c r="I13727"/>
      <c r="J13727"/>
      <c r="K13727"/>
      <c r="L13727"/>
      <c r="M13727"/>
      <c r="N13727"/>
      <c r="O13727"/>
      <c r="P13727"/>
      <c r="Q13727"/>
    </row>
    <row r="13728" spans="3:17" x14ac:dyDescent="0.35">
      <c r="C13728"/>
      <c r="D13728"/>
      <c r="E13728"/>
      <c r="F13728"/>
      <c r="G13728"/>
      <c r="H13728"/>
      <c r="I13728"/>
      <c r="J13728"/>
      <c r="K13728"/>
      <c r="L13728"/>
      <c r="M13728"/>
      <c r="N13728"/>
      <c r="O13728"/>
      <c r="P13728"/>
      <c r="Q13728"/>
    </row>
    <row r="13729" spans="3:17" x14ac:dyDescent="0.35">
      <c r="C13729"/>
      <c r="D13729"/>
      <c r="E13729"/>
      <c r="F13729"/>
      <c r="G13729"/>
      <c r="H13729"/>
      <c r="I13729"/>
      <c r="J13729"/>
      <c r="K13729"/>
      <c r="L13729"/>
      <c r="M13729"/>
      <c r="N13729"/>
      <c r="O13729"/>
      <c r="P13729"/>
      <c r="Q13729"/>
    </row>
    <row r="13730" spans="3:17" x14ac:dyDescent="0.35">
      <c r="C13730"/>
      <c r="D13730"/>
      <c r="E13730"/>
      <c r="F13730"/>
      <c r="G13730"/>
      <c r="H13730"/>
      <c r="I13730"/>
      <c r="J13730"/>
      <c r="K13730"/>
      <c r="L13730"/>
      <c r="M13730"/>
      <c r="N13730"/>
      <c r="O13730"/>
      <c r="P13730"/>
      <c r="Q13730"/>
    </row>
    <row r="13731" spans="3:17" x14ac:dyDescent="0.35">
      <c r="C13731"/>
      <c r="D13731"/>
      <c r="E13731"/>
      <c r="F13731"/>
      <c r="G13731"/>
      <c r="H13731"/>
      <c r="I13731"/>
      <c r="J13731"/>
      <c r="K13731"/>
      <c r="L13731"/>
      <c r="M13731"/>
      <c r="N13731"/>
      <c r="O13731"/>
      <c r="P13731"/>
      <c r="Q13731"/>
    </row>
    <row r="13732" spans="3:17" x14ac:dyDescent="0.35">
      <c r="C13732"/>
      <c r="D13732"/>
      <c r="E13732"/>
      <c r="F13732"/>
      <c r="G13732"/>
      <c r="H13732"/>
      <c r="I13732"/>
      <c r="J13732"/>
      <c r="K13732"/>
      <c r="L13732"/>
      <c r="M13732"/>
      <c r="N13732"/>
      <c r="O13732"/>
      <c r="P13732"/>
      <c r="Q13732"/>
    </row>
    <row r="13733" spans="3:17" x14ac:dyDescent="0.35">
      <c r="C13733"/>
      <c r="D13733"/>
      <c r="E13733"/>
      <c r="F13733"/>
      <c r="G13733"/>
      <c r="H13733"/>
      <c r="I13733"/>
      <c r="J13733"/>
      <c r="K13733"/>
      <c r="L13733"/>
      <c r="M13733"/>
      <c r="N13733"/>
      <c r="O13733"/>
      <c r="P13733"/>
      <c r="Q13733"/>
    </row>
    <row r="13734" spans="3:17" x14ac:dyDescent="0.35">
      <c r="C13734"/>
      <c r="D13734"/>
      <c r="E13734"/>
      <c r="F13734"/>
      <c r="G13734"/>
      <c r="H13734"/>
      <c r="I13734"/>
      <c r="J13734"/>
      <c r="K13734"/>
      <c r="L13734"/>
      <c r="M13734"/>
      <c r="N13734"/>
      <c r="O13734"/>
      <c r="P13734"/>
      <c r="Q13734"/>
    </row>
    <row r="13735" spans="3:17" x14ac:dyDescent="0.35">
      <c r="C13735"/>
      <c r="D13735"/>
      <c r="E13735"/>
      <c r="F13735"/>
      <c r="G13735"/>
      <c r="H13735"/>
      <c r="I13735"/>
      <c r="J13735"/>
      <c r="K13735"/>
      <c r="L13735"/>
      <c r="M13735"/>
      <c r="N13735"/>
      <c r="O13735"/>
      <c r="P13735"/>
      <c r="Q13735"/>
    </row>
    <row r="13736" spans="3:17" x14ac:dyDescent="0.35">
      <c r="C13736"/>
      <c r="D13736"/>
      <c r="E13736"/>
      <c r="F13736"/>
      <c r="G13736"/>
      <c r="H13736"/>
      <c r="I13736"/>
      <c r="J13736"/>
      <c r="K13736"/>
      <c r="L13736"/>
      <c r="M13736"/>
      <c r="N13736"/>
      <c r="O13736"/>
      <c r="P13736"/>
      <c r="Q13736"/>
    </row>
    <row r="13737" spans="3:17" x14ac:dyDescent="0.35">
      <c r="C13737"/>
      <c r="D13737"/>
      <c r="E13737"/>
      <c r="F13737"/>
      <c r="G13737"/>
      <c r="H13737"/>
      <c r="I13737"/>
      <c r="J13737"/>
      <c r="K13737"/>
      <c r="L13737"/>
      <c r="M13737"/>
      <c r="N13737"/>
      <c r="O13737"/>
      <c r="P13737"/>
      <c r="Q13737"/>
    </row>
    <row r="13738" spans="3:17" x14ac:dyDescent="0.35">
      <c r="C13738"/>
      <c r="D13738"/>
      <c r="E13738"/>
      <c r="F13738"/>
      <c r="G13738"/>
      <c r="H13738"/>
      <c r="I13738"/>
      <c r="J13738"/>
      <c r="K13738"/>
      <c r="L13738"/>
      <c r="M13738"/>
      <c r="N13738"/>
      <c r="O13738"/>
      <c r="P13738"/>
      <c r="Q13738"/>
    </row>
    <row r="13739" spans="3:17" x14ac:dyDescent="0.35">
      <c r="C13739"/>
      <c r="D13739"/>
      <c r="E13739"/>
      <c r="F13739"/>
      <c r="G13739"/>
      <c r="H13739"/>
      <c r="I13739"/>
      <c r="J13739"/>
      <c r="K13739"/>
      <c r="L13739"/>
      <c r="M13739"/>
      <c r="N13739"/>
      <c r="O13739"/>
      <c r="P13739"/>
      <c r="Q13739"/>
    </row>
    <row r="13740" spans="3:17" x14ac:dyDescent="0.35">
      <c r="C13740"/>
      <c r="D13740"/>
      <c r="E13740"/>
      <c r="F13740"/>
      <c r="G13740"/>
      <c r="H13740"/>
      <c r="I13740"/>
      <c r="J13740"/>
      <c r="K13740"/>
      <c r="L13740"/>
      <c r="M13740"/>
      <c r="N13740"/>
      <c r="O13740"/>
      <c r="P13740"/>
      <c r="Q13740"/>
    </row>
    <row r="13741" spans="3:17" x14ac:dyDescent="0.35">
      <c r="C13741"/>
      <c r="D13741"/>
      <c r="E13741"/>
      <c r="F13741"/>
      <c r="G13741"/>
      <c r="H13741"/>
      <c r="I13741"/>
      <c r="J13741"/>
      <c r="K13741"/>
      <c r="L13741"/>
      <c r="M13741"/>
      <c r="N13741"/>
      <c r="O13741"/>
      <c r="P13741"/>
      <c r="Q13741"/>
    </row>
    <row r="13742" spans="3:17" x14ac:dyDescent="0.35">
      <c r="C13742"/>
      <c r="D13742"/>
      <c r="E13742"/>
      <c r="F13742"/>
      <c r="G13742"/>
      <c r="H13742"/>
      <c r="I13742"/>
      <c r="J13742"/>
      <c r="K13742"/>
      <c r="L13742"/>
      <c r="M13742"/>
      <c r="N13742"/>
      <c r="O13742"/>
      <c r="P13742"/>
      <c r="Q13742"/>
    </row>
    <row r="13743" spans="3:17" x14ac:dyDescent="0.35">
      <c r="C13743"/>
      <c r="D13743"/>
      <c r="E13743"/>
      <c r="F13743"/>
      <c r="G13743"/>
      <c r="H13743"/>
      <c r="I13743"/>
      <c r="J13743"/>
      <c r="K13743"/>
      <c r="L13743"/>
      <c r="M13743"/>
      <c r="N13743"/>
      <c r="O13743"/>
      <c r="P13743"/>
      <c r="Q13743"/>
    </row>
    <row r="13744" spans="3:17" x14ac:dyDescent="0.35">
      <c r="C13744"/>
      <c r="D13744"/>
      <c r="E13744"/>
      <c r="F13744"/>
      <c r="G13744"/>
      <c r="H13744"/>
      <c r="I13744"/>
      <c r="J13744"/>
      <c r="K13744"/>
      <c r="L13744"/>
      <c r="M13744"/>
      <c r="N13744"/>
      <c r="O13744"/>
      <c r="P13744"/>
      <c r="Q13744"/>
    </row>
    <row r="13745" spans="3:17" x14ac:dyDescent="0.35">
      <c r="C13745"/>
      <c r="D13745"/>
      <c r="E13745"/>
      <c r="F13745"/>
      <c r="G13745"/>
      <c r="H13745"/>
      <c r="I13745"/>
      <c r="J13745"/>
      <c r="K13745"/>
      <c r="L13745"/>
      <c r="M13745"/>
      <c r="N13745"/>
      <c r="O13745"/>
      <c r="P13745"/>
      <c r="Q13745"/>
    </row>
    <row r="13746" spans="3:17" x14ac:dyDescent="0.35">
      <c r="C13746"/>
      <c r="D13746"/>
      <c r="E13746"/>
      <c r="F13746"/>
      <c r="G13746"/>
      <c r="H13746"/>
      <c r="I13746"/>
      <c r="J13746"/>
      <c r="K13746"/>
      <c r="L13746"/>
      <c r="M13746"/>
      <c r="N13746"/>
      <c r="O13746"/>
      <c r="P13746"/>
      <c r="Q13746"/>
    </row>
    <row r="13747" spans="3:17" x14ac:dyDescent="0.35">
      <c r="C13747"/>
      <c r="D13747"/>
      <c r="E13747"/>
      <c r="F13747"/>
      <c r="G13747"/>
      <c r="H13747"/>
      <c r="I13747"/>
      <c r="J13747"/>
      <c r="K13747"/>
      <c r="L13747"/>
      <c r="M13747"/>
      <c r="N13747"/>
      <c r="O13747"/>
      <c r="P13747"/>
      <c r="Q13747"/>
    </row>
    <row r="13748" spans="3:17" x14ac:dyDescent="0.35">
      <c r="C13748"/>
      <c r="D13748"/>
      <c r="E13748"/>
      <c r="F13748"/>
      <c r="G13748"/>
      <c r="H13748"/>
      <c r="I13748"/>
      <c r="J13748"/>
      <c r="K13748"/>
      <c r="L13748"/>
      <c r="M13748"/>
      <c r="N13748"/>
      <c r="O13748"/>
      <c r="P13748"/>
      <c r="Q13748"/>
    </row>
    <row r="13749" spans="3:17" x14ac:dyDescent="0.35">
      <c r="C13749"/>
      <c r="D13749"/>
      <c r="E13749"/>
      <c r="F13749"/>
      <c r="G13749"/>
      <c r="H13749"/>
      <c r="I13749"/>
      <c r="J13749"/>
      <c r="K13749"/>
      <c r="L13749"/>
      <c r="M13749"/>
      <c r="N13749"/>
      <c r="O13749"/>
      <c r="P13749"/>
      <c r="Q13749"/>
    </row>
    <row r="13750" spans="3:17" x14ac:dyDescent="0.35">
      <c r="C13750"/>
      <c r="D13750"/>
      <c r="E13750"/>
      <c r="F13750"/>
      <c r="G13750"/>
      <c r="H13750"/>
      <c r="I13750"/>
      <c r="J13750"/>
      <c r="K13750"/>
      <c r="L13750"/>
      <c r="M13750"/>
      <c r="N13750"/>
      <c r="O13750"/>
      <c r="P13750"/>
      <c r="Q13750"/>
    </row>
    <row r="13751" spans="3:17" x14ac:dyDescent="0.35">
      <c r="C13751"/>
      <c r="D13751"/>
      <c r="E13751"/>
      <c r="F13751"/>
      <c r="G13751"/>
      <c r="H13751"/>
      <c r="I13751"/>
      <c r="J13751"/>
      <c r="K13751"/>
      <c r="L13751"/>
      <c r="M13751"/>
      <c r="N13751"/>
      <c r="O13751"/>
      <c r="P13751"/>
      <c r="Q13751"/>
    </row>
    <row r="13752" spans="3:17" x14ac:dyDescent="0.35">
      <c r="C13752"/>
      <c r="D13752"/>
      <c r="E13752"/>
      <c r="F13752"/>
      <c r="G13752"/>
      <c r="H13752"/>
      <c r="I13752"/>
      <c r="J13752"/>
      <c r="K13752"/>
      <c r="L13752"/>
      <c r="M13752"/>
      <c r="N13752"/>
      <c r="O13752"/>
      <c r="P13752"/>
      <c r="Q13752"/>
    </row>
    <row r="13753" spans="3:17" x14ac:dyDescent="0.35">
      <c r="C13753"/>
      <c r="D13753"/>
      <c r="E13753"/>
      <c r="F13753"/>
      <c r="G13753"/>
      <c r="H13753"/>
      <c r="I13753"/>
      <c r="J13753"/>
      <c r="K13753"/>
      <c r="L13753"/>
      <c r="M13753"/>
      <c r="N13753"/>
      <c r="O13753"/>
      <c r="P13753"/>
      <c r="Q13753"/>
    </row>
    <row r="13754" spans="3:17" x14ac:dyDescent="0.35">
      <c r="C13754"/>
      <c r="D13754"/>
      <c r="E13754"/>
      <c r="F13754"/>
      <c r="G13754"/>
      <c r="H13754"/>
      <c r="I13754"/>
      <c r="J13754"/>
      <c r="K13754"/>
      <c r="L13754"/>
      <c r="M13754"/>
      <c r="N13754"/>
      <c r="O13754"/>
      <c r="P13754"/>
      <c r="Q13754"/>
    </row>
    <row r="13755" spans="3:17" x14ac:dyDescent="0.35">
      <c r="C13755"/>
      <c r="D13755"/>
      <c r="E13755"/>
      <c r="F13755"/>
      <c r="G13755"/>
      <c r="H13755"/>
      <c r="I13755"/>
      <c r="J13755"/>
      <c r="K13755"/>
      <c r="L13755"/>
      <c r="M13755"/>
      <c r="N13755"/>
      <c r="O13755"/>
      <c r="P13755"/>
      <c r="Q13755"/>
    </row>
    <row r="13756" spans="3:17" x14ac:dyDescent="0.35">
      <c r="C13756"/>
      <c r="D13756"/>
      <c r="E13756"/>
      <c r="F13756"/>
      <c r="G13756"/>
      <c r="H13756"/>
      <c r="I13756"/>
      <c r="J13756"/>
      <c r="K13756"/>
      <c r="L13756"/>
      <c r="M13756"/>
      <c r="N13756"/>
      <c r="O13756"/>
      <c r="P13756"/>
      <c r="Q13756"/>
    </row>
    <row r="13757" spans="3:17" x14ac:dyDescent="0.35">
      <c r="C13757"/>
      <c r="D13757"/>
      <c r="E13757"/>
      <c r="F13757"/>
      <c r="G13757"/>
      <c r="H13757"/>
      <c r="I13757"/>
      <c r="J13757"/>
      <c r="K13757"/>
      <c r="L13757"/>
      <c r="M13757"/>
      <c r="N13757"/>
      <c r="O13757"/>
      <c r="P13757"/>
      <c r="Q13757"/>
    </row>
    <row r="13758" spans="3:17" x14ac:dyDescent="0.35">
      <c r="C13758"/>
      <c r="D13758"/>
      <c r="E13758"/>
      <c r="F13758"/>
      <c r="G13758"/>
      <c r="H13758"/>
      <c r="I13758"/>
      <c r="J13758"/>
      <c r="K13758"/>
      <c r="L13758"/>
      <c r="M13758"/>
      <c r="N13758"/>
      <c r="O13758"/>
      <c r="P13758"/>
      <c r="Q13758"/>
    </row>
    <row r="13759" spans="3:17" x14ac:dyDescent="0.35">
      <c r="C13759"/>
      <c r="D13759"/>
      <c r="E13759"/>
      <c r="F13759"/>
      <c r="G13759"/>
      <c r="H13759"/>
      <c r="I13759"/>
      <c r="J13759"/>
      <c r="K13759"/>
      <c r="L13759"/>
      <c r="M13759"/>
      <c r="N13759"/>
      <c r="O13759"/>
      <c r="P13759"/>
      <c r="Q13759"/>
    </row>
    <row r="13760" spans="3:17" x14ac:dyDescent="0.35">
      <c r="C13760"/>
      <c r="D13760"/>
      <c r="E13760"/>
      <c r="F13760"/>
      <c r="G13760"/>
      <c r="H13760"/>
      <c r="I13760"/>
      <c r="J13760"/>
      <c r="K13760"/>
      <c r="L13760"/>
      <c r="M13760"/>
      <c r="N13760"/>
      <c r="O13760"/>
      <c r="P13760"/>
      <c r="Q13760"/>
    </row>
    <row r="13761" spans="3:17" x14ac:dyDescent="0.35">
      <c r="C13761"/>
      <c r="D13761"/>
      <c r="E13761"/>
      <c r="F13761"/>
      <c r="G13761"/>
      <c r="H13761"/>
      <c r="I13761"/>
      <c r="J13761"/>
      <c r="K13761"/>
      <c r="L13761"/>
      <c r="M13761"/>
      <c r="N13761"/>
      <c r="O13761"/>
      <c r="P13761"/>
      <c r="Q13761"/>
    </row>
    <row r="13762" spans="3:17" x14ac:dyDescent="0.35">
      <c r="C13762"/>
      <c r="D13762"/>
      <c r="E13762"/>
      <c r="F13762"/>
      <c r="G13762"/>
      <c r="H13762"/>
      <c r="I13762"/>
      <c r="J13762"/>
      <c r="K13762"/>
      <c r="L13762"/>
      <c r="M13762"/>
      <c r="N13762"/>
      <c r="O13762"/>
      <c r="P13762"/>
      <c r="Q13762"/>
    </row>
    <row r="13763" spans="3:17" x14ac:dyDescent="0.35">
      <c r="C13763"/>
      <c r="D13763"/>
      <c r="E13763"/>
      <c r="F13763"/>
      <c r="G13763"/>
      <c r="H13763"/>
      <c r="I13763"/>
      <c r="J13763"/>
      <c r="K13763"/>
      <c r="L13763"/>
      <c r="M13763"/>
      <c r="N13763"/>
      <c r="O13763"/>
      <c r="P13763"/>
      <c r="Q13763"/>
    </row>
    <row r="13764" spans="3:17" x14ac:dyDescent="0.35">
      <c r="C13764"/>
      <c r="D13764"/>
      <c r="E13764"/>
      <c r="F13764"/>
      <c r="G13764"/>
      <c r="H13764"/>
      <c r="I13764"/>
      <c r="J13764"/>
      <c r="K13764"/>
      <c r="L13764"/>
      <c r="M13764"/>
      <c r="N13764"/>
      <c r="O13764"/>
      <c r="P13764"/>
      <c r="Q13764"/>
    </row>
    <row r="13765" spans="3:17" x14ac:dyDescent="0.35">
      <c r="C13765"/>
      <c r="D13765"/>
      <c r="E13765"/>
      <c r="F13765"/>
      <c r="G13765"/>
      <c r="H13765"/>
      <c r="I13765"/>
      <c r="J13765"/>
      <c r="K13765"/>
      <c r="L13765"/>
      <c r="M13765"/>
      <c r="N13765"/>
      <c r="O13765"/>
      <c r="P13765"/>
      <c r="Q13765"/>
    </row>
    <row r="13766" spans="3:17" x14ac:dyDescent="0.35">
      <c r="C13766"/>
      <c r="D13766"/>
      <c r="E13766"/>
      <c r="F13766"/>
      <c r="G13766"/>
      <c r="H13766"/>
      <c r="I13766"/>
      <c r="J13766"/>
      <c r="K13766"/>
      <c r="L13766"/>
      <c r="M13766"/>
      <c r="N13766"/>
      <c r="O13766"/>
      <c r="P13766"/>
      <c r="Q13766"/>
    </row>
    <row r="13767" spans="3:17" x14ac:dyDescent="0.35">
      <c r="C13767"/>
      <c r="D13767"/>
      <c r="E13767"/>
      <c r="F13767"/>
      <c r="G13767"/>
      <c r="H13767"/>
      <c r="I13767"/>
      <c r="J13767"/>
      <c r="K13767"/>
      <c r="L13767"/>
      <c r="M13767"/>
      <c r="N13767"/>
      <c r="O13767"/>
      <c r="P13767"/>
      <c r="Q13767"/>
    </row>
    <row r="13768" spans="3:17" x14ac:dyDescent="0.35">
      <c r="C13768"/>
      <c r="D13768"/>
      <c r="E13768"/>
      <c r="F13768"/>
      <c r="G13768"/>
      <c r="H13768"/>
      <c r="I13768"/>
      <c r="J13768"/>
      <c r="K13768"/>
      <c r="L13768"/>
      <c r="M13768"/>
      <c r="N13768"/>
      <c r="O13768"/>
      <c r="P13768"/>
      <c r="Q13768"/>
    </row>
    <row r="13769" spans="3:17" x14ac:dyDescent="0.35">
      <c r="C13769"/>
      <c r="D13769"/>
      <c r="E13769"/>
      <c r="F13769"/>
      <c r="G13769"/>
      <c r="H13769"/>
      <c r="I13769"/>
      <c r="J13769"/>
      <c r="K13769"/>
      <c r="L13769"/>
      <c r="M13769"/>
      <c r="N13769"/>
      <c r="O13769"/>
      <c r="P13769"/>
      <c r="Q13769"/>
    </row>
    <row r="13770" spans="3:17" x14ac:dyDescent="0.35">
      <c r="C13770"/>
      <c r="D13770"/>
      <c r="E13770"/>
      <c r="F13770"/>
      <c r="G13770"/>
      <c r="H13770"/>
      <c r="I13770"/>
      <c r="J13770"/>
      <c r="K13770"/>
      <c r="L13770"/>
      <c r="M13770"/>
      <c r="N13770"/>
      <c r="O13770"/>
      <c r="P13770"/>
      <c r="Q13770"/>
    </row>
    <row r="13771" spans="3:17" x14ac:dyDescent="0.35">
      <c r="C13771"/>
      <c r="D13771"/>
      <c r="E13771"/>
      <c r="F13771"/>
      <c r="G13771"/>
      <c r="H13771"/>
      <c r="I13771"/>
      <c r="J13771"/>
      <c r="K13771"/>
      <c r="L13771"/>
      <c r="M13771"/>
      <c r="N13771"/>
      <c r="O13771"/>
      <c r="P13771"/>
      <c r="Q13771"/>
    </row>
    <row r="13772" spans="3:17" x14ac:dyDescent="0.35">
      <c r="C13772"/>
      <c r="D13772"/>
      <c r="E13772"/>
      <c r="F13772"/>
      <c r="G13772"/>
      <c r="H13772"/>
      <c r="I13772"/>
      <c r="J13772"/>
      <c r="K13772"/>
      <c r="L13772"/>
      <c r="M13772"/>
      <c r="N13772"/>
      <c r="O13772"/>
      <c r="P13772"/>
      <c r="Q13772"/>
    </row>
    <row r="13773" spans="3:17" x14ac:dyDescent="0.35">
      <c r="C13773"/>
      <c r="D13773"/>
      <c r="E13773"/>
      <c r="F13773"/>
      <c r="G13773"/>
      <c r="H13773"/>
      <c r="I13773"/>
      <c r="J13773"/>
      <c r="K13773"/>
      <c r="L13773"/>
      <c r="M13773"/>
      <c r="N13773"/>
      <c r="O13773"/>
      <c r="P13773"/>
      <c r="Q13773"/>
    </row>
    <row r="13774" spans="3:17" x14ac:dyDescent="0.35">
      <c r="C13774"/>
      <c r="D13774"/>
      <c r="E13774"/>
      <c r="F13774"/>
      <c r="G13774"/>
      <c r="H13774"/>
      <c r="I13774"/>
      <c r="J13774"/>
      <c r="K13774"/>
      <c r="L13774"/>
      <c r="M13774"/>
      <c r="N13774"/>
      <c r="O13774"/>
      <c r="P13774"/>
      <c r="Q13774"/>
    </row>
    <row r="13775" spans="3:17" x14ac:dyDescent="0.35">
      <c r="C13775"/>
      <c r="D13775"/>
      <c r="E13775"/>
      <c r="F13775"/>
      <c r="G13775"/>
      <c r="H13775"/>
      <c r="I13775"/>
      <c r="J13775"/>
      <c r="K13775"/>
      <c r="L13775"/>
      <c r="M13775"/>
      <c r="N13775"/>
      <c r="O13775"/>
      <c r="P13775"/>
      <c r="Q13775"/>
    </row>
    <row r="13776" spans="3:17" x14ac:dyDescent="0.35">
      <c r="C13776"/>
      <c r="D13776"/>
      <c r="E13776"/>
      <c r="F13776"/>
      <c r="G13776"/>
      <c r="H13776"/>
      <c r="I13776"/>
      <c r="J13776"/>
      <c r="K13776"/>
      <c r="L13776"/>
      <c r="M13776"/>
      <c r="N13776"/>
      <c r="O13776"/>
      <c r="P13776"/>
      <c r="Q13776"/>
    </row>
    <row r="13777" spans="3:17" x14ac:dyDescent="0.35">
      <c r="C13777"/>
      <c r="D13777"/>
      <c r="E13777"/>
      <c r="F13777"/>
      <c r="G13777"/>
      <c r="H13777"/>
      <c r="I13777"/>
      <c r="J13777"/>
      <c r="K13777"/>
      <c r="L13777"/>
      <c r="M13777"/>
      <c r="N13777"/>
      <c r="O13777"/>
      <c r="P13777"/>
      <c r="Q13777"/>
    </row>
    <row r="13778" spans="3:17" x14ac:dyDescent="0.35">
      <c r="C13778"/>
      <c r="D13778"/>
      <c r="E13778"/>
      <c r="F13778"/>
      <c r="G13778"/>
      <c r="H13778"/>
      <c r="I13778"/>
      <c r="J13778"/>
      <c r="K13778"/>
      <c r="L13778"/>
      <c r="M13778"/>
      <c r="N13778"/>
      <c r="O13778"/>
      <c r="P13778"/>
      <c r="Q13778"/>
    </row>
    <row r="13779" spans="3:17" x14ac:dyDescent="0.35">
      <c r="C13779"/>
      <c r="D13779"/>
      <c r="E13779"/>
      <c r="F13779"/>
      <c r="G13779"/>
      <c r="H13779"/>
      <c r="I13779"/>
      <c r="J13779"/>
      <c r="K13779"/>
      <c r="L13779"/>
      <c r="M13779"/>
      <c r="N13779"/>
      <c r="O13779"/>
      <c r="P13779"/>
      <c r="Q13779"/>
    </row>
    <row r="13780" spans="3:17" x14ac:dyDescent="0.35">
      <c r="C13780"/>
      <c r="D13780"/>
      <c r="E13780"/>
      <c r="F13780"/>
      <c r="G13780"/>
      <c r="H13780"/>
      <c r="I13780"/>
      <c r="J13780"/>
      <c r="K13780"/>
      <c r="L13780"/>
      <c r="M13780"/>
      <c r="N13780"/>
      <c r="O13780"/>
      <c r="P13780"/>
      <c r="Q13780"/>
    </row>
    <row r="13781" spans="3:17" x14ac:dyDescent="0.35">
      <c r="C13781"/>
      <c r="D13781"/>
      <c r="E13781"/>
      <c r="F13781"/>
      <c r="G13781"/>
      <c r="H13781"/>
      <c r="I13781"/>
      <c r="J13781"/>
      <c r="K13781"/>
      <c r="L13781"/>
      <c r="M13781"/>
      <c r="N13781"/>
      <c r="O13781"/>
      <c r="P13781"/>
      <c r="Q13781"/>
    </row>
    <row r="13782" spans="3:17" x14ac:dyDescent="0.35">
      <c r="C13782"/>
      <c r="D13782"/>
      <c r="E13782"/>
      <c r="F13782"/>
      <c r="G13782"/>
      <c r="H13782"/>
      <c r="I13782"/>
      <c r="J13782"/>
      <c r="K13782"/>
      <c r="L13782"/>
      <c r="M13782"/>
      <c r="N13782"/>
      <c r="O13782"/>
      <c r="P13782"/>
      <c r="Q13782"/>
    </row>
    <row r="13783" spans="3:17" x14ac:dyDescent="0.35">
      <c r="C13783"/>
      <c r="D13783"/>
      <c r="E13783"/>
      <c r="F13783"/>
      <c r="G13783"/>
      <c r="H13783"/>
      <c r="I13783"/>
      <c r="J13783"/>
      <c r="K13783"/>
      <c r="L13783"/>
      <c r="M13783"/>
      <c r="N13783"/>
      <c r="O13783"/>
      <c r="P13783"/>
      <c r="Q13783"/>
    </row>
    <row r="13784" spans="3:17" x14ac:dyDescent="0.35">
      <c r="C13784"/>
      <c r="D13784"/>
      <c r="E13784"/>
      <c r="F13784"/>
      <c r="G13784"/>
      <c r="H13784"/>
      <c r="I13784"/>
      <c r="J13784"/>
      <c r="K13784"/>
      <c r="L13784"/>
      <c r="M13784"/>
      <c r="N13784"/>
      <c r="O13784"/>
      <c r="P13784"/>
      <c r="Q13784"/>
    </row>
    <row r="13785" spans="3:17" x14ac:dyDescent="0.35">
      <c r="C13785"/>
      <c r="D13785"/>
      <c r="E13785"/>
      <c r="F13785"/>
      <c r="G13785"/>
      <c r="H13785"/>
      <c r="I13785"/>
      <c r="J13785"/>
      <c r="K13785"/>
      <c r="L13785"/>
      <c r="M13785"/>
      <c r="N13785"/>
      <c r="O13785"/>
      <c r="P13785"/>
      <c r="Q13785"/>
    </row>
    <row r="13786" spans="3:17" x14ac:dyDescent="0.35">
      <c r="C13786"/>
      <c r="D13786"/>
      <c r="E13786"/>
      <c r="F13786"/>
      <c r="G13786"/>
      <c r="H13786"/>
      <c r="I13786"/>
      <c r="J13786"/>
      <c r="K13786"/>
      <c r="L13786"/>
      <c r="M13786"/>
      <c r="N13786"/>
      <c r="O13786"/>
      <c r="P13786"/>
      <c r="Q13786"/>
    </row>
    <row r="13787" spans="3:17" x14ac:dyDescent="0.35">
      <c r="C13787"/>
      <c r="D13787"/>
      <c r="E13787"/>
      <c r="F13787"/>
      <c r="G13787"/>
      <c r="H13787"/>
      <c r="I13787"/>
      <c r="J13787"/>
      <c r="K13787"/>
      <c r="L13787"/>
      <c r="M13787"/>
      <c r="N13787"/>
      <c r="O13787"/>
      <c r="P13787"/>
      <c r="Q13787"/>
    </row>
    <row r="13788" spans="3:17" x14ac:dyDescent="0.35">
      <c r="C13788"/>
      <c r="D13788"/>
      <c r="E13788"/>
      <c r="F13788"/>
      <c r="G13788"/>
      <c r="H13788"/>
      <c r="I13788"/>
      <c r="J13788"/>
      <c r="K13788"/>
      <c r="L13788"/>
      <c r="M13788"/>
      <c r="N13788"/>
      <c r="O13788"/>
      <c r="P13788"/>
      <c r="Q13788"/>
    </row>
    <row r="13789" spans="3:17" x14ac:dyDescent="0.35">
      <c r="C13789"/>
      <c r="D13789"/>
      <c r="E13789"/>
      <c r="F13789"/>
      <c r="G13789"/>
      <c r="H13789"/>
      <c r="I13789"/>
      <c r="J13789"/>
      <c r="K13789"/>
      <c r="L13789"/>
      <c r="M13789"/>
      <c r="N13789"/>
      <c r="O13789"/>
      <c r="P13789"/>
      <c r="Q13789"/>
    </row>
    <row r="13790" spans="3:17" x14ac:dyDescent="0.35">
      <c r="C13790"/>
      <c r="D13790"/>
      <c r="E13790"/>
      <c r="F13790"/>
      <c r="G13790"/>
      <c r="H13790"/>
      <c r="I13790"/>
      <c r="J13790"/>
      <c r="K13790"/>
      <c r="L13790"/>
      <c r="M13790"/>
      <c r="N13790"/>
      <c r="O13790"/>
      <c r="P13790"/>
      <c r="Q13790"/>
    </row>
    <row r="13791" spans="3:17" x14ac:dyDescent="0.35">
      <c r="C13791"/>
      <c r="D13791"/>
      <c r="E13791"/>
      <c r="F13791"/>
      <c r="G13791"/>
      <c r="H13791"/>
      <c r="I13791"/>
      <c r="J13791"/>
      <c r="K13791"/>
      <c r="L13791"/>
      <c r="M13791"/>
      <c r="N13791"/>
      <c r="O13791"/>
      <c r="P13791"/>
      <c r="Q13791"/>
    </row>
    <row r="13792" spans="3:17" x14ac:dyDescent="0.35">
      <c r="C13792"/>
      <c r="D13792"/>
      <c r="E13792"/>
      <c r="F13792"/>
      <c r="G13792"/>
      <c r="H13792"/>
      <c r="I13792"/>
      <c r="J13792"/>
      <c r="K13792"/>
      <c r="L13792"/>
      <c r="M13792"/>
      <c r="N13792"/>
      <c r="O13792"/>
      <c r="P13792"/>
      <c r="Q13792"/>
    </row>
    <row r="13793" spans="3:17" x14ac:dyDescent="0.35">
      <c r="C13793"/>
      <c r="D13793"/>
      <c r="E13793"/>
      <c r="F13793"/>
      <c r="G13793"/>
      <c r="H13793"/>
      <c r="I13793"/>
      <c r="J13793"/>
      <c r="K13793"/>
      <c r="L13793"/>
      <c r="M13793"/>
      <c r="N13793"/>
      <c r="O13793"/>
      <c r="P13793"/>
      <c r="Q13793"/>
    </row>
    <row r="13794" spans="3:17" x14ac:dyDescent="0.35">
      <c r="C13794"/>
      <c r="D13794"/>
      <c r="E13794"/>
      <c r="F13794"/>
      <c r="G13794"/>
      <c r="H13794"/>
      <c r="I13794"/>
      <c r="J13794"/>
      <c r="K13794"/>
      <c r="L13794"/>
      <c r="M13794"/>
      <c r="N13794"/>
      <c r="O13794"/>
      <c r="P13794"/>
      <c r="Q13794"/>
    </row>
    <row r="13795" spans="3:17" x14ac:dyDescent="0.35">
      <c r="C13795"/>
      <c r="D13795"/>
      <c r="E13795"/>
      <c r="F13795"/>
      <c r="G13795"/>
      <c r="H13795"/>
      <c r="I13795"/>
      <c r="J13795"/>
      <c r="K13795"/>
      <c r="L13795"/>
      <c r="M13795"/>
      <c r="N13795"/>
      <c r="O13795"/>
      <c r="P13795"/>
      <c r="Q13795"/>
    </row>
    <row r="13796" spans="3:17" x14ac:dyDescent="0.35">
      <c r="C13796"/>
      <c r="D13796"/>
      <c r="E13796"/>
      <c r="F13796"/>
      <c r="G13796"/>
      <c r="H13796"/>
      <c r="I13796"/>
      <c r="J13796"/>
      <c r="K13796"/>
      <c r="L13796"/>
      <c r="M13796"/>
      <c r="N13796"/>
      <c r="O13796"/>
      <c r="P13796"/>
      <c r="Q13796"/>
    </row>
    <row r="13797" spans="3:17" x14ac:dyDescent="0.35">
      <c r="C13797"/>
      <c r="D13797"/>
      <c r="E13797"/>
      <c r="F13797"/>
      <c r="G13797"/>
      <c r="H13797"/>
      <c r="I13797"/>
      <c r="J13797"/>
      <c r="K13797"/>
      <c r="L13797"/>
      <c r="M13797"/>
      <c r="N13797"/>
      <c r="O13797"/>
      <c r="P13797"/>
      <c r="Q13797"/>
    </row>
    <row r="13798" spans="3:17" x14ac:dyDescent="0.35">
      <c r="C13798"/>
      <c r="D13798"/>
      <c r="E13798"/>
      <c r="F13798"/>
      <c r="G13798"/>
      <c r="H13798"/>
      <c r="I13798"/>
      <c r="J13798"/>
      <c r="K13798"/>
      <c r="L13798"/>
      <c r="M13798"/>
      <c r="N13798"/>
      <c r="O13798"/>
      <c r="P13798"/>
      <c r="Q13798"/>
    </row>
    <row r="13799" spans="3:17" x14ac:dyDescent="0.35">
      <c r="C13799"/>
      <c r="D13799"/>
      <c r="E13799"/>
      <c r="F13799"/>
      <c r="G13799"/>
      <c r="H13799"/>
      <c r="I13799"/>
      <c r="J13799"/>
      <c r="K13799"/>
      <c r="L13799"/>
      <c r="M13799"/>
      <c r="N13799"/>
      <c r="O13799"/>
      <c r="P13799"/>
      <c r="Q13799"/>
    </row>
    <row r="13800" spans="3:17" x14ac:dyDescent="0.35">
      <c r="C13800"/>
      <c r="D13800"/>
      <c r="E13800"/>
      <c r="F13800"/>
      <c r="G13800"/>
      <c r="H13800"/>
      <c r="I13800"/>
      <c r="J13800"/>
      <c r="K13800"/>
      <c r="L13800"/>
      <c r="M13800"/>
      <c r="N13800"/>
      <c r="O13800"/>
      <c r="P13800"/>
      <c r="Q13800"/>
    </row>
    <row r="13801" spans="3:17" x14ac:dyDescent="0.35">
      <c r="C13801"/>
      <c r="D13801"/>
      <c r="E13801"/>
      <c r="F13801"/>
      <c r="G13801"/>
      <c r="H13801"/>
      <c r="I13801"/>
      <c r="J13801"/>
      <c r="K13801"/>
      <c r="L13801"/>
      <c r="M13801"/>
      <c r="N13801"/>
      <c r="O13801"/>
      <c r="P13801"/>
      <c r="Q13801"/>
    </row>
    <row r="13802" spans="3:17" x14ac:dyDescent="0.35">
      <c r="C13802"/>
      <c r="D13802"/>
      <c r="E13802"/>
      <c r="F13802"/>
      <c r="G13802"/>
      <c r="H13802"/>
      <c r="I13802"/>
      <c r="J13802"/>
      <c r="K13802"/>
      <c r="L13802"/>
      <c r="M13802"/>
      <c r="N13802"/>
      <c r="O13802"/>
      <c r="P13802"/>
      <c r="Q13802"/>
    </row>
    <row r="13803" spans="3:17" x14ac:dyDescent="0.35">
      <c r="C13803"/>
      <c r="D13803"/>
      <c r="E13803"/>
      <c r="F13803"/>
      <c r="G13803"/>
      <c r="H13803"/>
      <c r="I13803"/>
      <c r="J13803"/>
      <c r="K13803"/>
      <c r="L13803"/>
      <c r="M13803"/>
      <c r="N13803"/>
      <c r="O13803"/>
      <c r="P13803"/>
      <c r="Q13803"/>
    </row>
    <row r="13804" spans="3:17" x14ac:dyDescent="0.35">
      <c r="C13804"/>
      <c r="D13804"/>
      <c r="E13804"/>
      <c r="F13804"/>
      <c r="G13804"/>
      <c r="H13804"/>
      <c r="I13804"/>
      <c r="J13804"/>
      <c r="K13804"/>
      <c r="L13804"/>
      <c r="M13804"/>
      <c r="N13804"/>
      <c r="O13804"/>
      <c r="P13804"/>
      <c r="Q13804"/>
    </row>
    <row r="13805" spans="3:17" x14ac:dyDescent="0.35">
      <c r="C13805"/>
      <c r="D13805"/>
      <c r="E13805"/>
      <c r="F13805"/>
      <c r="G13805"/>
      <c r="H13805"/>
      <c r="I13805"/>
      <c r="J13805"/>
      <c r="K13805"/>
      <c r="L13805"/>
      <c r="M13805"/>
      <c r="N13805"/>
      <c r="O13805"/>
      <c r="P13805"/>
      <c r="Q13805"/>
    </row>
    <row r="13806" spans="3:17" x14ac:dyDescent="0.35">
      <c r="C13806"/>
      <c r="D13806"/>
      <c r="E13806"/>
      <c r="F13806"/>
      <c r="G13806"/>
      <c r="H13806"/>
      <c r="I13806"/>
      <c r="J13806"/>
      <c r="K13806"/>
      <c r="L13806"/>
      <c r="M13806"/>
      <c r="N13806"/>
      <c r="O13806"/>
      <c r="P13806"/>
      <c r="Q13806"/>
    </row>
    <row r="13807" spans="3:17" x14ac:dyDescent="0.35">
      <c r="C13807"/>
      <c r="D13807"/>
      <c r="E13807"/>
      <c r="F13807"/>
      <c r="G13807"/>
      <c r="H13807"/>
      <c r="I13807"/>
      <c r="J13807"/>
      <c r="K13807"/>
      <c r="L13807"/>
      <c r="M13807"/>
      <c r="N13807"/>
      <c r="O13807"/>
      <c r="P13807"/>
      <c r="Q13807"/>
    </row>
    <row r="13808" spans="3:17" x14ac:dyDescent="0.35">
      <c r="C13808"/>
      <c r="D13808"/>
      <c r="E13808"/>
      <c r="F13808"/>
      <c r="G13808"/>
      <c r="H13808"/>
      <c r="I13808"/>
      <c r="J13808"/>
      <c r="K13808"/>
      <c r="L13808"/>
      <c r="M13808"/>
      <c r="N13808"/>
      <c r="O13808"/>
      <c r="P13808"/>
      <c r="Q13808"/>
    </row>
    <row r="13809" spans="3:17" x14ac:dyDescent="0.35">
      <c r="C13809"/>
      <c r="D13809"/>
      <c r="E13809"/>
      <c r="F13809"/>
      <c r="G13809"/>
      <c r="H13809"/>
      <c r="I13809"/>
      <c r="J13809"/>
      <c r="K13809"/>
      <c r="L13809"/>
      <c r="M13809"/>
      <c r="N13809"/>
      <c r="O13809"/>
      <c r="P13809"/>
      <c r="Q13809"/>
    </row>
    <row r="13810" spans="3:17" x14ac:dyDescent="0.35">
      <c r="C13810"/>
      <c r="D13810"/>
      <c r="E13810"/>
      <c r="F13810"/>
      <c r="G13810"/>
      <c r="H13810"/>
      <c r="I13810"/>
      <c r="J13810"/>
      <c r="K13810"/>
      <c r="L13810"/>
      <c r="M13810"/>
      <c r="N13810"/>
      <c r="O13810"/>
      <c r="P13810"/>
      <c r="Q13810"/>
    </row>
    <row r="13811" spans="3:17" x14ac:dyDescent="0.35">
      <c r="C13811"/>
      <c r="D13811"/>
      <c r="E13811"/>
      <c r="F13811"/>
      <c r="G13811"/>
      <c r="H13811"/>
      <c r="I13811"/>
      <c r="J13811"/>
      <c r="K13811"/>
      <c r="L13811"/>
      <c r="M13811"/>
      <c r="N13811"/>
      <c r="O13811"/>
      <c r="P13811"/>
      <c r="Q13811"/>
    </row>
    <row r="13812" spans="3:17" x14ac:dyDescent="0.35">
      <c r="C13812"/>
      <c r="D13812"/>
      <c r="E13812"/>
      <c r="F13812"/>
      <c r="G13812"/>
      <c r="H13812"/>
      <c r="I13812"/>
      <c r="J13812"/>
      <c r="K13812"/>
      <c r="L13812"/>
      <c r="M13812"/>
      <c r="N13812"/>
      <c r="O13812"/>
      <c r="P13812"/>
      <c r="Q13812"/>
    </row>
    <row r="13813" spans="3:17" x14ac:dyDescent="0.35">
      <c r="C13813"/>
      <c r="D13813"/>
      <c r="E13813"/>
      <c r="F13813"/>
      <c r="G13813"/>
      <c r="H13813"/>
      <c r="I13813"/>
      <c r="J13813"/>
      <c r="K13813"/>
      <c r="L13813"/>
      <c r="M13813"/>
      <c r="N13813"/>
      <c r="O13813"/>
      <c r="P13813"/>
      <c r="Q13813"/>
    </row>
    <row r="13814" spans="3:17" x14ac:dyDescent="0.35">
      <c r="C13814"/>
      <c r="D13814"/>
      <c r="E13814"/>
      <c r="F13814"/>
      <c r="G13814"/>
      <c r="H13814"/>
      <c r="I13814"/>
      <c r="J13814"/>
      <c r="K13814"/>
      <c r="L13814"/>
      <c r="M13814"/>
      <c r="N13814"/>
      <c r="O13814"/>
      <c r="P13814"/>
      <c r="Q13814"/>
    </row>
    <row r="13815" spans="3:17" x14ac:dyDescent="0.35">
      <c r="C13815"/>
      <c r="D13815"/>
      <c r="E13815"/>
      <c r="F13815"/>
      <c r="G13815"/>
      <c r="H13815"/>
      <c r="I13815"/>
      <c r="J13815"/>
      <c r="K13815"/>
      <c r="L13815"/>
      <c r="M13815"/>
      <c r="N13815"/>
      <c r="O13815"/>
      <c r="P13815"/>
      <c r="Q13815"/>
    </row>
    <row r="13816" spans="3:17" x14ac:dyDescent="0.35">
      <c r="C13816"/>
      <c r="D13816"/>
      <c r="E13816"/>
      <c r="F13816"/>
      <c r="G13816"/>
      <c r="H13816"/>
      <c r="I13816"/>
      <c r="J13816"/>
      <c r="K13816"/>
      <c r="L13816"/>
      <c r="M13816"/>
      <c r="N13816"/>
      <c r="O13816"/>
      <c r="P13816"/>
      <c r="Q13816"/>
    </row>
    <row r="13817" spans="3:17" x14ac:dyDescent="0.35">
      <c r="C13817"/>
      <c r="D13817"/>
      <c r="E13817"/>
      <c r="F13817"/>
      <c r="G13817"/>
      <c r="H13817"/>
      <c r="I13817"/>
      <c r="J13817"/>
      <c r="K13817"/>
      <c r="L13817"/>
      <c r="M13817"/>
      <c r="N13817"/>
      <c r="O13817"/>
      <c r="P13817"/>
      <c r="Q13817"/>
    </row>
    <row r="13818" spans="3:17" x14ac:dyDescent="0.35">
      <c r="C13818"/>
      <c r="D13818"/>
      <c r="E13818"/>
      <c r="F13818"/>
      <c r="G13818"/>
      <c r="H13818"/>
      <c r="I13818"/>
      <c r="J13818"/>
      <c r="K13818"/>
      <c r="L13818"/>
      <c r="M13818"/>
      <c r="N13818"/>
      <c r="O13818"/>
      <c r="P13818"/>
      <c r="Q13818"/>
    </row>
    <row r="13819" spans="3:17" x14ac:dyDescent="0.35">
      <c r="C13819"/>
      <c r="D13819"/>
      <c r="E13819"/>
      <c r="F13819"/>
      <c r="G13819"/>
      <c r="H13819"/>
      <c r="I13819"/>
      <c r="J13819"/>
      <c r="K13819"/>
      <c r="L13819"/>
      <c r="M13819"/>
      <c r="N13819"/>
      <c r="O13819"/>
      <c r="P13819"/>
      <c r="Q13819"/>
    </row>
    <row r="13820" spans="3:17" x14ac:dyDescent="0.35">
      <c r="C13820"/>
      <c r="D13820"/>
      <c r="E13820"/>
      <c r="F13820"/>
      <c r="G13820"/>
      <c r="H13820"/>
      <c r="I13820"/>
      <c r="J13820"/>
      <c r="K13820"/>
      <c r="L13820"/>
      <c r="M13820"/>
      <c r="N13820"/>
      <c r="O13820"/>
      <c r="P13820"/>
      <c r="Q13820"/>
    </row>
    <row r="13821" spans="3:17" x14ac:dyDescent="0.35">
      <c r="C13821"/>
      <c r="D13821"/>
      <c r="E13821"/>
      <c r="F13821"/>
      <c r="G13821"/>
      <c r="H13821"/>
      <c r="I13821"/>
      <c r="J13821"/>
      <c r="K13821"/>
      <c r="L13821"/>
      <c r="M13821"/>
      <c r="N13821"/>
      <c r="O13821"/>
      <c r="P13821"/>
      <c r="Q13821"/>
    </row>
    <row r="13822" spans="3:17" x14ac:dyDescent="0.35">
      <c r="C13822"/>
      <c r="D13822"/>
      <c r="E13822"/>
      <c r="F13822"/>
      <c r="G13822"/>
      <c r="H13822"/>
      <c r="I13822"/>
      <c r="J13822"/>
      <c r="K13822"/>
      <c r="L13822"/>
      <c r="M13822"/>
      <c r="N13822"/>
      <c r="O13822"/>
      <c r="P13822"/>
      <c r="Q13822"/>
    </row>
    <row r="13823" spans="3:17" x14ac:dyDescent="0.35">
      <c r="C13823"/>
      <c r="D13823"/>
      <c r="E13823"/>
      <c r="F13823"/>
      <c r="G13823"/>
      <c r="H13823"/>
      <c r="I13823"/>
      <c r="J13823"/>
      <c r="K13823"/>
      <c r="L13823"/>
      <c r="M13823"/>
      <c r="N13823"/>
      <c r="O13823"/>
      <c r="P13823"/>
      <c r="Q13823"/>
    </row>
    <row r="13824" spans="3:17" x14ac:dyDescent="0.35">
      <c r="C13824"/>
      <c r="D13824"/>
      <c r="E13824"/>
      <c r="F13824"/>
      <c r="G13824"/>
      <c r="H13824"/>
      <c r="I13824"/>
      <c r="J13824"/>
      <c r="K13824"/>
      <c r="L13824"/>
      <c r="M13824"/>
      <c r="N13824"/>
      <c r="O13824"/>
      <c r="P13824"/>
      <c r="Q13824"/>
    </row>
    <row r="13825" spans="3:17" x14ac:dyDescent="0.35">
      <c r="C13825"/>
      <c r="D13825"/>
      <c r="E13825"/>
      <c r="F13825"/>
      <c r="G13825"/>
      <c r="H13825"/>
      <c r="I13825"/>
      <c r="J13825"/>
      <c r="K13825"/>
      <c r="L13825"/>
      <c r="M13825"/>
      <c r="N13825"/>
      <c r="O13825"/>
      <c r="P13825"/>
      <c r="Q13825"/>
    </row>
    <row r="13826" spans="3:17" x14ac:dyDescent="0.35">
      <c r="C13826"/>
      <c r="D13826"/>
      <c r="E13826"/>
      <c r="F13826"/>
      <c r="G13826"/>
      <c r="H13826"/>
      <c r="I13826"/>
      <c r="J13826"/>
      <c r="K13826"/>
      <c r="L13826"/>
      <c r="M13826"/>
      <c r="N13826"/>
      <c r="O13826"/>
      <c r="P13826"/>
      <c r="Q13826"/>
    </row>
    <row r="13827" spans="3:17" x14ac:dyDescent="0.35">
      <c r="C13827"/>
      <c r="D13827"/>
      <c r="E13827"/>
      <c r="F13827"/>
      <c r="G13827"/>
      <c r="H13827"/>
      <c r="I13827"/>
      <c r="J13827"/>
      <c r="K13827"/>
      <c r="L13827"/>
      <c r="M13827"/>
      <c r="N13827"/>
      <c r="O13827"/>
      <c r="P13827"/>
      <c r="Q13827"/>
    </row>
    <row r="13828" spans="3:17" x14ac:dyDescent="0.35">
      <c r="C13828"/>
      <c r="D13828"/>
      <c r="E13828"/>
      <c r="F13828"/>
      <c r="G13828"/>
      <c r="H13828"/>
      <c r="I13828"/>
      <c r="J13828"/>
      <c r="K13828"/>
      <c r="L13828"/>
      <c r="M13828"/>
      <c r="N13828"/>
      <c r="O13828"/>
      <c r="P13828"/>
      <c r="Q13828"/>
    </row>
    <row r="13829" spans="3:17" x14ac:dyDescent="0.35">
      <c r="C13829"/>
      <c r="D13829"/>
      <c r="E13829"/>
      <c r="F13829"/>
      <c r="G13829"/>
      <c r="H13829"/>
      <c r="I13829"/>
      <c r="J13829"/>
      <c r="K13829"/>
      <c r="L13829"/>
      <c r="M13829"/>
      <c r="N13829"/>
      <c r="O13829"/>
      <c r="P13829"/>
      <c r="Q13829"/>
    </row>
    <row r="13830" spans="3:17" x14ac:dyDescent="0.35">
      <c r="C13830"/>
      <c r="D13830"/>
      <c r="E13830"/>
      <c r="F13830"/>
      <c r="G13830"/>
      <c r="H13830"/>
      <c r="I13830"/>
      <c r="J13830"/>
      <c r="K13830"/>
      <c r="L13830"/>
      <c r="M13830"/>
      <c r="N13830"/>
      <c r="O13830"/>
      <c r="P13830"/>
      <c r="Q13830"/>
    </row>
    <row r="13831" spans="3:17" x14ac:dyDescent="0.35">
      <c r="C13831"/>
      <c r="D13831"/>
      <c r="E13831"/>
      <c r="F13831"/>
      <c r="G13831"/>
      <c r="H13831"/>
      <c r="I13831"/>
      <c r="J13831"/>
      <c r="K13831"/>
      <c r="L13831"/>
      <c r="M13831"/>
      <c r="N13831"/>
      <c r="O13831"/>
      <c r="P13831"/>
      <c r="Q13831"/>
    </row>
    <row r="13832" spans="3:17" x14ac:dyDescent="0.35">
      <c r="C13832"/>
      <c r="D13832"/>
      <c r="E13832"/>
      <c r="F13832"/>
      <c r="G13832"/>
      <c r="H13832"/>
      <c r="I13832"/>
      <c r="J13832"/>
      <c r="K13832"/>
      <c r="L13832"/>
      <c r="M13832"/>
      <c r="N13832"/>
      <c r="O13832"/>
      <c r="P13832"/>
      <c r="Q13832"/>
    </row>
    <row r="13833" spans="3:17" x14ac:dyDescent="0.35">
      <c r="C13833"/>
      <c r="D13833"/>
      <c r="E13833"/>
      <c r="F13833"/>
      <c r="G13833"/>
      <c r="H13833"/>
      <c r="I13833"/>
      <c r="J13833"/>
      <c r="K13833"/>
      <c r="L13833"/>
      <c r="M13833"/>
      <c r="N13833"/>
      <c r="O13833"/>
      <c r="P13833"/>
      <c r="Q13833"/>
    </row>
    <row r="13834" spans="3:17" x14ac:dyDescent="0.35">
      <c r="C13834"/>
      <c r="D13834"/>
      <c r="E13834"/>
      <c r="F13834"/>
      <c r="G13834"/>
      <c r="H13834"/>
      <c r="I13834"/>
      <c r="J13834"/>
      <c r="K13834"/>
      <c r="L13834"/>
      <c r="M13834"/>
      <c r="N13834"/>
      <c r="O13834"/>
      <c r="P13834"/>
      <c r="Q13834"/>
    </row>
    <row r="13835" spans="3:17" x14ac:dyDescent="0.35">
      <c r="C13835"/>
      <c r="D13835"/>
      <c r="E13835"/>
      <c r="F13835"/>
      <c r="G13835"/>
      <c r="H13835"/>
      <c r="I13835"/>
      <c r="J13835"/>
      <c r="K13835"/>
      <c r="L13835"/>
      <c r="M13835"/>
      <c r="N13835"/>
      <c r="O13835"/>
      <c r="P13835"/>
      <c r="Q13835"/>
    </row>
    <row r="13836" spans="3:17" x14ac:dyDescent="0.35">
      <c r="C13836"/>
      <c r="D13836"/>
      <c r="E13836"/>
      <c r="F13836"/>
      <c r="G13836"/>
      <c r="H13836"/>
      <c r="I13836"/>
      <c r="J13836"/>
      <c r="K13836"/>
      <c r="L13836"/>
      <c r="M13836"/>
      <c r="N13836"/>
      <c r="O13836"/>
      <c r="P13836"/>
      <c r="Q13836"/>
    </row>
    <row r="13837" spans="3:17" x14ac:dyDescent="0.35">
      <c r="C13837"/>
      <c r="D13837"/>
      <c r="E13837"/>
      <c r="F13837"/>
      <c r="G13837"/>
      <c r="H13837"/>
      <c r="I13837"/>
      <c r="J13837"/>
      <c r="K13837"/>
      <c r="L13837"/>
      <c r="M13837"/>
      <c r="N13837"/>
      <c r="O13837"/>
      <c r="P13837"/>
      <c r="Q13837"/>
    </row>
    <row r="13838" spans="3:17" x14ac:dyDescent="0.35">
      <c r="C13838"/>
      <c r="D13838"/>
      <c r="E13838"/>
      <c r="F13838"/>
      <c r="G13838"/>
      <c r="H13838"/>
      <c r="I13838"/>
      <c r="J13838"/>
      <c r="K13838"/>
      <c r="L13838"/>
      <c r="M13838"/>
      <c r="N13838"/>
      <c r="O13838"/>
      <c r="P13838"/>
      <c r="Q13838"/>
    </row>
    <row r="13839" spans="3:17" x14ac:dyDescent="0.35">
      <c r="C13839"/>
      <c r="D13839"/>
      <c r="E13839"/>
      <c r="F13839"/>
      <c r="G13839"/>
      <c r="H13839"/>
      <c r="I13839"/>
      <c r="J13839"/>
      <c r="K13839"/>
      <c r="L13839"/>
      <c r="M13839"/>
      <c r="N13839"/>
      <c r="O13839"/>
      <c r="P13839"/>
      <c r="Q13839"/>
    </row>
    <row r="13840" spans="3:17" x14ac:dyDescent="0.35">
      <c r="C13840"/>
      <c r="D13840"/>
      <c r="E13840"/>
      <c r="F13840"/>
      <c r="G13840"/>
      <c r="H13840"/>
      <c r="I13840"/>
      <c r="J13840"/>
      <c r="K13840"/>
      <c r="L13840"/>
      <c r="M13840"/>
      <c r="N13840"/>
      <c r="O13840"/>
      <c r="P13840"/>
      <c r="Q13840"/>
    </row>
    <row r="13841" spans="3:17" x14ac:dyDescent="0.35">
      <c r="C13841"/>
      <c r="D13841"/>
      <c r="E13841"/>
      <c r="F13841"/>
      <c r="G13841"/>
      <c r="H13841"/>
      <c r="I13841"/>
      <c r="J13841"/>
      <c r="K13841"/>
      <c r="L13841"/>
      <c r="M13841"/>
      <c r="N13841"/>
      <c r="O13841"/>
      <c r="P13841"/>
      <c r="Q13841"/>
    </row>
    <row r="13842" spans="3:17" x14ac:dyDescent="0.35">
      <c r="C13842"/>
      <c r="D13842"/>
      <c r="E13842"/>
      <c r="F13842"/>
      <c r="G13842"/>
      <c r="H13842"/>
      <c r="I13842"/>
      <c r="J13842"/>
      <c r="K13842"/>
      <c r="L13842"/>
      <c r="M13842"/>
      <c r="N13842"/>
      <c r="O13842"/>
      <c r="P13842"/>
      <c r="Q13842"/>
    </row>
    <row r="13843" spans="3:17" x14ac:dyDescent="0.35">
      <c r="C13843"/>
      <c r="D13843"/>
      <c r="E13843"/>
      <c r="F13843"/>
      <c r="G13843"/>
      <c r="H13843"/>
      <c r="I13843"/>
      <c r="J13843"/>
      <c r="K13843"/>
      <c r="L13843"/>
      <c r="M13843"/>
      <c r="N13843"/>
      <c r="O13843"/>
      <c r="P13843"/>
      <c r="Q13843"/>
    </row>
    <row r="13844" spans="3:17" x14ac:dyDescent="0.35">
      <c r="C13844"/>
      <c r="D13844"/>
      <c r="E13844"/>
      <c r="F13844"/>
      <c r="G13844"/>
      <c r="H13844"/>
      <c r="I13844"/>
      <c r="J13844"/>
      <c r="K13844"/>
      <c r="L13844"/>
      <c r="M13844"/>
      <c r="N13844"/>
      <c r="O13844"/>
      <c r="P13844"/>
      <c r="Q13844"/>
    </row>
    <row r="13845" spans="3:17" x14ac:dyDescent="0.35">
      <c r="C13845"/>
      <c r="D13845"/>
      <c r="E13845"/>
      <c r="F13845"/>
      <c r="G13845"/>
      <c r="H13845"/>
      <c r="I13845"/>
      <c r="J13845"/>
      <c r="K13845"/>
      <c r="L13845"/>
      <c r="M13845"/>
      <c r="N13845"/>
      <c r="O13845"/>
      <c r="P13845"/>
      <c r="Q13845"/>
    </row>
    <row r="13846" spans="3:17" x14ac:dyDescent="0.35">
      <c r="C13846"/>
      <c r="D13846"/>
      <c r="E13846"/>
      <c r="F13846"/>
      <c r="G13846"/>
      <c r="H13846"/>
      <c r="I13846"/>
      <c r="J13846"/>
      <c r="K13846"/>
      <c r="L13846"/>
      <c r="M13846"/>
      <c r="N13846"/>
      <c r="O13846"/>
      <c r="P13846"/>
      <c r="Q13846"/>
    </row>
    <row r="13847" spans="3:17" x14ac:dyDescent="0.35">
      <c r="C13847"/>
      <c r="D13847"/>
      <c r="E13847"/>
      <c r="F13847"/>
      <c r="G13847"/>
      <c r="H13847"/>
      <c r="I13847"/>
      <c r="J13847"/>
      <c r="K13847"/>
      <c r="L13847"/>
      <c r="M13847"/>
      <c r="N13847"/>
      <c r="O13847"/>
      <c r="P13847"/>
      <c r="Q13847"/>
    </row>
    <row r="13848" spans="3:17" x14ac:dyDescent="0.35">
      <c r="C13848"/>
      <c r="D13848"/>
      <c r="E13848"/>
      <c r="F13848"/>
      <c r="G13848"/>
      <c r="H13848"/>
      <c r="I13848"/>
      <c r="J13848"/>
      <c r="K13848"/>
      <c r="L13848"/>
      <c r="M13848"/>
      <c r="N13848"/>
      <c r="O13848"/>
      <c r="P13848"/>
      <c r="Q13848"/>
    </row>
    <row r="13849" spans="3:17" x14ac:dyDescent="0.35">
      <c r="C13849"/>
      <c r="D13849"/>
      <c r="E13849"/>
      <c r="F13849"/>
      <c r="G13849"/>
      <c r="H13849"/>
      <c r="I13849"/>
      <c r="J13849"/>
      <c r="K13849"/>
      <c r="L13849"/>
      <c r="M13849"/>
      <c r="N13849"/>
      <c r="O13849"/>
      <c r="P13849"/>
      <c r="Q13849"/>
    </row>
    <row r="13850" spans="3:17" x14ac:dyDescent="0.35">
      <c r="C13850"/>
      <c r="D13850"/>
      <c r="E13850"/>
      <c r="F13850"/>
      <c r="G13850"/>
      <c r="H13850"/>
      <c r="I13850"/>
      <c r="J13850"/>
      <c r="K13850"/>
      <c r="L13850"/>
      <c r="M13850"/>
      <c r="N13850"/>
      <c r="O13850"/>
      <c r="P13850"/>
      <c r="Q13850"/>
    </row>
    <row r="13851" spans="3:17" x14ac:dyDescent="0.35">
      <c r="C13851"/>
      <c r="D13851"/>
      <c r="E13851"/>
      <c r="F13851"/>
      <c r="G13851"/>
      <c r="H13851"/>
      <c r="I13851"/>
      <c r="J13851"/>
      <c r="K13851"/>
      <c r="L13851"/>
      <c r="M13851"/>
      <c r="N13851"/>
      <c r="O13851"/>
      <c r="P13851"/>
      <c r="Q13851"/>
    </row>
    <row r="13852" spans="3:17" x14ac:dyDescent="0.35">
      <c r="C13852"/>
      <c r="D13852"/>
      <c r="E13852"/>
      <c r="F13852"/>
      <c r="G13852"/>
      <c r="H13852"/>
      <c r="I13852"/>
      <c r="J13852"/>
      <c r="K13852"/>
      <c r="L13852"/>
      <c r="M13852"/>
      <c r="N13852"/>
      <c r="O13852"/>
      <c r="P13852"/>
      <c r="Q13852"/>
    </row>
    <row r="13853" spans="3:17" x14ac:dyDescent="0.35">
      <c r="C13853"/>
      <c r="D13853"/>
      <c r="E13853"/>
      <c r="F13853"/>
      <c r="G13853"/>
      <c r="H13853"/>
      <c r="I13853"/>
      <c r="J13853"/>
      <c r="K13853"/>
      <c r="L13853"/>
      <c r="M13853"/>
      <c r="N13853"/>
      <c r="O13853"/>
      <c r="P13853"/>
      <c r="Q13853"/>
    </row>
    <row r="13854" spans="3:17" x14ac:dyDescent="0.35">
      <c r="C13854"/>
      <c r="D13854"/>
      <c r="E13854"/>
      <c r="F13854"/>
      <c r="G13854"/>
      <c r="H13854"/>
      <c r="I13854"/>
      <c r="J13854"/>
      <c r="K13854"/>
      <c r="L13854"/>
      <c r="M13854"/>
      <c r="N13854"/>
      <c r="O13854"/>
      <c r="P13854"/>
      <c r="Q13854"/>
    </row>
    <row r="13855" spans="3:17" x14ac:dyDescent="0.35">
      <c r="C13855"/>
      <c r="D13855"/>
      <c r="E13855"/>
      <c r="F13855"/>
      <c r="G13855"/>
      <c r="H13855"/>
      <c r="I13855"/>
      <c r="J13855"/>
      <c r="K13855"/>
      <c r="L13855"/>
      <c r="M13855"/>
      <c r="N13855"/>
      <c r="O13855"/>
      <c r="P13855"/>
      <c r="Q13855"/>
    </row>
    <row r="13856" spans="3:17" x14ac:dyDescent="0.35">
      <c r="C13856"/>
      <c r="D13856"/>
      <c r="E13856"/>
      <c r="F13856"/>
      <c r="G13856"/>
      <c r="H13856"/>
      <c r="I13856"/>
      <c r="J13856"/>
      <c r="K13856"/>
      <c r="L13856"/>
      <c r="M13856"/>
      <c r="N13856"/>
      <c r="O13856"/>
      <c r="P13856"/>
      <c r="Q13856"/>
    </row>
    <row r="13857" spans="3:17" x14ac:dyDescent="0.35">
      <c r="C13857"/>
      <c r="D13857"/>
      <c r="E13857"/>
      <c r="F13857"/>
      <c r="G13857"/>
      <c r="H13857"/>
      <c r="I13857"/>
      <c r="J13857"/>
      <c r="K13857"/>
      <c r="L13857"/>
      <c r="M13857"/>
      <c r="N13857"/>
      <c r="O13857"/>
      <c r="P13857"/>
      <c r="Q13857"/>
    </row>
    <row r="13858" spans="3:17" x14ac:dyDescent="0.35">
      <c r="C13858"/>
      <c r="D13858"/>
      <c r="E13858"/>
      <c r="F13858"/>
      <c r="G13858"/>
      <c r="H13858"/>
      <c r="I13858"/>
      <c r="J13858"/>
      <c r="K13858"/>
      <c r="L13858"/>
      <c r="M13858"/>
      <c r="N13858"/>
      <c r="O13858"/>
      <c r="P13858"/>
      <c r="Q13858"/>
    </row>
    <row r="13859" spans="3:17" x14ac:dyDescent="0.35">
      <c r="C13859"/>
      <c r="D13859"/>
      <c r="E13859"/>
      <c r="F13859"/>
      <c r="G13859"/>
      <c r="H13859"/>
      <c r="I13859"/>
      <c r="J13859"/>
      <c r="K13859"/>
      <c r="L13859"/>
      <c r="M13859"/>
      <c r="N13859"/>
      <c r="O13859"/>
      <c r="P13859"/>
      <c r="Q13859"/>
    </row>
    <row r="13860" spans="3:17" x14ac:dyDescent="0.35">
      <c r="C13860"/>
      <c r="D13860"/>
      <c r="E13860"/>
      <c r="F13860"/>
      <c r="G13860"/>
      <c r="H13860"/>
      <c r="I13860"/>
      <c r="J13860"/>
      <c r="K13860"/>
      <c r="L13860"/>
      <c r="M13860"/>
      <c r="N13860"/>
      <c r="O13860"/>
      <c r="P13860"/>
      <c r="Q13860"/>
    </row>
    <row r="13861" spans="3:17" x14ac:dyDescent="0.35">
      <c r="C13861"/>
      <c r="D13861"/>
      <c r="E13861"/>
      <c r="F13861"/>
      <c r="G13861"/>
      <c r="H13861"/>
      <c r="I13861"/>
      <c r="J13861"/>
      <c r="K13861"/>
      <c r="L13861"/>
      <c r="M13861"/>
      <c r="N13861"/>
      <c r="O13861"/>
      <c r="P13861"/>
      <c r="Q13861"/>
    </row>
    <row r="13862" spans="3:17" x14ac:dyDescent="0.35">
      <c r="C13862"/>
      <c r="D13862"/>
      <c r="E13862"/>
      <c r="F13862"/>
      <c r="G13862"/>
      <c r="H13862"/>
      <c r="I13862"/>
      <c r="J13862"/>
      <c r="K13862"/>
      <c r="L13862"/>
      <c r="M13862"/>
      <c r="N13862"/>
      <c r="O13862"/>
      <c r="P13862"/>
      <c r="Q13862"/>
    </row>
    <row r="13863" spans="3:17" x14ac:dyDescent="0.35">
      <c r="C13863"/>
      <c r="D13863"/>
      <c r="E13863"/>
      <c r="F13863"/>
      <c r="G13863"/>
      <c r="H13863"/>
      <c r="I13863"/>
      <c r="J13863"/>
      <c r="K13863"/>
      <c r="L13863"/>
      <c r="M13863"/>
      <c r="N13863"/>
      <c r="O13863"/>
      <c r="P13863"/>
      <c r="Q13863"/>
    </row>
    <row r="13864" spans="3:17" x14ac:dyDescent="0.35">
      <c r="C13864"/>
      <c r="D13864"/>
      <c r="E13864"/>
      <c r="F13864"/>
      <c r="G13864"/>
      <c r="H13864"/>
      <c r="I13864"/>
      <c r="J13864"/>
      <c r="K13864"/>
      <c r="L13864"/>
      <c r="M13864"/>
      <c r="N13864"/>
      <c r="O13864"/>
      <c r="P13864"/>
      <c r="Q13864"/>
    </row>
    <row r="13865" spans="3:17" x14ac:dyDescent="0.35">
      <c r="C13865"/>
      <c r="D13865"/>
      <c r="E13865"/>
      <c r="F13865"/>
      <c r="G13865"/>
      <c r="H13865"/>
      <c r="I13865"/>
      <c r="J13865"/>
      <c r="K13865"/>
      <c r="L13865"/>
      <c r="M13865"/>
      <c r="N13865"/>
      <c r="O13865"/>
      <c r="P13865"/>
      <c r="Q13865"/>
    </row>
    <row r="13866" spans="3:17" x14ac:dyDescent="0.35">
      <c r="C13866"/>
      <c r="D13866"/>
      <c r="E13866"/>
      <c r="F13866"/>
      <c r="G13866"/>
      <c r="H13866"/>
      <c r="I13866"/>
      <c r="J13866"/>
      <c r="K13866"/>
      <c r="L13866"/>
      <c r="M13866"/>
      <c r="N13866"/>
      <c r="O13866"/>
      <c r="P13866"/>
      <c r="Q13866"/>
    </row>
    <row r="13867" spans="3:17" x14ac:dyDescent="0.35">
      <c r="C13867"/>
      <c r="D13867"/>
      <c r="E13867"/>
      <c r="F13867"/>
      <c r="G13867"/>
      <c r="H13867"/>
      <c r="I13867"/>
      <c r="J13867"/>
      <c r="K13867"/>
      <c r="L13867"/>
      <c r="M13867"/>
      <c r="N13867"/>
      <c r="O13867"/>
      <c r="P13867"/>
      <c r="Q13867"/>
    </row>
    <row r="13868" spans="3:17" x14ac:dyDescent="0.35">
      <c r="C13868"/>
      <c r="D13868"/>
      <c r="E13868"/>
      <c r="F13868"/>
      <c r="G13868"/>
      <c r="H13868"/>
      <c r="I13868"/>
      <c r="J13868"/>
      <c r="K13868"/>
      <c r="L13868"/>
      <c r="M13868"/>
      <c r="N13868"/>
      <c r="O13868"/>
      <c r="P13868"/>
      <c r="Q13868"/>
    </row>
    <row r="13869" spans="3:17" x14ac:dyDescent="0.35">
      <c r="C13869"/>
      <c r="D13869"/>
      <c r="E13869"/>
      <c r="F13869"/>
      <c r="G13869"/>
      <c r="H13869"/>
      <c r="I13869"/>
      <c r="J13869"/>
      <c r="K13869"/>
      <c r="L13869"/>
      <c r="M13869"/>
      <c r="N13869"/>
      <c r="O13869"/>
      <c r="P13869"/>
      <c r="Q13869"/>
    </row>
    <row r="13870" spans="3:17" x14ac:dyDescent="0.35">
      <c r="C13870"/>
      <c r="D13870"/>
      <c r="E13870"/>
      <c r="F13870"/>
      <c r="G13870"/>
      <c r="H13870"/>
      <c r="I13870"/>
      <c r="J13870"/>
      <c r="K13870"/>
      <c r="L13870"/>
      <c r="M13870"/>
      <c r="N13870"/>
      <c r="O13870"/>
      <c r="P13870"/>
      <c r="Q13870"/>
    </row>
    <row r="13871" spans="3:17" x14ac:dyDescent="0.35">
      <c r="C13871"/>
      <c r="D13871"/>
      <c r="E13871"/>
      <c r="F13871"/>
      <c r="G13871"/>
      <c r="H13871"/>
      <c r="I13871"/>
      <c r="J13871"/>
      <c r="K13871"/>
      <c r="L13871"/>
      <c r="M13871"/>
      <c r="N13871"/>
      <c r="O13871"/>
      <c r="P13871"/>
      <c r="Q13871"/>
    </row>
    <row r="13872" spans="3:17" x14ac:dyDescent="0.35">
      <c r="C13872"/>
      <c r="D13872"/>
      <c r="E13872"/>
      <c r="F13872"/>
      <c r="G13872"/>
      <c r="H13872"/>
      <c r="I13872"/>
      <c r="J13872"/>
      <c r="K13872"/>
      <c r="L13872"/>
      <c r="M13872"/>
      <c r="N13872"/>
      <c r="O13872"/>
      <c r="P13872"/>
      <c r="Q13872"/>
    </row>
    <row r="13873" spans="3:17" x14ac:dyDescent="0.35">
      <c r="C13873"/>
      <c r="D13873"/>
      <c r="E13873"/>
      <c r="F13873"/>
      <c r="G13873"/>
      <c r="H13873"/>
      <c r="I13873"/>
      <c r="J13873"/>
      <c r="K13873"/>
      <c r="L13873"/>
      <c r="M13873"/>
      <c r="N13873"/>
      <c r="O13873"/>
      <c r="P13873"/>
      <c r="Q13873"/>
    </row>
    <row r="13874" spans="3:17" x14ac:dyDescent="0.35">
      <c r="C13874"/>
      <c r="D13874"/>
      <c r="E13874"/>
      <c r="F13874"/>
      <c r="G13874"/>
      <c r="H13874"/>
      <c r="I13874"/>
      <c r="J13874"/>
      <c r="K13874"/>
      <c r="L13874"/>
      <c r="M13874"/>
      <c r="N13874"/>
      <c r="O13874"/>
      <c r="P13874"/>
      <c r="Q13874"/>
    </row>
    <row r="13875" spans="3:17" x14ac:dyDescent="0.35">
      <c r="C13875"/>
      <c r="D13875"/>
      <c r="E13875"/>
      <c r="F13875"/>
      <c r="G13875"/>
      <c r="H13875"/>
      <c r="I13875"/>
      <c r="J13875"/>
      <c r="K13875"/>
      <c r="L13875"/>
      <c r="M13875"/>
      <c r="N13875"/>
      <c r="O13875"/>
      <c r="P13875"/>
      <c r="Q13875"/>
    </row>
    <row r="13876" spans="3:17" x14ac:dyDescent="0.35">
      <c r="C13876"/>
      <c r="D13876"/>
      <c r="E13876"/>
      <c r="F13876"/>
      <c r="G13876"/>
      <c r="H13876"/>
      <c r="I13876"/>
      <c r="J13876"/>
      <c r="K13876"/>
      <c r="L13876"/>
      <c r="M13876"/>
      <c r="N13876"/>
      <c r="O13876"/>
      <c r="P13876"/>
      <c r="Q13876"/>
    </row>
    <row r="13877" spans="3:17" x14ac:dyDescent="0.35">
      <c r="C13877"/>
      <c r="D13877"/>
      <c r="E13877"/>
      <c r="F13877"/>
      <c r="G13877"/>
      <c r="H13877"/>
      <c r="I13877"/>
      <c r="J13877"/>
      <c r="K13877"/>
      <c r="L13877"/>
      <c r="M13877"/>
      <c r="N13877"/>
      <c r="O13877"/>
      <c r="P13877"/>
      <c r="Q13877"/>
    </row>
    <row r="13878" spans="3:17" x14ac:dyDescent="0.35">
      <c r="C13878"/>
      <c r="D13878"/>
      <c r="E13878"/>
      <c r="F13878"/>
      <c r="G13878"/>
      <c r="H13878"/>
      <c r="I13878"/>
      <c r="J13878"/>
      <c r="K13878"/>
      <c r="L13878"/>
      <c r="M13878"/>
      <c r="N13878"/>
      <c r="O13878"/>
      <c r="P13878"/>
      <c r="Q13878"/>
    </row>
    <row r="13879" spans="3:17" x14ac:dyDescent="0.35">
      <c r="C13879"/>
      <c r="D13879"/>
      <c r="E13879"/>
      <c r="F13879"/>
      <c r="G13879"/>
      <c r="H13879"/>
      <c r="I13879"/>
      <c r="J13879"/>
      <c r="K13879"/>
      <c r="L13879"/>
      <c r="M13879"/>
      <c r="N13879"/>
      <c r="O13879"/>
      <c r="P13879"/>
      <c r="Q13879"/>
    </row>
    <row r="13880" spans="3:17" x14ac:dyDescent="0.35">
      <c r="C13880"/>
      <c r="D13880"/>
      <c r="E13880"/>
      <c r="F13880"/>
      <c r="G13880"/>
      <c r="H13880"/>
      <c r="I13880"/>
      <c r="J13880"/>
      <c r="K13880"/>
      <c r="L13880"/>
      <c r="M13880"/>
      <c r="N13880"/>
      <c r="O13880"/>
      <c r="P13880"/>
      <c r="Q13880"/>
    </row>
    <row r="13881" spans="3:17" x14ac:dyDescent="0.35">
      <c r="C13881"/>
      <c r="D13881"/>
      <c r="E13881"/>
      <c r="F13881"/>
      <c r="G13881"/>
      <c r="H13881"/>
      <c r="I13881"/>
      <c r="J13881"/>
      <c r="K13881"/>
      <c r="L13881"/>
      <c r="M13881"/>
      <c r="N13881"/>
      <c r="O13881"/>
      <c r="P13881"/>
      <c r="Q13881"/>
    </row>
    <row r="13882" spans="3:17" x14ac:dyDescent="0.35">
      <c r="C13882"/>
      <c r="D13882"/>
      <c r="E13882"/>
      <c r="F13882"/>
      <c r="G13882"/>
      <c r="H13882"/>
      <c r="I13882"/>
      <c r="J13882"/>
      <c r="K13882"/>
      <c r="L13882"/>
      <c r="M13882"/>
      <c r="N13882"/>
      <c r="O13882"/>
      <c r="P13882"/>
      <c r="Q13882"/>
    </row>
    <row r="13883" spans="3:17" x14ac:dyDescent="0.35">
      <c r="C13883"/>
      <c r="D13883"/>
      <c r="E13883"/>
      <c r="F13883"/>
      <c r="G13883"/>
      <c r="H13883"/>
      <c r="I13883"/>
      <c r="J13883"/>
      <c r="K13883"/>
      <c r="L13883"/>
      <c r="M13883"/>
      <c r="N13883"/>
      <c r="O13883"/>
      <c r="P13883"/>
      <c r="Q13883"/>
    </row>
    <row r="13884" spans="3:17" x14ac:dyDescent="0.35">
      <c r="C13884"/>
      <c r="D13884"/>
      <c r="E13884"/>
      <c r="F13884"/>
      <c r="G13884"/>
      <c r="H13884"/>
      <c r="I13884"/>
      <c r="J13884"/>
      <c r="K13884"/>
      <c r="L13884"/>
      <c r="M13884"/>
      <c r="N13884"/>
      <c r="O13884"/>
      <c r="P13884"/>
      <c r="Q13884"/>
    </row>
    <row r="13885" spans="3:17" x14ac:dyDescent="0.35">
      <c r="C13885"/>
      <c r="D13885"/>
      <c r="E13885"/>
      <c r="F13885"/>
      <c r="G13885"/>
      <c r="H13885"/>
      <c r="I13885"/>
      <c r="J13885"/>
      <c r="K13885"/>
      <c r="L13885"/>
      <c r="M13885"/>
      <c r="N13885"/>
      <c r="O13885"/>
      <c r="P13885"/>
      <c r="Q13885"/>
    </row>
    <row r="13886" spans="3:17" x14ac:dyDescent="0.35">
      <c r="C13886"/>
      <c r="D13886"/>
      <c r="E13886"/>
      <c r="F13886"/>
      <c r="G13886"/>
      <c r="H13886"/>
      <c r="I13886"/>
      <c r="J13886"/>
      <c r="K13886"/>
      <c r="L13886"/>
      <c r="M13886"/>
      <c r="N13886"/>
      <c r="O13886"/>
      <c r="P13886"/>
      <c r="Q13886"/>
    </row>
    <row r="13887" spans="3:17" x14ac:dyDescent="0.35">
      <c r="C13887"/>
      <c r="D13887"/>
      <c r="E13887"/>
      <c r="F13887"/>
      <c r="G13887"/>
      <c r="H13887"/>
      <c r="I13887"/>
      <c r="J13887"/>
      <c r="K13887"/>
      <c r="L13887"/>
      <c r="M13887"/>
      <c r="N13887"/>
      <c r="O13887"/>
      <c r="P13887"/>
      <c r="Q13887"/>
    </row>
    <row r="13888" spans="3:17" x14ac:dyDescent="0.35">
      <c r="C13888"/>
      <c r="D13888"/>
      <c r="E13888"/>
      <c r="F13888"/>
      <c r="G13888"/>
      <c r="H13888"/>
      <c r="I13888"/>
      <c r="J13888"/>
      <c r="K13888"/>
      <c r="L13888"/>
      <c r="M13888"/>
      <c r="N13888"/>
      <c r="O13888"/>
      <c r="P13888"/>
      <c r="Q13888"/>
    </row>
    <row r="13889" spans="3:17" x14ac:dyDescent="0.35">
      <c r="C13889"/>
      <c r="D13889"/>
      <c r="E13889"/>
      <c r="F13889"/>
      <c r="G13889"/>
      <c r="H13889"/>
      <c r="I13889"/>
      <c r="J13889"/>
      <c r="K13889"/>
      <c r="L13889"/>
      <c r="M13889"/>
      <c r="N13889"/>
      <c r="O13889"/>
      <c r="P13889"/>
      <c r="Q13889"/>
    </row>
    <row r="13890" spans="3:17" x14ac:dyDescent="0.35">
      <c r="C13890"/>
      <c r="D13890"/>
      <c r="E13890"/>
      <c r="F13890"/>
      <c r="G13890"/>
      <c r="H13890"/>
      <c r="I13890"/>
      <c r="J13890"/>
      <c r="K13890"/>
      <c r="L13890"/>
      <c r="M13890"/>
      <c r="N13890"/>
      <c r="O13890"/>
      <c r="P13890"/>
      <c r="Q13890"/>
    </row>
    <row r="13891" spans="3:17" x14ac:dyDescent="0.35">
      <c r="C13891"/>
      <c r="D13891"/>
      <c r="E13891"/>
      <c r="F13891"/>
      <c r="G13891"/>
      <c r="H13891"/>
      <c r="I13891"/>
      <c r="J13891"/>
      <c r="K13891"/>
      <c r="L13891"/>
      <c r="M13891"/>
      <c r="N13891"/>
      <c r="O13891"/>
      <c r="P13891"/>
      <c r="Q13891"/>
    </row>
    <row r="13892" spans="3:17" x14ac:dyDescent="0.35">
      <c r="C13892"/>
      <c r="D13892"/>
      <c r="E13892"/>
      <c r="F13892"/>
      <c r="G13892"/>
      <c r="H13892"/>
      <c r="I13892"/>
      <c r="J13892"/>
      <c r="K13892"/>
      <c r="L13892"/>
      <c r="M13892"/>
      <c r="N13892"/>
      <c r="O13892"/>
      <c r="P13892"/>
      <c r="Q13892"/>
    </row>
    <row r="13893" spans="3:17" x14ac:dyDescent="0.35">
      <c r="C13893"/>
      <c r="D13893"/>
      <c r="E13893"/>
      <c r="F13893"/>
      <c r="G13893"/>
      <c r="H13893"/>
      <c r="I13893"/>
      <c r="J13893"/>
      <c r="K13893"/>
      <c r="L13893"/>
      <c r="M13893"/>
      <c r="N13893"/>
      <c r="O13893"/>
      <c r="P13893"/>
      <c r="Q13893"/>
    </row>
    <row r="13894" spans="3:17" x14ac:dyDescent="0.35">
      <c r="C13894"/>
      <c r="D13894"/>
      <c r="E13894"/>
      <c r="F13894"/>
      <c r="G13894"/>
      <c r="H13894"/>
      <c r="I13894"/>
      <c r="J13894"/>
      <c r="K13894"/>
      <c r="L13894"/>
      <c r="M13894"/>
      <c r="N13894"/>
      <c r="O13894"/>
      <c r="P13894"/>
      <c r="Q13894"/>
    </row>
    <row r="13895" spans="3:17" x14ac:dyDescent="0.35">
      <c r="C13895"/>
      <c r="D13895"/>
      <c r="E13895"/>
      <c r="F13895"/>
      <c r="G13895"/>
      <c r="H13895"/>
      <c r="I13895"/>
      <c r="J13895"/>
      <c r="K13895"/>
      <c r="L13895"/>
      <c r="M13895"/>
      <c r="N13895"/>
      <c r="O13895"/>
      <c r="P13895"/>
      <c r="Q13895"/>
    </row>
    <row r="13896" spans="3:17" x14ac:dyDescent="0.35">
      <c r="C13896"/>
      <c r="D13896"/>
      <c r="E13896"/>
      <c r="F13896"/>
      <c r="G13896"/>
      <c r="H13896"/>
      <c r="I13896"/>
      <c r="J13896"/>
      <c r="K13896"/>
      <c r="L13896"/>
      <c r="M13896"/>
      <c r="N13896"/>
      <c r="O13896"/>
      <c r="P13896"/>
      <c r="Q13896"/>
    </row>
    <row r="13897" spans="3:17" x14ac:dyDescent="0.35">
      <c r="C13897"/>
      <c r="D13897"/>
      <c r="E13897"/>
      <c r="F13897"/>
      <c r="G13897"/>
      <c r="H13897"/>
      <c r="I13897"/>
      <c r="J13897"/>
      <c r="K13897"/>
      <c r="L13897"/>
      <c r="M13897"/>
      <c r="N13897"/>
      <c r="O13897"/>
      <c r="P13897"/>
      <c r="Q13897"/>
    </row>
    <row r="13898" spans="3:17" x14ac:dyDescent="0.35">
      <c r="C13898"/>
      <c r="D13898"/>
      <c r="E13898"/>
      <c r="F13898"/>
      <c r="G13898"/>
      <c r="H13898"/>
      <c r="I13898"/>
      <c r="J13898"/>
      <c r="K13898"/>
      <c r="L13898"/>
      <c r="M13898"/>
      <c r="N13898"/>
      <c r="O13898"/>
      <c r="P13898"/>
      <c r="Q13898"/>
    </row>
    <row r="13899" spans="3:17" x14ac:dyDescent="0.35">
      <c r="C13899"/>
      <c r="D13899"/>
      <c r="E13899"/>
      <c r="F13899"/>
      <c r="G13899"/>
      <c r="H13899"/>
      <c r="I13899"/>
      <c r="J13899"/>
      <c r="K13899"/>
      <c r="L13899"/>
      <c r="M13899"/>
      <c r="N13899"/>
      <c r="O13899"/>
      <c r="P13899"/>
      <c r="Q13899"/>
    </row>
    <row r="13900" spans="3:17" x14ac:dyDescent="0.35">
      <c r="C13900"/>
      <c r="D13900"/>
      <c r="E13900"/>
      <c r="F13900"/>
      <c r="G13900"/>
      <c r="H13900"/>
      <c r="I13900"/>
      <c r="J13900"/>
      <c r="K13900"/>
      <c r="L13900"/>
      <c r="M13900"/>
      <c r="N13900"/>
      <c r="O13900"/>
      <c r="P13900"/>
      <c r="Q13900"/>
    </row>
    <row r="13901" spans="3:17" x14ac:dyDescent="0.35">
      <c r="C13901"/>
      <c r="D13901"/>
      <c r="E13901"/>
      <c r="F13901"/>
      <c r="G13901"/>
      <c r="H13901"/>
      <c r="I13901"/>
      <c r="J13901"/>
      <c r="K13901"/>
      <c r="L13901"/>
      <c r="M13901"/>
      <c r="N13901"/>
      <c r="O13901"/>
      <c r="P13901"/>
      <c r="Q13901"/>
    </row>
    <row r="13902" spans="3:17" x14ac:dyDescent="0.35">
      <c r="C13902"/>
      <c r="D13902"/>
      <c r="E13902"/>
      <c r="F13902"/>
      <c r="G13902"/>
      <c r="H13902"/>
      <c r="I13902"/>
      <c r="J13902"/>
      <c r="K13902"/>
      <c r="L13902"/>
      <c r="M13902"/>
      <c r="N13902"/>
      <c r="O13902"/>
      <c r="P13902"/>
      <c r="Q13902"/>
    </row>
    <row r="13903" spans="3:17" x14ac:dyDescent="0.35">
      <c r="C13903"/>
      <c r="D13903"/>
      <c r="E13903"/>
      <c r="F13903"/>
      <c r="G13903"/>
      <c r="H13903"/>
      <c r="I13903"/>
      <c r="J13903"/>
      <c r="K13903"/>
      <c r="L13903"/>
      <c r="M13903"/>
      <c r="N13903"/>
      <c r="O13903"/>
      <c r="P13903"/>
      <c r="Q13903"/>
    </row>
    <row r="13904" spans="3:17" x14ac:dyDescent="0.35">
      <c r="C13904"/>
      <c r="D13904"/>
      <c r="E13904"/>
      <c r="F13904"/>
      <c r="G13904"/>
      <c r="H13904"/>
      <c r="I13904"/>
      <c r="J13904"/>
      <c r="K13904"/>
      <c r="L13904"/>
      <c r="M13904"/>
      <c r="N13904"/>
      <c r="O13904"/>
      <c r="P13904"/>
      <c r="Q13904"/>
    </row>
    <row r="13905" spans="3:17" x14ac:dyDescent="0.35">
      <c r="C13905"/>
      <c r="D13905"/>
      <c r="E13905"/>
      <c r="F13905"/>
      <c r="G13905"/>
      <c r="H13905"/>
      <c r="I13905"/>
      <c r="J13905"/>
      <c r="K13905"/>
      <c r="L13905"/>
      <c r="M13905"/>
      <c r="N13905"/>
      <c r="O13905"/>
      <c r="P13905"/>
      <c r="Q13905"/>
    </row>
    <row r="13906" spans="3:17" x14ac:dyDescent="0.35">
      <c r="C13906"/>
      <c r="D13906"/>
      <c r="E13906"/>
      <c r="F13906"/>
      <c r="G13906"/>
      <c r="H13906"/>
      <c r="I13906"/>
      <c r="J13906"/>
      <c r="K13906"/>
      <c r="L13906"/>
      <c r="M13906"/>
      <c r="N13906"/>
      <c r="O13906"/>
      <c r="P13906"/>
      <c r="Q13906"/>
    </row>
    <row r="13907" spans="3:17" x14ac:dyDescent="0.35">
      <c r="C13907"/>
      <c r="D13907"/>
      <c r="E13907"/>
      <c r="F13907"/>
      <c r="G13907"/>
      <c r="H13907"/>
      <c r="I13907"/>
      <c r="J13907"/>
      <c r="K13907"/>
      <c r="L13907"/>
      <c r="M13907"/>
      <c r="N13907"/>
      <c r="O13907"/>
      <c r="P13907"/>
      <c r="Q13907"/>
    </row>
    <row r="13908" spans="3:17" x14ac:dyDescent="0.35">
      <c r="C13908"/>
      <c r="D13908"/>
      <c r="E13908"/>
      <c r="F13908"/>
      <c r="G13908"/>
      <c r="H13908"/>
      <c r="I13908"/>
      <c r="J13908"/>
      <c r="K13908"/>
      <c r="L13908"/>
      <c r="M13908"/>
      <c r="N13908"/>
      <c r="O13908"/>
      <c r="P13908"/>
      <c r="Q13908"/>
    </row>
    <row r="13909" spans="3:17" x14ac:dyDescent="0.35">
      <c r="C13909"/>
      <c r="D13909"/>
      <c r="E13909"/>
      <c r="F13909"/>
      <c r="G13909"/>
      <c r="H13909"/>
      <c r="I13909"/>
      <c r="J13909"/>
      <c r="K13909"/>
      <c r="L13909"/>
      <c r="M13909"/>
      <c r="N13909"/>
      <c r="O13909"/>
      <c r="P13909"/>
      <c r="Q13909"/>
    </row>
    <row r="13910" spans="3:17" x14ac:dyDescent="0.35">
      <c r="C13910"/>
      <c r="D13910"/>
      <c r="E13910"/>
      <c r="F13910"/>
      <c r="G13910"/>
      <c r="H13910"/>
      <c r="I13910"/>
      <c r="J13910"/>
      <c r="K13910"/>
      <c r="L13910"/>
      <c r="M13910"/>
      <c r="N13910"/>
      <c r="O13910"/>
      <c r="P13910"/>
      <c r="Q13910"/>
    </row>
    <row r="13911" spans="3:17" x14ac:dyDescent="0.35">
      <c r="C13911"/>
      <c r="D13911"/>
      <c r="E13911"/>
      <c r="F13911"/>
      <c r="G13911"/>
      <c r="H13911"/>
      <c r="I13911"/>
      <c r="J13911"/>
      <c r="K13911"/>
      <c r="L13911"/>
      <c r="M13911"/>
      <c r="N13911"/>
      <c r="O13911"/>
      <c r="P13911"/>
      <c r="Q13911"/>
    </row>
    <row r="13912" spans="3:17" x14ac:dyDescent="0.35">
      <c r="C13912"/>
      <c r="D13912"/>
      <c r="E13912"/>
      <c r="F13912"/>
      <c r="G13912"/>
      <c r="H13912"/>
      <c r="I13912"/>
      <c r="J13912"/>
      <c r="K13912"/>
      <c r="L13912"/>
      <c r="M13912"/>
      <c r="N13912"/>
      <c r="O13912"/>
      <c r="P13912"/>
      <c r="Q13912"/>
    </row>
    <row r="13913" spans="3:17" x14ac:dyDescent="0.35">
      <c r="C13913"/>
      <c r="D13913"/>
      <c r="E13913"/>
      <c r="F13913"/>
      <c r="G13913"/>
      <c r="H13913"/>
      <c r="I13913"/>
      <c r="J13913"/>
      <c r="K13913"/>
      <c r="L13913"/>
      <c r="M13913"/>
      <c r="N13913"/>
      <c r="O13913"/>
      <c r="P13913"/>
      <c r="Q13913"/>
    </row>
    <row r="13914" spans="3:17" x14ac:dyDescent="0.35">
      <c r="C13914"/>
      <c r="D13914"/>
      <c r="E13914"/>
      <c r="F13914"/>
      <c r="G13914"/>
      <c r="H13914"/>
      <c r="I13914"/>
      <c r="J13914"/>
      <c r="K13914"/>
      <c r="L13914"/>
      <c r="M13914"/>
      <c r="N13914"/>
      <c r="O13914"/>
      <c r="P13914"/>
      <c r="Q13914"/>
    </row>
    <row r="13915" spans="3:17" x14ac:dyDescent="0.35">
      <c r="C13915"/>
      <c r="D13915"/>
      <c r="E13915"/>
      <c r="F13915"/>
      <c r="G13915"/>
      <c r="H13915"/>
      <c r="I13915"/>
      <c r="J13915"/>
      <c r="K13915"/>
      <c r="L13915"/>
      <c r="M13915"/>
      <c r="N13915"/>
      <c r="O13915"/>
      <c r="P13915"/>
      <c r="Q13915"/>
    </row>
    <row r="13916" spans="3:17" x14ac:dyDescent="0.35">
      <c r="C13916"/>
      <c r="D13916"/>
      <c r="E13916"/>
      <c r="F13916"/>
      <c r="G13916"/>
      <c r="H13916"/>
      <c r="I13916"/>
      <c r="J13916"/>
      <c r="K13916"/>
      <c r="L13916"/>
      <c r="M13916"/>
      <c r="N13916"/>
      <c r="O13916"/>
      <c r="P13916"/>
      <c r="Q13916"/>
    </row>
    <row r="13917" spans="3:17" x14ac:dyDescent="0.35">
      <c r="C13917"/>
      <c r="D13917"/>
      <c r="E13917"/>
      <c r="F13917"/>
      <c r="G13917"/>
      <c r="H13917"/>
      <c r="I13917"/>
      <c r="J13917"/>
      <c r="K13917"/>
      <c r="L13917"/>
      <c r="M13917"/>
      <c r="N13917"/>
      <c r="O13917"/>
      <c r="P13917"/>
      <c r="Q13917"/>
    </row>
    <row r="13918" spans="3:17" x14ac:dyDescent="0.35">
      <c r="C13918"/>
      <c r="D13918"/>
      <c r="E13918"/>
      <c r="F13918"/>
      <c r="G13918"/>
      <c r="H13918"/>
      <c r="I13918"/>
      <c r="J13918"/>
      <c r="K13918"/>
      <c r="L13918"/>
      <c r="M13918"/>
      <c r="N13918"/>
      <c r="O13918"/>
      <c r="P13918"/>
      <c r="Q13918"/>
    </row>
    <row r="13919" spans="3:17" x14ac:dyDescent="0.35">
      <c r="C13919"/>
      <c r="D13919"/>
      <c r="E13919"/>
      <c r="F13919"/>
      <c r="G13919"/>
      <c r="H13919"/>
      <c r="I13919"/>
      <c r="J13919"/>
      <c r="K13919"/>
      <c r="L13919"/>
      <c r="M13919"/>
      <c r="N13919"/>
      <c r="O13919"/>
      <c r="P13919"/>
      <c r="Q13919"/>
    </row>
    <row r="13920" spans="3:17" x14ac:dyDescent="0.35">
      <c r="C13920"/>
      <c r="D13920"/>
      <c r="E13920"/>
      <c r="F13920"/>
      <c r="G13920"/>
      <c r="H13920"/>
      <c r="I13920"/>
      <c r="J13920"/>
      <c r="K13920"/>
      <c r="L13920"/>
      <c r="M13920"/>
      <c r="N13920"/>
      <c r="O13920"/>
      <c r="P13920"/>
      <c r="Q13920"/>
    </row>
    <row r="13921" spans="3:17" x14ac:dyDescent="0.35">
      <c r="C13921"/>
      <c r="D13921"/>
      <c r="E13921"/>
      <c r="F13921"/>
      <c r="G13921"/>
      <c r="H13921"/>
      <c r="I13921"/>
      <c r="J13921"/>
      <c r="K13921"/>
      <c r="L13921"/>
      <c r="M13921"/>
      <c r="N13921"/>
      <c r="O13921"/>
      <c r="P13921"/>
      <c r="Q13921"/>
    </row>
    <row r="13922" spans="3:17" x14ac:dyDescent="0.35">
      <c r="C13922"/>
      <c r="D13922"/>
      <c r="E13922"/>
      <c r="F13922"/>
      <c r="G13922"/>
      <c r="H13922"/>
      <c r="I13922"/>
      <c r="J13922"/>
      <c r="K13922"/>
      <c r="L13922"/>
      <c r="M13922"/>
      <c r="N13922"/>
      <c r="O13922"/>
      <c r="P13922"/>
      <c r="Q13922"/>
    </row>
    <row r="13923" spans="3:17" x14ac:dyDescent="0.35">
      <c r="C13923"/>
      <c r="D13923"/>
      <c r="E13923"/>
      <c r="F13923"/>
      <c r="G13923"/>
      <c r="H13923"/>
      <c r="I13923"/>
      <c r="J13923"/>
      <c r="K13923"/>
      <c r="L13923"/>
      <c r="M13923"/>
      <c r="N13923"/>
      <c r="O13923"/>
      <c r="P13923"/>
      <c r="Q13923"/>
    </row>
    <row r="13924" spans="3:17" x14ac:dyDescent="0.35">
      <c r="C13924"/>
      <c r="D13924"/>
      <c r="E13924"/>
      <c r="F13924"/>
      <c r="G13924"/>
      <c r="H13924"/>
      <c r="I13924"/>
      <c r="J13924"/>
      <c r="K13924"/>
      <c r="L13924"/>
      <c r="M13924"/>
      <c r="N13924"/>
      <c r="O13924"/>
      <c r="P13924"/>
      <c r="Q13924"/>
    </row>
    <row r="13925" spans="3:17" x14ac:dyDescent="0.35">
      <c r="C13925"/>
      <c r="D13925"/>
      <c r="E13925"/>
      <c r="F13925"/>
      <c r="G13925"/>
      <c r="H13925"/>
      <c r="I13925"/>
      <c r="J13925"/>
      <c r="K13925"/>
      <c r="L13925"/>
      <c r="M13925"/>
      <c r="N13925"/>
      <c r="O13925"/>
      <c r="P13925"/>
      <c r="Q13925"/>
    </row>
    <row r="13926" spans="3:17" x14ac:dyDescent="0.35">
      <c r="C13926"/>
      <c r="D13926"/>
      <c r="E13926"/>
      <c r="F13926"/>
      <c r="G13926"/>
      <c r="H13926"/>
      <c r="I13926"/>
      <c r="J13926"/>
      <c r="K13926"/>
      <c r="L13926"/>
      <c r="M13926"/>
      <c r="N13926"/>
      <c r="O13926"/>
      <c r="P13926"/>
      <c r="Q13926"/>
    </row>
    <row r="13927" spans="3:17" x14ac:dyDescent="0.35">
      <c r="C13927"/>
      <c r="D13927"/>
      <c r="E13927"/>
      <c r="F13927"/>
      <c r="G13927"/>
      <c r="H13927"/>
      <c r="I13927"/>
      <c r="J13927"/>
      <c r="K13927"/>
      <c r="L13927"/>
      <c r="M13927"/>
      <c r="N13927"/>
      <c r="O13927"/>
      <c r="P13927"/>
      <c r="Q13927"/>
    </row>
    <row r="13928" spans="3:17" x14ac:dyDescent="0.35">
      <c r="C13928"/>
      <c r="D13928"/>
      <c r="E13928"/>
      <c r="F13928"/>
      <c r="G13928"/>
      <c r="H13928"/>
      <c r="I13928"/>
      <c r="J13928"/>
      <c r="K13928"/>
      <c r="L13928"/>
      <c r="M13928"/>
      <c r="N13928"/>
      <c r="O13928"/>
      <c r="P13928"/>
      <c r="Q13928"/>
    </row>
    <row r="13929" spans="3:17" x14ac:dyDescent="0.35">
      <c r="C13929"/>
      <c r="D13929"/>
      <c r="E13929"/>
      <c r="F13929"/>
      <c r="G13929"/>
      <c r="H13929"/>
      <c r="I13929"/>
      <c r="J13929"/>
      <c r="K13929"/>
      <c r="L13929"/>
      <c r="M13929"/>
      <c r="N13929"/>
      <c r="O13929"/>
      <c r="P13929"/>
      <c r="Q13929"/>
    </row>
    <row r="13930" spans="3:17" x14ac:dyDescent="0.35">
      <c r="C13930"/>
      <c r="D13930"/>
      <c r="E13930"/>
      <c r="F13930"/>
      <c r="G13930"/>
      <c r="H13930"/>
      <c r="I13930"/>
      <c r="J13930"/>
      <c r="K13930"/>
      <c r="L13930"/>
      <c r="M13930"/>
      <c r="N13930"/>
      <c r="O13930"/>
      <c r="P13930"/>
      <c r="Q13930"/>
    </row>
    <row r="13931" spans="3:17" x14ac:dyDescent="0.35">
      <c r="C13931"/>
      <c r="D13931"/>
      <c r="E13931"/>
      <c r="F13931"/>
      <c r="G13931"/>
      <c r="H13931"/>
      <c r="I13931"/>
      <c r="J13931"/>
      <c r="K13931"/>
      <c r="L13931"/>
      <c r="M13931"/>
      <c r="N13931"/>
      <c r="O13931"/>
      <c r="P13931"/>
      <c r="Q13931"/>
    </row>
    <row r="13932" spans="3:17" x14ac:dyDescent="0.35">
      <c r="C13932"/>
      <c r="D13932"/>
      <c r="E13932"/>
      <c r="F13932"/>
      <c r="G13932"/>
      <c r="H13932"/>
      <c r="I13932"/>
      <c r="J13932"/>
      <c r="K13932"/>
      <c r="L13932"/>
      <c r="M13932"/>
      <c r="N13932"/>
      <c r="O13932"/>
      <c r="P13932"/>
      <c r="Q13932"/>
    </row>
    <row r="13933" spans="3:17" x14ac:dyDescent="0.35">
      <c r="C13933"/>
      <c r="D13933"/>
      <c r="E13933"/>
      <c r="F13933"/>
      <c r="G13933"/>
      <c r="H13933"/>
      <c r="I13933"/>
      <c r="J13933"/>
      <c r="K13933"/>
      <c r="L13933"/>
      <c r="M13933"/>
      <c r="N13933"/>
      <c r="O13933"/>
      <c r="P13933"/>
      <c r="Q13933"/>
    </row>
    <row r="13934" spans="3:17" x14ac:dyDescent="0.35">
      <c r="C13934"/>
      <c r="D13934"/>
      <c r="E13934"/>
      <c r="F13934"/>
      <c r="G13934"/>
      <c r="H13934"/>
      <c r="I13934"/>
      <c r="J13934"/>
      <c r="K13934"/>
      <c r="L13934"/>
      <c r="M13934"/>
      <c r="N13934"/>
      <c r="O13934"/>
      <c r="P13934"/>
      <c r="Q13934"/>
    </row>
    <row r="13935" spans="3:17" x14ac:dyDescent="0.35">
      <c r="C13935"/>
      <c r="D13935"/>
      <c r="E13935"/>
      <c r="F13935"/>
      <c r="G13935"/>
      <c r="H13935"/>
      <c r="I13935"/>
      <c r="J13935"/>
      <c r="K13935"/>
      <c r="L13935"/>
      <c r="M13935"/>
      <c r="N13935"/>
      <c r="O13935"/>
      <c r="P13935"/>
      <c r="Q13935"/>
    </row>
    <row r="13936" spans="3:17" x14ac:dyDescent="0.35">
      <c r="C13936"/>
      <c r="D13936"/>
      <c r="E13936"/>
      <c r="F13936"/>
      <c r="G13936"/>
      <c r="H13936"/>
      <c r="I13936"/>
      <c r="J13936"/>
      <c r="K13936"/>
      <c r="L13936"/>
      <c r="M13936"/>
      <c r="N13936"/>
      <c r="O13936"/>
      <c r="P13936"/>
      <c r="Q13936"/>
    </row>
    <row r="13937" spans="3:17" x14ac:dyDescent="0.35">
      <c r="C13937"/>
      <c r="D13937"/>
      <c r="E13937"/>
      <c r="F13937"/>
      <c r="G13937"/>
      <c r="H13937"/>
      <c r="I13937"/>
      <c r="J13937"/>
      <c r="K13937"/>
      <c r="L13937"/>
      <c r="M13937"/>
      <c r="N13937"/>
      <c r="O13937"/>
      <c r="P13937"/>
      <c r="Q13937"/>
    </row>
    <row r="13938" spans="3:17" x14ac:dyDescent="0.35">
      <c r="C13938"/>
      <c r="D13938"/>
      <c r="E13938"/>
      <c r="F13938"/>
      <c r="G13938"/>
      <c r="H13938"/>
      <c r="I13938"/>
      <c r="J13938"/>
      <c r="K13938"/>
      <c r="L13938"/>
      <c r="M13938"/>
      <c r="N13938"/>
      <c r="O13938"/>
      <c r="P13938"/>
      <c r="Q13938"/>
    </row>
    <row r="13939" spans="3:17" x14ac:dyDescent="0.35">
      <c r="C13939"/>
      <c r="D13939"/>
      <c r="E13939"/>
      <c r="F13939"/>
      <c r="G13939"/>
      <c r="H13939"/>
      <c r="I13939"/>
      <c r="J13939"/>
      <c r="K13939"/>
      <c r="L13939"/>
      <c r="M13939"/>
      <c r="N13939"/>
      <c r="O13939"/>
      <c r="P13939"/>
      <c r="Q13939"/>
    </row>
    <row r="13940" spans="3:17" x14ac:dyDescent="0.35">
      <c r="C13940"/>
      <c r="D13940"/>
      <c r="E13940"/>
      <c r="F13940"/>
      <c r="G13940"/>
      <c r="H13940"/>
      <c r="I13940"/>
      <c r="J13940"/>
      <c r="K13940"/>
      <c r="L13940"/>
      <c r="M13940"/>
      <c r="N13940"/>
      <c r="O13940"/>
      <c r="P13940"/>
      <c r="Q13940"/>
    </row>
    <row r="13941" spans="3:17" x14ac:dyDescent="0.35">
      <c r="C13941"/>
      <c r="D13941"/>
      <c r="E13941"/>
      <c r="F13941"/>
      <c r="G13941"/>
      <c r="H13941"/>
      <c r="I13941"/>
      <c r="J13941"/>
      <c r="K13941"/>
      <c r="L13941"/>
      <c r="M13941"/>
      <c r="N13941"/>
      <c r="O13941"/>
      <c r="P13941"/>
      <c r="Q13941"/>
    </row>
    <row r="13942" spans="3:17" x14ac:dyDescent="0.35">
      <c r="C13942"/>
      <c r="D13942"/>
      <c r="E13942"/>
      <c r="F13942"/>
      <c r="G13942"/>
      <c r="H13942"/>
      <c r="I13942"/>
      <c r="J13942"/>
      <c r="K13942"/>
      <c r="L13942"/>
      <c r="M13942"/>
      <c r="N13942"/>
      <c r="O13942"/>
      <c r="P13942"/>
      <c r="Q13942"/>
    </row>
    <row r="13943" spans="3:17" x14ac:dyDescent="0.35">
      <c r="C13943"/>
      <c r="D13943"/>
      <c r="E13943"/>
      <c r="F13943"/>
      <c r="G13943"/>
      <c r="H13943"/>
      <c r="I13943"/>
      <c r="J13943"/>
      <c r="K13943"/>
      <c r="L13943"/>
      <c r="M13943"/>
      <c r="N13943"/>
      <c r="O13943"/>
      <c r="P13943"/>
      <c r="Q13943"/>
    </row>
    <row r="13944" spans="3:17" x14ac:dyDescent="0.35">
      <c r="C13944"/>
      <c r="D13944"/>
      <c r="E13944"/>
      <c r="F13944"/>
      <c r="G13944"/>
      <c r="H13944"/>
      <c r="I13944"/>
      <c r="J13944"/>
      <c r="K13944"/>
      <c r="L13944"/>
      <c r="M13944"/>
      <c r="N13944"/>
      <c r="O13944"/>
      <c r="P13944"/>
      <c r="Q13944"/>
    </row>
    <row r="13945" spans="3:17" x14ac:dyDescent="0.35">
      <c r="C13945"/>
      <c r="D13945"/>
      <c r="E13945"/>
      <c r="F13945"/>
      <c r="G13945"/>
      <c r="H13945"/>
      <c r="I13945"/>
      <c r="J13945"/>
      <c r="K13945"/>
      <c r="L13945"/>
      <c r="M13945"/>
      <c r="N13945"/>
      <c r="O13945"/>
      <c r="P13945"/>
      <c r="Q13945"/>
    </row>
    <row r="13946" spans="3:17" x14ac:dyDescent="0.35">
      <c r="C13946"/>
      <c r="D13946"/>
      <c r="E13946"/>
      <c r="F13946"/>
      <c r="G13946"/>
      <c r="H13946"/>
      <c r="I13946"/>
      <c r="J13946"/>
      <c r="K13946"/>
      <c r="L13946"/>
      <c r="M13946"/>
      <c r="N13946"/>
      <c r="O13946"/>
      <c r="P13946"/>
      <c r="Q13946"/>
    </row>
    <row r="13947" spans="3:17" x14ac:dyDescent="0.35">
      <c r="C13947"/>
      <c r="D13947"/>
      <c r="E13947"/>
      <c r="F13947"/>
      <c r="G13947"/>
      <c r="H13947"/>
      <c r="I13947"/>
      <c r="J13947"/>
      <c r="K13947"/>
      <c r="L13947"/>
      <c r="M13947"/>
      <c r="N13947"/>
      <c r="O13947"/>
      <c r="P13947"/>
      <c r="Q13947"/>
    </row>
    <row r="13948" spans="3:17" x14ac:dyDescent="0.35">
      <c r="C13948"/>
      <c r="D13948"/>
      <c r="E13948"/>
      <c r="F13948"/>
      <c r="G13948"/>
      <c r="H13948"/>
      <c r="I13948"/>
      <c r="J13948"/>
      <c r="K13948"/>
      <c r="L13948"/>
      <c r="M13948"/>
      <c r="N13948"/>
      <c r="O13948"/>
      <c r="P13948"/>
      <c r="Q13948"/>
    </row>
    <row r="13949" spans="3:17" x14ac:dyDescent="0.35">
      <c r="C13949"/>
      <c r="D13949"/>
      <c r="E13949"/>
      <c r="F13949"/>
      <c r="G13949"/>
      <c r="H13949"/>
      <c r="I13949"/>
      <c r="J13949"/>
      <c r="K13949"/>
      <c r="L13949"/>
      <c r="M13949"/>
      <c r="N13949"/>
      <c r="O13949"/>
      <c r="P13949"/>
      <c r="Q13949"/>
    </row>
    <row r="13950" spans="3:17" x14ac:dyDescent="0.35">
      <c r="C13950"/>
      <c r="D13950"/>
      <c r="E13950"/>
      <c r="F13950"/>
      <c r="G13950"/>
      <c r="H13950"/>
      <c r="I13950"/>
      <c r="J13950"/>
      <c r="K13950"/>
      <c r="L13950"/>
      <c r="M13950"/>
      <c r="N13950"/>
      <c r="O13950"/>
      <c r="P13950"/>
      <c r="Q13950"/>
    </row>
    <row r="13951" spans="3:17" x14ac:dyDescent="0.35">
      <c r="C13951"/>
      <c r="D13951"/>
      <c r="E13951"/>
      <c r="F13951"/>
      <c r="G13951"/>
      <c r="H13951"/>
      <c r="I13951"/>
      <c r="J13951"/>
      <c r="K13951"/>
      <c r="L13951"/>
      <c r="M13951"/>
      <c r="N13951"/>
      <c r="O13951"/>
      <c r="P13951"/>
      <c r="Q13951"/>
    </row>
    <row r="13952" spans="3:17" x14ac:dyDescent="0.35">
      <c r="C13952"/>
      <c r="D13952"/>
      <c r="E13952"/>
      <c r="F13952"/>
      <c r="G13952"/>
      <c r="H13952"/>
      <c r="I13952"/>
      <c r="J13952"/>
      <c r="K13952"/>
      <c r="L13952"/>
      <c r="M13952"/>
      <c r="N13952"/>
      <c r="O13952"/>
      <c r="P13952"/>
      <c r="Q13952"/>
    </row>
    <row r="13953" spans="3:17" x14ac:dyDescent="0.35">
      <c r="C13953"/>
      <c r="D13953"/>
      <c r="E13953"/>
      <c r="F13953"/>
      <c r="G13953"/>
      <c r="H13953"/>
      <c r="I13953"/>
      <c r="J13953"/>
      <c r="K13953"/>
      <c r="L13953"/>
      <c r="M13953"/>
      <c r="N13953"/>
      <c r="O13953"/>
      <c r="P13953"/>
      <c r="Q13953"/>
    </row>
    <row r="13954" spans="3:17" x14ac:dyDescent="0.35">
      <c r="C13954"/>
      <c r="D13954"/>
      <c r="E13954"/>
      <c r="F13954"/>
      <c r="G13954"/>
      <c r="H13954"/>
      <c r="I13954"/>
      <c r="J13954"/>
      <c r="K13954"/>
      <c r="L13954"/>
      <c r="M13954"/>
      <c r="N13954"/>
      <c r="O13954"/>
      <c r="P13954"/>
      <c r="Q13954"/>
    </row>
    <row r="13955" spans="3:17" x14ac:dyDescent="0.35">
      <c r="C13955"/>
      <c r="D13955"/>
      <c r="E13955"/>
      <c r="F13955"/>
      <c r="G13955"/>
      <c r="H13955"/>
      <c r="I13955"/>
      <c r="J13955"/>
      <c r="K13955"/>
      <c r="L13955"/>
      <c r="M13955"/>
      <c r="N13955"/>
      <c r="O13955"/>
      <c r="P13955"/>
      <c r="Q13955"/>
    </row>
    <row r="13956" spans="3:17" x14ac:dyDescent="0.35">
      <c r="C13956"/>
      <c r="D13956"/>
      <c r="E13956"/>
      <c r="F13956"/>
      <c r="G13956"/>
      <c r="H13956"/>
      <c r="I13956"/>
      <c r="J13956"/>
      <c r="K13956"/>
      <c r="L13956"/>
      <c r="M13956"/>
      <c r="N13956"/>
      <c r="O13956"/>
      <c r="P13956"/>
      <c r="Q13956"/>
    </row>
    <row r="13957" spans="3:17" x14ac:dyDescent="0.35">
      <c r="C13957"/>
      <c r="D13957"/>
      <c r="E13957"/>
      <c r="F13957"/>
      <c r="G13957"/>
      <c r="H13957"/>
      <c r="I13957"/>
      <c r="J13957"/>
      <c r="K13957"/>
      <c r="L13957"/>
      <c r="M13957"/>
      <c r="N13957"/>
      <c r="O13957"/>
      <c r="P13957"/>
      <c r="Q13957"/>
    </row>
    <row r="13958" spans="3:17" x14ac:dyDescent="0.35">
      <c r="C13958"/>
      <c r="D13958"/>
      <c r="E13958"/>
      <c r="F13958"/>
      <c r="G13958"/>
      <c r="H13958"/>
      <c r="I13958"/>
      <c r="J13958"/>
      <c r="K13958"/>
      <c r="L13958"/>
      <c r="M13958"/>
      <c r="N13958"/>
      <c r="O13958"/>
      <c r="P13958"/>
      <c r="Q13958"/>
    </row>
    <row r="13959" spans="3:17" x14ac:dyDescent="0.35">
      <c r="C13959"/>
      <c r="D13959"/>
      <c r="E13959"/>
      <c r="F13959"/>
      <c r="G13959"/>
      <c r="H13959"/>
      <c r="I13959"/>
      <c r="J13959"/>
      <c r="K13959"/>
      <c r="L13959"/>
      <c r="M13959"/>
      <c r="N13959"/>
      <c r="O13959"/>
      <c r="P13959"/>
      <c r="Q13959"/>
    </row>
    <row r="13960" spans="3:17" x14ac:dyDescent="0.35">
      <c r="C13960"/>
      <c r="D13960"/>
      <c r="E13960"/>
      <c r="F13960"/>
      <c r="G13960"/>
      <c r="H13960"/>
      <c r="I13960"/>
      <c r="J13960"/>
      <c r="K13960"/>
      <c r="L13960"/>
      <c r="M13960"/>
      <c r="N13960"/>
      <c r="O13960"/>
      <c r="P13960"/>
      <c r="Q13960"/>
    </row>
    <row r="13961" spans="3:17" x14ac:dyDescent="0.35">
      <c r="C13961"/>
      <c r="D13961"/>
      <c r="E13961"/>
      <c r="F13961"/>
      <c r="G13961"/>
      <c r="H13961"/>
      <c r="I13961"/>
      <c r="J13961"/>
      <c r="K13961"/>
      <c r="L13961"/>
      <c r="M13961"/>
      <c r="N13961"/>
      <c r="O13961"/>
      <c r="P13961"/>
      <c r="Q13961"/>
    </row>
    <row r="13962" spans="3:17" x14ac:dyDescent="0.35">
      <c r="C13962"/>
      <c r="D13962"/>
      <c r="E13962"/>
      <c r="F13962"/>
      <c r="G13962"/>
      <c r="H13962"/>
      <c r="I13962"/>
      <c r="J13962"/>
      <c r="K13962"/>
      <c r="L13962"/>
      <c r="M13962"/>
      <c r="N13962"/>
      <c r="O13962"/>
      <c r="P13962"/>
      <c r="Q13962"/>
    </row>
    <row r="13963" spans="3:17" x14ac:dyDescent="0.35">
      <c r="C13963"/>
      <c r="D13963"/>
      <c r="E13963"/>
      <c r="F13963"/>
      <c r="G13963"/>
      <c r="H13963"/>
      <c r="I13963"/>
      <c r="J13963"/>
      <c r="K13963"/>
      <c r="L13963"/>
      <c r="M13963"/>
      <c r="N13963"/>
      <c r="O13963"/>
      <c r="P13963"/>
      <c r="Q13963"/>
    </row>
    <row r="13964" spans="3:17" x14ac:dyDescent="0.35">
      <c r="C13964"/>
      <c r="D13964"/>
      <c r="E13964"/>
      <c r="F13964"/>
      <c r="G13964"/>
      <c r="H13964"/>
      <c r="I13964"/>
      <c r="J13964"/>
      <c r="K13964"/>
      <c r="L13964"/>
      <c r="M13964"/>
      <c r="N13964"/>
      <c r="O13964"/>
      <c r="P13964"/>
      <c r="Q13964"/>
    </row>
    <row r="13965" spans="3:17" x14ac:dyDescent="0.35">
      <c r="C13965"/>
      <c r="D13965"/>
      <c r="E13965"/>
      <c r="F13965"/>
      <c r="G13965"/>
      <c r="H13965"/>
      <c r="I13965"/>
      <c r="J13965"/>
      <c r="K13965"/>
      <c r="L13965"/>
      <c r="M13965"/>
      <c r="N13965"/>
      <c r="O13965"/>
      <c r="P13965"/>
      <c r="Q13965"/>
    </row>
    <row r="13966" spans="3:17" x14ac:dyDescent="0.35">
      <c r="C13966"/>
      <c r="D13966"/>
      <c r="E13966"/>
      <c r="F13966"/>
      <c r="G13966"/>
      <c r="H13966"/>
      <c r="I13966"/>
      <c r="J13966"/>
      <c r="K13966"/>
      <c r="L13966"/>
      <c r="M13966"/>
      <c r="N13966"/>
      <c r="O13966"/>
      <c r="P13966"/>
      <c r="Q13966"/>
    </row>
    <row r="13967" spans="3:17" x14ac:dyDescent="0.35">
      <c r="C13967"/>
      <c r="D13967"/>
      <c r="E13967"/>
      <c r="F13967"/>
      <c r="G13967"/>
      <c r="H13967"/>
      <c r="I13967"/>
      <c r="J13967"/>
      <c r="K13967"/>
      <c r="L13967"/>
      <c r="M13967"/>
      <c r="N13967"/>
      <c r="O13967"/>
      <c r="P13967"/>
      <c r="Q13967"/>
    </row>
    <row r="13968" spans="3:17" x14ac:dyDescent="0.35">
      <c r="C13968"/>
      <c r="D13968"/>
      <c r="E13968"/>
      <c r="F13968"/>
      <c r="G13968"/>
      <c r="H13968"/>
      <c r="I13968"/>
      <c r="J13968"/>
      <c r="K13968"/>
      <c r="L13968"/>
      <c r="M13968"/>
      <c r="N13968"/>
      <c r="O13968"/>
      <c r="P13968"/>
      <c r="Q13968"/>
    </row>
    <row r="13969" spans="3:17" x14ac:dyDescent="0.35">
      <c r="C13969"/>
      <c r="D13969"/>
      <c r="E13969"/>
      <c r="F13969"/>
      <c r="G13969"/>
      <c r="H13969"/>
      <c r="I13969"/>
      <c r="J13969"/>
      <c r="K13969"/>
      <c r="L13969"/>
      <c r="M13969"/>
      <c r="N13969"/>
      <c r="O13969"/>
      <c r="P13969"/>
      <c r="Q13969"/>
    </row>
    <row r="13970" spans="3:17" x14ac:dyDescent="0.35">
      <c r="C13970"/>
      <c r="D13970"/>
      <c r="E13970"/>
      <c r="F13970"/>
      <c r="G13970"/>
      <c r="H13970"/>
      <c r="I13970"/>
      <c r="J13970"/>
      <c r="K13970"/>
      <c r="L13970"/>
      <c r="M13970"/>
      <c r="N13970"/>
      <c r="O13970"/>
      <c r="P13970"/>
      <c r="Q13970"/>
    </row>
    <row r="13971" spans="3:17" x14ac:dyDescent="0.35">
      <c r="C13971"/>
      <c r="D13971"/>
      <c r="E13971"/>
      <c r="F13971"/>
      <c r="G13971"/>
      <c r="H13971"/>
      <c r="I13971"/>
      <c r="J13971"/>
      <c r="K13971"/>
      <c r="L13971"/>
      <c r="M13971"/>
      <c r="N13971"/>
      <c r="O13971"/>
      <c r="P13971"/>
      <c r="Q13971"/>
    </row>
    <row r="13972" spans="3:17" x14ac:dyDescent="0.35">
      <c r="C13972"/>
      <c r="D13972"/>
      <c r="E13972"/>
      <c r="F13972"/>
      <c r="G13972"/>
      <c r="H13972"/>
      <c r="I13972"/>
      <c r="J13972"/>
      <c r="K13972"/>
      <c r="L13972"/>
      <c r="M13972"/>
      <c r="N13972"/>
      <c r="O13972"/>
      <c r="P13972"/>
      <c r="Q13972"/>
    </row>
    <row r="13973" spans="3:17" x14ac:dyDescent="0.35">
      <c r="C13973"/>
      <c r="D13973"/>
      <c r="E13973"/>
      <c r="F13973"/>
      <c r="G13973"/>
      <c r="H13973"/>
      <c r="I13973"/>
      <c r="J13973"/>
      <c r="K13973"/>
      <c r="L13973"/>
      <c r="M13973"/>
      <c r="N13973"/>
      <c r="O13973"/>
      <c r="P13973"/>
      <c r="Q13973"/>
    </row>
    <row r="13974" spans="3:17" x14ac:dyDescent="0.35">
      <c r="C13974"/>
      <c r="D13974"/>
      <c r="E13974"/>
      <c r="F13974"/>
      <c r="G13974"/>
      <c r="H13974"/>
      <c r="I13974"/>
      <c r="J13974"/>
      <c r="K13974"/>
      <c r="L13974"/>
      <c r="M13974"/>
      <c r="N13974"/>
      <c r="O13974"/>
      <c r="P13974"/>
      <c r="Q13974"/>
    </row>
    <row r="13975" spans="3:17" x14ac:dyDescent="0.35">
      <c r="C13975"/>
      <c r="D13975"/>
      <c r="E13975"/>
      <c r="F13975"/>
      <c r="G13975"/>
      <c r="H13975"/>
      <c r="I13975"/>
      <c r="J13975"/>
      <c r="K13975"/>
      <c r="L13975"/>
      <c r="M13975"/>
      <c r="N13975"/>
      <c r="O13975"/>
      <c r="P13975"/>
      <c r="Q13975"/>
    </row>
    <row r="13976" spans="3:17" x14ac:dyDescent="0.35">
      <c r="C13976"/>
      <c r="D13976"/>
      <c r="E13976"/>
      <c r="F13976"/>
      <c r="G13976"/>
      <c r="H13976"/>
      <c r="I13976"/>
      <c r="J13976"/>
      <c r="K13976"/>
      <c r="L13976"/>
      <c r="M13976"/>
      <c r="N13976"/>
      <c r="O13976"/>
      <c r="P13976"/>
      <c r="Q13976"/>
    </row>
    <row r="13977" spans="3:17" x14ac:dyDescent="0.35">
      <c r="C13977"/>
      <c r="D13977"/>
      <c r="E13977"/>
      <c r="F13977"/>
      <c r="G13977"/>
      <c r="H13977"/>
      <c r="I13977"/>
      <c r="J13977"/>
      <c r="K13977"/>
      <c r="L13977"/>
      <c r="M13977"/>
      <c r="N13977"/>
      <c r="O13977"/>
      <c r="P13977"/>
      <c r="Q13977"/>
    </row>
    <row r="13978" spans="3:17" x14ac:dyDescent="0.35">
      <c r="C13978"/>
      <c r="D13978"/>
      <c r="E13978"/>
      <c r="F13978"/>
      <c r="G13978"/>
      <c r="H13978"/>
      <c r="I13978"/>
      <c r="J13978"/>
      <c r="K13978"/>
      <c r="L13978"/>
      <c r="M13978"/>
      <c r="N13978"/>
      <c r="O13978"/>
      <c r="P13978"/>
      <c r="Q13978"/>
    </row>
    <row r="13979" spans="3:17" x14ac:dyDescent="0.35">
      <c r="C13979"/>
      <c r="D13979"/>
      <c r="E13979"/>
      <c r="F13979"/>
      <c r="G13979"/>
      <c r="H13979"/>
      <c r="I13979"/>
      <c r="J13979"/>
      <c r="K13979"/>
      <c r="L13979"/>
      <c r="M13979"/>
      <c r="N13979"/>
      <c r="O13979"/>
      <c r="P13979"/>
      <c r="Q13979"/>
    </row>
    <row r="13980" spans="3:17" x14ac:dyDescent="0.35">
      <c r="C13980"/>
      <c r="D13980"/>
      <c r="E13980"/>
      <c r="F13980"/>
      <c r="G13980"/>
      <c r="H13980"/>
      <c r="I13980"/>
      <c r="J13980"/>
      <c r="K13980"/>
      <c r="L13980"/>
      <c r="M13980"/>
      <c r="N13980"/>
      <c r="O13980"/>
      <c r="P13980"/>
      <c r="Q13980"/>
    </row>
    <row r="13981" spans="3:17" x14ac:dyDescent="0.35">
      <c r="C13981"/>
      <c r="D13981"/>
      <c r="E13981"/>
      <c r="F13981"/>
      <c r="G13981"/>
      <c r="H13981"/>
      <c r="I13981"/>
      <c r="J13981"/>
      <c r="K13981"/>
      <c r="L13981"/>
      <c r="M13981"/>
      <c r="N13981"/>
      <c r="O13981"/>
      <c r="P13981"/>
      <c r="Q13981"/>
    </row>
    <row r="13982" spans="3:17" x14ac:dyDescent="0.35">
      <c r="C13982"/>
      <c r="D13982"/>
      <c r="E13982"/>
      <c r="F13982"/>
      <c r="G13982"/>
      <c r="H13982"/>
      <c r="I13982"/>
      <c r="J13982"/>
      <c r="K13982"/>
      <c r="L13982"/>
      <c r="M13982"/>
      <c r="N13982"/>
      <c r="O13982"/>
      <c r="P13982"/>
      <c r="Q13982"/>
    </row>
    <row r="13983" spans="3:17" x14ac:dyDescent="0.35">
      <c r="C13983"/>
      <c r="D13983"/>
      <c r="E13983"/>
      <c r="F13983"/>
      <c r="G13983"/>
      <c r="H13983"/>
      <c r="I13983"/>
      <c r="J13983"/>
      <c r="K13983"/>
      <c r="L13983"/>
      <c r="M13983"/>
      <c r="N13983"/>
      <c r="O13983"/>
      <c r="P13983"/>
      <c r="Q13983"/>
    </row>
    <row r="13984" spans="3:17" x14ac:dyDescent="0.35">
      <c r="C13984"/>
      <c r="D13984"/>
      <c r="E13984"/>
      <c r="F13984"/>
      <c r="G13984"/>
      <c r="H13984"/>
      <c r="I13984"/>
      <c r="J13984"/>
      <c r="K13984"/>
      <c r="L13984"/>
      <c r="M13984"/>
      <c r="N13984"/>
      <c r="O13984"/>
      <c r="P13984"/>
      <c r="Q13984"/>
    </row>
    <row r="13985" spans="3:17" x14ac:dyDescent="0.35">
      <c r="C13985"/>
      <c r="D13985"/>
      <c r="E13985"/>
      <c r="F13985"/>
      <c r="G13985"/>
      <c r="H13985"/>
      <c r="I13985"/>
      <c r="J13985"/>
      <c r="K13985"/>
      <c r="L13985"/>
      <c r="M13985"/>
      <c r="N13985"/>
      <c r="O13985"/>
      <c r="P13985"/>
      <c r="Q13985"/>
    </row>
    <row r="13986" spans="3:17" x14ac:dyDescent="0.35">
      <c r="C13986"/>
      <c r="D13986"/>
      <c r="E13986"/>
      <c r="F13986"/>
      <c r="G13986"/>
      <c r="H13986"/>
      <c r="I13986"/>
      <c r="J13986"/>
      <c r="K13986"/>
      <c r="L13986"/>
      <c r="M13986"/>
      <c r="N13986"/>
      <c r="O13986"/>
      <c r="P13986"/>
      <c r="Q13986"/>
    </row>
    <row r="13987" spans="3:17" x14ac:dyDescent="0.35">
      <c r="C13987"/>
      <c r="D13987"/>
      <c r="E13987"/>
      <c r="F13987"/>
      <c r="G13987"/>
      <c r="H13987"/>
      <c r="I13987"/>
      <c r="J13987"/>
      <c r="K13987"/>
      <c r="L13987"/>
      <c r="M13987"/>
      <c r="N13987"/>
      <c r="O13987"/>
      <c r="P13987"/>
      <c r="Q13987"/>
    </row>
    <row r="13988" spans="3:17" x14ac:dyDescent="0.35">
      <c r="C13988"/>
      <c r="D13988"/>
      <c r="E13988"/>
      <c r="F13988"/>
      <c r="G13988"/>
      <c r="H13988"/>
      <c r="I13988"/>
      <c r="J13988"/>
      <c r="K13988"/>
      <c r="L13988"/>
      <c r="M13988"/>
      <c r="N13988"/>
      <c r="O13988"/>
      <c r="P13988"/>
      <c r="Q13988"/>
    </row>
    <row r="13989" spans="3:17" x14ac:dyDescent="0.35">
      <c r="C13989"/>
      <c r="D13989"/>
      <c r="E13989"/>
      <c r="F13989"/>
      <c r="G13989"/>
      <c r="H13989"/>
      <c r="I13989"/>
      <c r="J13989"/>
      <c r="K13989"/>
      <c r="L13989"/>
      <c r="M13989"/>
      <c r="N13989"/>
      <c r="O13989"/>
      <c r="P13989"/>
      <c r="Q13989"/>
    </row>
    <row r="13990" spans="3:17" x14ac:dyDescent="0.35">
      <c r="C13990"/>
      <c r="D13990"/>
      <c r="E13990"/>
      <c r="F13990"/>
      <c r="G13990"/>
      <c r="H13990"/>
      <c r="I13990"/>
      <c r="J13990"/>
      <c r="K13990"/>
      <c r="L13990"/>
      <c r="M13990"/>
      <c r="N13990"/>
      <c r="O13990"/>
      <c r="P13990"/>
      <c r="Q13990"/>
    </row>
    <row r="13991" spans="3:17" x14ac:dyDescent="0.35">
      <c r="C13991"/>
      <c r="D13991"/>
      <c r="E13991"/>
      <c r="F13991"/>
      <c r="G13991"/>
      <c r="H13991"/>
      <c r="I13991"/>
      <c r="J13991"/>
      <c r="K13991"/>
      <c r="L13991"/>
      <c r="M13991"/>
      <c r="N13991"/>
      <c r="O13991"/>
      <c r="P13991"/>
      <c r="Q13991"/>
    </row>
    <row r="13992" spans="3:17" x14ac:dyDescent="0.35">
      <c r="C13992"/>
      <c r="D13992"/>
      <c r="E13992"/>
      <c r="F13992"/>
      <c r="G13992"/>
      <c r="H13992"/>
      <c r="I13992"/>
      <c r="J13992"/>
      <c r="K13992"/>
      <c r="L13992"/>
      <c r="M13992"/>
      <c r="N13992"/>
      <c r="O13992"/>
      <c r="P13992"/>
      <c r="Q13992"/>
    </row>
    <row r="13993" spans="3:17" x14ac:dyDescent="0.35">
      <c r="C13993"/>
      <c r="D13993"/>
      <c r="E13993"/>
      <c r="F13993"/>
      <c r="G13993"/>
      <c r="H13993"/>
      <c r="I13993"/>
      <c r="J13993"/>
      <c r="K13993"/>
      <c r="L13993"/>
      <c r="M13993"/>
      <c r="N13993"/>
      <c r="O13993"/>
      <c r="P13993"/>
      <c r="Q13993"/>
    </row>
    <row r="13994" spans="3:17" x14ac:dyDescent="0.35">
      <c r="C13994"/>
      <c r="D13994"/>
      <c r="E13994"/>
      <c r="F13994"/>
      <c r="G13994"/>
      <c r="H13994"/>
      <c r="I13994"/>
      <c r="J13994"/>
      <c r="K13994"/>
      <c r="L13994"/>
      <c r="M13994"/>
      <c r="N13994"/>
      <c r="O13994"/>
      <c r="P13994"/>
      <c r="Q13994"/>
    </row>
    <row r="13995" spans="3:17" x14ac:dyDescent="0.35">
      <c r="C13995"/>
      <c r="D13995"/>
      <c r="E13995"/>
      <c r="F13995"/>
      <c r="G13995"/>
      <c r="H13995"/>
      <c r="I13995"/>
      <c r="J13995"/>
      <c r="K13995"/>
      <c r="L13995"/>
      <c r="M13995"/>
      <c r="N13995"/>
      <c r="O13995"/>
      <c r="P13995"/>
      <c r="Q13995"/>
    </row>
    <row r="13996" spans="3:17" x14ac:dyDescent="0.35">
      <c r="C13996"/>
      <c r="D13996"/>
      <c r="E13996"/>
      <c r="F13996"/>
      <c r="G13996"/>
      <c r="H13996"/>
      <c r="I13996"/>
      <c r="J13996"/>
      <c r="K13996"/>
      <c r="L13996"/>
      <c r="M13996"/>
      <c r="N13996"/>
      <c r="O13996"/>
      <c r="P13996"/>
      <c r="Q13996"/>
    </row>
    <row r="13997" spans="3:17" x14ac:dyDescent="0.35">
      <c r="C13997"/>
      <c r="D13997"/>
      <c r="E13997"/>
      <c r="F13997"/>
      <c r="G13997"/>
      <c r="H13997"/>
      <c r="I13997"/>
      <c r="J13997"/>
      <c r="K13997"/>
      <c r="L13997"/>
      <c r="M13997"/>
      <c r="N13997"/>
      <c r="O13997"/>
      <c r="P13997"/>
      <c r="Q13997"/>
    </row>
    <row r="13998" spans="3:17" x14ac:dyDescent="0.35">
      <c r="C13998"/>
      <c r="D13998"/>
      <c r="E13998"/>
      <c r="F13998"/>
      <c r="G13998"/>
      <c r="H13998"/>
      <c r="I13998"/>
      <c r="J13998"/>
      <c r="K13998"/>
      <c r="L13998"/>
      <c r="M13998"/>
      <c r="N13998"/>
      <c r="O13998"/>
      <c r="P13998"/>
      <c r="Q13998"/>
    </row>
    <row r="13999" spans="3:17" x14ac:dyDescent="0.35">
      <c r="C13999"/>
      <c r="D13999"/>
      <c r="E13999"/>
      <c r="F13999"/>
      <c r="G13999"/>
      <c r="H13999"/>
      <c r="I13999"/>
      <c r="J13999"/>
      <c r="K13999"/>
      <c r="L13999"/>
      <c r="M13999"/>
      <c r="N13999"/>
      <c r="O13999"/>
      <c r="P13999"/>
      <c r="Q13999"/>
    </row>
    <row r="14000" spans="3:17" x14ac:dyDescent="0.35">
      <c r="C14000"/>
      <c r="D14000"/>
      <c r="E14000"/>
      <c r="F14000"/>
      <c r="G14000"/>
      <c r="H14000"/>
      <c r="I14000"/>
      <c r="J14000"/>
      <c r="K14000"/>
      <c r="L14000"/>
      <c r="M14000"/>
      <c r="N14000"/>
      <c r="O14000"/>
      <c r="P14000"/>
      <c r="Q14000"/>
    </row>
    <row r="14001" spans="3:17" x14ac:dyDescent="0.35">
      <c r="C14001"/>
      <c r="D14001"/>
      <c r="E14001"/>
      <c r="F14001"/>
      <c r="G14001"/>
      <c r="H14001"/>
      <c r="I14001"/>
      <c r="J14001"/>
      <c r="K14001"/>
      <c r="L14001"/>
      <c r="M14001"/>
      <c r="N14001"/>
      <c r="O14001"/>
      <c r="P14001"/>
      <c r="Q14001"/>
    </row>
    <row r="14002" spans="3:17" x14ac:dyDescent="0.35">
      <c r="C14002"/>
      <c r="D14002"/>
      <c r="E14002"/>
      <c r="F14002"/>
      <c r="G14002"/>
      <c r="H14002"/>
      <c r="I14002"/>
      <c r="J14002"/>
      <c r="K14002"/>
      <c r="L14002"/>
      <c r="M14002"/>
      <c r="N14002"/>
      <c r="O14002"/>
      <c r="P14002"/>
      <c r="Q14002"/>
    </row>
    <row r="14003" spans="3:17" x14ac:dyDescent="0.35">
      <c r="C14003"/>
      <c r="D14003"/>
      <c r="E14003"/>
      <c r="F14003"/>
      <c r="G14003"/>
      <c r="H14003"/>
      <c r="I14003"/>
      <c r="J14003"/>
      <c r="K14003"/>
      <c r="L14003"/>
      <c r="M14003"/>
      <c r="N14003"/>
      <c r="O14003"/>
      <c r="P14003"/>
      <c r="Q14003"/>
    </row>
    <row r="14004" spans="3:17" x14ac:dyDescent="0.35">
      <c r="C14004"/>
      <c r="D14004"/>
      <c r="E14004"/>
      <c r="F14004"/>
      <c r="G14004"/>
      <c r="H14004"/>
      <c r="I14004"/>
      <c r="J14004"/>
      <c r="K14004"/>
      <c r="L14004"/>
      <c r="M14004"/>
      <c r="N14004"/>
      <c r="O14004"/>
      <c r="P14004"/>
      <c r="Q14004"/>
    </row>
    <row r="14005" spans="3:17" x14ac:dyDescent="0.35">
      <c r="C14005"/>
      <c r="D14005"/>
      <c r="E14005"/>
      <c r="F14005"/>
      <c r="G14005"/>
      <c r="H14005"/>
      <c r="I14005"/>
      <c r="J14005"/>
      <c r="K14005"/>
      <c r="L14005"/>
      <c r="M14005"/>
      <c r="N14005"/>
      <c r="O14005"/>
      <c r="P14005"/>
      <c r="Q14005"/>
    </row>
    <row r="14006" spans="3:17" x14ac:dyDescent="0.35">
      <c r="C14006"/>
      <c r="D14006"/>
      <c r="E14006"/>
      <c r="F14006"/>
      <c r="G14006"/>
      <c r="H14006"/>
      <c r="I14006"/>
      <c r="J14006"/>
      <c r="K14006"/>
      <c r="L14006"/>
      <c r="M14006"/>
      <c r="N14006"/>
      <c r="O14006"/>
      <c r="P14006"/>
      <c r="Q14006"/>
    </row>
    <row r="14007" spans="3:17" x14ac:dyDescent="0.35">
      <c r="C14007"/>
      <c r="D14007"/>
      <c r="E14007"/>
      <c r="F14007"/>
      <c r="G14007"/>
      <c r="H14007"/>
      <c r="I14007"/>
      <c r="J14007"/>
      <c r="K14007"/>
      <c r="L14007"/>
      <c r="M14007"/>
      <c r="N14007"/>
      <c r="O14007"/>
      <c r="P14007"/>
      <c r="Q14007"/>
    </row>
    <row r="14008" spans="3:17" x14ac:dyDescent="0.35">
      <c r="C14008"/>
      <c r="D14008"/>
      <c r="E14008"/>
      <c r="F14008"/>
      <c r="G14008"/>
      <c r="H14008"/>
      <c r="I14008"/>
      <c r="J14008"/>
      <c r="K14008"/>
      <c r="L14008"/>
      <c r="M14008"/>
      <c r="N14008"/>
      <c r="O14008"/>
      <c r="P14008"/>
      <c r="Q14008"/>
    </row>
    <row r="14009" spans="3:17" x14ac:dyDescent="0.35">
      <c r="C14009"/>
      <c r="D14009"/>
      <c r="E14009"/>
      <c r="F14009"/>
      <c r="G14009"/>
      <c r="H14009"/>
      <c r="I14009"/>
      <c r="J14009"/>
      <c r="K14009"/>
      <c r="L14009"/>
      <c r="M14009"/>
      <c r="N14009"/>
      <c r="O14009"/>
      <c r="P14009"/>
      <c r="Q14009"/>
    </row>
    <row r="14010" spans="3:17" x14ac:dyDescent="0.35">
      <c r="C14010"/>
      <c r="D14010"/>
      <c r="E14010"/>
      <c r="F14010"/>
      <c r="G14010"/>
      <c r="H14010"/>
      <c r="I14010"/>
      <c r="J14010"/>
      <c r="K14010"/>
      <c r="L14010"/>
      <c r="M14010"/>
      <c r="N14010"/>
      <c r="O14010"/>
      <c r="P14010"/>
      <c r="Q14010"/>
    </row>
    <row r="14011" spans="3:17" x14ac:dyDescent="0.35">
      <c r="C14011"/>
      <c r="D14011"/>
      <c r="E14011"/>
      <c r="F14011"/>
      <c r="G14011"/>
      <c r="H14011"/>
      <c r="I14011"/>
      <c r="J14011"/>
      <c r="K14011"/>
      <c r="L14011"/>
      <c r="M14011"/>
      <c r="N14011"/>
      <c r="O14011"/>
      <c r="P14011"/>
      <c r="Q14011"/>
    </row>
    <row r="14012" spans="3:17" x14ac:dyDescent="0.35">
      <c r="C14012"/>
      <c r="D14012"/>
      <c r="E14012"/>
      <c r="F14012"/>
      <c r="G14012"/>
      <c r="H14012"/>
      <c r="I14012"/>
      <c r="J14012"/>
      <c r="K14012"/>
      <c r="L14012"/>
      <c r="M14012"/>
      <c r="N14012"/>
      <c r="O14012"/>
      <c r="P14012"/>
      <c r="Q14012"/>
    </row>
    <row r="14013" spans="3:17" x14ac:dyDescent="0.35">
      <c r="C14013"/>
      <c r="D14013"/>
      <c r="E14013"/>
      <c r="F14013"/>
      <c r="G14013"/>
      <c r="H14013"/>
      <c r="I14013"/>
      <c r="J14013"/>
      <c r="K14013"/>
      <c r="L14013"/>
      <c r="M14013"/>
      <c r="N14013"/>
      <c r="O14013"/>
      <c r="P14013"/>
      <c r="Q14013"/>
    </row>
    <row r="14014" spans="3:17" x14ac:dyDescent="0.35">
      <c r="C14014"/>
      <c r="D14014"/>
      <c r="E14014"/>
      <c r="F14014"/>
      <c r="G14014"/>
      <c r="H14014"/>
      <c r="I14014"/>
      <c r="J14014"/>
      <c r="K14014"/>
      <c r="L14014"/>
      <c r="M14014"/>
      <c r="N14014"/>
      <c r="O14014"/>
      <c r="P14014"/>
      <c r="Q14014"/>
    </row>
    <row r="14015" spans="3:17" x14ac:dyDescent="0.35">
      <c r="C14015"/>
      <c r="D14015"/>
      <c r="E14015"/>
      <c r="F14015"/>
      <c r="G14015"/>
      <c r="H14015"/>
      <c r="I14015"/>
      <c r="J14015"/>
      <c r="K14015"/>
      <c r="L14015"/>
      <c r="M14015"/>
      <c r="N14015"/>
      <c r="O14015"/>
      <c r="P14015"/>
      <c r="Q14015"/>
    </row>
    <row r="14016" spans="3:17" x14ac:dyDescent="0.35">
      <c r="C14016"/>
      <c r="D14016"/>
      <c r="E14016"/>
      <c r="F14016"/>
      <c r="G14016"/>
      <c r="H14016"/>
      <c r="I14016"/>
      <c r="J14016"/>
      <c r="K14016"/>
      <c r="L14016"/>
      <c r="M14016"/>
      <c r="N14016"/>
      <c r="O14016"/>
      <c r="P14016"/>
      <c r="Q14016"/>
    </row>
    <row r="14017" spans="3:17" x14ac:dyDescent="0.35">
      <c r="C14017"/>
      <c r="D14017"/>
      <c r="E14017"/>
      <c r="F14017"/>
      <c r="G14017"/>
      <c r="H14017"/>
      <c r="I14017"/>
      <c r="J14017"/>
      <c r="K14017"/>
      <c r="L14017"/>
      <c r="M14017"/>
      <c r="N14017"/>
      <c r="O14017"/>
      <c r="P14017"/>
      <c r="Q14017"/>
    </row>
    <row r="14018" spans="3:17" x14ac:dyDescent="0.35">
      <c r="C14018"/>
      <c r="D14018"/>
      <c r="E14018"/>
      <c r="F14018"/>
      <c r="G14018"/>
      <c r="H14018"/>
      <c r="I14018"/>
      <c r="J14018"/>
      <c r="K14018"/>
      <c r="L14018"/>
      <c r="M14018"/>
      <c r="N14018"/>
      <c r="O14018"/>
      <c r="P14018"/>
      <c r="Q14018"/>
    </row>
    <row r="14019" spans="3:17" x14ac:dyDescent="0.35">
      <c r="C14019"/>
      <c r="D14019"/>
      <c r="E14019"/>
      <c r="F14019"/>
      <c r="G14019"/>
      <c r="H14019"/>
      <c r="I14019"/>
      <c r="J14019"/>
      <c r="K14019"/>
      <c r="L14019"/>
      <c r="M14019"/>
      <c r="N14019"/>
      <c r="O14019"/>
      <c r="P14019"/>
      <c r="Q14019"/>
    </row>
    <row r="14020" spans="3:17" x14ac:dyDescent="0.35">
      <c r="C14020"/>
      <c r="D14020"/>
      <c r="E14020"/>
      <c r="F14020"/>
      <c r="G14020"/>
      <c r="H14020"/>
      <c r="I14020"/>
      <c r="J14020"/>
      <c r="K14020"/>
      <c r="L14020"/>
      <c r="M14020"/>
      <c r="N14020"/>
      <c r="O14020"/>
      <c r="P14020"/>
      <c r="Q14020"/>
    </row>
    <row r="14021" spans="3:17" x14ac:dyDescent="0.35">
      <c r="C14021"/>
      <c r="D14021"/>
      <c r="E14021"/>
      <c r="F14021"/>
      <c r="G14021"/>
      <c r="H14021"/>
      <c r="I14021"/>
      <c r="J14021"/>
      <c r="K14021"/>
      <c r="L14021"/>
      <c r="M14021"/>
      <c r="N14021"/>
      <c r="O14021"/>
      <c r="P14021"/>
      <c r="Q14021"/>
    </row>
    <row r="14022" spans="3:17" x14ac:dyDescent="0.35">
      <c r="C14022"/>
      <c r="D14022"/>
      <c r="E14022"/>
      <c r="F14022"/>
      <c r="G14022"/>
      <c r="H14022"/>
      <c r="I14022"/>
      <c r="J14022"/>
      <c r="K14022"/>
      <c r="L14022"/>
      <c r="M14022"/>
      <c r="N14022"/>
      <c r="O14022"/>
      <c r="P14022"/>
      <c r="Q14022"/>
    </row>
    <row r="14023" spans="3:17" x14ac:dyDescent="0.35">
      <c r="C14023"/>
      <c r="D14023"/>
      <c r="E14023"/>
      <c r="F14023"/>
      <c r="G14023"/>
      <c r="H14023"/>
      <c r="I14023"/>
      <c r="J14023"/>
      <c r="K14023"/>
      <c r="L14023"/>
      <c r="M14023"/>
      <c r="N14023"/>
      <c r="O14023"/>
      <c r="P14023"/>
      <c r="Q14023"/>
    </row>
    <row r="14024" spans="3:17" x14ac:dyDescent="0.35">
      <c r="C14024"/>
      <c r="D14024"/>
      <c r="E14024"/>
      <c r="F14024"/>
      <c r="G14024"/>
      <c r="H14024"/>
      <c r="I14024"/>
      <c r="J14024"/>
      <c r="K14024"/>
      <c r="L14024"/>
      <c r="M14024"/>
      <c r="N14024"/>
      <c r="O14024"/>
      <c r="P14024"/>
      <c r="Q14024"/>
    </row>
    <row r="14025" spans="3:17" x14ac:dyDescent="0.35">
      <c r="C14025"/>
      <c r="D14025"/>
      <c r="E14025"/>
      <c r="F14025"/>
      <c r="G14025"/>
      <c r="H14025"/>
      <c r="I14025"/>
      <c r="J14025"/>
      <c r="K14025"/>
      <c r="L14025"/>
      <c r="M14025"/>
      <c r="N14025"/>
      <c r="O14025"/>
      <c r="P14025"/>
      <c r="Q14025"/>
    </row>
    <row r="14026" spans="3:17" x14ac:dyDescent="0.35">
      <c r="C14026"/>
      <c r="D14026"/>
      <c r="E14026"/>
      <c r="F14026"/>
      <c r="G14026"/>
      <c r="H14026"/>
      <c r="I14026"/>
      <c r="J14026"/>
      <c r="K14026"/>
      <c r="L14026"/>
      <c r="M14026"/>
      <c r="N14026"/>
      <c r="O14026"/>
      <c r="P14026"/>
      <c r="Q14026"/>
    </row>
    <row r="14027" spans="3:17" x14ac:dyDescent="0.35">
      <c r="C14027"/>
      <c r="D14027"/>
      <c r="E14027"/>
      <c r="F14027"/>
      <c r="G14027"/>
      <c r="H14027"/>
      <c r="I14027"/>
      <c r="J14027"/>
      <c r="K14027"/>
      <c r="L14027"/>
      <c r="M14027"/>
      <c r="N14027"/>
      <c r="O14027"/>
      <c r="P14027"/>
      <c r="Q14027"/>
    </row>
    <row r="14028" spans="3:17" x14ac:dyDescent="0.35">
      <c r="C14028"/>
      <c r="D14028"/>
      <c r="E14028"/>
      <c r="F14028"/>
      <c r="G14028"/>
      <c r="H14028"/>
      <c r="I14028"/>
      <c r="J14028"/>
      <c r="K14028"/>
      <c r="L14028"/>
      <c r="M14028"/>
      <c r="N14028"/>
      <c r="O14028"/>
      <c r="P14028"/>
      <c r="Q14028"/>
    </row>
    <row r="14029" spans="3:17" x14ac:dyDescent="0.35">
      <c r="C14029"/>
      <c r="D14029"/>
      <c r="E14029"/>
      <c r="F14029"/>
      <c r="G14029"/>
      <c r="H14029"/>
      <c r="I14029"/>
      <c r="J14029"/>
      <c r="K14029"/>
      <c r="L14029"/>
      <c r="M14029"/>
      <c r="N14029"/>
      <c r="O14029"/>
      <c r="P14029"/>
      <c r="Q14029"/>
    </row>
    <row r="14030" spans="3:17" x14ac:dyDescent="0.35">
      <c r="C14030"/>
      <c r="D14030"/>
      <c r="E14030"/>
      <c r="F14030"/>
      <c r="G14030"/>
      <c r="H14030"/>
      <c r="I14030"/>
      <c r="J14030"/>
      <c r="K14030"/>
      <c r="L14030"/>
      <c r="M14030"/>
      <c r="N14030"/>
      <c r="O14030"/>
      <c r="P14030"/>
      <c r="Q14030"/>
    </row>
    <row r="14031" spans="3:17" x14ac:dyDescent="0.35">
      <c r="C14031"/>
      <c r="D14031"/>
      <c r="E14031"/>
      <c r="F14031"/>
      <c r="G14031"/>
      <c r="H14031"/>
      <c r="I14031"/>
      <c r="J14031"/>
      <c r="K14031"/>
      <c r="L14031"/>
      <c r="M14031"/>
      <c r="N14031"/>
      <c r="O14031"/>
      <c r="P14031"/>
      <c r="Q14031"/>
    </row>
    <row r="14032" spans="3:17" x14ac:dyDescent="0.35">
      <c r="C14032"/>
      <c r="D14032"/>
      <c r="E14032"/>
      <c r="F14032"/>
      <c r="G14032"/>
      <c r="H14032"/>
      <c r="I14032"/>
      <c r="J14032"/>
      <c r="K14032"/>
      <c r="L14032"/>
      <c r="M14032"/>
      <c r="N14032"/>
      <c r="O14032"/>
      <c r="P14032"/>
      <c r="Q14032"/>
    </row>
    <row r="14033" spans="3:17" x14ac:dyDescent="0.35">
      <c r="C14033"/>
      <c r="D14033"/>
      <c r="E14033"/>
      <c r="F14033"/>
      <c r="G14033"/>
      <c r="H14033"/>
      <c r="I14033"/>
      <c r="J14033"/>
      <c r="K14033"/>
      <c r="L14033"/>
      <c r="M14033"/>
      <c r="N14033"/>
      <c r="O14033"/>
      <c r="P14033"/>
      <c r="Q14033"/>
    </row>
    <row r="14034" spans="3:17" x14ac:dyDescent="0.35">
      <c r="C14034"/>
      <c r="D14034"/>
      <c r="E14034"/>
      <c r="F14034"/>
      <c r="G14034"/>
      <c r="H14034"/>
      <c r="I14034"/>
      <c r="J14034"/>
      <c r="K14034"/>
      <c r="L14034"/>
      <c r="M14034"/>
      <c r="N14034"/>
      <c r="O14034"/>
      <c r="P14034"/>
      <c r="Q14034"/>
    </row>
    <row r="14035" spans="3:17" x14ac:dyDescent="0.35">
      <c r="C14035"/>
      <c r="D14035"/>
      <c r="E14035"/>
      <c r="F14035"/>
      <c r="G14035"/>
      <c r="H14035"/>
      <c r="I14035"/>
      <c r="J14035"/>
      <c r="K14035"/>
      <c r="L14035"/>
      <c r="M14035"/>
      <c r="N14035"/>
      <c r="O14035"/>
      <c r="P14035"/>
      <c r="Q14035"/>
    </row>
    <row r="14036" spans="3:17" x14ac:dyDescent="0.35">
      <c r="C14036"/>
      <c r="D14036"/>
      <c r="E14036"/>
      <c r="F14036"/>
      <c r="G14036"/>
      <c r="H14036"/>
      <c r="I14036"/>
      <c r="J14036"/>
      <c r="K14036"/>
      <c r="L14036"/>
      <c r="M14036"/>
      <c r="N14036"/>
      <c r="O14036"/>
      <c r="P14036"/>
      <c r="Q14036"/>
    </row>
    <row r="14037" spans="3:17" x14ac:dyDescent="0.35">
      <c r="C14037"/>
      <c r="D14037"/>
      <c r="E14037"/>
      <c r="F14037"/>
      <c r="G14037"/>
      <c r="H14037"/>
      <c r="I14037"/>
      <c r="J14037"/>
      <c r="K14037"/>
      <c r="L14037"/>
      <c r="M14037"/>
      <c r="N14037"/>
      <c r="O14037"/>
      <c r="P14037"/>
      <c r="Q14037"/>
    </row>
    <row r="14038" spans="3:17" x14ac:dyDescent="0.35">
      <c r="C14038"/>
      <c r="D14038"/>
      <c r="E14038"/>
      <c r="F14038"/>
      <c r="G14038"/>
      <c r="H14038"/>
      <c r="I14038"/>
      <c r="J14038"/>
      <c r="K14038"/>
      <c r="L14038"/>
      <c r="M14038"/>
      <c r="N14038"/>
      <c r="O14038"/>
      <c r="P14038"/>
      <c r="Q14038"/>
    </row>
    <row r="14039" spans="3:17" x14ac:dyDescent="0.35">
      <c r="C14039"/>
      <c r="D14039"/>
      <c r="E14039"/>
      <c r="F14039"/>
      <c r="G14039"/>
      <c r="H14039"/>
      <c r="I14039"/>
      <c r="J14039"/>
      <c r="K14039"/>
      <c r="L14039"/>
      <c r="M14039"/>
      <c r="N14039"/>
      <c r="O14039"/>
      <c r="P14039"/>
      <c r="Q14039"/>
    </row>
    <row r="14040" spans="3:17" x14ac:dyDescent="0.35">
      <c r="C14040"/>
      <c r="D14040"/>
      <c r="E14040"/>
      <c r="F14040"/>
      <c r="G14040"/>
      <c r="H14040"/>
      <c r="I14040"/>
      <c r="J14040"/>
      <c r="K14040"/>
      <c r="L14040"/>
      <c r="M14040"/>
      <c r="N14040"/>
      <c r="O14040"/>
      <c r="P14040"/>
      <c r="Q14040"/>
    </row>
    <row r="14041" spans="3:17" x14ac:dyDescent="0.35">
      <c r="C14041"/>
      <c r="D14041"/>
      <c r="E14041"/>
      <c r="F14041"/>
      <c r="G14041"/>
      <c r="H14041"/>
      <c r="I14041"/>
      <c r="J14041"/>
      <c r="K14041"/>
      <c r="L14041"/>
      <c r="M14041"/>
      <c r="N14041"/>
      <c r="O14041"/>
      <c r="P14041"/>
      <c r="Q14041"/>
    </row>
    <row r="14042" spans="3:17" x14ac:dyDescent="0.35">
      <c r="C14042"/>
      <c r="D14042"/>
      <c r="E14042"/>
      <c r="F14042"/>
      <c r="G14042"/>
      <c r="H14042"/>
      <c r="I14042"/>
      <c r="J14042"/>
      <c r="K14042"/>
      <c r="L14042"/>
      <c r="M14042"/>
      <c r="N14042"/>
      <c r="O14042"/>
      <c r="P14042"/>
      <c r="Q14042"/>
    </row>
    <row r="14043" spans="3:17" x14ac:dyDescent="0.35">
      <c r="C14043"/>
      <c r="D14043"/>
      <c r="E14043"/>
      <c r="F14043"/>
      <c r="G14043"/>
      <c r="H14043"/>
      <c r="I14043"/>
      <c r="J14043"/>
      <c r="K14043"/>
      <c r="L14043"/>
      <c r="M14043"/>
      <c r="N14043"/>
      <c r="O14043"/>
      <c r="P14043"/>
      <c r="Q14043"/>
    </row>
    <row r="14044" spans="3:17" x14ac:dyDescent="0.35">
      <c r="C14044"/>
      <c r="D14044"/>
      <c r="E14044"/>
      <c r="F14044"/>
      <c r="G14044"/>
      <c r="H14044"/>
      <c r="I14044"/>
      <c r="J14044"/>
      <c r="K14044"/>
      <c r="L14044"/>
      <c r="M14044"/>
      <c r="N14044"/>
      <c r="O14044"/>
      <c r="P14044"/>
      <c r="Q14044"/>
    </row>
    <row r="14045" spans="3:17" x14ac:dyDescent="0.35">
      <c r="C14045"/>
      <c r="D14045"/>
      <c r="E14045"/>
      <c r="F14045"/>
      <c r="G14045"/>
      <c r="H14045"/>
      <c r="I14045"/>
      <c r="J14045"/>
      <c r="K14045"/>
      <c r="L14045"/>
      <c r="M14045"/>
      <c r="N14045"/>
      <c r="O14045"/>
      <c r="P14045"/>
      <c r="Q14045"/>
    </row>
    <row r="14046" spans="3:17" x14ac:dyDescent="0.35">
      <c r="C14046"/>
      <c r="D14046"/>
      <c r="E14046"/>
      <c r="F14046"/>
      <c r="G14046"/>
      <c r="H14046"/>
      <c r="I14046"/>
      <c r="J14046"/>
      <c r="K14046"/>
      <c r="L14046"/>
      <c r="M14046"/>
      <c r="N14046"/>
      <c r="O14046"/>
      <c r="P14046"/>
      <c r="Q14046"/>
    </row>
    <row r="14047" spans="3:17" x14ac:dyDescent="0.35">
      <c r="C14047"/>
      <c r="D14047"/>
      <c r="E14047"/>
      <c r="F14047"/>
      <c r="G14047"/>
      <c r="H14047"/>
      <c r="I14047"/>
      <c r="J14047"/>
      <c r="K14047"/>
      <c r="L14047"/>
      <c r="M14047"/>
      <c r="N14047"/>
      <c r="O14047"/>
      <c r="P14047"/>
      <c r="Q14047"/>
    </row>
    <row r="14048" spans="3:17" x14ac:dyDescent="0.35">
      <c r="C14048"/>
      <c r="D14048"/>
      <c r="E14048"/>
      <c r="F14048"/>
      <c r="G14048"/>
      <c r="H14048"/>
      <c r="I14048"/>
      <c r="J14048"/>
      <c r="K14048"/>
      <c r="L14048"/>
      <c r="M14048"/>
      <c r="N14048"/>
      <c r="O14048"/>
      <c r="P14048"/>
      <c r="Q14048"/>
    </row>
    <row r="14049" spans="3:17" x14ac:dyDescent="0.35">
      <c r="C14049"/>
      <c r="D14049"/>
      <c r="E14049"/>
      <c r="F14049"/>
      <c r="G14049"/>
      <c r="H14049"/>
      <c r="I14049"/>
      <c r="J14049"/>
      <c r="K14049"/>
      <c r="L14049"/>
      <c r="M14049"/>
      <c r="N14049"/>
      <c r="O14049"/>
      <c r="P14049"/>
      <c r="Q14049"/>
    </row>
    <row r="14050" spans="3:17" x14ac:dyDescent="0.35">
      <c r="C14050"/>
      <c r="D14050"/>
      <c r="E14050"/>
      <c r="F14050"/>
      <c r="G14050"/>
      <c r="H14050"/>
      <c r="I14050"/>
      <c r="J14050"/>
      <c r="K14050"/>
      <c r="L14050"/>
      <c r="M14050"/>
      <c r="N14050"/>
      <c r="O14050"/>
      <c r="P14050"/>
      <c r="Q14050"/>
    </row>
    <row r="14051" spans="3:17" x14ac:dyDescent="0.35">
      <c r="C14051"/>
      <c r="D14051"/>
      <c r="E14051"/>
      <c r="F14051"/>
      <c r="G14051"/>
      <c r="H14051"/>
      <c r="I14051"/>
      <c r="J14051"/>
      <c r="K14051"/>
      <c r="L14051"/>
      <c r="M14051"/>
      <c r="N14051"/>
      <c r="O14051"/>
      <c r="P14051"/>
      <c r="Q14051"/>
    </row>
    <row r="14052" spans="3:17" x14ac:dyDescent="0.35">
      <c r="C14052"/>
      <c r="D14052"/>
      <c r="E14052"/>
      <c r="F14052"/>
      <c r="G14052"/>
      <c r="H14052"/>
      <c r="I14052"/>
      <c r="J14052"/>
      <c r="K14052"/>
      <c r="L14052"/>
      <c r="M14052"/>
      <c r="N14052"/>
      <c r="O14052"/>
      <c r="P14052"/>
      <c r="Q14052"/>
    </row>
    <row r="14053" spans="3:17" x14ac:dyDescent="0.35">
      <c r="C14053"/>
      <c r="D14053"/>
      <c r="E14053"/>
      <c r="F14053"/>
      <c r="G14053"/>
      <c r="H14053"/>
      <c r="I14053"/>
      <c r="J14053"/>
      <c r="K14053"/>
      <c r="L14053"/>
      <c r="M14053"/>
      <c r="N14053"/>
      <c r="O14053"/>
      <c r="P14053"/>
      <c r="Q14053"/>
    </row>
    <row r="14054" spans="3:17" x14ac:dyDescent="0.35">
      <c r="C14054"/>
      <c r="D14054"/>
      <c r="E14054"/>
      <c r="F14054"/>
      <c r="G14054"/>
      <c r="H14054"/>
      <c r="I14054"/>
      <c r="J14054"/>
      <c r="K14054"/>
      <c r="L14054"/>
      <c r="M14054"/>
      <c r="N14054"/>
      <c r="O14054"/>
      <c r="P14054"/>
      <c r="Q14054"/>
    </row>
    <row r="14055" spans="3:17" x14ac:dyDescent="0.35">
      <c r="C14055"/>
      <c r="D14055"/>
      <c r="E14055"/>
      <c r="F14055"/>
      <c r="G14055"/>
      <c r="H14055"/>
      <c r="I14055"/>
      <c r="J14055"/>
      <c r="K14055"/>
      <c r="L14055"/>
      <c r="M14055"/>
      <c r="N14055"/>
      <c r="O14055"/>
      <c r="P14055"/>
      <c r="Q14055"/>
    </row>
    <row r="14056" spans="3:17" x14ac:dyDescent="0.35">
      <c r="C14056"/>
      <c r="D14056"/>
      <c r="E14056"/>
      <c r="F14056"/>
      <c r="G14056"/>
      <c r="H14056"/>
      <c r="I14056"/>
      <c r="J14056"/>
      <c r="K14056"/>
      <c r="L14056"/>
      <c r="M14056"/>
      <c r="N14056"/>
      <c r="O14056"/>
      <c r="P14056"/>
      <c r="Q14056"/>
    </row>
    <row r="14057" spans="3:17" x14ac:dyDescent="0.35">
      <c r="C14057"/>
      <c r="D14057"/>
      <c r="E14057"/>
      <c r="F14057"/>
      <c r="G14057"/>
      <c r="H14057"/>
      <c r="I14057"/>
      <c r="J14057"/>
      <c r="K14057"/>
      <c r="L14057"/>
      <c r="M14057"/>
      <c r="N14057"/>
      <c r="O14057"/>
      <c r="P14057"/>
      <c r="Q14057"/>
    </row>
    <row r="14058" spans="3:17" x14ac:dyDescent="0.35">
      <c r="C14058"/>
      <c r="D14058"/>
      <c r="E14058"/>
      <c r="F14058"/>
      <c r="G14058"/>
      <c r="H14058"/>
      <c r="I14058"/>
      <c r="J14058"/>
      <c r="K14058"/>
      <c r="L14058"/>
      <c r="M14058"/>
      <c r="N14058"/>
      <c r="O14058"/>
      <c r="P14058"/>
      <c r="Q14058"/>
    </row>
    <row r="14059" spans="3:17" x14ac:dyDescent="0.35">
      <c r="C14059"/>
      <c r="D14059"/>
      <c r="E14059"/>
      <c r="F14059"/>
      <c r="G14059"/>
      <c r="H14059"/>
      <c r="I14059"/>
      <c r="J14059"/>
      <c r="K14059"/>
      <c r="L14059"/>
      <c r="M14059"/>
      <c r="N14059"/>
      <c r="O14059"/>
      <c r="P14059"/>
      <c r="Q14059"/>
    </row>
    <row r="14060" spans="3:17" x14ac:dyDescent="0.35">
      <c r="C14060"/>
      <c r="D14060"/>
      <c r="E14060"/>
      <c r="F14060"/>
      <c r="G14060"/>
      <c r="H14060"/>
      <c r="I14060"/>
      <c r="J14060"/>
      <c r="K14060"/>
      <c r="L14060"/>
      <c r="M14060"/>
      <c r="N14060"/>
      <c r="O14060"/>
      <c r="P14060"/>
      <c r="Q14060"/>
    </row>
    <row r="14061" spans="3:17" x14ac:dyDescent="0.35">
      <c r="C14061"/>
      <c r="D14061"/>
      <c r="E14061"/>
      <c r="F14061"/>
      <c r="G14061"/>
      <c r="H14061"/>
      <c r="I14061"/>
      <c r="J14061"/>
      <c r="K14061"/>
      <c r="L14061"/>
      <c r="M14061"/>
      <c r="N14061"/>
      <c r="O14061"/>
      <c r="P14061"/>
      <c r="Q14061"/>
    </row>
    <row r="14062" spans="3:17" x14ac:dyDescent="0.35">
      <c r="C14062"/>
      <c r="D14062"/>
      <c r="E14062"/>
      <c r="F14062"/>
      <c r="G14062"/>
      <c r="H14062"/>
      <c r="I14062"/>
      <c r="J14062"/>
      <c r="K14062"/>
      <c r="L14062"/>
      <c r="M14062"/>
      <c r="N14062"/>
      <c r="O14062"/>
      <c r="P14062"/>
      <c r="Q14062"/>
    </row>
    <row r="14063" spans="3:17" x14ac:dyDescent="0.35">
      <c r="C14063"/>
      <c r="D14063"/>
      <c r="E14063"/>
      <c r="F14063"/>
      <c r="G14063"/>
      <c r="H14063"/>
      <c r="I14063"/>
      <c r="J14063"/>
      <c r="K14063"/>
      <c r="L14063"/>
      <c r="M14063"/>
      <c r="N14063"/>
      <c r="O14063"/>
      <c r="P14063"/>
      <c r="Q14063"/>
    </row>
    <row r="14064" spans="3:17" x14ac:dyDescent="0.35">
      <c r="C14064"/>
      <c r="D14064"/>
      <c r="E14064"/>
      <c r="F14064"/>
      <c r="G14064"/>
      <c r="H14064"/>
      <c r="I14064"/>
      <c r="J14064"/>
      <c r="K14064"/>
      <c r="L14064"/>
      <c r="M14064"/>
      <c r="N14064"/>
      <c r="O14064"/>
      <c r="P14064"/>
      <c r="Q14064"/>
    </row>
    <row r="14065" spans="3:17" x14ac:dyDescent="0.35">
      <c r="C14065"/>
      <c r="D14065"/>
      <c r="E14065"/>
      <c r="F14065"/>
      <c r="G14065"/>
      <c r="H14065"/>
      <c r="I14065"/>
      <c r="J14065"/>
      <c r="K14065"/>
      <c r="L14065"/>
      <c r="M14065"/>
      <c r="N14065"/>
      <c r="O14065"/>
      <c r="P14065"/>
      <c r="Q14065"/>
    </row>
    <row r="14066" spans="3:17" x14ac:dyDescent="0.35">
      <c r="C14066"/>
      <c r="D14066"/>
      <c r="E14066"/>
      <c r="F14066"/>
      <c r="G14066"/>
      <c r="H14066"/>
      <c r="I14066"/>
      <c r="J14066"/>
      <c r="K14066"/>
      <c r="L14066"/>
      <c r="M14066"/>
      <c r="N14066"/>
      <c r="O14066"/>
      <c r="P14066"/>
      <c r="Q14066"/>
    </row>
    <row r="14067" spans="3:17" x14ac:dyDescent="0.35">
      <c r="C14067"/>
      <c r="D14067"/>
      <c r="E14067"/>
      <c r="F14067"/>
      <c r="G14067"/>
      <c r="H14067"/>
      <c r="I14067"/>
      <c r="J14067"/>
      <c r="K14067"/>
      <c r="L14067"/>
      <c r="M14067"/>
      <c r="N14067"/>
      <c r="O14067"/>
      <c r="P14067"/>
      <c r="Q14067"/>
    </row>
    <row r="14068" spans="3:17" x14ac:dyDescent="0.35">
      <c r="C14068"/>
      <c r="D14068"/>
      <c r="E14068"/>
      <c r="F14068"/>
      <c r="G14068"/>
      <c r="H14068"/>
      <c r="I14068"/>
      <c r="J14068"/>
      <c r="K14068"/>
      <c r="L14068"/>
      <c r="M14068"/>
      <c r="N14068"/>
      <c r="O14068"/>
      <c r="P14068"/>
      <c r="Q14068"/>
    </row>
    <row r="14069" spans="3:17" x14ac:dyDescent="0.35">
      <c r="C14069"/>
      <c r="D14069"/>
      <c r="E14069"/>
      <c r="F14069"/>
      <c r="G14069"/>
      <c r="H14069"/>
      <c r="I14069"/>
      <c r="J14069"/>
      <c r="K14069"/>
      <c r="L14069"/>
      <c r="M14069"/>
      <c r="N14069"/>
      <c r="O14069"/>
      <c r="P14069"/>
      <c r="Q14069"/>
    </row>
    <row r="14070" spans="3:17" x14ac:dyDescent="0.35">
      <c r="C14070"/>
      <c r="D14070"/>
      <c r="E14070"/>
      <c r="F14070"/>
      <c r="G14070"/>
      <c r="H14070"/>
      <c r="I14070"/>
      <c r="J14070"/>
      <c r="K14070"/>
      <c r="L14070"/>
      <c r="M14070"/>
      <c r="N14070"/>
      <c r="O14070"/>
      <c r="P14070"/>
      <c r="Q14070"/>
    </row>
    <row r="14071" spans="3:17" x14ac:dyDescent="0.35">
      <c r="C14071"/>
      <c r="D14071"/>
      <c r="E14071"/>
      <c r="F14071"/>
      <c r="G14071"/>
      <c r="H14071"/>
      <c r="I14071"/>
      <c r="J14071"/>
      <c r="K14071"/>
      <c r="L14071"/>
      <c r="M14071"/>
      <c r="N14071"/>
      <c r="O14071"/>
      <c r="P14071"/>
      <c r="Q14071"/>
    </row>
    <row r="14072" spans="3:17" x14ac:dyDescent="0.35">
      <c r="C14072"/>
      <c r="D14072"/>
      <c r="E14072"/>
      <c r="F14072"/>
      <c r="G14072"/>
      <c r="H14072"/>
      <c r="I14072"/>
      <c r="J14072"/>
      <c r="K14072"/>
      <c r="L14072"/>
      <c r="M14072"/>
      <c r="N14072"/>
      <c r="O14072"/>
      <c r="P14072"/>
      <c r="Q14072"/>
    </row>
    <row r="14073" spans="3:17" x14ac:dyDescent="0.35">
      <c r="C14073"/>
      <c r="D14073"/>
      <c r="E14073"/>
      <c r="F14073"/>
      <c r="G14073"/>
      <c r="H14073"/>
      <c r="I14073"/>
      <c r="J14073"/>
      <c r="K14073"/>
      <c r="L14073"/>
      <c r="M14073"/>
      <c r="N14073"/>
      <c r="O14073"/>
      <c r="P14073"/>
      <c r="Q14073"/>
    </row>
    <row r="14074" spans="3:17" x14ac:dyDescent="0.35">
      <c r="C14074"/>
      <c r="D14074"/>
      <c r="E14074"/>
      <c r="F14074"/>
      <c r="G14074"/>
      <c r="H14074"/>
      <c r="I14074"/>
      <c r="J14074"/>
      <c r="K14074"/>
      <c r="L14074"/>
      <c r="M14074"/>
      <c r="N14074"/>
      <c r="O14074"/>
      <c r="P14074"/>
      <c r="Q14074"/>
    </row>
    <row r="14075" spans="3:17" x14ac:dyDescent="0.35">
      <c r="C14075"/>
      <c r="D14075"/>
      <c r="E14075"/>
      <c r="F14075"/>
      <c r="G14075"/>
      <c r="H14075"/>
      <c r="I14075"/>
      <c r="J14075"/>
      <c r="K14075"/>
      <c r="L14075"/>
      <c r="M14075"/>
      <c r="N14075"/>
      <c r="O14075"/>
      <c r="P14075"/>
      <c r="Q14075"/>
    </row>
    <row r="14076" spans="3:17" x14ac:dyDescent="0.35">
      <c r="C14076"/>
      <c r="D14076"/>
      <c r="E14076"/>
      <c r="F14076"/>
      <c r="G14076"/>
      <c r="H14076"/>
      <c r="I14076"/>
      <c r="J14076"/>
      <c r="K14076"/>
      <c r="L14076"/>
      <c r="M14076"/>
      <c r="N14076"/>
      <c r="O14076"/>
      <c r="P14076"/>
      <c r="Q14076"/>
    </row>
    <row r="14077" spans="3:17" x14ac:dyDescent="0.35">
      <c r="C14077"/>
      <c r="D14077"/>
      <c r="E14077"/>
      <c r="F14077"/>
      <c r="G14077"/>
      <c r="H14077"/>
      <c r="I14077"/>
      <c r="J14077"/>
      <c r="K14077"/>
      <c r="L14077"/>
      <c r="M14077"/>
      <c r="N14077"/>
      <c r="O14077"/>
      <c r="P14077"/>
      <c r="Q14077"/>
    </row>
    <row r="14078" spans="3:17" x14ac:dyDescent="0.35">
      <c r="C14078"/>
      <c r="D14078"/>
      <c r="E14078"/>
      <c r="F14078"/>
      <c r="G14078"/>
      <c r="H14078"/>
      <c r="I14078"/>
      <c r="J14078"/>
      <c r="K14078"/>
      <c r="L14078"/>
      <c r="M14078"/>
      <c r="N14078"/>
      <c r="O14078"/>
      <c r="P14078"/>
      <c r="Q14078"/>
    </row>
    <row r="14079" spans="3:17" x14ac:dyDescent="0.35">
      <c r="C14079"/>
      <c r="D14079"/>
      <c r="E14079"/>
      <c r="F14079"/>
      <c r="G14079"/>
      <c r="H14079"/>
      <c r="I14079"/>
      <c r="J14079"/>
      <c r="K14079"/>
      <c r="L14079"/>
      <c r="M14079"/>
      <c r="N14079"/>
      <c r="O14079"/>
      <c r="P14079"/>
      <c r="Q14079"/>
    </row>
    <row r="14080" spans="3:17" x14ac:dyDescent="0.35">
      <c r="C14080"/>
      <c r="D14080"/>
      <c r="E14080"/>
      <c r="F14080"/>
      <c r="G14080"/>
      <c r="H14080"/>
      <c r="I14080"/>
      <c r="J14080"/>
      <c r="K14080"/>
      <c r="L14080"/>
      <c r="M14080"/>
      <c r="N14080"/>
      <c r="O14080"/>
      <c r="P14080"/>
      <c r="Q14080"/>
    </row>
    <row r="14081" spans="3:17" x14ac:dyDescent="0.35">
      <c r="C14081"/>
      <c r="D14081"/>
      <c r="E14081"/>
      <c r="F14081"/>
      <c r="G14081"/>
      <c r="H14081"/>
      <c r="I14081"/>
      <c r="J14081"/>
      <c r="K14081"/>
      <c r="L14081"/>
      <c r="M14081"/>
      <c r="N14081"/>
      <c r="O14081"/>
      <c r="P14081"/>
      <c r="Q14081"/>
    </row>
    <row r="14082" spans="3:17" x14ac:dyDescent="0.35">
      <c r="C14082"/>
      <c r="D14082"/>
      <c r="E14082"/>
      <c r="F14082"/>
      <c r="G14082"/>
      <c r="H14082"/>
      <c r="I14082"/>
      <c r="J14082"/>
      <c r="K14082"/>
      <c r="L14082"/>
      <c r="M14082"/>
      <c r="N14082"/>
      <c r="O14082"/>
      <c r="P14082"/>
      <c r="Q14082"/>
    </row>
    <row r="14083" spans="3:17" x14ac:dyDescent="0.35">
      <c r="C14083"/>
      <c r="D14083"/>
      <c r="E14083"/>
      <c r="F14083"/>
      <c r="G14083"/>
      <c r="H14083"/>
      <c r="I14083"/>
      <c r="J14083"/>
      <c r="K14083"/>
      <c r="L14083"/>
      <c r="M14083"/>
      <c r="N14083"/>
      <c r="O14083"/>
      <c r="P14083"/>
      <c r="Q14083"/>
    </row>
    <row r="14084" spans="3:17" x14ac:dyDescent="0.35">
      <c r="C14084"/>
      <c r="D14084"/>
      <c r="E14084"/>
      <c r="F14084"/>
      <c r="G14084"/>
      <c r="H14084"/>
      <c r="I14084"/>
      <c r="J14084"/>
      <c r="K14084"/>
      <c r="L14084"/>
      <c r="M14084"/>
      <c r="N14084"/>
      <c r="O14084"/>
      <c r="P14084"/>
      <c r="Q14084"/>
    </row>
    <row r="14085" spans="3:17" x14ac:dyDescent="0.35">
      <c r="C14085"/>
      <c r="D14085"/>
      <c r="E14085"/>
      <c r="F14085"/>
      <c r="G14085"/>
      <c r="H14085"/>
      <c r="I14085"/>
      <c r="J14085"/>
      <c r="K14085"/>
      <c r="L14085"/>
      <c r="M14085"/>
      <c r="N14085"/>
      <c r="O14085"/>
      <c r="P14085"/>
      <c r="Q14085"/>
    </row>
    <row r="14086" spans="3:17" x14ac:dyDescent="0.35">
      <c r="C14086"/>
      <c r="D14086"/>
      <c r="E14086"/>
      <c r="F14086"/>
      <c r="G14086"/>
      <c r="H14086"/>
      <c r="I14086"/>
      <c r="J14086"/>
      <c r="K14086"/>
      <c r="L14086"/>
      <c r="M14086"/>
      <c r="N14086"/>
      <c r="O14086"/>
      <c r="P14086"/>
      <c r="Q14086"/>
    </row>
    <row r="14087" spans="3:17" x14ac:dyDescent="0.35">
      <c r="C14087"/>
      <c r="D14087"/>
      <c r="E14087"/>
      <c r="F14087"/>
      <c r="G14087"/>
      <c r="H14087"/>
      <c r="I14087"/>
      <c r="J14087"/>
      <c r="K14087"/>
      <c r="L14087"/>
      <c r="M14087"/>
      <c r="N14087"/>
      <c r="O14087"/>
      <c r="P14087"/>
      <c r="Q14087"/>
    </row>
    <row r="14088" spans="3:17" x14ac:dyDescent="0.35">
      <c r="C14088"/>
      <c r="D14088"/>
      <c r="E14088"/>
      <c r="F14088"/>
      <c r="G14088"/>
      <c r="H14088"/>
      <c r="I14088"/>
      <c r="J14088"/>
      <c r="K14088"/>
      <c r="L14088"/>
      <c r="M14088"/>
      <c r="N14088"/>
      <c r="O14088"/>
      <c r="P14088"/>
      <c r="Q14088"/>
    </row>
    <row r="14089" spans="3:17" x14ac:dyDescent="0.35">
      <c r="C14089"/>
      <c r="D14089"/>
      <c r="E14089"/>
      <c r="F14089"/>
      <c r="G14089"/>
      <c r="H14089"/>
      <c r="I14089"/>
      <c r="J14089"/>
      <c r="K14089"/>
      <c r="L14089"/>
      <c r="M14089"/>
      <c r="N14089"/>
      <c r="O14089"/>
      <c r="P14089"/>
      <c r="Q14089"/>
    </row>
    <row r="14090" spans="3:17" x14ac:dyDescent="0.35">
      <c r="C14090"/>
      <c r="D14090"/>
      <c r="E14090"/>
      <c r="F14090"/>
      <c r="G14090"/>
      <c r="H14090"/>
      <c r="I14090"/>
      <c r="J14090"/>
      <c r="K14090"/>
      <c r="L14090"/>
      <c r="M14090"/>
      <c r="N14090"/>
      <c r="O14090"/>
      <c r="P14090"/>
      <c r="Q14090"/>
    </row>
    <row r="14091" spans="3:17" x14ac:dyDescent="0.35">
      <c r="C14091"/>
      <c r="D14091"/>
      <c r="E14091"/>
      <c r="F14091"/>
      <c r="G14091"/>
      <c r="H14091"/>
      <c r="I14091"/>
      <c r="J14091"/>
      <c r="K14091"/>
      <c r="L14091"/>
      <c r="M14091"/>
      <c r="N14091"/>
      <c r="O14091"/>
      <c r="P14091"/>
      <c r="Q14091"/>
    </row>
    <row r="14092" spans="3:17" x14ac:dyDescent="0.35">
      <c r="C14092"/>
      <c r="D14092"/>
      <c r="E14092"/>
      <c r="F14092"/>
      <c r="G14092"/>
      <c r="H14092"/>
      <c r="I14092"/>
      <c r="J14092"/>
      <c r="K14092"/>
      <c r="L14092"/>
      <c r="M14092"/>
      <c r="N14092"/>
      <c r="O14092"/>
      <c r="P14092"/>
      <c r="Q14092"/>
    </row>
    <row r="14093" spans="3:17" x14ac:dyDescent="0.35">
      <c r="C14093"/>
      <c r="D14093"/>
      <c r="E14093"/>
      <c r="F14093"/>
      <c r="G14093"/>
      <c r="H14093"/>
      <c r="I14093"/>
      <c r="J14093"/>
      <c r="K14093"/>
      <c r="L14093"/>
      <c r="M14093"/>
      <c r="N14093"/>
      <c r="O14093"/>
      <c r="P14093"/>
      <c r="Q14093"/>
    </row>
    <row r="14094" spans="3:17" x14ac:dyDescent="0.35">
      <c r="C14094"/>
      <c r="D14094"/>
      <c r="E14094"/>
      <c r="F14094"/>
      <c r="G14094"/>
      <c r="H14094"/>
      <c r="I14094"/>
      <c r="J14094"/>
      <c r="K14094"/>
      <c r="L14094"/>
      <c r="M14094"/>
      <c r="N14094"/>
      <c r="O14094"/>
      <c r="P14094"/>
      <c r="Q14094"/>
    </row>
    <row r="14095" spans="3:17" x14ac:dyDescent="0.35">
      <c r="C14095"/>
      <c r="D14095"/>
      <c r="E14095"/>
      <c r="F14095"/>
      <c r="G14095"/>
      <c r="H14095"/>
      <c r="I14095"/>
      <c r="J14095"/>
      <c r="K14095"/>
      <c r="L14095"/>
      <c r="M14095"/>
      <c r="N14095"/>
      <c r="O14095"/>
      <c r="P14095"/>
      <c r="Q14095"/>
    </row>
    <row r="14096" spans="3:17" x14ac:dyDescent="0.35">
      <c r="C14096"/>
      <c r="D14096"/>
      <c r="E14096"/>
      <c r="F14096"/>
      <c r="G14096"/>
      <c r="H14096"/>
      <c r="I14096"/>
      <c r="J14096"/>
      <c r="K14096"/>
      <c r="L14096"/>
      <c r="M14096"/>
      <c r="N14096"/>
      <c r="O14096"/>
      <c r="P14096"/>
      <c r="Q14096"/>
    </row>
    <row r="14097" spans="3:17" x14ac:dyDescent="0.35">
      <c r="C14097"/>
      <c r="D14097"/>
      <c r="E14097"/>
      <c r="F14097"/>
      <c r="G14097"/>
      <c r="H14097"/>
      <c r="I14097"/>
      <c r="J14097"/>
      <c r="K14097"/>
      <c r="L14097"/>
      <c r="M14097"/>
      <c r="N14097"/>
      <c r="O14097"/>
      <c r="P14097"/>
      <c r="Q14097"/>
    </row>
    <row r="14098" spans="3:17" x14ac:dyDescent="0.35">
      <c r="C14098"/>
      <c r="D14098"/>
      <c r="E14098"/>
      <c r="F14098"/>
      <c r="G14098"/>
      <c r="H14098"/>
      <c r="I14098"/>
      <c r="J14098"/>
      <c r="K14098"/>
      <c r="L14098"/>
      <c r="M14098"/>
      <c r="N14098"/>
      <c r="O14098"/>
      <c r="P14098"/>
      <c r="Q14098"/>
    </row>
    <row r="14099" spans="3:17" x14ac:dyDescent="0.35">
      <c r="C14099"/>
      <c r="D14099"/>
      <c r="E14099"/>
      <c r="F14099"/>
      <c r="G14099"/>
      <c r="H14099"/>
      <c r="I14099"/>
      <c r="J14099"/>
      <c r="K14099"/>
      <c r="L14099"/>
      <c r="M14099"/>
      <c r="N14099"/>
      <c r="O14099"/>
      <c r="P14099"/>
      <c r="Q14099"/>
    </row>
    <row r="14100" spans="3:17" x14ac:dyDescent="0.35">
      <c r="C14100"/>
      <c r="D14100"/>
      <c r="E14100"/>
      <c r="F14100"/>
      <c r="G14100"/>
      <c r="H14100"/>
      <c r="I14100"/>
      <c r="J14100"/>
      <c r="K14100"/>
      <c r="L14100"/>
      <c r="M14100"/>
      <c r="N14100"/>
      <c r="O14100"/>
      <c r="P14100"/>
      <c r="Q14100"/>
    </row>
    <row r="14101" spans="3:17" x14ac:dyDescent="0.35">
      <c r="C14101"/>
      <c r="D14101"/>
      <c r="E14101"/>
      <c r="F14101"/>
      <c r="G14101"/>
      <c r="H14101"/>
      <c r="I14101"/>
      <c r="J14101"/>
      <c r="K14101"/>
      <c r="L14101"/>
      <c r="M14101"/>
      <c r="N14101"/>
      <c r="O14101"/>
      <c r="P14101"/>
      <c r="Q14101"/>
    </row>
    <row r="14102" spans="3:17" x14ac:dyDescent="0.35">
      <c r="C14102"/>
      <c r="D14102"/>
      <c r="E14102"/>
      <c r="F14102"/>
      <c r="G14102"/>
      <c r="H14102"/>
      <c r="I14102"/>
      <c r="J14102"/>
      <c r="K14102"/>
      <c r="L14102"/>
      <c r="M14102"/>
      <c r="N14102"/>
      <c r="O14102"/>
      <c r="P14102"/>
      <c r="Q14102"/>
    </row>
    <row r="14103" spans="3:17" x14ac:dyDescent="0.35">
      <c r="C14103"/>
      <c r="D14103"/>
      <c r="E14103"/>
      <c r="F14103"/>
      <c r="G14103"/>
      <c r="H14103"/>
      <c r="I14103"/>
      <c r="J14103"/>
      <c r="K14103"/>
      <c r="L14103"/>
      <c r="M14103"/>
      <c r="N14103"/>
      <c r="O14103"/>
      <c r="P14103"/>
      <c r="Q14103"/>
    </row>
    <row r="14104" spans="3:17" x14ac:dyDescent="0.35">
      <c r="C14104"/>
      <c r="D14104"/>
      <c r="E14104"/>
      <c r="F14104"/>
      <c r="G14104"/>
      <c r="H14104"/>
      <c r="I14104"/>
      <c r="J14104"/>
      <c r="K14104"/>
      <c r="L14104"/>
      <c r="M14104"/>
      <c r="N14104"/>
      <c r="O14104"/>
      <c r="P14104"/>
      <c r="Q14104"/>
    </row>
    <row r="14105" spans="3:17" x14ac:dyDescent="0.35">
      <c r="C14105"/>
      <c r="D14105"/>
      <c r="E14105"/>
      <c r="F14105"/>
      <c r="G14105"/>
      <c r="H14105"/>
      <c r="I14105"/>
      <c r="J14105"/>
      <c r="K14105"/>
      <c r="L14105"/>
      <c r="M14105"/>
      <c r="N14105"/>
      <c r="O14105"/>
      <c r="P14105"/>
      <c r="Q14105"/>
    </row>
    <row r="14106" spans="3:17" x14ac:dyDescent="0.35">
      <c r="C14106"/>
      <c r="D14106"/>
      <c r="E14106"/>
      <c r="F14106"/>
      <c r="G14106"/>
      <c r="H14106"/>
      <c r="I14106"/>
      <c r="J14106"/>
      <c r="K14106"/>
      <c r="L14106"/>
      <c r="M14106"/>
      <c r="N14106"/>
      <c r="O14106"/>
      <c r="P14106"/>
      <c r="Q14106"/>
    </row>
    <row r="14107" spans="3:17" x14ac:dyDescent="0.35">
      <c r="C14107"/>
      <c r="D14107"/>
      <c r="E14107"/>
      <c r="F14107"/>
      <c r="G14107"/>
      <c r="H14107"/>
      <c r="I14107"/>
      <c r="J14107"/>
      <c r="K14107"/>
      <c r="L14107"/>
      <c r="M14107"/>
      <c r="N14107"/>
      <c r="O14107"/>
      <c r="P14107"/>
      <c r="Q14107"/>
    </row>
    <row r="14108" spans="3:17" x14ac:dyDescent="0.35">
      <c r="C14108"/>
      <c r="D14108"/>
      <c r="E14108"/>
      <c r="F14108"/>
      <c r="G14108"/>
      <c r="H14108"/>
      <c r="I14108"/>
      <c r="J14108"/>
      <c r="K14108"/>
      <c r="L14108"/>
      <c r="M14108"/>
      <c r="N14108"/>
      <c r="O14108"/>
      <c r="P14108"/>
      <c r="Q14108"/>
    </row>
    <row r="14109" spans="3:17" x14ac:dyDescent="0.35">
      <c r="C14109"/>
      <c r="D14109"/>
      <c r="E14109"/>
      <c r="F14109"/>
      <c r="G14109"/>
      <c r="H14109"/>
      <c r="I14109"/>
      <c r="J14109"/>
      <c r="K14109"/>
      <c r="L14109"/>
      <c r="M14109"/>
      <c r="N14109"/>
      <c r="O14109"/>
      <c r="P14109"/>
      <c r="Q14109"/>
    </row>
    <row r="14110" spans="3:17" x14ac:dyDescent="0.35">
      <c r="C14110"/>
      <c r="D14110"/>
      <c r="E14110"/>
      <c r="F14110"/>
      <c r="G14110"/>
      <c r="H14110"/>
      <c r="I14110"/>
      <c r="J14110"/>
      <c r="K14110"/>
      <c r="L14110"/>
      <c r="M14110"/>
      <c r="N14110"/>
      <c r="O14110"/>
      <c r="P14110"/>
      <c r="Q14110"/>
    </row>
    <row r="14111" spans="3:17" x14ac:dyDescent="0.35">
      <c r="C14111"/>
      <c r="D14111"/>
      <c r="E14111"/>
      <c r="F14111"/>
      <c r="G14111"/>
      <c r="H14111"/>
      <c r="I14111"/>
      <c r="J14111"/>
      <c r="K14111"/>
      <c r="L14111"/>
      <c r="M14111"/>
      <c r="N14111"/>
      <c r="O14111"/>
      <c r="P14111"/>
      <c r="Q14111"/>
    </row>
    <row r="14112" spans="3:17" x14ac:dyDescent="0.35">
      <c r="C14112"/>
      <c r="D14112"/>
      <c r="E14112"/>
      <c r="F14112"/>
      <c r="G14112"/>
      <c r="H14112"/>
      <c r="I14112"/>
      <c r="J14112"/>
      <c r="K14112"/>
      <c r="L14112"/>
      <c r="M14112"/>
      <c r="N14112"/>
      <c r="O14112"/>
      <c r="P14112"/>
      <c r="Q14112"/>
    </row>
    <row r="14113" spans="3:17" x14ac:dyDescent="0.35">
      <c r="C14113"/>
      <c r="D14113"/>
      <c r="E14113"/>
      <c r="F14113"/>
      <c r="G14113"/>
      <c r="H14113"/>
      <c r="I14113"/>
      <c r="J14113"/>
      <c r="K14113"/>
      <c r="L14113"/>
      <c r="M14113"/>
      <c r="N14113"/>
      <c r="O14113"/>
      <c r="P14113"/>
      <c r="Q14113"/>
    </row>
    <row r="14114" spans="3:17" x14ac:dyDescent="0.35">
      <c r="C14114"/>
      <c r="D14114"/>
      <c r="E14114"/>
      <c r="F14114"/>
      <c r="G14114"/>
      <c r="H14114"/>
      <c r="I14114"/>
      <c r="J14114"/>
      <c r="K14114"/>
      <c r="L14114"/>
      <c r="M14114"/>
      <c r="N14114"/>
      <c r="O14114"/>
      <c r="P14114"/>
      <c r="Q14114"/>
    </row>
    <row r="14115" spans="3:17" x14ac:dyDescent="0.35">
      <c r="C14115"/>
      <c r="D14115"/>
      <c r="E14115"/>
      <c r="F14115"/>
      <c r="G14115"/>
      <c r="H14115"/>
      <c r="I14115"/>
      <c r="J14115"/>
      <c r="K14115"/>
      <c r="L14115"/>
      <c r="M14115"/>
      <c r="N14115"/>
      <c r="O14115"/>
      <c r="P14115"/>
      <c r="Q14115"/>
    </row>
    <row r="14116" spans="3:17" x14ac:dyDescent="0.35">
      <c r="C14116"/>
      <c r="D14116"/>
      <c r="E14116"/>
      <c r="F14116"/>
      <c r="G14116"/>
      <c r="H14116"/>
      <c r="I14116"/>
      <c r="J14116"/>
      <c r="K14116"/>
      <c r="L14116"/>
      <c r="M14116"/>
      <c r="N14116"/>
      <c r="O14116"/>
      <c r="P14116"/>
      <c r="Q14116"/>
    </row>
    <row r="14117" spans="3:17" x14ac:dyDescent="0.35">
      <c r="C14117"/>
      <c r="D14117"/>
      <c r="E14117"/>
      <c r="F14117"/>
      <c r="G14117"/>
      <c r="H14117"/>
      <c r="I14117"/>
      <c r="J14117"/>
      <c r="K14117"/>
      <c r="L14117"/>
      <c r="M14117"/>
      <c r="N14117"/>
      <c r="O14117"/>
      <c r="P14117"/>
      <c r="Q14117"/>
    </row>
    <row r="14118" spans="3:17" x14ac:dyDescent="0.35">
      <c r="C14118"/>
      <c r="D14118"/>
      <c r="E14118"/>
      <c r="F14118"/>
      <c r="G14118"/>
      <c r="H14118"/>
      <c r="I14118"/>
      <c r="J14118"/>
      <c r="K14118"/>
      <c r="L14118"/>
      <c r="M14118"/>
      <c r="N14118"/>
      <c r="O14118"/>
      <c r="P14118"/>
      <c r="Q14118"/>
    </row>
    <row r="14119" spans="3:17" x14ac:dyDescent="0.35">
      <c r="C14119"/>
      <c r="D14119"/>
      <c r="E14119"/>
      <c r="F14119"/>
      <c r="G14119"/>
      <c r="H14119"/>
      <c r="I14119"/>
      <c r="J14119"/>
      <c r="K14119"/>
      <c r="L14119"/>
      <c r="M14119"/>
      <c r="N14119"/>
      <c r="O14119"/>
      <c r="P14119"/>
      <c r="Q14119"/>
    </row>
    <row r="14120" spans="3:17" x14ac:dyDescent="0.35">
      <c r="C14120"/>
      <c r="D14120"/>
      <c r="E14120"/>
      <c r="F14120"/>
      <c r="G14120"/>
      <c r="H14120"/>
      <c r="I14120"/>
      <c r="J14120"/>
      <c r="K14120"/>
      <c r="L14120"/>
      <c r="M14120"/>
      <c r="N14120"/>
      <c r="O14120"/>
      <c r="P14120"/>
      <c r="Q14120"/>
    </row>
    <row r="14121" spans="3:17" x14ac:dyDescent="0.35">
      <c r="C14121"/>
      <c r="D14121"/>
      <c r="E14121"/>
      <c r="F14121"/>
      <c r="G14121"/>
      <c r="H14121"/>
      <c r="I14121"/>
      <c r="J14121"/>
      <c r="K14121"/>
      <c r="L14121"/>
      <c r="M14121"/>
      <c r="N14121"/>
      <c r="O14121"/>
      <c r="P14121"/>
      <c r="Q14121"/>
    </row>
    <row r="14122" spans="3:17" x14ac:dyDescent="0.35">
      <c r="C14122"/>
      <c r="D14122"/>
      <c r="E14122"/>
      <c r="F14122"/>
      <c r="G14122"/>
      <c r="H14122"/>
      <c r="I14122"/>
      <c r="J14122"/>
      <c r="K14122"/>
      <c r="L14122"/>
      <c r="M14122"/>
      <c r="N14122"/>
      <c r="O14122"/>
      <c r="P14122"/>
      <c r="Q14122"/>
    </row>
    <row r="14123" spans="3:17" x14ac:dyDescent="0.35">
      <c r="C14123"/>
      <c r="D14123"/>
      <c r="E14123"/>
      <c r="F14123"/>
      <c r="G14123"/>
      <c r="H14123"/>
      <c r="I14123"/>
      <c r="J14123"/>
      <c r="K14123"/>
      <c r="L14123"/>
      <c r="M14123"/>
      <c r="N14123"/>
      <c r="O14123"/>
      <c r="P14123"/>
      <c r="Q14123"/>
    </row>
    <row r="14124" spans="3:17" x14ac:dyDescent="0.35">
      <c r="C14124"/>
      <c r="D14124"/>
      <c r="E14124"/>
      <c r="F14124"/>
      <c r="G14124"/>
      <c r="H14124"/>
      <c r="I14124"/>
      <c r="J14124"/>
      <c r="K14124"/>
      <c r="L14124"/>
      <c r="M14124"/>
      <c r="N14124"/>
      <c r="O14124"/>
      <c r="P14124"/>
      <c r="Q14124"/>
    </row>
    <row r="14125" spans="3:17" x14ac:dyDescent="0.35">
      <c r="C14125"/>
      <c r="D14125"/>
      <c r="E14125"/>
      <c r="F14125"/>
      <c r="G14125"/>
      <c r="H14125"/>
      <c r="I14125"/>
      <c r="J14125"/>
      <c r="K14125"/>
      <c r="L14125"/>
      <c r="M14125"/>
      <c r="N14125"/>
      <c r="O14125"/>
      <c r="P14125"/>
      <c r="Q14125"/>
    </row>
    <row r="14126" spans="3:17" x14ac:dyDescent="0.35">
      <c r="C14126"/>
      <c r="D14126"/>
      <c r="E14126"/>
      <c r="F14126"/>
      <c r="G14126"/>
      <c r="H14126"/>
      <c r="I14126"/>
      <c r="J14126"/>
      <c r="K14126"/>
      <c r="L14126"/>
      <c r="M14126"/>
      <c r="N14126"/>
      <c r="O14126"/>
      <c r="P14126"/>
      <c r="Q14126"/>
    </row>
    <row r="14127" spans="3:17" x14ac:dyDescent="0.35">
      <c r="C14127"/>
      <c r="D14127"/>
      <c r="E14127"/>
      <c r="F14127"/>
      <c r="G14127"/>
      <c r="H14127"/>
      <c r="I14127"/>
      <c r="J14127"/>
      <c r="K14127"/>
      <c r="L14127"/>
      <c r="M14127"/>
      <c r="N14127"/>
      <c r="O14127"/>
      <c r="P14127"/>
      <c r="Q14127"/>
    </row>
    <row r="14128" spans="3:17" x14ac:dyDescent="0.35">
      <c r="C14128"/>
      <c r="D14128"/>
      <c r="E14128"/>
      <c r="F14128"/>
      <c r="G14128"/>
      <c r="H14128"/>
      <c r="I14128"/>
      <c r="J14128"/>
      <c r="K14128"/>
      <c r="L14128"/>
      <c r="M14128"/>
      <c r="N14128"/>
      <c r="O14128"/>
      <c r="P14128"/>
      <c r="Q14128"/>
    </row>
    <row r="14129" spans="3:17" x14ac:dyDescent="0.35">
      <c r="C14129"/>
      <c r="D14129"/>
      <c r="E14129"/>
      <c r="F14129"/>
      <c r="G14129"/>
      <c r="H14129"/>
      <c r="I14129"/>
      <c r="J14129"/>
      <c r="K14129"/>
      <c r="L14129"/>
      <c r="M14129"/>
      <c r="N14129"/>
      <c r="O14129"/>
      <c r="P14129"/>
      <c r="Q14129"/>
    </row>
    <row r="14130" spans="3:17" x14ac:dyDescent="0.35">
      <c r="C14130"/>
      <c r="D14130"/>
      <c r="E14130"/>
      <c r="F14130"/>
      <c r="G14130"/>
      <c r="H14130"/>
      <c r="I14130"/>
      <c r="J14130"/>
      <c r="K14130"/>
      <c r="L14130"/>
      <c r="M14130"/>
      <c r="N14130"/>
      <c r="O14130"/>
      <c r="P14130"/>
      <c r="Q14130"/>
    </row>
    <row r="14131" spans="3:17" x14ac:dyDescent="0.35">
      <c r="C14131"/>
      <c r="D14131"/>
      <c r="E14131"/>
      <c r="F14131"/>
      <c r="G14131"/>
      <c r="H14131"/>
      <c r="I14131"/>
      <c r="J14131"/>
      <c r="K14131"/>
      <c r="L14131"/>
      <c r="M14131"/>
      <c r="N14131"/>
      <c r="O14131"/>
      <c r="P14131"/>
      <c r="Q14131"/>
    </row>
    <row r="14132" spans="3:17" x14ac:dyDescent="0.35">
      <c r="C14132"/>
      <c r="D14132"/>
      <c r="E14132"/>
      <c r="F14132"/>
      <c r="G14132"/>
      <c r="H14132"/>
      <c r="I14132"/>
      <c r="J14132"/>
      <c r="K14132"/>
      <c r="L14132"/>
      <c r="M14132"/>
      <c r="N14132"/>
      <c r="O14132"/>
      <c r="P14132"/>
      <c r="Q14132"/>
    </row>
    <row r="14133" spans="3:17" x14ac:dyDescent="0.35">
      <c r="C14133"/>
      <c r="D14133"/>
      <c r="E14133"/>
      <c r="F14133"/>
      <c r="G14133"/>
      <c r="H14133"/>
      <c r="I14133"/>
      <c r="J14133"/>
      <c r="K14133"/>
      <c r="L14133"/>
      <c r="M14133"/>
      <c r="N14133"/>
      <c r="O14133"/>
      <c r="P14133"/>
      <c r="Q14133"/>
    </row>
    <row r="14134" spans="3:17" x14ac:dyDescent="0.35">
      <c r="C14134"/>
      <c r="D14134"/>
      <c r="E14134"/>
      <c r="F14134"/>
      <c r="G14134"/>
      <c r="H14134"/>
      <c r="I14134"/>
      <c r="J14134"/>
      <c r="K14134"/>
      <c r="L14134"/>
      <c r="M14134"/>
      <c r="N14134"/>
      <c r="O14134"/>
      <c r="P14134"/>
      <c r="Q14134"/>
    </row>
    <row r="14135" spans="3:17" x14ac:dyDescent="0.35">
      <c r="C14135"/>
      <c r="D14135"/>
      <c r="E14135"/>
      <c r="F14135"/>
      <c r="G14135"/>
      <c r="H14135"/>
      <c r="I14135"/>
      <c r="J14135"/>
      <c r="K14135"/>
      <c r="L14135"/>
      <c r="M14135"/>
      <c r="N14135"/>
      <c r="O14135"/>
      <c r="P14135"/>
      <c r="Q14135"/>
    </row>
    <row r="14136" spans="3:17" x14ac:dyDescent="0.35">
      <c r="C14136"/>
      <c r="D14136"/>
      <c r="E14136"/>
      <c r="F14136"/>
      <c r="G14136"/>
      <c r="H14136"/>
      <c r="I14136"/>
      <c r="J14136"/>
      <c r="K14136"/>
      <c r="L14136"/>
      <c r="M14136"/>
      <c r="N14136"/>
      <c r="O14136"/>
      <c r="P14136"/>
      <c r="Q14136"/>
    </row>
    <row r="14137" spans="3:17" x14ac:dyDescent="0.35">
      <c r="C14137"/>
      <c r="D14137"/>
      <c r="E14137"/>
      <c r="F14137"/>
      <c r="G14137"/>
      <c r="H14137"/>
      <c r="I14137"/>
      <c r="J14137"/>
      <c r="K14137"/>
      <c r="L14137"/>
      <c r="M14137"/>
      <c r="N14137"/>
      <c r="O14137"/>
      <c r="P14137"/>
      <c r="Q14137"/>
    </row>
    <row r="14138" spans="3:17" x14ac:dyDescent="0.35">
      <c r="C14138"/>
      <c r="D14138"/>
      <c r="E14138"/>
      <c r="F14138"/>
      <c r="G14138"/>
      <c r="H14138"/>
      <c r="I14138"/>
      <c r="J14138"/>
      <c r="K14138"/>
      <c r="L14138"/>
      <c r="M14138"/>
      <c r="N14138"/>
      <c r="O14138"/>
      <c r="P14138"/>
      <c r="Q14138"/>
    </row>
    <row r="14139" spans="3:17" x14ac:dyDescent="0.35">
      <c r="C14139"/>
      <c r="D14139"/>
      <c r="E14139"/>
      <c r="F14139"/>
      <c r="G14139"/>
      <c r="H14139"/>
      <c r="I14139"/>
      <c r="J14139"/>
      <c r="K14139"/>
      <c r="L14139"/>
      <c r="M14139"/>
      <c r="N14139"/>
      <c r="O14139"/>
      <c r="P14139"/>
      <c r="Q14139"/>
    </row>
    <row r="14140" spans="3:17" x14ac:dyDescent="0.35">
      <c r="C14140"/>
      <c r="D14140"/>
      <c r="E14140"/>
      <c r="F14140"/>
      <c r="G14140"/>
      <c r="H14140"/>
      <c r="I14140"/>
      <c r="J14140"/>
      <c r="K14140"/>
      <c r="L14140"/>
      <c r="M14140"/>
      <c r="N14140"/>
      <c r="O14140"/>
      <c r="P14140"/>
      <c r="Q14140"/>
    </row>
    <row r="14141" spans="3:17" x14ac:dyDescent="0.35">
      <c r="C14141"/>
      <c r="D14141"/>
      <c r="E14141"/>
      <c r="F14141"/>
      <c r="G14141"/>
      <c r="H14141"/>
      <c r="I14141"/>
      <c r="J14141"/>
      <c r="K14141"/>
      <c r="L14141"/>
      <c r="M14141"/>
      <c r="N14141"/>
      <c r="O14141"/>
      <c r="P14141"/>
      <c r="Q14141"/>
    </row>
    <row r="14142" spans="3:17" x14ac:dyDescent="0.35">
      <c r="C14142"/>
      <c r="D14142"/>
      <c r="E14142"/>
      <c r="F14142"/>
      <c r="G14142"/>
      <c r="H14142"/>
      <c r="I14142"/>
      <c r="J14142"/>
      <c r="K14142"/>
      <c r="L14142"/>
      <c r="M14142"/>
      <c r="N14142"/>
      <c r="O14142"/>
      <c r="P14142"/>
      <c r="Q14142"/>
    </row>
    <row r="14143" spans="3:17" x14ac:dyDescent="0.35">
      <c r="C14143"/>
      <c r="D14143"/>
      <c r="E14143"/>
      <c r="F14143"/>
      <c r="G14143"/>
      <c r="H14143"/>
      <c r="I14143"/>
      <c r="J14143"/>
      <c r="K14143"/>
      <c r="L14143"/>
      <c r="M14143"/>
      <c r="N14143"/>
      <c r="O14143"/>
      <c r="P14143"/>
      <c r="Q14143"/>
    </row>
    <row r="14144" spans="3:17" x14ac:dyDescent="0.35">
      <c r="C14144"/>
      <c r="D14144"/>
      <c r="E14144"/>
      <c r="F14144"/>
      <c r="G14144"/>
      <c r="H14144"/>
      <c r="I14144"/>
      <c r="J14144"/>
      <c r="K14144"/>
      <c r="L14144"/>
      <c r="M14144"/>
      <c r="N14144"/>
      <c r="O14144"/>
      <c r="P14144"/>
      <c r="Q14144"/>
    </row>
    <row r="14145" spans="3:17" x14ac:dyDescent="0.35">
      <c r="C14145"/>
      <c r="D14145"/>
      <c r="E14145"/>
      <c r="F14145"/>
      <c r="G14145"/>
      <c r="H14145"/>
      <c r="I14145"/>
      <c r="J14145"/>
      <c r="K14145"/>
      <c r="L14145"/>
      <c r="M14145"/>
      <c r="N14145"/>
      <c r="O14145"/>
      <c r="P14145"/>
      <c r="Q14145"/>
    </row>
    <row r="14146" spans="3:17" x14ac:dyDescent="0.35">
      <c r="C14146"/>
      <c r="D14146"/>
      <c r="E14146"/>
      <c r="F14146"/>
      <c r="G14146"/>
      <c r="H14146"/>
      <c r="I14146"/>
      <c r="J14146"/>
      <c r="K14146"/>
      <c r="L14146"/>
      <c r="M14146"/>
      <c r="N14146"/>
      <c r="O14146"/>
      <c r="P14146"/>
      <c r="Q14146"/>
    </row>
    <row r="14147" spans="3:17" x14ac:dyDescent="0.35">
      <c r="C14147"/>
      <c r="D14147"/>
      <c r="E14147"/>
      <c r="F14147"/>
      <c r="G14147"/>
      <c r="H14147"/>
      <c r="I14147"/>
      <c r="J14147"/>
      <c r="K14147"/>
      <c r="L14147"/>
      <c r="M14147"/>
      <c r="N14147"/>
      <c r="O14147"/>
      <c r="P14147"/>
      <c r="Q14147"/>
    </row>
    <row r="14148" spans="3:17" x14ac:dyDescent="0.35">
      <c r="C14148"/>
      <c r="D14148"/>
      <c r="E14148"/>
      <c r="F14148"/>
      <c r="G14148"/>
      <c r="H14148"/>
      <c r="I14148"/>
      <c r="J14148"/>
      <c r="K14148"/>
      <c r="L14148"/>
      <c r="M14148"/>
      <c r="N14148"/>
      <c r="O14148"/>
      <c r="P14148"/>
      <c r="Q14148"/>
    </row>
    <row r="14149" spans="3:17" x14ac:dyDescent="0.35">
      <c r="C14149"/>
      <c r="D14149"/>
      <c r="E14149"/>
      <c r="F14149"/>
      <c r="G14149"/>
      <c r="H14149"/>
      <c r="I14149"/>
      <c r="J14149"/>
      <c r="K14149"/>
      <c r="L14149"/>
      <c r="M14149"/>
      <c r="N14149"/>
      <c r="O14149"/>
      <c r="P14149"/>
      <c r="Q14149"/>
    </row>
    <row r="14150" spans="3:17" x14ac:dyDescent="0.35">
      <c r="C14150"/>
      <c r="D14150"/>
      <c r="E14150"/>
      <c r="F14150"/>
      <c r="G14150"/>
      <c r="H14150"/>
      <c r="I14150"/>
      <c r="J14150"/>
      <c r="K14150"/>
      <c r="L14150"/>
      <c r="M14150"/>
      <c r="N14150"/>
      <c r="O14150"/>
      <c r="P14150"/>
      <c r="Q14150"/>
    </row>
    <row r="14151" spans="3:17" x14ac:dyDescent="0.35">
      <c r="C14151"/>
      <c r="D14151"/>
      <c r="E14151"/>
      <c r="F14151"/>
      <c r="G14151"/>
      <c r="H14151"/>
      <c r="I14151"/>
      <c r="J14151"/>
      <c r="K14151"/>
      <c r="L14151"/>
      <c r="M14151"/>
      <c r="N14151"/>
      <c r="O14151"/>
      <c r="P14151"/>
      <c r="Q14151"/>
    </row>
    <row r="14152" spans="3:17" x14ac:dyDescent="0.35">
      <c r="C14152"/>
      <c r="D14152"/>
      <c r="E14152"/>
      <c r="F14152"/>
      <c r="G14152"/>
      <c r="H14152"/>
      <c r="I14152"/>
      <c r="J14152"/>
      <c r="K14152"/>
      <c r="L14152"/>
      <c r="M14152"/>
      <c r="N14152"/>
      <c r="O14152"/>
      <c r="P14152"/>
      <c r="Q14152"/>
    </row>
    <row r="14153" spans="3:17" x14ac:dyDescent="0.35">
      <c r="C14153"/>
      <c r="D14153"/>
      <c r="E14153"/>
      <c r="F14153"/>
      <c r="G14153"/>
      <c r="H14153"/>
      <c r="I14153"/>
      <c r="J14153"/>
      <c r="K14153"/>
      <c r="L14153"/>
      <c r="M14153"/>
      <c r="N14153"/>
      <c r="O14153"/>
      <c r="P14153"/>
      <c r="Q14153"/>
    </row>
    <row r="14154" spans="3:17" x14ac:dyDescent="0.35">
      <c r="C14154"/>
      <c r="D14154"/>
      <c r="E14154"/>
      <c r="F14154"/>
      <c r="G14154"/>
      <c r="H14154"/>
      <c r="I14154"/>
      <c r="J14154"/>
      <c r="K14154"/>
      <c r="L14154"/>
      <c r="M14154"/>
      <c r="N14154"/>
      <c r="O14154"/>
      <c r="P14154"/>
      <c r="Q14154"/>
    </row>
    <row r="14155" spans="3:17" x14ac:dyDescent="0.35">
      <c r="C14155"/>
      <c r="D14155"/>
      <c r="E14155"/>
      <c r="F14155"/>
      <c r="G14155"/>
      <c r="H14155"/>
      <c r="I14155"/>
      <c r="J14155"/>
      <c r="K14155"/>
      <c r="L14155"/>
      <c r="M14155"/>
      <c r="N14155"/>
      <c r="O14155"/>
      <c r="P14155"/>
      <c r="Q14155"/>
    </row>
    <row r="14156" spans="3:17" x14ac:dyDescent="0.35">
      <c r="C14156"/>
      <c r="D14156"/>
      <c r="E14156"/>
      <c r="F14156"/>
      <c r="G14156"/>
      <c r="H14156"/>
      <c r="I14156"/>
      <c r="J14156"/>
      <c r="K14156"/>
      <c r="L14156"/>
      <c r="M14156"/>
      <c r="N14156"/>
      <c r="O14156"/>
      <c r="P14156"/>
      <c r="Q14156"/>
    </row>
    <row r="14157" spans="3:17" x14ac:dyDescent="0.35">
      <c r="C14157"/>
      <c r="D14157"/>
      <c r="E14157"/>
      <c r="F14157"/>
      <c r="G14157"/>
      <c r="H14157"/>
      <c r="I14157"/>
      <c r="J14157"/>
      <c r="K14157"/>
      <c r="L14157"/>
      <c r="M14157"/>
      <c r="N14157"/>
      <c r="O14157"/>
      <c r="P14157"/>
      <c r="Q14157"/>
    </row>
    <row r="14158" spans="3:17" x14ac:dyDescent="0.35">
      <c r="C14158"/>
      <c r="D14158"/>
      <c r="E14158"/>
      <c r="F14158"/>
      <c r="G14158"/>
      <c r="H14158"/>
      <c r="I14158"/>
      <c r="J14158"/>
      <c r="K14158"/>
      <c r="L14158"/>
      <c r="M14158"/>
      <c r="N14158"/>
      <c r="O14158"/>
      <c r="P14158"/>
      <c r="Q14158"/>
    </row>
    <row r="14159" spans="3:17" x14ac:dyDescent="0.35">
      <c r="C14159"/>
      <c r="D14159"/>
      <c r="E14159"/>
      <c r="F14159"/>
      <c r="G14159"/>
      <c r="H14159"/>
      <c r="I14159"/>
      <c r="J14159"/>
      <c r="K14159"/>
      <c r="L14159"/>
      <c r="M14159"/>
      <c r="N14159"/>
      <c r="O14159"/>
      <c r="P14159"/>
      <c r="Q14159"/>
    </row>
    <row r="14160" spans="3:17" x14ac:dyDescent="0.35">
      <c r="C14160"/>
      <c r="D14160"/>
      <c r="E14160"/>
      <c r="F14160"/>
      <c r="G14160"/>
      <c r="H14160"/>
      <c r="I14160"/>
      <c r="J14160"/>
      <c r="K14160"/>
      <c r="L14160"/>
      <c r="M14160"/>
      <c r="N14160"/>
      <c r="O14160"/>
      <c r="P14160"/>
      <c r="Q14160"/>
    </row>
    <row r="14161" spans="3:17" x14ac:dyDescent="0.35">
      <c r="C14161"/>
      <c r="D14161"/>
      <c r="E14161"/>
      <c r="F14161"/>
      <c r="G14161"/>
      <c r="H14161"/>
      <c r="I14161"/>
      <c r="J14161"/>
      <c r="K14161"/>
      <c r="L14161"/>
      <c r="M14161"/>
      <c r="N14161"/>
      <c r="O14161"/>
      <c r="P14161"/>
      <c r="Q14161"/>
    </row>
    <row r="14162" spans="3:17" x14ac:dyDescent="0.35">
      <c r="C14162"/>
      <c r="D14162"/>
      <c r="E14162"/>
      <c r="F14162"/>
      <c r="G14162"/>
      <c r="H14162"/>
      <c r="I14162"/>
      <c r="J14162"/>
      <c r="K14162"/>
      <c r="L14162"/>
      <c r="M14162"/>
      <c r="N14162"/>
      <c r="O14162"/>
      <c r="P14162"/>
      <c r="Q14162"/>
    </row>
    <row r="14163" spans="3:17" x14ac:dyDescent="0.35">
      <c r="C14163"/>
      <c r="D14163"/>
      <c r="E14163"/>
      <c r="F14163"/>
      <c r="G14163"/>
      <c r="H14163"/>
      <c r="I14163"/>
      <c r="J14163"/>
      <c r="K14163"/>
      <c r="L14163"/>
      <c r="M14163"/>
      <c r="N14163"/>
      <c r="O14163"/>
      <c r="P14163"/>
      <c r="Q14163"/>
    </row>
    <row r="14164" spans="3:17" x14ac:dyDescent="0.35">
      <c r="C14164"/>
      <c r="D14164"/>
      <c r="E14164"/>
      <c r="F14164"/>
      <c r="G14164"/>
      <c r="H14164"/>
      <c r="I14164"/>
      <c r="J14164"/>
      <c r="K14164"/>
      <c r="L14164"/>
      <c r="M14164"/>
      <c r="N14164"/>
      <c r="O14164"/>
      <c r="P14164"/>
      <c r="Q14164"/>
    </row>
    <row r="14165" spans="3:17" x14ac:dyDescent="0.35">
      <c r="C14165"/>
      <c r="D14165"/>
      <c r="E14165"/>
      <c r="F14165"/>
      <c r="G14165"/>
      <c r="H14165"/>
      <c r="I14165"/>
      <c r="J14165"/>
      <c r="K14165"/>
      <c r="L14165"/>
      <c r="M14165"/>
      <c r="N14165"/>
      <c r="O14165"/>
      <c r="P14165"/>
      <c r="Q14165"/>
    </row>
    <row r="14166" spans="3:17" x14ac:dyDescent="0.35">
      <c r="C14166"/>
      <c r="D14166"/>
      <c r="E14166"/>
      <c r="F14166"/>
      <c r="G14166"/>
      <c r="H14166"/>
      <c r="I14166"/>
      <c r="J14166"/>
      <c r="K14166"/>
      <c r="L14166"/>
      <c r="M14166"/>
      <c r="N14166"/>
      <c r="O14166"/>
      <c r="P14166"/>
      <c r="Q14166"/>
    </row>
    <row r="14167" spans="3:17" x14ac:dyDescent="0.35">
      <c r="C14167"/>
      <c r="D14167"/>
      <c r="E14167"/>
      <c r="F14167"/>
      <c r="G14167"/>
      <c r="H14167"/>
      <c r="I14167"/>
      <c r="J14167"/>
      <c r="K14167"/>
      <c r="L14167"/>
      <c r="M14167"/>
      <c r="N14167"/>
      <c r="O14167"/>
      <c r="P14167"/>
      <c r="Q14167"/>
    </row>
    <row r="14168" spans="3:17" x14ac:dyDescent="0.35">
      <c r="C14168"/>
      <c r="D14168"/>
      <c r="E14168"/>
      <c r="F14168"/>
      <c r="G14168"/>
      <c r="H14168"/>
      <c r="I14168"/>
      <c r="J14168"/>
      <c r="K14168"/>
      <c r="L14168"/>
      <c r="M14168"/>
      <c r="N14168"/>
      <c r="O14168"/>
      <c r="P14168"/>
      <c r="Q14168"/>
    </row>
    <row r="14169" spans="3:17" x14ac:dyDescent="0.35">
      <c r="C14169"/>
      <c r="D14169"/>
      <c r="E14169"/>
      <c r="F14169"/>
      <c r="G14169"/>
      <c r="H14169"/>
      <c r="I14169"/>
      <c r="J14169"/>
      <c r="K14169"/>
      <c r="L14169"/>
      <c r="M14169"/>
      <c r="N14169"/>
      <c r="O14169"/>
      <c r="P14169"/>
      <c r="Q14169"/>
    </row>
    <row r="14170" spans="3:17" x14ac:dyDescent="0.35">
      <c r="C14170"/>
      <c r="D14170"/>
      <c r="E14170"/>
      <c r="F14170"/>
      <c r="G14170"/>
      <c r="H14170"/>
      <c r="I14170"/>
      <c r="J14170"/>
      <c r="K14170"/>
      <c r="L14170"/>
      <c r="M14170"/>
      <c r="N14170"/>
      <c r="O14170"/>
      <c r="P14170"/>
      <c r="Q14170"/>
    </row>
    <row r="14171" spans="3:17" x14ac:dyDescent="0.35">
      <c r="C14171"/>
      <c r="D14171"/>
      <c r="E14171"/>
      <c r="F14171"/>
      <c r="G14171"/>
      <c r="H14171"/>
      <c r="I14171"/>
      <c r="J14171"/>
      <c r="K14171"/>
      <c r="L14171"/>
      <c r="M14171"/>
      <c r="N14171"/>
      <c r="O14171"/>
      <c r="P14171"/>
      <c r="Q14171"/>
    </row>
    <row r="14172" spans="3:17" x14ac:dyDescent="0.35">
      <c r="C14172"/>
      <c r="D14172"/>
      <c r="E14172"/>
      <c r="F14172"/>
      <c r="G14172"/>
      <c r="H14172"/>
      <c r="I14172"/>
      <c r="J14172"/>
      <c r="K14172"/>
      <c r="L14172"/>
      <c r="M14172"/>
      <c r="N14172"/>
      <c r="O14172"/>
      <c r="P14172"/>
      <c r="Q14172"/>
    </row>
    <row r="14173" spans="3:17" x14ac:dyDescent="0.35">
      <c r="C14173"/>
      <c r="D14173"/>
      <c r="E14173"/>
      <c r="F14173"/>
      <c r="G14173"/>
      <c r="H14173"/>
      <c r="I14173"/>
      <c r="J14173"/>
      <c r="K14173"/>
      <c r="L14173"/>
      <c r="M14173"/>
      <c r="N14173"/>
      <c r="O14173"/>
      <c r="P14173"/>
      <c r="Q14173"/>
    </row>
    <row r="14174" spans="3:17" x14ac:dyDescent="0.35">
      <c r="C14174"/>
      <c r="D14174"/>
      <c r="E14174"/>
      <c r="F14174"/>
      <c r="G14174"/>
      <c r="H14174"/>
      <c r="I14174"/>
      <c r="J14174"/>
      <c r="K14174"/>
      <c r="L14174"/>
      <c r="M14174"/>
      <c r="N14174"/>
      <c r="O14174"/>
      <c r="P14174"/>
      <c r="Q14174"/>
    </row>
    <row r="14175" spans="3:17" x14ac:dyDescent="0.35">
      <c r="C14175"/>
      <c r="D14175"/>
      <c r="E14175"/>
      <c r="F14175"/>
      <c r="G14175"/>
      <c r="H14175"/>
      <c r="I14175"/>
      <c r="J14175"/>
      <c r="K14175"/>
      <c r="L14175"/>
      <c r="M14175"/>
      <c r="N14175"/>
      <c r="O14175"/>
      <c r="P14175"/>
      <c r="Q14175"/>
    </row>
    <row r="14176" spans="3:17" x14ac:dyDescent="0.35">
      <c r="C14176"/>
      <c r="D14176"/>
      <c r="E14176"/>
      <c r="F14176"/>
      <c r="G14176"/>
      <c r="H14176"/>
      <c r="I14176"/>
      <c r="J14176"/>
      <c r="K14176"/>
      <c r="L14176"/>
      <c r="M14176"/>
      <c r="N14176"/>
      <c r="O14176"/>
      <c r="P14176"/>
      <c r="Q14176"/>
    </row>
    <row r="14177" spans="3:17" x14ac:dyDescent="0.35">
      <c r="C14177"/>
      <c r="D14177"/>
      <c r="E14177"/>
      <c r="F14177"/>
      <c r="G14177"/>
      <c r="H14177"/>
      <c r="I14177"/>
      <c r="J14177"/>
      <c r="K14177"/>
      <c r="L14177"/>
      <c r="M14177"/>
      <c r="N14177"/>
      <c r="O14177"/>
      <c r="P14177"/>
      <c r="Q14177"/>
    </row>
    <row r="14178" spans="3:17" x14ac:dyDescent="0.35">
      <c r="C14178"/>
      <c r="D14178"/>
      <c r="E14178"/>
      <c r="F14178"/>
      <c r="G14178"/>
      <c r="H14178"/>
      <c r="I14178"/>
      <c r="J14178"/>
      <c r="K14178"/>
      <c r="L14178"/>
      <c r="M14178"/>
      <c r="N14178"/>
      <c r="O14178"/>
      <c r="P14178"/>
      <c r="Q14178"/>
    </row>
    <row r="14179" spans="3:17" x14ac:dyDescent="0.35">
      <c r="C14179"/>
      <c r="D14179"/>
      <c r="E14179"/>
      <c r="F14179"/>
      <c r="G14179"/>
      <c r="H14179"/>
      <c r="I14179"/>
      <c r="J14179"/>
      <c r="K14179"/>
      <c r="L14179"/>
      <c r="M14179"/>
      <c r="N14179"/>
      <c r="O14179"/>
      <c r="P14179"/>
      <c r="Q14179"/>
    </row>
    <row r="14180" spans="3:17" x14ac:dyDescent="0.35">
      <c r="C14180"/>
      <c r="D14180"/>
      <c r="E14180"/>
      <c r="F14180"/>
      <c r="G14180"/>
      <c r="H14180"/>
      <c r="I14180"/>
      <c r="J14180"/>
      <c r="K14180"/>
      <c r="L14180"/>
      <c r="M14180"/>
      <c r="N14180"/>
      <c r="O14180"/>
      <c r="P14180"/>
      <c r="Q14180"/>
    </row>
    <row r="14181" spans="3:17" x14ac:dyDescent="0.35">
      <c r="C14181"/>
      <c r="D14181"/>
      <c r="E14181"/>
      <c r="F14181"/>
      <c r="G14181"/>
      <c r="H14181"/>
      <c r="I14181"/>
      <c r="J14181"/>
      <c r="K14181"/>
      <c r="L14181"/>
      <c r="M14181"/>
      <c r="N14181"/>
      <c r="O14181"/>
      <c r="P14181"/>
      <c r="Q14181"/>
    </row>
    <row r="14182" spans="3:17" x14ac:dyDescent="0.35">
      <c r="C14182"/>
      <c r="D14182"/>
      <c r="E14182"/>
      <c r="F14182"/>
      <c r="G14182"/>
      <c r="H14182"/>
      <c r="I14182"/>
      <c r="J14182"/>
      <c r="K14182"/>
      <c r="L14182"/>
      <c r="M14182"/>
      <c r="N14182"/>
      <c r="O14182"/>
      <c r="P14182"/>
      <c r="Q14182"/>
    </row>
    <row r="14183" spans="3:17" x14ac:dyDescent="0.35">
      <c r="C14183"/>
      <c r="D14183"/>
      <c r="E14183"/>
      <c r="F14183"/>
      <c r="G14183"/>
      <c r="H14183"/>
      <c r="I14183"/>
      <c r="J14183"/>
      <c r="K14183"/>
      <c r="L14183"/>
      <c r="M14183"/>
      <c r="N14183"/>
      <c r="O14183"/>
      <c r="P14183"/>
      <c r="Q14183"/>
    </row>
    <row r="14184" spans="3:17" x14ac:dyDescent="0.35">
      <c r="C14184"/>
      <c r="D14184"/>
      <c r="E14184"/>
      <c r="F14184"/>
      <c r="G14184"/>
      <c r="H14184"/>
      <c r="I14184"/>
      <c r="J14184"/>
      <c r="K14184"/>
      <c r="L14184"/>
      <c r="M14184"/>
      <c r="N14184"/>
      <c r="O14184"/>
      <c r="P14184"/>
      <c r="Q14184"/>
    </row>
    <row r="14185" spans="3:17" x14ac:dyDescent="0.35">
      <c r="C14185"/>
      <c r="D14185"/>
      <c r="E14185"/>
      <c r="F14185"/>
      <c r="G14185"/>
      <c r="H14185"/>
      <c r="I14185"/>
      <c r="J14185"/>
      <c r="K14185"/>
      <c r="L14185"/>
      <c r="M14185"/>
      <c r="N14185"/>
      <c r="O14185"/>
      <c r="P14185"/>
      <c r="Q14185"/>
    </row>
    <row r="14186" spans="3:17" x14ac:dyDescent="0.35">
      <c r="C14186"/>
      <c r="D14186"/>
      <c r="E14186"/>
      <c r="F14186"/>
      <c r="G14186"/>
      <c r="H14186"/>
      <c r="I14186"/>
      <c r="J14186"/>
      <c r="K14186"/>
      <c r="L14186"/>
      <c r="M14186"/>
      <c r="N14186"/>
      <c r="O14186"/>
      <c r="P14186"/>
      <c r="Q14186"/>
    </row>
    <row r="14187" spans="3:17" x14ac:dyDescent="0.35">
      <c r="C14187"/>
      <c r="D14187"/>
      <c r="E14187"/>
      <c r="F14187"/>
      <c r="G14187"/>
      <c r="H14187"/>
      <c r="I14187"/>
      <c r="J14187"/>
      <c r="K14187"/>
      <c r="L14187"/>
      <c r="M14187"/>
      <c r="N14187"/>
      <c r="O14187"/>
      <c r="P14187"/>
      <c r="Q14187"/>
    </row>
    <row r="14188" spans="3:17" x14ac:dyDescent="0.35">
      <c r="C14188"/>
      <c r="D14188"/>
      <c r="E14188"/>
      <c r="F14188"/>
      <c r="G14188"/>
      <c r="H14188"/>
      <c r="I14188"/>
      <c r="J14188"/>
      <c r="K14188"/>
      <c r="L14188"/>
      <c r="M14188"/>
      <c r="N14188"/>
      <c r="O14188"/>
      <c r="P14188"/>
      <c r="Q14188"/>
    </row>
    <row r="14189" spans="3:17" x14ac:dyDescent="0.35">
      <c r="C14189"/>
      <c r="D14189"/>
      <c r="E14189"/>
      <c r="F14189"/>
      <c r="G14189"/>
      <c r="H14189"/>
      <c r="I14189"/>
      <c r="J14189"/>
      <c r="K14189"/>
      <c r="L14189"/>
      <c r="M14189"/>
      <c r="N14189"/>
      <c r="O14189"/>
      <c r="P14189"/>
      <c r="Q14189"/>
    </row>
    <row r="14190" spans="3:17" x14ac:dyDescent="0.35">
      <c r="C14190"/>
      <c r="D14190"/>
      <c r="E14190"/>
      <c r="F14190"/>
      <c r="G14190"/>
      <c r="H14190"/>
      <c r="I14190"/>
      <c r="J14190"/>
      <c r="K14190"/>
      <c r="L14190"/>
      <c r="M14190"/>
      <c r="N14190"/>
      <c r="O14190"/>
      <c r="P14190"/>
      <c r="Q14190"/>
    </row>
    <row r="14191" spans="3:17" x14ac:dyDescent="0.35">
      <c r="C14191"/>
      <c r="D14191"/>
      <c r="E14191"/>
      <c r="F14191"/>
      <c r="G14191"/>
      <c r="H14191"/>
      <c r="I14191"/>
      <c r="J14191"/>
      <c r="K14191"/>
      <c r="L14191"/>
      <c r="M14191"/>
      <c r="N14191"/>
      <c r="O14191"/>
      <c r="P14191"/>
      <c r="Q14191"/>
    </row>
    <row r="14192" spans="3:17" x14ac:dyDescent="0.35">
      <c r="C14192"/>
      <c r="D14192"/>
      <c r="E14192"/>
      <c r="F14192"/>
      <c r="G14192"/>
      <c r="H14192"/>
      <c r="I14192"/>
      <c r="J14192"/>
      <c r="K14192"/>
      <c r="L14192"/>
      <c r="M14192"/>
      <c r="N14192"/>
      <c r="O14192"/>
      <c r="P14192"/>
      <c r="Q14192"/>
    </row>
    <row r="14193" spans="3:17" x14ac:dyDescent="0.35">
      <c r="C14193"/>
      <c r="D14193"/>
      <c r="E14193"/>
      <c r="F14193"/>
      <c r="G14193"/>
      <c r="H14193"/>
      <c r="I14193"/>
      <c r="J14193"/>
      <c r="K14193"/>
      <c r="L14193"/>
      <c r="M14193"/>
      <c r="N14193"/>
      <c r="O14193"/>
      <c r="P14193"/>
      <c r="Q14193"/>
    </row>
    <row r="14194" spans="3:17" x14ac:dyDescent="0.35">
      <c r="C14194"/>
      <c r="D14194"/>
      <c r="E14194"/>
      <c r="F14194"/>
      <c r="G14194"/>
      <c r="H14194"/>
      <c r="I14194"/>
      <c r="J14194"/>
      <c r="K14194"/>
      <c r="L14194"/>
      <c r="M14194"/>
      <c r="N14194"/>
      <c r="O14194"/>
      <c r="P14194"/>
      <c r="Q14194"/>
    </row>
    <row r="14195" spans="3:17" x14ac:dyDescent="0.35">
      <c r="C14195"/>
      <c r="D14195"/>
      <c r="E14195"/>
      <c r="F14195"/>
      <c r="G14195"/>
      <c r="H14195"/>
      <c r="I14195"/>
      <c r="J14195"/>
      <c r="K14195"/>
      <c r="L14195"/>
      <c r="M14195"/>
      <c r="N14195"/>
      <c r="O14195"/>
      <c r="P14195"/>
      <c r="Q14195"/>
    </row>
    <row r="14196" spans="3:17" x14ac:dyDescent="0.35">
      <c r="C14196"/>
      <c r="D14196"/>
      <c r="E14196"/>
      <c r="F14196"/>
      <c r="G14196"/>
      <c r="H14196"/>
      <c r="I14196"/>
      <c r="J14196"/>
      <c r="K14196"/>
      <c r="L14196"/>
      <c r="M14196"/>
      <c r="N14196"/>
      <c r="O14196"/>
      <c r="P14196"/>
      <c r="Q14196"/>
    </row>
    <row r="14197" spans="3:17" x14ac:dyDescent="0.35">
      <c r="C14197"/>
      <c r="D14197"/>
      <c r="E14197"/>
      <c r="F14197"/>
      <c r="G14197"/>
      <c r="H14197"/>
      <c r="I14197"/>
      <c r="J14197"/>
      <c r="K14197"/>
      <c r="L14197"/>
      <c r="M14197"/>
      <c r="N14197"/>
      <c r="O14197"/>
      <c r="P14197"/>
      <c r="Q14197"/>
    </row>
    <row r="14198" spans="3:17" x14ac:dyDescent="0.35">
      <c r="C14198"/>
      <c r="D14198"/>
      <c r="E14198"/>
      <c r="F14198"/>
      <c r="G14198"/>
      <c r="H14198"/>
      <c r="I14198"/>
      <c r="J14198"/>
      <c r="K14198"/>
      <c r="L14198"/>
      <c r="M14198"/>
      <c r="N14198"/>
      <c r="O14198"/>
      <c r="P14198"/>
      <c r="Q14198"/>
    </row>
    <row r="14199" spans="3:17" x14ac:dyDescent="0.35">
      <c r="C14199"/>
      <c r="D14199"/>
      <c r="E14199"/>
      <c r="F14199"/>
      <c r="G14199"/>
      <c r="H14199"/>
      <c r="I14199"/>
      <c r="J14199"/>
      <c r="K14199"/>
      <c r="L14199"/>
      <c r="M14199"/>
      <c r="N14199"/>
      <c r="O14199"/>
      <c r="P14199"/>
      <c r="Q14199"/>
    </row>
    <row r="14200" spans="3:17" x14ac:dyDescent="0.35">
      <c r="C14200"/>
      <c r="D14200"/>
      <c r="E14200"/>
      <c r="F14200"/>
      <c r="G14200"/>
      <c r="H14200"/>
      <c r="I14200"/>
      <c r="J14200"/>
      <c r="K14200"/>
      <c r="L14200"/>
      <c r="M14200"/>
      <c r="N14200"/>
      <c r="O14200"/>
      <c r="P14200"/>
      <c r="Q14200"/>
    </row>
    <row r="14201" spans="3:17" x14ac:dyDescent="0.35">
      <c r="C14201"/>
      <c r="D14201"/>
      <c r="E14201"/>
      <c r="F14201"/>
      <c r="G14201"/>
      <c r="H14201"/>
      <c r="I14201"/>
      <c r="J14201"/>
      <c r="K14201"/>
      <c r="L14201"/>
      <c r="M14201"/>
      <c r="N14201"/>
      <c r="O14201"/>
      <c r="P14201"/>
      <c r="Q14201"/>
    </row>
    <row r="14202" spans="3:17" x14ac:dyDescent="0.35">
      <c r="C14202"/>
      <c r="D14202"/>
      <c r="E14202"/>
      <c r="F14202"/>
      <c r="G14202"/>
      <c r="H14202"/>
      <c r="I14202"/>
      <c r="J14202"/>
      <c r="K14202"/>
      <c r="L14202"/>
      <c r="M14202"/>
      <c r="N14202"/>
      <c r="O14202"/>
      <c r="P14202"/>
      <c r="Q14202"/>
    </row>
    <row r="14203" spans="3:17" x14ac:dyDescent="0.35">
      <c r="C14203"/>
      <c r="D14203"/>
      <c r="E14203"/>
      <c r="F14203"/>
      <c r="G14203"/>
      <c r="H14203"/>
      <c r="I14203"/>
      <c r="J14203"/>
      <c r="K14203"/>
      <c r="L14203"/>
      <c r="M14203"/>
      <c r="N14203"/>
      <c r="O14203"/>
      <c r="P14203"/>
      <c r="Q14203"/>
    </row>
    <row r="14204" spans="3:17" x14ac:dyDescent="0.35">
      <c r="C14204"/>
      <c r="D14204"/>
      <c r="E14204"/>
      <c r="F14204"/>
      <c r="G14204"/>
      <c r="H14204"/>
      <c r="I14204"/>
      <c r="J14204"/>
      <c r="K14204"/>
      <c r="L14204"/>
      <c r="M14204"/>
      <c r="N14204"/>
      <c r="O14204"/>
      <c r="P14204"/>
      <c r="Q14204"/>
    </row>
    <row r="14205" spans="3:17" x14ac:dyDescent="0.35">
      <c r="C14205"/>
      <c r="D14205"/>
      <c r="E14205"/>
      <c r="F14205"/>
      <c r="G14205"/>
      <c r="H14205"/>
      <c r="I14205"/>
      <c r="J14205"/>
      <c r="K14205"/>
      <c r="L14205"/>
      <c r="M14205"/>
      <c r="N14205"/>
      <c r="O14205"/>
      <c r="P14205"/>
      <c r="Q14205"/>
    </row>
    <row r="14206" spans="3:17" x14ac:dyDescent="0.35">
      <c r="C14206"/>
      <c r="D14206"/>
      <c r="E14206"/>
      <c r="F14206"/>
      <c r="G14206"/>
      <c r="H14206"/>
      <c r="I14206"/>
      <c r="J14206"/>
      <c r="K14206"/>
      <c r="L14206"/>
      <c r="M14206"/>
      <c r="N14206"/>
      <c r="O14206"/>
      <c r="P14206"/>
      <c r="Q14206"/>
    </row>
    <row r="14207" spans="3:17" x14ac:dyDescent="0.35">
      <c r="C14207"/>
      <c r="D14207"/>
      <c r="E14207"/>
      <c r="F14207"/>
      <c r="G14207"/>
      <c r="H14207"/>
      <c r="I14207"/>
      <c r="J14207"/>
      <c r="K14207"/>
      <c r="L14207"/>
      <c r="M14207"/>
      <c r="N14207"/>
      <c r="O14207"/>
      <c r="P14207"/>
      <c r="Q14207"/>
    </row>
    <row r="14208" spans="3:17" x14ac:dyDescent="0.35">
      <c r="C14208"/>
      <c r="D14208"/>
      <c r="E14208"/>
      <c r="F14208"/>
      <c r="G14208"/>
      <c r="H14208"/>
      <c r="I14208"/>
      <c r="J14208"/>
      <c r="K14208"/>
      <c r="L14208"/>
      <c r="M14208"/>
      <c r="N14208"/>
      <c r="O14208"/>
      <c r="P14208"/>
      <c r="Q14208"/>
    </row>
    <row r="14209" spans="3:17" x14ac:dyDescent="0.35">
      <c r="C14209"/>
      <c r="D14209"/>
      <c r="E14209"/>
      <c r="F14209"/>
      <c r="G14209"/>
      <c r="H14209"/>
      <c r="I14209"/>
      <c r="J14209"/>
      <c r="K14209"/>
      <c r="L14209"/>
      <c r="M14209"/>
      <c r="N14209"/>
      <c r="O14209"/>
      <c r="P14209"/>
      <c r="Q14209"/>
    </row>
    <row r="14210" spans="3:17" x14ac:dyDescent="0.35">
      <c r="C14210"/>
      <c r="D14210"/>
      <c r="E14210"/>
      <c r="F14210"/>
      <c r="G14210"/>
      <c r="H14210"/>
      <c r="I14210"/>
      <c r="J14210"/>
      <c r="K14210"/>
      <c r="L14210"/>
      <c r="M14210"/>
      <c r="N14210"/>
      <c r="O14210"/>
      <c r="P14210"/>
      <c r="Q14210"/>
    </row>
    <row r="14211" spans="3:17" x14ac:dyDescent="0.35">
      <c r="C14211"/>
      <c r="D14211"/>
      <c r="E14211"/>
      <c r="F14211"/>
      <c r="G14211"/>
      <c r="H14211"/>
      <c r="I14211"/>
      <c r="J14211"/>
      <c r="K14211"/>
      <c r="L14211"/>
      <c r="M14211"/>
      <c r="N14211"/>
      <c r="O14211"/>
      <c r="P14211"/>
      <c r="Q14211"/>
    </row>
    <row r="14212" spans="3:17" x14ac:dyDescent="0.35">
      <c r="C14212"/>
      <c r="D14212"/>
      <c r="E14212"/>
      <c r="F14212"/>
      <c r="G14212"/>
      <c r="H14212"/>
      <c r="I14212"/>
      <c r="J14212"/>
      <c r="K14212"/>
      <c r="L14212"/>
      <c r="M14212"/>
      <c r="N14212"/>
      <c r="O14212"/>
      <c r="P14212"/>
      <c r="Q14212"/>
    </row>
    <row r="14213" spans="3:17" x14ac:dyDescent="0.35">
      <c r="C14213"/>
      <c r="D14213"/>
      <c r="E14213"/>
      <c r="F14213"/>
      <c r="G14213"/>
      <c r="H14213"/>
      <c r="I14213"/>
      <c r="J14213"/>
      <c r="K14213"/>
      <c r="L14213"/>
      <c r="M14213"/>
      <c r="N14213"/>
      <c r="O14213"/>
      <c r="P14213"/>
      <c r="Q14213"/>
    </row>
    <row r="14214" spans="3:17" x14ac:dyDescent="0.35">
      <c r="C14214"/>
      <c r="D14214"/>
      <c r="E14214"/>
      <c r="F14214"/>
      <c r="G14214"/>
      <c r="H14214"/>
      <c r="I14214"/>
      <c r="J14214"/>
      <c r="K14214"/>
      <c r="L14214"/>
      <c r="M14214"/>
      <c r="N14214"/>
      <c r="O14214"/>
      <c r="P14214"/>
      <c r="Q14214"/>
    </row>
    <row r="14215" spans="3:17" x14ac:dyDescent="0.35">
      <c r="C14215"/>
      <c r="D14215"/>
      <c r="E14215"/>
      <c r="F14215"/>
      <c r="G14215"/>
      <c r="H14215"/>
      <c r="I14215"/>
      <c r="J14215"/>
      <c r="K14215"/>
      <c r="L14215"/>
      <c r="M14215"/>
      <c r="N14215"/>
      <c r="O14215"/>
      <c r="P14215"/>
      <c r="Q14215"/>
    </row>
    <row r="14216" spans="3:17" x14ac:dyDescent="0.35">
      <c r="C14216"/>
      <c r="D14216"/>
      <c r="E14216"/>
      <c r="F14216"/>
      <c r="G14216"/>
      <c r="H14216"/>
      <c r="I14216"/>
      <c r="J14216"/>
      <c r="K14216"/>
      <c r="L14216"/>
      <c r="M14216"/>
      <c r="N14216"/>
      <c r="O14216"/>
      <c r="P14216"/>
      <c r="Q14216"/>
    </row>
    <row r="14217" spans="3:17" x14ac:dyDescent="0.35">
      <c r="C14217"/>
      <c r="D14217"/>
      <c r="E14217"/>
      <c r="F14217"/>
      <c r="G14217"/>
      <c r="H14217"/>
      <c r="I14217"/>
      <c r="J14217"/>
      <c r="K14217"/>
      <c r="L14217"/>
      <c r="M14217"/>
      <c r="N14217"/>
      <c r="O14217"/>
      <c r="P14217"/>
      <c r="Q14217"/>
    </row>
    <row r="14218" spans="3:17" x14ac:dyDescent="0.35">
      <c r="C14218"/>
      <c r="D14218"/>
      <c r="E14218"/>
      <c r="F14218"/>
      <c r="G14218"/>
      <c r="H14218"/>
      <c r="I14218"/>
      <c r="J14218"/>
      <c r="K14218"/>
      <c r="L14218"/>
      <c r="M14218"/>
      <c r="N14218"/>
      <c r="O14218"/>
      <c r="P14218"/>
      <c r="Q14218"/>
    </row>
    <row r="14219" spans="3:17" x14ac:dyDescent="0.35">
      <c r="C14219"/>
      <c r="D14219"/>
      <c r="E14219"/>
      <c r="F14219"/>
      <c r="G14219"/>
      <c r="H14219"/>
      <c r="I14219"/>
      <c r="J14219"/>
      <c r="K14219"/>
      <c r="L14219"/>
      <c r="M14219"/>
      <c r="N14219"/>
      <c r="O14219"/>
      <c r="P14219"/>
      <c r="Q14219"/>
    </row>
    <row r="14220" spans="3:17" x14ac:dyDescent="0.35">
      <c r="C14220"/>
      <c r="D14220"/>
      <c r="E14220"/>
      <c r="F14220"/>
      <c r="G14220"/>
      <c r="H14220"/>
      <c r="I14220"/>
      <c r="J14220"/>
      <c r="K14220"/>
      <c r="L14220"/>
      <c r="M14220"/>
      <c r="N14220"/>
      <c r="O14220"/>
      <c r="P14220"/>
      <c r="Q14220"/>
    </row>
    <row r="14221" spans="3:17" x14ac:dyDescent="0.35">
      <c r="C14221"/>
      <c r="D14221"/>
      <c r="E14221"/>
      <c r="F14221"/>
      <c r="G14221"/>
      <c r="H14221"/>
      <c r="I14221"/>
      <c r="J14221"/>
      <c r="K14221"/>
      <c r="L14221"/>
      <c r="M14221"/>
      <c r="N14221"/>
      <c r="O14221"/>
      <c r="P14221"/>
      <c r="Q14221"/>
    </row>
    <row r="14222" spans="3:17" x14ac:dyDescent="0.35">
      <c r="C14222"/>
      <c r="D14222"/>
      <c r="E14222"/>
      <c r="F14222"/>
      <c r="G14222"/>
      <c r="H14222"/>
      <c r="I14222"/>
      <c r="J14222"/>
      <c r="K14222"/>
      <c r="L14222"/>
      <c r="M14222"/>
      <c r="N14222"/>
      <c r="O14222"/>
      <c r="P14222"/>
      <c r="Q14222"/>
    </row>
    <row r="14223" spans="3:17" x14ac:dyDescent="0.35">
      <c r="C14223"/>
      <c r="D14223"/>
      <c r="E14223"/>
      <c r="F14223"/>
      <c r="G14223"/>
      <c r="H14223"/>
      <c r="I14223"/>
      <c r="J14223"/>
      <c r="K14223"/>
      <c r="L14223"/>
      <c r="M14223"/>
      <c r="N14223"/>
      <c r="O14223"/>
      <c r="P14223"/>
      <c r="Q14223"/>
    </row>
    <row r="14224" spans="3:17" x14ac:dyDescent="0.35">
      <c r="C14224"/>
      <c r="D14224"/>
      <c r="E14224"/>
      <c r="F14224"/>
      <c r="G14224"/>
      <c r="H14224"/>
      <c r="I14224"/>
      <c r="J14224"/>
      <c r="K14224"/>
      <c r="L14224"/>
      <c r="M14224"/>
      <c r="N14224"/>
      <c r="O14224"/>
      <c r="P14224"/>
      <c r="Q14224"/>
    </row>
    <row r="14225" spans="3:17" x14ac:dyDescent="0.35">
      <c r="C14225"/>
      <c r="D14225"/>
      <c r="E14225"/>
      <c r="F14225"/>
      <c r="G14225"/>
      <c r="H14225"/>
      <c r="I14225"/>
      <c r="J14225"/>
      <c r="K14225"/>
      <c r="L14225"/>
      <c r="M14225"/>
      <c r="N14225"/>
      <c r="O14225"/>
      <c r="P14225"/>
      <c r="Q14225"/>
    </row>
    <row r="14226" spans="3:17" x14ac:dyDescent="0.35">
      <c r="C14226"/>
      <c r="D14226"/>
      <c r="E14226"/>
      <c r="F14226"/>
      <c r="G14226"/>
      <c r="H14226"/>
      <c r="I14226"/>
      <c r="J14226"/>
      <c r="K14226"/>
      <c r="L14226"/>
      <c r="M14226"/>
      <c r="N14226"/>
      <c r="O14226"/>
      <c r="P14226"/>
      <c r="Q14226"/>
    </row>
    <row r="14227" spans="3:17" x14ac:dyDescent="0.35">
      <c r="C14227"/>
      <c r="D14227"/>
      <c r="E14227"/>
      <c r="F14227"/>
      <c r="G14227"/>
      <c r="H14227"/>
      <c r="I14227"/>
      <c r="J14227"/>
      <c r="K14227"/>
      <c r="L14227"/>
      <c r="M14227"/>
      <c r="N14227"/>
      <c r="O14227"/>
      <c r="P14227"/>
      <c r="Q14227"/>
    </row>
    <row r="14228" spans="3:17" x14ac:dyDescent="0.35">
      <c r="C14228"/>
      <c r="D14228"/>
      <c r="E14228"/>
      <c r="F14228"/>
      <c r="G14228"/>
      <c r="H14228"/>
      <c r="I14228"/>
      <c r="J14228"/>
      <c r="K14228"/>
      <c r="L14228"/>
      <c r="M14228"/>
      <c r="N14228"/>
      <c r="O14228"/>
      <c r="P14228"/>
      <c r="Q14228"/>
    </row>
    <row r="14229" spans="3:17" x14ac:dyDescent="0.35">
      <c r="C14229"/>
      <c r="D14229"/>
      <c r="E14229"/>
      <c r="F14229"/>
      <c r="G14229"/>
      <c r="H14229"/>
      <c r="I14229"/>
      <c r="J14229"/>
      <c r="K14229"/>
      <c r="L14229"/>
      <c r="M14229"/>
      <c r="N14229"/>
      <c r="O14229"/>
      <c r="P14229"/>
      <c r="Q14229"/>
    </row>
    <row r="14230" spans="3:17" x14ac:dyDescent="0.35">
      <c r="C14230"/>
      <c r="D14230"/>
      <c r="E14230"/>
      <c r="F14230"/>
      <c r="G14230"/>
      <c r="H14230"/>
      <c r="I14230"/>
      <c r="J14230"/>
      <c r="K14230"/>
      <c r="L14230"/>
      <c r="M14230"/>
      <c r="N14230"/>
      <c r="O14230"/>
      <c r="P14230"/>
      <c r="Q14230"/>
    </row>
    <row r="14231" spans="3:17" x14ac:dyDescent="0.35">
      <c r="C14231"/>
      <c r="D14231"/>
      <c r="E14231"/>
      <c r="F14231"/>
      <c r="G14231"/>
      <c r="H14231"/>
      <c r="I14231"/>
      <c r="J14231"/>
      <c r="K14231"/>
      <c r="L14231"/>
      <c r="M14231"/>
      <c r="N14231"/>
      <c r="O14231"/>
      <c r="P14231"/>
      <c r="Q14231"/>
    </row>
    <row r="14232" spans="3:17" x14ac:dyDescent="0.35">
      <c r="C14232"/>
      <c r="D14232"/>
      <c r="E14232"/>
      <c r="F14232"/>
      <c r="G14232"/>
      <c r="H14232"/>
      <c r="I14232"/>
      <c r="J14232"/>
      <c r="K14232"/>
      <c r="L14232"/>
      <c r="M14232"/>
      <c r="N14232"/>
      <c r="O14232"/>
      <c r="P14232"/>
      <c r="Q14232"/>
    </row>
    <row r="14233" spans="3:17" x14ac:dyDescent="0.35">
      <c r="C14233"/>
      <c r="D14233"/>
      <c r="E14233"/>
      <c r="F14233"/>
      <c r="G14233"/>
      <c r="H14233"/>
      <c r="I14233"/>
      <c r="J14233"/>
      <c r="K14233"/>
      <c r="L14233"/>
      <c r="M14233"/>
      <c r="N14233"/>
      <c r="O14233"/>
      <c r="P14233"/>
      <c r="Q14233"/>
    </row>
    <row r="14234" spans="3:17" x14ac:dyDescent="0.35">
      <c r="C14234"/>
      <c r="D14234"/>
      <c r="E14234"/>
      <c r="F14234"/>
      <c r="G14234"/>
      <c r="H14234"/>
      <c r="I14234"/>
      <c r="J14234"/>
      <c r="K14234"/>
      <c r="L14234"/>
      <c r="M14234"/>
      <c r="N14234"/>
      <c r="O14234"/>
      <c r="P14234"/>
      <c r="Q14234"/>
    </row>
    <row r="14235" spans="3:17" x14ac:dyDescent="0.35">
      <c r="C14235"/>
      <c r="D14235"/>
      <c r="E14235"/>
      <c r="F14235"/>
      <c r="G14235"/>
      <c r="H14235"/>
      <c r="I14235"/>
      <c r="J14235"/>
      <c r="K14235"/>
      <c r="L14235"/>
      <c r="M14235"/>
      <c r="N14235"/>
      <c r="O14235"/>
      <c r="P14235"/>
      <c r="Q14235"/>
    </row>
    <row r="14236" spans="3:17" x14ac:dyDescent="0.35">
      <c r="C14236"/>
      <c r="D14236"/>
      <c r="E14236"/>
      <c r="F14236"/>
      <c r="G14236"/>
      <c r="H14236"/>
      <c r="I14236"/>
      <c r="J14236"/>
      <c r="K14236"/>
      <c r="L14236"/>
      <c r="M14236"/>
      <c r="N14236"/>
      <c r="O14236"/>
      <c r="P14236"/>
      <c r="Q14236"/>
    </row>
    <row r="14237" spans="3:17" x14ac:dyDescent="0.35">
      <c r="C14237"/>
      <c r="D14237"/>
      <c r="E14237"/>
      <c r="F14237"/>
      <c r="G14237"/>
      <c r="H14237"/>
      <c r="I14237"/>
      <c r="J14237"/>
      <c r="K14237"/>
      <c r="L14237"/>
      <c r="M14237"/>
      <c r="N14237"/>
      <c r="O14237"/>
      <c r="P14237"/>
      <c r="Q14237"/>
    </row>
    <row r="14238" spans="3:17" x14ac:dyDescent="0.35">
      <c r="C14238"/>
      <c r="D14238"/>
      <c r="E14238"/>
      <c r="F14238"/>
      <c r="G14238"/>
      <c r="H14238"/>
      <c r="I14238"/>
      <c r="J14238"/>
      <c r="K14238"/>
      <c r="L14238"/>
      <c r="M14238"/>
      <c r="N14238"/>
      <c r="O14238"/>
      <c r="P14238"/>
      <c r="Q14238"/>
    </row>
    <row r="14239" spans="3:17" x14ac:dyDescent="0.35">
      <c r="C14239"/>
      <c r="D14239"/>
      <c r="E14239"/>
      <c r="F14239"/>
      <c r="G14239"/>
      <c r="H14239"/>
      <c r="I14239"/>
      <c r="J14239"/>
      <c r="K14239"/>
      <c r="L14239"/>
      <c r="M14239"/>
      <c r="N14239"/>
      <c r="O14239"/>
      <c r="P14239"/>
      <c r="Q14239"/>
    </row>
    <row r="14240" spans="3:17" x14ac:dyDescent="0.35">
      <c r="C14240"/>
      <c r="D14240"/>
      <c r="E14240"/>
      <c r="F14240"/>
      <c r="G14240"/>
      <c r="H14240"/>
      <c r="I14240"/>
      <c r="J14240"/>
      <c r="K14240"/>
      <c r="L14240"/>
      <c r="M14240"/>
      <c r="N14240"/>
      <c r="O14240"/>
      <c r="P14240"/>
      <c r="Q14240"/>
    </row>
    <row r="14241" spans="3:17" x14ac:dyDescent="0.35">
      <c r="C14241"/>
      <c r="D14241"/>
      <c r="E14241"/>
      <c r="F14241"/>
      <c r="G14241"/>
      <c r="H14241"/>
      <c r="I14241"/>
      <c r="J14241"/>
      <c r="K14241"/>
      <c r="L14241"/>
      <c r="M14241"/>
      <c r="N14241"/>
      <c r="O14241"/>
      <c r="P14241"/>
      <c r="Q14241"/>
    </row>
    <row r="14242" spans="3:17" x14ac:dyDescent="0.35">
      <c r="C14242"/>
      <c r="D14242"/>
      <c r="E14242"/>
      <c r="F14242"/>
      <c r="G14242"/>
      <c r="H14242"/>
      <c r="I14242"/>
      <c r="J14242"/>
      <c r="K14242"/>
      <c r="L14242"/>
      <c r="M14242"/>
      <c r="N14242"/>
      <c r="O14242"/>
      <c r="P14242"/>
      <c r="Q14242"/>
    </row>
    <row r="14243" spans="3:17" x14ac:dyDescent="0.35">
      <c r="C14243"/>
      <c r="D14243"/>
      <c r="E14243"/>
      <c r="F14243"/>
      <c r="G14243"/>
      <c r="H14243"/>
      <c r="I14243"/>
      <c r="J14243"/>
      <c r="K14243"/>
      <c r="L14243"/>
      <c r="M14243"/>
      <c r="N14243"/>
      <c r="O14243"/>
      <c r="P14243"/>
      <c r="Q14243"/>
    </row>
    <row r="14244" spans="3:17" x14ac:dyDescent="0.35">
      <c r="C14244"/>
      <c r="D14244"/>
      <c r="E14244"/>
      <c r="F14244"/>
      <c r="G14244"/>
      <c r="H14244"/>
      <c r="I14244"/>
      <c r="J14244"/>
      <c r="K14244"/>
      <c r="L14244"/>
      <c r="M14244"/>
      <c r="N14244"/>
      <c r="O14244"/>
      <c r="P14244"/>
      <c r="Q14244"/>
    </row>
    <row r="14245" spans="3:17" x14ac:dyDescent="0.35">
      <c r="C14245"/>
      <c r="D14245"/>
      <c r="E14245"/>
      <c r="F14245"/>
      <c r="G14245"/>
      <c r="H14245"/>
      <c r="I14245"/>
      <c r="J14245"/>
      <c r="K14245"/>
      <c r="L14245"/>
      <c r="M14245"/>
      <c r="N14245"/>
      <c r="O14245"/>
      <c r="P14245"/>
      <c r="Q14245"/>
    </row>
    <row r="14246" spans="3:17" x14ac:dyDescent="0.35">
      <c r="C14246"/>
      <c r="D14246"/>
      <c r="E14246"/>
      <c r="F14246"/>
      <c r="G14246"/>
      <c r="H14246"/>
      <c r="I14246"/>
      <c r="J14246"/>
      <c r="K14246"/>
      <c r="L14246"/>
      <c r="M14246"/>
      <c r="N14246"/>
      <c r="O14246"/>
      <c r="P14246"/>
      <c r="Q14246"/>
    </row>
    <row r="14247" spans="3:17" x14ac:dyDescent="0.35">
      <c r="C14247"/>
      <c r="D14247"/>
      <c r="E14247"/>
      <c r="F14247"/>
      <c r="G14247"/>
      <c r="H14247"/>
      <c r="I14247"/>
      <c r="J14247"/>
      <c r="K14247"/>
      <c r="L14247"/>
      <c r="M14247"/>
      <c r="N14247"/>
      <c r="O14247"/>
      <c r="P14247"/>
      <c r="Q14247"/>
    </row>
    <row r="14248" spans="3:17" x14ac:dyDescent="0.35">
      <c r="C14248"/>
      <c r="D14248"/>
      <c r="E14248"/>
      <c r="F14248"/>
      <c r="G14248"/>
      <c r="H14248"/>
      <c r="I14248"/>
      <c r="J14248"/>
      <c r="K14248"/>
      <c r="L14248"/>
      <c r="M14248"/>
      <c r="N14248"/>
      <c r="O14248"/>
      <c r="P14248"/>
      <c r="Q14248"/>
    </row>
    <row r="14249" spans="3:17" x14ac:dyDescent="0.35">
      <c r="C14249"/>
      <c r="D14249"/>
      <c r="E14249"/>
      <c r="F14249"/>
      <c r="G14249"/>
      <c r="H14249"/>
      <c r="I14249"/>
      <c r="J14249"/>
      <c r="K14249"/>
      <c r="L14249"/>
      <c r="M14249"/>
      <c r="N14249"/>
      <c r="O14249"/>
      <c r="P14249"/>
      <c r="Q14249"/>
    </row>
    <row r="14250" spans="3:17" x14ac:dyDescent="0.35">
      <c r="C14250"/>
      <c r="D14250"/>
      <c r="E14250"/>
      <c r="F14250"/>
      <c r="G14250"/>
      <c r="H14250"/>
      <c r="I14250"/>
      <c r="J14250"/>
      <c r="K14250"/>
      <c r="L14250"/>
      <c r="M14250"/>
      <c r="N14250"/>
      <c r="O14250"/>
      <c r="P14250"/>
      <c r="Q14250"/>
    </row>
    <row r="14251" spans="3:17" x14ac:dyDescent="0.35">
      <c r="C14251"/>
      <c r="D14251"/>
      <c r="E14251"/>
      <c r="F14251"/>
      <c r="G14251"/>
      <c r="H14251"/>
      <c r="I14251"/>
      <c r="J14251"/>
      <c r="K14251"/>
      <c r="L14251"/>
      <c r="M14251"/>
      <c r="N14251"/>
      <c r="O14251"/>
      <c r="P14251"/>
      <c r="Q14251"/>
    </row>
    <row r="14252" spans="3:17" x14ac:dyDescent="0.35">
      <c r="C14252"/>
      <c r="D14252"/>
      <c r="E14252"/>
      <c r="F14252"/>
      <c r="G14252"/>
      <c r="H14252"/>
      <c r="I14252"/>
      <c r="J14252"/>
      <c r="K14252"/>
      <c r="L14252"/>
      <c r="M14252"/>
      <c r="N14252"/>
      <c r="O14252"/>
      <c r="P14252"/>
      <c r="Q14252"/>
    </row>
    <row r="14253" spans="3:17" x14ac:dyDescent="0.35">
      <c r="C14253"/>
      <c r="D14253"/>
      <c r="E14253"/>
      <c r="F14253"/>
      <c r="G14253"/>
      <c r="H14253"/>
      <c r="I14253"/>
      <c r="J14253"/>
      <c r="K14253"/>
      <c r="L14253"/>
      <c r="M14253"/>
      <c r="N14253"/>
      <c r="O14253"/>
      <c r="P14253"/>
      <c r="Q14253"/>
    </row>
    <row r="14254" spans="3:17" x14ac:dyDescent="0.35">
      <c r="C14254"/>
      <c r="D14254"/>
      <c r="E14254"/>
      <c r="F14254"/>
      <c r="G14254"/>
      <c r="H14254"/>
      <c r="I14254"/>
      <c r="J14254"/>
      <c r="K14254"/>
      <c r="L14254"/>
      <c r="M14254"/>
      <c r="N14254"/>
      <c r="O14254"/>
      <c r="P14254"/>
      <c r="Q14254"/>
    </row>
    <row r="14255" spans="3:17" x14ac:dyDescent="0.35">
      <c r="C14255"/>
      <c r="D14255"/>
      <c r="E14255"/>
      <c r="F14255"/>
      <c r="G14255"/>
      <c r="H14255"/>
      <c r="I14255"/>
      <c r="J14255"/>
      <c r="K14255"/>
      <c r="L14255"/>
      <c r="M14255"/>
      <c r="N14255"/>
      <c r="O14255"/>
      <c r="P14255"/>
      <c r="Q14255"/>
    </row>
    <row r="14256" spans="3:17" x14ac:dyDescent="0.35">
      <c r="C14256"/>
      <c r="D14256"/>
      <c r="E14256"/>
      <c r="F14256"/>
      <c r="G14256"/>
      <c r="H14256"/>
      <c r="I14256"/>
      <c r="J14256"/>
      <c r="K14256"/>
      <c r="L14256"/>
      <c r="M14256"/>
      <c r="N14256"/>
      <c r="O14256"/>
      <c r="P14256"/>
      <c r="Q14256"/>
    </row>
    <row r="14257" spans="3:17" x14ac:dyDescent="0.35">
      <c r="C14257"/>
      <c r="D14257"/>
      <c r="E14257"/>
      <c r="F14257"/>
      <c r="G14257"/>
      <c r="H14257"/>
      <c r="I14257"/>
      <c r="J14257"/>
      <c r="K14257"/>
      <c r="L14257"/>
      <c r="M14257"/>
      <c r="N14257"/>
      <c r="O14257"/>
      <c r="P14257"/>
      <c r="Q14257"/>
    </row>
    <row r="14258" spans="3:17" x14ac:dyDescent="0.35">
      <c r="C14258"/>
      <c r="D14258"/>
      <c r="E14258"/>
      <c r="F14258"/>
      <c r="G14258"/>
      <c r="H14258"/>
      <c r="I14258"/>
      <c r="J14258"/>
      <c r="K14258"/>
      <c r="L14258"/>
      <c r="M14258"/>
      <c r="N14258"/>
      <c r="O14258"/>
      <c r="P14258"/>
      <c r="Q14258"/>
    </row>
    <row r="14259" spans="3:17" x14ac:dyDescent="0.35">
      <c r="C14259"/>
      <c r="D14259"/>
      <c r="E14259"/>
      <c r="F14259"/>
      <c r="G14259"/>
      <c r="H14259"/>
      <c r="I14259"/>
      <c r="J14259"/>
      <c r="K14259"/>
      <c r="L14259"/>
      <c r="M14259"/>
      <c r="N14259"/>
      <c r="O14259"/>
      <c r="P14259"/>
      <c r="Q14259"/>
    </row>
    <row r="14260" spans="3:17" x14ac:dyDescent="0.35">
      <c r="C14260"/>
      <c r="D14260"/>
      <c r="E14260"/>
      <c r="F14260"/>
      <c r="G14260"/>
      <c r="H14260"/>
      <c r="I14260"/>
      <c r="J14260"/>
      <c r="K14260"/>
      <c r="L14260"/>
      <c r="M14260"/>
      <c r="N14260"/>
      <c r="O14260"/>
      <c r="P14260"/>
      <c r="Q14260"/>
    </row>
    <row r="14261" spans="3:17" x14ac:dyDescent="0.35">
      <c r="C14261"/>
      <c r="D14261"/>
      <c r="E14261"/>
      <c r="F14261"/>
      <c r="G14261"/>
      <c r="H14261"/>
      <c r="I14261"/>
      <c r="J14261"/>
      <c r="K14261"/>
      <c r="L14261"/>
      <c r="M14261"/>
      <c r="N14261"/>
      <c r="O14261"/>
      <c r="P14261"/>
      <c r="Q14261"/>
    </row>
    <row r="14262" spans="3:17" x14ac:dyDescent="0.35">
      <c r="C14262"/>
      <c r="D14262"/>
      <c r="E14262"/>
      <c r="F14262"/>
      <c r="G14262"/>
      <c r="H14262"/>
      <c r="I14262"/>
      <c r="J14262"/>
      <c r="K14262"/>
      <c r="L14262"/>
      <c r="M14262"/>
      <c r="N14262"/>
      <c r="O14262"/>
      <c r="P14262"/>
      <c r="Q14262"/>
    </row>
    <row r="14263" spans="3:17" x14ac:dyDescent="0.35">
      <c r="C14263"/>
      <c r="D14263"/>
      <c r="E14263"/>
      <c r="F14263"/>
      <c r="G14263"/>
      <c r="H14263"/>
      <c r="I14263"/>
      <c r="J14263"/>
      <c r="K14263"/>
      <c r="L14263"/>
      <c r="M14263"/>
      <c r="N14263"/>
      <c r="O14263"/>
      <c r="P14263"/>
      <c r="Q14263"/>
    </row>
    <row r="14264" spans="3:17" x14ac:dyDescent="0.35">
      <c r="C14264"/>
      <c r="D14264"/>
      <c r="E14264"/>
      <c r="F14264"/>
      <c r="G14264"/>
      <c r="H14264"/>
      <c r="I14264"/>
      <c r="J14264"/>
      <c r="K14264"/>
      <c r="L14264"/>
      <c r="M14264"/>
      <c r="N14264"/>
      <c r="O14264"/>
      <c r="P14264"/>
      <c r="Q14264"/>
    </row>
    <row r="14265" spans="3:17" x14ac:dyDescent="0.35">
      <c r="C14265"/>
      <c r="D14265"/>
      <c r="E14265"/>
      <c r="F14265"/>
      <c r="G14265"/>
      <c r="H14265"/>
      <c r="I14265"/>
      <c r="J14265"/>
      <c r="K14265"/>
      <c r="L14265"/>
      <c r="M14265"/>
      <c r="N14265"/>
      <c r="O14265"/>
      <c r="P14265"/>
      <c r="Q14265"/>
    </row>
    <row r="14266" spans="3:17" x14ac:dyDescent="0.35">
      <c r="C14266"/>
      <c r="D14266"/>
      <c r="E14266"/>
      <c r="F14266"/>
      <c r="G14266"/>
      <c r="H14266"/>
      <c r="I14266"/>
      <c r="J14266"/>
      <c r="K14266"/>
      <c r="L14266"/>
      <c r="M14266"/>
      <c r="N14266"/>
      <c r="O14266"/>
      <c r="P14266"/>
      <c r="Q14266"/>
    </row>
    <row r="14267" spans="3:17" x14ac:dyDescent="0.35">
      <c r="C14267"/>
      <c r="D14267"/>
      <c r="E14267"/>
      <c r="F14267"/>
      <c r="G14267"/>
      <c r="H14267"/>
      <c r="I14267"/>
      <c r="J14267"/>
      <c r="K14267"/>
      <c r="L14267"/>
      <c r="M14267"/>
      <c r="N14267"/>
      <c r="O14267"/>
      <c r="P14267"/>
      <c r="Q14267"/>
    </row>
    <row r="14268" spans="3:17" x14ac:dyDescent="0.35">
      <c r="C14268"/>
      <c r="D14268"/>
      <c r="E14268"/>
      <c r="F14268"/>
      <c r="G14268"/>
      <c r="H14268"/>
      <c r="I14268"/>
      <c r="J14268"/>
      <c r="K14268"/>
      <c r="L14268"/>
      <c r="M14268"/>
      <c r="N14268"/>
      <c r="O14268"/>
      <c r="P14268"/>
      <c r="Q14268"/>
    </row>
    <row r="14269" spans="3:17" x14ac:dyDescent="0.35">
      <c r="C14269"/>
      <c r="D14269"/>
      <c r="E14269"/>
      <c r="F14269"/>
      <c r="G14269"/>
      <c r="H14269"/>
      <c r="I14269"/>
      <c r="J14269"/>
      <c r="K14269"/>
      <c r="L14269"/>
      <c r="M14269"/>
      <c r="N14269"/>
      <c r="O14269"/>
      <c r="P14269"/>
      <c r="Q14269"/>
    </row>
    <row r="14270" spans="3:17" x14ac:dyDescent="0.35">
      <c r="C14270"/>
      <c r="D14270"/>
      <c r="E14270"/>
      <c r="F14270"/>
      <c r="G14270"/>
      <c r="H14270"/>
      <c r="I14270"/>
      <c r="J14270"/>
      <c r="K14270"/>
      <c r="L14270"/>
      <c r="M14270"/>
      <c r="N14270"/>
      <c r="O14270"/>
      <c r="P14270"/>
      <c r="Q14270"/>
    </row>
    <row r="14271" spans="3:17" x14ac:dyDescent="0.35">
      <c r="C14271"/>
      <c r="D14271"/>
      <c r="E14271"/>
      <c r="F14271"/>
      <c r="G14271"/>
      <c r="H14271"/>
      <c r="I14271"/>
      <c r="J14271"/>
      <c r="K14271"/>
      <c r="L14271"/>
      <c r="M14271"/>
      <c r="N14271"/>
      <c r="O14271"/>
      <c r="P14271"/>
      <c r="Q14271"/>
    </row>
    <row r="14272" spans="3:17" x14ac:dyDescent="0.35">
      <c r="C14272"/>
      <c r="D14272"/>
      <c r="E14272"/>
      <c r="F14272"/>
      <c r="G14272"/>
      <c r="H14272"/>
      <c r="I14272"/>
      <c r="J14272"/>
      <c r="K14272"/>
      <c r="L14272"/>
      <c r="M14272"/>
      <c r="N14272"/>
      <c r="O14272"/>
      <c r="P14272"/>
      <c r="Q14272"/>
    </row>
    <row r="14273" spans="3:17" x14ac:dyDescent="0.35">
      <c r="C14273"/>
      <c r="D14273"/>
      <c r="E14273"/>
      <c r="F14273"/>
      <c r="G14273"/>
      <c r="H14273"/>
      <c r="I14273"/>
      <c r="J14273"/>
      <c r="K14273"/>
      <c r="L14273"/>
      <c r="M14273"/>
      <c r="N14273"/>
      <c r="O14273"/>
      <c r="P14273"/>
      <c r="Q14273"/>
    </row>
    <row r="14274" spans="3:17" x14ac:dyDescent="0.35">
      <c r="C14274"/>
      <c r="D14274"/>
      <c r="E14274"/>
      <c r="F14274"/>
      <c r="G14274"/>
      <c r="H14274"/>
      <c r="I14274"/>
      <c r="J14274"/>
      <c r="K14274"/>
      <c r="L14274"/>
      <c r="M14274"/>
      <c r="N14274"/>
      <c r="O14274"/>
      <c r="P14274"/>
      <c r="Q14274"/>
    </row>
    <row r="14275" spans="3:17" x14ac:dyDescent="0.35">
      <c r="C14275"/>
      <c r="D14275"/>
      <c r="E14275"/>
      <c r="F14275"/>
      <c r="G14275"/>
      <c r="H14275"/>
      <c r="I14275"/>
      <c r="J14275"/>
      <c r="K14275"/>
      <c r="L14275"/>
      <c r="M14275"/>
      <c r="N14275"/>
      <c r="O14275"/>
      <c r="P14275"/>
      <c r="Q14275"/>
    </row>
    <row r="14276" spans="3:17" x14ac:dyDescent="0.35">
      <c r="C14276"/>
      <c r="D14276"/>
      <c r="E14276"/>
      <c r="F14276"/>
      <c r="G14276"/>
      <c r="H14276"/>
      <c r="I14276"/>
      <c r="J14276"/>
      <c r="K14276"/>
      <c r="L14276"/>
      <c r="M14276"/>
      <c r="N14276"/>
      <c r="O14276"/>
      <c r="P14276"/>
      <c r="Q14276"/>
    </row>
    <row r="14277" spans="3:17" x14ac:dyDescent="0.35">
      <c r="C14277"/>
      <c r="D14277"/>
      <c r="E14277"/>
      <c r="F14277"/>
      <c r="G14277"/>
      <c r="H14277"/>
      <c r="I14277"/>
      <c r="J14277"/>
      <c r="K14277"/>
      <c r="L14277"/>
      <c r="M14277"/>
      <c r="N14277"/>
      <c r="O14277"/>
      <c r="P14277"/>
      <c r="Q14277"/>
    </row>
    <row r="14278" spans="3:17" x14ac:dyDescent="0.35">
      <c r="C14278"/>
      <c r="D14278"/>
      <c r="E14278"/>
      <c r="F14278"/>
      <c r="G14278"/>
      <c r="H14278"/>
      <c r="I14278"/>
      <c r="J14278"/>
      <c r="K14278"/>
      <c r="L14278"/>
      <c r="M14278"/>
      <c r="N14278"/>
      <c r="O14278"/>
      <c r="P14278"/>
      <c r="Q14278"/>
    </row>
    <row r="14279" spans="3:17" x14ac:dyDescent="0.35">
      <c r="C14279"/>
      <c r="D14279"/>
      <c r="E14279"/>
      <c r="F14279"/>
      <c r="G14279"/>
      <c r="H14279"/>
      <c r="I14279"/>
      <c r="J14279"/>
      <c r="K14279"/>
      <c r="L14279"/>
      <c r="M14279"/>
      <c r="N14279"/>
      <c r="O14279"/>
      <c r="P14279"/>
      <c r="Q14279"/>
    </row>
    <row r="14280" spans="3:17" x14ac:dyDescent="0.35">
      <c r="C14280"/>
      <c r="D14280"/>
      <c r="E14280"/>
      <c r="F14280"/>
      <c r="G14280"/>
      <c r="H14280"/>
      <c r="I14280"/>
      <c r="J14280"/>
      <c r="K14280"/>
      <c r="L14280"/>
      <c r="M14280"/>
      <c r="N14280"/>
      <c r="O14280"/>
      <c r="P14280"/>
      <c r="Q14280"/>
    </row>
    <row r="14281" spans="3:17" x14ac:dyDescent="0.35">
      <c r="C14281"/>
      <c r="D14281"/>
      <c r="E14281"/>
      <c r="F14281"/>
      <c r="G14281"/>
      <c r="H14281"/>
      <c r="I14281"/>
      <c r="J14281"/>
      <c r="K14281"/>
      <c r="L14281"/>
      <c r="M14281"/>
      <c r="N14281"/>
      <c r="O14281"/>
      <c r="P14281"/>
      <c r="Q14281"/>
    </row>
    <row r="14282" spans="3:17" x14ac:dyDescent="0.35">
      <c r="C14282"/>
      <c r="D14282"/>
      <c r="E14282"/>
      <c r="F14282"/>
      <c r="G14282"/>
      <c r="H14282"/>
      <c r="I14282"/>
      <c r="J14282"/>
      <c r="K14282"/>
      <c r="L14282"/>
      <c r="M14282"/>
      <c r="N14282"/>
      <c r="O14282"/>
      <c r="P14282"/>
      <c r="Q14282"/>
    </row>
    <row r="14283" spans="3:17" x14ac:dyDescent="0.35">
      <c r="C14283"/>
      <c r="D14283"/>
      <c r="E14283"/>
      <c r="F14283"/>
      <c r="G14283"/>
      <c r="H14283"/>
      <c r="I14283"/>
      <c r="J14283"/>
      <c r="K14283"/>
      <c r="L14283"/>
      <c r="M14283"/>
      <c r="N14283"/>
      <c r="O14283"/>
      <c r="P14283"/>
      <c r="Q14283"/>
    </row>
    <row r="14284" spans="3:17" x14ac:dyDescent="0.35">
      <c r="C14284"/>
      <c r="D14284"/>
      <c r="E14284"/>
      <c r="F14284"/>
      <c r="G14284"/>
      <c r="H14284"/>
      <c r="I14284"/>
      <c r="J14284"/>
      <c r="K14284"/>
      <c r="L14284"/>
      <c r="M14284"/>
      <c r="N14284"/>
      <c r="O14284"/>
      <c r="P14284"/>
      <c r="Q14284"/>
    </row>
    <row r="14285" spans="3:17" x14ac:dyDescent="0.35">
      <c r="C14285"/>
      <c r="D14285"/>
      <c r="E14285"/>
      <c r="F14285"/>
      <c r="G14285"/>
      <c r="H14285"/>
      <c r="I14285"/>
      <c r="J14285"/>
      <c r="K14285"/>
      <c r="L14285"/>
      <c r="M14285"/>
      <c r="N14285"/>
      <c r="O14285"/>
      <c r="P14285"/>
      <c r="Q14285"/>
    </row>
    <row r="14286" spans="3:17" x14ac:dyDescent="0.35">
      <c r="C14286"/>
      <c r="D14286"/>
      <c r="E14286"/>
      <c r="F14286"/>
      <c r="G14286"/>
      <c r="H14286"/>
      <c r="I14286"/>
      <c r="J14286"/>
      <c r="K14286"/>
      <c r="L14286"/>
      <c r="M14286"/>
      <c r="N14286"/>
      <c r="O14286"/>
      <c r="P14286"/>
      <c r="Q14286"/>
    </row>
    <row r="14287" spans="3:17" x14ac:dyDescent="0.35">
      <c r="C14287"/>
      <c r="D14287"/>
      <c r="E14287"/>
      <c r="F14287"/>
      <c r="G14287"/>
      <c r="H14287"/>
      <c r="I14287"/>
      <c r="J14287"/>
      <c r="K14287"/>
      <c r="L14287"/>
      <c r="M14287"/>
      <c r="N14287"/>
      <c r="O14287"/>
      <c r="P14287"/>
      <c r="Q14287"/>
    </row>
    <row r="14288" spans="3:17" x14ac:dyDescent="0.35">
      <c r="C14288"/>
      <c r="D14288"/>
      <c r="E14288"/>
      <c r="F14288"/>
      <c r="G14288"/>
      <c r="H14288"/>
      <c r="I14288"/>
      <c r="J14288"/>
      <c r="K14288"/>
      <c r="L14288"/>
      <c r="M14288"/>
      <c r="N14288"/>
      <c r="O14288"/>
      <c r="P14288"/>
      <c r="Q14288"/>
    </row>
    <row r="14289" spans="3:17" x14ac:dyDescent="0.35">
      <c r="C14289"/>
      <c r="D14289"/>
      <c r="E14289"/>
      <c r="F14289"/>
      <c r="G14289"/>
      <c r="H14289"/>
      <c r="I14289"/>
      <c r="J14289"/>
      <c r="K14289"/>
      <c r="L14289"/>
      <c r="M14289"/>
      <c r="N14289"/>
      <c r="O14289"/>
      <c r="P14289"/>
      <c r="Q14289"/>
    </row>
    <row r="14290" spans="3:17" x14ac:dyDescent="0.35">
      <c r="C14290"/>
      <c r="D14290"/>
      <c r="E14290"/>
      <c r="F14290"/>
      <c r="G14290"/>
      <c r="H14290"/>
      <c r="I14290"/>
      <c r="J14290"/>
      <c r="K14290"/>
      <c r="L14290"/>
      <c r="M14290"/>
      <c r="N14290"/>
      <c r="O14290"/>
      <c r="P14290"/>
      <c r="Q14290"/>
    </row>
    <row r="14291" spans="3:17" x14ac:dyDescent="0.35">
      <c r="C14291"/>
      <c r="D14291"/>
      <c r="E14291"/>
      <c r="F14291"/>
      <c r="G14291"/>
      <c r="H14291"/>
      <c r="I14291"/>
      <c r="J14291"/>
      <c r="K14291"/>
      <c r="L14291"/>
      <c r="M14291"/>
      <c r="N14291"/>
      <c r="O14291"/>
      <c r="P14291"/>
      <c r="Q14291"/>
    </row>
    <row r="14292" spans="3:17" x14ac:dyDescent="0.35">
      <c r="C14292"/>
      <c r="D14292"/>
      <c r="E14292"/>
      <c r="F14292"/>
      <c r="G14292"/>
      <c r="H14292"/>
      <c r="I14292"/>
      <c r="J14292"/>
      <c r="K14292"/>
      <c r="L14292"/>
      <c r="M14292"/>
      <c r="N14292"/>
      <c r="O14292"/>
      <c r="P14292"/>
      <c r="Q14292"/>
    </row>
    <row r="14293" spans="3:17" x14ac:dyDescent="0.35">
      <c r="C14293"/>
      <c r="D14293"/>
      <c r="E14293"/>
      <c r="F14293"/>
      <c r="G14293"/>
      <c r="H14293"/>
      <c r="I14293"/>
      <c r="J14293"/>
      <c r="K14293"/>
      <c r="L14293"/>
      <c r="M14293"/>
      <c r="N14293"/>
      <c r="O14293"/>
      <c r="P14293"/>
      <c r="Q14293"/>
    </row>
    <row r="14294" spans="3:17" x14ac:dyDescent="0.35">
      <c r="C14294"/>
      <c r="D14294"/>
      <c r="E14294"/>
      <c r="F14294"/>
      <c r="G14294"/>
      <c r="H14294"/>
      <c r="I14294"/>
      <c r="J14294"/>
      <c r="K14294"/>
      <c r="L14294"/>
      <c r="M14294"/>
      <c r="N14294"/>
      <c r="O14294"/>
      <c r="P14294"/>
      <c r="Q14294"/>
    </row>
    <row r="14295" spans="3:17" x14ac:dyDescent="0.35">
      <c r="C14295"/>
      <c r="D14295"/>
      <c r="E14295"/>
      <c r="F14295"/>
      <c r="G14295"/>
      <c r="H14295"/>
      <c r="I14295"/>
      <c r="J14295"/>
      <c r="K14295"/>
      <c r="L14295"/>
      <c r="M14295"/>
      <c r="N14295"/>
      <c r="O14295"/>
      <c r="P14295"/>
      <c r="Q14295"/>
    </row>
    <row r="14296" spans="3:17" x14ac:dyDescent="0.35">
      <c r="C14296"/>
      <c r="D14296"/>
      <c r="E14296"/>
      <c r="F14296"/>
      <c r="G14296"/>
      <c r="H14296"/>
      <c r="I14296"/>
      <c r="J14296"/>
      <c r="K14296"/>
      <c r="L14296"/>
      <c r="M14296"/>
      <c r="N14296"/>
      <c r="O14296"/>
      <c r="P14296"/>
      <c r="Q14296"/>
    </row>
    <row r="14297" spans="3:17" x14ac:dyDescent="0.35">
      <c r="C14297"/>
      <c r="D14297"/>
      <c r="E14297"/>
      <c r="F14297"/>
      <c r="G14297"/>
      <c r="H14297"/>
      <c r="I14297"/>
      <c r="J14297"/>
      <c r="K14297"/>
      <c r="L14297"/>
      <c r="M14297"/>
      <c r="N14297"/>
      <c r="O14297"/>
      <c r="P14297"/>
      <c r="Q14297"/>
    </row>
    <row r="14298" spans="3:17" x14ac:dyDescent="0.35">
      <c r="C14298"/>
      <c r="D14298"/>
      <c r="E14298"/>
      <c r="F14298"/>
      <c r="G14298"/>
      <c r="H14298"/>
      <c r="I14298"/>
      <c r="J14298"/>
      <c r="K14298"/>
      <c r="L14298"/>
      <c r="M14298"/>
      <c r="N14298"/>
      <c r="O14298"/>
      <c r="P14298"/>
      <c r="Q14298"/>
    </row>
    <row r="14299" spans="3:17" x14ac:dyDescent="0.35">
      <c r="C14299"/>
      <c r="D14299"/>
      <c r="E14299"/>
      <c r="F14299"/>
      <c r="G14299"/>
      <c r="H14299"/>
      <c r="I14299"/>
      <c r="J14299"/>
      <c r="K14299"/>
      <c r="L14299"/>
      <c r="M14299"/>
      <c r="N14299"/>
      <c r="O14299"/>
      <c r="P14299"/>
      <c r="Q14299"/>
    </row>
    <row r="14300" spans="3:17" x14ac:dyDescent="0.35">
      <c r="C14300"/>
      <c r="D14300"/>
      <c r="E14300"/>
      <c r="F14300"/>
      <c r="G14300"/>
      <c r="H14300"/>
      <c r="I14300"/>
      <c r="J14300"/>
      <c r="K14300"/>
      <c r="L14300"/>
      <c r="M14300"/>
      <c r="N14300"/>
      <c r="O14300"/>
      <c r="P14300"/>
      <c r="Q14300"/>
    </row>
    <row r="14301" spans="3:17" x14ac:dyDescent="0.35">
      <c r="C14301"/>
      <c r="D14301"/>
      <c r="E14301"/>
      <c r="F14301"/>
      <c r="G14301"/>
      <c r="H14301"/>
      <c r="I14301"/>
      <c r="J14301"/>
      <c r="K14301"/>
      <c r="L14301"/>
      <c r="M14301"/>
      <c r="N14301"/>
      <c r="O14301"/>
      <c r="P14301"/>
      <c r="Q14301"/>
    </row>
    <row r="14302" spans="3:17" x14ac:dyDescent="0.35">
      <c r="C14302"/>
      <c r="D14302"/>
      <c r="E14302"/>
      <c r="F14302"/>
      <c r="G14302"/>
      <c r="H14302"/>
      <c r="I14302"/>
      <c r="J14302"/>
      <c r="K14302"/>
      <c r="L14302"/>
      <c r="M14302"/>
      <c r="N14302"/>
      <c r="O14302"/>
      <c r="P14302"/>
      <c r="Q14302"/>
    </row>
    <row r="14303" spans="3:17" x14ac:dyDescent="0.35">
      <c r="C14303"/>
      <c r="D14303"/>
      <c r="E14303"/>
      <c r="F14303"/>
      <c r="G14303"/>
      <c r="H14303"/>
      <c r="I14303"/>
      <c r="J14303"/>
      <c r="K14303"/>
      <c r="L14303"/>
      <c r="M14303"/>
      <c r="N14303"/>
      <c r="O14303"/>
      <c r="P14303"/>
      <c r="Q14303"/>
    </row>
    <row r="14304" spans="3:17" x14ac:dyDescent="0.35">
      <c r="C14304"/>
      <c r="D14304"/>
      <c r="E14304"/>
      <c r="F14304"/>
      <c r="G14304"/>
      <c r="H14304"/>
      <c r="I14304"/>
      <c r="J14304"/>
      <c r="K14304"/>
      <c r="L14304"/>
      <c r="M14304"/>
      <c r="N14304"/>
      <c r="O14304"/>
      <c r="P14304"/>
      <c r="Q14304"/>
    </row>
    <row r="14305" spans="3:17" x14ac:dyDescent="0.35">
      <c r="C14305"/>
      <c r="D14305"/>
      <c r="E14305"/>
      <c r="F14305"/>
      <c r="G14305"/>
      <c r="H14305"/>
      <c r="I14305"/>
      <c r="J14305"/>
      <c r="K14305"/>
      <c r="L14305"/>
      <c r="M14305"/>
      <c r="N14305"/>
      <c r="O14305"/>
      <c r="P14305"/>
      <c r="Q14305"/>
    </row>
    <row r="14306" spans="3:17" x14ac:dyDescent="0.35">
      <c r="C14306"/>
      <c r="D14306"/>
      <c r="E14306"/>
      <c r="F14306"/>
      <c r="G14306"/>
      <c r="H14306"/>
      <c r="I14306"/>
      <c r="J14306"/>
      <c r="K14306"/>
      <c r="L14306"/>
      <c r="M14306"/>
      <c r="N14306"/>
      <c r="O14306"/>
      <c r="P14306"/>
      <c r="Q14306"/>
    </row>
    <row r="14307" spans="3:17" x14ac:dyDescent="0.35">
      <c r="C14307"/>
      <c r="D14307"/>
      <c r="E14307"/>
      <c r="F14307"/>
      <c r="G14307"/>
      <c r="H14307"/>
      <c r="I14307"/>
      <c r="J14307"/>
      <c r="K14307"/>
      <c r="L14307"/>
      <c r="M14307"/>
      <c r="N14307"/>
      <c r="O14307"/>
      <c r="P14307"/>
      <c r="Q14307"/>
    </row>
    <row r="14308" spans="3:17" x14ac:dyDescent="0.35">
      <c r="C14308"/>
      <c r="D14308"/>
      <c r="E14308"/>
      <c r="F14308"/>
      <c r="G14308"/>
      <c r="H14308"/>
      <c r="I14308"/>
      <c r="J14308"/>
      <c r="K14308"/>
      <c r="L14308"/>
      <c r="M14308"/>
      <c r="N14308"/>
      <c r="O14308"/>
      <c r="P14308"/>
      <c r="Q14308"/>
    </row>
    <row r="14309" spans="3:17" x14ac:dyDescent="0.35">
      <c r="C14309"/>
      <c r="D14309"/>
      <c r="E14309"/>
      <c r="F14309"/>
      <c r="G14309"/>
      <c r="H14309"/>
      <c r="I14309"/>
      <c r="J14309"/>
      <c r="K14309"/>
      <c r="L14309"/>
      <c r="M14309"/>
      <c r="N14309"/>
      <c r="O14309"/>
      <c r="P14309"/>
      <c r="Q14309"/>
    </row>
    <row r="14310" spans="3:17" x14ac:dyDescent="0.35">
      <c r="C14310"/>
      <c r="D14310"/>
      <c r="E14310"/>
      <c r="F14310"/>
      <c r="G14310"/>
      <c r="H14310"/>
      <c r="I14310"/>
      <c r="J14310"/>
      <c r="K14310"/>
      <c r="L14310"/>
      <c r="M14310"/>
      <c r="N14310"/>
      <c r="O14310"/>
      <c r="P14310"/>
      <c r="Q14310"/>
    </row>
    <row r="14311" spans="3:17" x14ac:dyDescent="0.35">
      <c r="C14311"/>
      <c r="D14311"/>
      <c r="E14311"/>
      <c r="F14311"/>
      <c r="G14311"/>
      <c r="H14311"/>
      <c r="I14311"/>
      <c r="J14311"/>
      <c r="K14311"/>
      <c r="L14311"/>
      <c r="M14311"/>
      <c r="N14311"/>
      <c r="O14311"/>
      <c r="P14311"/>
      <c r="Q14311"/>
    </row>
    <row r="14312" spans="3:17" x14ac:dyDescent="0.35">
      <c r="C14312"/>
      <c r="D14312"/>
      <c r="E14312"/>
      <c r="F14312"/>
      <c r="G14312"/>
      <c r="H14312"/>
      <c r="I14312"/>
      <c r="J14312"/>
      <c r="K14312"/>
      <c r="L14312"/>
      <c r="M14312"/>
      <c r="N14312"/>
      <c r="O14312"/>
      <c r="P14312"/>
      <c r="Q14312"/>
    </row>
    <row r="14313" spans="3:17" x14ac:dyDescent="0.35">
      <c r="C14313"/>
      <c r="D14313"/>
      <c r="E14313"/>
      <c r="F14313"/>
      <c r="G14313"/>
      <c r="H14313"/>
      <c r="I14313"/>
      <c r="J14313"/>
      <c r="K14313"/>
      <c r="L14313"/>
      <c r="M14313"/>
      <c r="N14313"/>
      <c r="O14313"/>
      <c r="P14313"/>
      <c r="Q14313"/>
    </row>
    <row r="14314" spans="3:17" x14ac:dyDescent="0.35">
      <c r="C14314"/>
      <c r="D14314"/>
      <c r="E14314"/>
      <c r="F14314"/>
      <c r="G14314"/>
      <c r="H14314"/>
      <c r="I14314"/>
      <c r="J14314"/>
      <c r="K14314"/>
      <c r="L14314"/>
      <c r="M14314"/>
      <c r="N14314"/>
      <c r="O14314"/>
      <c r="P14314"/>
      <c r="Q14314"/>
    </row>
    <row r="14315" spans="3:17" x14ac:dyDescent="0.35">
      <c r="C14315"/>
      <c r="D14315"/>
      <c r="E14315"/>
      <c r="F14315"/>
      <c r="G14315"/>
      <c r="H14315"/>
      <c r="I14315"/>
      <c r="J14315"/>
      <c r="K14315"/>
      <c r="L14315"/>
      <c r="M14315"/>
      <c r="N14315"/>
      <c r="O14315"/>
      <c r="P14315"/>
      <c r="Q14315"/>
    </row>
    <row r="14316" spans="3:17" x14ac:dyDescent="0.35">
      <c r="C14316"/>
      <c r="D14316"/>
      <c r="E14316"/>
      <c r="F14316"/>
      <c r="G14316"/>
      <c r="H14316"/>
      <c r="I14316"/>
      <c r="J14316"/>
      <c r="K14316"/>
      <c r="L14316"/>
      <c r="M14316"/>
      <c r="N14316"/>
      <c r="O14316"/>
      <c r="P14316"/>
      <c r="Q14316"/>
    </row>
    <row r="14317" spans="3:17" x14ac:dyDescent="0.35">
      <c r="C14317"/>
      <c r="D14317"/>
      <c r="E14317"/>
      <c r="F14317"/>
      <c r="G14317"/>
      <c r="H14317"/>
      <c r="I14317"/>
      <c r="J14317"/>
      <c r="K14317"/>
      <c r="L14317"/>
      <c r="M14317"/>
      <c r="N14317"/>
      <c r="O14317"/>
      <c r="P14317"/>
      <c r="Q14317"/>
    </row>
    <row r="14318" spans="3:17" x14ac:dyDescent="0.35">
      <c r="C14318"/>
      <c r="D14318"/>
      <c r="E14318"/>
      <c r="F14318"/>
      <c r="G14318"/>
      <c r="H14318"/>
      <c r="I14318"/>
      <c r="J14318"/>
      <c r="K14318"/>
      <c r="L14318"/>
      <c r="M14318"/>
      <c r="N14318"/>
      <c r="O14318"/>
      <c r="P14318"/>
      <c r="Q14318"/>
    </row>
    <row r="14319" spans="3:17" x14ac:dyDescent="0.35">
      <c r="C14319"/>
      <c r="D14319"/>
      <c r="E14319"/>
      <c r="F14319"/>
      <c r="G14319"/>
      <c r="H14319"/>
      <c r="I14319"/>
      <c r="J14319"/>
      <c r="K14319"/>
      <c r="L14319"/>
      <c r="M14319"/>
      <c r="N14319"/>
      <c r="O14319"/>
      <c r="P14319"/>
      <c r="Q14319"/>
    </row>
    <row r="14320" spans="3:17" x14ac:dyDescent="0.35">
      <c r="C14320"/>
      <c r="D14320"/>
      <c r="E14320"/>
      <c r="F14320"/>
      <c r="G14320"/>
      <c r="H14320"/>
      <c r="I14320"/>
      <c r="J14320"/>
      <c r="K14320"/>
      <c r="L14320"/>
      <c r="M14320"/>
      <c r="N14320"/>
      <c r="O14320"/>
      <c r="P14320"/>
      <c r="Q14320"/>
    </row>
    <row r="14321" spans="3:17" x14ac:dyDescent="0.35">
      <c r="C14321"/>
      <c r="D14321"/>
      <c r="E14321"/>
      <c r="F14321"/>
      <c r="G14321"/>
      <c r="H14321"/>
      <c r="I14321"/>
      <c r="J14321"/>
      <c r="K14321"/>
      <c r="L14321"/>
      <c r="M14321"/>
      <c r="N14321"/>
      <c r="O14321"/>
      <c r="P14321"/>
      <c r="Q14321"/>
    </row>
    <row r="14322" spans="3:17" x14ac:dyDescent="0.35">
      <c r="C14322"/>
      <c r="D14322"/>
      <c r="E14322"/>
      <c r="F14322"/>
      <c r="G14322"/>
      <c r="H14322"/>
      <c r="I14322"/>
      <c r="J14322"/>
      <c r="K14322"/>
      <c r="L14322"/>
      <c r="M14322"/>
      <c r="N14322"/>
      <c r="O14322"/>
      <c r="P14322"/>
      <c r="Q14322"/>
    </row>
    <row r="14323" spans="3:17" x14ac:dyDescent="0.35">
      <c r="C14323"/>
      <c r="D14323"/>
      <c r="E14323"/>
      <c r="F14323"/>
      <c r="G14323"/>
      <c r="H14323"/>
      <c r="I14323"/>
      <c r="J14323"/>
      <c r="K14323"/>
      <c r="L14323"/>
      <c r="M14323"/>
      <c r="N14323"/>
      <c r="O14323"/>
      <c r="P14323"/>
      <c r="Q14323"/>
    </row>
    <row r="14324" spans="3:17" x14ac:dyDescent="0.35">
      <c r="C14324"/>
      <c r="D14324"/>
      <c r="E14324"/>
      <c r="F14324"/>
      <c r="G14324"/>
      <c r="H14324"/>
      <c r="I14324"/>
      <c r="J14324"/>
      <c r="K14324"/>
      <c r="L14324"/>
      <c r="M14324"/>
      <c r="N14324"/>
      <c r="O14324"/>
      <c r="P14324"/>
      <c r="Q14324"/>
    </row>
    <row r="14325" spans="3:17" x14ac:dyDescent="0.35">
      <c r="C14325"/>
      <c r="D14325"/>
      <c r="E14325"/>
      <c r="F14325"/>
      <c r="G14325"/>
      <c r="H14325"/>
      <c r="I14325"/>
      <c r="J14325"/>
      <c r="K14325"/>
      <c r="L14325"/>
      <c r="M14325"/>
      <c r="N14325"/>
      <c r="O14325"/>
      <c r="P14325"/>
      <c r="Q14325"/>
    </row>
    <row r="14326" spans="3:17" x14ac:dyDescent="0.35">
      <c r="C14326"/>
      <c r="D14326"/>
      <c r="E14326"/>
      <c r="F14326"/>
      <c r="G14326"/>
      <c r="H14326"/>
      <c r="I14326"/>
      <c r="J14326"/>
      <c r="K14326"/>
      <c r="L14326"/>
      <c r="M14326"/>
      <c r="N14326"/>
      <c r="O14326"/>
      <c r="P14326"/>
      <c r="Q14326"/>
    </row>
    <row r="14327" spans="3:17" x14ac:dyDescent="0.35">
      <c r="C14327"/>
      <c r="D14327"/>
      <c r="E14327"/>
      <c r="F14327"/>
      <c r="G14327"/>
      <c r="H14327"/>
      <c r="I14327"/>
      <c r="J14327"/>
      <c r="K14327"/>
      <c r="L14327"/>
      <c r="M14327"/>
      <c r="N14327"/>
      <c r="O14327"/>
      <c r="P14327"/>
      <c r="Q14327"/>
    </row>
    <row r="14328" spans="3:17" x14ac:dyDescent="0.35">
      <c r="C14328"/>
      <c r="D14328"/>
      <c r="E14328"/>
      <c r="F14328"/>
      <c r="G14328"/>
      <c r="H14328"/>
      <c r="I14328"/>
      <c r="J14328"/>
      <c r="K14328"/>
      <c r="L14328"/>
      <c r="M14328"/>
      <c r="N14328"/>
      <c r="O14328"/>
      <c r="P14328"/>
      <c r="Q14328"/>
    </row>
    <row r="14329" spans="3:17" x14ac:dyDescent="0.35">
      <c r="C14329"/>
      <c r="D14329"/>
      <c r="E14329"/>
      <c r="F14329"/>
      <c r="G14329"/>
      <c r="H14329"/>
      <c r="I14329"/>
      <c r="J14329"/>
      <c r="K14329"/>
      <c r="L14329"/>
      <c r="M14329"/>
      <c r="N14329"/>
      <c r="O14329"/>
      <c r="P14329"/>
      <c r="Q14329"/>
    </row>
    <row r="14330" spans="3:17" x14ac:dyDescent="0.35">
      <c r="C14330"/>
      <c r="D14330"/>
      <c r="E14330"/>
      <c r="F14330"/>
      <c r="G14330"/>
      <c r="H14330"/>
      <c r="I14330"/>
      <c r="J14330"/>
      <c r="K14330"/>
      <c r="L14330"/>
      <c r="M14330"/>
      <c r="N14330"/>
      <c r="O14330"/>
      <c r="P14330"/>
      <c r="Q14330"/>
    </row>
    <row r="14331" spans="3:17" x14ac:dyDescent="0.35">
      <c r="C14331"/>
      <c r="D14331"/>
      <c r="E14331"/>
      <c r="F14331"/>
      <c r="G14331"/>
      <c r="H14331"/>
      <c r="I14331"/>
      <c r="J14331"/>
      <c r="K14331"/>
      <c r="L14331"/>
      <c r="M14331"/>
      <c r="N14331"/>
      <c r="O14331"/>
      <c r="P14331"/>
      <c r="Q14331"/>
    </row>
    <row r="14332" spans="3:17" x14ac:dyDescent="0.35">
      <c r="C14332"/>
      <c r="D14332"/>
      <c r="E14332"/>
      <c r="F14332"/>
      <c r="G14332"/>
      <c r="H14332"/>
      <c r="I14332"/>
      <c r="J14332"/>
      <c r="K14332"/>
      <c r="L14332"/>
      <c r="M14332"/>
      <c r="N14332"/>
      <c r="O14332"/>
      <c r="P14332"/>
      <c r="Q14332"/>
    </row>
    <row r="14333" spans="3:17" x14ac:dyDescent="0.35">
      <c r="C14333"/>
      <c r="D14333"/>
      <c r="E14333"/>
      <c r="F14333"/>
      <c r="G14333"/>
      <c r="H14333"/>
      <c r="I14333"/>
      <c r="J14333"/>
      <c r="K14333"/>
      <c r="L14333"/>
      <c r="M14333"/>
      <c r="N14333"/>
      <c r="O14333"/>
      <c r="P14333"/>
      <c r="Q14333"/>
    </row>
    <row r="14334" spans="3:17" x14ac:dyDescent="0.35">
      <c r="C14334"/>
      <c r="D14334"/>
      <c r="E14334"/>
      <c r="F14334"/>
      <c r="G14334"/>
      <c r="H14334"/>
      <c r="I14334"/>
      <c r="J14334"/>
      <c r="K14334"/>
      <c r="L14334"/>
      <c r="M14334"/>
      <c r="N14334"/>
      <c r="O14334"/>
      <c r="P14334"/>
      <c r="Q14334"/>
    </row>
    <row r="14335" spans="3:17" x14ac:dyDescent="0.35">
      <c r="C14335"/>
      <c r="D14335"/>
      <c r="E14335"/>
      <c r="F14335"/>
      <c r="G14335"/>
      <c r="H14335"/>
      <c r="I14335"/>
      <c r="J14335"/>
      <c r="K14335"/>
      <c r="L14335"/>
      <c r="M14335"/>
      <c r="N14335"/>
      <c r="O14335"/>
      <c r="P14335"/>
      <c r="Q14335"/>
    </row>
    <row r="14336" spans="3:17" x14ac:dyDescent="0.35">
      <c r="C14336"/>
      <c r="D14336"/>
      <c r="E14336"/>
      <c r="F14336"/>
      <c r="G14336"/>
      <c r="H14336"/>
      <c r="I14336"/>
      <c r="J14336"/>
      <c r="K14336"/>
      <c r="L14336"/>
      <c r="M14336"/>
      <c r="N14336"/>
      <c r="O14336"/>
      <c r="P14336"/>
      <c r="Q14336"/>
    </row>
    <row r="14337" spans="3:17" x14ac:dyDescent="0.35">
      <c r="C14337"/>
      <c r="D14337"/>
      <c r="E14337"/>
      <c r="F14337"/>
      <c r="G14337"/>
      <c r="H14337"/>
      <c r="I14337"/>
      <c r="J14337"/>
      <c r="K14337"/>
      <c r="L14337"/>
      <c r="M14337"/>
      <c r="N14337"/>
      <c r="O14337"/>
      <c r="P14337"/>
      <c r="Q14337"/>
    </row>
    <row r="14338" spans="3:17" x14ac:dyDescent="0.35">
      <c r="C14338"/>
      <c r="D14338"/>
      <c r="E14338"/>
      <c r="F14338"/>
      <c r="G14338"/>
      <c r="H14338"/>
      <c r="I14338"/>
      <c r="J14338"/>
      <c r="K14338"/>
      <c r="L14338"/>
      <c r="M14338"/>
      <c r="N14338"/>
      <c r="O14338"/>
      <c r="P14338"/>
      <c r="Q14338"/>
    </row>
    <row r="14339" spans="3:17" x14ac:dyDescent="0.35">
      <c r="C14339"/>
      <c r="D14339"/>
      <c r="E14339"/>
      <c r="F14339"/>
      <c r="G14339"/>
      <c r="H14339"/>
      <c r="I14339"/>
      <c r="J14339"/>
      <c r="K14339"/>
      <c r="L14339"/>
      <c r="M14339"/>
      <c r="N14339"/>
      <c r="O14339"/>
      <c r="P14339"/>
      <c r="Q14339"/>
    </row>
    <row r="14340" spans="3:17" x14ac:dyDescent="0.35">
      <c r="C14340"/>
      <c r="D14340"/>
      <c r="E14340"/>
      <c r="F14340"/>
      <c r="G14340"/>
      <c r="H14340"/>
      <c r="I14340"/>
      <c r="J14340"/>
      <c r="K14340"/>
      <c r="L14340"/>
      <c r="M14340"/>
      <c r="N14340"/>
      <c r="O14340"/>
      <c r="P14340"/>
      <c r="Q14340"/>
    </row>
    <row r="14341" spans="3:17" x14ac:dyDescent="0.35">
      <c r="C14341"/>
      <c r="D14341"/>
      <c r="E14341"/>
      <c r="F14341"/>
      <c r="G14341"/>
      <c r="H14341"/>
      <c r="I14341"/>
      <c r="J14341"/>
      <c r="K14341"/>
      <c r="L14341"/>
      <c r="M14341"/>
      <c r="N14341"/>
      <c r="O14341"/>
      <c r="P14341"/>
      <c r="Q14341"/>
    </row>
    <row r="14342" spans="3:17" x14ac:dyDescent="0.35">
      <c r="C14342"/>
      <c r="D14342"/>
      <c r="E14342"/>
      <c r="F14342"/>
      <c r="G14342"/>
      <c r="H14342"/>
      <c r="I14342"/>
      <c r="J14342"/>
      <c r="K14342"/>
      <c r="L14342"/>
      <c r="M14342"/>
      <c r="N14342"/>
      <c r="O14342"/>
      <c r="P14342"/>
      <c r="Q14342"/>
    </row>
    <row r="14343" spans="3:17" x14ac:dyDescent="0.35">
      <c r="C14343"/>
      <c r="D14343"/>
      <c r="E14343"/>
      <c r="F14343"/>
      <c r="G14343"/>
      <c r="H14343"/>
      <c r="I14343"/>
      <c r="J14343"/>
      <c r="K14343"/>
      <c r="L14343"/>
      <c r="M14343"/>
      <c r="N14343"/>
      <c r="O14343"/>
      <c r="P14343"/>
      <c r="Q14343"/>
    </row>
    <row r="14344" spans="3:17" x14ac:dyDescent="0.35">
      <c r="C14344"/>
      <c r="D14344"/>
      <c r="E14344"/>
      <c r="F14344"/>
      <c r="G14344"/>
      <c r="H14344"/>
      <c r="I14344"/>
      <c r="J14344"/>
      <c r="K14344"/>
      <c r="L14344"/>
      <c r="M14344"/>
      <c r="N14344"/>
      <c r="O14344"/>
      <c r="P14344"/>
      <c r="Q14344"/>
    </row>
    <row r="14345" spans="3:17" x14ac:dyDescent="0.35">
      <c r="C14345"/>
      <c r="D14345"/>
      <c r="E14345"/>
      <c r="F14345"/>
      <c r="G14345"/>
      <c r="H14345"/>
      <c r="I14345"/>
      <c r="J14345"/>
      <c r="K14345"/>
      <c r="L14345"/>
      <c r="M14345"/>
      <c r="N14345"/>
      <c r="O14345"/>
      <c r="P14345"/>
      <c r="Q14345"/>
    </row>
    <row r="14346" spans="3:17" x14ac:dyDescent="0.35">
      <c r="C14346"/>
      <c r="D14346"/>
      <c r="E14346"/>
      <c r="F14346"/>
      <c r="G14346"/>
      <c r="H14346"/>
      <c r="I14346"/>
      <c r="J14346"/>
      <c r="K14346"/>
      <c r="L14346"/>
      <c r="M14346"/>
      <c r="N14346"/>
      <c r="O14346"/>
      <c r="P14346"/>
      <c r="Q14346"/>
    </row>
    <row r="14347" spans="3:17" x14ac:dyDescent="0.35">
      <c r="C14347"/>
      <c r="D14347"/>
      <c r="E14347"/>
      <c r="F14347"/>
      <c r="G14347"/>
      <c r="H14347"/>
      <c r="I14347"/>
      <c r="J14347"/>
      <c r="K14347"/>
      <c r="L14347"/>
      <c r="M14347"/>
      <c r="N14347"/>
      <c r="O14347"/>
      <c r="P14347"/>
      <c r="Q14347"/>
    </row>
    <row r="14348" spans="3:17" x14ac:dyDescent="0.35">
      <c r="C14348"/>
      <c r="D14348"/>
      <c r="E14348"/>
      <c r="F14348"/>
      <c r="G14348"/>
      <c r="H14348"/>
      <c r="I14348"/>
      <c r="J14348"/>
      <c r="K14348"/>
      <c r="L14348"/>
      <c r="M14348"/>
      <c r="N14348"/>
      <c r="O14348"/>
      <c r="P14348"/>
      <c r="Q14348"/>
    </row>
    <row r="14349" spans="3:17" x14ac:dyDescent="0.35">
      <c r="C14349"/>
      <c r="D14349"/>
      <c r="E14349"/>
      <c r="F14349"/>
      <c r="G14349"/>
      <c r="H14349"/>
      <c r="I14349"/>
      <c r="J14349"/>
      <c r="K14349"/>
      <c r="L14349"/>
      <c r="M14349"/>
      <c r="N14349"/>
      <c r="O14349"/>
      <c r="P14349"/>
      <c r="Q14349"/>
    </row>
    <row r="14350" spans="3:17" x14ac:dyDescent="0.35">
      <c r="C14350"/>
      <c r="D14350"/>
      <c r="E14350"/>
      <c r="F14350"/>
      <c r="G14350"/>
      <c r="H14350"/>
      <c r="I14350"/>
      <c r="J14350"/>
      <c r="K14350"/>
      <c r="L14350"/>
      <c r="M14350"/>
      <c r="N14350"/>
      <c r="O14350"/>
      <c r="P14350"/>
      <c r="Q14350"/>
    </row>
    <row r="14351" spans="3:17" x14ac:dyDescent="0.35">
      <c r="C14351"/>
      <c r="D14351"/>
      <c r="E14351"/>
      <c r="F14351"/>
      <c r="G14351"/>
      <c r="H14351"/>
      <c r="I14351"/>
      <c r="J14351"/>
      <c r="K14351"/>
      <c r="L14351"/>
      <c r="M14351"/>
      <c r="N14351"/>
      <c r="O14351"/>
      <c r="P14351"/>
      <c r="Q14351"/>
    </row>
    <row r="14352" spans="3:17" x14ac:dyDescent="0.35">
      <c r="C14352"/>
      <c r="D14352"/>
      <c r="E14352"/>
      <c r="F14352"/>
      <c r="G14352"/>
      <c r="H14352"/>
      <c r="I14352"/>
      <c r="J14352"/>
      <c r="K14352"/>
      <c r="L14352"/>
      <c r="M14352"/>
      <c r="N14352"/>
      <c r="O14352"/>
      <c r="P14352"/>
      <c r="Q14352"/>
    </row>
    <row r="14353" spans="3:17" x14ac:dyDescent="0.35">
      <c r="C14353"/>
      <c r="D14353"/>
      <c r="E14353"/>
      <c r="F14353"/>
      <c r="G14353"/>
      <c r="H14353"/>
      <c r="I14353"/>
      <c r="J14353"/>
      <c r="K14353"/>
      <c r="L14353"/>
      <c r="M14353"/>
      <c r="N14353"/>
      <c r="O14353"/>
      <c r="P14353"/>
      <c r="Q14353"/>
    </row>
    <row r="14354" spans="3:17" x14ac:dyDescent="0.35">
      <c r="C14354"/>
      <c r="D14354"/>
      <c r="E14354"/>
      <c r="F14354"/>
      <c r="G14354"/>
      <c r="H14354"/>
      <c r="I14354"/>
      <c r="J14354"/>
      <c r="K14354"/>
      <c r="L14354"/>
      <c r="M14354"/>
      <c r="N14354"/>
      <c r="O14354"/>
      <c r="P14354"/>
      <c r="Q14354"/>
    </row>
    <row r="14355" spans="3:17" x14ac:dyDescent="0.35">
      <c r="C14355"/>
      <c r="D14355"/>
      <c r="E14355"/>
      <c r="F14355"/>
      <c r="G14355"/>
      <c r="H14355"/>
      <c r="I14355"/>
      <c r="J14355"/>
      <c r="K14355"/>
      <c r="L14355"/>
      <c r="M14355"/>
      <c r="N14355"/>
      <c r="O14355"/>
      <c r="P14355"/>
      <c r="Q14355"/>
    </row>
    <row r="14356" spans="3:17" x14ac:dyDescent="0.35">
      <c r="C14356"/>
      <c r="D14356"/>
      <c r="E14356"/>
      <c r="F14356"/>
      <c r="G14356"/>
      <c r="H14356"/>
      <c r="I14356"/>
      <c r="J14356"/>
      <c r="K14356"/>
      <c r="L14356"/>
      <c r="M14356"/>
      <c r="N14356"/>
      <c r="O14356"/>
      <c r="P14356"/>
      <c r="Q14356"/>
    </row>
    <row r="14357" spans="3:17" x14ac:dyDescent="0.35">
      <c r="C14357"/>
      <c r="D14357"/>
      <c r="E14357"/>
      <c r="F14357"/>
      <c r="G14357"/>
      <c r="H14357"/>
      <c r="I14357"/>
      <c r="J14357"/>
      <c r="K14357"/>
      <c r="L14357"/>
      <c r="M14357"/>
      <c r="N14357"/>
      <c r="O14357"/>
      <c r="P14357"/>
      <c r="Q14357"/>
    </row>
    <row r="14358" spans="3:17" x14ac:dyDescent="0.35">
      <c r="C14358"/>
      <c r="D14358"/>
      <c r="E14358"/>
      <c r="F14358"/>
      <c r="G14358"/>
      <c r="H14358"/>
      <c r="I14358"/>
      <c r="J14358"/>
      <c r="K14358"/>
      <c r="L14358"/>
      <c r="M14358"/>
      <c r="N14358"/>
      <c r="O14358"/>
      <c r="P14358"/>
      <c r="Q14358"/>
    </row>
    <row r="14359" spans="3:17" x14ac:dyDescent="0.35">
      <c r="C14359"/>
      <c r="D14359"/>
      <c r="E14359"/>
      <c r="F14359"/>
      <c r="G14359"/>
      <c r="H14359"/>
      <c r="I14359"/>
      <c r="J14359"/>
      <c r="K14359"/>
      <c r="L14359"/>
      <c r="M14359"/>
      <c r="N14359"/>
      <c r="O14359"/>
      <c r="P14359"/>
      <c r="Q14359"/>
    </row>
    <row r="14360" spans="3:17" x14ac:dyDescent="0.35">
      <c r="C14360"/>
      <c r="D14360"/>
      <c r="E14360"/>
      <c r="F14360"/>
      <c r="G14360"/>
      <c r="H14360"/>
      <c r="I14360"/>
      <c r="J14360"/>
      <c r="K14360"/>
      <c r="L14360"/>
      <c r="M14360"/>
      <c r="N14360"/>
      <c r="O14360"/>
      <c r="P14360"/>
      <c r="Q14360"/>
    </row>
    <row r="14361" spans="3:17" x14ac:dyDescent="0.35">
      <c r="C14361"/>
      <c r="D14361"/>
      <c r="E14361"/>
      <c r="F14361"/>
      <c r="G14361"/>
      <c r="H14361"/>
      <c r="I14361"/>
      <c r="J14361"/>
      <c r="K14361"/>
      <c r="L14361"/>
      <c r="M14361"/>
      <c r="N14361"/>
      <c r="O14361"/>
      <c r="P14361"/>
      <c r="Q14361"/>
    </row>
    <row r="14362" spans="3:17" x14ac:dyDescent="0.35">
      <c r="C14362"/>
      <c r="D14362"/>
      <c r="E14362"/>
      <c r="F14362"/>
      <c r="G14362"/>
      <c r="H14362"/>
      <c r="I14362"/>
      <c r="J14362"/>
      <c r="K14362"/>
      <c r="L14362"/>
      <c r="M14362"/>
      <c r="N14362"/>
      <c r="O14362"/>
      <c r="P14362"/>
      <c r="Q14362"/>
    </row>
    <row r="14363" spans="3:17" x14ac:dyDescent="0.35">
      <c r="C14363"/>
      <c r="D14363"/>
      <c r="E14363"/>
      <c r="F14363"/>
      <c r="G14363"/>
      <c r="H14363"/>
      <c r="I14363"/>
      <c r="J14363"/>
      <c r="K14363"/>
      <c r="L14363"/>
      <c r="M14363"/>
      <c r="N14363"/>
      <c r="O14363"/>
      <c r="P14363"/>
      <c r="Q14363"/>
    </row>
    <row r="14364" spans="3:17" x14ac:dyDescent="0.35">
      <c r="C14364"/>
      <c r="D14364"/>
      <c r="E14364"/>
      <c r="F14364"/>
      <c r="G14364"/>
      <c r="H14364"/>
      <c r="I14364"/>
      <c r="J14364"/>
      <c r="K14364"/>
      <c r="L14364"/>
      <c r="M14364"/>
      <c r="N14364"/>
      <c r="O14364"/>
      <c r="P14364"/>
      <c r="Q14364"/>
    </row>
    <row r="14365" spans="3:17" x14ac:dyDescent="0.35">
      <c r="C14365"/>
      <c r="D14365"/>
      <c r="E14365"/>
      <c r="F14365"/>
      <c r="G14365"/>
      <c r="H14365"/>
      <c r="I14365"/>
      <c r="J14365"/>
      <c r="K14365"/>
      <c r="L14365"/>
      <c r="M14365"/>
      <c r="N14365"/>
      <c r="O14365"/>
      <c r="P14365"/>
      <c r="Q14365"/>
    </row>
    <row r="14366" spans="3:17" x14ac:dyDescent="0.35">
      <c r="C14366"/>
      <c r="D14366"/>
      <c r="E14366"/>
      <c r="F14366"/>
      <c r="G14366"/>
      <c r="H14366"/>
      <c r="I14366"/>
      <c r="J14366"/>
      <c r="K14366"/>
      <c r="L14366"/>
      <c r="M14366"/>
      <c r="N14366"/>
      <c r="O14366"/>
      <c r="P14366"/>
      <c r="Q14366"/>
    </row>
    <row r="14367" spans="3:17" x14ac:dyDescent="0.35">
      <c r="C14367"/>
      <c r="D14367"/>
      <c r="E14367"/>
      <c r="F14367"/>
      <c r="G14367"/>
      <c r="H14367"/>
      <c r="I14367"/>
      <c r="J14367"/>
      <c r="K14367"/>
      <c r="L14367"/>
      <c r="M14367"/>
      <c r="N14367"/>
      <c r="O14367"/>
      <c r="P14367"/>
      <c r="Q14367"/>
    </row>
    <row r="14368" spans="3:17" x14ac:dyDescent="0.35">
      <c r="C14368"/>
      <c r="D14368"/>
      <c r="E14368"/>
      <c r="F14368"/>
      <c r="G14368"/>
      <c r="H14368"/>
      <c r="I14368"/>
      <c r="J14368"/>
      <c r="K14368"/>
      <c r="L14368"/>
      <c r="M14368"/>
      <c r="N14368"/>
      <c r="O14368"/>
      <c r="P14368"/>
      <c r="Q14368"/>
    </row>
    <row r="14369" spans="3:17" x14ac:dyDescent="0.35">
      <c r="C14369"/>
      <c r="D14369"/>
      <c r="E14369"/>
      <c r="F14369"/>
      <c r="G14369"/>
      <c r="H14369"/>
      <c r="I14369"/>
      <c r="J14369"/>
      <c r="K14369"/>
      <c r="L14369"/>
      <c r="M14369"/>
      <c r="N14369"/>
      <c r="O14369"/>
      <c r="P14369"/>
      <c r="Q14369"/>
    </row>
    <row r="14370" spans="3:17" x14ac:dyDescent="0.35">
      <c r="C14370"/>
      <c r="D14370"/>
      <c r="E14370"/>
      <c r="F14370"/>
      <c r="G14370"/>
      <c r="H14370"/>
      <c r="I14370"/>
      <c r="J14370"/>
      <c r="K14370"/>
      <c r="L14370"/>
      <c r="M14370"/>
      <c r="N14370"/>
      <c r="O14370"/>
      <c r="P14370"/>
      <c r="Q14370"/>
    </row>
    <row r="14371" spans="3:17" x14ac:dyDescent="0.35">
      <c r="C14371"/>
      <c r="D14371"/>
      <c r="E14371"/>
      <c r="F14371"/>
      <c r="G14371"/>
      <c r="H14371"/>
      <c r="I14371"/>
      <c r="J14371"/>
      <c r="K14371"/>
      <c r="L14371"/>
      <c r="M14371"/>
      <c r="N14371"/>
      <c r="O14371"/>
      <c r="P14371"/>
      <c r="Q14371"/>
    </row>
    <row r="14372" spans="3:17" x14ac:dyDescent="0.35">
      <c r="C14372"/>
      <c r="D14372"/>
      <c r="E14372"/>
      <c r="F14372"/>
      <c r="G14372"/>
      <c r="H14372"/>
      <c r="I14372"/>
      <c r="J14372"/>
      <c r="K14372"/>
      <c r="L14372"/>
      <c r="M14372"/>
      <c r="N14372"/>
      <c r="O14372"/>
      <c r="P14372"/>
      <c r="Q14372"/>
    </row>
    <row r="14373" spans="3:17" x14ac:dyDescent="0.35">
      <c r="C14373"/>
      <c r="D14373"/>
      <c r="E14373"/>
      <c r="F14373"/>
      <c r="G14373"/>
      <c r="H14373"/>
      <c r="I14373"/>
      <c r="J14373"/>
      <c r="K14373"/>
      <c r="L14373"/>
      <c r="M14373"/>
      <c r="N14373"/>
      <c r="O14373"/>
      <c r="P14373"/>
      <c r="Q14373"/>
    </row>
    <row r="14374" spans="3:17" x14ac:dyDescent="0.35">
      <c r="C14374"/>
      <c r="D14374"/>
      <c r="E14374"/>
      <c r="F14374"/>
      <c r="G14374"/>
      <c r="H14374"/>
      <c r="I14374"/>
      <c r="J14374"/>
      <c r="K14374"/>
      <c r="L14374"/>
      <c r="M14374"/>
      <c r="N14374"/>
      <c r="O14374"/>
      <c r="P14374"/>
      <c r="Q14374"/>
    </row>
    <row r="14375" spans="3:17" x14ac:dyDescent="0.35">
      <c r="C14375"/>
      <c r="D14375"/>
      <c r="E14375"/>
      <c r="F14375"/>
      <c r="G14375"/>
      <c r="H14375"/>
      <c r="I14375"/>
      <c r="J14375"/>
      <c r="K14375"/>
      <c r="L14375"/>
      <c r="M14375"/>
      <c r="N14375"/>
      <c r="O14375"/>
      <c r="P14375"/>
      <c r="Q14375"/>
    </row>
    <row r="14376" spans="3:17" x14ac:dyDescent="0.35">
      <c r="C14376"/>
      <c r="D14376"/>
      <c r="E14376"/>
      <c r="F14376"/>
      <c r="G14376"/>
      <c r="H14376"/>
      <c r="I14376"/>
      <c r="J14376"/>
      <c r="K14376"/>
      <c r="L14376"/>
      <c r="M14376"/>
      <c r="N14376"/>
      <c r="O14376"/>
      <c r="P14376"/>
      <c r="Q14376"/>
    </row>
    <row r="14377" spans="3:17" x14ac:dyDescent="0.35">
      <c r="C14377"/>
      <c r="D14377"/>
      <c r="E14377"/>
      <c r="F14377"/>
      <c r="G14377"/>
      <c r="H14377"/>
      <c r="I14377"/>
      <c r="J14377"/>
      <c r="K14377"/>
      <c r="L14377"/>
      <c r="M14377"/>
      <c r="N14377"/>
      <c r="O14377"/>
      <c r="P14377"/>
      <c r="Q14377"/>
    </row>
    <row r="14378" spans="3:17" x14ac:dyDescent="0.35">
      <c r="C14378"/>
      <c r="D14378"/>
      <c r="E14378"/>
      <c r="F14378"/>
      <c r="G14378"/>
      <c r="H14378"/>
      <c r="I14378"/>
      <c r="J14378"/>
      <c r="K14378"/>
      <c r="L14378"/>
      <c r="M14378"/>
      <c r="N14378"/>
      <c r="O14378"/>
      <c r="P14378"/>
      <c r="Q14378"/>
    </row>
    <row r="14379" spans="3:17" x14ac:dyDescent="0.35">
      <c r="C14379"/>
      <c r="D14379"/>
      <c r="E14379"/>
      <c r="F14379"/>
      <c r="G14379"/>
      <c r="H14379"/>
      <c r="I14379"/>
      <c r="J14379"/>
      <c r="K14379"/>
      <c r="L14379"/>
      <c r="M14379"/>
      <c r="N14379"/>
      <c r="O14379"/>
      <c r="P14379"/>
      <c r="Q14379"/>
    </row>
    <row r="14380" spans="3:17" x14ac:dyDescent="0.35">
      <c r="C14380"/>
      <c r="D14380"/>
      <c r="E14380"/>
      <c r="F14380"/>
      <c r="G14380"/>
      <c r="H14380"/>
      <c r="I14380"/>
      <c r="J14380"/>
      <c r="K14380"/>
      <c r="L14380"/>
      <c r="M14380"/>
      <c r="N14380"/>
      <c r="O14380"/>
      <c r="P14380"/>
      <c r="Q14380"/>
    </row>
    <row r="14381" spans="3:17" x14ac:dyDescent="0.35">
      <c r="C14381"/>
      <c r="D14381"/>
      <c r="E14381"/>
      <c r="F14381"/>
      <c r="G14381"/>
      <c r="H14381"/>
      <c r="I14381"/>
      <c r="J14381"/>
      <c r="K14381"/>
      <c r="L14381"/>
      <c r="M14381"/>
      <c r="N14381"/>
      <c r="O14381"/>
      <c r="P14381"/>
      <c r="Q14381"/>
    </row>
    <row r="14382" spans="3:17" x14ac:dyDescent="0.35">
      <c r="C14382"/>
      <c r="D14382"/>
      <c r="E14382"/>
      <c r="F14382"/>
      <c r="G14382"/>
      <c r="H14382"/>
      <c r="I14382"/>
      <c r="J14382"/>
      <c r="K14382"/>
      <c r="L14382"/>
      <c r="M14382"/>
      <c r="N14382"/>
      <c r="O14382"/>
      <c r="P14382"/>
      <c r="Q14382"/>
    </row>
    <row r="14383" spans="3:17" x14ac:dyDescent="0.35">
      <c r="C14383"/>
      <c r="D14383"/>
      <c r="E14383"/>
      <c r="F14383"/>
      <c r="G14383"/>
      <c r="H14383"/>
      <c r="I14383"/>
      <c r="J14383"/>
      <c r="K14383"/>
      <c r="L14383"/>
      <c r="M14383"/>
      <c r="N14383"/>
      <c r="O14383"/>
      <c r="P14383"/>
      <c r="Q14383"/>
    </row>
    <row r="14384" spans="3:17" x14ac:dyDescent="0.35">
      <c r="C14384"/>
      <c r="D14384"/>
      <c r="E14384"/>
      <c r="F14384"/>
      <c r="G14384"/>
      <c r="H14384"/>
      <c r="I14384"/>
      <c r="J14384"/>
      <c r="K14384"/>
      <c r="L14384"/>
      <c r="M14384"/>
      <c r="N14384"/>
      <c r="O14384"/>
      <c r="P14384"/>
      <c r="Q14384"/>
    </row>
    <row r="14385" spans="3:17" x14ac:dyDescent="0.35">
      <c r="C14385"/>
      <c r="D14385"/>
      <c r="E14385"/>
      <c r="F14385"/>
      <c r="G14385"/>
      <c r="H14385"/>
      <c r="I14385"/>
      <c r="J14385"/>
      <c r="K14385"/>
      <c r="L14385"/>
      <c r="M14385"/>
      <c r="N14385"/>
      <c r="O14385"/>
      <c r="P14385"/>
      <c r="Q14385"/>
    </row>
    <row r="14386" spans="3:17" x14ac:dyDescent="0.35">
      <c r="C14386"/>
      <c r="D14386"/>
      <c r="E14386"/>
      <c r="F14386"/>
      <c r="G14386"/>
      <c r="H14386"/>
      <c r="I14386"/>
      <c r="J14386"/>
      <c r="K14386"/>
      <c r="L14386"/>
      <c r="M14386"/>
      <c r="N14386"/>
      <c r="O14386"/>
      <c r="P14386"/>
      <c r="Q14386"/>
    </row>
    <row r="14387" spans="3:17" x14ac:dyDescent="0.35">
      <c r="C14387"/>
      <c r="D14387"/>
      <c r="E14387"/>
      <c r="F14387"/>
      <c r="G14387"/>
      <c r="H14387"/>
      <c r="I14387"/>
      <c r="J14387"/>
      <c r="K14387"/>
      <c r="L14387"/>
      <c r="M14387"/>
      <c r="N14387"/>
      <c r="O14387"/>
      <c r="P14387"/>
      <c r="Q14387"/>
    </row>
    <row r="14388" spans="3:17" x14ac:dyDescent="0.35">
      <c r="C14388"/>
      <c r="D14388"/>
      <c r="E14388"/>
      <c r="F14388"/>
      <c r="G14388"/>
      <c r="H14388"/>
      <c r="I14388"/>
      <c r="J14388"/>
      <c r="K14388"/>
      <c r="L14388"/>
      <c r="M14388"/>
      <c r="N14388"/>
      <c r="O14388"/>
      <c r="P14388"/>
      <c r="Q14388"/>
    </row>
    <row r="14389" spans="3:17" x14ac:dyDescent="0.35">
      <c r="C14389"/>
      <c r="D14389"/>
      <c r="E14389"/>
      <c r="F14389"/>
      <c r="G14389"/>
      <c r="H14389"/>
      <c r="I14389"/>
      <c r="J14389"/>
      <c r="K14389"/>
      <c r="L14389"/>
      <c r="M14389"/>
      <c r="N14389"/>
      <c r="O14389"/>
      <c r="P14389"/>
      <c r="Q14389"/>
    </row>
    <row r="14390" spans="3:17" x14ac:dyDescent="0.35">
      <c r="C14390"/>
      <c r="D14390"/>
      <c r="E14390"/>
      <c r="F14390"/>
      <c r="G14390"/>
      <c r="H14390"/>
      <c r="I14390"/>
      <c r="J14390"/>
      <c r="K14390"/>
      <c r="L14390"/>
      <c r="M14390"/>
      <c r="N14390"/>
      <c r="O14390"/>
      <c r="P14390"/>
      <c r="Q14390"/>
    </row>
    <row r="14391" spans="3:17" x14ac:dyDescent="0.35">
      <c r="C14391"/>
      <c r="D14391"/>
      <c r="E14391"/>
      <c r="F14391"/>
      <c r="G14391"/>
      <c r="H14391"/>
      <c r="I14391"/>
      <c r="J14391"/>
      <c r="K14391"/>
      <c r="L14391"/>
      <c r="M14391"/>
      <c r="N14391"/>
      <c r="O14391"/>
      <c r="P14391"/>
      <c r="Q14391"/>
    </row>
    <row r="14392" spans="3:17" x14ac:dyDescent="0.35">
      <c r="C14392"/>
      <c r="D14392"/>
      <c r="E14392"/>
      <c r="F14392"/>
      <c r="G14392"/>
      <c r="H14392"/>
      <c r="I14392"/>
      <c r="J14392"/>
      <c r="K14392"/>
      <c r="L14392"/>
      <c r="M14392"/>
      <c r="N14392"/>
      <c r="O14392"/>
      <c r="P14392"/>
      <c r="Q14392"/>
    </row>
    <row r="14393" spans="3:17" x14ac:dyDescent="0.35">
      <c r="C14393"/>
      <c r="D14393"/>
      <c r="E14393"/>
      <c r="F14393"/>
      <c r="G14393"/>
      <c r="H14393"/>
      <c r="I14393"/>
      <c r="J14393"/>
      <c r="K14393"/>
      <c r="L14393"/>
      <c r="M14393"/>
      <c r="N14393"/>
      <c r="O14393"/>
      <c r="P14393"/>
      <c r="Q14393"/>
    </row>
    <row r="14394" spans="3:17" x14ac:dyDescent="0.35">
      <c r="C14394"/>
      <c r="D14394"/>
      <c r="E14394"/>
      <c r="F14394"/>
      <c r="G14394"/>
      <c r="H14394"/>
      <c r="I14394"/>
      <c r="J14394"/>
      <c r="K14394"/>
      <c r="L14394"/>
      <c r="M14394"/>
      <c r="N14394"/>
      <c r="O14394"/>
      <c r="P14394"/>
      <c r="Q14394"/>
    </row>
    <row r="14395" spans="3:17" x14ac:dyDescent="0.35">
      <c r="C14395"/>
      <c r="D14395"/>
      <c r="E14395"/>
      <c r="F14395"/>
      <c r="G14395"/>
      <c r="H14395"/>
      <c r="I14395"/>
      <c r="J14395"/>
      <c r="K14395"/>
      <c r="L14395"/>
      <c r="M14395"/>
      <c r="N14395"/>
      <c r="O14395"/>
      <c r="P14395"/>
      <c r="Q14395"/>
    </row>
    <row r="14396" spans="3:17" x14ac:dyDescent="0.35">
      <c r="C14396"/>
      <c r="D14396"/>
      <c r="E14396"/>
      <c r="F14396"/>
      <c r="G14396"/>
      <c r="H14396"/>
      <c r="I14396"/>
      <c r="J14396"/>
      <c r="K14396"/>
      <c r="L14396"/>
      <c r="M14396"/>
      <c r="N14396"/>
      <c r="O14396"/>
      <c r="P14396"/>
      <c r="Q14396"/>
    </row>
    <row r="14397" spans="3:17" x14ac:dyDescent="0.35">
      <c r="C14397"/>
      <c r="D14397"/>
      <c r="E14397"/>
      <c r="F14397"/>
      <c r="G14397"/>
      <c r="H14397"/>
      <c r="I14397"/>
      <c r="J14397"/>
      <c r="K14397"/>
      <c r="L14397"/>
      <c r="M14397"/>
      <c r="N14397"/>
      <c r="O14397"/>
      <c r="P14397"/>
      <c r="Q14397"/>
    </row>
    <row r="14398" spans="3:17" x14ac:dyDescent="0.35">
      <c r="C14398"/>
      <c r="D14398"/>
      <c r="E14398"/>
      <c r="F14398"/>
      <c r="G14398"/>
      <c r="H14398"/>
      <c r="I14398"/>
      <c r="J14398"/>
      <c r="K14398"/>
      <c r="L14398"/>
      <c r="M14398"/>
      <c r="N14398"/>
      <c r="O14398"/>
      <c r="P14398"/>
      <c r="Q14398"/>
    </row>
    <row r="14399" spans="3:17" x14ac:dyDescent="0.35">
      <c r="C14399"/>
      <c r="D14399"/>
      <c r="E14399"/>
      <c r="F14399"/>
      <c r="G14399"/>
      <c r="H14399"/>
      <c r="I14399"/>
      <c r="J14399"/>
      <c r="K14399"/>
      <c r="L14399"/>
      <c r="M14399"/>
      <c r="N14399"/>
      <c r="O14399"/>
      <c r="P14399"/>
      <c r="Q14399"/>
    </row>
    <row r="14400" spans="3:17" x14ac:dyDescent="0.35">
      <c r="C14400"/>
      <c r="D14400"/>
      <c r="E14400"/>
      <c r="F14400"/>
      <c r="G14400"/>
      <c r="H14400"/>
      <c r="I14400"/>
      <c r="J14400"/>
      <c r="K14400"/>
      <c r="L14400"/>
      <c r="M14400"/>
      <c r="N14400"/>
      <c r="O14400"/>
      <c r="P14400"/>
      <c r="Q14400"/>
    </row>
    <row r="14401" spans="3:17" x14ac:dyDescent="0.35">
      <c r="C14401"/>
      <c r="D14401"/>
      <c r="E14401"/>
      <c r="F14401"/>
      <c r="G14401"/>
      <c r="H14401"/>
      <c r="I14401"/>
      <c r="J14401"/>
      <c r="K14401"/>
      <c r="L14401"/>
      <c r="M14401"/>
      <c r="N14401"/>
      <c r="O14401"/>
      <c r="P14401"/>
      <c r="Q14401"/>
    </row>
    <row r="14402" spans="3:17" x14ac:dyDescent="0.35">
      <c r="C14402"/>
      <c r="D14402"/>
      <c r="E14402"/>
      <c r="F14402"/>
      <c r="G14402"/>
      <c r="H14402"/>
      <c r="I14402"/>
      <c r="J14402"/>
      <c r="K14402"/>
      <c r="L14402"/>
      <c r="M14402"/>
      <c r="N14402"/>
      <c r="O14402"/>
      <c r="P14402"/>
      <c r="Q14402"/>
    </row>
    <row r="14403" spans="3:17" x14ac:dyDescent="0.35">
      <c r="C14403"/>
      <c r="D14403"/>
      <c r="E14403"/>
      <c r="F14403"/>
      <c r="G14403"/>
      <c r="H14403"/>
      <c r="I14403"/>
      <c r="J14403"/>
      <c r="K14403"/>
      <c r="L14403"/>
      <c r="M14403"/>
      <c r="N14403"/>
      <c r="O14403"/>
      <c r="P14403"/>
      <c r="Q14403"/>
    </row>
    <row r="14404" spans="3:17" x14ac:dyDescent="0.35">
      <c r="C14404"/>
      <c r="D14404"/>
      <c r="E14404"/>
      <c r="F14404"/>
      <c r="G14404"/>
      <c r="H14404"/>
      <c r="I14404"/>
      <c r="J14404"/>
      <c r="K14404"/>
      <c r="L14404"/>
      <c r="M14404"/>
      <c r="N14404"/>
      <c r="O14404"/>
      <c r="P14404"/>
      <c r="Q14404"/>
    </row>
    <row r="14405" spans="3:17" x14ac:dyDescent="0.35">
      <c r="C14405"/>
      <c r="D14405"/>
      <c r="E14405"/>
      <c r="F14405"/>
      <c r="G14405"/>
      <c r="H14405"/>
      <c r="I14405"/>
      <c r="J14405"/>
      <c r="K14405"/>
      <c r="L14405"/>
      <c r="M14405"/>
      <c r="N14405"/>
      <c r="O14405"/>
      <c r="P14405"/>
      <c r="Q14405"/>
    </row>
    <row r="14406" spans="3:17" x14ac:dyDescent="0.35">
      <c r="C14406"/>
      <c r="D14406"/>
      <c r="E14406"/>
      <c r="F14406"/>
      <c r="G14406"/>
      <c r="H14406"/>
      <c r="I14406"/>
      <c r="J14406"/>
      <c r="K14406"/>
      <c r="L14406"/>
      <c r="M14406"/>
      <c r="N14406"/>
      <c r="O14406"/>
      <c r="P14406"/>
      <c r="Q14406"/>
    </row>
    <row r="14407" spans="3:17" x14ac:dyDescent="0.35">
      <c r="C14407"/>
      <c r="D14407"/>
      <c r="E14407"/>
      <c r="F14407"/>
      <c r="G14407"/>
      <c r="H14407"/>
      <c r="I14407"/>
      <c r="J14407"/>
      <c r="K14407"/>
      <c r="L14407"/>
      <c r="M14407"/>
      <c r="N14407"/>
      <c r="O14407"/>
      <c r="P14407"/>
      <c r="Q14407"/>
    </row>
    <row r="14408" spans="3:17" x14ac:dyDescent="0.35">
      <c r="C14408"/>
      <c r="D14408"/>
      <c r="E14408"/>
      <c r="F14408"/>
      <c r="G14408"/>
      <c r="H14408"/>
      <c r="I14408"/>
      <c r="J14408"/>
      <c r="K14408"/>
      <c r="L14408"/>
      <c r="M14408"/>
      <c r="N14408"/>
      <c r="O14408"/>
      <c r="P14408"/>
      <c r="Q14408"/>
    </row>
    <row r="14409" spans="3:17" x14ac:dyDescent="0.35">
      <c r="C14409"/>
      <c r="D14409"/>
      <c r="E14409"/>
      <c r="F14409"/>
      <c r="G14409"/>
      <c r="H14409"/>
      <c r="I14409"/>
      <c r="J14409"/>
      <c r="K14409"/>
      <c r="L14409"/>
      <c r="M14409"/>
      <c r="N14409"/>
      <c r="O14409"/>
      <c r="P14409"/>
      <c r="Q14409"/>
    </row>
    <row r="14410" spans="3:17" x14ac:dyDescent="0.35">
      <c r="C14410"/>
      <c r="D14410"/>
      <c r="E14410"/>
      <c r="F14410"/>
      <c r="G14410"/>
      <c r="H14410"/>
      <c r="I14410"/>
      <c r="J14410"/>
      <c r="K14410"/>
      <c r="L14410"/>
      <c r="M14410"/>
      <c r="N14410"/>
      <c r="O14410"/>
      <c r="P14410"/>
      <c r="Q14410"/>
    </row>
    <row r="14411" spans="3:17" x14ac:dyDescent="0.35">
      <c r="C14411"/>
      <c r="D14411"/>
      <c r="E14411"/>
      <c r="F14411"/>
      <c r="G14411"/>
      <c r="H14411"/>
      <c r="I14411"/>
      <c r="J14411"/>
      <c r="K14411"/>
      <c r="L14411"/>
      <c r="M14411"/>
      <c r="N14411"/>
      <c r="O14411"/>
      <c r="P14411"/>
      <c r="Q14411"/>
    </row>
    <row r="14412" spans="3:17" x14ac:dyDescent="0.35">
      <c r="C14412"/>
      <c r="D14412"/>
      <c r="E14412"/>
      <c r="F14412"/>
      <c r="G14412"/>
      <c r="H14412"/>
      <c r="I14412"/>
      <c r="J14412"/>
      <c r="K14412"/>
      <c r="L14412"/>
      <c r="M14412"/>
      <c r="N14412"/>
      <c r="O14412"/>
      <c r="P14412"/>
      <c r="Q14412"/>
    </row>
    <row r="14413" spans="3:17" x14ac:dyDescent="0.35">
      <c r="C14413"/>
      <c r="D14413"/>
      <c r="E14413"/>
      <c r="F14413"/>
      <c r="G14413"/>
      <c r="H14413"/>
      <c r="I14413"/>
      <c r="J14413"/>
      <c r="K14413"/>
      <c r="L14413"/>
      <c r="M14413"/>
      <c r="N14413"/>
      <c r="O14413"/>
      <c r="P14413"/>
      <c r="Q14413"/>
    </row>
    <row r="14414" spans="3:17" x14ac:dyDescent="0.35">
      <c r="C14414"/>
      <c r="D14414"/>
      <c r="E14414"/>
      <c r="F14414"/>
      <c r="G14414"/>
      <c r="H14414"/>
      <c r="I14414"/>
      <c r="J14414"/>
      <c r="K14414"/>
      <c r="L14414"/>
      <c r="M14414"/>
      <c r="N14414"/>
      <c r="O14414"/>
      <c r="P14414"/>
      <c r="Q14414"/>
    </row>
    <row r="14415" spans="3:17" x14ac:dyDescent="0.35">
      <c r="C14415"/>
      <c r="D14415"/>
      <c r="E14415"/>
      <c r="F14415"/>
      <c r="G14415"/>
      <c r="H14415"/>
      <c r="I14415"/>
      <c r="J14415"/>
      <c r="K14415"/>
      <c r="L14415"/>
      <c r="M14415"/>
      <c r="N14415"/>
      <c r="O14415"/>
      <c r="P14415"/>
      <c r="Q14415"/>
    </row>
    <row r="14416" spans="3:17" x14ac:dyDescent="0.35">
      <c r="C14416"/>
      <c r="D14416"/>
      <c r="E14416"/>
      <c r="F14416"/>
      <c r="G14416"/>
      <c r="H14416"/>
      <c r="I14416"/>
      <c r="J14416"/>
      <c r="K14416"/>
      <c r="L14416"/>
      <c r="M14416"/>
      <c r="N14416"/>
      <c r="O14416"/>
      <c r="P14416"/>
      <c r="Q14416"/>
    </row>
    <row r="14417" spans="3:17" x14ac:dyDescent="0.35">
      <c r="C14417"/>
      <c r="D14417"/>
      <c r="E14417"/>
      <c r="F14417"/>
      <c r="G14417"/>
      <c r="H14417"/>
      <c r="I14417"/>
      <c r="J14417"/>
      <c r="K14417"/>
      <c r="L14417"/>
      <c r="M14417"/>
      <c r="N14417"/>
      <c r="O14417"/>
      <c r="P14417"/>
      <c r="Q14417"/>
    </row>
    <row r="14418" spans="3:17" x14ac:dyDescent="0.35">
      <c r="C14418"/>
      <c r="D14418"/>
      <c r="E14418"/>
      <c r="F14418"/>
      <c r="G14418"/>
      <c r="H14418"/>
      <c r="I14418"/>
      <c r="J14418"/>
      <c r="K14418"/>
      <c r="L14418"/>
      <c r="M14418"/>
      <c r="N14418"/>
      <c r="O14418"/>
      <c r="P14418"/>
      <c r="Q14418"/>
    </row>
    <row r="14419" spans="3:17" x14ac:dyDescent="0.35">
      <c r="C14419"/>
      <c r="D14419"/>
      <c r="E14419"/>
      <c r="F14419"/>
      <c r="G14419"/>
      <c r="H14419"/>
      <c r="I14419"/>
      <c r="J14419"/>
      <c r="K14419"/>
      <c r="L14419"/>
      <c r="M14419"/>
      <c r="N14419"/>
      <c r="O14419"/>
      <c r="P14419"/>
      <c r="Q14419"/>
    </row>
    <row r="14420" spans="3:17" x14ac:dyDescent="0.35">
      <c r="C14420"/>
      <c r="D14420"/>
      <c r="E14420"/>
      <c r="F14420"/>
      <c r="G14420"/>
      <c r="H14420"/>
      <c r="I14420"/>
      <c r="J14420"/>
      <c r="K14420"/>
      <c r="L14420"/>
      <c r="M14420"/>
      <c r="N14420"/>
      <c r="O14420"/>
      <c r="P14420"/>
      <c r="Q14420"/>
    </row>
    <row r="14421" spans="3:17" x14ac:dyDescent="0.35">
      <c r="C14421"/>
      <c r="D14421"/>
      <c r="E14421"/>
      <c r="F14421"/>
      <c r="G14421"/>
      <c r="H14421"/>
      <c r="I14421"/>
      <c r="J14421"/>
      <c r="K14421"/>
      <c r="L14421"/>
      <c r="M14421"/>
      <c r="N14421"/>
      <c r="O14421"/>
      <c r="P14421"/>
      <c r="Q14421"/>
    </row>
    <row r="14422" spans="3:17" x14ac:dyDescent="0.35">
      <c r="C14422"/>
      <c r="D14422"/>
      <c r="E14422"/>
      <c r="F14422"/>
      <c r="G14422"/>
      <c r="H14422"/>
      <c r="I14422"/>
      <c r="J14422"/>
      <c r="K14422"/>
      <c r="L14422"/>
      <c r="M14422"/>
      <c r="N14422"/>
      <c r="O14422"/>
      <c r="P14422"/>
      <c r="Q14422"/>
    </row>
    <row r="14423" spans="3:17" x14ac:dyDescent="0.35">
      <c r="C14423"/>
      <c r="D14423"/>
      <c r="E14423"/>
      <c r="F14423"/>
      <c r="G14423"/>
      <c r="H14423"/>
      <c r="I14423"/>
      <c r="J14423"/>
      <c r="K14423"/>
      <c r="L14423"/>
      <c r="M14423"/>
      <c r="N14423"/>
      <c r="O14423"/>
      <c r="P14423"/>
      <c r="Q14423"/>
    </row>
    <row r="14424" spans="3:17" x14ac:dyDescent="0.35">
      <c r="C14424"/>
      <c r="D14424"/>
      <c r="E14424"/>
      <c r="F14424"/>
      <c r="G14424"/>
      <c r="H14424"/>
      <c r="I14424"/>
      <c r="J14424"/>
      <c r="K14424"/>
      <c r="L14424"/>
      <c r="M14424"/>
      <c r="N14424"/>
      <c r="O14424"/>
      <c r="P14424"/>
      <c r="Q14424"/>
    </row>
    <row r="14425" spans="3:17" x14ac:dyDescent="0.35">
      <c r="C14425"/>
      <c r="D14425"/>
      <c r="E14425"/>
      <c r="F14425"/>
      <c r="G14425"/>
      <c r="H14425"/>
      <c r="I14425"/>
      <c r="J14425"/>
      <c r="K14425"/>
      <c r="L14425"/>
      <c r="M14425"/>
      <c r="N14425"/>
      <c r="O14425"/>
      <c r="P14425"/>
      <c r="Q14425"/>
    </row>
    <row r="14426" spans="3:17" x14ac:dyDescent="0.35">
      <c r="C14426"/>
      <c r="D14426"/>
      <c r="E14426"/>
      <c r="F14426"/>
      <c r="G14426"/>
      <c r="H14426"/>
      <c r="I14426"/>
      <c r="J14426"/>
      <c r="K14426"/>
      <c r="L14426"/>
      <c r="M14426"/>
      <c r="N14426"/>
      <c r="O14426"/>
      <c r="P14426"/>
      <c r="Q14426"/>
    </row>
    <row r="14427" spans="3:17" x14ac:dyDescent="0.35">
      <c r="C14427"/>
      <c r="D14427"/>
      <c r="E14427"/>
      <c r="F14427"/>
      <c r="G14427"/>
      <c r="H14427"/>
      <c r="I14427"/>
      <c r="J14427"/>
      <c r="K14427"/>
      <c r="L14427"/>
      <c r="M14427"/>
      <c r="N14427"/>
      <c r="O14427"/>
      <c r="P14427"/>
      <c r="Q14427"/>
    </row>
    <row r="14428" spans="3:17" x14ac:dyDescent="0.35">
      <c r="C14428"/>
      <c r="D14428"/>
      <c r="E14428"/>
      <c r="F14428"/>
      <c r="G14428"/>
      <c r="H14428"/>
      <c r="I14428"/>
      <c r="J14428"/>
      <c r="K14428"/>
      <c r="L14428"/>
      <c r="M14428"/>
      <c r="N14428"/>
      <c r="O14428"/>
      <c r="P14428"/>
      <c r="Q14428"/>
    </row>
    <row r="14429" spans="3:17" x14ac:dyDescent="0.35">
      <c r="C14429"/>
      <c r="D14429"/>
      <c r="E14429"/>
      <c r="F14429"/>
      <c r="G14429"/>
      <c r="H14429"/>
      <c r="I14429"/>
      <c r="J14429"/>
      <c r="K14429"/>
      <c r="L14429"/>
      <c r="M14429"/>
      <c r="N14429"/>
      <c r="O14429"/>
      <c r="P14429"/>
      <c r="Q14429"/>
    </row>
    <row r="14430" spans="3:17" x14ac:dyDescent="0.35">
      <c r="C14430"/>
      <c r="D14430"/>
      <c r="E14430"/>
      <c r="F14430"/>
      <c r="G14430"/>
      <c r="H14430"/>
      <c r="I14430"/>
      <c r="J14430"/>
      <c r="K14430"/>
      <c r="L14430"/>
      <c r="M14430"/>
      <c r="N14430"/>
      <c r="O14430"/>
      <c r="P14430"/>
      <c r="Q14430"/>
    </row>
    <row r="14431" spans="3:17" x14ac:dyDescent="0.35">
      <c r="C14431"/>
      <c r="D14431"/>
      <c r="E14431"/>
      <c r="F14431"/>
      <c r="G14431"/>
      <c r="H14431"/>
      <c r="I14431"/>
      <c r="J14431"/>
      <c r="K14431"/>
      <c r="L14431"/>
      <c r="M14431"/>
      <c r="N14431"/>
      <c r="O14431"/>
      <c r="P14431"/>
      <c r="Q14431"/>
    </row>
    <row r="14432" spans="3:17" x14ac:dyDescent="0.35">
      <c r="C14432"/>
      <c r="D14432"/>
      <c r="E14432"/>
      <c r="F14432"/>
      <c r="G14432"/>
      <c r="H14432"/>
      <c r="I14432"/>
      <c r="J14432"/>
      <c r="K14432"/>
      <c r="L14432"/>
      <c r="M14432"/>
      <c r="N14432"/>
      <c r="O14432"/>
      <c r="P14432"/>
      <c r="Q14432"/>
    </row>
    <row r="14433" spans="3:17" x14ac:dyDescent="0.35">
      <c r="C14433"/>
      <c r="D14433"/>
      <c r="E14433"/>
      <c r="F14433"/>
      <c r="G14433"/>
      <c r="H14433"/>
      <c r="I14433"/>
      <c r="J14433"/>
      <c r="K14433"/>
      <c r="L14433"/>
      <c r="M14433"/>
      <c r="N14433"/>
      <c r="O14433"/>
      <c r="P14433"/>
      <c r="Q14433"/>
    </row>
    <row r="14434" spans="3:17" x14ac:dyDescent="0.35">
      <c r="C14434"/>
      <c r="D14434"/>
      <c r="E14434"/>
      <c r="F14434"/>
      <c r="G14434"/>
      <c r="H14434"/>
      <c r="I14434"/>
      <c r="J14434"/>
      <c r="K14434"/>
      <c r="L14434"/>
      <c r="M14434"/>
      <c r="N14434"/>
      <c r="O14434"/>
      <c r="P14434"/>
      <c r="Q14434"/>
    </row>
    <row r="14435" spans="3:17" x14ac:dyDescent="0.35">
      <c r="C14435"/>
      <c r="D14435"/>
      <c r="E14435"/>
      <c r="F14435"/>
      <c r="G14435"/>
      <c r="H14435"/>
      <c r="I14435"/>
      <c r="J14435"/>
      <c r="K14435"/>
      <c r="L14435"/>
      <c r="M14435"/>
      <c r="N14435"/>
      <c r="O14435"/>
      <c r="P14435"/>
      <c r="Q14435"/>
    </row>
    <row r="14436" spans="3:17" x14ac:dyDescent="0.35">
      <c r="C14436"/>
      <c r="D14436"/>
      <c r="E14436"/>
      <c r="F14436"/>
      <c r="G14436"/>
      <c r="H14436"/>
      <c r="I14436"/>
      <c r="J14436"/>
      <c r="K14436"/>
      <c r="L14436"/>
      <c r="M14436"/>
      <c r="N14436"/>
      <c r="O14436"/>
      <c r="P14436"/>
      <c r="Q14436"/>
    </row>
    <row r="14437" spans="3:17" x14ac:dyDescent="0.35">
      <c r="C14437"/>
      <c r="D14437"/>
      <c r="E14437"/>
      <c r="F14437"/>
      <c r="G14437"/>
      <c r="H14437"/>
      <c r="I14437"/>
      <c r="J14437"/>
      <c r="K14437"/>
      <c r="L14437"/>
      <c r="M14437"/>
      <c r="N14437"/>
      <c r="O14437"/>
      <c r="P14437"/>
      <c r="Q14437"/>
    </row>
    <row r="14438" spans="3:17" x14ac:dyDescent="0.35">
      <c r="C14438"/>
      <c r="D14438"/>
      <c r="E14438"/>
      <c r="F14438"/>
      <c r="G14438"/>
      <c r="H14438"/>
      <c r="I14438"/>
      <c r="J14438"/>
      <c r="K14438"/>
      <c r="L14438"/>
      <c r="M14438"/>
      <c r="N14438"/>
      <c r="O14438"/>
      <c r="P14438"/>
      <c r="Q14438"/>
    </row>
    <row r="14439" spans="3:17" x14ac:dyDescent="0.35">
      <c r="C14439"/>
      <c r="D14439"/>
      <c r="E14439"/>
      <c r="F14439"/>
      <c r="G14439"/>
      <c r="H14439"/>
      <c r="I14439"/>
      <c r="J14439"/>
      <c r="K14439"/>
      <c r="L14439"/>
      <c r="M14439"/>
      <c r="N14439"/>
      <c r="O14439"/>
      <c r="P14439"/>
      <c r="Q14439"/>
    </row>
    <row r="14440" spans="3:17" x14ac:dyDescent="0.35">
      <c r="C14440"/>
      <c r="D14440"/>
      <c r="E14440"/>
      <c r="F14440"/>
      <c r="G14440"/>
      <c r="H14440"/>
      <c r="I14440"/>
      <c r="J14440"/>
      <c r="K14440"/>
      <c r="L14440"/>
      <c r="M14440"/>
      <c r="N14440"/>
      <c r="O14440"/>
      <c r="P14440"/>
      <c r="Q14440"/>
    </row>
    <row r="14441" spans="3:17" x14ac:dyDescent="0.35">
      <c r="C14441"/>
      <c r="D14441"/>
      <c r="E14441"/>
      <c r="F14441"/>
      <c r="G14441"/>
      <c r="H14441"/>
      <c r="I14441"/>
      <c r="J14441"/>
      <c r="K14441"/>
      <c r="L14441"/>
      <c r="M14441"/>
      <c r="N14441"/>
      <c r="O14441"/>
      <c r="P14441"/>
      <c r="Q14441"/>
    </row>
    <row r="14442" spans="3:17" x14ac:dyDescent="0.35">
      <c r="C14442"/>
      <c r="D14442"/>
      <c r="E14442"/>
      <c r="F14442"/>
      <c r="G14442"/>
      <c r="H14442"/>
      <c r="I14442"/>
      <c r="J14442"/>
      <c r="K14442"/>
      <c r="L14442"/>
      <c r="M14442"/>
      <c r="N14442"/>
      <c r="O14442"/>
      <c r="P14442"/>
      <c r="Q14442"/>
    </row>
    <row r="14443" spans="3:17" x14ac:dyDescent="0.35">
      <c r="C14443"/>
      <c r="D14443"/>
      <c r="E14443"/>
      <c r="F14443"/>
      <c r="G14443"/>
      <c r="H14443"/>
      <c r="I14443"/>
      <c r="J14443"/>
      <c r="K14443"/>
      <c r="L14443"/>
      <c r="M14443"/>
      <c r="N14443"/>
      <c r="O14443"/>
      <c r="P14443"/>
      <c r="Q14443"/>
    </row>
    <row r="14444" spans="3:17" x14ac:dyDescent="0.35">
      <c r="C14444"/>
      <c r="D14444"/>
      <c r="E14444"/>
      <c r="F14444"/>
      <c r="G14444"/>
      <c r="H14444"/>
      <c r="I14444"/>
      <c r="J14444"/>
      <c r="K14444"/>
      <c r="L14444"/>
      <c r="M14444"/>
      <c r="N14444"/>
      <c r="O14444"/>
      <c r="P14444"/>
      <c r="Q14444"/>
    </row>
    <row r="14445" spans="3:17" x14ac:dyDescent="0.35">
      <c r="C14445"/>
      <c r="D14445"/>
      <c r="E14445"/>
      <c r="F14445"/>
      <c r="G14445"/>
      <c r="H14445"/>
      <c r="I14445"/>
      <c r="J14445"/>
      <c r="K14445"/>
      <c r="L14445"/>
      <c r="M14445"/>
      <c r="N14445"/>
      <c r="O14445"/>
      <c r="P14445"/>
      <c r="Q14445"/>
    </row>
    <row r="14446" spans="3:17" x14ac:dyDescent="0.35">
      <c r="C14446"/>
      <c r="D14446"/>
      <c r="E14446"/>
      <c r="F14446"/>
      <c r="G14446"/>
      <c r="H14446"/>
      <c r="I14446"/>
      <c r="J14446"/>
      <c r="K14446"/>
      <c r="L14446"/>
      <c r="M14446"/>
      <c r="N14446"/>
      <c r="O14446"/>
      <c r="P14446"/>
      <c r="Q14446"/>
    </row>
    <row r="14447" spans="3:17" x14ac:dyDescent="0.35">
      <c r="C14447"/>
      <c r="D14447"/>
      <c r="E14447"/>
      <c r="F14447"/>
      <c r="G14447"/>
      <c r="H14447"/>
      <c r="I14447"/>
      <c r="J14447"/>
      <c r="K14447"/>
      <c r="L14447"/>
      <c r="M14447"/>
      <c r="N14447"/>
      <c r="O14447"/>
      <c r="P14447"/>
      <c r="Q14447"/>
    </row>
    <row r="14448" spans="3:17" x14ac:dyDescent="0.35">
      <c r="C14448"/>
      <c r="D14448"/>
      <c r="E14448"/>
      <c r="F14448"/>
      <c r="G14448"/>
      <c r="H14448"/>
      <c r="I14448"/>
      <c r="J14448"/>
      <c r="K14448"/>
      <c r="L14448"/>
      <c r="M14448"/>
      <c r="N14448"/>
      <c r="O14448"/>
      <c r="P14448"/>
      <c r="Q14448"/>
    </row>
    <row r="14449" spans="3:17" x14ac:dyDescent="0.35">
      <c r="C14449"/>
      <c r="D14449"/>
      <c r="E14449"/>
      <c r="F14449"/>
      <c r="G14449"/>
      <c r="H14449"/>
      <c r="I14449"/>
      <c r="J14449"/>
      <c r="K14449"/>
      <c r="L14449"/>
      <c r="M14449"/>
      <c r="N14449"/>
      <c r="O14449"/>
      <c r="P14449"/>
      <c r="Q14449"/>
    </row>
    <row r="14450" spans="3:17" x14ac:dyDescent="0.35">
      <c r="C14450"/>
      <c r="D14450"/>
      <c r="E14450"/>
      <c r="F14450"/>
      <c r="G14450"/>
      <c r="H14450"/>
      <c r="I14450"/>
      <c r="J14450"/>
      <c r="K14450"/>
      <c r="L14450"/>
      <c r="M14450"/>
      <c r="N14450"/>
      <c r="O14450"/>
      <c r="P14450"/>
      <c r="Q14450"/>
    </row>
    <row r="14451" spans="3:17" x14ac:dyDescent="0.35">
      <c r="C14451"/>
      <c r="D14451"/>
      <c r="E14451"/>
      <c r="F14451"/>
      <c r="G14451"/>
      <c r="H14451"/>
      <c r="I14451"/>
      <c r="J14451"/>
      <c r="K14451"/>
      <c r="L14451"/>
      <c r="M14451"/>
      <c r="N14451"/>
      <c r="O14451"/>
      <c r="P14451"/>
      <c r="Q14451"/>
    </row>
    <row r="14452" spans="3:17" x14ac:dyDescent="0.35">
      <c r="C14452"/>
      <c r="D14452"/>
      <c r="E14452"/>
      <c r="F14452"/>
      <c r="G14452"/>
      <c r="H14452"/>
      <c r="I14452"/>
      <c r="J14452"/>
      <c r="K14452"/>
      <c r="L14452"/>
      <c r="M14452"/>
      <c r="N14452"/>
      <c r="O14452"/>
      <c r="P14452"/>
      <c r="Q14452"/>
    </row>
    <row r="14453" spans="3:17" x14ac:dyDescent="0.35">
      <c r="C14453"/>
      <c r="D14453"/>
      <c r="E14453"/>
      <c r="F14453"/>
      <c r="G14453"/>
      <c r="H14453"/>
      <c r="I14453"/>
      <c r="J14453"/>
      <c r="K14453"/>
      <c r="L14453"/>
      <c r="M14453"/>
      <c r="N14453"/>
      <c r="O14453"/>
      <c r="P14453"/>
      <c r="Q14453"/>
    </row>
    <row r="14454" spans="3:17" x14ac:dyDescent="0.35">
      <c r="C14454"/>
      <c r="D14454"/>
      <c r="E14454"/>
      <c r="F14454"/>
      <c r="G14454"/>
      <c r="H14454"/>
      <c r="I14454"/>
      <c r="J14454"/>
      <c r="K14454"/>
      <c r="L14454"/>
      <c r="M14454"/>
      <c r="N14454"/>
      <c r="O14454"/>
      <c r="P14454"/>
      <c r="Q14454"/>
    </row>
    <row r="14455" spans="3:17" x14ac:dyDescent="0.35">
      <c r="C14455"/>
      <c r="D14455"/>
      <c r="E14455"/>
      <c r="F14455"/>
      <c r="G14455"/>
      <c r="H14455"/>
      <c r="I14455"/>
      <c r="J14455"/>
      <c r="K14455"/>
      <c r="L14455"/>
      <c r="M14455"/>
      <c r="N14455"/>
      <c r="O14455"/>
      <c r="P14455"/>
      <c r="Q14455"/>
    </row>
    <row r="14456" spans="3:17" x14ac:dyDescent="0.35">
      <c r="C14456"/>
      <c r="D14456"/>
      <c r="E14456"/>
      <c r="F14456"/>
      <c r="G14456"/>
      <c r="H14456"/>
      <c r="I14456"/>
      <c r="J14456"/>
      <c r="K14456"/>
      <c r="L14456"/>
      <c r="M14456"/>
      <c r="N14456"/>
      <c r="O14456"/>
      <c r="P14456"/>
      <c r="Q14456"/>
    </row>
    <row r="14457" spans="3:17" x14ac:dyDescent="0.35">
      <c r="C14457"/>
      <c r="D14457"/>
      <c r="E14457"/>
      <c r="F14457"/>
      <c r="G14457"/>
      <c r="H14457"/>
      <c r="I14457"/>
      <c r="J14457"/>
      <c r="K14457"/>
      <c r="L14457"/>
      <c r="M14457"/>
      <c r="N14457"/>
      <c r="O14457"/>
      <c r="P14457"/>
      <c r="Q14457"/>
    </row>
    <row r="14458" spans="3:17" x14ac:dyDescent="0.35">
      <c r="C14458"/>
      <c r="D14458"/>
      <c r="E14458"/>
      <c r="F14458"/>
      <c r="G14458"/>
      <c r="H14458"/>
      <c r="I14458"/>
      <c r="J14458"/>
      <c r="K14458"/>
      <c r="L14458"/>
      <c r="M14458"/>
      <c r="N14458"/>
      <c r="O14458"/>
      <c r="P14458"/>
      <c r="Q14458"/>
    </row>
    <row r="14459" spans="3:17" x14ac:dyDescent="0.35">
      <c r="C14459"/>
      <c r="D14459"/>
      <c r="E14459"/>
      <c r="F14459"/>
      <c r="G14459"/>
      <c r="H14459"/>
      <c r="I14459"/>
      <c r="J14459"/>
      <c r="K14459"/>
      <c r="L14459"/>
      <c r="M14459"/>
      <c r="N14459"/>
      <c r="O14459"/>
      <c r="P14459"/>
      <c r="Q14459"/>
    </row>
    <row r="14460" spans="3:17" x14ac:dyDescent="0.35">
      <c r="C14460"/>
      <c r="D14460"/>
      <c r="E14460"/>
      <c r="F14460"/>
      <c r="G14460"/>
      <c r="H14460"/>
      <c r="I14460"/>
      <c r="J14460"/>
      <c r="K14460"/>
      <c r="L14460"/>
      <c r="M14460"/>
      <c r="N14460"/>
      <c r="O14460"/>
      <c r="P14460"/>
      <c r="Q14460"/>
    </row>
    <row r="14461" spans="3:17" x14ac:dyDescent="0.35">
      <c r="C14461"/>
      <c r="D14461"/>
      <c r="E14461"/>
      <c r="F14461"/>
      <c r="G14461"/>
      <c r="H14461"/>
      <c r="I14461"/>
      <c r="J14461"/>
      <c r="K14461"/>
      <c r="L14461"/>
      <c r="M14461"/>
      <c r="N14461"/>
      <c r="O14461"/>
      <c r="P14461"/>
      <c r="Q14461"/>
    </row>
    <row r="14462" spans="3:17" x14ac:dyDescent="0.35">
      <c r="C14462"/>
      <c r="D14462"/>
      <c r="E14462"/>
      <c r="F14462"/>
      <c r="G14462"/>
      <c r="H14462"/>
      <c r="I14462"/>
      <c r="J14462"/>
      <c r="K14462"/>
      <c r="L14462"/>
      <c r="M14462"/>
      <c r="N14462"/>
      <c r="O14462"/>
      <c r="P14462"/>
      <c r="Q14462"/>
    </row>
    <row r="14463" spans="3:17" x14ac:dyDescent="0.35">
      <c r="C14463"/>
      <c r="D14463"/>
      <c r="E14463"/>
      <c r="F14463"/>
      <c r="G14463"/>
      <c r="H14463"/>
      <c r="I14463"/>
      <c r="J14463"/>
      <c r="K14463"/>
      <c r="L14463"/>
      <c r="M14463"/>
      <c r="N14463"/>
      <c r="O14463"/>
      <c r="P14463"/>
      <c r="Q14463"/>
    </row>
    <row r="14464" spans="3:17" x14ac:dyDescent="0.35">
      <c r="C14464"/>
      <c r="D14464"/>
      <c r="E14464"/>
      <c r="F14464"/>
      <c r="G14464"/>
      <c r="H14464"/>
      <c r="I14464"/>
      <c r="J14464"/>
      <c r="K14464"/>
      <c r="L14464"/>
      <c r="M14464"/>
      <c r="N14464"/>
      <c r="O14464"/>
      <c r="P14464"/>
      <c r="Q14464"/>
    </row>
    <row r="14465" spans="3:17" x14ac:dyDescent="0.35">
      <c r="C14465"/>
      <c r="D14465"/>
      <c r="E14465"/>
      <c r="F14465"/>
      <c r="G14465"/>
      <c r="H14465"/>
      <c r="I14465"/>
      <c r="J14465"/>
      <c r="K14465"/>
      <c r="L14465"/>
      <c r="M14465"/>
      <c r="N14465"/>
      <c r="O14465"/>
      <c r="P14465"/>
      <c r="Q14465"/>
    </row>
    <row r="14466" spans="3:17" x14ac:dyDescent="0.35">
      <c r="C14466"/>
      <c r="D14466"/>
      <c r="E14466"/>
      <c r="F14466"/>
      <c r="G14466"/>
      <c r="H14466"/>
      <c r="I14466"/>
      <c r="J14466"/>
      <c r="K14466"/>
      <c r="L14466"/>
      <c r="M14466"/>
      <c r="N14466"/>
      <c r="O14466"/>
      <c r="P14466"/>
      <c r="Q14466"/>
    </row>
    <row r="14467" spans="3:17" x14ac:dyDescent="0.35">
      <c r="C14467"/>
      <c r="D14467"/>
      <c r="E14467"/>
      <c r="F14467"/>
      <c r="G14467"/>
      <c r="H14467"/>
      <c r="I14467"/>
      <c r="J14467"/>
      <c r="K14467"/>
      <c r="L14467"/>
      <c r="M14467"/>
      <c r="N14467"/>
      <c r="O14467"/>
      <c r="P14467"/>
      <c r="Q14467"/>
    </row>
    <row r="14468" spans="3:17" x14ac:dyDescent="0.35">
      <c r="C14468"/>
      <c r="D14468"/>
      <c r="E14468"/>
      <c r="F14468"/>
      <c r="G14468"/>
      <c r="H14468"/>
      <c r="I14468"/>
      <c r="J14468"/>
      <c r="K14468"/>
      <c r="L14468"/>
      <c r="M14468"/>
      <c r="N14468"/>
      <c r="O14468"/>
      <c r="P14468"/>
      <c r="Q14468"/>
    </row>
    <row r="14469" spans="3:17" x14ac:dyDescent="0.35">
      <c r="C14469"/>
      <c r="D14469"/>
      <c r="E14469"/>
      <c r="F14469"/>
      <c r="G14469"/>
      <c r="H14469"/>
      <c r="I14469"/>
      <c r="J14469"/>
      <c r="K14469"/>
      <c r="L14469"/>
      <c r="M14469"/>
      <c r="N14469"/>
      <c r="O14469"/>
      <c r="P14469"/>
      <c r="Q14469"/>
    </row>
    <row r="14470" spans="3:17" x14ac:dyDescent="0.35">
      <c r="C14470"/>
      <c r="D14470"/>
      <c r="E14470"/>
      <c r="F14470"/>
      <c r="G14470"/>
      <c r="H14470"/>
      <c r="I14470"/>
      <c r="J14470"/>
      <c r="K14470"/>
      <c r="L14470"/>
      <c r="M14470"/>
      <c r="N14470"/>
      <c r="O14470"/>
      <c r="P14470"/>
      <c r="Q14470"/>
    </row>
    <row r="14471" spans="3:17" x14ac:dyDescent="0.35">
      <c r="C14471"/>
      <c r="D14471"/>
      <c r="E14471"/>
      <c r="F14471"/>
      <c r="G14471"/>
      <c r="H14471"/>
      <c r="I14471"/>
      <c r="J14471"/>
      <c r="K14471"/>
      <c r="L14471"/>
      <c r="M14471"/>
      <c r="N14471"/>
      <c r="O14471"/>
      <c r="P14471"/>
      <c r="Q14471"/>
    </row>
    <row r="14472" spans="3:17" x14ac:dyDescent="0.35">
      <c r="C14472"/>
      <c r="D14472"/>
      <c r="E14472"/>
      <c r="F14472"/>
      <c r="G14472"/>
      <c r="H14472"/>
      <c r="I14472"/>
      <c r="J14472"/>
      <c r="K14472"/>
      <c r="L14472"/>
      <c r="M14472"/>
      <c r="N14472"/>
      <c r="O14472"/>
      <c r="P14472"/>
      <c r="Q14472"/>
    </row>
    <row r="14473" spans="3:17" x14ac:dyDescent="0.35">
      <c r="C14473"/>
      <c r="D14473"/>
      <c r="E14473"/>
      <c r="F14473"/>
      <c r="G14473"/>
      <c r="H14473"/>
      <c r="I14473"/>
      <c r="J14473"/>
      <c r="K14473"/>
      <c r="L14473"/>
      <c r="M14473"/>
      <c r="N14473"/>
      <c r="O14473"/>
      <c r="P14473"/>
      <c r="Q14473"/>
    </row>
    <row r="14474" spans="3:17" x14ac:dyDescent="0.35">
      <c r="C14474"/>
      <c r="D14474"/>
      <c r="E14474"/>
      <c r="F14474"/>
      <c r="G14474"/>
      <c r="H14474"/>
      <c r="I14474"/>
      <c r="J14474"/>
      <c r="K14474"/>
      <c r="L14474"/>
      <c r="M14474"/>
      <c r="N14474"/>
      <c r="O14474"/>
      <c r="P14474"/>
      <c r="Q14474"/>
    </row>
    <row r="14475" spans="3:17" x14ac:dyDescent="0.35">
      <c r="C14475"/>
      <c r="D14475"/>
      <c r="E14475"/>
      <c r="F14475"/>
      <c r="G14475"/>
      <c r="H14475"/>
      <c r="I14475"/>
      <c r="J14475"/>
      <c r="K14475"/>
      <c r="L14475"/>
      <c r="M14475"/>
      <c r="N14475"/>
      <c r="O14475"/>
      <c r="P14475"/>
      <c r="Q14475"/>
    </row>
    <row r="14476" spans="3:17" x14ac:dyDescent="0.35">
      <c r="C14476"/>
      <c r="D14476"/>
      <c r="E14476"/>
      <c r="F14476"/>
      <c r="G14476"/>
      <c r="H14476"/>
      <c r="I14476"/>
      <c r="J14476"/>
      <c r="K14476"/>
      <c r="L14476"/>
      <c r="M14476"/>
      <c r="N14476"/>
      <c r="O14476"/>
      <c r="P14476"/>
      <c r="Q14476"/>
    </row>
    <row r="14477" spans="3:17" x14ac:dyDescent="0.35">
      <c r="C14477"/>
      <c r="D14477"/>
      <c r="E14477"/>
      <c r="F14477"/>
      <c r="G14477"/>
      <c r="H14477"/>
      <c r="I14477"/>
      <c r="J14477"/>
      <c r="K14477"/>
      <c r="L14477"/>
      <c r="M14477"/>
      <c r="N14477"/>
      <c r="O14477"/>
      <c r="P14477"/>
      <c r="Q14477"/>
    </row>
    <row r="14478" spans="3:17" x14ac:dyDescent="0.35">
      <c r="C14478"/>
      <c r="D14478"/>
      <c r="E14478"/>
      <c r="F14478"/>
      <c r="G14478"/>
      <c r="H14478"/>
      <c r="I14478"/>
      <c r="J14478"/>
      <c r="K14478"/>
      <c r="L14478"/>
      <c r="M14478"/>
      <c r="N14478"/>
      <c r="O14478"/>
      <c r="P14478"/>
      <c r="Q14478"/>
    </row>
    <row r="14479" spans="3:17" x14ac:dyDescent="0.35">
      <c r="C14479"/>
      <c r="D14479"/>
      <c r="E14479"/>
      <c r="F14479"/>
      <c r="G14479"/>
      <c r="H14479"/>
      <c r="I14479"/>
      <c r="J14479"/>
      <c r="K14479"/>
      <c r="L14479"/>
      <c r="M14479"/>
      <c r="N14479"/>
      <c r="O14479"/>
      <c r="P14479"/>
      <c r="Q14479"/>
    </row>
    <row r="14480" spans="3:17" x14ac:dyDescent="0.35">
      <c r="C14480"/>
      <c r="D14480"/>
      <c r="E14480"/>
      <c r="F14480"/>
      <c r="G14480"/>
      <c r="H14480"/>
      <c r="I14480"/>
      <c r="J14480"/>
      <c r="K14480"/>
      <c r="L14480"/>
      <c r="M14480"/>
      <c r="N14480"/>
      <c r="O14480"/>
      <c r="P14480"/>
      <c r="Q14480"/>
    </row>
    <row r="14481" spans="3:17" x14ac:dyDescent="0.35">
      <c r="C14481"/>
      <c r="D14481"/>
      <c r="E14481"/>
      <c r="F14481"/>
      <c r="G14481"/>
      <c r="H14481"/>
      <c r="I14481"/>
      <c r="J14481"/>
      <c r="K14481"/>
      <c r="L14481"/>
      <c r="M14481"/>
      <c r="N14481"/>
      <c r="O14481"/>
      <c r="P14481"/>
      <c r="Q14481"/>
    </row>
    <row r="14482" spans="3:17" x14ac:dyDescent="0.35">
      <c r="C14482"/>
      <c r="D14482"/>
      <c r="E14482"/>
      <c r="F14482"/>
      <c r="G14482"/>
      <c r="H14482"/>
      <c r="I14482"/>
      <c r="J14482"/>
      <c r="K14482"/>
      <c r="L14482"/>
      <c r="M14482"/>
      <c r="N14482"/>
      <c r="O14482"/>
      <c r="P14482"/>
      <c r="Q14482"/>
    </row>
    <row r="14483" spans="3:17" x14ac:dyDescent="0.35">
      <c r="C14483"/>
      <c r="D14483"/>
      <c r="E14483"/>
      <c r="F14483"/>
      <c r="G14483"/>
      <c r="H14483"/>
      <c r="I14483"/>
      <c r="J14483"/>
      <c r="K14483"/>
      <c r="L14483"/>
      <c r="M14483"/>
      <c r="N14483"/>
      <c r="O14483"/>
      <c r="P14483"/>
      <c r="Q14483"/>
    </row>
    <row r="14484" spans="3:17" x14ac:dyDescent="0.35">
      <c r="C14484"/>
      <c r="D14484"/>
      <c r="E14484"/>
      <c r="F14484"/>
      <c r="G14484"/>
      <c r="H14484"/>
      <c r="I14484"/>
      <c r="J14484"/>
      <c r="K14484"/>
      <c r="L14484"/>
      <c r="M14484"/>
      <c r="N14484"/>
      <c r="O14484"/>
      <c r="P14484"/>
      <c r="Q14484"/>
    </row>
    <row r="14485" spans="3:17" x14ac:dyDescent="0.35">
      <c r="C14485"/>
      <c r="D14485"/>
      <c r="E14485"/>
      <c r="F14485"/>
      <c r="G14485"/>
      <c r="H14485"/>
      <c r="I14485"/>
      <c r="J14485"/>
      <c r="K14485"/>
      <c r="L14485"/>
      <c r="M14485"/>
      <c r="N14485"/>
      <c r="O14485"/>
      <c r="P14485"/>
      <c r="Q14485"/>
    </row>
    <row r="14486" spans="3:17" x14ac:dyDescent="0.35">
      <c r="C14486"/>
      <c r="D14486"/>
      <c r="E14486"/>
      <c r="F14486"/>
      <c r="G14486"/>
      <c r="H14486"/>
      <c r="I14486"/>
      <c r="J14486"/>
      <c r="K14486"/>
      <c r="L14486"/>
      <c r="M14486"/>
      <c r="N14486"/>
      <c r="O14486"/>
      <c r="P14486"/>
      <c r="Q14486"/>
    </row>
    <row r="14487" spans="3:17" x14ac:dyDescent="0.35">
      <c r="C14487"/>
      <c r="D14487"/>
      <c r="E14487"/>
      <c r="F14487"/>
      <c r="G14487"/>
      <c r="H14487"/>
      <c r="I14487"/>
      <c r="J14487"/>
      <c r="K14487"/>
      <c r="L14487"/>
      <c r="M14487"/>
      <c r="N14487"/>
      <c r="O14487"/>
      <c r="P14487"/>
      <c r="Q14487"/>
    </row>
    <row r="14488" spans="3:17" x14ac:dyDescent="0.35">
      <c r="C14488"/>
      <c r="D14488"/>
      <c r="E14488"/>
      <c r="F14488"/>
      <c r="G14488"/>
      <c r="H14488"/>
      <c r="I14488"/>
      <c r="J14488"/>
      <c r="K14488"/>
      <c r="L14488"/>
      <c r="M14488"/>
      <c r="N14488"/>
      <c r="O14488"/>
      <c r="P14488"/>
      <c r="Q14488"/>
    </row>
    <row r="14489" spans="3:17" x14ac:dyDescent="0.35">
      <c r="C14489"/>
      <c r="D14489"/>
      <c r="E14489"/>
      <c r="F14489"/>
      <c r="G14489"/>
      <c r="H14489"/>
      <c r="I14489"/>
      <c r="J14489"/>
      <c r="K14489"/>
      <c r="L14489"/>
      <c r="M14489"/>
      <c r="N14489"/>
      <c r="O14489"/>
      <c r="P14489"/>
      <c r="Q14489"/>
    </row>
    <row r="14490" spans="3:17" x14ac:dyDescent="0.35">
      <c r="C14490"/>
      <c r="D14490"/>
      <c r="E14490"/>
      <c r="F14490"/>
      <c r="G14490"/>
      <c r="H14490"/>
      <c r="I14490"/>
      <c r="J14490"/>
      <c r="K14490"/>
      <c r="L14490"/>
      <c r="M14490"/>
      <c r="N14490"/>
      <c r="O14490"/>
      <c r="P14490"/>
      <c r="Q14490"/>
    </row>
    <row r="14491" spans="3:17" x14ac:dyDescent="0.35">
      <c r="C14491"/>
      <c r="D14491"/>
      <c r="E14491"/>
      <c r="F14491"/>
      <c r="G14491"/>
      <c r="H14491"/>
      <c r="I14491"/>
      <c r="J14491"/>
      <c r="K14491"/>
      <c r="L14491"/>
      <c r="M14491"/>
      <c r="N14491"/>
      <c r="O14491"/>
      <c r="P14491"/>
      <c r="Q14491"/>
    </row>
    <row r="14492" spans="3:17" x14ac:dyDescent="0.35">
      <c r="C14492"/>
      <c r="D14492"/>
      <c r="E14492"/>
      <c r="F14492"/>
      <c r="G14492"/>
      <c r="H14492"/>
      <c r="I14492"/>
      <c r="J14492"/>
      <c r="K14492"/>
      <c r="L14492"/>
      <c r="M14492"/>
      <c r="N14492"/>
      <c r="O14492"/>
      <c r="P14492"/>
      <c r="Q14492"/>
    </row>
    <row r="14493" spans="3:17" x14ac:dyDescent="0.35">
      <c r="C14493"/>
      <c r="D14493"/>
      <c r="E14493"/>
      <c r="F14493"/>
      <c r="G14493"/>
      <c r="H14493"/>
      <c r="I14493"/>
      <c r="J14493"/>
      <c r="K14493"/>
      <c r="L14493"/>
      <c r="M14493"/>
      <c r="N14493"/>
      <c r="O14493"/>
      <c r="P14493"/>
      <c r="Q14493"/>
    </row>
    <row r="14494" spans="3:17" x14ac:dyDescent="0.35">
      <c r="C14494"/>
      <c r="D14494"/>
      <c r="E14494"/>
      <c r="F14494"/>
      <c r="G14494"/>
      <c r="H14494"/>
      <c r="I14494"/>
      <c r="J14494"/>
      <c r="K14494"/>
      <c r="L14494"/>
      <c r="M14494"/>
      <c r="N14494"/>
      <c r="O14494"/>
      <c r="P14494"/>
      <c r="Q14494"/>
    </row>
    <row r="14495" spans="3:17" x14ac:dyDescent="0.35">
      <c r="C14495"/>
      <c r="D14495"/>
      <c r="E14495"/>
      <c r="F14495"/>
      <c r="G14495"/>
      <c r="H14495"/>
      <c r="I14495"/>
      <c r="J14495"/>
      <c r="K14495"/>
      <c r="L14495"/>
      <c r="M14495"/>
      <c r="N14495"/>
      <c r="O14495"/>
      <c r="P14495"/>
      <c r="Q14495"/>
    </row>
    <row r="14496" spans="3:17" x14ac:dyDescent="0.35">
      <c r="C14496"/>
      <c r="D14496"/>
      <c r="E14496"/>
      <c r="F14496"/>
      <c r="G14496"/>
      <c r="H14496"/>
      <c r="I14496"/>
      <c r="J14496"/>
      <c r="K14496"/>
      <c r="L14496"/>
      <c r="M14496"/>
      <c r="N14496"/>
      <c r="O14496"/>
      <c r="P14496"/>
      <c r="Q14496"/>
    </row>
    <row r="14497" spans="3:17" x14ac:dyDescent="0.35">
      <c r="C14497"/>
      <c r="D14497"/>
      <c r="E14497"/>
      <c r="F14497"/>
      <c r="G14497"/>
      <c r="H14497"/>
      <c r="I14497"/>
      <c r="J14497"/>
      <c r="K14497"/>
      <c r="L14497"/>
      <c r="M14497"/>
      <c r="N14497"/>
      <c r="O14497"/>
      <c r="P14497"/>
      <c r="Q14497"/>
    </row>
    <row r="14498" spans="3:17" x14ac:dyDescent="0.35">
      <c r="C14498"/>
      <c r="D14498"/>
      <c r="E14498"/>
      <c r="F14498"/>
      <c r="G14498"/>
      <c r="H14498"/>
      <c r="I14498"/>
      <c r="J14498"/>
      <c r="K14498"/>
      <c r="L14498"/>
      <c r="M14498"/>
      <c r="N14498"/>
      <c r="O14498"/>
      <c r="P14498"/>
      <c r="Q14498"/>
    </row>
    <row r="14499" spans="3:17" x14ac:dyDescent="0.35">
      <c r="C14499"/>
      <c r="D14499"/>
      <c r="E14499"/>
      <c r="F14499"/>
      <c r="G14499"/>
      <c r="H14499"/>
      <c r="I14499"/>
      <c r="J14499"/>
      <c r="K14499"/>
      <c r="L14499"/>
      <c r="M14499"/>
      <c r="N14499"/>
      <c r="O14499"/>
      <c r="P14499"/>
      <c r="Q14499"/>
    </row>
    <row r="14500" spans="3:17" x14ac:dyDescent="0.35">
      <c r="C14500"/>
      <c r="D14500"/>
      <c r="E14500"/>
      <c r="F14500"/>
      <c r="G14500"/>
      <c r="H14500"/>
      <c r="I14500"/>
      <c r="J14500"/>
      <c r="K14500"/>
      <c r="L14500"/>
      <c r="M14500"/>
      <c r="N14500"/>
      <c r="O14500"/>
      <c r="P14500"/>
      <c r="Q14500"/>
    </row>
    <row r="14501" spans="3:17" x14ac:dyDescent="0.35">
      <c r="C14501"/>
      <c r="D14501"/>
      <c r="E14501"/>
      <c r="F14501"/>
      <c r="G14501"/>
      <c r="H14501"/>
      <c r="I14501"/>
      <c r="J14501"/>
      <c r="K14501"/>
      <c r="L14501"/>
      <c r="M14501"/>
      <c r="N14501"/>
      <c r="O14501"/>
      <c r="P14501"/>
      <c r="Q14501"/>
    </row>
    <row r="14502" spans="3:17" x14ac:dyDescent="0.35">
      <c r="C14502"/>
      <c r="D14502"/>
      <c r="E14502"/>
      <c r="F14502"/>
      <c r="G14502"/>
      <c r="H14502"/>
      <c r="I14502"/>
      <c r="J14502"/>
      <c r="K14502"/>
      <c r="L14502"/>
      <c r="M14502"/>
      <c r="N14502"/>
      <c r="O14502"/>
      <c r="P14502"/>
      <c r="Q14502"/>
    </row>
    <row r="14503" spans="3:17" x14ac:dyDescent="0.35">
      <c r="C14503"/>
      <c r="D14503"/>
      <c r="E14503"/>
      <c r="F14503"/>
      <c r="G14503"/>
      <c r="H14503"/>
      <c r="I14503"/>
      <c r="J14503"/>
      <c r="K14503"/>
      <c r="L14503"/>
      <c r="M14503"/>
      <c r="N14503"/>
      <c r="O14503"/>
      <c r="P14503"/>
      <c r="Q14503"/>
    </row>
    <row r="14504" spans="3:17" x14ac:dyDescent="0.35">
      <c r="C14504"/>
      <c r="D14504"/>
      <c r="E14504"/>
      <c r="F14504"/>
      <c r="G14504"/>
      <c r="H14504"/>
      <c r="I14504"/>
      <c r="J14504"/>
      <c r="K14504"/>
      <c r="L14504"/>
      <c r="M14504"/>
      <c r="N14504"/>
      <c r="O14504"/>
      <c r="P14504"/>
      <c r="Q14504"/>
    </row>
    <row r="14505" spans="3:17" x14ac:dyDescent="0.35">
      <c r="C14505"/>
      <c r="D14505"/>
      <c r="E14505"/>
      <c r="F14505"/>
      <c r="G14505"/>
      <c r="H14505"/>
      <c r="I14505"/>
      <c r="J14505"/>
      <c r="K14505"/>
      <c r="L14505"/>
      <c r="M14505"/>
      <c r="N14505"/>
      <c r="O14505"/>
      <c r="P14505"/>
      <c r="Q14505"/>
    </row>
    <row r="14506" spans="3:17" x14ac:dyDescent="0.35">
      <c r="C14506"/>
      <c r="D14506"/>
      <c r="E14506"/>
      <c r="F14506"/>
      <c r="G14506"/>
      <c r="H14506"/>
      <c r="I14506"/>
      <c r="J14506"/>
      <c r="K14506"/>
      <c r="L14506"/>
      <c r="M14506"/>
      <c r="N14506"/>
      <c r="O14506"/>
      <c r="P14506"/>
      <c r="Q14506"/>
    </row>
    <row r="14507" spans="3:17" x14ac:dyDescent="0.35">
      <c r="C14507"/>
      <c r="D14507"/>
      <c r="E14507"/>
      <c r="F14507"/>
      <c r="G14507"/>
      <c r="H14507"/>
      <c r="I14507"/>
      <c r="J14507"/>
      <c r="K14507"/>
      <c r="L14507"/>
      <c r="M14507"/>
      <c r="N14507"/>
      <c r="O14507"/>
      <c r="P14507"/>
      <c r="Q14507"/>
    </row>
    <row r="14508" spans="3:17" x14ac:dyDescent="0.35">
      <c r="C14508"/>
      <c r="D14508"/>
      <c r="E14508"/>
      <c r="F14508"/>
      <c r="G14508"/>
      <c r="H14508"/>
      <c r="I14508"/>
      <c r="J14508"/>
      <c r="K14508"/>
      <c r="L14508"/>
      <c r="M14508"/>
      <c r="N14508"/>
      <c r="O14508"/>
      <c r="P14508"/>
      <c r="Q14508"/>
    </row>
    <row r="14509" spans="3:17" x14ac:dyDescent="0.35">
      <c r="C14509"/>
      <c r="D14509"/>
      <c r="E14509"/>
      <c r="F14509"/>
      <c r="G14509"/>
      <c r="H14509"/>
      <c r="I14509"/>
      <c r="J14509"/>
      <c r="K14509"/>
      <c r="L14509"/>
      <c r="M14509"/>
      <c r="N14509"/>
      <c r="O14509"/>
      <c r="P14509"/>
      <c r="Q14509"/>
    </row>
    <row r="14510" spans="3:17" x14ac:dyDescent="0.35">
      <c r="C14510"/>
      <c r="D14510"/>
      <c r="E14510"/>
      <c r="F14510"/>
      <c r="G14510"/>
      <c r="H14510"/>
      <c r="I14510"/>
      <c r="J14510"/>
      <c r="K14510"/>
      <c r="L14510"/>
      <c r="M14510"/>
      <c r="N14510"/>
      <c r="O14510"/>
      <c r="P14510"/>
      <c r="Q14510"/>
    </row>
    <row r="14511" spans="3:17" x14ac:dyDescent="0.35">
      <c r="C14511"/>
      <c r="D14511"/>
      <c r="E14511"/>
      <c r="F14511"/>
      <c r="G14511"/>
      <c r="H14511"/>
      <c r="I14511"/>
      <c r="J14511"/>
      <c r="K14511"/>
      <c r="L14511"/>
      <c r="M14511"/>
      <c r="N14511"/>
      <c r="O14511"/>
      <c r="P14511"/>
      <c r="Q14511"/>
    </row>
    <row r="14512" spans="3:17" x14ac:dyDescent="0.35">
      <c r="C14512"/>
      <c r="D14512"/>
      <c r="E14512"/>
      <c r="F14512"/>
      <c r="G14512"/>
      <c r="H14512"/>
      <c r="I14512"/>
      <c r="J14512"/>
      <c r="K14512"/>
      <c r="L14512"/>
      <c r="M14512"/>
      <c r="N14512"/>
      <c r="O14512"/>
      <c r="P14512"/>
      <c r="Q14512"/>
    </row>
    <row r="14513" spans="3:17" x14ac:dyDescent="0.35">
      <c r="C14513"/>
      <c r="D14513"/>
      <c r="E14513"/>
      <c r="F14513"/>
      <c r="G14513"/>
      <c r="H14513"/>
      <c r="I14513"/>
      <c r="J14513"/>
      <c r="K14513"/>
      <c r="L14513"/>
      <c r="M14513"/>
      <c r="N14513"/>
      <c r="O14513"/>
      <c r="P14513"/>
      <c r="Q14513"/>
    </row>
    <row r="14514" spans="3:17" x14ac:dyDescent="0.35">
      <c r="C14514"/>
      <c r="D14514"/>
      <c r="E14514"/>
      <c r="F14514"/>
      <c r="G14514"/>
      <c r="H14514"/>
      <c r="I14514"/>
      <c r="J14514"/>
      <c r="K14514"/>
      <c r="L14514"/>
      <c r="M14514"/>
      <c r="N14514"/>
      <c r="O14514"/>
      <c r="P14514"/>
      <c r="Q14514"/>
    </row>
    <row r="14515" spans="3:17" x14ac:dyDescent="0.35">
      <c r="C14515"/>
      <c r="D14515"/>
      <c r="E14515"/>
      <c r="F14515"/>
      <c r="G14515"/>
      <c r="H14515"/>
      <c r="I14515"/>
      <c r="J14515"/>
      <c r="K14515"/>
      <c r="L14515"/>
      <c r="M14515"/>
      <c r="N14515"/>
      <c r="O14515"/>
      <c r="P14515"/>
      <c r="Q14515"/>
    </row>
    <row r="14516" spans="3:17" x14ac:dyDescent="0.35">
      <c r="C14516"/>
      <c r="D14516"/>
      <c r="E14516"/>
      <c r="F14516"/>
      <c r="G14516"/>
      <c r="H14516"/>
      <c r="I14516"/>
      <c r="J14516"/>
      <c r="K14516"/>
      <c r="L14516"/>
      <c r="M14516"/>
      <c r="N14516"/>
      <c r="O14516"/>
      <c r="P14516"/>
      <c r="Q14516"/>
    </row>
    <row r="14517" spans="3:17" x14ac:dyDescent="0.35">
      <c r="C14517"/>
      <c r="D14517"/>
      <c r="E14517"/>
      <c r="F14517"/>
      <c r="G14517"/>
      <c r="H14517"/>
      <c r="I14517"/>
      <c r="J14517"/>
      <c r="K14517"/>
      <c r="L14517"/>
      <c r="M14517"/>
      <c r="N14517"/>
      <c r="O14517"/>
      <c r="P14517"/>
      <c r="Q14517"/>
    </row>
    <row r="14518" spans="3:17" x14ac:dyDescent="0.35">
      <c r="C14518"/>
      <c r="D14518"/>
      <c r="E14518"/>
      <c r="F14518"/>
      <c r="G14518"/>
      <c r="H14518"/>
      <c r="I14518"/>
      <c r="J14518"/>
      <c r="K14518"/>
      <c r="L14518"/>
      <c r="M14518"/>
      <c r="N14518"/>
      <c r="O14518"/>
      <c r="P14518"/>
      <c r="Q14518"/>
    </row>
    <row r="14519" spans="3:17" x14ac:dyDescent="0.35">
      <c r="C14519"/>
      <c r="D14519"/>
      <c r="E14519"/>
      <c r="F14519"/>
      <c r="G14519"/>
      <c r="H14519"/>
      <c r="I14519"/>
      <c r="J14519"/>
      <c r="K14519"/>
      <c r="L14519"/>
      <c r="M14519"/>
      <c r="N14519"/>
      <c r="O14519"/>
      <c r="P14519"/>
      <c r="Q14519"/>
    </row>
    <row r="14520" spans="3:17" x14ac:dyDescent="0.35">
      <c r="C14520"/>
      <c r="D14520"/>
      <c r="E14520"/>
      <c r="F14520"/>
      <c r="G14520"/>
      <c r="H14520"/>
      <c r="I14520"/>
      <c r="J14520"/>
      <c r="K14520"/>
      <c r="L14520"/>
      <c r="M14520"/>
      <c r="N14520"/>
      <c r="O14520"/>
      <c r="P14520"/>
      <c r="Q14520"/>
    </row>
    <row r="14521" spans="3:17" x14ac:dyDescent="0.35">
      <c r="C14521"/>
      <c r="D14521"/>
      <c r="E14521"/>
      <c r="F14521"/>
      <c r="G14521"/>
      <c r="H14521"/>
      <c r="I14521"/>
      <c r="J14521"/>
      <c r="K14521"/>
      <c r="L14521"/>
      <c r="M14521"/>
      <c r="N14521"/>
      <c r="O14521"/>
      <c r="P14521"/>
      <c r="Q14521"/>
    </row>
    <row r="14522" spans="3:17" x14ac:dyDescent="0.35">
      <c r="C14522"/>
      <c r="D14522"/>
      <c r="E14522"/>
      <c r="F14522"/>
      <c r="G14522"/>
      <c r="H14522"/>
      <c r="I14522"/>
      <c r="J14522"/>
      <c r="K14522"/>
      <c r="L14522"/>
      <c r="M14522"/>
      <c r="N14522"/>
      <c r="O14522"/>
      <c r="P14522"/>
      <c r="Q14522"/>
    </row>
    <row r="14523" spans="3:17" x14ac:dyDescent="0.35">
      <c r="C14523"/>
      <c r="D14523"/>
      <c r="E14523"/>
      <c r="F14523"/>
      <c r="G14523"/>
      <c r="H14523"/>
      <c r="I14523"/>
      <c r="J14523"/>
      <c r="K14523"/>
      <c r="L14523"/>
      <c r="M14523"/>
      <c r="N14523"/>
      <c r="O14523"/>
      <c r="P14523"/>
      <c r="Q14523"/>
    </row>
    <row r="14524" spans="3:17" x14ac:dyDescent="0.35">
      <c r="C14524"/>
      <c r="D14524"/>
      <c r="E14524"/>
      <c r="F14524"/>
      <c r="G14524"/>
      <c r="H14524"/>
      <c r="I14524"/>
      <c r="J14524"/>
      <c r="K14524"/>
      <c r="L14524"/>
      <c r="M14524"/>
      <c r="N14524"/>
      <c r="O14524"/>
      <c r="P14524"/>
      <c r="Q14524"/>
    </row>
    <row r="14525" spans="3:17" x14ac:dyDescent="0.35">
      <c r="C14525"/>
      <c r="D14525"/>
      <c r="E14525"/>
      <c r="F14525"/>
      <c r="G14525"/>
      <c r="H14525"/>
      <c r="I14525"/>
      <c r="J14525"/>
      <c r="K14525"/>
      <c r="L14525"/>
      <c r="M14525"/>
      <c r="N14525"/>
      <c r="O14525"/>
      <c r="P14525"/>
      <c r="Q14525"/>
    </row>
    <row r="14526" spans="3:17" x14ac:dyDescent="0.35">
      <c r="C14526"/>
      <c r="D14526"/>
      <c r="E14526"/>
      <c r="F14526"/>
      <c r="G14526"/>
      <c r="H14526"/>
      <c r="I14526"/>
      <c r="J14526"/>
      <c r="K14526"/>
      <c r="L14526"/>
      <c r="M14526"/>
      <c r="N14526"/>
      <c r="O14526"/>
      <c r="P14526"/>
      <c r="Q14526"/>
    </row>
    <row r="14527" spans="3:17" x14ac:dyDescent="0.35">
      <c r="C14527"/>
      <c r="D14527"/>
      <c r="E14527"/>
      <c r="F14527"/>
      <c r="G14527"/>
      <c r="H14527"/>
      <c r="I14527"/>
      <c r="J14527"/>
      <c r="K14527"/>
      <c r="L14527"/>
      <c r="M14527"/>
      <c r="N14527"/>
      <c r="O14527"/>
      <c r="P14527"/>
      <c r="Q14527"/>
    </row>
    <row r="14528" spans="3:17" x14ac:dyDescent="0.35">
      <c r="C14528"/>
      <c r="D14528"/>
      <c r="E14528"/>
      <c r="F14528"/>
      <c r="G14528"/>
      <c r="H14528"/>
      <c r="I14528"/>
      <c r="J14528"/>
      <c r="K14528"/>
      <c r="L14528"/>
      <c r="M14528"/>
      <c r="N14528"/>
      <c r="O14528"/>
      <c r="P14528"/>
      <c r="Q14528"/>
    </row>
    <row r="14529" spans="3:17" x14ac:dyDescent="0.35">
      <c r="C14529"/>
      <c r="D14529"/>
      <c r="E14529"/>
      <c r="F14529"/>
      <c r="G14529"/>
      <c r="H14529"/>
      <c r="I14529"/>
      <c r="J14529"/>
      <c r="K14529"/>
      <c r="L14529"/>
      <c r="M14529"/>
      <c r="N14529"/>
      <c r="O14529"/>
      <c r="P14529"/>
      <c r="Q14529"/>
    </row>
    <row r="14530" spans="3:17" x14ac:dyDescent="0.35">
      <c r="C14530"/>
      <c r="D14530"/>
      <c r="E14530"/>
      <c r="F14530"/>
      <c r="G14530"/>
      <c r="H14530"/>
      <c r="I14530"/>
      <c r="J14530"/>
      <c r="K14530"/>
      <c r="L14530"/>
      <c r="M14530"/>
      <c r="N14530"/>
      <c r="O14530"/>
      <c r="P14530"/>
      <c r="Q14530"/>
    </row>
    <row r="14531" spans="3:17" x14ac:dyDescent="0.35">
      <c r="C14531"/>
      <c r="D14531"/>
      <c r="E14531"/>
      <c r="F14531"/>
      <c r="G14531"/>
      <c r="H14531"/>
      <c r="I14531"/>
      <c r="J14531"/>
      <c r="K14531"/>
      <c r="L14531"/>
      <c r="M14531"/>
      <c r="N14531"/>
      <c r="O14531"/>
      <c r="P14531"/>
      <c r="Q14531"/>
    </row>
    <row r="14532" spans="3:17" x14ac:dyDescent="0.35">
      <c r="C14532"/>
      <c r="D14532"/>
      <c r="E14532"/>
      <c r="F14532"/>
      <c r="G14532"/>
      <c r="H14532"/>
      <c r="I14532"/>
      <c r="J14532"/>
      <c r="K14532"/>
      <c r="L14532"/>
      <c r="M14532"/>
      <c r="N14532"/>
      <c r="O14532"/>
      <c r="P14532"/>
      <c r="Q14532"/>
    </row>
    <row r="14533" spans="3:17" x14ac:dyDescent="0.35">
      <c r="C14533"/>
      <c r="D14533"/>
      <c r="E14533"/>
      <c r="F14533"/>
      <c r="G14533"/>
      <c r="H14533"/>
      <c r="I14533"/>
      <c r="J14533"/>
      <c r="K14533"/>
      <c r="L14533"/>
      <c r="M14533"/>
      <c r="N14533"/>
      <c r="O14533"/>
      <c r="P14533"/>
      <c r="Q14533"/>
    </row>
    <row r="14534" spans="3:17" x14ac:dyDescent="0.35">
      <c r="C14534"/>
      <c r="D14534"/>
      <c r="E14534"/>
      <c r="F14534"/>
      <c r="G14534"/>
      <c r="H14534"/>
      <c r="I14534"/>
      <c r="J14534"/>
      <c r="K14534"/>
      <c r="L14534"/>
      <c r="M14534"/>
      <c r="N14534"/>
      <c r="O14534"/>
      <c r="P14534"/>
      <c r="Q14534"/>
    </row>
    <row r="14535" spans="3:17" x14ac:dyDescent="0.35">
      <c r="C14535"/>
      <c r="D14535"/>
      <c r="E14535"/>
      <c r="F14535"/>
      <c r="G14535"/>
      <c r="H14535"/>
      <c r="I14535"/>
      <c r="J14535"/>
      <c r="K14535"/>
      <c r="L14535"/>
      <c r="M14535"/>
      <c r="N14535"/>
      <c r="O14535"/>
      <c r="P14535"/>
      <c r="Q14535"/>
    </row>
    <row r="14536" spans="3:17" x14ac:dyDescent="0.35">
      <c r="C14536"/>
      <c r="D14536"/>
      <c r="E14536"/>
      <c r="F14536"/>
      <c r="G14536"/>
      <c r="H14536"/>
      <c r="I14536"/>
      <c r="J14536"/>
      <c r="K14536"/>
      <c r="L14536"/>
      <c r="M14536"/>
      <c r="N14536"/>
      <c r="O14536"/>
      <c r="P14536"/>
      <c r="Q14536"/>
    </row>
    <row r="14537" spans="3:17" x14ac:dyDescent="0.35">
      <c r="C14537"/>
      <c r="D14537"/>
      <c r="E14537"/>
      <c r="F14537"/>
      <c r="G14537"/>
      <c r="H14537"/>
      <c r="I14537"/>
      <c r="J14537"/>
      <c r="K14537"/>
      <c r="L14537"/>
      <c r="M14537"/>
      <c r="N14537"/>
      <c r="O14537"/>
      <c r="P14537"/>
      <c r="Q14537"/>
    </row>
    <row r="14538" spans="3:17" x14ac:dyDescent="0.35">
      <c r="C14538"/>
      <c r="D14538"/>
      <c r="E14538"/>
      <c r="F14538"/>
      <c r="G14538"/>
      <c r="H14538"/>
      <c r="I14538"/>
      <c r="J14538"/>
      <c r="K14538"/>
      <c r="L14538"/>
      <c r="M14538"/>
      <c r="N14538"/>
      <c r="O14538"/>
      <c r="P14538"/>
      <c r="Q14538"/>
    </row>
    <row r="14539" spans="3:17" x14ac:dyDescent="0.35">
      <c r="C14539"/>
      <c r="D14539"/>
      <c r="E14539"/>
      <c r="F14539"/>
      <c r="G14539"/>
      <c r="H14539"/>
      <c r="I14539"/>
      <c r="J14539"/>
      <c r="K14539"/>
      <c r="L14539"/>
      <c r="M14539"/>
      <c r="N14539"/>
      <c r="O14539"/>
      <c r="P14539"/>
      <c r="Q14539"/>
    </row>
    <row r="14540" spans="3:17" x14ac:dyDescent="0.35">
      <c r="C14540"/>
      <c r="D14540"/>
      <c r="E14540"/>
      <c r="F14540"/>
      <c r="G14540"/>
      <c r="H14540"/>
      <c r="I14540"/>
      <c r="J14540"/>
      <c r="K14540"/>
      <c r="L14540"/>
      <c r="M14540"/>
      <c r="N14540"/>
      <c r="O14540"/>
      <c r="P14540"/>
      <c r="Q14540"/>
    </row>
    <row r="14541" spans="3:17" x14ac:dyDescent="0.35">
      <c r="C14541"/>
      <c r="D14541"/>
      <c r="E14541"/>
      <c r="F14541"/>
      <c r="G14541"/>
      <c r="H14541"/>
      <c r="I14541"/>
      <c r="J14541"/>
      <c r="K14541"/>
      <c r="L14541"/>
      <c r="M14541"/>
      <c r="N14541"/>
      <c r="O14541"/>
      <c r="P14541"/>
      <c r="Q14541"/>
    </row>
    <row r="14542" spans="3:17" x14ac:dyDescent="0.35">
      <c r="C14542"/>
      <c r="D14542"/>
      <c r="E14542"/>
      <c r="F14542"/>
      <c r="G14542"/>
      <c r="H14542"/>
      <c r="I14542"/>
      <c r="J14542"/>
      <c r="K14542"/>
      <c r="L14542"/>
      <c r="M14542"/>
      <c r="N14542"/>
      <c r="O14542"/>
      <c r="P14542"/>
      <c r="Q14542"/>
    </row>
    <row r="14543" spans="3:17" x14ac:dyDescent="0.35">
      <c r="C14543"/>
      <c r="D14543"/>
      <c r="E14543"/>
      <c r="F14543"/>
      <c r="G14543"/>
      <c r="H14543"/>
      <c r="I14543"/>
      <c r="J14543"/>
      <c r="K14543"/>
      <c r="L14543"/>
      <c r="M14543"/>
      <c r="N14543"/>
      <c r="O14543"/>
      <c r="P14543"/>
      <c r="Q14543"/>
    </row>
    <row r="14544" spans="3:17" x14ac:dyDescent="0.35">
      <c r="C14544"/>
      <c r="D14544"/>
      <c r="E14544"/>
      <c r="F14544"/>
      <c r="G14544"/>
      <c r="H14544"/>
      <c r="I14544"/>
      <c r="J14544"/>
      <c r="K14544"/>
      <c r="L14544"/>
      <c r="M14544"/>
      <c r="N14544"/>
      <c r="O14544"/>
      <c r="P14544"/>
      <c r="Q14544"/>
    </row>
    <row r="14545" spans="3:17" x14ac:dyDescent="0.35">
      <c r="C14545"/>
      <c r="D14545"/>
      <c r="E14545"/>
      <c r="F14545"/>
      <c r="G14545"/>
      <c r="H14545"/>
      <c r="I14545"/>
      <c r="J14545"/>
      <c r="K14545"/>
      <c r="L14545"/>
      <c r="M14545"/>
      <c r="N14545"/>
      <c r="O14545"/>
      <c r="P14545"/>
      <c r="Q14545"/>
    </row>
    <row r="14546" spans="3:17" x14ac:dyDescent="0.35">
      <c r="C14546"/>
      <c r="D14546"/>
      <c r="E14546"/>
      <c r="F14546"/>
      <c r="G14546"/>
      <c r="H14546"/>
      <c r="I14546"/>
      <c r="J14546"/>
      <c r="K14546"/>
      <c r="L14546"/>
      <c r="M14546"/>
      <c r="N14546"/>
      <c r="O14546"/>
      <c r="P14546"/>
      <c r="Q14546"/>
    </row>
    <row r="14547" spans="3:17" x14ac:dyDescent="0.35">
      <c r="C14547"/>
      <c r="D14547"/>
      <c r="E14547"/>
      <c r="F14547"/>
      <c r="G14547"/>
      <c r="H14547"/>
      <c r="I14547"/>
      <c r="J14547"/>
      <c r="K14547"/>
      <c r="L14547"/>
      <c r="M14547"/>
      <c r="N14547"/>
      <c r="O14547"/>
      <c r="P14547"/>
      <c r="Q14547"/>
    </row>
    <row r="14548" spans="3:17" x14ac:dyDescent="0.35">
      <c r="C14548"/>
      <c r="D14548"/>
      <c r="E14548"/>
      <c r="F14548"/>
      <c r="G14548"/>
      <c r="H14548"/>
      <c r="I14548"/>
      <c r="J14548"/>
      <c r="K14548"/>
      <c r="L14548"/>
      <c r="M14548"/>
      <c r="N14548"/>
      <c r="O14548"/>
      <c r="P14548"/>
      <c r="Q14548"/>
    </row>
    <row r="14549" spans="3:17" x14ac:dyDescent="0.35">
      <c r="C14549"/>
      <c r="D14549"/>
      <c r="E14549"/>
      <c r="F14549"/>
      <c r="G14549"/>
      <c r="H14549"/>
      <c r="I14549"/>
      <c r="J14549"/>
      <c r="K14549"/>
      <c r="L14549"/>
      <c r="M14549"/>
      <c r="N14549"/>
      <c r="O14549"/>
      <c r="P14549"/>
      <c r="Q14549"/>
    </row>
    <row r="14550" spans="3:17" x14ac:dyDescent="0.35">
      <c r="C14550"/>
      <c r="D14550"/>
      <c r="E14550"/>
      <c r="F14550"/>
      <c r="G14550"/>
      <c r="H14550"/>
      <c r="I14550"/>
      <c r="J14550"/>
      <c r="K14550"/>
      <c r="L14550"/>
      <c r="M14550"/>
      <c r="N14550"/>
      <c r="O14550"/>
      <c r="P14550"/>
      <c r="Q14550"/>
    </row>
    <row r="14551" spans="3:17" x14ac:dyDescent="0.35">
      <c r="C14551"/>
      <c r="D14551"/>
      <c r="E14551"/>
      <c r="F14551"/>
      <c r="G14551"/>
      <c r="H14551"/>
      <c r="I14551"/>
      <c r="J14551"/>
      <c r="K14551"/>
      <c r="L14551"/>
      <c r="M14551"/>
      <c r="N14551"/>
      <c r="O14551"/>
      <c r="P14551"/>
      <c r="Q14551"/>
    </row>
    <row r="14552" spans="3:17" x14ac:dyDescent="0.35">
      <c r="C14552"/>
      <c r="D14552"/>
      <c r="E14552"/>
      <c r="F14552"/>
      <c r="G14552"/>
      <c r="H14552"/>
      <c r="I14552"/>
      <c r="J14552"/>
      <c r="K14552"/>
      <c r="L14552"/>
      <c r="M14552"/>
      <c r="N14552"/>
      <c r="O14552"/>
      <c r="P14552"/>
      <c r="Q14552"/>
    </row>
    <row r="14553" spans="3:17" x14ac:dyDescent="0.35">
      <c r="C14553"/>
      <c r="D14553"/>
      <c r="E14553"/>
      <c r="F14553"/>
      <c r="G14553"/>
      <c r="H14553"/>
      <c r="I14553"/>
      <c r="J14553"/>
      <c r="K14553"/>
      <c r="L14553"/>
      <c r="M14553"/>
      <c r="N14553"/>
      <c r="O14553"/>
      <c r="P14553"/>
      <c r="Q14553"/>
    </row>
    <row r="14554" spans="3:17" x14ac:dyDescent="0.35">
      <c r="C14554"/>
      <c r="D14554"/>
      <c r="E14554"/>
      <c r="F14554"/>
      <c r="G14554"/>
      <c r="H14554"/>
      <c r="I14554"/>
      <c r="J14554"/>
      <c r="K14554"/>
      <c r="L14554"/>
      <c r="M14554"/>
      <c r="N14554"/>
      <c r="O14554"/>
      <c r="P14554"/>
      <c r="Q14554"/>
    </row>
    <row r="14555" spans="3:17" x14ac:dyDescent="0.35">
      <c r="C14555"/>
      <c r="D14555"/>
      <c r="E14555"/>
      <c r="F14555"/>
      <c r="G14555"/>
      <c r="H14555"/>
      <c r="I14555"/>
      <c r="J14555"/>
      <c r="K14555"/>
      <c r="L14555"/>
      <c r="M14555"/>
      <c r="N14555"/>
      <c r="O14555"/>
      <c r="P14555"/>
      <c r="Q14555"/>
    </row>
    <row r="14556" spans="3:17" x14ac:dyDescent="0.35">
      <c r="C14556"/>
      <c r="D14556"/>
      <c r="E14556"/>
      <c r="F14556"/>
      <c r="G14556"/>
      <c r="H14556"/>
      <c r="I14556"/>
      <c r="J14556"/>
      <c r="K14556"/>
      <c r="L14556"/>
      <c r="M14556"/>
      <c r="N14556"/>
      <c r="O14556"/>
      <c r="P14556"/>
      <c r="Q14556"/>
    </row>
    <row r="14557" spans="3:17" x14ac:dyDescent="0.35">
      <c r="C14557"/>
      <c r="D14557"/>
      <c r="E14557"/>
      <c r="F14557"/>
      <c r="G14557"/>
      <c r="H14557"/>
      <c r="I14557"/>
      <c r="J14557"/>
      <c r="K14557"/>
      <c r="L14557"/>
      <c r="M14557"/>
      <c r="N14557"/>
      <c r="O14557"/>
      <c r="P14557"/>
      <c r="Q14557"/>
    </row>
    <row r="14558" spans="3:17" x14ac:dyDescent="0.35">
      <c r="C14558"/>
      <c r="D14558"/>
      <c r="E14558"/>
      <c r="F14558"/>
      <c r="G14558"/>
      <c r="H14558"/>
      <c r="I14558"/>
      <c r="J14558"/>
      <c r="K14558"/>
      <c r="L14558"/>
      <c r="M14558"/>
      <c r="N14558"/>
      <c r="O14558"/>
      <c r="P14558"/>
      <c r="Q14558"/>
    </row>
    <row r="14559" spans="3:17" x14ac:dyDescent="0.35">
      <c r="C14559"/>
      <c r="D14559"/>
      <c r="E14559"/>
      <c r="F14559"/>
      <c r="G14559"/>
      <c r="H14559"/>
      <c r="I14559"/>
      <c r="J14559"/>
      <c r="K14559"/>
      <c r="L14559"/>
      <c r="M14559"/>
      <c r="N14559"/>
      <c r="O14559"/>
      <c r="P14559"/>
      <c r="Q14559"/>
    </row>
    <row r="14560" spans="3:17" x14ac:dyDescent="0.35">
      <c r="C14560"/>
      <c r="D14560"/>
      <c r="E14560"/>
      <c r="F14560"/>
      <c r="G14560"/>
      <c r="H14560"/>
      <c r="I14560"/>
      <c r="J14560"/>
      <c r="K14560"/>
      <c r="L14560"/>
      <c r="M14560"/>
      <c r="N14560"/>
      <c r="O14560"/>
      <c r="P14560"/>
      <c r="Q14560"/>
    </row>
    <row r="14561" spans="3:17" x14ac:dyDescent="0.35">
      <c r="C14561"/>
      <c r="D14561"/>
      <c r="E14561"/>
      <c r="F14561"/>
      <c r="G14561"/>
      <c r="H14561"/>
      <c r="I14561"/>
      <c r="J14561"/>
      <c r="K14561"/>
      <c r="L14561"/>
      <c r="M14561"/>
      <c r="N14561"/>
      <c r="O14561"/>
      <c r="P14561"/>
      <c r="Q14561"/>
    </row>
    <row r="14562" spans="3:17" x14ac:dyDescent="0.35">
      <c r="C14562"/>
      <c r="D14562"/>
      <c r="E14562"/>
      <c r="F14562"/>
      <c r="G14562"/>
      <c r="H14562"/>
      <c r="I14562"/>
      <c r="J14562"/>
      <c r="K14562"/>
      <c r="L14562"/>
      <c r="M14562"/>
      <c r="N14562"/>
      <c r="O14562"/>
      <c r="P14562"/>
      <c r="Q14562"/>
    </row>
    <row r="14563" spans="3:17" x14ac:dyDescent="0.35">
      <c r="C14563"/>
      <c r="D14563"/>
      <c r="E14563"/>
      <c r="F14563"/>
      <c r="G14563"/>
      <c r="H14563"/>
      <c r="I14563"/>
      <c r="J14563"/>
      <c r="K14563"/>
      <c r="L14563"/>
      <c r="M14563"/>
      <c r="N14563"/>
      <c r="O14563"/>
      <c r="P14563"/>
      <c r="Q14563"/>
    </row>
    <row r="14564" spans="3:17" x14ac:dyDescent="0.35">
      <c r="C14564"/>
      <c r="D14564"/>
      <c r="E14564"/>
      <c r="F14564"/>
      <c r="G14564"/>
      <c r="H14564"/>
      <c r="I14564"/>
      <c r="J14564"/>
      <c r="K14564"/>
      <c r="L14564"/>
      <c r="M14564"/>
      <c r="N14564"/>
      <c r="O14564"/>
      <c r="P14564"/>
      <c r="Q14564"/>
    </row>
    <row r="14565" spans="3:17" x14ac:dyDescent="0.35">
      <c r="C14565"/>
      <c r="D14565"/>
      <c r="E14565"/>
      <c r="F14565"/>
      <c r="G14565"/>
      <c r="H14565"/>
      <c r="I14565"/>
      <c r="J14565"/>
      <c r="K14565"/>
      <c r="L14565"/>
      <c r="M14565"/>
      <c r="N14565"/>
      <c r="O14565"/>
      <c r="P14565"/>
      <c r="Q14565"/>
    </row>
    <row r="14566" spans="3:17" x14ac:dyDescent="0.35">
      <c r="C14566"/>
      <c r="D14566"/>
      <c r="E14566"/>
      <c r="F14566"/>
      <c r="G14566"/>
      <c r="H14566"/>
      <c r="I14566"/>
      <c r="J14566"/>
      <c r="K14566"/>
      <c r="L14566"/>
      <c r="M14566"/>
      <c r="N14566"/>
      <c r="O14566"/>
      <c r="P14566"/>
      <c r="Q14566"/>
    </row>
    <row r="14567" spans="3:17" x14ac:dyDescent="0.35">
      <c r="C14567"/>
      <c r="D14567"/>
      <c r="E14567"/>
      <c r="F14567"/>
      <c r="G14567"/>
      <c r="H14567"/>
      <c r="I14567"/>
      <c r="J14567"/>
      <c r="K14567"/>
      <c r="L14567"/>
      <c r="M14567"/>
      <c r="N14567"/>
      <c r="O14567"/>
      <c r="P14567"/>
      <c r="Q14567"/>
    </row>
    <row r="14568" spans="3:17" x14ac:dyDescent="0.35">
      <c r="C14568"/>
      <c r="D14568"/>
      <c r="E14568"/>
      <c r="F14568"/>
      <c r="G14568"/>
      <c r="H14568"/>
      <c r="I14568"/>
      <c r="J14568"/>
      <c r="K14568"/>
      <c r="L14568"/>
      <c r="M14568"/>
      <c r="N14568"/>
      <c r="O14568"/>
      <c r="P14568"/>
      <c r="Q14568"/>
    </row>
    <row r="14569" spans="3:17" x14ac:dyDescent="0.35">
      <c r="C14569"/>
      <c r="D14569"/>
      <c r="E14569"/>
      <c r="F14569"/>
      <c r="G14569"/>
      <c r="H14569"/>
      <c r="I14569"/>
      <c r="J14569"/>
      <c r="K14569"/>
      <c r="L14569"/>
      <c r="M14569"/>
      <c r="N14569"/>
      <c r="O14569"/>
      <c r="P14569"/>
      <c r="Q14569"/>
    </row>
    <row r="14570" spans="3:17" x14ac:dyDescent="0.35">
      <c r="C14570"/>
      <c r="D14570"/>
      <c r="E14570"/>
      <c r="F14570"/>
      <c r="G14570"/>
      <c r="H14570"/>
      <c r="I14570"/>
      <c r="J14570"/>
      <c r="K14570"/>
      <c r="L14570"/>
      <c r="M14570"/>
      <c r="N14570"/>
      <c r="O14570"/>
      <c r="P14570"/>
      <c r="Q14570"/>
    </row>
    <row r="14571" spans="3:17" x14ac:dyDescent="0.35">
      <c r="C14571"/>
      <c r="D14571"/>
      <c r="E14571"/>
      <c r="F14571"/>
      <c r="G14571"/>
      <c r="H14571"/>
      <c r="I14571"/>
      <c r="J14571"/>
      <c r="K14571"/>
      <c r="L14571"/>
      <c r="M14571"/>
      <c r="N14571"/>
      <c r="O14571"/>
      <c r="P14571"/>
      <c r="Q14571"/>
    </row>
    <row r="14572" spans="3:17" x14ac:dyDescent="0.35">
      <c r="C14572"/>
      <c r="D14572"/>
      <c r="E14572"/>
      <c r="F14572"/>
      <c r="G14572"/>
      <c r="H14572"/>
      <c r="I14572"/>
      <c r="J14572"/>
      <c r="K14572"/>
      <c r="L14572"/>
      <c r="M14572"/>
      <c r="N14572"/>
      <c r="O14572"/>
      <c r="P14572"/>
      <c r="Q14572"/>
    </row>
    <row r="14573" spans="3:17" x14ac:dyDescent="0.35">
      <c r="C14573"/>
      <c r="D14573"/>
      <c r="E14573"/>
      <c r="F14573"/>
      <c r="G14573"/>
      <c r="H14573"/>
      <c r="I14573"/>
      <c r="J14573"/>
      <c r="K14573"/>
      <c r="L14573"/>
      <c r="M14573"/>
      <c r="N14573"/>
      <c r="O14573"/>
      <c r="P14573"/>
      <c r="Q14573"/>
    </row>
    <row r="14574" spans="3:17" x14ac:dyDescent="0.35">
      <c r="C14574"/>
      <c r="D14574"/>
      <c r="E14574"/>
      <c r="F14574"/>
      <c r="G14574"/>
      <c r="H14574"/>
      <c r="I14574"/>
      <c r="J14574"/>
      <c r="K14574"/>
      <c r="L14574"/>
      <c r="M14574"/>
      <c r="N14574"/>
      <c r="O14574"/>
      <c r="P14574"/>
      <c r="Q14574"/>
    </row>
    <row r="14575" spans="3:17" x14ac:dyDescent="0.35">
      <c r="C14575"/>
      <c r="D14575"/>
      <c r="E14575"/>
      <c r="F14575"/>
      <c r="G14575"/>
      <c r="H14575"/>
      <c r="I14575"/>
      <c r="J14575"/>
      <c r="K14575"/>
      <c r="L14575"/>
      <c r="M14575"/>
      <c r="N14575"/>
      <c r="O14575"/>
      <c r="P14575"/>
      <c r="Q14575"/>
    </row>
    <row r="14576" spans="3:17" x14ac:dyDescent="0.35">
      <c r="C14576"/>
      <c r="D14576"/>
      <c r="E14576"/>
      <c r="F14576"/>
      <c r="G14576"/>
      <c r="H14576"/>
      <c r="I14576"/>
      <c r="J14576"/>
      <c r="K14576"/>
      <c r="L14576"/>
      <c r="M14576"/>
      <c r="N14576"/>
      <c r="O14576"/>
      <c r="P14576"/>
      <c r="Q14576"/>
    </row>
    <row r="14577" spans="3:17" x14ac:dyDescent="0.35">
      <c r="C14577"/>
      <c r="D14577"/>
      <c r="E14577"/>
      <c r="F14577"/>
      <c r="G14577"/>
      <c r="H14577"/>
      <c r="I14577"/>
      <c r="J14577"/>
      <c r="K14577"/>
      <c r="L14577"/>
      <c r="M14577"/>
      <c r="N14577"/>
      <c r="O14577"/>
      <c r="P14577"/>
      <c r="Q14577"/>
    </row>
    <row r="14578" spans="3:17" x14ac:dyDescent="0.35">
      <c r="C14578"/>
      <c r="D14578"/>
      <c r="E14578"/>
      <c r="F14578"/>
      <c r="G14578"/>
      <c r="H14578"/>
      <c r="I14578"/>
      <c r="J14578"/>
      <c r="K14578"/>
      <c r="L14578"/>
      <c r="M14578"/>
      <c r="N14578"/>
      <c r="O14578"/>
      <c r="P14578"/>
      <c r="Q14578"/>
    </row>
    <row r="14579" spans="3:17" x14ac:dyDescent="0.35">
      <c r="C14579"/>
      <c r="D14579"/>
      <c r="E14579"/>
      <c r="F14579"/>
      <c r="G14579"/>
      <c r="H14579"/>
      <c r="I14579"/>
      <c r="J14579"/>
      <c r="K14579"/>
      <c r="L14579"/>
      <c r="M14579"/>
      <c r="N14579"/>
      <c r="O14579"/>
      <c r="P14579"/>
      <c r="Q14579"/>
    </row>
    <row r="14580" spans="3:17" x14ac:dyDescent="0.35">
      <c r="C14580"/>
      <c r="D14580"/>
      <c r="E14580"/>
      <c r="F14580"/>
      <c r="G14580"/>
      <c r="H14580"/>
      <c r="I14580"/>
      <c r="J14580"/>
      <c r="K14580"/>
      <c r="L14580"/>
      <c r="M14580"/>
      <c r="N14580"/>
      <c r="O14580"/>
      <c r="P14580"/>
      <c r="Q14580"/>
    </row>
    <row r="14581" spans="3:17" x14ac:dyDescent="0.35">
      <c r="C14581"/>
      <c r="D14581"/>
      <c r="E14581"/>
      <c r="F14581"/>
      <c r="G14581"/>
      <c r="H14581"/>
      <c r="I14581"/>
      <c r="J14581"/>
      <c r="K14581"/>
      <c r="L14581"/>
      <c r="M14581"/>
      <c r="N14581"/>
      <c r="O14581"/>
      <c r="P14581"/>
      <c r="Q14581"/>
    </row>
    <row r="14582" spans="3:17" x14ac:dyDescent="0.35">
      <c r="C14582"/>
      <c r="D14582"/>
      <c r="E14582"/>
      <c r="F14582"/>
      <c r="G14582"/>
      <c r="H14582"/>
      <c r="I14582"/>
      <c r="J14582"/>
      <c r="K14582"/>
      <c r="L14582"/>
      <c r="M14582"/>
      <c r="N14582"/>
      <c r="O14582"/>
      <c r="P14582"/>
      <c r="Q14582"/>
    </row>
    <row r="14583" spans="3:17" x14ac:dyDescent="0.35">
      <c r="C14583"/>
      <c r="D14583"/>
      <c r="E14583"/>
      <c r="F14583"/>
      <c r="G14583"/>
      <c r="H14583"/>
      <c r="I14583"/>
      <c r="J14583"/>
      <c r="K14583"/>
      <c r="L14583"/>
      <c r="M14583"/>
      <c r="N14583"/>
      <c r="O14583"/>
      <c r="P14583"/>
      <c r="Q14583"/>
    </row>
    <row r="14584" spans="3:17" x14ac:dyDescent="0.35">
      <c r="C14584"/>
      <c r="D14584"/>
      <c r="E14584"/>
      <c r="F14584"/>
      <c r="G14584"/>
      <c r="H14584"/>
      <c r="I14584"/>
      <c r="J14584"/>
      <c r="K14584"/>
      <c r="L14584"/>
      <c r="M14584"/>
      <c r="N14584"/>
      <c r="O14584"/>
      <c r="P14584"/>
      <c r="Q14584"/>
    </row>
    <row r="14585" spans="3:17" x14ac:dyDescent="0.35">
      <c r="C14585"/>
      <c r="D14585"/>
      <c r="E14585"/>
      <c r="F14585"/>
      <c r="G14585"/>
      <c r="H14585"/>
      <c r="I14585"/>
      <c r="J14585"/>
      <c r="K14585"/>
      <c r="L14585"/>
      <c r="M14585"/>
      <c r="N14585"/>
      <c r="O14585"/>
      <c r="P14585"/>
      <c r="Q14585"/>
    </row>
    <row r="14586" spans="3:17" x14ac:dyDescent="0.35">
      <c r="C14586"/>
      <c r="D14586"/>
      <c r="E14586"/>
      <c r="F14586"/>
      <c r="G14586"/>
      <c r="H14586"/>
      <c r="I14586"/>
      <c r="J14586"/>
      <c r="K14586"/>
      <c r="L14586"/>
      <c r="M14586"/>
      <c r="N14586"/>
      <c r="O14586"/>
      <c r="P14586"/>
      <c r="Q14586"/>
    </row>
    <row r="14587" spans="3:17" x14ac:dyDescent="0.35">
      <c r="C14587"/>
      <c r="D14587"/>
      <c r="E14587"/>
      <c r="F14587"/>
      <c r="G14587"/>
      <c r="H14587"/>
      <c r="I14587"/>
      <c r="J14587"/>
      <c r="K14587"/>
      <c r="L14587"/>
      <c r="M14587"/>
      <c r="N14587"/>
      <c r="O14587"/>
      <c r="P14587"/>
      <c r="Q14587"/>
    </row>
    <row r="14588" spans="3:17" x14ac:dyDescent="0.35">
      <c r="C14588"/>
      <c r="D14588"/>
      <c r="E14588"/>
      <c r="F14588"/>
      <c r="G14588"/>
      <c r="H14588"/>
      <c r="I14588"/>
      <c r="J14588"/>
      <c r="K14588"/>
      <c r="L14588"/>
      <c r="M14588"/>
      <c r="N14588"/>
      <c r="O14588"/>
      <c r="P14588"/>
      <c r="Q14588"/>
    </row>
    <row r="14589" spans="3:17" x14ac:dyDescent="0.35">
      <c r="C14589"/>
      <c r="D14589"/>
      <c r="E14589"/>
      <c r="F14589"/>
      <c r="G14589"/>
      <c r="H14589"/>
      <c r="I14589"/>
      <c r="J14589"/>
      <c r="K14589"/>
      <c r="L14589"/>
      <c r="M14589"/>
      <c r="N14589"/>
      <c r="O14589"/>
      <c r="P14589"/>
      <c r="Q14589"/>
    </row>
    <row r="14590" spans="3:17" x14ac:dyDescent="0.35">
      <c r="C14590"/>
      <c r="D14590"/>
      <c r="E14590"/>
      <c r="F14590"/>
      <c r="G14590"/>
      <c r="H14590"/>
      <c r="I14590"/>
      <c r="J14590"/>
      <c r="K14590"/>
      <c r="L14590"/>
      <c r="M14590"/>
      <c r="N14590"/>
      <c r="O14590"/>
      <c r="P14590"/>
      <c r="Q14590"/>
    </row>
    <row r="14591" spans="3:17" x14ac:dyDescent="0.35">
      <c r="C14591"/>
      <c r="D14591"/>
      <c r="E14591"/>
      <c r="F14591"/>
      <c r="G14591"/>
      <c r="H14591"/>
      <c r="I14591"/>
      <c r="J14591"/>
      <c r="K14591"/>
      <c r="L14591"/>
      <c r="M14591"/>
      <c r="N14591"/>
      <c r="O14591"/>
      <c r="P14591"/>
      <c r="Q14591"/>
    </row>
    <row r="14592" spans="3:17" x14ac:dyDescent="0.35">
      <c r="C14592"/>
      <c r="D14592"/>
      <c r="E14592"/>
      <c r="F14592"/>
      <c r="G14592"/>
      <c r="H14592"/>
      <c r="I14592"/>
      <c r="J14592"/>
      <c r="K14592"/>
      <c r="L14592"/>
      <c r="M14592"/>
      <c r="N14592"/>
      <c r="O14592"/>
      <c r="P14592"/>
      <c r="Q14592"/>
    </row>
    <row r="14593" spans="3:17" x14ac:dyDescent="0.35">
      <c r="C14593"/>
      <c r="D14593"/>
      <c r="E14593"/>
      <c r="F14593"/>
      <c r="G14593"/>
      <c r="H14593"/>
      <c r="I14593"/>
      <c r="J14593"/>
      <c r="K14593"/>
      <c r="L14593"/>
      <c r="M14593"/>
      <c r="N14593"/>
      <c r="O14593"/>
      <c r="P14593"/>
      <c r="Q14593"/>
    </row>
    <row r="14594" spans="3:17" x14ac:dyDescent="0.35">
      <c r="C14594"/>
      <c r="D14594"/>
      <c r="E14594"/>
      <c r="F14594"/>
      <c r="G14594"/>
      <c r="H14594"/>
      <c r="I14594"/>
      <c r="J14594"/>
      <c r="K14594"/>
      <c r="L14594"/>
      <c r="M14594"/>
      <c r="N14594"/>
      <c r="O14594"/>
      <c r="P14594"/>
      <c r="Q14594"/>
    </row>
    <row r="14595" spans="3:17" x14ac:dyDescent="0.35">
      <c r="C14595"/>
      <c r="D14595"/>
      <c r="E14595"/>
      <c r="F14595"/>
      <c r="G14595"/>
      <c r="H14595"/>
      <c r="I14595"/>
      <c r="J14595"/>
      <c r="K14595"/>
      <c r="L14595"/>
      <c r="M14595"/>
      <c r="N14595"/>
      <c r="O14595"/>
      <c r="P14595"/>
      <c r="Q14595"/>
    </row>
    <row r="14596" spans="3:17" x14ac:dyDescent="0.35">
      <c r="C14596"/>
      <c r="D14596"/>
      <c r="E14596"/>
      <c r="F14596"/>
      <c r="G14596"/>
      <c r="H14596"/>
      <c r="I14596"/>
      <c r="J14596"/>
      <c r="K14596"/>
      <c r="L14596"/>
      <c r="M14596"/>
      <c r="N14596"/>
      <c r="O14596"/>
      <c r="P14596"/>
      <c r="Q14596"/>
    </row>
    <row r="14597" spans="3:17" x14ac:dyDescent="0.35">
      <c r="C14597"/>
      <c r="D14597"/>
      <c r="E14597"/>
      <c r="F14597"/>
      <c r="G14597"/>
      <c r="H14597"/>
      <c r="I14597"/>
      <c r="J14597"/>
      <c r="K14597"/>
      <c r="L14597"/>
      <c r="M14597"/>
      <c r="N14597"/>
      <c r="O14597"/>
      <c r="P14597"/>
      <c r="Q14597"/>
    </row>
    <row r="14598" spans="3:17" x14ac:dyDescent="0.35">
      <c r="C14598"/>
      <c r="D14598"/>
      <c r="E14598"/>
      <c r="F14598"/>
      <c r="G14598"/>
      <c r="H14598"/>
      <c r="I14598"/>
      <c r="J14598"/>
      <c r="K14598"/>
      <c r="L14598"/>
      <c r="M14598"/>
      <c r="N14598"/>
      <c r="O14598"/>
      <c r="P14598"/>
      <c r="Q14598"/>
    </row>
    <row r="14599" spans="3:17" x14ac:dyDescent="0.35">
      <c r="C14599"/>
      <c r="D14599"/>
      <c r="E14599"/>
      <c r="F14599"/>
      <c r="G14599"/>
      <c r="H14599"/>
      <c r="I14599"/>
      <c r="J14599"/>
      <c r="K14599"/>
      <c r="L14599"/>
      <c r="M14599"/>
      <c r="N14599"/>
      <c r="O14599"/>
      <c r="P14599"/>
      <c r="Q14599"/>
    </row>
    <row r="14600" spans="3:17" x14ac:dyDescent="0.35">
      <c r="C14600"/>
      <c r="D14600"/>
      <c r="E14600"/>
      <c r="F14600"/>
      <c r="G14600"/>
      <c r="H14600"/>
      <c r="I14600"/>
      <c r="J14600"/>
      <c r="K14600"/>
      <c r="L14600"/>
      <c r="M14600"/>
      <c r="N14600"/>
      <c r="O14600"/>
      <c r="P14600"/>
      <c r="Q14600"/>
    </row>
    <row r="14601" spans="3:17" x14ac:dyDescent="0.35">
      <c r="C14601"/>
      <c r="D14601"/>
      <c r="E14601"/>
      <c r="F14601"/>
      <c r="G14601"/>
      <c r="H14601"/>
      <c r="I14601"/>
      <c r="J14601"/>
      <c r="K14601"/>
      <c r="L14601"/>
      <c r="M14601"/>
      <c r="N14601"/>
      <c r="O14601"/>
      <c r="P14601"/>
      <c r="Q14601"/>
    </row>
    <row r="14602" spans="3:17" x14ac:dyDescent="0.35">
      <c r="C14602"/>
      <c r="D14602"/>
      <c r="E14602"/>
      <c r="F14602"/>
      <c r="G14602"/>
      <c r="H14602"/>
      <c r="I14602"/>
      <c r="J14602"/>
      <c r="K14602"/>
      <c r="L14602"/>
      <c r="M14602"/>
      <c r="N14602"/>
      <c r="O14602"/>
      <c r="P14602"/>
      <c r="Q14602"/>
    </row>
    <row r="14603" spans="3:17" x14ac:dyDescent="0.35">
      <c r="C14603"/>
      <c r="D14603"/>
      <c r="E14603"/>
      <c r="F14603"/>
      <c r="G14603"/>
      <c r="H14603"/>
      <c r="I14603"/>
      <c r="J14603"/>
      <c r="K14603"/>
      <c r="L14603"/>
      <c r="M14603"/>
      <c r="N14603"/>
      <c r="O14603"/>
      <c r="P14603"/>
      <c r="Q14603"/>
    </row>
    <row r="14604" spans="3:17" x14ac:dyDescent="0.35">
      <c r="C14604"/>
      <c r="D14604"/>
      <c r="E14604"/>
      <c r="F14604"/>
      <c r="G14604"/>
      <c r="H14604"/>
      <c r="I14604"/>
      <c r="J14604"/>
      <c r="K14604"/>
      <c r="L14604"/>
      <c r="M14604"/>
      <c r="N14604"/>
      <c r="O14604"/>
      <c r="P14604"/>
      <c r="Q14604"/>
    </row>
    <row r="14605" spans="3:17" x14ac:dyDescent="0.35">
      <c r="C14605"/>
      <c r="D14605"/>
      <c r="E14605"/>
      <c r="F14605"/>
      <c r="G14605"/>
      <c r="H14605"/>
      <c r="I14605"/>
      <c r="J14605"/>
      <c r="K14605"/>
      <c r="L14605"/>
      <c r="M14605"/>
      <c r="N14605"/>
      <c r="O14605"/>
      <c r="P14605"/>
      <c r="Q14605"/>
    </row>
    <row r="14606" spans="3:17" x14ac:dyDescent="0.35">
      <c r="C14606"/>
      <c r="D14606"/>
      <c r="E14606"/>
      <c r="F14606"/>
      <c r="G14606"/>
      <c r="H14606"/>
      <c r="I14606"/>
      <c r="J14606"/>
      <c r="K14606"/>
      <c r="L14606"/>
      <c r="M14606"/>
      <c r="N14606"/>
      <c r="O14606"/>
      <c r="P14606"/>
      <c r="Q14606"/>
    </row>
    <row r="14607" spans="3:17" x14ac:dyDescent="0.35">
      <c r="C14607"/>
      <c r="D14607"/>
      <c r="E14607"/>
      <c r="F14607"/>
      <c r="G14607"/>
      <c r="H14607"/>
      <c r="I14607"/>
      <c r="J14607"/>
      <c r="K14607"/>
      <c r="L14607"/>
      <c r="M14607"/>
      <c r="N14607"/>
      <c r="O14607"/>
      <c r="P14607"/>
      <c r="Q14607"/>
    </row>
    <row r="14608" spans="3:17" x14ac:dyDescent="0.35">
      <c r="C14608"/>
      <c r="D14608"/>
      <c r="E14608"/>
      <c r="F14608"/>
      <c r="G14608"/>
      <c r="H14608"/>
      <c r="I14608"/>
      <c r="J14608"/>
      <c r="K14608"/>
      <c r="L14608"/>
      <c r="M14608"/>
      <c r="N14608"/>
      <c r="O14608"/>
      <c r="P14608"/>
      <c r="Q14608"/>
    </row>
    <row r="14609" spans="3:17" x14ac:dyDescent="0.35">
      <c r="C14609"/>
      <c r="D14609"/>
      <c r="E14609"/>
      <c r="F14609"/>
      <c r="G14609"/>
      <c r="H14609"/>
      <c r="I14609"/>
      <c r="J14609"/>
      <c r="K14609"/>
      <c r="L14609"/>
      <c r="M14609"/>
      <c r="N14609"/>
      <c r="O14609"/>
      <c r="P14609"/>
      <c r="Q14609"/>
    </row>
    <row r="14610" spans="3:17" x14ac:dyDescent="0.35">
      <c r="C14610"/>
      <c r="D14610"/>
      <c r="E14610"/>
      <c r="F14610"/>
      <c r="G14610"/>
      <c r="H14610"/>
      <c r="I14610"/>
      <c r="J14610"/>
      <c r="K14610"/>
      <c r="L14610"/>
      <c r="M14610"/>
      <c r="N14610"/>
      <c r="O14610"/>
      <c r="P14610"/>
      <c r="Q14610"/>
    </row>
    <row r="14611" spans="3:17" x14ac:dyDescent="0.35">
      <c r="C14611"/>
      <c r="D14611"/>
      <c r="E14611"/>
      <c r="F14611"/>
      <c r="G14611"/>
      <c r="H14611"/>
      <c r="I14611"/>
      <c r="J14611"/>
      <c r="K14611"/>
      <c r="L14611"/>
      <c r="M14611"/>
      <c r="N14611"/>
      <c r="O14611"/>
      <c r="P14611"/>
      <c r="Q14611"/>
    </row>
    <row r="14612" spans="3:17" x14ac:dyDescent="0.35">
      <c r="C14612"/>
      <c r="D14612"/>
      <c r="E14612"/>
      <c r="F14612"/>
      <c r="G14612"/>
      <c r="H14612"/>
      <c r="I14612"/>
      <c r="J14612"/>
      <c r="K14612"/>
      <c r="L14612"/>
      <c r="M14612"/>
      <c r="N14612"/>
      <c r="O14612"/>
      <c r="P14612"/>
      <c r="Q14612"/>
    </row>
    <row r="14613" spans="3:17" x14ac:dyDescent="0.35">
      <c r="C14613"/>
      <c r="D14613"/>
      <c r="E14613"/>
      <c r="F14613"/>
      <c r="G14613"/>
      <c r="H14613"/>
      <c r="I14613"/>
      <c r="J14613"/>
      <c r="K14613"/>
      <c r="L14613"/>
      <c r="M14613"/>
      <c r="N14613"/>
      <c r="O14613"/>
      <c r="P14613"/>
      <c r="Q14613"/>
    </row>
    <row r="14614" spans="3:17" x14ac:dyDescent="0.35">
      <c r="C14614"/>
      <c r="D14614"/>
      <c r="E14614"/>
      <c r="F14614"/>
      <c r="G14614"/>
      <c r="H14614"/>
      <c r="I14614"/>
      <c r="J14614"/>
      <c r="K14614"/>
      <c r="L14614"/>
      <c r="M14614"/>
      <c r="N14614"/>
      <c r="O14614"/>
      <c r="P14614"/>
      <c r="Q14614"/>
    </row>
    <row r="14615" spans="3:17" x14ac:dyDescent="0.35">
      <c r="C14615"/>
      <c r="D14615"/>
      <c r="E14615"/>
      <c r="F14615"/>
      <c r="G14615"/>
      <c r="H14615"/>
      <c r="I14615"/>
      <c r="J14615"/>
      <c r="K14615"/>
      <c r="L14615"/>
      <c r="M14615"/>
      <c r="N14615"/>
      <c r="O14615"/>
      <c r="P14615"/>
      <c r="Q14615"/>
    </row>
    <row r="14616" spans="3:17" x14ac:dyDescent="0.35">
      <c r="C14616"/>
      <c r="D14616"/>
      <c r="E14616"/>
      <c r="F14616"/>
      <c r="G14616"/>
      <c r="H14616"/>
      <c r="I14616"/>
      <c r="J14616"/>
      <c r="K14616"/>
      <c r="L14616"/>
      <c r="M14616"/>
      <c r="N14616"/>
      <c r="O14616"/>
      <c r="P14616"/>
      <c r="Q14616"/>
    </row>
    <row r="14617" spans="3:17" x14ac:dyDescent="0.35">
      <c r="C14617"/>
      <c r="D14617"/>
      <c r="E14617"/>
      <c r="F14617"/>
      <c r="G14617"/>
      <c r="H14617"/>
      <c r="I14617"/>
      <c r="J14617"/>
      <c r="K14617"/>
      <c r="L14617"/>
      <c r="M14617"/>
      <c r="N14617"/>
      <c r="O14617"/>
      <c r="P14617"/>
      <c r="Q14617"/>
    </row>
    <row r="14618" spans="3:17" x14ac:dyDescent="0.35">
      <c r="C14618"/>
      <c r="D14618"/>
      <c r="E14618"/>
      <c r="F14618"/>
      <c r="G14618"/>
      <c r="H14618"/>
      <c r="I14618"/>
      <c r="J14618"/>
      <c r="K14618"/>
      <c r="L14618"/>
      <c r="M14618"/>
      <c r="N14618"/>
      <c r="O14618"/>
      <c r="P14618"/>
      <c r="Q14618"/>
    </row>
    <row r="14619" spans="3:17" x14ac:dyDescent="0.35">
      <c r="C14619"/>
      <c r="D14619"/>
      <c r="E14619"/>
      <c r="F14619"/>
      <c r="G14619"/>
      <c r="H14619"/>
      <c r="I14619"/>
      <c r="J14619"/>
      <c r="K14619"/>
      <c r="L14619"/>
      <c r="M14619"/>
      <c r="N14619"/>
      <c r="O14619"/>
      <c r="P14619"/>
      <c r="Q14619"/>
    </row>
    <row r="14620" spans="3:17" x14ac:dyDescent="0.35">
      <c r="C14620"/>
      <c r="D14620"/>
      <c r="E14620"/>
      <c r="F14620"/>
      <c r="G14620"/>
      <c r="H14620"/>
      <c r="I14620"/>
      <c r="J14620"/>
      <c r="K14620"/>
      <c r="L14620"/>
      <c r="M14620"/>
      <c r="N14620"/>
      <c r="O14620"/>
      <c r="P14620"/>
      <c r="Q14620"/>
    </row>
    <row r="14621" spans="3:17" x14ac:dyDescent="0.35">
      <c r="C14621"/>
      <c r="D14621"/>
      <c r="E14621"/>
      <c r="F14621"/>
      <c r="G14621"/>
      <c r="H14621"/>
      <c r="I14621"/>
      <c r="J14621"/>
      <c r="K14621"/>
      <c r="L14621"/>
      <c r="M14621"/>
      <c r="N14621"/>
      <c r="O14621"/>
      <c r="P14621"/>
      <c r="Q14621"/>
    </row>
    <row r="14622" spans="3:17" x14ac:dyDescent="0.35">
      <c r="C14622"/>
      <c r="D14622"/>
      <c r="E14622"/>
      <c r="F14622"/>
      <c r="G14622"/>
      <c r="H14622"/>
      <c r="I14622"/>
      <c r="J14622"/>
      <c r="K14622"/>
      <c r="L14622"/>
      <c r="M14622"/>
      <c r="N14622"/>
      <c r="O14622"/>
      <c r="P14622"/>
      <c r="Q14622"/>
    </row>
    <row r="14623" spans="3:17" x14ac:dyDescent="0.35">
      <c r="C14623"/>
      <c r="D14623"/>
      <c r="E14623"/>
      <c r="F14623"/>
      <c r="G14623"/>
      <c r="H14623"/>
      <c r="I14623"/>
      <c r="J14623"/>
      <c r="K14623"/>
      <c r="L14623"/>
      <c r="M14623"/>
      <c r="N14623"/>
      <c r="O14623"/>
      <c r="P14623"/>
      <c r="Q14623"/>
    </row>
    <row r="14624" spans="3:17" x14ac:dyDescent="0.35">
      <c r="C14624"/>
      <c r="D14624"/>
      <c r="E14624"/>
      <c r="F14624"/>
      <c r="G14624"/>
      <c r="H14624"/>
      <c r="I14624"/>
      <c r="J14624"/>
      <c r="K14624"/>
      <c r="L14624"/>
      <c r="M14624"/>
      <c r="N14624"/>
      <c r="O14624"/>
      <c r="P14624"/>
      <c r="Q14624"/>
    </row>
    <row r="14625" spans="3:17" x14ac:dyDescent="0.35">
      <c r="C14625"/>
      <c r="D14625"/>
      <c r="E14625"/>
      <c r="F14625"/>
      <c r="G14625"/>
      <c r="H14625"/>
      <c r="I14625"/>
      <c r="J14625"/>
      <c r="K14625"/>
      <c r="L14625"/>
      <c r="M14625"/>
      <c r="N14625"/>
      <c r="O14625"/>
      <c r="P14625"/>
      <c r="Q14625"/>
    </row>
    <row r="14626" spans="3:17" x14ac:dyDescent="0.35">
      <c r="C14626"/>
      <c r="D14626"/>
      <c r="E14626"/>
      <c r="F14626"/>
      <c r="G14626"/>
      <c r="H14626"/>
      <c r="I14626"/>
      <c r="J14626"/>
      <c r="K14626"/>
      <c r="L14626"/>
      <c r="M14626"/>
      <c r="N14626"/>
      <c r="O14626"/>
      <c r="P14626"/>
      <c r="Q14626"/>
    </row>
    <row r="14627" spans="3:17" x14ac:dyDescent="0.35">
      <c r="C14627"/>
      <c r="D14627"/>
      <c r="E14627"/>
      <c r="F14627"/>
      <c r="G14627"/>
      <c r="H14627"/>
      <c r="I14627"/>
      <c r="J14627"/>
      <c r="K14627"/>
      <c r="L14627"/>
      <c r="M14627"/>
      <c r="N14627"/>
      <c r="O14627"/>
      <c r="P14627"/>
      <c r="Q14627"/>
    </row>
    <row r="14628" spans="3:17" x14ac:dyDescent="0.35">
      <c r="C14628"/>
      <c r="D14628"/>
      <c r="E14628"/>
      <c r="F14628"/>
      <c r="G14628"/>
      <c r="H14628"/>
      <c r="I14628"/>
      <c r="J14628"/>
      <c r="K14628"/>
      <c r="L14628"/>
      <c r="M14628"/>
      <c r="N14628"/>
      <c r="O14628"/>
      <c r="P14628"/>
      <c r="Q14628"/>
    </row>
    <row r="14629" spans="3:17" x14ac:dyDescent="0.35">
      <c r="C14629"/>
      <c r="D14629"/>
      <c r="E14629"/>
      <c r="F14629"/>
      <c r="G14629"/>
      <c r="H14629"/>
      <c r="I14629"/>
      <c r="J14629"/>
      <c r="K14629"/>
      <c r="L14629"/>
      <c r="M14629"/>
      <c r="N14629"/>
      <c r="O14629"/>
      <c r="P14629"/>
      <c r="Q14629"/>
    </row>
    <row r="14630" spans="3:17" x14ac:dyDescent="0.35">
      <c r="C14630"/>
      <c r="D14630"/>
      <c r="E14630"/>
      <c r="F14630"/>
      <c r="G14630"/>
      <c r="H14630"/>
      <c r="I14630"/>
      <c r="J14630"/>
      <c r="K14630"/>
      <c r="L14630"/>
      <c r="M14630"/>
      <c r="N14630"/>
      <c r="O14630"/>
      <c r="P14630"/>
      <c r="Q14630"/>
    </row>
    <row r="14631" spans="3:17" x14ac:dyDescent="0.35">
      <c r="C14631"/>
      <c r="D14631"/>
      <c r="E14631"/>
      <c r="F14631"/>
      <c r="G14631"/>
      <c r="H14631"/>
      <c r="I14631"/>
      <c r="J14631"/>
      <c r="K14631"/>
      <c r="L14631"/>
      <c r="M14631"/>
      <c r="N14631"/>
      <c r="O14631"/>
      <c r="P14631"/>
      <c r="Q14631"/>
    </row>
    <row r="14632" spans="3:17" x14ac:dyDescent="0.35">
      <c r="C14632"/>
      <c r="D14632"/>
      <c r="E14632"/>
      <c r="F14632"/>
      <c r="G14632"/>
      <c r="H14632"/>
      <c r="I14632"/>
      <c r="J14632"/>
      <c r="K14632"/>
      <c r="L14632"/>
      <c r="M14632"/>
      <c r="N14632"/>
      <c r="O14632"/>
      <c r="P14632"/>
      <c r="Q14632"/>
    </row>
    <row r="14633" spans="3:17" x14ac:dyDescent="0.35">
      <c r="C14633"/>
      <c r="D14633"/>
      <c r="E14633"/>
      <c r="F14633"/>
      <c r="G14633"/>
      <c r="H14633"/>
      <c r="I14633"/>
      <c r="J14633"/>
      <c r="K14633"/>
      <c r="L14633"/>
      <c r="M14633"/>
      <c r="N14633"/>
      <c r="O14633"/>
      <c r="P14633"/>
      <c r="Q14633"/>
    </row>
    <row r="14634" spans="3:17" x14ac:dyDescent="0.35">
      <c r="C14634"/>
      <c r="D14634"/>
      <c r="E14634"/>
      <c r="F14634"/>
      <c r="G14634"/>
      <c r="H14634"/>
      <c r="I14634"/>
      <c r="J14634"/>
      <c r="K14634"/>
      <c r="L14634"/>
      <c r="M14634"/>
      <c r="N14634"/>
      <c r="O14634"/>
      <c r="P14634"/>
      <c r="Q14634"/>
    </row>
    <row r="14635" spans="3:17" x14ac:dyDescent="0.35">
      <c r="C14635"/>
      <c r="D14635"/>
      <c r="E14635"/>
      <c r="F14635"/>
      <c r="G14635"/>
      <c r="H14635"/>
      <c r="I14635"/>
      <c r="J14635"/>
      <c r="K14635"/>
      <c r="L14635"/>
      <c r="M14635"/>
      <c r="N14635"/>
      <c r="O14635"/>
      <c r="P14635"/>
      <c r="Q14635"/>
    </row>
    <row r="14636" spans="3:17" x14ac:dyDescent="0.35">
      <c r="C14636"/>
      <c r="D14636"/>
      <c r="E14636"/>
      <c r="F14636"/>
      <c r="G14636"/>
      <c r="H14636"/>
      <c r="I14636"/>
      <c r="J14636"/>
      <c r="K14636"/>
      <c r="L14636"/>
      <c r="M14636"/>
      <c r="N14636"/>
      <c r="O14636"/>
      <c r="P14636"/>
      <c r="Q14636"/>
    </row>
    <row r="14637" spans="3:17" x14ac:dyDescent="0.35">
      <c r="C14637"/>
      <c r="D14637"/>
      <c r="E14637"/>
      <c r="F14637"/>
      <c r="G14637"/>
      <c r="H14637"/>
      <c r="I14637"/>
      <c r="J14637"/>
      <c r="K14637"/>
      <c r="L14637"/>
      <c r="M14637"/>
      <c r="N14637"/>
      <c r="O14637"/>
      <c r="P14637"/>
      <c r="Q14637"/>
    </row>
    <row r="14638" spans="3:17" x14ac:dyDescent="0.35">
      <c r="C14638"/>
      <c r="D14638"/>
      <c r="E14638"/>
      <c r="F14638"/>
      <c r="G14638"/>
      <c r="H14638"/>
      <c r="I14638"/>
      <c r="J14638"/>
      <c r="K14638"/>
      <c r="L14638"/>
      <c r="M14638"/>
      <c r="N14638"/>
      <c r="O14638"/>
      <c r="P14638"/>
      <c r="Q14638"/>
    </row>
    <row r="14639" spans="3:17" x14ac:dyDescent="0.35">
      <c r="C14639"/>
      <c r="D14639"/>
      <c r="E14639"/>
      <c r="F14639"/>
      <c r="G14639"/>
      <c r="H14639"/>
      <c r="I14639"/>
      <c r="J14639"/>
      <c r="K14639"/>
      <c r="L14639"/>
      <c r="M14639"/>
      <c r="N14639"/>
      <c r="O14639"/>
      <c r="P14639"/>
      <c r="Q14639"/>
    </row>
    <row r="14640" spans="3:17" x14ac:dyDescent="0.35">
      <c r="C14640"/>
      <c r="D14640"/>
      <c r="E14640"/>
      <c r="F14640"/>
      <c r="G14640"/>
      <c r="H14640"/>
      <c r="I14640"/>
      <c r="J14640"/>
      <c r="K14640"/>
      <c r="L14640"/>
      <c r="M14640"/>
      <c r="N14640"/>
      <c r="O14640"/>
      <c r="P14640"/>
      <c r="Q14640"/>
    </row>
    <row r="14641" spans="3:17" x14ac:dyDescent="0.35">
      <c r="C14641"/>
      <c r="D14641"/>
      <c r="E14641"/>
      <c r="F14641"/>
      <c r="G14641"/>
      <c r="H14641"/>
      <c r="I14641"/>
      <c r="J14641"/>
      <c r="K14641"/>
      <c r="L14641"/>
      <c r="M14641"/>
      <c r="N14641"/>
      <c r="O14641"/>
      <c r="P14641"/>
      <c r="Q14641"/>
    </row>
    <row r="14642" spans="3:17" x14ac:dyDescent="0.35">
      <c r="C14642"/>
      <c r="D14642"/>
      <c r="E14642"/>
      <c r="F14642"/>
      <c r="G14642"/>
      <c r="H14642"/>
      <c r="I14642"/>
      <c r="J14642"/>
      <c r="K14642"/>
      <c r="L14642"/>
      <c r="M14642"/>
      <c r="N14642"/>
      <c r="O14642"/>
      <c r="P14642"/>
      <c r="Q14642"/>
    </row>
    <row r="14643" spans="3:17" x14ac:dyDescent="0.35">
      <c r="C14643"/>
      <c r="D14643"/>
      <c r="E14643"/>
      <c r="F14643"/>
      <c r="G14643"/>
      <c r="H14643"/>
      <c r="I14643"/>
      <c r="J14643"/>
      <c r="K14643"/>
      <c r="L14643"/>
      <c r="M14643"/>
      <c r="N14643"/>
      <c r="O14643"/>
      <c r="P14643"/>
      <c r="Q14643"/>
    </row>
    <row r="14644" spans="3:17" x14ac:dyDescent="0.35">
      <c r="C14644"/>
      <c r="D14644"/>
      <c r="E14644"/>
      <c r="F14644"/>
      <c r="G14644"/>
      <c r="H14644"/>
      <c r="I14644"/>
      <c r="J14644"/>
      <c r="K14644"/>
      <c r="L14644"/>
      <c r="M14644"/>
      <c r="N14644"/>
      <c r="O14644"/>
      <c r="P14644"/>
      <c r="Q14644"/>
    </row>
    <row r="14645" spans="3:17" x14ac:dyDescent="0.35">
      <c r="C14645"/>
      <c r="D14645"/>
      <c r="E14645"/>
      <c r="F14645"/>
      <c r="G14645"/>
      <c r="H14645"/>
      <c r="I14645"/>
      <c r="J14645"/>
      <c r="K14645"/>
      <c r="L14645"/>
      <c r="M14645"/>
      <c r="N14645"/>
      <c r="O14645"/>
      <c r="P14645"/>
      <c r="Q14645"/>
    </row>
    <row r="14646" spans="3:17" x14ac:dyDescent="0.35">
      <c r="C14646"/>
      <c r="D14646"/>
      <c r="E14646"/>
      <c r="F14646"/>
      <c r="G14646"/>
      <c r="H14646"/>
      <c r="I14646"/>
      <c r="J14646"/>
      <c r="K14646"/>
      <c r="L14646"/>
      <c r="M14646"/>
      <c r="N14646"/>
      <c r="O14646"/>
      <c r="P14646"/>
      <c r="Q14646"/>
    </row>
    <row r="14647" spans="3:17" x14ac:dyDescent="0.35">
      <c r="C14647"/>
      <c r="D14647"/>
      <c r="E14647"/>
      <c r="F14647"/>
      <c r="G14647"/>
      <c r="H14647"/>
      <c r="I14647"/>
      <c r="J14647"/>
      <c r="K14647"/>
      <c r="L14647"/>
      <c r="M14647"/>
      <c r="N14647"/>
      <c r="O14647"/>
      <c r="P14647"/>
      <c r="Q14647"/>
    </row>
    <row r="14648" spans="3:17" x14ac:dyDescent="0.35">
      <c r="C14648"/>
      <c r="D14648"/>
      <c r="E14648"/>
      <c r="F14648"/>
      <c r="G14648"/>
      <c r="H14648"/>
      <c r="I14648"/>
      <c r="J14648"/>
      <c r="K14648"/>
      <c r="L14648"/>
      <c r="M14648"/>
      <c r="N14648"/>
      <c r="O14648"/>
      <c r="P14648"/>
      <c r="Q14648"/>
    </row>
    <row r="14649" spans="3:17" x14ac:dyDescent="0.35">
      <c r="C14649"/>
      <c r="D14649"/>
      <c r="E14649"/>
      <c r="F14649"/>
      <c r="G14649"/>
      <c r="H14649"/>
      <c r="I14649"/>
      <c r="J14649"/>
      <c r="K14649"/>
      <c r="L14649"/>
      <c r="M14649"/>
      <c r="N14649"/>
      <c r="O14649"/>
      <c r="P14649"/>
      <c r="Q14649"/>
    </row>
    <row r="14650" spans="3:17" x14ac:dyDescent="0.35">
      <c r="C14650"/>
      <c r="D14650"/>
      <c r="E14650"/>
      <c r="F14650"/>
      <c r="G14650"/>
      <c r="H14650"/>
      <c r="I14650"/>
      <c r="J14650"/>
      <c r="K14650"/>
      <c r="L14650"/>
      <c r="M14650"/>
      <c r="N14650"/>
      <c r="O14650"/>
      <c r="P14650"/>
      <c r="Q14650"/>
    </row>
    <row r="14651" spans="3:17" x14ac:dyDescent="0.35">
      <c r="C14651"/>
      <c r="D14651"/>
      <c r="E14651"/>
      <c r="F14651"/>
      <c r="G14651"/>
      <c r="H14651"/>
      <c r="I14651"/>
      <c r="J14651"/>
      <c r="K14651"/>
      <c r="L14651"/>
      <c r="M14651"/>
      <c r="N14651"/>
      <c r="O14651"/>
      <c r="P14651"/>
      <c r="Q14651"/>
    </row>
    <row r="14652" spans="3:17" x14ac:dyDescent="0.35">
      <c r="C14652"/>
      <c r="D14652"/>
      <c r="E14652"/>
      <c r="F14652"/>
      <c r="G14652"/>
      <c r="H14652"/>
      <c r="I14652"/>
      <c r="J14652"/>
      <c r="K14652"/>
      <c r="L14652"/>
      <c r="M14652"/>
      <c r="N14652"/>
      <c r="O14652"/>
      <c r="P14652"/>
      <c r="Q14652"/>
    </row>
    <row r="14653" spans="3:17" x14ac:dyDescent="0.35">
      <c r="C14653"/>
      <c r="D14653"/>
      <c r="E14653"/>
      <c r="F14653"/>
      <c r="G14653"/>
      <c r="H14653"/>
      <c r="I14653"/>
      <c r="J14653"/>
      <c r="K14653"/>
      <c r="L14653"/>
      <c r="M14653"/>
      <c r="N14653"/>
      <c r="O14653"/>
      <c r="P14653"/>
      <c r="Q14653"/>
    </row>
    <row r="14654" spans="3:17" x14ac:dyDescent="0.35">
      <c r="C14654"/>
      <c r="D14654"/>
      <c r="E14654"/>
      <c r="F14654"/>
      <c r="G14654"/>
      <c r="H14654"/>
      <c r="I14654"/>
      <c r="J14654"/>
      <c r="K14654"/>
      <c r="L14654"/>
      <c r="M14654"/>
      <c r="N14654"/>
      <c r="O14654"/>
      <c r="P14654"/>
      <c r="Q14654"/>
    </row>
    <row r="14655" spans="3:17" x14ac:dyDescent="0.35">
      <c r="C14655"/>
      <c r="D14655"/>
      <c r="E14655"/>
      <c r="F14655"/>
      <c r="G14655"/>
      <c r="H14655"/>
      <c r="I14655"/>
      <c r="J14655"/>
      <c r="K14655"/>
      <c r="L14655"/>
      <c r="M14655"/>
      <c r="N14655"/>
      <c r="O14655"/>
      <c r="P14655"/>
      <c r="Q14655"/>
    </row>
    <row r="14656" spans="3:17" x14ac:dyDescent="0.35">
      <c r="C14656"/>
      <c r="D14656"/>
      <c r="E14656"/>
      <c r="F14656"/>
      <c r="G14656"/>
      <c r="H14656"/>
      <c r="I14656"/>
      <c r="J14656"/>
      <c r="K14656"/>
      <c r="L14656"/>
      <c r="M14656"/>
      <c r="N14656"/>
      <c r="O14656"/>
      <c r="P14656"/>
      <c r="Q14656"/>
    </row>
    <row r="14657" spans="3:17" x14ac:dyDescent="0.35">
      <c r="C14657"/>
      <c r="D14657"/>
      <c r="E14657"/>
      <c r="F14657"/>
      <c r="G14657"/>
      <c r="H14657"/>
      <c r="I14657"/>
      <c r="J14657"/>
      <c r="K14657"/>
      <c r="L14657"/>
      <c r="M14657"/>
      <c r="N14657"/>
      <c r="O14657"/>
      <c r="P14657"/>
      <c r="Q14657"/>
    </row>
    <row r="14658" spans="3:17" x14ac:dyDescent="0.35">
      <c r="C14658"/>
      <c r="D14658"/>
      <c r="E14658"/>
      <c r="F14658"/>
      <c r="G14658"/>
      <c r="H14658"/>
      <c r="I14658"/>
      <c r="J14658"/>
      <c r="K14658"/>
      <c r="L14658"/>
      <c r="M14658"/>
      <c r="N14658"/>
      <c r="O14658"/>
      <c r="P14658"/>
      <c r="Q14658"/>
    </row>
    <row r="14659" spans="3:17" x14ac:dyDescent="0.35">
      <c r="C14659"/>
      <c r="D14659"/>
      <c r="E14659"/>
      <c r="F14659"/>
      <c r="G14659"/>
      <c r="H14659"/>
      <c r="I14659"/>
      <c r="J14659"/>
      <c r="K14659"/>
      <c r="L14659"/>
      <c r="M14659"/>
      <c r="N14659"/>
      <c r="O14659"/>
      <c r="P14659"/>
      <c r="Q14659"/>
    </row>
    <row r="14660" spans="3:17" x14ac:dyDescent="0.35">
      <c r="C14660"/>
      <c r="D14660"/>
      <c r="E14660"/>
      <c r="F14660"/>
      <c r="G14660"/>
      <c r="H14660"/>
      <c r="I14660"/>
      <c r="J14660"/>
      <c r="K14660"/>
      <c r="L14660"/>
      <c r="M14660"/>
      <c r="N14660"/>
      <c r="O14660"/>
      <c r="P14660"/>
      <c r="Q14660"/>
    </row>
    <row r="14661" spans="3:17" x14ac:dyDescent="0.35">
      <c r="C14661"/>
      <c r="D14661"/>
      <c r="E14661"/>
      <c r="F14661"/>
      <c r="G14661"/>
      <c r="H14661"/>
      <c r="I14661"/>
      <c r="J14661"/>
      <c r="K14661"/>
      <c r="L14661"/>
      <c r="M14661"/>
      <c r="N14661"/>
      <c r="O14661"/>
      <c r="P14661"/>
      <c r="Q14661"/>
    </row>
    <row r="14662" spans="3:17" x14ac:dyDescent="0.35">
      <c r="C14662"/>
      <c r="D14662"/>
      <c r="E14662"/>
      <c r="F14662"/>
      <c r="G14662"/>
      <c r="H14662"/>
      <c r="I14662"/>
      <c r="J14662"/>
      <c r="K14662"/>
      <c r="L14662"/>
      <c r="M14662"/>
      <c r="N14662"/>
      <c r="O14662"/>
      <c r="P14662"/>
      <c r="Q14662"/>
    </row>
    <row r="14663" spans="3:17" x14ac:dyDescent="0.35">
      <c r="C14663"/>
      <c r="D14663"/>
      <c r="E14663"/>
      <c r="F14663"/>
      <c r="G14663"/>
      <c r="H14663"/>
      <c r="I14663"/>
      <c r="J14663"/>
      <c r="K14663"/>
      <c r="L14663"/>
      <c r="M14663"/>
      <c r="N14663"/>
      <c r="O14663"/>
      <c r="P14663"/>
      <c r="Q14663"/>
    </row>
    <row r="14664" spans="3:17" x14ac:dyDescent="0.35">
      <c r="C14664"/>
      <c r="D14664"/>
      <c r="E14664"/>
      <c r="F14664"/>
      <c r="G14664"/>
      <c r="H14664"/>
      <c r="I14664"/>
      <c r="J14664"/>
      <c r="K14664"/>
      <c r="L14664"/>
      <c r="M14664"/>
      <c r="N14664"/>
      <c r="O14664"/>
      <c r="P14664"/>
      <c r="Q14664"/>
    </row>
    <row r="14665" spans="3:17" x14ac:dyDescent="0.35">
      <c r="C14665"/>
      <c r="D14665"/>
      <c r="E14665"/>
      <c r="F14665"/>
      <c r="G14665"/>
      <c r="H14665"/>
      <c r="I14665"/>
      <c r="J14665"/>
      <c r="K14665"/>
      <c r="L14665"/>
      <c r="M14665"/>
      <c r="N14665"/>
      <c r="O14665"/>
      <c r="P14665"/>
      <c r="Q14665"/>
    </row>
    <row r="14666" spans="3:17" x14ac:dyDescent="0.35">
      <c r="C14666"/>
      <c r="D14666"/>
      <c r="E14666"/>
      <c r="F14666"/>
      <c r="G14666"/>
      <c r="H14666"/>
      <c r="I14666"/>
      <c r="J14666"/>
      <c r="K14666"/>
      <c r="L14666"/>
      <c r="M14666"/>
      <c r="N14666"/>
      <c r="O14666"/>
      <c r="P14666"/>
      <c r="Q14666"/>
    </row>
    <row r="14667" spans="3:17" x14ac:dyDescent="0.35">
      <c r="C14667"/>
      <c r="D14667"/>
      <c r="E14667"/>
      <c r="F14667"/>
      <c r="G14667"/>
      <c r="H14667"/>
      <c r="I14667"/>
      <c r="J14667"/>
      <c r="K14667"/>
      <c r="L14667"/>
      <c r="M14667"/>
      <c r="N14667"/>
      <c r="O14667"/>
      <c r="P14667"/>
      <c r="Q14667"/>
    </row>
    <row r="14668" spans="3:17" x14ac:dyDescent="0.35">
      <c r="C14668"/>
      <c r="D14668"/>
      <c r="E14668"/>
      <c r="F14668"/>
      <c r="G14668"/>
      <c r="H14668"/>
      <c r="I14668"/>
      <c r="J14668"/>
      <c r="K14668"/>
      <c r="L14668"/>
      <c r="M14668"/>
      <c r="N14668"/>
      <c r="O14668"/>
      <c r="P14668"/>
      <c r="Q14668"/>
    </row>
    <row r="14669" spans="3:17" x14ac:dyDescent="0.35">
      <c r="C14669"/>
      <c r="D14669"/>
      <c r="E14669"/>
      <c r="F14669"/>
      <c r="G14669"/>
      <c r="H14669"/>
      <c r="I14669"/>
      <c r="J14669"/>
      <c r="K14669"/>
      <c r="L14669"/>
      <c r="M14669"/>
      <c r="N14669"/>
      <c r="O14669"/>
      <c r="P14669"/>
      <c r="Q14669"/>
    </row>
    <row r="14670" spans="3:17" x14ac:dyDescent="0.35">
      <c r="C14670"/>
      <c r="D14670"/>
      <c r="E14670"/>
      <c r="F14670"/>
      <c r="G14670"/>
      <c r="H14670"/>
      <c r="I14670"/>
      <c r="J14670"/>
      <c r="K14670"/>
      <c r="L14670"/>
      <c r="M14670"/>
      <c r="N14670"/>
      <c r="O14670"/>
      <c r="P14670"/>
      <c r="Q14670"/>
    </row>
    <row r="14671" spans="3:17" x14ac:dyDescent="0.35">
      <c r="C14671"/>
      <c r="D14671"/>
      <c r="E14671"/>
      <c r="F14671"/>
      <c r="G14671"/>
      <c r="H14671"/>
      <c r="I14671"/>
      <c r="J14671"/>
      <c r="K14671"/>
      <c r="L14671"/>
      <c r="M14671"/>
      <c r="N14671"/>
      <c r="O14671"/>
      <c r="P14671"/>
      <c r="Q14671"/>
    </row>
    <row r="14672" spans="3:17" x14ac:dyDescent="0.35">
      <c r="C14672"/>
      <c r="D14672"/>
      <c r="E14672"/>
      <c r="F14672"/>
      <c r="G14672"/>
      <c r="H14672"/>
      <c r="I14672"/>
      <c r="J14672"/>
      <c r="K14672"/>
      <c r="L14672"/>
      <c r="M14672"/>
      <c r="N14672"/>
      <c r="O14672"/>
      <c r="P14672"/>
      <c r="Q14672"/>
    </row>
    <row r="14673" spans="3:17" x14ac:dyDescent="0.35">
      <c r="C14673"/>
      <c r="D14673"/>
      <c r="E14673"/>
      <c r="F14673"/>
      <c r="G14673"/>
      <c r="H14673"/>
      <c r="I14673"/>
      <c r="J14673"/>
      <c r="K14673"/>
      <c r="L14673"/>
      <c r="M14673"/>
      <c r="N14673"/>
      <c r="O14673"/>
      <c r="P14673"/>
      <c r="Q14673"/>
    </row>
    <row r="14674" spans="3:17" x14ac:dyDescent="0.35">
      <c r="C14674"/>
      <c r="D14674"/>
      <c r="E14674"/>
      <c r="F14674"/>
      <c r="G14674"/>
      <c r="H14674"/>
      <c r="I14674"/>
      <c r="J14674"/>
      <c r="K14674"/>
      <c r="L14674"/>
      <c r="M14674"/>
      <c r="N14674"/>
      <c r="O14674"/>
      <c r="P14674"/>
      <c r="Q14674"/>
    </row>
    <row r="14675" spans="3:17" x14ac:dyDescent="0.35">
      <c r="C14675"/>
      <c r="D14675"/>
      <c r="E14675"/>
      <c r="F14675"/>
      <c r="G14675"/>
      <c r="H14675"/>
      <c r="I14675"/>
      <c r="J14675"/>
      <c r="K14675"/>
      <c r="L14675"/>
      <c r="M14675"/>
      <c r="N14675"/>
      <c r="O14675"/>
      <c r="P14675"/>
      <c r="Q14675"/>
    </row>
    <row r="14676" spans="3:17" x14ac:dyDescent="0.35">
      <c r="C14676"/>
      <c r="D14676"/>
      <c r="E14676"/>
      <c r="F14676"/>
      <c r="G14676"/>
      <c r="H14676"/>
      <c r="I14676"/>
      <c r="J14676"/>
      <c r="K14676"/>
      <c r="L14676"/>
      <c r="M14676"/>
      <c r="N14676"/>
      <c r="O14676"/>
      <c r="P14676"/>
      <c r="Q14676"/>
    </row>
    <row r="14677" spans="3:17" x14ac:dyDescent="0.35">
      <c r="C14677"/>
      <c r="D14677"/>
      <c r="E14677"/>
      <c r="F14677"/>
      <c r="G14677"/>
      <c r="H14677"/>
      <c r="I14677"/>
      <c r="J14677"/>
      <c r="K14677"/>
      <c r="L14677"/>
      <c r="M14677"/>
      <c r="N14677"/>
      <c r="O14677"/>
      <c r="P14677"/>
      <c r="Q14677"/>
    </row>
    <row r="14678" spans="3:17" x14ac:dyDescent="0.35">
      <c r="C14678"/>
      <c r="D14678"/>
      <c r="E14678"/>
      <c r="F14678"/>
      <c r="G14678"/>
      <c r="H14678"/>
      <c r="I14678"/>
      <c r="J14678"/>
      <c r="K14678"/>
      <c r="L14678"/>
      <c r="M14678"/>
      <c r="N14678"/>
      <c r="O14678"/>
      <c r="P14678"/>
      <c r="Q14678"/>
    </row>
    <row r="14679" spans="3:17" x14ac:dyDescent="0.35">
      <c r="C14679"/>
      <c r="D14679"/>
      <c r="E14679"/>
      <c r="F14679"/>
      <c r="G14679"/>
      <c r="H14679"/>
      <c r="I14679"/>
      <c r="J14679"/>
      <c r="K14679"/>
      <c r="L14679"/>
      <c r="M14679"/>
      <c r="N14679"/>
      <c r="O14679"/>
      <c r="P14679"/>
      <c r="Q14679"/>
    </row>
    <row r="14680" spans="3:17" x14ac:dyDescent="0.35">
      <c r="C14680"/>
      <c r="D14680"/>
      <c r="E14680"/>
      <c r="F14680"/>
      <c r="G14680"/>
      <c r="H14680"/>
      <c r="I14680"/>
      <c r="J14680"/>
      <c r="K14680"/>
      <c r="L14680"/>
      <c r="M14680"/>
      <c r="N14680"/>
      <c r="O14680"/>
      <c r="P14680"/>
      <c r="Q14680"/>
    </row>
    <row r="14681" spans="3:17" x14ac:dyDescent="0.35">
      <c r="C14681"/>
      <c r="D14681"/>
      <c r="E14681"/>
      <c r="F14681"/>
      <c r="G14681"/>
      <c r="H14681"/>
      <c r="I14681"/>
      <c r="J14681"/>
      <c r="K14681"/>
      <c r="L14681"/>
      <c r="M14681"/>
      <c r="N14681"/>
      <c r="O14681"/>
      <c r="P14681"/>
      <c r="Q14681"/>
    </row>
    <row r="14682" spans="3:17" x14ac:dyDescent="0.35">
      <c r="C14682"/>
      <c r="D14682"/>
      <c r="E14682"/>
      <c r="F14682"/>
      <c r="G14682"/>
      <c r="H14682"/>
      <c r="I14682"/>
      <c r="J14682"/>
      <c r="K14682"/>
      <c r="L14682"/>
      <c r="M14682"/>
      <c r="N14682"/>
      <c r="O14682"/>
      <c r="P14682"/>
      <c r="Q14682"/>
    </row>
    <row r="14683" spans="3:17" x14ac:dyDescent="0.35">
      <c r="C14683"/>
      <c r="D14683"/>
      <c r="E14683"/>
      <c r="F14683"/>
      <c r="G14683"/>
      <c r="H14683"/>
      <c r="I14683"/>
      <c r="J14683"/>
      <c r="K14683"/>
      <c r="L14683"/>
      <c r="M14683"/>
      <c r="N14683"/>
      <c r="O14683"/>
      <c r="P14683"/>
      <c r="Q14683"/>
    </row>
    <row r="14684" spans="3:17" x14ac:dyDescent="0.35">
      <c r="C14684"/>
      <c r="D14684"/>
      <c r="E14684"/>
      <c r="F14684"/>
      <c r="G14684"/>
      <c r="H14684"/>
      <c r="I14684"/>
      <c r="J14684"/>
      <c r="K14684"/>
      <c r="L14684"/>
      <c r="M14684"/>
      <c r="N14684"/>
      <c r="O14684"/>
      <c r="P14684"/>
      <c r="Q14684"/>
    </row>
    <row r="14685" spans="3:17" x14ac:dyDescent="0.35">
      <c r="C14685"/>
      <c r="D14685"/>
      <c r="E14685"/>
      <c r="F14685"/>
      <c r="G14685"/>
      <c r="H14685"/>
      <c r="I14685"/>
      <c r="J14685"/>
      <c r="K14685"/>
      <c r="L14685"/>
      <c r="M14685"/>
      <c r="N14685"/>
      <c r="O14685"/>
      <c r="P14685"/>
      <c r="Q14685"/>
    </row>
    <row r="14686" spans="3:17" x14ac:dyDescent="0.35">
      <c r="C14686"/>
      <c r="D14686"/>
      <c r="E14686"/>
      <c r="F14686"/>
      <c r="G14686"/>
      <c r="H14686"/>
      <c r="I14686"/>
      <c r="J14686"/>
      <c r="K14686"/>
      <c r="L14686"/>
      <c r="M14686"/>
      <c r="N14686"/>
      <c r="O14686"/>
      <c r="P14686"/>
      <c r="Q14686"/>
    </row>
    <row r="14687" spans="3:17" x14ac:dyDescent="0.35">
      <c r="C14687"/>
      <c r="D14687"/>
      <c r="E14687"/>
      <c r="F14687"/>
      <c r="G14687"/>
      <c r="H14687"/>
      <c r="I14687"/>
      <c r="J14687"/>
      <c r="K14687"/>
      <c r="L14687"/>
      <c r="M14687"/>
      <c r="N14687"/>
      <c r="O14687"/>
      <c r="P14687"/>
      <c r="Q14687"/>
    </row>
    <row r="14688" spans="3:17" x14ac:dyDescent="0.35">
      <c r="C14688"/>
      <c r="D14688"/>
      <c r="E14688"/>
      <c r="F14688"/>
      <c r="G14688"/>
      <c r="H14688"/>
      <c r="I14688"/>
      <c r="J14688"/>
      <c r="K14688"/>
      <c r="L14688"/>
      <c r="M14688"/>
      <c r="N14688"/>
      <c r="O14688"/>
      <c r="P14688"/>
      <c r="Q14688"/>
    </row>
    <row r="14689" spans="3:17" x14ac:dyDescent="0.35">
      <c r="C14689"/>
      <c r="D14689"/>
      <c r="E14689"/>
      <c r="F14689"/>
      <c r="G14689"/>
      <c r="H14689"/>
      <c r="I14689"/>
      <c r="J14689"/>
      <c r="K14689"/>
      <c r="L14689"/>
      <c r="M14689"/>
      <c r="N14689"/>
      <c r="O14689"/>
      <c r="P14689"/>
      <c r="Q14689"/>
    </row>
    <row r="14690" spans="3:17" x14ac:dyDescent="0.35">
      <c r="C14690"/>
      <c r="D14690"/>
      <c r="E14690"/>
      <c r="F14690"/>
      <c r="G14690"/>
      <c r="H14690"/>
      <c r="I14690"/>
      <c r="J14690"/>
      <c r="K14690"/>
      <c r="L14690"/>
      <c r="M14690"/>
      <c r="N14690"/>
      <c r="O14690"/>
      <c r="P14690"/>
      <c r="Q14690"/>
    </row>
    <row r="14691" spans="3:17" x14ac:dyDescent="0.35">
      <c r="C14691"/>
      <c r="D14691"/>
      <c r="E14691"/>
      <c r="F14691"/>
      <c r="G14691"/>
      <c r="H14691"/>
      <c r="I14691"/>
      <c r="J14691"/>
      <c r="K14691"/>
      <c r="L14691"/>
      <c r="M14691"/>
      <c r="N14691"/>
      <c r="O14691"/>
      <c r="P14691"/>
      <c r="Q14691"/>
    </row>
    <row r="14692" spans="3:17" x14ac:dyDescent="0.35">
      <c r="C14692"/>
      <c r="D14692"/>
      <c r="E14692"/>
      <c r="F14692"/>
      <c r="G14692"/>
      <c r="H14692"/>
      <c r="I14692"/>
      <c r="J14692"/>
      <c r="K14692"/>
      <c r="L14692"/>
      <c r="M14692"/>
      <c r="N14692"/>
      <c r="O14692"/>
      <c r="P14692"/>
      <c r="Q14692"/>
    </row>
    <row r="14693" spans="3:17" x14ac:dyDescent="0.35">
      <c r="C14693"/>
      <c r="D14693"/>
      <c r="E14693"/>
      <c r="F14693"/>
      <c r="G14693"/>
      <c r="H14693"/>
      <c r="I14693"/>
      <c r="J14693"/>
      <c r="K14693"/>
      <c r="L14693"/>
      <c r="M14693"/>
      <c r="N14693"/>
      <c r="O14693"/>
      <c r="P14693"/>
      <c r="Q14693"/>
    </row>
    <row r="14694" spans="3:17" x14ac:dyDescent="0.35">
      <c r="C14694"/>
      <c r="D14694"/>
      <c r="E14694"/>
      <c r="F14694"/>
      <c r="G14694"/>
      <c r="H14694"/>
      <c r="I14694"/>
      <c r="J14694"/>
      <c r="K14694"/>
      <c r="L14694"/>
      <c r="M14694"/>
      <c r="N14694"/>
      <c r="O14694"/>
      <c r="P14694"/>
      <c r="Q14694"/>
    </row>
    <row r="14695" spans="3:17" x14ac:dyDescent="0.35">
      <c r="C14695"/>
      <c r="D14695"/>
      <c r="E14695"/>
      <c r="F14695"/>
      <c r="G14695"/>
      <c r="H14695"/>
      <c r="I14695"/>
      <c r="J14695"/>
      <c r="K14695"/>
      <c r="L14695"/>
      <c r="M14695"/>
      <c r="N14695"/>
      <c r="O14695"/>
      <c r="P14695"/>
      <c r="Q14695"/>
    </row>
    <row r="14696" spans="3:17" x14ac:dyDescent="0.35">
      <c r="C14696"/>
      <c r="D14696"/>
      <c r="E14696"/>
      <c r="F14696"/>
      <c r="G14696"/>
      <c r="H14696"/>
      <c r="I14696"/>
      <c r="J14696"/>
      <c r="K14696"/>
      <c r="L14696"/>
      <c r="M14696"/>
      <c r="N14696"/>
      <c r="O14696"/>
      <c r="P14696"/>
      <c r="Q14696"/>
    </row>
    <row r="14697" spans="3:17" x14ac:dyDescent="0.35">
      <c r="C14697"/>
      <c r="D14697"/>
      <c r="E14697"/>
      <c r="F14697"/>
      <c r="G14697"/>
      <c r="H14697"/>
      <c r="I14697"/>
      <c r="J14697"/>
      <c r="K14697"/>
      <c r="L14697"/>
      <c r="M14697"/>
      <c r="N14697"/>
      <c r="O14697"/>
      <c r="P14697"/>
      <c r="Q14697"/>
    </row>
    <row r="14698" spans="3:17" x14ac:dyDescent="0.35">
      <c r="C14698"/>
      <c r="D14698"/>
      <c r="E14698"/>
      <c r="F14698"/>
      <c r="G14698"/>
      <c r="H14698"/>
      <c r="I14698"/>
      <c r="J14698"/>
      <c r="K14698"/>
      <c r="L14698"/>
      <c r="M14698"/>
      <c r="N14698"/>
      <c r="O14698"/>
      <c r="P14698"/>
      <c r="Q14698"/>
    </row>
    <row r="14699" spans="3:17" x14ac:dyDescent="0.35">
      <c r="C14699"/>
      <c r="D14699"/>
      <c r="E14699"/>
      <c r="F14699"/>
      <c r="G14699"/>
      <c r="H14699"/>
      <c r="I14699"/>
      <c r="J14699"/>
      <c r="K14699"/>
      <c r="L14699"/>
      <c r="M14699"/>
      <c r="N14699"/>
      <c r="O14699"/>
      <c r="P14699"/>
      <c r="Q14699"/>
    </row>
    <row r="14700" spans="3:17" x14ac:dyDescent="0.35">
      <c r="C14700"/>
      <c r="D14700"/>
      <c r="E14700"/>
      <c r="F14700"/>
      <c r="G14700"/>
      <c r="H14700"/>
      <c r="I14700"/>
      <c r="J14700"/>
      <c r="K14700"/>
      <c r="L14700"/>
      <c r="M14700"/>
      <c r="N14700"/>
      <c r="O14700"/>
      <c r="P14700"/>
      <c r="Q14700"/>
    </row>
    <row r="14701" spans="3:17" x14ac:dyDescent="0.35">
      <c r="C14701"/>
      <c r="D14701"/>
      <c r="E14701"/>
      <c r="F14701"/>
      <c r="G14701"/>
      <c r="H14701"/>
      <c r="I14701"/>
      <c r="J14701"/>
      <c r="K14701"/>
      <c r="L14701"/>
      <c r="M14701"/>
      <c r="N14701"/>
      <c r="O14701"/>
      <c r="P14701"/>
      <c r="Q14701"/>
    </row>
    <row r="14702" spans="3:17" x14ac:dyDescent="0.35">
      <c r="C14702"/>
      <c r="D14702"/>
      <c r="E14702"/>
      <c r="F14702"/>
      <c r="G14702"/>
      <c r="H14702"/>
      <c r="I14702"/>
      <c r="J14702"/>
      <c r="K14702"/>
      <c r="L14702"/>
      <c r="M14702"/>
      <c r="N14702"/>
      <c r="O14702"/>
      <c r="P14702"/>
      <c r="Q14702"/>
    </row>
    <row r="14703" spans="3:17" x14ac:dyDescent="0.35">
      <c r="C14703"/>
      <c r="D14703"/>
      <c r="E14703"/>
      <c r="F14703"/>
      <c r="G14703"/>
      <c r="H14703"/>
      <c r="I14703"/>
      <c r="J14703"/>
      <c r="K14703"/>
      <c r="L14703"/>
      <c r="M14703"/>
      <c r="N14703"/>
      <c r="O14703"/>
      <c r="P14703"/>
      <c r="Q14703"/>
    </row>
    <row r="14704" spans="3:17" x14ac:dyDescent="0.35">
      <c r="C14704"/>
      <c r="D14704"/>
      <c r="E14704"/>
      <c r="F14704"/>
      <c r="G14704"/>
      <c r="H14704"/>
      <c r="I14704"/>
      <c r="J14704"/>
      <c r="K14704"/>
      <c r="L14704"/>
      <c r="M14704"/>
      <c r="N14704"/>
      <c r="O14704"/>
      <c r="P14704"/>
      <c r="Q14704"/>
    </row>
    <row r="14705" spans="3:17" x14ac:dyDescent="0.35">
      <c r="C14705"/>
      <c r="D14705"/>
      <c r="E14705"/>
      <c r="F14705"/>
      <c r="G14705"/>
      <c r="H14705"/>
      <c r="I14705"/>
      <c r="J14705"/>
      <c r="K14705"/>
      <c r="L14705"/>
      <c r="M14705"/>
      <c r="N14705"/>
      <c r="O14705"/>
      <c r="P14705"/>
      <c r="Q14705"/>
    </row>
    <row r="14706" spans="3:17" x14ac:dyDescent="0.35">
      <c r="C14706"/>
      <c r="D14706"/>
      <c r="E14706"/>
      <c r="F14706"/>
      <c r="G14706"/>
      <c r="H14706"/>
      <c r="I14706"/>
      <c r="J14706"/>
      <c r="K14706"/>
      <c r="L14706"/>
      <c r="M14706"/>
      <c r="N14706"/>
      <c r="O14706"/>
      <c r="P14706"/>
      <c r="Q14706"/>
    </row>
    <row r="14707" spans="3:17" x14ac:dyDescent="0.35">
      <c r="C14707"/>
      <c r="D14707"/>
      <c r="E14707"/>
      <c r="F14707"/>
      <c r="G14707"/>
      <c r="H14707"/>
      <c r="I14707"/>
      <c r="J14707"/>
      <c r="K14707"/>
      <c r="L14707"/>
      <c r="M14707"/>
      <c r="N14707"/>
      <c r="O14707"/>
      <c r="P14707"/>
      <c r="Q14707"/>
    </row>
    <row r="14708" spans="3:17" x14ac:dyDescent="0.35">
      <c r="C14708"/>
      <c r="D14708"/>
      <c r="E14708"/>
      <c r="F14708"/>
      <c r="G14708"/>
      <c r="H14708"/>
      <c r="I14708"/>
      <c r="J14708"/>
      <c r="K14708"/>
      <c r="L14708"/>
      <c r="M14708"/>
      <c r="N14708"/>
      <c r="O14708"/>
      <c r="P14708"/>
      <c r="Q14708"/>
    </row>
    <row r="14709" spans="3:17" x14ac:dyDescent="0.35">
      <c r="C14709"/>
      <c r="D14709"/>
      <c r="E14709"/>
      <c r="F14709"/>
      <c r="G14709"/>
      <c r="H14709"/>
      <c r="I14709"/>
      <c r="J14709"/>
      <c r="K14709"/>
      <c r="L14709"/>
      <c r="M14709"/>
      <c r="N14709"/>
      <c r="O14709"/>
      <c r="P14709"/>
      <c r="Q14709"/>
    </row>
    <row r="14710" spans="3:17" x14ac:dyDescent="0.35">
      <c r="C14710"/>
      <c r="D14710"/>
      <c r="E14710"/>
      <c r="F14710"/>
      <c r="G14710"/>
      <c r="H14710"/>
      <c r="I14710"/>
      <c r="J14710"/>
      <c r="K14710"/>
      <c r="L14710"/>
      <c r="M14710"/>
      <c r="N14710"/>
      <c r="O14710"/>
      <c r="P14710"/>
      <c r="Q14710"/>
    </row>
    <row r="14711" spans="3:17" x14ac:dyDescent="0.35">
      <c r="C14711"/>
      <c r="D14711"/>
      <c r="E14711"/>
      <c r="F14711"/>
      <c r="G14711"/>
      <c r="H14711"/>
      <c r="I14711"/>
      <c r="J14711"/>
      <c r="K14711"/>
      <c r="L14711"/>
      <c r="M14711"/>
      <c r="N14711"/>
      <c r="O14711"/>
      <c r="P14711"/>
      <c r="Q14711"/>
    </row>
    <row r="14712" spans="3:17" x14ac:dyDescent="0.35">
      <c r="C14712"/>
      <c r="D14712"/>
      <c r="E14712"/>
      <c r="F14712"/>
      <c r="G14712"/>
      <c r="H14712"/>
      <c r="I14712"/>
      <c r="J14712"/>
      <c r="K14712"/>
      <c r="L14712"/>
      <c r="M14712"/>
      <c r="N14712"/>
      <c r="O14712"/>
      <c r="P14712"/>
      <c r="Q14712"/>
    </row>
    <row r="14713" spans="3:17" x14ac:dyDescent="0.35">
      <c r="C14713"/>
      <c r="D14713"/>
      <c r="E14713"/>
      <c r="F14713"/>
      <c r="G14713"/>
      <c r="H14713"/>
      <c r="I14713"/>
      <c r="J14713"/>
      <c r="K14713"/>
      <c r="L14713"/>
      <c r="M14713"/>
      <c r="N14713"/>
      <c r="O14713"/>
      <c r="P14713"/>
      <c r="Q14713"/>
    </row>
    <row r="14714" spans="3:17" x14ac:dyDescent="0.35">
      <c r="C14714"/>
      <c r="D14714"/>
      <c r="E14714"/>
      <c r="F14714"/>
      <c r="G14714"/>
      <c r="H14714"/>
      <c r="I14714"/>
      <c r="J14714"/>
      <c r="K14714"/>
      <c r="L14714"/>
      <c r="M14714"/>
      <c r="N14714"/>
      <c r="O14714"/>
      <c r="P14714"/>
      <c r="Q14714"/>
    </row>
    <row r="14715" spans="3:17" x14ac:dyDescent="0.35">
      <c r="C14715"/>
      <c r="D14715"/>
      <c r="E14715"/>
      <c r="F14715"/>
      <c r="G14715"/>
      <c r="H14715"/>
      <c r="I14715"/>
      <c r="J14715"/>
      <c r="K14715"/>
      <c r="L14715"/>
      <c r="M14715"/>
      <c r="N14715"/>
      <c r="O14715"/>
      <c r="P14715"/>
      <c r="Q14715"/>
    </row>
    <row r="14716" spans="3:17" x14ac:dyDescent="0.35">
      <c r="C14716"/>
      <c r="D14716"/>
      <c r="E14716"/>
      <c r="F14716"/>
      <c r="G14716"/>
      <c r="H14716"/>
      <c r="I14716"/>
      <c r="J14716"/>
      <c r="K14716"/>
      <c r="L14716"/>
      <c r="M14716"/>
      <c r="N14716"/>
      <c r="O14716"/>
      <c r="P14716"/>
      <c r="Q14716"/>
    </row>
    <row r="14717" spans="3:17" x14ac:dyDescent="0.35">
      <c r="C14717"/>
      <c r="D14717"/>
      <c r="E14717"/>
      <c r="F14717"/>
      <c r="G14717"/>
      <c r="H14717"/>
      <c r="I14717"/>
      <c r="J14717"/>
      <c r="K14717"/>
      <c r="L14717"/>
      <c r="M14717"/>
      <c r="N14717"/>
      <c r="O14717"/>
      <c r="P14717"/>
      <c r="Q14717"/>
    </row>
    <row r="14718" spans="3:17" x14ac:dyDescent="0.35">
      <c r="C14718"/>
      <c r="D14718"/>
      <c r="E14718"/>
      <c r="F14718"/>
      <c r="G14718"/>
      <c r="H14718"/>
      <c r="I14718"/>
      <c r="J14718"/>
      <c r="K14718"/>
      <c r="L14718"/>
      <c r="M14718"/>
      <c r="N14718"/>
      <c r="O14718"/>
      <c r="P14718"/>
      <c r="Q14718"/>
    </row>
    <row r="14719" spans="3:17" x14ac:dyDescent="0.35">
      <c r="C14719"/>
      <c r="D14719"/>
      <c r="E14719"/>
      <c r="F14719"/>
      <c r="G14719"/>
      <c r="H14719"/>
      <c r="I14719"/>
      <c r="J14719"/>
      <c r="K14719"/>
      <c r="L14719"/>
      <c r="M14719"/>
      <c r="N14719"/>
      <c r="O14719"/>
      <c r="P14719"/>
      <c r="Q14719"/>
    </row>
    <row r="14720" spans="3:17" x14ac:dyDescent="0.35">
      <c r="C14720"/>
      <c r="D14720"/>
      <c r="E14720"/>
      <c r="F14720"/>
      <c r="G14720"/>
      <c r="H14720"/>
      <c r="I14720"/>
      <c r="J14720"/>
      <c r="K14720"/>
      <c r="L14720"/>
      <c r="M14720"/>
      <c r="N14720"/>
      <c r="O14720"/>
      <c r="P14720"/>
      <c r="Q14720"/>
    </row>
    <row r="14721" spans="3:17" x14ac:dyDescent="0.35">
      <c r="C14721"/>
      <c r="D14721"/>
      <c r="E14721"/>
      <c r="F14721"/>
      <c r="G14721"/>
      <c r="H14721"/>
      <c r="I14721"/>
      <c r="J14721"/>
      <c r="K14721"/>
      <c r="L14721"/>
      <c r="M14721"/>
      <c r="N14721"/>
      <c r="O14721"/>
      <c r="P14721"/>
      <c r="Q14721"/>
    </row>
    <row r="14722" spans="3:17" x14ac:dyDescent="0.35">
      <c r="C14722"/>
      <c r="D14722"/>
      <c r="E14722"/>
      <c r="F14722"/>
      <c r="G14722"/>
      <c r="H14722"/>
      <c r="I14722"/>
      <c r="J14722"/>
      <c r="K14722"/>
      <c r="L14722"/>
      <c r="M14722"/>
      <c r="N14722"/>
      <c r="O14722"/>
      <c r="P14722"/>
      <c r="Q14722"/>
    </row>
    <row r="14723" spans="3:17" x14ac:dyDescent="0.35">
      <c r="C14723"/>
      <c r="D14723"/>
      <c r="E14723"/>
      <c r="F14723"/>
      <c r="G14723"/>
      <c r="H14723"/>
      <c r="I14723"/>
      <c r="J14723"/>
      <c r="K14723"/>
      <c r="L14723"/>
      <c r="M14723"/>
      <c r="N14723"/>
      <c r="O14723"/>
      <c r="P14723"/>
      <c r="Q14723"/>
    </row>
    <row r="14724" spans="3:17" x14ac:dyDescent="0.35">
      <c r="C14724"/>
      <c r="D14724"/>
      <c r="E14724"/>
      <c r="F14724"/>
      <c r="G14724"/>
      <c r="H14724"/>
      <c r="I14724"/>
      <c r="J14724"/>
      <c r="K14724"/>
      <c r="L14724"/>
      <c r="M14724"/>
      <c r="N14724"/>
      <c r="O14724"/>
      <c r="P14724"/>
      <c r="Q14724"/>
    </row>
    <row r="14725" spans="3:17" x14ac:dyDescent="0.35">
      <c r="C14725"/>
      <c r="D14725"/>
      <c r="E14725"/>
      <c r="F14725"/>
      <c r="G14725"/>
      <c r="H14725"/>
      <c r="I14725"/>
      <c r="J14725"/>
      <c r="K14725"/>
      <c r="L14725"/>
      <c r="M14725"/>
      <c r="N14725"/>
      <c r="O14725"/>
      <c r="P14725"/>
      <c r="Q14725"/>
    </row>
    <row r="14726" spans="3:17" x14ac:dyDescent="0.35">
      <c r="C14726"/>
      <c r="D14726"/>
      <c r="E14726"/>
      <c r="F14726"/>
      <c r="G14726"/>
      <c r="H14726"/>
      <c r="I14726"/>
      <c r="J14726"/>
      <c r="K14726"/>
      <c r="L14726"/>
      <c r="M14726"/>
      <c r="N14726"/>
      <c r="O14726"/>
      <c r="P14726"/>
      <c r="Q14726"/>
    </row>
    <row r="14727" spans="3:17" x14ac:dyDescent="0.35">
      <c r="C14727"/>
      <c r="D14727"/>
      <c r="E14727"/>
      <c r="F14727"/>
      <c r="G14727"/>
      <c r="H14727"/>
      <c r="I14727"/>
      <c r="J14727"/>
      <c r="K14727"/>
      <c r="L14727"/>
      <c r="M14727"/>
      <c r="N14727"/>
      <c r="O14727"/>
      <c r="P14727"/>
      <c r="Q14727"/>
    </row>
    <row r="14728" spans="3:17" x14ac:dyDescent="0.35">
      <c r="C14728"/>
      <c r="D14728"/>
      <c r="E14728"/>
      <c r="F14728"/>
      <c r="G14728"/>
      <c r="H14728"/>
      <c r="I14728"/>
      <c r="J14728"/>
      <c r="K14728"/>
      <c r="L14728"/>
      <c r="M14728"/>
      <c r="N14728"/>
      <c r="O14728"/>
      <c r="P14728"/>
      <c r="Q14728"/>
    </row>
    <row r="14729" spans="3:17" x14ac:dyDescent="0.35">
      <c r="C14729"/>
      <c r="D14729"/>
      <c r="E14729"/>
      <c r="F14729"/>
      <c r="G14729"/>
      <c r="H14729"/>
      <c r="I14729"/>
      <c r="J14729"/>
      <c r="K14729"/>
      <c r="L14729"/>
      <c r="M14729"/>
      <c r="N14729"/>
      <c r="O14729"/>
      <c r="P14729"/>
      <c r="Q14729"/>
    </row>
    <row r="14730" spans="3:17" x14ac:dyDescent="0.35">
      <c r="C14730"/>
      <c r="D14730"/>
      <c r="E14730"/>
      <c r="F14730"/>
      <c r="G14730"/>
      <c r="H14730"/>
      <c r="I14730"/>
      <c r="J14730"/>
      <c r="K14730"/>
      <c r="L14730"/>
      <c r="M14730"/>
      <c r="N14730"/>
      <c r="O14730"/>
      <c r="P14730"/>
      <c r="Q14730"/>
    </row>
    <row r="14731" spans="3:17" x14ac:dyDescent="0.35">
      <c r="C14731"/>
      <c r="D14731"/>
      <c r="E14731"/>
      <c r="F14731"/>
      <c r="G14731"/>
      <c r="H14731"/>
      <c r="I14731"/>
      <c r="J14731"/>
      <c r="K14731"/>
      <c r="L14731"/>
      <c r="M14731"/>
      <c r="N14731"/>
      <c r="O14731"/>
      <c r="P14731"/>
      <c r="Q14731"/>
    </row>
    <row r="14732" spans="3:17" x14ac:dyDescent="0.35">
      <c r="C14732"/>
      <c r="D14732"/>
      <c r="E14732"/>
      <c r="F14732"/>
      <c r="G14732"/>
      <c r="H14732"/>
      <c r="I14732"/>
      <c r="J14732"/>
      <c r="K14732"/>
      <c r="L14732"/>
      <c r="M14732"/>
      <c r="N14732"/>
      <c r="O14732"/>
      <c r="P14732"/>
      <c r="Q14732"/>
    </row>
    <row r="14733" spans="3:17" x14ac:dyDescent="0.35">
      <c r="C14733"/>
      <c r="D14733"/>
      <c r="E14733"/>
      <c r="F14733"/>
      <c r="G14733"/>
      <c r="H14733"/>
      <c r="I14733"/>
      <c r="J14733"/>
      <c r="K14733"/>
      <c r="L14733"/>
      <c r="M14733"/>
      <c r="N14733"/>
      <c r="O14733"/>
      <c r="P14733"/>
      <c r="Q14733"/>
    </row>
    <row r="14734" spans="3:17" x14ac:dyDescent="0.35">
      <c r="C14734"/>
      <c r="D14734"/>
      <c r="E14734"/>
      <c r="F14734"/>
      <c r="G14734"/>
      <c r="H14734"/>
      <c r="I14734"/>
      <c r="J14734"/>
      <c r="K14734"/>
      <c r="L14734"/>
      <c r="M14734"/>
      <c r="N14734"/>
      <c r="O14734"/>
      <c r="P14734"/>
      <c r="Q14734"/>
    </row>
    <row r="14735" spans="3:17" x14ac:dyDescent="0.35">
      <c r="C14735"/>
      <c r="D14735"/>
      <c r="E14735"/>
      <c r="F14735"/>
      <c r="G14735"/>
      <c r="H14735"/>
      <c r="I14735"/>
      <c r="J14735"/>
      <c r="K14735"/>
      <c r="L14735"/>
      <c r="M14735"/>
      <c r="N14735"/>
      <c r="O14735"/>
      <c r="P14735"/>
      <c r="Q14735"/>
    </row>
    <row r="14736" spans="3:17" x14ac:dyDescent="0.35">
      <c r="C14736"/>
      <c r="D14736"/>
      <c r="E14736"/>
      <c r="F14736"/>
      <c r="G14736"/>
      <c r="H14736"/>
      <c r="I14736"/>
      <c r="J14736"/>
      <c r="K14736"/>
      <c r="L14736"/>
      <c r="M14736"/>
      <c r="N14736"/>
      <c r="O14736"/>
      <c r="P14736"/>
      <c r="Q14736"/>
    </row>
    <row r="14737" spans="3:17" x14ac:dyDescent="0.35">
      <c r="C14737"/>
      <c r="D14737"/>
      <c r="E14737"/>
      <c r="F14737"/>
      <c r="G14737"/>
      <c r="H14737"/>
      <c r="I14737"/>
      <c r="J14737"/>
      <c r="K14737"/>
      <c r="L14737"/>
      <c r="M14737"/>
      <c r="N14737"/>
      <c r="O14737"/>
      <c r="P14737"/>
      <c r="Q14737"/>
    </row>
    <row r="14738" spans="3:17" x14ac:dyDescent="0.35">
      <c r="C14738"/>
      <c r="D14738"/>
      <c r="E14738"/>
      <c r="F14738"/>
      <c r="G14738"/>
      <c r="H14738"/>
      <c r="I14738"/>
      <c r="J14738"/>
      <c r="K14738"/>
      <c r="L14738"/>
      <c r="M14738"/>
      <c r="N14738"/>
      <c r="O14738"/>
      <c r="P14738"/>
      <c r="Q14738"/>
    </row>
    <row r="14739" spans="3:17" x14ac:dyDescent="0.35">
      <c r="C14739"/>
      <c r="D14739"/>
      <c r="E14739"/>
      <c r="F14739"/>
      <c r="G14739"/>
      <c r="H14739"/>
      <c r="I14739"/>
      <c r="J14739"/>
      <c r="K14739"/>
      <c r="L14739"/>
      <c r="M14739"/>
      <c r="N14739"/>
      <c r="O14739"/>
      <c r="P14739"/>
      <c r="Q14739"/>
    </row>
    <row r="14740" spans="3:17" x14ac:dyDescent="0.35">
      <c r="C14740"/>
      <c r="D14740"/>
      <c r="E14740"/>
      <c r="F14740"/>
      <c r="G14740"/>
      <c r="H14740"/>
      <c r="I14740"/>
      <c r="J14740"/>
      <c r="K14740"/>
      <c r="L14740"/>
      <c r="M14740"/>
      <c r="N14740"/>
      <c r="O14740"/>
      <c r="P14740"/>
      <c r="Q14740"/>
    </row>
    <row r="14741" spans="3:17" x14ac:dyDescent="0.35">
      <c r="C14741"/>
      <c r="D14741"/>
      <c r="E14741"/>
      <c r="F14741"/>
      <c r="G14741"/>
      <c r="H14741"/>
      <c r="I14741"/>
      <c r="J14741"/>
      <c r="K14741"/>
      <c r="L14741"/>
      <c r="M14741"/>
      <c r="N14741"/>
      <c r="O14741"/>
      <c r="P14741"/>
      <c r="Q14741"/>
    </row>
    <row r="14742" spans="3:17" x14ac:dyDescent="0.35">
      <c r="C14742"/>
      <c r="D14742"/>
      <c r="E14742"/>
      <c r="F14742"/>
      <c r="G14742"/>
      <c r="H14742"/>
      <c r="I14742"/>
      <c r="J14742"/>
      <c r="K14742"/>
      <c r="L14742"/>
      <c r="M14742"/>
      <c r="N14742"/>
      <c r="O14742"/>
      <c r="P14742"/>
      <c r="Q14742"/>
    </row>
    <row r="14743" spans="3:17" x14ac:dyDescent="0.35">
      <c r="C14743"/>
      <c r="D14743"/>
      <c r="E14743"/>
      <c r="F14743"/>
      <c r="G14743"/>
      <c r="H14743"/>
      <c r="I14743"/>
      <c r="J14743"/>
      <c r="K14743"/>
      <c r="L14743"/>
      <c r="M14743"/>
      <c r="N14743"/>
      <c r="O14743"/>
      <c r="P14743"/>
      <c r="Q14743"/>
    </row>
    <row r="14744" spans="3:17" x14ac:dyDescent="0.35">
      <c r="C14744"/>
      <c r="D14744"/>
      <c r="E14744"/>
      <c r="F14744"/>
      <c r="G14744"/>
      <c r="H14744"/>
      <c r="I14744"/>
      <c r="J14744"/>
      <c r="K14744"/>
      <c r="L14744"/>
      <c r="M14744"/>
      <c r="N14744"/>
      <c r="O14744"/>
      <c r="P14744"/>
      <c r="Q14744"/>
    </row>
    <row r="14745" spans="3:17" x14ac:dyDescent="0.35">
      <c r="C14745"/>
      <c r="D14745"/>
      <c r="E14745"/>
      <c r="F14745"/>
      <c r="G14745"/>
      <c r="H14745"/>
      <c r="I14745"/>
      <c r="J14745"/>
      <c r="K14745"/>
      <c r="L14745"/>
      <c r="M14745"/>
      <c r="N14745"/>
      <c r="O14745"/>
      <c r="P14745"/>
      <c r="Q14745"/>
    </row>
    <row r="14746" spans="3:17" x14ac:dyDescent="0.35">
      <c r="C14746"/>
      <c r="D14746"/>
      <c r="E14746"/>
      <c r="F14746"/>
      <c r="G14746"/>
      <c r="H14746"/>
      <c r="I14746"/>
      <c r="J14746"/>
      <c r="K14746"/>
      <c r="L14746"/>
      <c r="M14746"/>
      <c r="N14746"/>
      <c r="O14746"/>
      <c r="P14746"/>
      <c r="Q14746"/>
    </row>
    <row r="14747" spans="3:17" x14ac:dyDescent="0.35">
      <c r="C14747"/>
      <c r="D14747"/>
      <c r="E14747"/>
      <c r="F14747"/>
      <c r="G14747"/>
      <c r="H14747"/>
      <c r="I14747"/>
      <c r="J14747"/>
      <c r="K14747"/>
      <c r="L14747"/>
      <c r="M14747"/>
      <c r="N14747"/>
      <c r="O14747"/>
      <c r="P14747"/>
      <c r="Q14747"/>
    </row>
    <row r="14748" spans="3:17" x14ac:dyDescent="0.35">
      <c r="C14748"/>
      <c r="D14748"/>
      <c r="E14748"/>
      <c r="F14748"/>
      <c r="G14748"/>
      <c r="H14748"/>
      <c r="I14748"/>
      <c r="J14748"/>
      <c r="K14748"/>
      <c r="L14748"/>
      <c r="M14748"/>
      <c r="N14748"/>
      <c r="O14748"/>
      <c r="P14748"/>
      <c r="Q14748"/>
    </row>
    <row r="14749" spans="3:17" x14ac:dyDescent="0.35">
      <c r="C14749"/>
      <c r="D14749"/>
      <c r="E14749"/>
      <c r="F14749"/>
      <c r="G14749"/>
      <c r="H14749"/>
      <c r="I14749"/>
      <c r="J14749"/>
      <c r="K14749"/>
      <c r="L14749"/>
      <c r="M14749"/>
      <c r="N14749"/>
      <c r="O14749"/>
      <c r="P14749"/>
      <c r="Q14749"/>
    </row>
    <row r="14750" spans="3:17" x14ac:dyDescent="0.35">
      <c r="C14750"/>
      <c r="D14750"/>
      <c r="E14750"/>
      <c r="F14750"/>
      <c r="G14750"/>
      <c r="H14750"/>
      <c r="I14750"/>
      <c r="J14750"/>
      <c r="K14750"/>
      <c r="L14750"/>
      <c r="M14750"/>
      <c r="N14750"/>
      <c r="O14750"/>
      <c r="P14750"/>
      <c r="Q14750"/>
    </row>
    <row r="14751" spans="3:17" x14ac:dyDescent="0.35">
      <c r="C14751"/>
      <c r="D14751"/>
      <c r="E14751"/>
      <c r="F14751"/>
      <c r="G14751"/>
      <c r="H14751"/>
      <c r="I14751"/>
      <c r="J14751"/>
      <c r="K14751"/>
      <c r="L14751"/>
      <c r="M14751"/>
      <c r="N14751"/>
      <c r="O14751"/>
      <c r="P14751"/>
      <c r="Q14751"/>
    </row>
    <row r="14752" spans="3:17" x14ac:dyDescent="0.35">
      <c r="C14752"/>
      <c r="D14752"/>
      <c r="E14752"/>
      <c r="F14752"/>
      <c r="G14752"/>
      <c r="H14752"/>
      <c r="I14752"/>
      <c r="J14752"/>
      <c r="K14752"/>
      <c r="L14752"/>
      <c r="M14752"/>
      <c r="N14752"/>
      <c r="O14752"/>
      <c r="P14752"/>
      <c r="Q14752"/>
    </row>
    <row r="14753" spans="3:17" x14ac:dyDescent="0.35">
      <c r="C14753"/>
      <c r="D14753"/>
      <c r="E14753"/>
      <c r="F14753"/>
      <c r="G14753"/>
      <c r="H14753"/>
      <c r="I14753"/>
      <c r="J14753"/>
      <c r="K14753"/>
      <c r="L14753"/>
      <c r="M14753"/>
      <c r="N14753"/>
      <c r="O14753"/>
      <c r="P14753"/>
      <c r="Q14753"/>
    </row>
    <row r="14754" spans="3:17" x14ac:dyDescent="0.35">
      <c r="C14754"/>
      <c r="D14754"/>
      <c r="E14754"/>
      <c r="F14754"/>
      <c r="G14754"/>
      <c r="H14754"/>
      <c r="I14754"/>
      <c r="J14754"/>
      <c r="K14754"/>
      <c r="L14754"/>
      <c r="M14754"/>
      <c r="N14754"/>
      <c r="O14754"/>
      <c r="P14754"/>
      <c r="Q14754"/>
    </row>
    <row r="14755" spans="3:17" x14ac:dyDescent="0.35">
      <c r="C14755"/>
      <c r="D14755"/>
      <c r="E14755"/>
      <c r="F14755"/>
      <c r="G14755"/>
      <c r="H14755"/>
      <c r="I14755"/>
      <c r="J14755"/>
      <c r="K14755"/>
      <c r="L14755"/>
      <c r="M14755"/>
      <c r="N14755"/>
      <c r="O14755"/>
      <c r="P14755"/>
      <c r="Q14755"/>
    </row>
    <row r="14756" spans="3:17" x14ac:dyDescent="0.35">
      <c r="C14756"/>
      <c r="D14756"/>
      <c r="E14756"/>
      <c r="F14756"/>
      <c r="G14756"/>
      <c r="H14756"/>
      <c r="I14756"/>
      <c r="J14756"/>
      <c r="K14756"/>
      <c r="L14756"/>
      <c r="M14756"/>
      <c r="N14756"/>
      <c r="O14756"/>
      <c r="P14756"/>
      <c r="Q14756"/>
    </row>
    <row r="14757" spans="3:17" x14ac:dyDescent="0.35">
      <c r="C14757"/>
      <c r="D14757"/>
      <c r="E14757"/>
      <c r="F14757"/>
      <c r="G14757"/>
      <c r="H14757"/>
      <c r="I14757"/>
      <c r="J14757"/>
      <c r="K14757"/>
      <c r="L14757"/>
      <c r="M14757"/>
      <c r="N14757"/>
      <c r="O14757"/>
      <c r="P14757"/>
      <c r="Q14757"/>
    </row>
    <row r="14758" spans="3:17" x14ac:dyDescent="0.35">
      <c r="C14758"/>
      <c r="D14758"/>
      <c r="E14758"/>
      <c r="F14758"/>
      <c r="G14758"/>
      <c r="H14758"/>
      <c r="I14758"/>
      <c r="J14758"/>
      <c r="K14758"/>
      <c r="L14758"/>
      <c r="M14758"/>
      <c r="N14758"/>
      <c r="O14758"/>
      <c r="P14758"/>
      <c r="Q14758"/>
    </row>
    <row r="14759" spans="3:17" x14ac:dyDescent="0.35">
      <c r="C14759"/>
      <c r="D14759"/>
      <c r="E14759"/>
      <c r="F14759"/>
      <c r="G14759"/>
      <c r="H14759"/>
      <c r="I14759"/>
      <c r="J14759"/>
      <c r="K14759"/>
      <c r="L14759"/>
      <c r="M14759"/>
      <c r="N14759"/>
      <c r="O14759"/>
      <c r="P14759"/>
      <c r="Q14759"/>
    </row>
    <row r="14760" spans="3:17" x14ac:dyDescent="0.35">
      <c r="C14760"/>
      <c r="D14760"/>
      <c r="E14760"/>
      <c r="F14760"/>
      <c r="G14760"/>
      <c r="H14760"/>
      <c r="I14760"/>
      <c r="J14760"/>
      <c r="K14760"/>
      <c r="L14760"/>
      <c r="M14760"/>
      <c r="N14760"/>
      <c r="O14760"/>
      <c r="P14760"/>
      <c r="Q14760"/>
    </row>
    <row r="14761" spans="3:17" x14ac:dyDescent="0.35">
      <c r="C14761"/>
      <c r="D14761"/>
      <c r="E14761"/>
      <c r="F14761"/>
      <c r="G14761"/>
      <c r="H14761"/>
      <c r="I14761"/>
      <c r="J14761"/>
      <c r="K14761"/>
      <c r="L14761"/>
      <c r="M14761"/>
      <c r="N14761"/>
      <c r="O14761"/>
      <c r="P14761"/>
      <c r="Q14761"/>
    </row>
    <row r="14762" spans="3:17" x14ac:dyDescent="0.35">
      <c r="C14762"/>
      <c r="D14762"/>
      <c r="E14762"/>
      <c r="F14762"/>
      <c r="G14762"/>
      <c r="H14762"/>
      <c r="I14762"/>
      <c r="J14762"/>
      <c r="K14762"/>
      <c r="L14762"/>
      <c r="M14762"/>
      <c r="N14762"/>
      <c r="O14762"/>
      <c r="P14762"/>
      <c r="Q14762"/>
    </row>
    <row r="14763" spans="3:17" x14ac:dyDescent="0.35">
      <c r="C14763"/>
      <c r="D14763"/>
      <c r="E14763"/>
      <c r="F14763"/>
      <c r="G14763"/>
      <c r="H14763"/>
      <c r="I14763"/>
      <c r="J14763"/>
      <c r="K14763"/>
      <c r="L14763"/>
      <c r="M14763"/>
      <c r="N14763"/>
      <c r="O14763"/>
      <c r="P14763"/>
      <c r="Q14763"/>
    </row>
    <row r="14764" spans="3:17" x14ac:dyDescent="0.35">
      <c r="C14764"/>
      <c r="D14764"/>
      <c r="E14764"/>
      <c r="F14764"/>
      <c r="G14764"/>
      <c r="H14764"/>
      <c r="I14764"/>
      <c r="J14764"/>
      <c r="K14764"/>
      <c r="L14764"/>
      <c r="M14764"/>
      <c r="N14764"/>
      <c r="O14764"/>
      <c r="P14764"/>
      <c r="Q14764"/>
    </row>
    <row r="14765" spans="3:17" x14ac:dyDescent="0.35">
      <c r="C14765"/>
      <c r="D14765"/>
      <c r="E14765"/>
      <c r="F14765"/>
      <c r="G14765"/>
      <c r="H14765"/>
      <c r="I14765"/>
      <c r="J14765"/>
      <c r="K14765"/>
      <c r="L14765"/>
      <c r="M14765"/>
      <c r="N14765"/>
      <c r="O14765"/>
      <c r="P14765"/>
      <c r="Q14765"/>
    </row>
    <row r="14766" spans="3:17" x14ac:dyDescent="0.35">
      <c r="C14766"/>
      <c r="D14766"/>
      <c r="E14766"/>
      <c r="F14766"/>
      <c r="G14766"/>
      <c r="H14766"/>
      <c r="I14766"/>
      <c r="J14766"/>
      <c r="K14766"/>
      <c r="L14766"/>
      <c r="M14766"/>
      <c r="N14766"/>
      <c r="O14766"/>
      <c r="P14766"/>
      <c r="Q14766"/>
    </row>
    <row r="14767" spans="3:17" x14ac:dyDescent="0.35">
      <c r="C14767"/>
      <c r="D14767"/>
      <c r="E14767"/>
      <c r="F14767"/>
      <c r="G14767"/>
      <c r="H14767"/>
      <c r="I14767"/>
      <c r="J14767"/>
      <c r="K14767"/>
      <c r="L14767"/>
      <c r="M14767"/>
      <c r="N14767"/>
      <c r="O14767"/>
      <c r="P14767"/>
      <c r="Q14767"/>
    </row>
    <row r="14768" spans="3:17" x14ac:dyDescent="0.35">
      <c r="C14768"/>
      <c r="D14768"/>
      <c r="E14768"/>
      <c r="F14768"/>
      <c r="G14768"/>
      <c r="H14768"/>
      <c r="I14768"/>
      <c r="J14768"/>
      <c r="K14768"/>
      <c r="L14768"/>
      <c r="M14768"/>
      <c r="N14768"/>
      <c r="O14768"/>
      <c r="P14768"/>
      <c r="Q14768"/>
    </row>
    <row r="14769" spans="3:17" x14ac:dyDescent="0.35">
      <c r="C14769"/>
      <c r="D14769"/>
      <c r="E14769"/>
      <c r="F14769"/>
      <c r="G14769"/>
      <c r="H14769"/>
      <c r="I14769"/>
      <c r="J14769"/>
      <c r="K14769"/>
      <c r="L14769"/>
      <c r="M14769"/>
      <c r="N14769"/>
      <c r="O14769"/>
      <c r="P14769"/>
      <c r="Q14769"/>
    </row>
    <row r="14770" spans="3:17" x14ac:dyDescent="0.35">
      <c r="C14770"/>
      <c r="D14770"/>
      <c r="E14770"/>
      <c r="F14770"/>
      <c r="G14770"/>
      <c r="H14770"/>
      <c r="I14770"/>
      <c r="J14770"/>
      <c r="K14770"/>
      <c r="L14770"/>
      <c r="M14770"/>
      <c r="N14770"/>
      <c r="O14770"/>
      <c r="P14770"/>
      <c r="Q14770"/>
    </row>
    <row r="14771" spans="3:17" x14ac:dyDescent="0.35">
      <c r="C14771"/>
      <c r="D14771"/>
      <c r="E14771"/>
      <c r="F14771"/>
      <c r="G14771"/>
      <c r="H14771"/>
      <c r="I14771"/>
      <c r="J14771"/>
      <c r="K14771"/>
      <c r="L14771"/>
      <c r="M14771"/>
      <c r="N14771"/>
      <c r="O14771"/>
      <c r="P14771"/>
      <c r="Q14771"/>
    </row>
    <row r="14772" spans="3:17" x14ac:dyDescent="0.35">
      <c r="C14772"/>
      <c r="D14772"/>
      <c r="E14772"/>
      <c r="F14772"/>
      <c r="G14772"/>
      <c r="H14772"/>
      <c r="I14772"/>
      <c r="J14772"/>
      <c r="K14772"/>
      <c r="L14772"/>
      <c r="M14772"/>
      <c r="N14772"/>
      <c r="O14772"/>
      <c r="P14772"/>
      <c r="Q14772"/>
    </row>
    <row r="14773" spans="3:17" x14ac:dyDescent="0.35">
      <c r="C14773"/>
      <c r="D14773"/>
      <c r="E14773"/>
      <c r="F14773"/>
      <c r="G14773"/>
      <c r="H14773"/>
      <c r="I14773"/>
      <c r="J14773"/>
      <c r="K14773"/>
      <c r="L14773"/>
      <c r="M14773"/>
      <c r="N14773"/>
      <c r="O14773"/>
      <c r="P14773"/>
      <c r="Q14773"/>
    </row>
    <row r="14774" spans="3:17" x14ac:dyDescent="0.35">
      <c r="C14774"/>
      <c r="D14774"/>
      <c r="E14774"/>
      <c r="F14774"/>
      <c r="G14774"/>
      <c r="H14774"/>
      <c r="I14774"/>
      <c r="J14774"/>
      <c r="K14774"/>
      <c r="L14774"/>
      <c r="M14774"/>
      <c r="N14774"/>
      <c r="O14774"/>
      <c r="P14774"/>
      <c r="Q14774"/>
    </row>
    <row r="14775" spans="3:17" x14ac:dyDescent="0.35">
      <c r="C14775"/>
      <c r="D14775"/>
      <c r="E14775"/>
      <c r="F14775"/>
      <c r="G14775"/>
      <c r="H14775"/>
      <c r="I14775"/>
      <c r="J14775"/>
      <c r="K14775"/>
      <c r="L14775"/>
      <c r="M14775"/>
      <c r="N14775"/>
      <c r="O14775"/>
      <c r="P14775"/>
      <c r="Q14775"/>
    </row>
    <row r="14776" spans="3:17" x14ac:dyDescent="0.35">
      <c r="C14776"/>
      <c r="D14776"/>
      <c r="E14776"/>
      <c r="F14776"/>
      <c r="G14776"/>
      <c r="H14776"/>
      <c r="I14776"/>
      <c r="J14776"/>
      <c r="K14776"/>
      <c r="L14776"/>
      <c r="M14776"/>
      <c r="N14776"/>
      <c r="O14776"/>
      <c r="P14776"/>
      <c r="Q14776"/>
    </row>
    <row r="14777" spans="3:17" x14ac:dyDescent="0.35">
      <c r="C14777"/>
      <c r="D14777"/>
      <c r="E14777"/>
      <c r="F14777"/>
      <c r="G14777"/>
      <c r="H14777"/>
      <c r="I14777"/>
      <c r="J14777"/>
      <c r="K14777"/>
      <c r="L14777"/>
      <c r="M14777"/>
      <c r="N14777"/>
      <c r="O14777"/>
      <c r="P14777"/>
      <c r="Q14777"/>
    </row>
    <row r="14778" spans="3:17" x14ac:dyDescent="0.35">
      <c r="C14778"/>
      <c r="D14778"/>
      <c r="E14778"/>
      <c r="F14778"/>
      <c r="G14778"/>
      <c r="H14778"/>
      <c r="I14778"/>
      <c r="J14778"/>
      <c r="K14778"/>
      <c r="L14778"/>
      <c r="M14778"/>
      <c r="N14778"/>
      <c r="O14778"/>
      <c r="P14778"/>
      <c r="Q14778"/>
    </row>
    <row r="14779" spans="3:17" x14ac:dyDescent="0.35">
      <c r="C14779"/>
      <c r="D14779"/>
      <c r="E14779"/>
      <c r="F14779"/>
      <c r="G14779"/>
      <c r="H14779"/>
      <c r="I14779"/>
      <c r="J14779"/>
      <c r="K14779"/>
      <c r="L14779"/>
      <c r="M14779"/>
      <c r="N14779"/>
      <c r="O14779"/>
      <c r="P14779"/>
      <c r="Q14779"/>
    </row>
    <row r="14780" spans="3:17" x14ac:dyDescent="0.35">
      <c r="C14780"/>
      <c r="D14780"/>
      <c r="E14780"/>
      <c r="F14780"/>
      <c r="G14780"/>
      <c r="H14780"/>
      <c r="I14780"/>
      <c r="J14780"/>
      <c r="K14780"/>
      <c r="L14780"/>
      <c r="M14780"/>
      <c r="N14780"/>
      <c r="O14780"/>
      <c r="P14780"/>
      <c r="Q14780"/>
    </row>
    <row r="14781" spans="3:17" x14ac:dyDescent="0.35">
      <c r="C14781"/>
      <c r="D14781"/>
      <c r="E14781"/>
      <c r="F14781"/>
      <c r="G14781"/>
      <c r="H14781"/>
      <c r="I14781"/>
      <c r="J14781"/>
      <c r="K14781"/>
      <c r="L14781"/>
      <c r="M14781"/>
      <c r="N14781"/>
      <c r="O14781"/>
      <c r="P14781"/>
      <c r="Q14781"/>
    </row>
    <row r="14782" spans="3:17" x14ac:dyDescent="0.35">
      <c r="C14782"/>
      <c r="D14782"/>
      <c r="E14782"/>
      <c r="F14782"/>
      <c r="G14782"/>
      <c r="H14782"/>
      <c r="I14782"/>
      <c r="J14782"/>
      <c r="K14782"/>
      <c r="L14782"/>
      <c r="M14782"/>
      <c r="N14782"/>
      <c r="O14782"/>
      <c r="P14782"/>
      <c r="Q14782"/>
    </row>
    <row r="14783" spans="3:17" x14ac:dyDescent="0.35">
      <c r="C14783"/>
      <c r="D14783"/>
      <c r="E14783"/>
      <c r="F14783"/>
      <c r="G14783"/>
      <c r="H14783"/>
      <c r="I14783"/>
      <c r="J14783"/>
      <c r="K14783"/>
      <c r="L14783"/>
      <c r="M14783"/>
      <c r="N14783"/>
      <c r="O14783"/>
      <c r="P14783"/>
      <c r="Q14783"/>
    </row>
    <row r="14784" spans="3:17" x14ac:dyDescent="0.35">
      <c r="C14784"/>
      <c r="D14784"/>
      <c r="E14784"/>
      <c r="F14784"/>
      <c r="G14784"/>
      <c r="H14784"/>
      <c r="I14784"/>
      <c r="J14784"/>
      <c r="K14784"/>
      <c r="L14784"/>
      <c r="M14784"/>
      <c r="N14784"/>
      <c r="O14784"/>
      <c r="P14784"/>
      <c r="Q14784"/>
    </row>
    <row r="14785" spans="3:17" x14ac:dyDescent="0.35">
      <c r="C14785"/>
      <c r="D14785"/>
      <c r="E14785"/>
      <c r="F14785"/>
      <c r="G14785"/>
      <c r="H14785"/>
      <c r="I14785"/>
      <c r="J14785"/>
      <c r="K14785"/>
      <c r="L14785"/>
      <c r="M14785"/>
      <c r="N14785"/>
      <c r="O14785"/>
      <c r="P14785"/>
      <c r="Q14785"/>
    </row>
    <row r="14786" spans="3:17" x14ac:dyDescent="0.35">
      <c r="C14786"/>
      <c r="D14786"/>
      <c r="E14786"/>
      <c r="F14786"/>
      <c r="G14786"/>
      <c r="H14786"/>
      <c r="I14786"/>
      <c r="J14786"/>
      <c r="K14786"/>
      <c r="L14786"/>
      <c r="M14786"/>
      <c r="N14786"/>
      <c r="O14786"/>
      <c r="P14786"/>
      <c r="Q14786"/>
    </row>
    <row r="14787" spans="3:17" x14ac:dyDescent="0.35">
      <c r="C14787"/>
      <c r="D14787"/>
      <c r="E14787"/>
      <c r="F14787"/>
      <c r="G14787"/>
      <c r="H14787"/>
      <c r="I14787"/>
      <c r="J14787"/>
      <c r="K14787"/>
      <c r="L14787"/>
      <c r="M14787"/>
      <c r="N14787"/>
      <c r="O14787"/>
      <c r="P14787"/>
      <c r="Q14787"/>
    </row>
    <row r="14788" spans="3:17" x14ac:dyDescent="0.35">
      <c r="C14788"/>
      <c r="D14788"/>
      <c r="E14788"/>
      <c r="F14788"/>
      <c r="G14788"/>
      <c r="H14788"/>
      <c r="I14788"/>
      <c r="J14788"/>
      <c r="K14788"/>
      <c r="L14788"/>
      <c r="M14788"/>
      <c r="N14788"/>
      <c r="O14788"/>
      <c r="P14788"/>
      <c r="Q14788"/>
    </row>
    <row r="14789" spans="3:17" x14ac:dyDescent="0.35">
      <c r="C14789"/>
      <c r="D14789"/>
      <c r="E14789"/>
      <c r="F14789"/>
      <c r="G14789"/>
      <c r="H14789"/>
      <c r="I14789"/>
      <c r="J14789"/>
      <c r="K14789"/>
      <c r="L14789"/>
      <c r="M14789"/>
      <c r="N14789"/>
      <c r="O14789"/>
      <c r="P14789"/>
      <c r="Q14789"/>
    </row>
    <row r="14790" spans="3:17" x14ac:dyDescent="0.35">
      <c r="C14790"/>
      <c r="D14790"/>
      <c r="E14790"/>
      <c r="F14790"/>
      <c r="G14790"/>
      <c r="H14790"/>
      <c r="I14790"/>
      <c r="J14790"/>
      <c r="K14790"/>
      <c r="L14790"/>
      <c r="M14790"/>
      <c r="N14790"/>
      <c r="O14790"/>
      <c r="P14790"/>
      <c r="Q14790"/>
    </row>
    <row r="14791" spans="3:17" x14ac:dyDescent="0.35">
      <c r="C14791"/>
      <c r="D14791"/>
      <c r="E14791"/>
      <c r="F14791"/>
      <c r="G14791"/>
      <c r="H14791"/>
      <c r="I14791"/>
      <c r="J14791"/>
      <c r="K14791"/>
      <c r="L14791"/>
      <c r="M14791"/>
      <c r="N14791"/>
      <c r="O14791"/>
      <c r="P14791"/>
      <c r="Q14791"/>
    </row>
    <row r="14792" spans="3:17" x14ac:dyDescent="0.35">
      <c r="C14792"/>
      <c r="D14792"/>
      <c r="E14792"/>
      <c r="F14792"/>
      <c r="G14792"/>
      <c r="H14792"/>
      <c r="I14792"/>
      <c r="J14792"/>
      <c r="K14792"/>
      <c r="L14792"/>
      <c r="M14792"/>
      <c r="N14792"/>
      <c r="O14792"/>
      <c r="P14792"/>
      <c r="Q14792"/>
    </row>
    <row r="14793" spans="3:17" x14ac:dyDescent="0.35">
      <c r="C14793"/>
      <c r="D14793"/>
      <c r="E14793"/>
      <c r="F14793"/>
      <c r="G14793"/>
      <c r="H14793"/>
      <c r="I14793"/>
      <c r="J14793"/>
      <c r="K14793"/>
      <c r="L14793"/>
      <c r="M14793"/>
      <c r="N14793"/>
      <c r="O14793"/>
      <c r="P14793"/>
      <c r="Q14793"/>
    </row>
    <row r="14794" spans="3:17" x14ac:dyDescent="0.35">
      <c r="C14794"/>
      <c r="D14794"/>
      <c r="E14794"/>
      <c r="F14794"/>
      <c r="G14794"/>
      <c r="H14794"/>
      <c r="I14794"/>
      <c r="J14794"/>
      <c r="K14794"/>
      <c r="L14794"/>
      <c r="M14794"/>
      <c r="N14794"/>
      <c r="O14794"/>
      <c r="P14794"/>
      <c r="Q14794"/>
    </row>
    <row r="14795" spans="3:17" x14ac:dyDescent="0.35">
      <c r="C14795"/>
      <c r="D14795"/>
      <c r="E14795"/>
      <c r="F14795"/>
      <c r="G14795"/>
      <c r="H14795"/>
      <c r="I14795"/>
      <c r="J14795"/>
      <c r="K14795"/>
      <c r="L14795"/>
      <c r="M14795"/>
      <c r="N14795"/>
      <c r="O14795"/>
      <c r="P14795"/>
      <c r="Q14795"/>
    </row>
    <row r="14796" spans="3:17" x14ac:dyDescent="0.35">
      <c r="C14796"/>
      <c r="D14796"/>
      <c r="E14796"/>
      <c r="F14796"/>
      <c r="G14796"/>
      <c r="H14796"/>
      <c r="I14796"/>
      <c r="J14796"/>
      <c r="K14796"/>
      <c r="L14796"/>
      <c r="M14796"/>
      <c r="N14796"/>
      <c r="O14796"/>
      <c r="P14796"/>
      <c r="Q14796"/>
    </row>
    <row r="14797" spans="3:17" x14ac:dyDescent="0.35">
      <c r="C14797"/>
      <c r="D14797"/>
      <c r="E14797"/>
      <c r="F14797"/>
      <c r="G14797"/>
      <c r="H14797"/>
      <c r="I14797"/>
      <c r="J14797"/>
      <c r="K14797"/>
      <c r="L14797"/>
      <c r="M14797"/>
      <c r="N14797"/>
      <c r="O14797"/>
      <c r="P14797"/>
      <c r="Q14797"/>
    </row>
    <row r="14798" spans="3:17" x14ac:dyDescent="0.35">
      <c r="C14798"/>
      <c r="D14798"/>
      <c r="E14798"/>
      <c r="F14798"/>
      <c r="G14798"/>
      <c r="H14798"/>
      <c r="I14798"/>
      <c r="J14798"/>
      <c r="K14798"/>
      <c r="L14798"/>
      <c r="M14798"/>
      <c r="N14798"/>
      <c r="O14798"/>
      <c r="P14798"/>
      <c r="Q14798"/>
    </row>
    <row r="14799" spans="3:17" x14ac:dyDescent="0.35">
      <c r="C14799"/>
      <c r="D14799"/>
      <c r="E14799"/>
      <c r="F14799"/>
      <c r="G14799"/>
      <c r="H14799"/>
      <c r="I14799"/>
      <c r="J14799"/>
      <c r="K14799"/>
      <c r="L14799"/>
      <c r="M14799"/>
      <c r="N14799"/>
      <c r="O14799"/>
      <c r="P14799"/>
      <c r="Q14799"/>
    </row>
    <row r="14800" spans="3:17" x14ac:dyDescent="0.35">
      <c r="C14800"/>
      <c r="D14800"/>
      <c r="E14800"/>
      <c r="F14800"/>
      <c r="G14800"/>
      <c r="H14800"/>
      <c r="I14800"/>
      <c r="J14800"/>
      <c r="K14800"/>
      <c r="L14800"/>
      <c r="M14800"/>
      <c r="N14800"/>
      <c r="O14800"/>
      <c r="P14800"/>
      <c r="Q14800"/>
    </row>
    <row r="14801" spans="3:17" x14ac:dyDescent="0.35">
      <c r="C14801"/>
      <c r="D14801"/>
      <c r="E14801"/>
      <c r="F14801"/>
      <c r="G14801"/>
      <c r="H14801"/>
      <c r="I14801"/>
      <c r="J14801"/>
      <c r="K14801"/>
      <c r="L14801"/>
      <c r="M14801"/>
      <c r="N14801"/>
      <c r="O14801"/>
      <c r="P14801"/>
      <c r="Q14801"/>
    </row>
    <row r="14802" spans="3:17" x14ac:dyDescent="0.35">
      <c r="C14802"/>
      <c r="D14802"/>
      <c r="E14802"/>
      <c r="F14802"/>
      <c r="G14802"/>
      <c r="H14802"/>
      <c r="I14802"/>
      <c r="J14802"/>
      <c r="K14802"/>
      <c r="L14802"/>
      <c r="M14802"/>
      <c r="N14802"/>
      <c r="O14802"/>
      <c r="P14802"/>
      <c r="Q14802"/>
    </row>
    <row r="14803" spans="3:17" x14ac:dyDescent="0.35">
      <c r="C14803"/>
      <c r="D14803"/>
      <c r="E14803"/>
      <c r="F14803"/>
      <c r="G14803"/>
      <c r="H14803"/>
      <c r="I14803"/>
      <c r="J14803"/>
      <c r="K14803"/>
      <c r="L14803"/>
      <c r="M14803"/>
      <c r="N14803"/>
      <c r="O14803"/>
      <c r="P14803"/>
      <c r="Q14803"/>
    </row>
    <row r="14804" spans="3:17" x14ac:dyDescent="0.35">
      <c r="C14804"/>
      <c r="D14804"/>
      <c r="E14804"/>
      <c r="F14804"/>
      <c r="G14804"/>
      <c r="H14804"/>
      <c r="I14804"/>
      <c r="J14804"/>
      <c r="K14804"/>
      <c r="L14804"/>
      <c r="M14804"/>
      <c r="N14804"/>
      <c r="O14804"/>
      <c r="P14804"/>
      <c r="Q14804"/>
    </row>
    <row r="14805" spans="3:17" x14ac:dyDescent="0.35">
      <c r="C14805"/>
      <c r="D14805"/>
      <c r="E14805"/>
      <c r="F14805"/>
      <c r="G14805"/>
      <c r="H14805"/>
      <c r="I14805"/>
      <c r="J14805"/>
      <c r="K14805"/>
      <c r="L14805"/>
      <c r="M14805"/>
      <c r="N14805"/>
      <c r="O14805"/>
      <c r="P14805"/>
      <c r="Q14805"/>
    </row>
    <row r="14806" spans="3:17" x14ac:dyDescent="0.35">
      <c r="C14806"/>
      <c r="D14806"/>
      <c r="E14806"/>
      <c r="F14806"/>
      <c r="G14806"/>
      <c r="H14806"/>
      <c r="I14806"/>
      <c r="J14806"/>
      <c r="K14806"/>
      <c r="L14806"/>
      <c r="M14806"/>
      <c r="N14806"/>
      <c r="O14806"/>
      <c r="P14806"/>
      <c r="Q14806"/>
    </row>
    <row r="14807" spans="3:17" x14ac:dyDescent="0.35">
      <c r="C14807"/>
      <c r="D14807"/>
      <c r="E14807"/>
      <c r="F14807"/>
      <c r="G14807"/>
      <c r="H14807"/>
      <c r="I14807"/>
      <c r="J14807"/>
      <c r="K14807"/>
      <c r="L14807"/>
      <c r="M14807"/>
      <c r="N14807"/>
      <c r="O14807"/>
      <c r="P14807"/>
      <c r="Q14807"/>
    </row>
    <row r="14808" spans="3:17" x14ac:dyDescent="0.35">
      <c r="C14808"/>
      <c r="D14808"/>
      <c r="E14808"/>
      <c r="F14808"/>
      <c r="G14808"/>
      <c r="H14808"/>
      <c r="I14808"/>
      <c r="J14808"/>
      <c r="K14808"/>
      <c r="L14808"/>
      <c r="M14808"/>
      <c r="N14808"/>
      <c r="O14808"/>
      <c r="P14808"/>
      <c r="Q14808"/>
    </row>
    <row r="14809" spans="3:17" x14ac:dyDescent="0.35">
      <c r="C14809"/>
      <c r="D14809"/>
      <c r="E14809"/>
      <c r="F14809"/>
      <c r="G14809"/>
      <c r="H14809"/>
      <c r="I14809"/>
      <c r="J14809"/>
      <c r="K14809"/>
      <c r="L14809"/>
      <c r="M14809"/>
      <c r="N14809"/>
      <c r="O14809"/>
      <c r="P14809"/>
      <c r="Q14809"/>
    </row>
    <row r="14810" spans="3:17" x14ac:dyDescent="0.35">
      <c r="C14810"/>
      <c r="D14810"/>
      <c r="E14810"/>
      <c r="F14810"/>
      <c r="G14810"/>
      <c r="H14810"/>
      <c r="I14810"/>
      <c r="J14810"/>
      <c r="K14810"/>
      <c r="L14810"/>
      <c r="M14810"/>
      <c r="N14810"/>
      <c r="O14810"/>
      <c r="P14810"/>
      <c r="Q14810"/>
    </row>
    <row r="14811" spans="3:17" x14ac:dyDescent="0.35">
      <c r="C14811"/>
      <c r="D14811"/>
      <c r="E14811"/>
      <c r="F14811"/>
      <c r="G14811"/>
      <c r="H14811"/>
      <c r="I14811"/>
      <c r="J14811"/>
      <c r="K14811"/>
      <c r="L14811"/>
      <c r="M14811"/>
      <c r="N14811"/>
      <c r="O14811"/>
      <c r="P14811"/>
      <c r="Q14811"/>
    </row>
    <row r="14812" spans="3:17" x14ac:dyDescent="0.35">
      <c r="C14812"/>
      <c r="D14812"/>
      <c r="E14812"/>
      <c r="F14812"/>
      <c r="G14812"/>
      <c r="H14812"/>
      <c r="I14812"/>
      <c r="J14812"/>
      <c r="K14812"/>
      <c r="L14812"/>
      <c r="M14812"/>
      <c r="N14812"/>
      <c r="O14812"/>
      <c r="P14812"/>
      <c r="Q14812"/>
    </row>
    <row r="14813" spans="3:17" x14ac:dyDescent="0.35">
      <c r="C14813"/>
      <c r="D14813"/>
      <c r="E14813"/>
      <c r="F14813"/>
      <c r="G14813"/>
      <c r="H14813"/>
      <c r="I14813"/>
      <c r="J14813"/>
      <c r="K14813"/>
      <c r="L14813"/>
      <c r="M14813"/>
      <c r="N14813"/>
      <c r="O14813"/>
      <c r="P14813"/>
      <c r="Q14813"/>
    </row>
    <row r="14814" spans="3:17" x14ac:dyDescent="0.35">
      <c r="C14814"/>
      <c r="D14814"/>
      <c r="E14814"/>
      <c r="F14814"/>
      <c r="G14814"/>
      <c r="H14814"/>
      <c r="I14814"/>
      <c r="J14814"/>
      <c r="K14814"/>
      <c r="L14814"/>
      <c r="M14814"/>
      <c r="N14814"/>
      <c r="O14814"/>
      <c r="P14814"/>
      <c r="Q14814"/>
    </row>
    <row r="14815" spans="3:17" x14ac:dyDescent="0.35">
      <c r="C14815"/>
      <c r="D14815"/>
      <c r="E14815"/>
      <c r="F14815"/>
      <c r="G14815"/>
      <c r="H14815"/>
      <c r="I14815"/>
      <c r="J14815"/>
      <c r="K14815"/>
      <c r="L14815"/>
      <c r="M14815"/>
      <c r="N14815"/>
      <c r="O14815"/>
      <c r="P14815"/>
      <c r="Q14815"/>
    </row>
    <row r="14816" spans="3:17" x14ac:dyDescent="0.35">
      <c r="C14816"/>
      <c r="D14816"/>
      <c r="E14816"/>
      <c r="F14816"/>
      <c r="G14816"/>
      <c r="H14816"/>
      <c r="I14816"/>
      <c r="J14816"/>
      <c r="K14816"/>
      <c r="L14816"/>
      <c r="M14816"/>
      <c r="N14816"/>
      <c r="O14816"/>
      <c r="P14816"/>
      <c r="Q14816"/>
    </row>
    <row r="14817" spans="3:17" x14ac:dyDescent="0.35">
      <c r="C14817"/>
      <c r="D14817"/>
      <c r="E14817"/>
      <c r="F14817"/>
      <c r="G14817"/>
      <c r="H14817"/>
      <c r="I14817"/>
      <c r="J14817"/>
      <c r="K14817"/>
      <c r="L14817"/>
      <c r="M14817"/>
      <c r="N14817"/>
      <c r="O14817"/>
      <c r="P14817"/>
      <c r="Q14817"/>
    </row>
    <row r="14818" spans="3:17" x14ac:dyDescent="0.35">
      <c r="C14818"/>
      <c r="D14818"/>
      <c r="E14818"/>
      <c r="F14818"/>
      <c r="G14818"/>
      <c r="H14818"/>
      <c r="I14818"/>
      <c r="J14818"/>
      <c r="K14818"/>
      <c r="L14818"/>
      <c r="M14818"/>
      <c r="N14818"/>
      <c r="O14818"/>
      <c r="P14818"/>
      <c r="Q14818"/>
    </row>
    <row r="14819" spans="3:17" x14ac:dyDescent="0.35">
      <c r="C14819"/>
      <c r="D14819"/>
      <c r="E14819"/>
      <c r="F14819"/>
      <c r="G14819"/>
      <c r="H14819"/>
      <c r="I14819"/>
      <c r="J14819"/>
      <c r="K14819"/>
      <c r="L14819"/>
      <c r="M14819"/>
      <c r="N14819"/>
      <c r="O14819"/>
      <c r="P14819"/>
      <c r="Q14819"/>
    </row>
    <row r="14820" spans="3:17" x14ac:dyDescent="0.35">
      <c r="C14820"/>
      <c r="D14820"/>
      <c r="E14820"/>
      <c r="F14820"/>
      <c r="G14820"/>
      <c r="H14820"/>
      <c r="I14820"/>
      <c r="J14820"/>
      <c r="K14820"/>
      <c r="L14820"/>
      <c r="M14820"/>
      <c r="N14820"/>
      <c r="O14820"/>
      <c r="P14820"/>
      <c r="Q14820"/>
    </row>
    <row r="14821" spans="3:17" x14ac:dyDescent="0.35">
      <c r="C14821"/>
      <c r="D14821"/>
      <c r="E14821"/>
      <c r="F14821"/>
      <c r="G14821"/>
      <c r="H14821"/>
      <c r="I14821"/>
      <c r="J14821"/>
      <c r="K14821"/>
      <c r="L14821"/>
      <c r="M14821"/>
      <c r="N14821"/>
      <c r="O14821"/>
      <c r="P14821"/>
      <c r="Q14821"/>
    </row>
    <row r="14822" spans="3:17" x14ac:dyDescent="0.35">
      <c r="C14822"/>
      <c r="D14822"/>
      <c r="E14822"/>
      <c r="F14822"/>
      <c r="G14822"/>
      <c r="H14822"/>
      <c r="I14822"/>
      <c r="J14822"/>
      <c r="K14822"/>
      <c r="L14822"/>
      <c r="M14822"/>
      <c r="N14822"/>
      <c r="O14822"/>
      <c r="P14822"/>
      <c r="Q14822"/>
    </row>
    <row r="14823" spans="3:17" x14ac:dyDescent="0.35">
      <c r="C14823"/>
      <c r="D14823"/>
      <c r="E14823"/>
      <c r="F14823"/>
      <c r="G14823"/>
      <c r="H14823"/>
      <c r="I14823"/>
      <c r="J14823"/>
      <c r="K14823"/>
      <c r="L14823"/>
      <c r="M14823"/>
      <c r="N14823"/>
      <c r="O14823"/>
      <c r="P14823"/>
      <c r="Q14823"/>
    </row>
    <row r="14824" spans="3:17" x14ac:dyDescent="0.35">
      <c r="C14824"/>
      <c r="D14824"/>
      <c r="E14824"/>
      <c r="F14824"/>
      <c r="G14824"/>
      <c r="H14824"/>
      <c r="I14824"/>
      <c r="J14824"/>
      <c r="K14824"/>
      <c r="L14824"/>
      <c r="M14824"/>
      <c r="N14824"/>
      <c r="O14824"/>
      <c r="P14824"/>
      <c r="Q14824"/>
    </row>
    <row r="14825" spans="3:17" x14ac:dyDescent="0.35">
      <c r="C14825"/>
      <c r="D14825"/>
      <c r="E14825"/>
      <c r="F14825"/>
      <c r="G14825"/>
      <c r="H14825"/>
      <c r="I14825"/>
      <c r="J14825"/>
      <c r="K14825"/>
      <c r="L14825"/>
      <c r="M14825"/>
      <c r="N14825"/>
      <c r="O14825"/>
      <c r="P14825"/>
      <c r="Q14825"/>
    </row>
    <row r="14826" spans="3:17" x14ac:dyDescent="0.35">
      <c r="C14826"/>
      <c r="D14826"/>
      <c r="E14826"/>
      <c r="F14826"/>
      <c r="G14826"/>
      <c r="H14826"/>
      <c r="I14826"/>
      <c r="J14826"/>
      <c r="K14826"/>
      <c r="L14826"/>
      <c r="M14826"/>
      <c r="N14826"/>
      <c r="O14826"/>
      <c r="P14826"/>
      <c r="Q14826"/>
    </row>
    <row r="14827" spans="3:17" x14ac:dyDescent="0.35">
      <c r="C14827"/>
      <c r="D14827"/>
      <c r="E14827"/>
      <c r="F14827"/>
      <c r="G14827"/>
      <c r="H14827"/>
      <c r="I14827"/>
      <c r="J14827"/>
      <c r="K14827"/>
      <c r="L14827"/>
      <c r="M14827"/>
      <c r="N14827"/>
      <c r="O14827"/>
      <c r="P14827"/>
      <c r="Q14827"/>
    </row>
    <row r="14828" spans="3:17" x14ac:dyDescent="0.35">
      <c r="C14828"/>
      <c r="D14828"/>
      <c r="E14828"/>
      <c r="F14828"/>
      <c r="G14828"/>
      <c r="H14828"/>
      <c r="I14828"/>
      <c r="J14828"/>
      <c r="K14828"/>
      <c r="L14828"/>
      <c r="M14828"/>
      <c r="N14828"/>
      <c r="O14828"/>
      <c r="P14828"/>
      <c r="Q14828"/>
    </row>
    <row r="14829" spans="3:17" x14ac:dyDescent="0.35">
      <c r="C14829"/>
      <c r="D14829"/>
      <c r="E14829"/>
      <c r="F14829"/>
      <c r="G14829"/>
      <c r="H14829"/>
      <c r="I14829"/>
      <c r="J14829"/>
      <c r="K14829"/>
      <c r="L14829"/>
      <c r="M14829"/>
      <c r="N14829"/>
      <c r="O14829"/>
      <c r="P14829"/>
      <c r="Q14829"/>
    </row>
    <row r="14830" spans="3:17" x14ac:dyDescent="0.35">
      <c r="C14830"/>
      <c r="D14830"/>
      <c r="E14830"/>
      <c r="F14830"/>
      <c r="G14830"/>
      <c r="H14830"/>
      <c r="I14830"/>
      <c r="J14830"/>
      <c r="K14830"/>
      <c r="L14830"/>
      <c r="M14830"/>
      <c r="N14830"/>
      <c r="O14830"/>
      <c r="P14830"/>
      <c r="Q14830"/>
    </row>
    <row r="14831" spans="3:17" x14ac:dyDescent="0.35">
      <c r="C14831"/>
      <c r="D14831"/>
      <c r="E14831"/>
      <c r="F14831"/>
      <c r="G14831"/>
      <c r="H14831"/>
      <c r="I14831"/>
      <c r="J14831"/>
      <c r="K14831"/>
      <c r="L14831"/>
      <c r="M14831"/>
      <c r="N14831"/>
      <c r="O14831"/>
      <c r="P14831"/>
      <c r="Q14831"/>
    </row>
    <row r="14832" spans="3:17" x14ac:dyDescent="0.35">
      <c r="C14832"/>
      <c r="D14832"/>
      <c r="E14832"/>
      <c r="F14832"/>
      <c r="G14832"/>
      <c r="H14832"/>
      <c r="I14832"/>
      <c r="J14832"/>
      <c r="K14832"/>
      <c r="L14832"/>
      <c r="M14832"/>
      <c r="N14832"/>
      <c r="O14832"/>
      <c r="P14832"/>
      <c r="Q14832"/>
    </row>
    <row r="14833" spans="3:17" x14ac:dyDescent="0.35">
      <c r="C14833"/>
      <c r="D14833"/>
      <c r="E14833"/>
      <c r="F14833"/>
      <c r="G14833"/>
      <c r="H14833"/>
      <c r="I14833"/>
      <c r="J14833"/>
      <c r="K14833"/>
      <c r="L14833"/>
      <c r="M14833"/>
      <c r="N14833"/>
      <c r="O14833"/>
      <c r="P14833"/>
      <c r="Q14833"/>
    </row>
    <row r="14834" spans="3:17" x14ac:dyDescent="0.35">
      <c r="C14834"/>
      <c r="D14834"/>
      <c r="E14834"/>
      <c r="F14834"/>
      <c r="G14834"/>
      <c r="H14834"/>
      <c r="I14834"/>
      <c r="J14834"/>
      <c r="K14834"/>
      <c r="L14834"/>
      <c r="M14834"/>
      <c r="N14834"/>
      <c r="O14834"/>
      <c r="P14834"/>
      <c r="Q14834"/>
    </row>
    <row r="14835" spans="3:17" x14ac:dyDescent="0.35">
      <c r="C14835"/>
      <c r="D14835"/>
      <c r="E14835"/>
      <c r="F14835"/>
      <c r="G14835"/>
      <c r="H14835"/>
      <c r="I14835"/>
      <c r="J14835"/>
      <c r="K14835"/>
      <c r="L14835"/>
      <c r="M14835"/>
      <c r="N14835"/>
      <c r="O14835"/>
      <c r="P14835"/>
      <c r="Q14835"/>
    </row>
    <row r="14836" spans="3:17" x14ac:dyDescent="0.35">
      <c r="C14836"/>
      <c r="D14836"/>
      <c r="E14836"/>
      <c r="F14836"/>
      <c r="G14836"/>
      <c r="H14836"/>
      <c r="I14836"/>
      <c r="J14836"/>
      <c r="K14836"/>
      <c r="L14836"/>
      <c r="M14836"/>
      <c r="N14836"/>
      <c r="O14836"/>
      <c r="P14836"/>
      <c r="Q14836"/>
    </row>
    <row r="14837" spans="3:17" x14ac:dyDescent="0.35">
      <c r="C14837"/>
      <c r="D14837"/>
      <c r="E14837"/>
      <c r="F14837"/>
      <c r="G14837"/>
      <c r="H14837"/>
      <c r="I14837"/>
      <c r="J14837"/>
      <c r="K14837"/>
      <c r="L14837"/>
      <c r="M14837"/>
      <c r="N14837"/>
      <c r="O14837"/>
      <c r="P14837"/>
      <c r="Q14837"/>
    </row>
    <row r="14838" spans="3:17" x14ac:dyDescent="0.35">
      <c r="C14838"/>
      <c r="D14838"/>
      <c r="E14838"/>
      <c r="F14838"/>
      <c r="G14838"/>
      <c r="H14838"/>
      <c r="I14838"/>
      <c r="J14838"/>
      <c r="K14838"/>
      <c r="L14838"/>
      <c r="M14838"/>
      <c r="N14838"/>
      <c r="O14838"/>
      <c r="P14838"/>
      <c r="Q14838"/>
    </row>
    <row r="14839" spans="3:17" x14ac:dyDescent="0.35">
      <c r="C14839"/>
      <c r="D14839"/>
      <c r="E14839"/>
      <c r="F14839"/>
      <c r="G14839"/>
      <c r="H14839"/>
      <c r="I14839"/>
      <c r="J14839"/>
      <c r="K14839"/>
      <c r="L14839"/>
      <c r="M14839"/>
      <c r="N14839"/>
      <c r="O14839"/>
      <c r="P14839"/>
      <c r="Q14839"/>
    </row>
    <row r="14840" spans="3:17" x14ac:dyDescent="0.35">
      <c r="C14840"/>
      <c r="D14840"/>
      <c r="E14840"/>
      <c r="F14840"/>
      <c r="G14840"/>
      <c r="H14840"/>
      <c r="I14840"/>
      <c r="J14840"/>
      <c r="K14840"/>
      <c r="L14840"/>
      <c r="M14840"/>
      <c r="N14840"/>
      <c r="O14840"/>
      <c r="P14840"/>
      <c r="Q14840"/>
    </row>
    <row r="14841" spans="3:17" x14ac:dyDescent="0.35">
      <c r="C14841"/>
      <c r="D14841"/>
      <c r="E14841"/>
      <c r="F14841"/>
      <c r="G14841"/>
      <c r="H14841"/>
      <c r="I14841"/>
      <c r="J14841"/>
      <c r="K14841"/>
      <c r="L14841"/>
      <c r="M14841"/>
      <c r="N14841"/>
      <c r="O14841"/>
      <c r="P14841"/>
      <c r="Q14841"/>
    </row>
    <row r="14842" spans="3:17" x14ac:dyDescent="0.35">
      <c r="C14842"/>
      <c r="D14842"/>
      <c r="E14842"/>
      <c r="F14842"/>
      <c r="G14842"/>
      <c r="H14842"/>
      <c r="I14842"/>
      <c r="J14842"/>
      <c r="K14842"/>
      <c r="L14842"/>
      <c r="M14842"/>
      <c r="N14842"/>
      <c r="O14842"/>
      <c r="P14842"/>
      <c r="Q14842"/>
    </row>
    <row r="14843" spans="3:17" x14ac:dyDescent="0.35">
      <c r="C14843"/>
      <c r="D14843"/>
      <c r="E14843"/>
      <c r="F14843"/>
      <c r="G14843"/>
      <c r="H14843"/>
      <c r="I14843"/>
      <c r="J14843"/>
      <c r="K14843"/>
      <c r="L14843"/>
      <c r="M14843"/>
      <c r="N14843"/>
      <c r="O14843"/>
      <c r="P14843"/>
      <c r="Q14843"/>
    </row>
    <row r="14844" spans="3:17" x14ac:dyDescent="0.35">
      <c r="C14844"/>
      <c r="D14844"/>
      <c r="E14844"/>
      <c r="F14844"/>
      <c r="G14844"/>
      <c r="H14844"/>
      <c r="I14844"/>
      <c r="J14844"/>
      <c r="K14844"/>
      <c r="L14844"/>
      <c r="M14844"/>
      <c r="N14844"/>
      <c r="O14844"/>
      <c r="P14844"/>
      <c r="Q14844"/>
    </row>
    <row r="14845" spans="3:17" x14ac:dyDescent="0.35">
      <c r="C14845"/>
      <c r="D14845"/>
      <c r="E14845"/>
      <c r="F14845"/>
      <c r="G14845"/>
      <c r="H14845"/>
      <c r="I14845"/>
      <c r="J14845"/>
      <c r="K14845"/>
      <c r="L14845"/>
      <c r="M14845"/>
      <c r="N14845"/>
      <c r="O14845"/>
      <c r="P14845"/>
      <c r="Q14845"/>
    </row>
    <row r="14846" spans="3:17" x14ac:dyDescent="0.35">
      <c r="C14846"/>
      <c r="D14846"/>
      <c r="E14846"/>
      <c r="F14846"/>
      <c r="G14846"/>
      <c r="H14846"/>
      <c r="I14846"/>
      <c r="J14846"/>
      <c r="K14846"/>
      <c r="L14846"/>
      <c r="M14846"/>
      <c r="N14846"/>
      <c r="O14846"/>
      <c r="P14846"/>
      <c r="Q14846"/>
    </row>
    <row r="14847" spans="3:17" x14ac:dyDescent="0.35">
      <c r="C14847"/>
      <c r="D14847"/>
      <c r="E14847"/>
      <c r="F14847"/>
      <c r="G14847"/>
      <c r="H14847"/>
      <c r="I14847"/>
      <c r="J14847"/>
      <c r="K14847"/>
      <c r="L14847"/>
      <c r="M14847"/>
      <c r="N14847"/>
      <c r="O14847"/>
      <c r="P14847"/>
      <c r="Q14847"/>
    </row>
    <row r="14848" spans="3:17" x14ac:dyDescent="0.35">
      <c r="C14848"/>
      <c r="D14848"/>
      <c r="E14848"/>
      <c r="F14848"/>
      <c r="G14848"/>
      <c r="H14848"/>
      <c r="I14848"/>
      <c r="J14848"/>
      <c r="K14848"/>
      <c r="L14848"/>
      <c r="M14848"/>
      <c r="N14848"/>
      <c r="O14848"/>
      <c r="P14848"/>
      <c r="Q14848"/>
    </row>
    <row r="14849" spans="3:17" x14ac:dyDescent="0.35">
      <c r="C14849"/>
      <c r="D14849"/>
      <c r="E14849"/>
      <c r="F14849"/>
      <c r="G14849"/>
      <c r="H14849"/>
      <c r="I14849"/>
      <c r="J14849"/>
      <c r="K14849"/>
      <c r="L14849"/>
      <c r="M14849"/>
      <c r="N14849"/>
      <c r="O14849"/>
      <c r="P14849"/>
      <c r="Q14849"/>
    </row>
    <row r="14850" spans="3:17" x14ac:dyDescent="0.35">
      <c r="C14850"/>
      <c r="D14850"/>
      <c r="E14850"/>
      <c r="F14850"/>
      <c r="G14850"/>
      <c r="H14850"/>
      <c r="I14850"/>
      <c r="J14850"/>
      <c r="K14850"/>
      <c r="L14850"/>
      <c r="M14850"/>
      <c r="N14850"/>
      <c r="O14850"/>
      <c r="P14850"/>
      <c r="Q14850"/>
    </row>
    <row r="14851" spans="3:17" x14ac:dyDescent="0.35">
      <c r="C14851"/>
      <c r="D14851"/>
      <c r="E14851"/>
      <c r="F14851"/>
      <c r="G14851"/>
      <c r="H14851"/>
      <c r="I14851"/>
      <c r="J14851"/>
      <c r="K14851"/>
      <c r="L14851"/>
      <c r="M14851"/>
      <c r="N14851"/>
      <c r="O14851"/>
      <c r="P14851"/>
      <c r="Q14851"/>
    </row>
    <row r="14852" spans="3:17" x14ac:dyDescent="0.35">
      <c r="C14852"/>
      <c r="D14852"/>
      <c r="E14852"/>
      <c r="F14852"/>
      <c r="G14852"/>
      <c r="H14852"/>
      <c r="I14852"/>
      <c r="J14852"/>
      <c r="K14852"/>
      <c r="L14852"/>
      <c r="M14852"/>
      <c r="N14852"/>
      <c r="O14852"/>
      <c r="P14852"/>
      <c r="Q14852"/>
    </row>
    <row r="14853" spans="3:17" x14ac:dyDescent="0.35">
      <c r="C14853"/>
      <c r="D14853"/>
      <c r="E14853"/>
      <c r="F14853"/>
      <c r="G14853"/>
      <c r="H14853"/>
      <c r="I14853"/>
      <c r="J14853"/>
      <c r="K14853"/>
      <c r="L14853"/>
      <c r="M14853"/>
      <c r="N14853"/>
      <c r="O14853"/>
      <c r="P14853"/>
      <c r="Q14853"/>
    </row>
    <row r="14854" spans="3:17" x14ac:dyDescent="0.35">
      <c r="C14854"/>
      <c r="D14854"/>
      <c r="E14854"/>
      <c r="F14854"/>
      <c r="G14854"/>
      <c r="H14854"/>
      <c r="I14854"/>
      <c r="J14854"/>
      <c r="K14854"/>
      <c r="L14854"/>
      <c r="M14854"/>
      <c r="N14854"/>
      <c r="O14854"/>
      <c r="P14854"/>
      <c r="Q14854"/>
    </row>
    <row r="14855" spans="3:17" x14ac:dyDescent="0.35">
      <c r="C14855"/>
      <c r="D14855"/>
      <c r="E14855"/>
      <c r="F14855"/>
      <c r="G14855"/>
      <c r="H14855"/>
      <c r="I14855"/>
      <c r="J14855"/>
      <c r="K14855"/>
      <c r="L14855"/>
      <c r="M14855"/>
      <c r="N14855"/>
      <c r="O14855"/>
      <c r="P14855"/>
      <c r="Q14855"/>
    </row>
    <row r="14856" spans="3:17" x14ac:dyDescent="0.35">
      <c r="C14856"/>
      <c r="D14856"/>
      <c r="E14856"/>
      <c r="F14856"/>
      <c r="G14856"/>
      <c r="H14856"/>
      <c r="I14856"/>
      <c r="J14856"/>
      <c r="K14856"/>
      <c r="L14856"/>
      <c r="M14856"/>
      <c r="N14856"/>
      <c r="O14856"/>
      <c r="P14856"/>
      <c r="Q14856"/>
    </row>
    <row r="14857" spans="3:17" x14ac:dyDescent="0.35">
      <c r="C14857"/>
      <c r="D14857"/>
      <c r="E14857"/>
      <c r="F14857"/>
      <c r="G14857"/>
      <c r="H14857"/>
      <c r="I14857"/>
      <c r="J14857"/>
      <c r="K14857"/>
      <c r="L14857"/>
      <c r="M14857"/>
      <c r="N14857"/>
      <c r="O14857"/>
      <c r="P14857"/>
      <c r="Q14857"/>
    </row>
    <row r="14858" spans="3:17" x14ac:dyDescent="0.35">
      <c r="C14858"/>
      <c r="D14858"/>
      <c r="E14858"/>
      <c r="F14858"/>
      <c r="G14858"/>
      <c r="H14858"/>
      <c r="I14858"/>
      <c r="J14858"/>
      <c r="K14858"/>
      <c r="L14858"/>
      <c r="M14858"/>
      <c r="N14858"/>
      <c r="O14858"/>
      <c r="P14858"/>
      <c r="Q14858"/>
    </row>
    <row r="14859" spans="3:17" x14ac:dyDescent="0.35">
      <c r="C14859"/>
      <c r="D14859"/>
      <c r="E14859"/>
      <c r="F14859"/>
      <c r="G14859"/>
      <c r="H14859"/>
      <c r="I14859"/>
      <c r="J14859"/>
      <c r="K14859"/>
      <c r="L14859"/>
      <c r="M14859"/>
      <c r="N14859"/>
      <c r="O14859"/>
      <c r="P14859"/>
      <c r="Q14859"/>
    </row>
    <row r="14860" spans="3:17" x14ac:dyDescent="0.35">
      <c r="C14860"/>
      <c r="D14860"/>
      <c r="E14860"/>
      <c r="F14860"/>
      <c r="G14860"/>
      <c r="H14860"/>
      <c r="I14860"/>
      <c r="J14860"/>
      <c r="K14860"/>
      <c r="L14860"/>
      <c r="M14860"/>
      <c r="N14860"/>
      <c r="O14860"/>
      <c r="P14860"/>
      <c r="Q14860"/>
    </row>
    <row r="14861" spans="3:17" x14ac:dyDescent="0.35">
      <c r="C14861"/>
      <c r="D14861"/>
      <c r="E14861"/>
      <c r="F14861"/>
      <c r="G14861"/>
      <c r="H14861"/>
      <c r="I14861"/>
      <c r="J14861"/>
      <c r="K14861"/>
      <c r="L14861"/>
      <c r="M14861"/>
      <c r="N14861"/>
      <c r="O14861"/>
      <c r="P14861"/>
      <c r="Q14861"/>
    </row>
    <row r="14862" spans="3:17" x14ac:dyDescent="0.35">
      <c r="C14862"/>
      <c r="D14862"/>
      <c r="E14862"/>
      <c r="F14862"/>
      <c r="G14862"/>
      <c r="H14862"/>
      <c r="I14862"/>
      <c r="J14862"/>
      <c r="K14862"/>
      <c r="L14862"/>
      <c r="M14862"/>
      <c r="N14862"/>
      <c r="O14862"/>
      <c r="P14862"/>
      <c r="Q14862"/>
    </row>
    <row r="14863" spans="3:17" x14ac:dyDescent="0.35">
      <c r="C14863"/>
      <c r="D14863"/>
      <c r="E14863"/>
      <c r="F14863"/>
      <c r="G14863"/>
      <c r="H14863"/>
      <c r="I14863"/>
      <c r="J14863"/>
      <c r="K14863"/>
      <c r="L14863"/>
      <c r="M14863"/>
      <c r="N14863"/>
      <c r="O14863"/>
      <c r="P14863"/>
      <c r="Q14863"/>
    </row>
    <row r="14864" spans="3:17" x14ac:dyDescent="0.35">
      <c r="C14864"/>
      <c r="D14864"/>
      <c r="E14864"/>
      <c r="F14864"/>
      <c r="G14864"/>
      <c r="H14864"/>
      <c r="I14864"/>
      <c r="J14864"/>
      <c r="K14864"/>
      <c r="L14864"/>
      <c r="M14864"/>
      <c r="N14864"/>
      <c r="O14864"/>
      <c r="P14864"/>
      <c r="Q14864"/>
    </row>
    <row r="14865" spans="3:17" x14ac:dyDescent="0.35">
      <c r="C14865"/>
      <c r="D14865"/>
      <c r="E14865"/>
      <c r="F14865"/>
      <c r="G14865"/>
      <c r="H14865"/>
      <c r="I14865"/>
      <c r="J14865"/>
      <c r="K14865"/>
      <c r="L14865"/>
      <c r="M14865"/>
      <c r="N14865"/>
      <c r="O14865"/>
      <c r="P14865"/>
      <c r="Q14865"/>
    </row>
    <row r="14866" spans="3:17" x14ac:dyDescent="0.35">
      <c r="C14866"/>
      <c r="D14866"/>
      <c r="E14866"/>
      <c r="F14866"/>
      <c r="G14866"/>
      <c r="H14866"/>
      <c r="I14866"/>
      <c r="J14866"/>
      <c r="K14866"/>
      <c r="L14866"/>
      <c r="M14866"/>
      <c r="N14866"/>
      <c r="O14866"/>
      <c r="P14866"/>
      <c r="Q14866"/>
    </row>
    <row r="14867" spans="3:17" x14ac:dyDescent="0.35">
      <c r="C14867"/>
      <c r="D14867"/>
      <c r="E14867"/>
      <c r="F14867"/>
      <c r="G14867"/>
      <c r="H14867"/>
      <c r="I14867"/>
      <c r="J14867"/>
      <c r="K14867"/>
      <c r="L14867"/>
      <c r="M14867"/>
      <c r="N14867"/>
      <c r="O14867"/>
      <c r="P14867"/>
      <c r="Q14867"/>
    </row>
    <row r="14868" spans="3:17" x14ac:dyDescent="0.35">
      <c r="C14868"/>
      <c r="D14868"/>
      <c r="E14868"/>
      <c r="F14868"/>
      <c r="G14868"/>
      <c r="H14868"/>
      <c r="I14868"/>
      <c r="J14868"/>
      <c r="K14868"/>
      <c r="L14868"/>
      <c r="M14868"/>
      <c r="N14868"/>
      <c r="O14868"/>
      <c r="P14868"/>
      <c r="Q14868"/>
    </row>
    <row r="14869" spans="3:17" x14ac:dyDescent="0.35">
      <c r="C14869"/>
      <c r="D14869"/>
      <c r="E14869"/>
      <c r="F14869"/>
      <c r="G14869"/>
      <c r="H14869"/>
      <c r="I14869"/>
      <c r="J14869"/>
      <c r="K14869"/>
      <c r="L14869"/>
      <c r="M14869"/>
      <c r="N14869"/>
      <c r="O14869"/>
      <c r="P14869"/>
      <c r="Q14869"/>
    </row>
    <row r="14870" spans="3:17" x14ac:dyDescent="0.35">
      <c r="C14870"/>
      <c r="D14870"/>
      <c r="E14870"/>
      <c r="F14870"/>
      <c r="G14870"/>
      <c r="H14870"/>
      <c r="I14870"/>
      <c r="J14870"/>
      <c r="K14870"/>
      <c r="L14870"/>
      <c r="M14870"/>
      <c r="N14870"/>
      <c r="O14870"/>
      <c r="P14870"/>
      <c r="Q14870"/>
    </row>
    <row r="14871" spans="3:17" x14ac:dyDescent="0.35">
      <c r="C14871"/>
      <c r="D14871"/>
      <c r="E14871"/>
      <c r="F14871"/>
      <c r="G14871"/>
      <c r="H14871"/>
      <c r="I14871"/>
      <c r="J14871"/>
      <c r="K14871"/>
      <c r="L14871"/>
      <c r="M14871"/>
      <c r="N14871"/>
      <c r="O14871"/>
      <c r="P14871"/>
      <c r="Q14871"/>
    </row>
    <row r="14872" spans="3:17" x14ac:dyDescent="0.35">
      <c r="C14872"/>
      <c r="D14872"/>
      <c r="E14872"/>
      <c r="F14872"/>
      <c r="G14872"/>
      <c r="H14872"/>
      <c r="I14872"/>
      <c r="J14872"/>
      <c r="K14872"/>
      <c r="L14872"/>
      <c r="M14872"/>
      <c r="N14872"/>
      <c r="O14872"/>
      <c r="P14872"/>
      <c r="Q14872"/>
    </row>
    <row r="14873" spans="3:17" x14ac:dyDescent="0.35">
      <c r="C14873"/>
      <c r="D14873"/>
      <c r="E14873"/>
      <c r="F14873"/>
      <c r="G14873"/>
      <c r="H14873"/>
      <c r="I14873"/>
      <c r="J14873"/>
      <c r="K14873"/>
      <c r="L14873"/>
      <c r="M14873"/>
      <c r="N14873"/>
      <c r="O14873"/>
      <c r="P14873"/>
      <c r="Q14873"/>
    </row>
    <row r="14874" spans="3:17" x14ac:dyDescent="0.35">
      <c r="C14874"/>
      <c r="D14874"/>
      <c r="E14874"/>
      <c r="F14874"/>
      <c r="G14874"/>
      <c r="H14874"/>
      <c r="I14874"/>
      <c r="J14874"/>
      <c r="K14874"/>
      <c r="L14874"/>
      <c r="M14874"/>
      <c r="N14874"/>
      <c r="O14874"/>
      <c r="P14874"/>
      <c r="Q14874"/>
    </row>
    <row r="14875" spans="3:17" x14ac:dyDescent="0.35">
      <c r="C14875"/>
      <c r="D14875"/>
      <c r="E14875"/>
      <c r="F14875"/>
      <c r="G14875"/>
      <c r="H14875"/>
      <c r="I14875"/>
      <c r="J14875"/>
      <c r="K14875"/>
      <c r="L14875"/>
      <c r="M14875"/>
      <c r="N14875"/>
      <c r="O14875"/>
      <c r="P14875"/>
      <c r="Q14875"/>
    </row>
    <row r="14876" spans="3:17" x14ac:dyDescent="0.35">
      <c r="C14876"/>
      <c r="D14876"/>
      <c r="E14876"/>
      <c r="F14876"/>
      <c r="G14876"/>
      <c r="H14876"/>
      <c r="I14876"/>
      <c r="J14876"/>
      <c r="K14876"/>
      <c r="L14876"/>
      <c r="M14876"/>
      <c r="N14876"/>
      <c r="O14876"/>
      <c r="P14876"/>
      <c r="Q14876"/>
    </row>
    <row r="14877" spans="3:17" x14ac:dyDescent="0.35">
      <c r="C14877"/>
      <c r="D14877"/>
      <c r="E14877"/>
      <c r="F14877"/>
      <c r="G14877"/>
      <c r="H14877"/>
      <c r="I14877"/>
      <c r="J14877"/>
      <c r="K14877"/>
      <c r="L14877"/>
      <c r="M14877"/>
      <c r="N14877"/>
      <c r="O14877"/>
      <c r="P14877"/>
      <c r="Q14877"/>
    </row>
    <row r="14878" spans="3:17" x14ac:dyDescent="0.35">
      <c r="C14878"/>
      <c r="D14878"/>
      <c r="E14878"/>
      <c r="F14878"/>
      <c r="G14878"/>
      <c r="H14878"/>
      <c r="I14878"/>
      <c r="J14878"/>
      <c r="K14878"/>
      <c r="L14878"/>
      <c r="M14878"/>
      <c r="N14878"/>
      <c r="O14878"/>
      <c r="P14878"/>
      <c r="Q14878"/>
    </row>
    <row r="14879" spans="3:17" x14ac:dyDescent="0.35">
      <c r="C14879"/>
      <c r="D14879"/>
      <c r="E14879"/>
      <c r="F14879"/>
      <c r="G14879"/>
      <c r="H14879"/>
      <c r="I14879"/>
      <c r="J14879"/>
      <c r="K14879"/>
      <c r="L14879"/>
      <c r="M14879"/>
      <c r="N14879"/>
      <c r="O14879"/>
      <c r="P14879"/>
      <c r="Q14879"/>
    </row>
    <row r="14880" spans="3:17" x14ac:dyDescent="0.35">
      <c r="C14880"/>
      <c r="D14880"/>
      <c r="E14880"/>
      <c r="F14880"/>
      <c r="G14880"/>
      <c r="H14880"/>
      <c r="I14880"/>
      <c r="J14880"/>
      <c r="K14880"/>
      <c r="L14880"/>
      <c r="M14880"/>
      <c r="N14880"/>
      <c r="O14880"/>
      <c r="P14880"/>
      <c r="Q14880"/>
    </row>
    <row r="14881" spans="3:17" x14ac:dyDescent="0.35">
      <c r="C14881"/>
      <c r="D14881"/>
      <c r="E14881"/>
      <c r="F14881"/>
      <c r="G14881"/>
      <c r="H14881"/>
      <c r="I14881"/>
      <c r="J14881"/>
      <c r="K14881"/>
      <c r="L14881"/>
      <c r="M14881"/>
      <c r="N14881"/>
      <c r="O14881"/>
      <c r="P14881"/>
      <c r="Q14881"/>
    </row>
    <row r="14882" spans="3:17" x14ac:dyDescent="0.35">
      <c r="C14882"/>
      <c r="D14882"/>
      <c r="E14882"/>
      <c r="F14882"/>
      <c r="G14882"/>
      <c r="H14882"/>
      <c r="I14882"/>
      <c r="J14882"/>
      <c r="K14882"/>
      <c r="L14882"/>
      <c r="M14882"/>
      <c r="N14882"/>
      <c r="O14882"/>
      <c r="P14882"/>
      <c r="Q14882"/>
    </row>
    <row r="14883" spans="3:17" x14ac:dyDescent="0.35">
      <c r="C14883"/>
      <c r="D14883"/>
      <c r="E14883"/>
      <c r="F14883"/>
      <c r="G14883"/>
      <c r="H14883"/>
      <c r="I14883"/>
      <c r="J14883"/>
      <c r="K14883"/>
      <c r="L14883"/>
      <c r="M14883"/>
      <c r="N14883"/>
      <c r="O14883"/>
      <c r="P14883"/>
      <c r="Q14883"/>
    </row>
    <row r="14884" spans="3:17" x14ac:dyDescent="0.35">
      <c r="C14884"/>
      <c r="D14884"/>
      <c r="E14884"/>
      <c r="F14884"/>
      <c r="G14884"/>
      <c r="H14884"/>
      <c r="I14884"/>
      <c r="J14884"/>
      <c r="K14884"/>
      <c r="L14884"/>
      <c r="M14884"/>
      <c r="N14884"/>
      <c r="O14884"/>
      <c r="P14884"/>
      <c r="Q14884"/>
    </row>
    <row r="14885" spans="3:17" x14ac:dyDescent="0.35">
      <c r="C14885"/>
      <c r="D14885"/>
      <c r="E14885"/>
      <c r="F14885"/>
      <c r="G14885"/>
      <c r="H14885"/>
      <c r="I14885"/>
      <c r="J14885"/>
      <c r="K14885"/>
      <c r="L14885"/>
      <c r="M14885"/>
      <c r="N14885"/>
      <c r="O14885"/>
      <c r="P14885"/>
      <c r="Q14885"/>
    </row>
    <row r="14886" spans="3:17" x14ac:dyDescent="0.35">
      <c r="C14886"/>
      <c r="D14886"/>
      <c r="E14886"/>
      <c r="F14886"/>
      <c r="G14886"/>
      <c r="H14886"/>
      <c r="I14886"/>
      <c r="J14886"/>
      <c r="K14886"/>
      <c r="L14886"/>
      <c r="M14886"/>
      <c r="N14886"/>
      <c r="O14886"/>
      <c r="P14886"/>
      <c r="Q14886"/>
    </row>
    <row r="14887" spans="3:17" x14ac:dyDescent="0.35">
      <c r="C14887"/>
      <c r="D14887"/>
      <c r="E14887"/>
      <c r="F14887"/>
      <c r="G14887"/>
      <c r="H14887"/>
      <c r="I14887"/>
      <c r="J14887"/>
      <c r="K14887"/>
      <c r="L14887"/>
      <c r="M14887"/>
      <c r="N14887"/>
      <c r="O14887"/>
      <c r="P14887"/>
      <c r="Q14887"/>
    </row>
    <row r="14888" spans="3:17" x14ac:dyDescent="0.35">
      <c r="C14888"/>
      <c r="D14888"/>
      <c r="E14888"/>
      <c r="F14888"/>
      <c r="G14888"/>
      <c r="H14888"/>
      <c r="I14888"/>
      <c r="J14888"/>
      <c r="K14888"/>
      <c r="L14888"/>
      <c r="M14888"/>
      <c r="N14888"/>
      <c r="O14888"/>
      <c r="P14888"/>
      <c r="Q14888"/>
    </row>
    <row r="14889" spans="3:17" x14ac:dyDescent="0.35">
      <c r="C14889"/>
      <c r="D14889"/>
      <c r="E14889"/>
      <c r="F14889"/>
      <c r="G14889"/>
      <c r="H14889"/>
      <c r="I14889"/>
      <c r="J14889"/>
      <c r="K14889"/>
      <c r="L14889"/>
      <c r="M14889"/>
      <c r="N14889"/>
      <c r="O14889"/>
      <c r="P14889"/>
      <c r="Q14889"/>
    </row>
    <row r="14890" spans="3:17" x14ac:dyDescent="0.35">
      <c r="C14890"/>
      <c r="D14890"/>
      <c r="E14890"/>
      <c r="F14890"/>
      <c r="G14890"/>
      <c r="H14890"/>
      <c r="I14890"/>
      <c r="J14890"/>
      <c r="K14890"/>
      <c r="L14890"/>
      <c r="M14890"/>
      <c r="N14890"/>
      <c r="O14890"/>
      <c r="P14890"/>
      <c r="Q14890"/>
    </row>
    <row r="14891" spans="3:17" x14ac:dyDescent="0.35">
      <c r="C14891"/>
      <c r="D14891"/>
      <c r="E14891"/>
      <c r="F14891"/>
      <c r="G14891"/>
      <c r="H14891"/>
      <c r="I14891"/>
      <c r="J14891"/>
      <c r="K14891"/>
      <c r="L14891"/>
      <c r="M14891"/>
      <c r="N14891"/>
      <c r="O14891"/>
      <c r="P14891"/>
      <c r="Q14891"/>
    </row>
    <row r="14892" spans="3:17" x14ac:dyDescent="0.35">
      <c r="C14892"/>
      <c r="D14892"/>
      <c r="E14892"/>
      <c r="F14892"/>
      <c r="G14892"/>
      <c r="H14892"/>
      <c r="I14892"/>
      <c r="J14892"/>
      <c r="K14892"/>
      <c r="L14892"/>
      <c r="M14892"/>
      <c r="N14892"/>
      <c r="O14892"/>
      <c r="P14892"/>
      <c r="Q14892"/>
    </row>
    <row r="14893" spans="3:17" x14ac:dyDescent="0.35">
      <c r="C14893"/>
      <c r="D14893"/>
      <c r="E14893"/>
      <c r="F14893"/>
      <c r="G14893"/>
      <c r="H14893"/>
      <c r="I14893"/>
      <c r="J14893"/>
      <c r="K14893"/>
      <c r="L14893"/>
      <c r="M14893"/>
      <c r="N14893"/>
      <c r="O14893"/>
      <c r="P14893"/>
      <c r="Q14893"/>
    </row>
    <row r="14894" spans="3:17" x14ac:dyDescent="0.35">
      <c r="C14894"/>
      <c r="D14894"/>
      <c r="E14894"/>
      <c r="F14894"/>
      <c r="G14894"/>
      <c r="H14894"/>
      <c r="I14894"/>
      <c r="J14894"/>
      <c r="K14894"/>
      <c r="L14894"/>
      <c r="M14894"/>
      <c r="N14894"/>
      <c r="O14894"/>
      <c r="P14894"/>
      <c r="Q14894"/>
    </row>
    <row r="14895" spans="3:17" x14ac:dyDescent="0.35">
      <c r="C14895"/>
      <c r="D14895"/>
      <c r="E14895"/>
      <c r="F14895"/>
      <c r="G14895"/>
      <c r="H14895"/>
      <c r="I14895"/>
      <c r="J14895"/>
      <c r="K14895"/>
      <c r="L14895"/>
      <c r="M14895"/>
      <c r="N14895"/>
      <c r="O14895"/>
      <c r="P14895"/>
      <c r="Q14895"/>
    </row>
    <row r="14896" spans="3:17" x14ac:dyDescent="0.35">
      <c r="C14896"/>
      <c r="D14896"/>
      <c r="E14896"/>
      <c r="F14896"/>
      <c r="G14896"/>
      <c r="H14896"/>
      <c r="I14896"/>
      <c r="J14896"/>
      <c r="K14896"/>
      <c r="L14896"/>
      <c r="M14896"/>
      <c r="N14896"/>
      <c r="O14896"/>
      <c r="P14896"/>
      <c r="Q14896"/>
    </row>
    <row r="14897" spans="3:17" x14ac:dyDescent="0.35">
      <c r="C14897"/>
      <c r="D14897"/>
      <c r="E14897"/>
      <c r="F14897"/>
      <c r="G14897"/>
      <c r="H14897"/>
      <c r="I14897"/>
      <c r="J14897"/>
      <c r="K14897"/>
      <c r="L14897"/>
      <c r="M14897"/>
      <c r="N14897"/>
      <c r="O14897"/>
      <c r="P14897"/>
      <c r="Q14897"/>
    </row>
    <row r="14898" spans="3:17" x14ac:dyDescent="0.35">
      <c r="C14898"/>
      <c r="D14898"/>
      <c r="E14898"/>
      <c r="F14898"/>
      <c r="G14898"/>
      <c r="H14898"/>
      <c r="I14898"/>
      <c r="J14898"/>
      <c r="K14898"/>
      <c r="L14898"/>
      <c r="M14898"/>
      <c r="N14898"/>
      <c r="O14898"/>
      <c r="P14898"/>
      <c r="Q14898"/>
    </row>
    <row r="14899" spans="3:17" x14ac:dyDescent="0.35">
      <c r="C14899"/>
      <c r="D14899"/>
      <c r="E14899"/>
      <c r="F14899"/>
      <c r="G14899"/>
      <c r="H14899"/>
      <c r="I14899"/>
      <c r="J14899"/>
      <c r="K14899"/>
      <c r="L14899"/>
      <c r="M14899"/>
      <c r="N14899"/>
      <c r="O14899"/>
      <c r="P14899"/>
      <c r="Q14899"/>
    </row>
    <row r="14900" spans="3:17" x14ac:dyDescent="0.35">
      <c r="C14900"/>
      <c r="D14900"/>
      <c r="E14900"/>
      <c r="F14900"/>
      <c r="G14900"/>
      <c r="H14900"/>
      <c r="I14900"/>
      <c r="J14900"/>
      <c r="K14900"/>
      <c r="L14900"/>
      <c r="M14900"/>
      <c r="N14900"/>
      <c r="O14900"/>
      <c r="P14900"/>
      <c r="Q14900"/>
    </row>
    <row r="14901" spans="3:17" x14ac:dyDescent="0.35">
      <c r="C14901"/>
      <c r="D14901"/>
      <c r="E14901"/>
      <c r="F14901"/>
      <c r="G14901"/>
      <c r="H14901"/>
      <c r="I14901"/>
      <c r="J14901"/>
      <c r="K14901"/>
      <c r="L14901"/>
      <c r="M14901"/>
      <c r="N14901"/>
      <c r="O14901"/>
      <c r="P14901"/>
      <c r="Q14901"/>
    </row>
    <row r="14902" spans="3:17" x14ac:dyDescent="0.35">
      <c r="C14902"/>
      <c r="D14902"/>
      <c r="E14902"/>
      <c r="F14902"/>
      <c r="G14902"/>
      <c r="H14902"/>
      <c r="I14902"/>
      <c r="J14902"/>
      <c r="K14902"/>
      <c r="L14902"/>
      <c r="M14902"/>
      <c r="N14902"/>
      <c r="O14902"/>
      <c r="P14902"/>
      <c r="Q14902"/>
    </row>
    <row r="14903" spans="3:17" x14ac:dyDescent="0.35">
      <c r="C14903"/>
      <c r="D14903"/>
      <c r="E14903"/>
      <c r="F14903"/>
      <c r="G14903"/>
      <c r="H14903"/>
      <c r="I14903"/>
      <c r="J14903"/>
      <c r="K14903"/>
      <c r="L14903"/>
      <c r="M14903"/>
      <c r="N14903"/>
      <c r="O14903"/>
      <c r="P14903"/>
      <c r="Q14903"/>
    </row>
    <row r="14904" spans="3:17" x14ac:dyDescent="0.35">
      <c r="C14904"/>
      <c r="D14904"/>
      <c r="E14904"/>
      <c r="F14904"/>
      <c r="G14904"/>
      <c r="H14904"/>
      <c r="I14904"/>
      <c r="J14904"/>
      <c r="K14904"/>
      <c r="L14904"/>
      <c r="M14904"/>
      <c r="N14904"/>
      <c r="O14904"/>
      <c r="P14904"/>
      <c r="Q14904"/>
    </row>
    <row r="14905" spans="3:17" x14ac:dyDescent="0.35">
      <c r="C14905"/>
      <c r="D14905"/>
      <c r="E14905"/>
      <c r="F14905"/>
      <c r="G14905"/>
      <c r="H14905"/>
      <c r="I14905"/>
      <c r="J14905"/>
      <c r="K14905"/>
      <c r="L14905"/>
      <c r="M14905"/>
      <c r="N14905"/>
      <c r="O14905"/>
      <c r="P14905"/>
      <c r="Q14905"/>
    </row>
    <row r="14906" spans="3:17" x14ac:dyDescent="0.35">
      <c r="C14906"/>
      <c r="D14906"/>
      <c r="E14906"/>
      <c r="F14906"/>
      <c r="G14906"/>
      <c r="H14906"/>
      <c r="I14906"/>
      <c r="J14906"/>
      <c r="K14906"/>
      <c r="L14906"/>
      <c r="M14906"/>
      <c r="N14906"/>
      <c r="O14906"/>
      <c r="P14906"/>
      <c r="Q14906"/>
    </row>
    <row r="14907" spans="3:17" x14ac:dyDescent="0.35">
      <c r="C14907"/>
      <c r="D14907"/>
      <c r="E14907"/>
      <c r="F14907"/>
      <c r="G14907"/>
      <c r="H14907"/>
      <c r="I14907"/>
      <c r="J14907"/>
      <c r="K14907"/>
      <c r="L14907"/>
      <c r="M14907"/>
      <c r="N14907"/>
      <c r="O14907"/>
      <c r="P14907"/>
      <c r="Q14907"/>
    </row>
    <row r="14908" spans="3:17" x14ac:dyDescent="0.35">
      <c r="C14908"/>
      <c r="D14908"/>
      <c r="E14908"/>
      <c r="F14908"/>
      <c r="G14908"/>
      <c r="H14908"/>
      <c r="I14908"/>
      <c r="J14908"/>
      <c r="K14908"/>
      <c r="L14908"/>
      <c r="M14908"/>
      <c r="N14908"/>
      <c r="O14908"/>
      <c r="P14908"/>
      <c r="Q14908"/>
    </row>
    <row r="14909" spans="3:17" x14ac:dyDescent="0.35">
      <c r="C14909"/>
      <c r="D14909"/>
      <c r="E14909"/>
      <c r="F14909"/>
      <c r="G14909"/>
      <c r="H14909"/>
      <c r="I14909"/>
      <c r="J14909"/>
      <c r="K14909"/>
      <c r="L14909"/>
      <c r="M14909"/>
      <c r="N14909"/>
      <c r="O14909"/>
      <c r="P14909"/>
      <c r="Q14909"/>
    </row>
    <row r="14910" spans="3:17" x14ac:dyDescent="0.35">
      <c r="C14910"/>
      <c r="D14910"/>
      <c r="E14910"/>
      <c r="F14910"/>
      <c r="G14910"/>
      <c r="H14910"/>
      <c r="I14910"/>
      <c r="J14910"/>
      <c r="K14910"/>
      <c r="L14910"/>
      <c r="M14910"/>
      <c r="N14910"/>
      <c r="O14910"/>
      <c r="P14910"/>
      <c r="Q14910"/>
    </row>
    <row r="14911" spans="3:17" x14ac:dyDescent="0.35">
      <c r="C14911"/>
      <c r="D14911"/>
      <c r="E14911"/>
      <c r="F14911"/>
      <c r="G14911"/>
      <c r="H14911"/>
      <c r="I14911"/>
      <c r="J14911"/>
      <c r="K14911"/>
      <c r="L14911"/>
      <c r="M14911"/>
      <c r="N14911"/>
      <c r="O14911"/>
      <c r="P14911"/>
      <c r="Q14911"/>
    </row>
    <row r="14912" spans="3:17" x14ac:dyDescent="0.35">
      <c r="C14912"/>
      <c r="D14912"/>
      <c r="E14912"/>
      <c r="F14912"/>
      <c r="G14912"/>
      <c r="H14912"/>
      <c r="I14912"/>
      <c r="J14912"/>
      <c r="K14912"/>
      <c r="L14912"/>
      <c r="M14912"/>
      <c r="N14912"/>
      <c r="O14912"/>
      <c r="P14912"/>
      <c r="Q14912"/>
    </row>
    <row r="14913" spans="3:17" x14ac:dyDescent="0.35">
      <c r="C14913"/>
      <c r="D14913"/>
      <c r="E14913"/>
      <c r="F14913"/>
      <c r="G14913"/>
      <c r="H14913"/>
      <c r="I14913"/>
      <c r="J14913"/>
      <c r="K14913"/>
      <c r="L14913"/>
      <c r="M14913"/>
      <c r="N14913"/>
      <c r="O14913"/>
      <c r="P14913"/>
      <c r="Q14913"/>
    </row>
    <row r="14914" spans="3:17" x14ac:dyDescent="0.35">
      <c r="C14914"/>
      <c r="D14914"/>
      <c r="E14914"/>
      <c r="F14914"/>
      <c r="G14914"/>
      <c r="H14914"/>
      <c r="I14914"/>
      <c r="J14914"/>
      <c r="K14914"/>
      <c r="L14914"/>
      <c r="M14914"/>
      <c r="N14914"/>
      <c r="O14914"/>
      <c r="P14914"/>
      <c r="Q14914"/>
    </row>
    <row r="14915" spans="3:17" x14ac:dyDescent="0.35">
      <c r="C14915"/>
      <c r="D14915"/>
      <c r="E14915"/>
      <c r="F14915"/>
      <c r="G14915"/>
      <c r="H14915"/>
      <c r="I14915"/>
      <c r="J14915"/>
      <c r="K14915"/>
      <c r="L14915"/>
      <c r="M14915"/>
      <c r="N14915"/>
      <c r="O14915"/>
      <c r="P14915"/>
      <c r="Q14915"/>
    </row>
    <row r="14916" spans="3:17" x14ac:dyDescent="0.35">
      <c r="C14916"/>
      <c r="D14916"/>
      <c r="E14916"/>
      <c r="F14916"/>
      <c r="G14916"/>
      <c r="H14916"/>
      <c r="I14916"/>
      <c r="J14916"/>
      <c r="K14916"/>
      <c r="L14916"/>
      <c r="M14916"/>
      <c r="N14916"/>
      <c r="O14916"/>
      <c r="P14916"/>
      <c r="Q14916"/>
    </row>
    <row r="14917" spans="3:17" x14ac:dyDescent="0.35">
      <c r="C14917"/>
      <c r="D14917"/>
      <c r="E14917"/>
      <c r="F14917"/>
      <c r="G14917"/>
      <c r="H14917"/>
      <c r="I14917"/>
      <c r="J14917"/>
      <c r="K14917"/>
      <c r="L14917"/>
      <c r="M14917"/>
      <c r="N14917"/>
      <c r="O14917"/>
      <c r="P14917"/>
      <c r="Q14917"/>
    </row>
    <row r="14918" spans="3:17" x14ac:dyDescent="0.35">
      <c r="C14918"/>
      <c r="D14918"/>
      <c r="E14918"/>
      <c r="F14918"/>
      <c r="G14918"/>
      <c r="H14918"/>
      <c r="I14918"/>
      <c r="J14918"/>
      <c r="K14918"/>
      <c r="L14918"/>
      <c r="M14918"/>
      <c r="N14918"/>
      <c r="O14918"/>
      <c r="P14918"/>
      <c r="Q14918"/>
    </row>
    <row r="14919" spans="3:17" x14ac:dyDescent="0.35">
      <c r="C14919"/>
      <c r="D14919"/>
      <c r="E14919"/>
      <c r="F14919"/>
      <c r="G14919"/>
      <c r="H14919"/>
      <c r="I14919"/>
      <c r="J14919"/>
      <c r="K14919"/>
      <c r="L14919"/>
      <c r="M14919"/>
      <c r="N14919"/>
      <c r="O14919"/>
      <c r="P14919"/>
      <c r="Q14919"/>
    </row>
    <row r="14920" spans="3:17" x14ac:dyDescent="0.35">
      <c r="C14920"/>
      <c r="D14920"/>
      <c r="E14920"/>
      <c r="F14920"/>
      <c r="G14920"/>
      <c r="H14920"/>
      <c r="I14920"/>
      <c r="J14920"/>
      <c r="K14920"/>
      <c r="L14920"/>
      <c r="M14920"/>
      <c r="N14920"/>
      <c r="O14920"/>
      <c r="P14920"/>
      <c r="Q14920"/>
    </row>
    <row r="14921" spans="3:17" x14ac:dyDescent="0.35">
      <c r="C14921"/>
      <c r="D14921"/>
      <c r="E14921"/>
      <c r="F14921"/>
      <c r="G14921"/>
      <c r="H14921"/>
      <c r="I14921"/>
      <c r="J14921"/>
      <c r="K14921"/>
      <c r="L14921"/>
      <c r="M14921"/>
      <c r="N14921"/>
      <c r="O14921"/>
      <c r="P14921"/>
      <c r="Q14921"/>
    </row>
    <row r="14922" spans="3:17" x14ac:dyDescent="0.35">
      <c r="C14922"/>
      <c r="D14922"/>
      <c r="E14922"/>
      <c r="F14922"/>
      <c r="G14922"/>
      <c r="H14922"/>
      <c r="I14922"/>
      <c r="J14922"/>
      <c r="K14922"/>
      <c r="L14922"/>
      <c r="M14922"/>
      <c r="N14922"/>
      <c r="O14922"/>
      <c r="P14922"/>
      <c r="Q14922"/>
    </row>
    <row r="14923" spans="3:17" x14ac:dyDescent="0.35">
      <c r="C14923"/>
      <c r="D14923"/>
      <c r="E14923"/>
      <c r="F14923"/>
      <c r="G14923"/>
      <c r="H14923"/>
      <c r="I14923"/>
      <c r="J14923"/>
      <c r="K14923"/>
      <c r="L14923"/>
      <c r="M14923"/>
      <c r="N14923"/>
      <c r="O14923"/>
      <c r="P14923"/>
      <c r="Q14923"/>
    </row>
    <row r="14924" spans="3:17" x14ac:dyDescent="0.35">
      <c r="C14924"/>
      <c r="D14924"/>
      <c r="E14924"/>
      <c r="F14924"/>
      <c r="G14924"/>
      <c r="H14924"/>
      <c r="I14924"/>
      <c r="J14924"/>
      <c r="K14924"/>
      <c r="L14924"/>
      <c r="M14924"/>
      <c r="N14924"/>
      <c r="O14924"/>
      <c r="P14924"/>
      <c r="Q14924"/>
    </row>
    <row r="14925" spans="3:17" x14ac:dyDescent="0.35">
      <c r="C14925"/>
      <c r="D14925"/>
      <c r="E14925"/>
      <c r="F14925"/>
      <c r="G14925"/>
      <c r="H14925"/>
      <c r="I14925"/>
      <c r="J14925"/>
      <c r="K14925"/>
      <c r="L14925"/>
      <c r="M14925"/>
      <c r="N14925"/>
      <c r="O14925"/>
      <c r="P14925"/>
      <c r="Q14925"/>
    </row>
    <row r="14926" spans="3:17" x14ac:dyDescent="0.35">
      <c r="C14926"/>
      <c r="D14926"/>
      <c r="E14926"/>
      <c r="F14926"/>
      <c r="G14926"/>
      <c r="H14926"/>
      <c r="I14926"/>
      <c r="J14926"/>
      <c r="K14926"/>
      <c r="L14926"/>
      <c r="M14926"/>
      <c r="N14926"/>
      <c r="O14926"/>
      <c r="P14926"/>
      <c r="Q14926"/>
    </row>
    <row r="14927" spans="3:17" x14ac:dyDescent="0.35">
      <c r="C14927"/>
      <c r="D14927"/>
      <c r="E14927"/>
      <c r="F14927"/>
      <c r="G14927"/>
      <c r="H14927"/>
      <c r="I14927"/>
      <c r="J14927"/>
      <c r="K14927"/>
      <c r="L14927"/>
      <c r="M14927"/>
      <c r="N14927"/>
      <c r="O14927"/>
      <c r="P14927"/>
      <c r="Q14927"/>
    </row>
    <row r="14928" spans="3:17" x14ac:dyDescent="0.35">
      <c r="C14928"/>
      <c r="D14928"/>
      <c r="E14928"/>
      <c r="F14928"/>
      <c r="G14928"/>
      <c r="H14928"/>
      <c r="I14928"/>
      <c r="J14928"/>
      <c r="K14928"/>
      <c r="L14928"/>
      <c r="M14928"/>
      <c r="N14928"/>
      <c r="O14928"/>
      <c r="P14928"/>
      <c r="Q14928"/>
    </row>
    <row r="14929" spans="3:17" x14ac:dyDescent="0.35">
      <c r="C14929"/>
      <c r="D14929"/>
      <c r="E14929"/>
      <c r="F14929"/>
      <c r="G14929"/>
      <c r="H14929"/>
      <c r="I14929"/>
      <c r="J14929"/>
      <c r="K14929"/>
      <c r="L14929"/>
      <c r="M14929"/>
      <c r="N14929"/>
      <c r="O14929"/>
      <c r="P14929"/>
      <c r="Q14929"/>
    </row>
    <row r="14930" spans="3:17" x14ac:dyDescent="0.35">
      <c r="C14930"/>
      <c r="D14930"/>
      <c r="E14930"/>
      <c r="F14930"/>
      <c r="G14930"/>
      <c r="H14930"/>
      <c r="I14930"/>
      <c r="J14930"/>
      <c r="K14930"/>
      <c r="L14930"/>
      <c r="M14930"/>
      <c r="N14930"/>
      <c r="O14930"/>
      <c r="P14930"/>
      <c r="Q14930"/>
    </row>
    <row r="14931" spans="3:17" x14ac:dyDescent="0.35">
      <c r="C14931"/>
      <c r="D14931"/>
      <c r="E14931"/>
      <c r="F14931"/>
      <c r="G14931"/>
      <c r="H14931"/>
      <c r="I14931"/>
      <c r="J14931"/>
      <c r="K14931"/>
      <c r="L14931"/>
      <c r="M14931"/>
      <c r="N14931"/>
      <c r="O14931"/>
      <c r="P14931"/>
      <c r="Q14931"/>
    </row>
    <row r="14932" spans="3:17" x14ac:dyDescent="0.35">
      <c r="C14932"/>
      <c r="D14932"/>
      <c r="E14932"/>
      <c r="F14932"/>
      <c r="G14932"/>
      <c r="H14932"/>
      <c r="I14932"/>
      <c r="J14932"/>
      <c r="K14932"/>
      <c r="L14932"/>
      <c r="M14932"/>
      <c r="N14932"/>
      <c r="O14932"/>
      <c r="P14932"/>
      <c r="Q14932"/>
    </row>
    <row r="14933" spans="3:17" x14ac:dyDescent="0.35">
      <c r="C14933"/>
      <c r="D14933"/>
      <c r="E14933"/>
      <c r="F14933"/>
      <c r="G14933"/>
      <c r="H14933"/>
      <c r="I14933"/>
      <c r="J14933"/>
      <c r="K14933"/>
      <c r="L14933"/>
      <c r="M14933"/>
      <c r="N14933"/>
      <c r="O14933"/>
      <c r="P14933"/>
      <c r="Q14933"/>
    </row>
    <row r="14934" spans="3:17" x14ac:dyDescent="0.35">
      <c r="C14934"/>
      <c r="D14934"/>
      <c r="E14934"/>
      <c r="F14934"/>
      <c r="G14934"/>
      <c r="H14934"/>
      <c r="I14934"/>
      <c r="J14934"/>
      <c r="K14934"/>
      <c r="L14934"/>
      <c r="M14934"/>
      <c r="N14934"/>
      <c r="O14934"/>
      <c r="P14934"/>
      <c r="Q14934"/>
    </row>
    <row r="14935" spans="3:17" x14ac:dyDescent="0.35">
      <c r="C14935"/>
      <c r="D14935"/>
      <c r="E14935"/>
      <c r="F14935"/>
      <c r="G14935"/>
      <c r="H14935"/>
      <c r="I14935"/>
      <c r="J14935"/>
      <c r="K14935"/>
      <c r="L14935"/>
      <c r="M14935"/>
      <c r="N14935"/>
      <c r="O14935"/>
      <c r="P14935"/>
      <c r="Q14935"/>
    </row>
    <row r="14936" spans="3:17" x14ac:dyDescent="0.35">
      <c r="C14936"/>
      <c r="D14936"/>
      <c r="E14936"/>
      <c r="F14936"/>
      <c r="G14936"/>
      <c r="H14936"/>
      <c r="I14936"/>
      <c r="J14936"/>
      <c r="K14936"/>
      <c r="L14936"/>
      <c r="M14936"/>
      <c r="N14936"/>
      <c r="O14936"/>
      <c r="P14936"/>
      <c r="Q14936"/>
    </row>
    <row r="14937" spans="3:17" x14ac:dyDescent="0.35">
      <c r="C14937"/>
      <c r="D14937"/>
      <c r="E14937"/>
      <c r="F14937"/>
      <c r="G14937"/>
      <c r="H14937"/>
      <c r="I14937"/>
      <c r="J14937"/>
      <c r="K14937"/>
      <c r="L14937"/>
      <c r="M14937"/>
      <c r="N14937"/>
      <c r="O14937"/>
      <c r="P14937"/>
      <c r="Q14937"/>
    </row>
    <row r="14938" spans="3:17" x14ac:dyDescent="0.35">
      <c r="C14938"/>
      <c r="D14938"/>
      <c r="E14938"/>
      <c r="F14938"/>
      <c r="G14938"/>
      <c r="H14938"/>
      <c r="I14938"/>
      <c r="J14938"/>
      <c r="K14938"/>
      <c r="L14938"/>
      <c r="M14938"/>
      <c r="N14938"/>
      <c r="O14938"/>
      <c r="P14938"/>
      <c r="Q14938"/>
    </row>
    <row r="14939" spans="3:17" x14ac:dyDescent="0.35">
      <c r="C14939"/>
      <c r="D14939"/>
      <c r="E14939"/>
      <c r="F14939"/>
      <c r="G14939"/>
      <c r="H14939"/>
      <c r="I14939"/>
      <c r="J14939"/>
      <c r="K14939"/>
      <c r="L14939"/>
      <c r="M14939"/>
      <c r="N14939"/>
      <c r="O14939"/>
      <c r="P14939"/>
      <c r="Q14939"/>
    </row>
    <row r="14940" spans="3:17" x14ac:dyDescent="0.35">
      <c r="C14940"/>
      <c r="D14940"/>
      <c r="E14940"/>
      <c r="F14940"/>
      <c r="G14940"/>
      <c r="H14940"/>
      <c r="I14940"/>
      <c r="J14940"/>
      <c r="K14940"/>
      <c r="L14940"/>
      <c r="M14940"/>
      <c r="N14940"/>
      <c r="O14940"/>
      <c r="P14940"/>
      <c r="Q14940"/>
    </row>
    <row r="14941" spans="3:17" x14ac:dyDescent="0.35">
      <c r="C14941"/>
      <c r="D14941"/>
      <c r="E14941"/>
      <c r="F14941"/>
      <c r="G14941"/>
      <c r="H14941"/>
      <c r="I14941"/>
      <c r="J14941"/>
      <c r="K14941"/>
      <c r="L14941"/>
      <c r="M14941"/>
      <c r="N14941"/>
      <c r="O14941"/>
      <c r="P14941"/>
      <c r="Q14941"/>
    </row>
    <row r="14942" spans="3:17" x14ac:dyDescent="0.35">
      <c r="C14942"/>
      <c r="D14942"/>
      <c r="E14942"/>
      <c r="F14942"/>
      <c r="G14942"/>
      <c r="H14942"/>
      <c r="I14942"/>
      <c r="J14942"/>
      <c r="K14942"/>
      <c r="L14942"/>
      <c r="M14942"/>
      <c r="N14942"/>
      <c r="O14942"/>
      <c r="P14942"/>
      <c r="Q14942"/>
    </row>
    <row r="14943" spans="3:17" x14ac:dyDescent="0.35">
      <c r="C14943"/>
      <c r="D14943"/>
      <c r="E14943"/>
      <c r="F14943"/>
      <c r="G14943"/>
      <c r="H14943"/>
      <c r="I14943"/>
      <c r="J14943"/>
      <c r="K14943"/>
      <c r="L14943"/>
      <c r="M14943"/>
      <c r="N14943"/>
      <c r="O14943"/>
      <c r="P14943"/>
      <c r="Q14943"/>
    </row>
    <row r="14944" spans="3:17" x14ac:dyDescent="0.35">
      <c r="C14944"/>
      <c r="D14944"/>
      <c r="E14944"/>
      <c r="F14944"/>
      <c r="G14944"/>
      <c r="H14944"/>
      <c r="I14944"/>
      <c r="J14944"/>
      <c r="K14944"/>
      <c r="L14944"/>
      <c r="M14944"/>
      <c r="N14944"/>
      <c r="O14944"/>
      <c r="P14944"/>
      <c r="Q14944"/>
    </row>
    <row r="14945" spans="3:17" x14ac:dyDescent="0.35">
      <c r="C14945"/>
      <c r="D14945"/>
      <c r="E14945"/>
      <c r="F14945"/>
      <c r="G14945"/>
      <c r="H14945"/>
      <c r="I14945"/>
      <c r="J14945"/>
      <c r="K14945"/>
      <c r="L14945"/>
      <c r="M14945"/>
      <c r="N14945"/>
      <c r="O14945"/>
      <c r="P14945"/>
      <c r="Q14945"/>
    </row>
    <row r="14946" spans="3:17" x14ac:dyDescent="0.35">
      <c r="C14946"/>
      <c r="D14946"/>
      <c r="E14946"/>
      <c r="F14946"/>
      <c r="G14946"/>
      <c r="H14946"/>
      <c r="I14946"/>
      <c r="J14946"/>
      <c r="K14946"/>
      <c r="L14946"/>
      <c r="M14946"/>
      <c r="N14946"/>
      <c r="O14946"/>
      <c r="P14946"/>
      <c r="Q14946"/>
    </row>
    <row r="14947" spans="3:17" x14ac:dyDescent="0.35">
      <c r="C14947"/>
      <c r="D14947"/>
      <c r="E14947"/>
      <c r="F14947"/>
      <c r="G14947"/>
      <c r="H14947"/>
      <c r="I14947"/>
      <c r="J14947"/>
      <c r="K14947"/>
      <c r="L14947"/>
      <c r="M14947"/>
      <c r="N14947"/>
      <c r="O14947"/>
      <c r="P14947"/>
      <c r="Q14947"/>
    </row>
    <row r="14948" spans="3:17" x14ac:dyDescent="0.35">
      <c r="C14948"/>
      <c r="D14948"/>
      <c r="E14948"/>
      <c r="F14948"/>
      <c r="G14948"/>
      <c r="H14948"/>
      <c r="I14948"/>
      <c r="J14948"/>
      <c r="K14948"/>
      <c r="L14948"/>
      <c r="M14948"/>
      <c r="N14948"/>
      <c r="O14948"/>
      <c r="P14948"/>
      <c r="Q14948"/>
    </row>
    <row r="14949" spans="3:17" x14ac:dyDescent="0.35">
      <c r="C14949"/>
      <c r="D14949"/>
      <c r="E14949"/>
      <c r="F14949"/>
      <c r="G14949"/>
      <c r="H14949"/>
      <c r="I14949"/>
      <c r="J14949"/>
      <c r="K14949"/>
      <c r="L14949"/>
      <c r="M14949"/>
      <c r="N14949"/>
      <c r="O14949"/>
      <c r="P14949"/>
      <c r="Q14949"/>
    </row>
    <row r="14950" spans="3:17" x14ac:dyDescent="0.35">
      <c r="C14950"/>
      <c r="D14950"/>
      <c r="E14950"/>
      <c r="F14950"/>
      <c r="G14950"/>
      <c r="H14950"/>
      <c r="I14950"/>
      <c r="J14950"/>
      <c r="K14950"/>
      <c r="L14950"/>
      <c r="M14950"/>
      <c r="N14950"/>
      <c r="O14950"/>
      <c r="P14950"/>
      <c r="Q14950"/>
    </row>
    <row r="14951" spans="3:17" x14ac:dyDescent="0.35">
      <c r="C14951"/>
      <c r="D14951"/>
      <c r="E14951"/>
      <c r="F14951"/>
      <c r="G14951"/>
      <c r="H14951"/>
      <c r="I14951"/>
      <c r="J14951"/>
      <c r="K14951"/>
      <c r="L14951"/>
      <c r="M14951"/>
      <c r="N14951"/>
      <c r="O14951"/>
      <c r="P14951"/>
      <c r="Q14951"/>
    </row>
    <row r="14952" spans="3:17" x14ac:dyDescent="0.35">
      <c r="C14952"/>
      <c r="D14952"/>
      <c r="E14952"/>
      <c r="F14952"/>
      <c r="G14952"/>
      <c r="H14952"/>
      <c r="I14952"/>
      <c r="J14952"/>
      <c r="K14952"/>
      <c r="L14952"/>
      <c r="M14952"/>
      <c r="N14952"/>
      <c r="O14952"/>
      <c r="P14952"/>
      <c r="Q14952"/>
    </row>
    <row r="14953" spans="3:17" x14ac:dyDescent="0.35">
      <c r="C14953"/>
      <c r="D14953"/>
      <c r="E14953"/>
      <c r="F14953"/>
      <c r="G14953"/>
      <c r="H14953"/>
      <c r="I14953"/>
      <c r="J14953"/>
      <c r="K14953"/>
      <c r="L14953"/>
      <c r="M14953"/>
      <c r="N14953"/>
      <c r="O14953"/>
      <c r="P14953"/>
      <c r="Q14953"/>
    </row>
    <row r="14954" spans="3:17" x14ac:dyDescent="0.35">
      <c r="C14954"/>
      <c r="D14954"/>
      <c r="E14954"/>
      <c r="F14954"/>
      <c r="G14954"/>
      <c r="H14954"/>
      <c r="I14954"/>
      <c r="J14954"/>
      <c r="K14954"/>
      <c r="L14954"/>
      <c r="M14954"/>
      <c r="N14954"/>
      <c r="O14954"/>
      <c r="P14954"/>
      <c r="Q14954"/>
    </row>
    <row r="14955" spans="3:17" x14ac:dyDescent="0.35">
      <c r="C14955"/>
      <c r="D14955"/>
      <c r="E14955"/>
      <c r="F14955"/>
      <c r="G14955"/>
      <c r="H14955"/>
      <c r="I14955"/>
      <c r="J14955"/>
      <c r="K14955"/>
      <c r="L14955"/>
      <c r="M14955"/>
      <c r="N14955"/>
      <c r="O14955"/>
      <c r="P14955"/>
      <c r="Q14955"/>
    </row>
    <row r="14956" spans="3:17" x14ac:dyDescent="0.35">
      <c r="C14956"/>
      <c r="D14956"/>
      <c r="E14956"/>
      <c r="F14956"/>
      <c r="G14956"/>
      <c r="H14956"/>
      <c r="I14956"/>
      <c r="J14956"/>
      <c r="K14956"/>
      <c r="L14956"/>
      <c r="M14956"/>
      <c r="N14956"/>
      <c r="O14956"/>
      <c r="P14956"/>
      <c r="Q14956"/>
    </row>
    <row r="14957" spans="3:17" x14ac:dyDescent="0.35">
      <c r="C14957"/>
      <c r="D14957"/>
      <c r="E14957"/>
      <c r="F14957"/>
      <c r="G14957"/>
      <c r="H14957"/>
      <c r="I14957"/>
      <c r="J14957"/>
      <c r="K14957"/>
      <c r="L14957"/>
      <c r="M14957"/>
      <c r="N14957"/>
      <c r="O14957"/>
      <c r="P14957"/>
      <c r="Q14957"/>
    </row>
    <row r="14958" spans="3:17" x14ac:dyDescent="0.35">
      <c r="C14958"/>
      <c r="D14958"/>
      <c r="E14958"/>
      <c r="F14958"/>
      <c r="G14958"/>
      <c r="H14958"/>
      <c r="I14958"/>
      <c r="J14958"/>
      <c r="K14958"/>
      <c r="L14958"/>
      <c r="M14958"/>
      <c r="N14958"/>
      <c r="O14958"/>
      <c r="P14958"/>
      <c r="Q14958"/>
    </row>
    <row r="14959" spans="3:17" x14ac:dyDescent="0.35">
      <c r="C14959"/>
      <c r="D14959"/>
      <c r="E14959"/>
      <c r="F14959"/>
      <c r="G14959"/>
      <c r="H14959"/>
      <c r="I14959"/>
      <c r="J14959"/>
      <c r="K14959"/>
      <c r="L14959"/>
      <c r="M14959"/>
      <c r="N14959"/>
      <c r="O14959"/>
      <c r="P14959"/>
      <c r="Q14959"/>
    </row>
    <row r="14960" spans="3:17" x14ac:dyDescent="0.35">
      <c r="C14960"/>
      <c r="D14960"/>
      <c r="E14960"/>
      <c r="F14960"/>
      <c r="G14960"/>
      <c r="H14960"/>
      <c r="I14960"/>
      <c r="J14960"/>
      <c r="K14960"/>
      <c r="L14960"/>
      <c r="M14960"/>
      <c r="N14960"/>
      <c r="O14960"/>
      <c r="P14960"/>
      <c r="Q14960"/>
    </row>
    <row r="14961" spans="3:17" x14ac:dyDescent="0.35">
      <c r="C14961"/>
      <c r="D14961"/>
      <c r="E14961"/>
      <c r="F14961"/>
      <c r="G14961"/>
      <c r="H14961"/>
      <c r="I14961"/>
      <c r="J14961"/>
      <c r="K14961"/>
      <c r="L14961"/>
      <c r="M14961"/>
      <c r="N14961"/>
      <c r="O14961"/>
      <c r="P14961"/>
      <c r="Q14961"/>
    </row>
    <row r="14962" spans="3:17" x14ac:dyDescent="0.35">
      <c r="C14962"/>
      <c r="D14962"/>
      <c r="E14962"/>
      <c r="F14962"/>
      <c r="G14962"/>
      <c r="H14962"/>
      <c r="I14962"/>
      <c r="J14962"/>
      <c r="K14962"/>
      <c r="L14962"/>
      <c r="M14962"/>
      <c r="N14962"/>
      <c r="O14962"/>
      <c r="P14962"/>
      <c r="Q14962"/>
    </row>
    <row r="14963" spans="3:17" x14ac:dyDescent="0.35">
      <c r="C14963"/>
      <c r="D14963"/>
      <c r="E14963"/>
      <c r="F14963"/>
      <c r="G14963"/>
      <c r="H14963"/>
      <c r="I14963"/>
      <c r="J14963"/>
      <c r="K14963"/>
      <c r="L14963"/>
      <c r="M14963"/>
      <c r="N14963"/>
      <c r="O14963"/>
      <c r="P14963"/>
      <c r="Q14963"/>
    </row>
    <row r="14964" spans="3:17" x14ac:dyDescent="0.35">
      <c r="C14964"/>
      <c r="D14964"/>
      <c r="E14964"/>
      <c r="F14964"/>
      <c r="G14964"/>
      <c r="H14964"/>
      <c r="I14964"/>
      <c r="J14964"/>
      <c r="K14964"/>
      <c r="L14964"/>
      <c r="M14964"/>
      <c r="N14964"/>
      <c r="O14964"/>
      <c r="P14964"/>
      <c r="Q14964"/>
    </row>
    <row r="14965" spans="3:17" x14ac:dyDescent="0.35">
      <c r="C14965"/>
      <c r="D14965"/>
      <c r="E14965"/>
      <c r="F14965"/>
      <c r="G14965"/>
      <c r="H14965"/>
      <c r="I14965"/>
      <c r="J14965"/>
      <c r="K14965"/>
      <c r="L14965"/>
      <c r="M14965"/>
      <c r="N14965"/>
      <c r="O14965"/>
      <c r="P14965"/>
      <c r="Q14965"/>
    </row>
    <row r="14966" spans="3:17" x14ac:dyDescent="0.35">
      <c r="C14966"/>
      <c r="D14966"/>
      <c r="E14966"/>
      <c r="F14966"/>
      <c r="G14966"/>
      <c r="H14966"/>
      <c r="I14966"/>
      <c r="J14966"/>
      <c r="K14966"/>
      <c r="L14966"/>
      <c r="M14966"/>
      <c r="N14966"/>
      <c r="O14966"/>
      <c r="P14966"/>
      <c r="Q14966"/>
    </row>
    <row r="14967" spans="3:17" x14ac:dyDescent="0.35">
      <c r="C14967"/>
      <c r="D14967"/>
      <c r="E14967"/>
      <c r="F14967"/>
      <c r="G14967"/>
      <c r="H14967"/>
      <c r="I14967"/>
      <c r="J14967"/>
      <c r="K14967"/>
      <c r="L14967"/>
      <c r="M14967"/>
      <c r="N14967"/>
      <c r="O14967"/>
      <c r="P14967"/>
      <c r="Q14967"/>
    </row>
    <row r="14968" spans="3:17" x14ac:dyDescent="0.35">
      <c r="C14968"/>
      <c r="D14968"/>
      <c r="E14968"/>
      <c r="F14968"/>
      <c r="G14968"/>
      <c r="H14968"/>
      <c r="I14968"/>
      <c r="J14968"/>
      <c r="K14968"/>
      <c r="L14968"/>
      <c r="M14968"/>
      <c r="N14968"/>
      <c r="O14968"/>
      <c r="P14968"/>
      <c r="Q14968"/>
    </row>
    <row r="14969" spans="3:17" x14ac:dyDescent="0.35">
      <c r="C14969"/>
      <c r="D14969"/>
      <c r="E14969"/>
      <c r="F14969"/>
      <c r="G14969"/>
      <c r="H14969"/>
      <c r="I14969"/>
      <c r="J14969"/>
      <c r="K14969"/>
      <c r="L14969"/>
      <c r="M14969"/>
      <c r="N14969"/>
      <c r="O14969"/>
      <c r="P14969"/>
      <c r="Q14969"/>
    </row>
    <row r="14970" spans="3:17" x14ac:dyDescent="0.35">
      <c r="C14970"/>
      <c r="D14970"/>
      <c r="E14970"/>
      <c r="F14970"/>
      <c r="G14970"/>
      <c r="H14970"/>
      <c r="I14970"/>
      <c r="J14970"/>
      <c r="K14970"/>
      <c r="L14970"/>
      <c r="M14970"/>
      <c r="N14970"/>
      <c r="O14970"/>
      <c r="P14970"/>
      <c r="Q14970"/>
    </row>
    <row r="14971" spans="3:17" x14ac:dyDescent="0.35">
      <c r="C14971"/>
      <c r="D14971"/>
      <c r="E14971"/>
      <c r="F14971"/>
      <c r="G14971"/>
      <c r="H14971"/>
      <c r="I14971"/>
      <c r="J14971"/>
      <c r="K14971"/>
      <c r="L14971"/>
      <c r="M14971"/>
      <c r="N14971"/>
      <c r="O14971"/>
      <c r="P14971"/>
      <c r="Q14971"/>
    </row>
    <row r="14972" spans="3:17" x14ac:dyDescent="0.35">
      <c r="C14972"/>
      <c r="D14972"/>
      <c r="E14972"/>
      <c r="F14972"/>
      <c r="G14972"/>
      <c r="H14972"/>
      <c r="I14972"/>
      <c r="J14972"/>
      <c r="K14972"/>
      <c r="L14972"/>
      <c r="M14972"/>
      <c r="N14972"/>
      <c r="O14972"/>
      <c r="P14972"/>
      <c r="Q14972"/>
    </row>
    <row r="14973" spans="3:17" x14ac:dyDescent="0.35">
      <c r="C14973"/>
      <c r="D14973"/>
      <c r="E14973"/>
      <c r="F14973"/>
      <c r="G14973"/>
      <c r="H14973"/>
      <c r="I14973"/>
      <c r="J14973"/>
      <c r="K14973"/>
      <c r="L14973"/>
      <c r="M14973"/>
      <c r="N14973"/>
      <c r="O14973"/>
      <c r="P14973"/>
      <c r="Q14973"/>
    </row>
    <row r="14974" spans="3:17" x14ac:dyDescent="0.35">
      <c r="C14974"/>
      <c r="D14974"/>
      <c r="E14974"/>
      <c r="F14974"/>
      <c r="G14974"/>
      <c r="H14974"/>
      <c r="I14974"/>
      <c r="J14974"/>
      <c r="K14974"/>
      <c r="L14974"/>
      <c r="M14974"/>
      <c r="N14974"/>
      <c r="O14974"/>
      <c r="P14974"/>
      <c r="Q14974"/>
    </row>
    <row r="14975" spans="3:17" x14ac:dyDescent="0.35">
      <c r="C14975"/>
      <c r="D14975"/>
      <c r="E14975"/>
      <c r="F14975"/>
      <c r="G14975"/>
      <c r="H14975"/>
      <c r="I14975"/>
      <c r="J14975"/>
      <c r="K14975"/>
      <c r="L14975"/>
      <c r="M14975"/>
      <c r="N14975"/>
      <c r="O14975"/>
      <c r="P14975"/>
      <c r="Q14975"/>
    </row>
    <row r="14976" spans="3:17" x14ac:dyDescent="0.35">
      <c r="C14976"/>
      <c r="D14976"/>
      <c r="E14976"/>
      <c r="F14976"/>
      <c r="G14976"/>
      <c r="H14976"/>
      <c r="I14976"/>
      <c r="J14976"/>
      <c r="K14976"/>
      <c r="L14976"/>
      <c r="M14976"/>
      <c r="N14976"/>
      <c r="O14976"/>
      <c r="P14976"/>
      <c r="Q14976"/>
    </row>
    <row r="14977" spans="3:17" x14ac:dyDescent="0.35">
      <c r="C14977"/>
      <c r="D14977"/>
      <c r="E14977"/>
      <c r="F14977"/>
      <c r="G14977"/>
      <c r="H14977"/>
      <c r="I14977"/>
      <c r="J14977"/>
      <c r="K14977"/>
      <c r="L14977"/>
      <c r="M14977"/>
      <c r="N14977"/>
      <c r="O14977"/>
      <c r="P14977"/>
      <c r="Q14977"/>
    </row>
    <row r="14978" spans="3:17" x14ac:dyDescent="0.35">
      <c r="C14978"/>
      <c r="D14978"/>
      <c r="E14978"/>
      <c r="F14978"/>
      <c r="G14978"/>
      <c r="H14978"/>
      <c r="I14978"/>
      <c r="J14978"/>
      <c r="K14978"/>
      <c r="L14978"/>
      <c r="M14978"/>
      <c r="N14978"/>
      <c r="O14978"/>
      <c r="P14978"/>
      <c r="Q14978"/>
    </row>
    <row r="14979" spans="3:17" x14ac:dyDescent="0.35">
      <c r="C14979"/>
      <c r="D14979"/>
      <c r="E14979"/>
      <c r="F14979"/>
      <c r="G14979"/>
      <c r="H14979"/>
      <c r="I14979"/>
      <c r="J14979"/>
      <c r="K14979"/>
      <c r="L14979"/>
      <c r="M14979"/>
      <c r="N14979"/>
      <c r="O14979"/>
      <c r="P14979"/>
      <c r="Q14979"/>
    </row>
    <row r="14980" spans="3:17" x14ac:dyDescent="0.35">
      <c r="C14980"/>
      <c r="D14980"/>
      <c r="E14980"/>
      <c r="F14980"/>
      <c r="G14980"/>
      <c r="H14980"/>
      <c r="I14980"/>
      <c r="J14980"/>
      <c r="K14980"/>
      <c r="L14980"/>
      <c r="M14980"/>
      <c r="N14980"/>
      <c r="O14980"/>
      <c r="P14980"/>
      <c r="Q14980"/>
    </row>
    <row r="14981" spans="3:17" x14ac:dyDescent="0.35">
      <c r="C14981"/>
      <c r="D14981"/>
      <c r="E14981"/>
      <c r="F14981"/>
      <c r="G14981"/>
      <c r="H14981"/>
      <c r="I14981"/>
      <c r="J14981"/>
      <c r="K14981"/>
      <c r="L14981"/>
      <c r="M14981"/>
      <c r="N14981"/>
      <c r="O14981"/>
      <c r="P14981"/>
      <c r="Q14981"/>
    </row>
    <row r="14982" spans="3:17" x14ac:dyDescent="0.35">
      <c r="C14982"/>
      <c r="D14982"/>
      <c r="E14982"/>
      <c r="F14982"/>
      <c r="G14982"/>
      <c r="H14982"/>
      <c r="I14982"/>
      <c r="J14982"/>
      <c r="K14982"/>
      <c r="L14982"/>
      <c r="M14982"/>
      <c r="N14982"/>
      <c r="O14982"/>
      <c r="P14982"/>
      <c r="Q14982"/>
    </row>
    <row r="14983" spans="3:17" x14ac:dyDescent="0.35">
      <c r="C14983"/>
      <c r="D14983"/>
      <c r="E14983"/>
      <c r="F14983"/>
      <c r="G14983"/>
      <c r="H14983"/>
      <c r="I14983"/>
      <c r="J14983"/>
      <c r="K14983"/>
      <c r="L14983"/>
      <c r="M14983"/>
      <c r="N14983"/>
      <c r="O14983"/>
      <c r="P14983"/>
      <c r="Q14983"/>
    </row>
    <row r="14984" spans="3:17" x14ac:dyDescent="0.35">
      <c r="C14984"/>
      <c r="D14984"/>
      <c r="E14984"/>
      <c r="F14984"/>
      <c r="G14984"/>
      <c r="H14984"/>
      <c r="I14984"/>
      <c r="J14984"/>
      <c r="K14984"/>
      <c r="L14984"/>
      <c r="M14984"/>
      <c r="N14984"/>
      <c r="O14984"/>
      <c r="P14984"/>
      <c r="Q14984"/>
    </row>
    <row r="14985" spans="3:17" x14ac:dyDescent="0.35">
      <c r="C14985"/>
      <c r="D14985"/>
      <c r="E14985"/>
      <c r="F14985"/>
      <c r="G14985"/>
      <c r="H14985"/>
      <c r="I14985"/>
      <c r="J14985"/>
      <c r="K14985"/>
      <c r="L14985"/>
      <c r="M14985"/>
      <c r="N14985"/>
      <c r="O14985"/>
      <c r="P14985"/>
      <c r="Q14985"/>
    </row>
    <row r="14986" spans="3:17" x14ac:dyDescent="0.35">
      <c r="C14986"/>
      <c r="D14986"/>
      <c r="E14986"/>
      <c r="F14986"/>
      <c r="G14986"/>
      <c r="H14986"/>
      <c r="I14986"/>
      <c r="J14986"/>
      <c r="K14986"/>
      <c r="L14986"/>
      <c r="M14986"/>
      <c r="N14986"/>
      <c r="O14986"/>
      <c r="P14986"/>
      <c r="Q14986"/>
    </row>
    <row r="14987" spans="3:17" x14ac:dyDescent="0.35">
      <c r="C14987"/>
      <c r="D14987"/>
      <c r="E14987"/>
      <c r="F14987"/>
      <c r="G14987"/>
      <c r="H14987"/>
      <c r="I14987"/>
      <c r="J14987"/>
      <c r="K14987"/>
      <c r="L14987"/>
      <c r="M14987"/>
      <c r="N14987"/>
      <c r="O14987"/>
      <c r="P14987"/>
      <c r="Q14987"/>
    </row>
    <row r="14988" spans="3:17" x14ac:dyDescent="0.35">
      <c r="C14988"/>
      <c r="D14988"/>
      <c r="E14988"/>
      <c r="F14988"/>
      <c r="G14988"/>
      <c r="H14988"/>
      <c r="I14988"/>
      <c r="J14988"/>
      <c r="K14988"/>
      <c r="L14988"/>
      <c r="M14988"/>
      <c r="N14988"/>
      <c r="O14988"/>
      <c r="P14988"/>
      <c r="Q14988"/>
    </row>
    <row r="14989" spans="3:17" x14ac:dyDescent="0.35">
      <c r="C14989"/>
      <c r="D14989"/>
      <c r="E14989"/>
      <c r="F14989"/>
      <c r="G14989"/>
      <c r="H14989"/>
      <c r="I14989"/>
      <c r="J14989"/>
      <c r="K14989"/>
      <c r="L14989"/>
      <c r="M14989"/>
      <c r="N14989"/>
      <c r="O14989"/>
      <c r="P14989"/>
      <c r="Q14989"/>
    </row>
    <row r="14990" spans="3:17" x14ac:dyDescent="0.35">
      <c r="C14990"/>
      <c r="D14990"/>
      <c r="E14990"/>
      <c r="F14990"/>
      <c r="G14990"/>
      <c r="H14990"/>
      <c r="I14990"/>
      <c r="J14990"/>
      <c r="K14990"/>
      <c r="L14990"/>
      <c r="M14990"/>
      <c r="N14990"/>
      <c r="O14990"/>
      <c r="P14990"/>
      <c r="Q14990"/>
    </row>
    <row r="14991" spans="3:17" x14ac:dyDescent="0.35">
      <c r="C14991"/>
      <c r="D14991"/>
      <c r="E14991"/>
      <c r="F14991"/>
      <c r="G14991"/>
      <c r="H14991"/>
      <c r="I14991"/>
      <c r="J14991"/>
      <c r="K14991"/>
      <c r="L14991"/>
      <c r="M14991"/>
      <c r="N14991"/>
      <c r="O14991"/>
      <c r="P14991"/>
      <c r="Q14991"/>
    </row>
    <row r="14992" spans="3:17" x14ac:dyDescent="0.35">
      <c r="C14992"/>
      <c r="D14992"/>
      <c r="E14992"/>
      <c r="F14992"/>
      <c r="G14992"/>
      <c r="H14992"/>
      <c r="I14992"/>
      <c r="J14992"/>
      <c r="K14992"/>
      <c r="L14992"/>
      <c r="M14992"/>
      <c r="N14992"/>
      <c r="O14992"/>
      <c r="P14992"/>
      <c r="Q14992"/>
    </row>
    <row r="14993" spans="3:17" x14ac:dyDescent="0.35">
      <c r="C14993"/>
      <c r="D14993"/>
      <c r="E14993"/>
      <c r="F14993"/>
      <c r="G14993"/>
      <c r="H14993"/>
      <c r="I14993"/>
      <c r="J14993"/>
      <c r="K14993"/>
      <c r="L14993"/>
      <c r="M14993"/>
      <c r="N14993"/>
      <c r="O14993"/>
      <c r="P14993"/>
      <c r="Q14993"/>
    </row>
    <row r="14994" spans="3:17" x14ac:dyDescent="0.35">
      <c r="C14994"/>
      <c r="D14994"/>
      <c r="E14994"/>
      <c r="F14994"/>
      <c r="G14994"/>
      <c r="H14994"/>
      <c r="I14994"/>
      <c r="J14994"/>
      <c r="K14994"/>
      <c r="L14994"/>
      <c r="M14994"/>
      <c r="N14994"/>
      <c r="O14994"/>
      <c r="P14994"/>
      <c r="Q14994"/>
    </row>
    <row r="14995" spans="3:17" x14ac:dyDescent="0.35">
      <c r="C14995"/>
      <c r="D14995"/>
      <c r="E14995"/>
      <c r="F14995"/>
      <c r="G14995"/>
      <c r="H14995"/>
      <c r="I14995"/>
      <c r="J14995"/>
      <c r="K14995"/>
      <c r="L14995"/>
      <c r="M14995"/>
      <c r="N14995"/>
      <c r="O14995"/>
      <c r="P14995"/>
      <c r="Q14995"/>
    </row>
    <row r="14996" spans="3:17" x14ac:dyDescent="0.35">
      <c r="C14996"/>
      <c r="D14996"/>
      <c r="E14996"/>
      <c r="F14996"/>
      <c r="G14996"/>
      <c r="H14996"/>
      <c r="I14996"/>
      <c r="J14996"/>
      <c r="K14996"/>
      <c r="L14996"/>
      <c r="M14996"/>
      <c r="N14996"/>
      <c r="O14996"/>
      <c r="P14996"/>
      <c r="Q14996"/>
    </row>
    <row r="14997" spans="3:17" x14ac:dyDescent="0.35">
      <c r="C14997"/>
      <c r="D14997"/>
      <c r="E14997"/>
      <c r="F14997"/>
      <c r="G14997"/>
      <c r="H14997"/>
      <c r="I14997"/>
      <c r="J14997"/>
      <c r="K14997"/>
      <c r="L14997"/>
      <c r="M14997"/>
      <c r="N14997"/>
      <c r="O14997"/>
      <c r="P14997"/>
      <c r="Q14997"/>
    </row>
    <row r="14998" spans="3:17" x14ac:dyDescent="0.35">
      <c r="C14998"/>
      <c r="D14998"/>
      <c r="E14998"/>
      <c r="F14998"/>
      <c r="G14998"/>
      <c r="H14998"/>
      <c r="I14998"/>
      <c r="J14998"/>
      <c r="K14998"/>
      <c r="L14998"/>
      <c r="M14998"/>
      <c r="N14998"/>
      <c r="O14998"/>
      <c r="P14998"/>
      <c r="Q14998"/>
    </row>
    <row r="14999" spans="3:17" x14ac:dyDescent="0.35">
      <c r="C14999"/>
      <c r="D14999"/>
      <c r="E14999"/>
      <c r="F14999"/>
      <c r="G14999"/>
      <c r="H14999"/>
      <c r="I14999"/>
      <c r="J14999"/>
      <c r="K14999"/>
      <c r="L14999"/>
      <c r="M14999"/>
      <c r="N14999"/>
      <c r="O14999"/>
      <c r="P14999"/>
      <c r="Q14999"/>
    </row>
    <row r="15000" spans="3:17" x14ac:dyDescent="0.35">
      <c r="C15000"/>
      <c r="D15000"/>
      <c r="E15000"/>
      <c r="F15000"/>
      <c r="G15000"/>
      <c r="H15000"/>
      <c r="I15000"/>
      <c r="J15000"/>
      <c r="K15000"/>
      <c r="L15000"/>
      <c r="M15000"/>
      <c r="N15000"/>
      <c r="O15000"/>
      <c r="P15000"/>
      <c r="Q15000"/>
    </row>
    <row r="15001" spans="3:17" x14ac:dyDescent="0.35">
      <c r="C15001"/>
      <c r="D15001"/>
      <c r="E15001"/>
      <c r="F15001"/>
      <c r="G15001"/>
      <c r="H15001"/>
      <c r="I15001"/>
      <c r="J15001"/>
      <c r="K15001"/>
      <c r="L15001"/>
      <c r="M15001"/>
      <c r="N15001"/>
      <c r="O15001"/>
      <c r="P15001"/>
      <c r="Q15001"/>
    </row>
    <row r="15002" spans="3:17" x14ac:dyDescent="0.35">
      <c r="C15002"/>
      <c r="D15002"/>
      <c r="E15002"/>
      <c r="F15002"/>
      <c r="G15002"/>
      <c r="H15002"/>
      <c r="I15002"/>
      <c r="J15002"/>
      <c r="K15002"/>
      <c r="L15002"/>
      <c r="M15002"/>
      <c r="N15002"/>
      <c r="O15002"/>
      <c r="P15002"/>
      <c r="Q15002"/>
    </row>
    <row r="15003" spans="3:17" x14ac:dyDescent="0.35">
      <c r="C15003"/>
      <c r="D15003"/>
      <c r="E15003"/>
      <c r="F15003"/>
      <c r="G15003"/>
      <c r="H15003"/>
      <c r="I15003"/>
      <c r="J15003"/>
      <c r="K15003"/>
      <c r="L15003"/>
      <c r="M15003"/>
      <c r="N15003"/>
      <c r="O15003"/>
      <c r="P15003"/>
      <c r="Q15003"/>
    </row>
    <row r="15004" spans="3:17" x14ac:dyDescent="0.35">
      <c r="C15004"/>
      <c r="D15004"/>
      <c r="E15004"/>
      <c r="F15004"/>
      <c r="G15004"/>
      <c r="H15004"/>
      <c r="I15004"/>
      <c r="J15004"/>
      <c r="K15004"/>
      <c r="L15004"/>
      <c r="M15004"/>
      <c r="N15004"/>
      <c r="O15004"/>
      <c r="P15004"/>
      <c r="Q15004"/>
    </row>
    <row r="15005" spans="3:17" x14ac:dyDescent="0.35">
      <c r="C15005"/>
      <c r="D15005"/>
      <c r="E15005"/>
      <c r="F15005"/>
      <c r="G15005"/>
      <c r="H15005"/>
      <c r="I15005"/>
      <c r="J15005"/>
      <c r="K15005"/>
      <c r="L15005"/>
      <c r="M15005"/>
      <c r="N15005"/>
      <c r="O15005"/>
      <c r="P15005"/>
      <c r="Q15005"/>
    </row>
    <row r="15006" spans="3:17" x14ac:dyDescent="0.35">
      <c r="C15006"/>
      <c r="D15006"/>
      <c r="E15006"/>
      <c r="F15006"/>
      <c r="G15006"/>
      <c r="H15006"/>
      <c r="I15006"/>
      <c r="J15006"/>
      <c r="K15006"/>
      <c r="L15006"/>
      <c r="M15006"/>
      <c r="N15006"/>
      <c r="O15006"/>
      <c r="P15006"/>
      <c r="Q15006"/>
    </row>
    <row r="15007" spans="3:17" x14ac:dyDescent="0.35">
      <c r="C15007"/>
      <c r="D15007"/>
      <c r="E15007"/>
      <c r="F15007"/>
      <c r="G15007"/>
      <c r="H15007"/>
      <c r="I15007"/>
      <c r="J15007"/>
      <c r="K15007"/>
      <c r="L15007"/>
      <c r="M15007"/>
      <c r="N15007"/>
      <c r="O15007"/>
      <c r="P15007"/>
      <c r="Q15007"/>
    </row>
    <row r="15008" spans="3:17" x14ac:dyDescent="0.35">
      <c r="C15008"/>
      <c r="D15008"/>
      <c r="E15008"/>
      <c r="F15008"/>
      <c r="G15008"/>
      <c r="H15008"/>
      <c r="I15008"/>
      <c r="J15008"/>
      <c r="K15008"/>
      <c r="L15008"/>
      <c r="M15008"/>
      <c r="N15008"/>
      <c r="O15008"/>
      <c r="P15008"/>
      <c r="Q15008"/>
    </row>
    <row r="15009" spans="3:17" x14ac:dyDescent="0.35">
      <c r="C15009"/>
      <c r="D15009"/>
      <c r="E15009"/>
      <c r="F15009"/>
      <c r="G15009"/>
      <c r="H15009"/>
      <c r="I15009"/>
      <c r="J15009"/>
      <c r="K15009"/>
      <c r="L15009"/>
      <c r="M15009"/>
      <c r="N15009"/>
      <c r="O15009"/>
      <c r="P15009"/>
      <c r="Q15009"/>
    </row>
    <row r="15010" spans="3:17" x14ac:dyDescent="0.35">
      <c r="C15010"/>
      <c r="D15010"/>
      <c r="E15010"/>
      <c r="F15010"/>
      <c r="G15010"/>
      <c r="H15010"/>
      <c r="I15010"/>
      <c r="J15010"/>
      <c r="K15010"/>
      <c r="L15010"/>
      <c r="M15010"/>
      <c r="N15010"/>
      <c r="O15010"/>
      <c r="P15010"/>
      <c r="Q15010"/>
    </row>
    <row r="15011" spans="3:17" x14ac:dyDescent="0.35">
      <c r="C15011"/>
      <c r="D15011"/>
      <c r="E15011"/>
      <c r="F15011"/>
      <c r="G15011"/>
      <c r="H15011"/>
      <c r="I15011"/>
      <c r="J15011"/>
      <c r="K15011"/>
      <c r="L15011"/>
      <c r="M15011"/>
      <c r="N15011"/>
      <c r="O15011"/>
      <c r="P15011"/>
      <c r="Q15011"/>
    </row>
    <row r="15012" spans="3:17" x14ac:dyDescent="0.35">
      <c r="C15012"/>
      <c r="D15012"/>
      <c r="E15012"/>
      <c r="F15012"/>
      <c r="G15012"/>
      <c r="H15012"/>
      <c r="I15012"/>
      <c r="J15012"/>
      <c r="K15012"/>
      <c r="L15012"/>
      <c r="M15012"/>
      <c r="N15012"/>
      <c r="O15012"/>
      <c r="P15012"/>
      <c r="Q15012"/>
    </row>
    <row r="15013" spans="3:17" x14ac:dyDescent="0.35">
      <c r="C15013"/>
      <c r="D15013"/>
      <c r="E15013"/>
      <c r="F15013"/>
      <c r="G15013"/>
      <c r="H15013"/>
      <c r="I15013"/>
      <c r="J15013"/>
      <c r="K15013"/>
      <c r="L15013"/>
      <c r="M15013"/>
      <c r="N15013"/>
      <c r="O15013"/>
      <c r="P15013"/>
      <c r="Q15013"/>
    </row>
    <row r="15014" spans="3:17" x14ac:dyDescent="0.35">
      <c r="C15014"/>
      <c r="D15014"/>
      <c r="E15014"/>
      <c r="F15014"/>
      <c r="G15014"/>
      <c r="H15014"/>
      <c r="I15014"/>
      <c r="J15014"/>
      <c r="K15014"/>
      <c r="L15014"/>
      <c r="M15014"/>
      <c r="N15014"/>
      <c r="O15014"/>
      <c r="P15014"/>
      <c r="Q15014"/>
    </row>
    <row r="15015" spans="3:17" x14ac:dyDescent="0.35">
      <c r="C15015"/>
      <c r="D15015"/>
      <c r="E15015"/>
      <c r="F15015"/>
      <c r="G15015"/>
      <c r="H15015"/>
      <c r="I15015"/>
      <c r="J15015"/>
      <c r="K15015"/>
      <c r="L15015"/>
      <c r="M15015"/>
      <c r="N15015"/>
      <c r="O15015"/>
      <c r="P15015"/>
      <c r="Q15015"/>
    </row>
    <row r="15016" spans="3:17" x14ac:dyDescent="0.35">
      <c r="C15016"/>
      <c r="D15016"/>
      <c r="E15016"/>
      <c r="F15016"/>
      <c r="G15016"/>
      <c r="H15016"/>
      <c r="I15016"/>
      <c r="J15016"/>
      <c r="K15016"/>
      <c r="L15016"/>
      <c r="M15016"/>
      <c r="N15016"/>
      <c r="O15016"/>
      <c r="P15016"/>
      <c r="Q15016"/>
    </row>
    <row r="15017" spans="3:17" x14ac:dyDescent="0.35">
      <c r="C15017"/>
      <c r="D15017"/>
      <c r="E15017"/>
      <c r="F15017"/>
      <c r="G15017"/>
      <c r="H15017"/>
      <c r="I15017"/>
      <c r="J15017"/>
      <c r="K15017"/>
      <c r="L15017"/>
      <c r="M15017"/>
      <c r="N15017"/>
      <c r="O15017"/>
      <c r="P15017"/>
      <c r="Q15017"/>
    </row>
    <row r="15018" spans="3:17" x14ac:dyDescent="0.35">
      <c r="C15018"/>
      <c r="D15018"/>
      <c r="E15018"/>
      <c r="F15018"/>
      <c r="G15018"/>
      <c r="H15018"/>
      <c r="I15018"/>
      <c r="J15018"/>
      <c r="K15018"/>
      <c r="L15018"/>
      <c r="M15018"/>
      <c r="N15018"/>
      <c r="O15018"/>
      <c r="P15018"/>
      <c r="Q15018"/>
    </row>
    <row r="15019" spans="3:17" x14ac:dyDescent="0.35">
      <c r="C15019"/>
      <c r="D15019"/>
      <c r="E15019"/>
      <c r="F15019"/>
      <c r="G15019"/>
      <c r="H15019"/>
      <c r="I15019"/>
      <c r="J15019"/>
      <c r="K15019"/>
      <c r="L15019"/>
      <c r="M15019"/>
      <c r="N15019"/>
      <c r="O15019"/>
      <c r="P15019"/>
      <c r="Q15019"/>
    </row>
    <row r="15020" spans="3:17" x14ac:dyDescent="0.35">
      <c r="C15020"/>
      <c r="D15020"/>
      <c r="E15020"/>
      <c r="F15020"/>
      <c r="G15020"/>
      <c r="H15020"/>
      <c r="I15020"/>
      <c r="J15020"/>
      <c r="K15020"/>
      <c r="L15020"/>
      <c r="M15020"/>
      <c r="N15020"/>
      <c r="O15020"/>
      <c r="P15020"/>
      <c r="Q15020"/>
    </row>
    <row r="15021" spans="3:17" x14ac:dyDescent="0.35">
      <c r="C15021"/>
      <c r="D15021"/>
      <c r="E15021"/>
      <c r="F15021"/>
      <c r="G15021"/>
      <c r="H15021"/>
      <c r="I15021"/>
      <c r="J15021"/>
      <c r="K15021"/>
      <c r="L15021"/>
      <c r="M15021"/>
      <c r="N15021"/>
      <c r="O15021"/>
      <c r="P15021"/>
      <c r="Q15021"/>
    </row>
    <row r="15022" spans="3:17" x14ac:dyDescent="0.35">
      <c r="C15022"/>
      <c r="D15022"/>
      <c r="E15022"/>
      <c r="F15022"/>
      <c r="G15022"/>
      <c r="H15022"/>
      <c r="I15022"/>
      <c r="J15022"/>
      <c r="K15022"/>
      <c r="L15022"/>
      <c r="M15022"/>
      <c r="N15022"/>
      <c r="O15022"/>
      <c r="P15022"/>
      <c r="Q15022"/>
    </row>
    <row r="15023" spans="3:17" x14ac:dyDescent="0.35">
      <c r="C15023"/>
      <c r="D15023"/>
      <c r="E15023"/>
      <c r="F15023"/>
      <c r="G15023"/>
      <c r="H15023"/>
      <c r="I15023"/>
      <c r="J15023"/>
      <c r="K15023"/>
      <c r="L15023"/>
      <c r="M15023"/>
      <c r="N15023"/>
      <c r="O15023"/>
      <c r="P15023"/>
      <c r="Q15023"/>
    </row>
    <row r="15024" spans="3:17" x14ac:dyDescent="0.35">
      <c r="C15024"/>
      <c r="D15024"/>
      <c r="E15024"/>
      <c r="F15024"/>
      <c r="G15024"/>
      <c r="H15024"/>
      <c r="I15024"/>
      <c r="J15024"/>
      <c r="K15024"/>
      <c r="L15024"/>
      <c r="M15024"/>
      <c r="N15024"/>
      <c r="O15024"/>
      <c r="P15024"/>
      <c r="Q15024"/>
    </row>
    <row r="15025" spans="3:17" x14ac:dyDescent="0.35">
      <c r="C15025"/>
      <c r="D15025"/>
      <c r="E15025"/>
      <c r="F15025"/>
      <c r="G15025"/>
      <c r="H15025"/>
      <c r="I15025"/>
      <c r="J15025"/>
      <c r="K15025"/>
      <c r="L15025"/>
      <c r="M15025"/>
      <c r="N15025"/>
      <c r="O15025"/>
      <c r="P15025"/>
      <c r="Q15025"/>
    </row>
    <row r="15026" spans="3:17" x14ac:dyDescent="0.35">
      <c r="C15026"/>
      <c r="D15026"/>
      <c r="E15026"/>
      <c r="F15026"/>
      <c r="G15026"/>
      <c r="H15026"/>
      <c r="I15026"/>
      <c r="J15026"/>
      <c r="K15026"/>
      <c r="L15026"/>
      <c r="M15026"/>
      <c r="N15026"/>
      <c r="O15026"/>
      <c r="P15026"/>
      <c r="Q15026"/>
    </row>
    <row r="15027" spans="3:17" x14ac:dyDescent="0.35">
      <c r="C15027"/>
      <c r="D15027"/>
      <c r="E15027"/>
      <c r="F15027"/>
      <c r="G15027"/>
      <c r="H15027"/>
      <c r="I15027"/>
      <c r="J15027"/>
      <c r="K15027"/>
      <c r="L15027"/>
      <c r="M15027"/>
      <c r="N15027"/>
      <c r="O15027"/>
      <c r="P15027"/>
      <c r="Q15027"/>
    </row>
    <row r="15028" spans="3:17" x14ac:dyDescent="0.35">
      <c r="C15028"/>
      <c r="D15028"/>
      <c r="E15028"/>
      <c r="F15028"/>
      <c r="G15028"/>
      <c r="H15028"/>
      <c r="I15028"/>
      <c r="J15028"/>
      <c r="K15028"/>
      <c r="L15028"/>
      <c r="M15028"/>
      <c r="N15028"/>
      <c r="O15028"/>
      <c r="P15028"/>
      <c r="Q15028"/>
    </row>
    <row r="15029" spans="3:17" x14ac:dyDescent="0.35">
      <c r="C15029"/>
      <c r="D15029"/>
      <c r="E15029"/>
      <c r="F15029"/>
      <c r="G15029"/>
      <c r="H15029"/>
      <c r="I15029"/>
      <c r="J15029"/>
      <c r="K15029"/>
      <c r="L15029"/>
      <c r="M15029"/>
      <c r="N15029"/>
      <c r="O15029"/>
      <c r="P15029"/>
      <c r="Q15029"/>
    </row>
    <row r="15030" spans="3:17" x14ac:dyDescent="0.35">
      <c r="C15030"/>
      <c r="D15030"/>
      <c r="E15030"/>
      <c r="F15030"/>
      <c r="G15030"/>
      <c r="H15030"/>
      <c r="I15030"/>
      <c r="J15030"/>
      <c r="K15030"/>
      <c r="L15030"/>
      <c r="M15030"/>
      <c r="N15030"/>
      <c r="O15030"/>
      <c r="P15030"/>
      <c r="Q15030"/>
    </row>
    <row r="15031" spans="3:17" x14ac:dyDescent="0.35">
      <c r="C15031"/>
      <c r="D15031"/>
      <c r="E15031"/>
      <c r="F15031"/>
      <c r="G15031"/>
      <c r="H15031"/>
      <c r="I15031"/>
      <c r="J15031"/>
      <c r="K15031"/>
      <c r="L15031"/>
      <c r="M15031"/>
      <c r="N15031"/>
      <c r="O15031"/>
      <c r="P15031"/>
      <c r="Q15031"/>
    </row>
    <row r="15032" spans="3:17" x14ac:dyDescent="0.35">
      <c r="C15032"/>
      <c r="D15032"/>
      <c r="E15032"/>
      <c r="F15032"/>
      <c r="G15032"/>
      <c r="H15032"/>
      <c r="I15032"/>
      <c r="J15032"/>
      <c r="K15032"/>
      <c r="L15032"/>
      <c r="M15032"/>
      <c r="N15032"/>
      <c r="O15032"/>
      <c r="P15032"/>
      <c r="Q15032"/>
    </row>
    <row r="15033" spans="3:17" x14ac:dyDescent="0.35">
      <c r="C15033"/>
      <c r="D15033"/>
      <c r="E15033"/>
      <c r="F15033"/>
      <c r="G15033"/>
      <c r="H15033"/>
      <c r="I15033"/>
      <c r="J15033"/>
      <c r="K15033"/>
      <c r="L15033"/>
      <c r="M15033"/>
      <c r="N15033"/>
      <c r="O15033"/>
      <c r="P15033"/>
      <c r="Q15033"/>
    </row>
    <row r="15034" spans="3:17" x14ac:dyDescent="0.35">
      <c r="C15034"/>
      <c r="D15034"/>
      <c r="E15034"/>
      <c r="F15034"/>
      <c r="G15034"/>
      <c r="H15034"/>
      <c r="I15034"/>
      <c r="J15034"/>
      <c r="K15034"/>
      <c r="L15034"/>
      <c r="M15034"/>
      <c r="N15034"/>
      <c r="O15034"/>
      <c r="P15034"/>
      <c r="Q15034"/>
    </row>
    <row r="15035" spans="3:17" x14ac:dyDescent="0.35">
      <c r="C15035"/>
      <c r="D15035"/>
      <c r="E15035"/>
      <c r="F15035"/>
      <c r="G15035"/>
      <c r="H15035"/>
      <c r="I15035"/>
      <c r="J15035"/>
      <c r="K15035"/>
      <c r="L15035"/>
      <c r="M15035"/>
      <c r="N15035"/>
      <c r="O15035"/>
      <c r="P15035"/>
      <c r="Q15035"/>
    </row>
    <row r="15036" spans="3:17" x14ac:dyDescent="0.35">
      <c r="C15036"/>
      <c r="D15036"/>
      <c r="E15036"/>
      <c r="F15036"/>
      <c r="G15036"/>
      <c r="H15036"/>
      <c r="I15036"/>
      <c r="J15036"/>
      <c r="K15036"/>
      <c r="L15036"/>
      <c r="M15036"/>
      <c r="N15036"/>
      <c r="O15036"/>
      <c r="P15036"/>
      <c r="Q15036"/>
    </row>
    <row r="15037" spans="3:17" x14ac:dyDescent="0.35">
      <c r="C15037"/>
      <c r="D15037"/>
      <c r="E15037"/>
      <c r="F15037"/>
      <c r="G15037"/>
      <c r="H15037"/>
      <c r="I15037"/>
      <c r="J15037"/>
      <c r="K15037"/>
      <c r="L15037"/>
      <c r="M15037"/>
      <c r="N15037"/>
      <c r="O15037"/>
      <c r="P15037"/>
      <c r="Q15037"/>
    </row>
    <row r="15038" spans="3:17" x14ac:dyDescent="0.35">
      <c r="C15038"/>
      <c r="D15038"/>
      <c r="E15038"/>
      <c r="F15038"/>
      <c r="G15038"/>
      <c r="H15038"/>
      <c r="I15038"/>
      <c r="J15038"/>
      <c r="K15038"/>
      <c r="L15038"/>
      <c r="M15038"/>
      <c r="N15038"/>
      <c r="O15038"/>
      <c r="P15038"/>
      <c r="Q15038"/>
    </row>
    <row r="15039" spans="3:17" x14ac:dyDescent="0.35">
      <c r="C15039"/>
      <c r="D15039"/>
      <c r="E15039"/>
      <c r="F15039"/>
      <c r="G15039"/>
      <c r="H15039"/>
      <c r="I15039"/>
      <c r="J15039"/>
      <c r="K15039"/>
      <c r="L15039"/>
      <c r="M15039"/>
      <c r="N15039"/>
      <c r="O15039"/>
      <c r="P15039"/>
      <c r="Q15039"/>
    </row>
    <row r="15040" spans="3:17" x14ac:dyDescent="0.35">
      <c r="C15040"/>
      <c r="D15040"/>
      <c r="E15040"/>
      <c r="F15040"/>
      <c r="G15040"/>
      <c r="H15040"/>
      <c r="I15040"/>
      <c r="J15040"/>
      <c r="K15040"/>
      <c r="L15040"/>
      <c r="M15040"/>
      <c r="N15040"/>
      <c r="O15040"/>
      <c r="P15040"/>
      <c r="Q15040"/>
    </row>
    <row r="15041" spans="3:17" x14ac:dyDescent="0.35">
      <c r="C15041"/>
      <c r="D15041"/>
      <c r="E15041"/>
      <c r="F15041"/>
      <c r="G15041"/>
      <c r="H15041"/>
      <c r="I15041"/>
      <c r="J15041"/>
      <c r="K15041"/>
      <c r="L15041"/>
      <c r="M15041"/>
      <c r="N15041"/>
      <c r="O15041"/>
      <c r="P15041"/>
      <c r="Q15041"/>
    </row>
    <row r="15042" spans="3:17" x14ac:dyDescent="0.35">
      <c r="C15042"/>
      <c r="D15042"/>
      <c r="E15042"/>
      <c r="F15042"/>
      <c r="G15042"/>
      <c r="H15042"/>
      <c r="I15042"/>
      <c r="J15042"/>
      <c r="K15042"/>
      <c r="L15042"/>
      <c r="M15042"/>
      <c r="N15042"/>
      <c r="O15042"/>
      <c r="P15042"/>
      <c r="Q15042"/>
    </row>
    <row r="15043" spans="3:17" x14ac:dyDescent="0.35">
      <c r="C15043"/>
      <c r="D15043"/>
      <c r="E15043"/>
      <c r="F15043"/>
      <c r="G15043"/>
      <c r="H15043"/>
      <c r="I15043"/>
      <c r="J15043"/>
      <c r="K15043"/>
      <c r="L15043"/>
      <c r="M15043"/>
      <c r="N15043"/>
      <c r="O15043"/>
      <c r="P15043"/>
      <c r="Q15043"/>
    </row>
    <row r="15044" spans="3:17" x14ac:dyDescent="0.35">
      <c r="C15044"/>
      <c r="D15044"/>
      <c r="E15044"/>
      <c r="F15044"/>
      <c r="G15044"/>
      <c r="H15044"/>
      <c r="I15044"/>
      <c r="J15044"/>
      <c r="K15044"/>
      <c r="L15044"/>
      <c r="M15044"/>
      <c r="N15044"/>
      <c r="O15044"/>
      <c r="P15044"/>
      <c r="Q15044"/>
    </row>
    <row r="15045" spans="3:17" x14ac:dyDescent="0.35">
      <c r="C15045"/>
      <c r="D15045"/>
      <c r="E15045"/>
      <c r="F15045"/>
      <c r="G15045"/>
      <c r="H15045"/>
      <c r="I15045"/>
      <c r="J15045"/>
      <c r="K15045"/>
      <c r="L15045"/>
      <c r="M15045"/>
      <c r="N15045"/>
      <c r="O15045"/>
      <c r="P15045"/>
      <c r="Q15045"/>
    </row>
    <row r="15046" spans="3:17" x14ac:dyDescent="0.35">
      <c r="C15046"/>
      <c r="D15046"/>
      <c r="E15046"/>
      <c r="F15046"/>
      <c r="G15046"/>
      <c r="H15046"/>
      <c r="I15046"/>
      <c r="J15046"/>
      <c r="K15046"/>
      <c r="L15046"/>
      <c r="M15046"/>
      <c r="N15046"/>
      <c r="O15046"/>
      <c r="P15046"/>
      <c r="Q15046"/>
    </row>
    <row r="15047" spans="3:17" x14ac:dyDescent="0.35">
      <c r="C15047"/>
      <c r="D15047"/>
      <c r="E15047"/>
      <c r="F15047"/>
      <c r="G15047"/>
      <c r="H15047"/>
      <c r="I15047"/>
      <c r="J15047"/>
      <c r="K15047"/>
      <c r="L15047"/>
      <c r="M15047"/>
      <c r="N15047"/>
      <c r="O15047"/>
      <c r="P15047"/>
      <c r="Q15047"/>
    </row>
    <row r="15048" spans="3:17" x14ac:dyDescent="0.35">
      <c r="C15048"/>
      <c r="D15048"/>
      <c r="E15048"/>
      <c r="F15048"/>
      <c r="G15048"/>
      <c r="H15048"/>
      <c r="I15048"/>
      <c r="J15048"/>
      <c r="K15048"/>
      <c r="L15048"/>
      <c r="M15048"/>
      <c r="N15048"/>
      <c r="O15048"/>
      <c r="P15048"/>
      <c r="Q15048"/>
    </row>
    <row r="15049" spans="3:17" x14ac:dyDescent="0.35">
      <c r="C15049"/>
      <c r="D15049"/>
      <c r="E15049"/>
      <c r="F15049"/>
      <c r="G15049"/>
      <c r="H15049"/>
      <c r="I15049"/>
      <c r="J15049"/>
      <c r="K15049"/>
      <c r="L15049"/>
      <c r="M15049"/>
      <c r="N15049"/>
      <c r="O15049"/>
      <c r="P15049"/>
      <c r="Q15049"/>
    </row>
    <row r="15050" spans="3:17" x14ac:dyDescent="0.35">
      <c r="C15050"/>
      <c r="D15050"/>
      <c r="E15050"/>
      <c r="F15050"/>
      <c r="G15050"/>
      <c r="H15050"/>
      <c r="I15050"/>
      <c r="J15050"/>
      <c r="K15050"/>
      <c r="L15050"/>
      <c r="M15050"/>
      <c r="N15050"/>
      <c r="O15050"/>
      <c r="P15050"/>
      <c r="Q15050"/>
    </row>
    <row r="15051" spans="3:17" x14ac:dyDescent="0.35">
      <c r="C15051"/>
      <c r="D15051"/>
      <c r="E15051"/>
      <c r="F15051"/>
      <c r="G15051"/>
      <c r="H15051"/>
      <c r="I15051"/>
      <c r="J15051"/>
      <c r="K15051"/>
      <c r="L15051"/>
      <c r="M15051"/>
      <c r="N15051"/>
      <c r="O15051"/>
      <c r="P15051"/>
      <c r="Q15051"/>
    </row>
    <row r="15052" spans="3:17" x14ac:dyDescent="0.35">
      <c r="C15052"/>
      <c r="D15052"/>
      <c r="E15052"/>
      <c r="F15052"/>
      <c r="G15052"/>
      <c r="H15052"/>
      <c r="I15052"/>
      <c r="J15052"/>
      <c r="K15052"/>
      <c r="L15052"/>
      <c r="M15052"/>
      <c r="N15052"/>
      <c r="O15052"/>
      <c r="P15052"/>
      <c r="Q15052"/>
    </row>
    <row r="15053" spans="3:17" x14ac:dyDescent="0.35">
      <c r="C15053"/>
      <c r="D15053"/>
      <c r="E15053"/>
      <c r="F15053"/>
      <c r="G15053"/>
      <c r="H15053"/>
      <c r="I15053"/>
      <c r="J15053"/>
      <c r="K15053"/>
      <c r="L15053"/>
      <c r="M15053"/>
      <c r="N15053"/>
      <c r="O15053"/>
      <c r="P15053"/>
      <c r="Q15053"/>
    </row>
    <row r="15054" spans="3:17" x14ac:dyDescent="0.35">
      <c r="C15054"/>
      <c r="D15054"/>
      <c r="E15054"/>
      <c r="F15054"/>
      <c r="G15054"/>
      <c r="H15054"/>
      <c r="I15054"/>
      <c r="J15054"/>
      <c r="K15054"/>
      <c r="L15054"/>
      <c r="M15054"/>
      <c r="N15054"/>
      <c r="O15054"/>
      <c r="P15054"/>
      <c r="Q15054"/>
    </row>
    <row r="15055" spans="3:17" x14ac:dyDescent="0.35">
      <c r="C15055"/>
      <c r="D15055"/>
      <c r="E15055"/>
      <c r="F15055"/>
      <c r="G15055"/>
      <c r="H15055"/>
      <c r="I15055"/>
      <c r="J15055"/>
      <c r="K15055"/>
      <c r="L15055"/>
      <c r="M15055"/>
      <c r="N15055"/>
      <c r="O15055"/>
      <c r="P15055"/>
      <c r="Q15055"/>
    </row>
    <row r="15056" spans="3:17" x14ac:dyDescent="0.35">
      <c r="C15056"/>
      <c r="D15056"/>
      <c r="E15056"/>
      <c r="F15056"/>
      <c r="G15056"/>
      <c r="H15056"/>
      <c r="I15056"/>
      <c r="J15056"/>
      <c r="K15056"/>
      <c r="L15056"/>
      <c r="M15056"/>
      <c r="N15056"/>
      <c r="O15056"/>
      <c r="P15056"/>
      <c r="Q15056"/>
    </row>
    <row r="15057" spans="3:17" x14ac:dyDescent="0.35">
      <c r="C15057"/>
      <c r="D15057"/>
      <c r="E15057"/>
      <c r="F15057"/>
      <c r="G15057"/>
      <c r="H15057"/>
      <c r="I15057"/>
      <c r="J15057"/>
      <c r="K15057"/>
      <c r="L15057"/>
      <c r="M15057"/>
      <c r="N15057"/>
      <c r="O15057"/>
      <c r="P15057"/>
      <c r="Q15057"/>
    </row>
    <row r="15058" spans="3:17" x14ac:dyDescent="0.35">
      <c r="C15058"/>
      <c r="D15058"/>
      <c r="E15058"/>
      <c r="F15058"/>
      <c r="G15058"/>
      <c r="H15058"/>
      <c r="I15058"/>
      <c r="J15058"/>
      <c r="K15058"/>
      <c r="L15058"/>
      <c r="M15058"/>
      <c r="N15058"/>
      <c r="O15058"/>
      <c r="P15058"/>
      <c r="Q15058"/>
    </row>
    <row r="15059" spans="3:17" x14ac:dyDescent="0.35">
      <c r="C15059"/>
      <c r="D15059"/>
      <c r="E15059"/>
      <c r="F15059"/>
      <c r="G15059"/>
      <c r="H15059"/>
      <c r="I15059"/>
      <c r="J15059"/>
      <c r="K15059"/>
      <c r="L15059"/>
      <c r="M15059"/>
      <c r="N15059"/>
      <c r="O15059"/>
      <c r="P15059"/>
      <c r="Q15059"/>
    </row>
    <row r="15060" spans="3:17" x14ac:dyDescent="0.35">
      <c r="C15060"/>
      <c r="D15060"/>
      <c r="E15060"/>
      <c r="F15060"/>
      <c r="G15060"/>
      <c r="H15060"/>
      <c r="I15060"/>
      <c r="J15060"/>
      <c r="K15060"/>
      <c r="L15060"/>
      <c r="M15060"/>
      <c r="N15060"/>
      <c r="O15060"/>
      <c r="P15060"/>
      <c r="Q15060"/>
    </row>
    <row r="15061" spans="3:17" x14ac:dyDescent="0.35">
      <c r="C15061"/>
      <c r="D15061"/>
      <c r="E15061"/>
      <c r="F15061"/>
      <c r="G15061"/>
      <c r="H15061"/>
      <c r="I15061"/>
      <c r="J15061"/>
      <c r="K15061"/>
      <c r="L15061"/>
      <c r="M15061"/>
      <c r="N15061"/>
      <c r="O15061"/>
      <c r="P15061"/>
      <c r="Q15061"/>
    </row>
    <row r="15062" spans="3:17" x14ac:dyDescent="0.35">
      <c r="C15062"/>
      <c r="D15062"/>
      <c r="E15062"/>
      <c r="F15062"/>
      <c r="G15062"/>
      <c r="H15062"/>
      <c r="I15062"/>
      <c r="J15062"/>
      <c r="K15062"/>
      <c r="L15062"/>
      <c r="M15062"/>
      <c r="N15062"/>
      <c r="O15062"/>
      <c r="P15062"/>
      <c r="Q15062"/>
    </row>
    <row r="15063" spans="3:17" x14ac:dyDescent="0.35">
      <c r="C15063"/>
      <c r="D15063"/>
      <c r="E15063"/>
      <c r="F15063"/>
      <c r="G15063"/>
      <c r="H15063"/>
      <c r="I15063"/>
      <c r="J15063"/>
      <c r="K15063"/>
      <c r="L15063"/>
      <c r="M15063"/>
      <c r="N15063"/>
      <c r="O15063"/>
      <c r="P15063"/>
      <c r="Q15063"/>
    </row>
    <row r="15064" spans="3:17" x14ac:dyDescent="0.35">
      <c r="C15064"/>
      <c r="D15064"/>
      <c r="E15064"/>
      <c r="F15064"/>
      <c r="G15064"/>
      <c r="H15064"/>
      <c r="I15064"/>
      <c r="J15064"/>
      <c r="K15064"/>
      <c r="L15064"/>
      <c r="M15064"/>
      <c r="N15064"/>
      <c r="O15064"/>
      <c r="P15064"/>
      <c r="Q15064"/>
    </row>
    <row r="15065" spans="3:17" x14ac:dyDescent="0.35">
      <c r="C15065"/>
      <c r="D15065"/>
      <c r="E15065"/>
      <c r="F15065"/>
      <c r="G15065"/>
      <c r="H15065"/>
      <c r="I15065"/>
      <c r="J15065"/>
      <c r="K15065"/>
      <c r="L15065"/>
      <c r="M15065"/>
      <c r="N15065"/>
      <c r="O15065"/>
      <c r="P15065"/>
      <c r="Q15065"/>
    </row>
    <row r="15066" spans="3:17" x14ac:dyDescent="0.35">
      <c r="C15066"/>
      <c r="D15066"/>
      <c r="E15066"/>
      <c r="F15066"/>
      <c r="G15066"/>
      <c r="H15066"/>
      <c r="I15066"/>
      <c r="J15066"/>
      <c r="K15066"/>
      <c r="L15066"/>
      <c r="M15066"/>
      <c r="N15066"/>
      <c r="O15066"/>
      <c r="P15066"/>
      <c r="Q15066"/>
    </row>
    <row r="15067" spans="3:17" x14ac:dyDescent="0.35">
      <c r="C15067"/>
      <c r="D15067"/>
      <c r="E15067"/>
      <c r="F15067"/>
      <c r="G15067"/>
      <c r="H15067"/>
      <c r="I15067"/>
      <c r="J15067"/>
      <c r="K15067"/>
      <c r="L15067"/>
      <c r="M15067"/>
      <c r="N15067"/>
      <c r="O15067"/>
      <c r="P15067"/>
      <c r="Q15067"/>
    </row>
    <row r="15068" spans="3:17" x14ac:dyDescent="0.35">
      <c r="C15068"/>
      <c r="D15068"/>
      <c r="E15068"/>
      <c r="F15068"/>
      <c r="G15068"/>
      <c r="H15068"/>
      <c r="I15068"/>
      <c r="J15068"/>
      <c r="K15068"/>
      <c r="L15068"/>
      <c r="M15068"/>
      <c r="N15068"/>
      <c r="O15068"/>
      <c r="P15068"/>
      <c r="Q15068"/>
    </row>
    <row r="15069" spans="3:17" x14ac:dyDescent="0.35">
      <c r="C15069"/>
      <c r="D15069"/>
      <c r="E15069"/>
      <c r="F15069"/>
      <c r="G15069"/>
      <c r="H15069"/>
      <c r="I15069"/>
      <c r="J15069"/>
      <c r="K15069"/>
      <c r="L15069"/>
      <c r="M15069"/>
      <c r="N15069"/>
      <c r="O15069"/>
      <c r="P15069"/>
      <c r="Q15069"/>
    </row>
    <row r="15070" spans="3:17" x14ac:dyDescent="0.35">
      <c r="C15070"/>
      <c r="D15070"/>
      <c r="E15070"/>
      <c r="F15070"/>
      <c r="G15070"/>
      <c r="H15070"/>
      <c r="I15070"/>
      <c r="J15070"/>
      <c r="K15070"/>
      <c r="L15070"/>
      <c r="M15070"/>
      <c r="N15070"/>
      <c r="O15070"/>
      <c r="P15070"/>
      <c r="Q15070"/>
    </row>
    <row r="15071" spans="3:17" x14ac:dyDescent="0.35">
      <c r="C15071"/>
      <c r="D15071"/>
      <c r="E15071"/>
      <c r="F15071"/>
      <c r="G15071"/>
      <c r="H15071"/>
      <c r="I15071"/>
      <c r="J15071"/>
      <c r="K15071"/>
      <c r="L15071"/>
      <c r="M15071"/>
      <c r="N15071"/>
      <c r="O15071"/>
      <c r="P15071"/>
      <c r="Q15071"/>
    </row>
    <row r="15072" spans="3:17" x14ac:dyDescent="0.35">
      <c r="C15072"/>
      <c r="D15072"/>
      <c r="E15072"/>
      <c r="F15072"/>
      <c r="G15072"/>
      <c r="H15072"/>
      <c r="I15072"/>
      <c r="J15072"/>
      <c r="K15072"/>
      <c r="L15072"/>
      <c r="M15072"/>
      <c r="N15072"/>
      <c r="O15072"/>
      <c r="P15072"/>
      <c r="Q15072"/>
    </row>
    <row r="15073" spans="3:17" x14ac:dyDescent="0.35">
      <c r="C15073"/>
      <c r="D15073"/>
      <c r="E15073"/>
      <c r="F15073"/>
      <c r="G15073"/>
      <c r="H15073"/>
      <c r="I15073"/>
      <c r="J15073"/>
      <c r="K15073"/>
      <c r="L15073"/>
      <c r="M15073"/>
      <c r="N15073"/>
      <c r="O15073"/>
      <c r="P15073"/>
      <c r="Q15073"/>
    </row>
    <row r="15074" spans="3:17" x14ac:dyDescent="0.35">
      <c r="C15074"/>
      <c r="D15074"/>
      <c r="E15074"/>
      <c r="F15074"/>
      <c r="G15074"/>
      <c r="H15074"/>
      <c r="I15074"/>
      <c r="J15074"/>
      <c r="K15074"/>
      <c r="L15074"/>
      <c r="M15074"/>
      <c r="N15074"/>
      <c r="O15074"/>
      <c r="P15074"/>
      <c r="Q15074"/>
    </row>
    <row r="15075" spans="3:17" x14ac:dyDescent="0.35">
      <c r="C15075"/>
      <c r="D15075"/>
      <c r="E15075"/>
      <c r="F15075"/>
      <c r="G15075"/>
      <c r="H15075"/>
      <c r="I15075"/>
      <c r="J15075"/>
      <c r="K15075"/>
      <c r="L15075"/>
      <c r="M15075"/>
      <c r="N15075"/>
      <c r="O15075"/>
      <c r="P15075"/>
      <c r="Q15075"/>
    </row>
    <row r="15076" spans="3:17" x14ac:dyDescent="0.35">
      <c r="C15076"/>
      <c r="D15076"/>
      <c r="E15076"/>
      <c r="F15076"/>
      <c r="G15076"/>
      <c r="H15076"/>
      <c r="I15076"/>
      <c r="J15076"/>
      <c r="K15076"/>
      <c r="L15076"/>
      <c r="M15076"/>
      <c r="N15076"/>
      <c r="O15076"/>
      <c r="P15076"/>
      <c r="Q15076"/>
    </row>
    <row r="15077" spans="3:17" x14ac:dyDescent="0.35">
      <c r="C15077"/>
      <c r="D15077"/>
      <c r="E15077"/>
      <c r="F15077"/>
      <c r="G15077"/>
      <c r="H15077"/>
      <c r="I15077"/>
      <c r="J15077"/>
      <c r="K15077"/>
      <c r="L15077"/>
      <c r="M15077"/>
      <c r="N15077"/>
      <c r="O15077"/>
      <c r="P15077"/>
      <c r="Q15077"/>
    </row>
    <row r="15078" spans="3:17" x14ac:dyDescent="0.35">
      <c r="C15078"/>
      <c r="D15078"/>
      <c r="E15078"/>
      <c r="F15078"/>
      <c r="G15078"/>
      <c r="H15078"/>
      <c r="I15078"/>
      <c r="J15078"/>
      <c r="K15078"/>
      <c r="L15078"/>
      <c r="M15078"/>
      <c r="N15078"/>
      <c r="O15078"/>
      <c r="P15078"/>
      <c r="Q15078"/>
    </row>
    <row r="15079" spans="3:17" x14ac:dyDescent="0.35">
      <c r="C15079"/>
      <c r="D15079"/>
      <c r="E15079"/>
      <c r="F15079"/>
      <c r="G15079"/>
      <c r="H15079"/>
      <c r="I15079"/>
      <c r="J15079"/>
      <c r="K15079"/>
      <c r="L15079"/>
      <c r="M15079"/>
      <c r="N15079"/>
      <c r="O15079"/>
      <c r="P15079"/>
      <c r="Q15079"/>
    </row>
    <row r="15080" spans="3:17" x14ac:dyDescent="0.35">
      <c r="C15080"/>
      <c r="D15080"/>
      <c r="E15080"/>
      <c r="F15080"/>
      <c r="G15080"/>
      <c r="H15080"/>
      <c r="I15080"/>
      <c r="J15080"/>
      <c r="K15080"/>
      <c r="L15080"/>
      <c r="M15080"/>
      <c r="N15080"/>
      <c r="O15080"/>
      <c r="P15080"/>
      <c r="Q15080"/>
    </row>
    <row r="15081" spans="3:17" x14ac:dyDescent="0.35">
      <c r="C15081"/>
      <c r="D15081"/>
      <c r="E15081"/>
      <c r="F15081"/>
      <c r="G15081"/>
      <c r="H15081"/>
      <c r="I15081"/>
      <c r="J15081"/>
      <c r="K15081"/>
      <c r="L15081"/>
      <c r="M15081"/>
      <c r="N15081"/>
      <c r="O15081"/>
      <c r="P15081"/>
      <c r="Q15081"/>
    </row>
    <row r="15082" spans="3:17" x14ac:dyDescent="0.35">
      <c r="C15082"/>
      <c r="D15082"/>
      <c r="E15082"/>
      <c r="F15082"/>
      <c r="G15082"/>
      <c r="H15082"/>
      <c r="I15082"/>
      <c r="J15082"/>
      <c r="K15082"/>
      <c r="L15082"/>
      <c r="M15082"/>
      <c r="N15082"/>
      <c r="O15082"/>
      <c r="P15082"/>
      <c r="Q15082"/>
    </row>
    <row r="15083" spans="3:17" x14ac:dyDescent="0.35">
      <c r="C15083"/>
      <c r="D15083"/>
      <c r="E15083"/>
      <c r="F15083"/>
      <c r="G15083"/>
      <c r="H15083"/>
      <c r="I15083"/>
      <c r="J15083"/>
      <c r="K15083"/>
      <c r="L15083"/>
      <c r="M15083"/>
      <c r="N15083"/>
      <c r="O15083"/>
      <c r="P15083"/>
      <c r="Q15083"/>
    </row>
    <row r="15084" spans="3:17" x14ac:dyDescent="0.35">
      <c r="C15084"/>
      <c r="D15084"/>
      <c r="E15084"/>
      <c r="F15084"/>
      <c r="G15084"/>
      <c r="H15084"/>
      <c r="I15084"/>
      <c r="J15084"/>
      <c r="K15084"/>
      <c r="L15084"/>
      <c r="M15084"/>
      <c r="N15084"/>
      <c r="O15084"/>
      <c r="P15084"/>
      <c r="Q15084"/>
    </row>
    <row r="15085" spans="3:17" x14ac:dyDescent="0.35">
      <c r="C15085"/>
      <c r="D15085"/>
      <c r="E15085"/>
      <c r="F15085"/>
      <c r="G15085"/>
      <c r="H15085"/>
      <c r="I15085"/>
      <c r="J15085"/>
      <c r="K15085"/>
      <c r="L15085"/>
      <c r="M15085"/>
      <c r="N15085"/>
      <c r="O15085"/>
      <c r="P15085"/>
      <c r="Q15085"/>
    </row>
    <row r="15086" spans="3:17" x14ac:dyDescent="0.35">
      <c r="C15086"/>
      <c r="D15086"/>
      <c r="E15086"/>
      <c r="F15086"/>
      <c r="G15086"/>
      <c r="H15086"/>
      <c r="I15086"/>
      <c r="J15086"/>
      <c r="K15086"/>
      <c r="L15086"/>
      <c r="M15086"/>
      <c r="N15086"/>
      <c r="O15086"/>
      <c r="P15086"/>
      <c r="Q15086"/>
    </row>
    <row r="15087" spans="3:17" x14ac:dyDescent="0.35">
      <c r="C15087"/>
      <c r="D15087"/>
      <c r="E15087"/>
      <c r="F15087"/>
      <c r="G15087"/>
      <c r="H15087"/>
      <c r="I15087"/>
      <c r="J15087"/>
      <c r="K15087"/>
      <c r="L15087"/>
      <c r="M15087"/>
      <c r="N15087"/>
      <c r="O15087"/>
      <c r="P15087"/>
      <c r="Q15087"/>
    </row>
    <row r="15088" spans="3:17" x14ac:dyDescent="0.35">
      <c r="C15088"/>
      <c r="D15088"/>
      <c r="E15088"/>
      <c r="F15088"/>
      <c r="G15088"/>
      <c r="H15088"/>
      <c r="I15088"/>
      <c r="J15088"/>
      <c r="K15088"/>
      <c r="L15088"/>
      <c r="M15088"/>
      <c r="N15088"/>
      <c r="O15088"/>
      <c r="P15088"/>
      <c r="Q15088"/>
    </row>
    <row r="15089" spans="3:17" x14ac:dyDescent="0.35">
      <c r="C15089"/>
      <c r="D15089"/>
      <c r="E15089"/>
      <c r="F15089"/>
      <c r="G15089"/>
      <c r="H15089"/>
      <c r="I15089"/>
      <c r="J15089"/>
      <c r="K15089"/>
      <c r="L15089"/>
      <c r="M15089"/>
      <c r="N15089"/>
      <c r="O15089"/>
      <c r="P15089"/>
      <c r="Q15089"/>
    </row>
    <row r="15090" spans="3:17" x14ac:dyDescent="0.35">
      <c r="C15090"/>
      <c r="D15090"/>
      <c r="E15090"/>
      <c r="F15090"/>
      <c r="G15090"/>
      <c r="H15090"/>
      <c r="I15090"/>
      <c r="J15090"/>
      <c r="K15090"/>
      <c r="L15090"/>
      <c r="M15090"/>
      <c r="N15090"/>
      <c r="O15090"/>
      <c r="P15090"/>
      <c r="Q15090"/>
    </row>
    <row r="15091" spans="3:17" x14ac:dyDescent="0.35">
      <c r="C15091"/>
      <c r="D15091"/>
      <c r="E15091"/>
      <c r="F15091"/>
      <c r="G15091"/>
      <c r="H15091"/>
      <c r="I15091"/>
      <c r="J15091"/>
      <c r="K15091"/>
      <c r="L15091"/>
      <c r="M15091"/>
      <c r="N15091"/>
      <c r="O15091"/>
      <c r="P15091"/>
      <c r="Q15091"/>
    </row>
    <row r="15092" spans="3:17" x14ac:dyDescent="0.35">
      <c r="C15092"/>
      <c r="D15092"/>
      <c r="E15092"/>
      <c r="F15092"/>
      <c r="G15092"/>
      <c r="H15092"/>
      <c r="I15092"/>
      <c r="J15092"/>
      <c r="K15092"/>
      <c r="L15092"/>
      <c r="M15092"/>
      <c r="N15092"/>
      <c r="O15092"/>
      <c r="P15092"/>
      <c r="Q15092"/>
    </row>
    <row r="15093" spans="3:17" x14ac:dyDescent="0.35">
      <c r="C15093"/>
      <c r="D15093"/>
      <c r="E15093"/>
      <c r="F15093"/>
      <c r="G15093"/>
      <c r="H15093"/>
      <c r="I15093"/>
      <c r="J15093"/>
      <c r="K15093"/>
      <c r="L15093"/>
      <c r="M15093"/>
      <c r="N15093"/>
      <c r="O15093"/>
      <c r="P15093"/>
      <c r="Q15093"/>
    </row>
    <row r="15094" spans="3:17" x14ac:dyDescent="0.35">
      <c r="C15094"/>
      <c r="D15094"/>
      <c r="E15094"/>
      <c r="F15094"/>
      <c r="G15094"/>
      <c r="H15094"/>
      <c r="I15094"/>
      <c r="J15094"/>
      <c r="K15094"/>
      <c r="L15094"/>
      <c r="M15094"/>
      <c r="N15094"/>
      <c r="O15094"/>
      <c r="P15094"/>
      <c r="Q15094"/>
    </row>
    <row r="15095" spans="3:17" x14ac:dyDescent="0.35">
      <c r="C15095"/>
      <c r="D15095"/>
      <c r="E15095"/>
      <c r="F15095"/>
      <c r="G15095"/>
      <c r="H15095"/>
      <c r="I15095"/>
      <c r="J15095"/>
      <c r="K15095"/>
      <c r="L15095"/>
      <c r="M15095"/>
      <c r="N15095"/>
      <c r="O15095"/>
      <c r="P15095"/>
      <c r="Q15095"/>
    </row>
    <row r="15096" spans="3:17" x14ac:dyDescent="0.35">
      <c r="C15096"/>
      <c r="D15096"/>
      <c r="E15096"/>
      <c r="F15096"/>
      <c r="G15096"/>
      <c r="H15096"/>
      <c r="I15096"/>
      <c r="J15096"/>
      <c r="K15096"/>
      <c r="L15096"/>
      <c r="M15096"/>
      <c r="N15096"/>
      <c r="O15096"/>
      <c r="P15096"/>
      <c r="Q15096"/>
    </row>
    <row r="15097" spans="3:17" x14ac:dyDescent="0.35">
      <c r="C15097"/>
      <c r="D15097"/>
      <c r="E15097"/>
      <c r="F15097"/>
      <c r="G15097"/>
      <c r="H15097"/>
      <c r="I15097"/>
      <c r="J15097"/>
      <c r="K15097"/>
      <c r="L15097"/>
      <c r="M15097"/>
      <c r="N15097"/>
      <c r="O15097"/>
      <c r="P15097"/>
      <c r="Q15097"/>
    </row>
    <row r="15098" spans="3:17" x14ac:dyDescent="0.35">
      <c r="C15098"/>
      <c r="D15098"/>
      <c r="E15098"/>
      <c r="F15098"/>
      <c r="G15098"/>
      <c r="H15098"/>
      <c r="I15098"/>
      <c r="J15098"/>
      <c r="K15098"/>
      <c r="L15098"/>
      <c r="M15098"/>
      <c r="N15098"/>
      <c r="O15098"/>
      <c r="P15098"/>
      <c r="Q15098"/>
    </row>
    <row r="15099" spans="3:17" x14ac:dyDescent="0.35">
      <c r="C15099"/>
      <c r="D15099"/>
      <c r="E15099"/>
      <c r="F15099"/>
      <c r="G15099"/>
      <c r="H15099"/>
      <c r="I15099"/>
      <c r="J15099"/>
      <c r="K15099"/>
      <c r="L15099"/>
      <c r="M15099"/>
      <c r="N15099"/>
      <c r="O15099"/>
      <c r="P15099"/>
      <c r="Q15099"/>
    </row>
    <row r="15100" spans="3:17" x14ac:dyDescent="0.35">
      <c r="C15100"/>
      <c r="D15100"/>
      <c r="E15100"/>
      <c r="F15100"/>
      <c r="G15100"/>
      <c r="H15100"/>
      <c r="I15100"/>
      <c r="J15100"/>
      <c r="K15100"/>
      <c r="L15100"/>
      <c r="M15100"/>
      <c r="N15100"/>
      <c r="O15100"/>
      <c r="P15100"/>
      <c r="Q15100"/>
    </row>
    <row r="15101" spans="3:17" x14ac:dyDescent="0.35">
      <c r="C15101"/>
      <c r="D15101"/>
      <c r="E15101"/>
      <c r="F15101"/>
      <c r="G15101"/>
      <c r="H15101"/>
      <c r="I15101"/>
      <c r="J15101"/>
      <c r="K15101"/>
      <c r="L15101"/>
      <c r="M15101"/>
      <c r="N15101"/>
      <c r="O15101"/>
      <c r="P15101"/>
      <c r="Q15101"/>
    </row>
    <row r="15102" spans="3:17" x14ac:dyDescent="0.35">
      <c r="C15102"/>
      <c r="D15102"/>
      <c r="E15102"/>
      <c r="F15102"/>
      <c r="G15102"/>
      <c r="H15102"/>
      <c r="I15102"/>
      <c r="J15102"/>
      <c r="K15102"/>
      <c r="L15102"/>
      <c r="M15102"/>
      <c r="N15102"/>
      <c r="O15102"/>
      <c r="P15102"/>
      <c r="Q15102"/>
    </row>
    <row r="15103" spans="3:17" x14ac:dyDescent="0.35">
      <c r="C15103"/>
      <c r="D15103"/>
      <c r="E15103"/>
      <c r="F15103"/>
      <c r="G15103"/>
      <c r="H15103"/>
      <c r="I15103"/>
      <c r="J15103"/>
      <c r="K15103"/>
      <c r="L15103"/>
      <c r="M15103"/>
      <c r="N15103"/>
      <c r="O15103"/>
      <c r="P15103"/>
      <c r="Q15103"/>
    </row>
    <row r="15104" spans="3:17" x14ac:dyDescent="0.35">
      <c r="C15104"/>
      <c r="D15104"/>
      <c r="E15104"/>
      <c r="F15104"/>
      <c r="G15104"/>
      <c r="H15104"/>
      <c r="I15104"/>
      <c r="J15104"/>
      <c r="K15104"/>
      <c r="L15104"/>
      <c r="M15104"/>
      <c r="N15104"/>
      <c r="O15104"/>
      <c r="P15104"/>
      <c r="Q15104"/>
    </row>
    <row r="15105" spans="3:17" x14ac:dyDescent="0.35">
      <c r="C15105"/>
      <c r="D15105"/>
      <c r="E15105"/>
      <c r="F15105"/>
      <c r="G15105"/>
      <c r="H15105"/>
      <c r="I15105"/>
      <c r="J15105"/>
      <c r="K15105"/>
      <c r="L15105"/>
      <c r="M15105"/>
      <c r="N15105"/>
      <c r="O15105"/>
      <c r="P15105"/>
      <c r="Q15105"/>
    </row>
    <row r="15106" spans="3:17" x14ac:dyDescent="0.35">
      <c r="C15106"/>
      <c r="D15106"/>
      <c r="E15106"/>
      <c r="F15106"/>
      <c r="G15106"/>
      <c r="H15106"/>
      <c r="I15106"/>
      <c r="J15106"/>
      <c r="K15106"/>
      <c r="L15106"/>
      <c r="M15106"/>
      <c r="N15106"/>
      <c r="O15106"/>
      <c r="P15106"/>
      <c r="Q15106"/>
    </row>
    <row r="15107" spans="3:17" x14ac:dyDescent="0.35">
      <c r="C15107"/>
      <c r="D15107"/>
      <c r="E15107"/>
      <c r="F15107"/>
      <c r="G15107"/>
      <c r="H15107"/>
      <c r="I15107"/>
      <c r="J15107"/>
      <c r="K15107"/>
      <c r="L15107"/>
      <c r="M15107"/>
      <c r="N15107"/>
      <c r="O15107"/>
      <c r="P15107"/>
      <c r="Q15107"/>
    </row>
    <row r="15108" spans="3:17" x14ac:dyDescent="0.35">
      <c r="C15108"/>
      <c r="D15108"/>
      <c r="E15108"/>
      <c r="F15108"/>
      <c r="G15108"/>
      <c r="H15108"/>
      <c r="I15108"/>
      <c r="J15108"/>
      <c r="K15108"/>
      <c r="L15108"/>
      <c r="M15108"/>
      <c r="N15108"/>
      <c r="O15108"/>
      <c r="P15108"/>
      <c r="Q15108"/>
    </row>
    <row r="15109" spans="3:17" x14ac:dyDescent="0.35">
      <c r="C15109"/>
      <c r="D15109"/>
      <c r="E15109"/>
      <c r="F15109"/>
      <c r="G15109"/>
      <c r="H15109"/>
      <c r="I15109"/>
      <c r="J15109"/>
      <c r="K15109"/>
      <c r="L15109"/>
      <c r="M15109"/>
      <c r="N15109"/>
      <c r="O15109"/>
      <c r="P15109"/>
      <c r="Q15109"/>
    </row>
    <row r="15110" spans="3:17" x14ac:dyDescent="0.35">
      <c r="C15110"/>
      <c r="D15110"/>
      <c r="E15110"/>
      <c r="F15110"/>
      <c r="G15110"/>
      <c r="H15110"/>
      <c r="I15110"/>
      <c r="J15110"/>
      <c r="K15110"/>
      <c r="L15110"/>
      <c r="M15110"/>
      <c r="N15110"/>
      <c r="O15110"/>
      <c r="P15110"/>
      <c r="Q15110"/>
    </row>
    <row r="15111" spans="3:17" x14ac:dyDescent="0.35">
      <c r="C15111"/>
      <c r="D15111"/>
      <c r="E15111"/>
      <c r="F15111"/>
      <c r="G15111"/>
      <c r="H15111"/>
      <c r="I15111"/>
      <c r="J15111"/>
      <c r="K15111"/>
      <c r="L15111"/>
      <c r="M15111"/>
      <c r="N15111"/>
      <c r="O15111"/>
      <c r="P15111"/>
      <c r="Q15111"/>
    </row>
    <row r="15112" spans="3:17" x14ac:dyDescent="0.35">
      <c r="C15112"/>
      <c r="D15112"/>
      <c r="E15112"/>
      <c r="F15112"/>
      <c r="G15112"/>
      <c r="H15112"/>
      <c r="I15112"/>
      <c r="J15112"/>
      <c r="K15112"/>
      <c r="L15112"/>
      <c r="M15112"/>
      <c r="N15112"/>
      <c r="O15112"/>
      <c r="P15112"/>
      <c r="Q15112"/>
    </row>
    <row r="15113" spans="3:17" x14ac:dyDescent="0.35">
      <c r="C15113"/>
      <c r="D15113"/>
      <c r="E15113"/>
      <c r="F15113"/>
      <c r="G15113"/>
      <c r="H15113"/>
      <c r="I15113"/>
      <c r="J15113"/>
      <c r="K15113"/>
      <c r="L15113"/>
      <c r="M15113"/>
      <c r="N15113"/>
      <c r="O15113"/>
      <c r="P15113"/>
      <c r="Q15113"/>
    </row>
    <row r="15114" spans="3:17" x14ac:dyDescent="0.35">
      <c r="C15114"/>
      <c r="D15114"/>
      <c r="E15114"/>
      <c r="F15114"/>
      <c r="G15114"/>
      <c r="H15114"/>
      <c r="I15114"/>
      <c r="J15114"/>
      <c r="K15114"/>
      <c r="L15114"/>
      <c r="M15114"/>
      <c r="N15114"/>
      <c r="O15114"/>
      <c r="P15114"/>
      <c r="Q15114"/>
    </row>
    <row r="15115" spans="3:17" x14ac:dyDescent="0.35">
      <c r="C15115"/>
      <c r="D15115"/>
      <c r="E15115"/>
      <c r="F15115"/>
      <c r="G15115"/>
      <c r="H15115"/>
      <c r="I15115"/>
      <c r="J15115"/>
      <c r="K15115"/>
      <c r="L15115"/>
      <c r="M15115"/>
      <c r="N15115"/>
      <c r="O15115"/>
      <c r="P15115"/>
      <c r="Q15115"/>
    </row>
    <row r="15116" spans="3:17" x14ac:dyDescent="0.35">
      <c r="C15116"/>
      <c r="D15116"/>
      <c r="E15116"/>
      <c r="F15116"/>
      <c r="G15116"/>
      <c r="H15116"/>
      <c r="I15116"/>
      <c r="J15116"/>
      <c r="K15116"/>
      <c r="L15116"/>
      <c r="M15116"/>
      <c r="N15116"/>
      <c r="O15116"/>
      <c r="P15116"/>
      <c r="Q15116"/>
    </row>
    <row r="15117" spans="3:17" x14ac:dyDescent="0.35">
      <c r="C15117"/>
      <c r="D15117"/>
      <c r="E15117"/>
      <c r="F15117"/>
      <c r="G15117"/>
      <c r="H15117"/>
      <c r="I15117"/>
      <c r="J15117"/>
      <c r="K15117"/>
      <c r="L15117"/>
      <c r="M15117"/>
      <c r="N15117"/>
      <c r="O15117"/>
      <c r="P15117"/>
      <c r="Q15117"/>
    </row>
    <row r="15118" spans="3:17" x14ac:dyDescent="0.35">
      <c r="C15118"/>
      <c r="D15118"/>
      <c r="E15118"/>
      <c r="F15118"/>
      <c r="G15118"/>
      <c r="H15118"/>
      <c r="I15118"/>
      <c r="J15118"/>
      <c r="K15118"/>
      <c r="L15118"/>
      <c r="M15118"/>
      <c r="N15118"/>
      <c r="O15118"/>
      <c r="P15118"/>
      <c r="Q15118"/>
    </row>
    <row r="15119" spans="3:17" x14ac:dyDescent="0.35">
      <c r="C15119"/>
      <c r="D15119"/>
      <c r="E15119"/>
      <c r="F15119"/>
      <c r="G15119"/>
      <c r="H15119"/>
      <c r="I15119"/>
      <c r="J15119"/>
      <c r="K15119"/>
      <c r="L15119"/>
      <c r="M15119"/>
      <c r="N15119"/>
      <c r="O15119"/>
      <c r="P15119"/>
      <c r="Q15119"/>
    </row>
    <row r="15120" spans="3:17" x14ac:dyDescent="0.35">
      <c r="C15120"/>
      <c r="D15120"/>
      <c r="E15120"/>
      <c r="F15120"/>
      <c r="G15120"/>
      <c r="H15120"/>
      <c r="I15120"/>
      <c r="J15120"/>
      <c r="K15120"/>
      <c r="L15120"/>
      <c r="M15120"/>
      <c r="N15120"/>
      <c r="O15120"/>
      <c r="P15120"/>
      <c r="Q15120"/>
    </row>
    <row r="15121" spans="3:17" x14ac:dyDescent="0.35">
      <c r="C15121"/>
      <c r="D15121"/>
      <c r="E15121"/>
      <c r="F15121"/>
      <c r="G15121"/>
      <c r="H15121"/>
      <c r="I15121"/>
      <c r="J15121"/>
      <c r="K15121"/>
      <c r="L15121"/>
      <c r="M15121"/>
      <c r="N15121"/>
      <c r="O15121"/>
      <c r="P15121"/>
      <c r="Q15121"/>
    </row>
    <row r="15122" spans="3:17" x14ac:dyDescent="0.35">
      <c r="C15122"/>
      <c r="D15122"/>
      <c r="E15122"/>
      <c r="F15122"/>
      <c r="G15122"/>
      <c r="H15122"/>
      <c r="I15122"/>
      <c r="J15122"/>
      <c r="K15122"/>
      <c r="L15122"/>
      <c r="M15122"/>
      <c r="N15122"/>
      <c r="O15122"/>
      <c r="P15122"/>
      <c r="Q15122"/>
    </row>
    <row r="15123" spans="3:17" x14ac:dyDescent="0.35">
      <c r="C15123"/>
      <c r="D15123"/>
      <c r="E15123"/>
      <c r="F15123"/>
      <c r="G15123"/>
      <c r="H15123"/>
      <c r="I15123"/>
      <c r="J15123"/>
      <c r="K15123"/>
      <c r="L15123"/>
      <c r="M15123"/>
      <c r="N15123"/>
      <c r="O15123"/>
      <c r="P15123"/>
      <c r="Q15123"/>
    </row>
    <row r="15124" spans="3:17" x14ac:dyDescent="0.35">
      <c r="C15124"/>
      <c r="D15124"/>
      <c r="E15124"/>
      <c r="F15124"/>
      <c r="G15124"/>
      <c r="H15124"/>
      <c r="I15124"/>
      <c r="J15124"/>
      <c r="K15124"/>
      <c r="L15124"/>
      <c r="M15124"/>
      <c r="N15124"/>
      <c r="O15124"/>
      <c r="P15124"/>
      <c r="Q15124"/>
    </row>
    <row r="15125" spans="3:17" x14ac:dyDescent="0.35">
      <c r="C15125"/>
      <c r="D15125"/>
      <c r="E15125"/>
      <c r="F15125"/>
      <c r="G15125"/>
      <c r="H15125"/>
      <c r="I15125"/>
      <c r="J15125"/>
      <c r="K15125"/>
      <c r="L15125"/>
      <c r="M15125"/>
      <c r="N15125"/>
      <c r="O15125"/>
      <c r="P15125"/>
      <c r="Q15125"/>
    </row>
    <row r="15126" spans="3:17" x14ac:dyDescent="0.35">
      <c r="C15126"/>
      <c r="D15126"/>
      <c r="E15126"/>
      <c r="F15126"/>
      <c r="G15126"/>
      <c r="H15126"/>
      <c r="I15126"/>
      <c r="J15126"/>
      <c r="K15126"/>
      <c r="L15126"/>
      <c r="M15126"/>
      <c r="N15126"/>
      <c r="O15126"/>
      <c r="P15126"/>
      <c r="Q15126"/>
    </row>
    <row r="15127" spans="3:17" x14ac:dyDescent="0.35">
      <c r="C15127"/>
      <c r="D15127"/>
      <c r="E15127"/>
      <c r="F15127"/>
      <c r="G15127"/>
      <c r="H15127"/>
      <c r="I15127"/>
      <c r="J15127"/>
      <c r="K15127"/>
      <c r="L15127"/>
      <c r="M15127"/>
      <c r="N15127"/>
      <c r="O15127"/>
      <c r="P15127"/>
      <c r="Q15127"/>
    </row>
    <row r="15128" spans="3:17" x14ac:dyDescent="0.35">
      <c r="C15128"/>
      <c r="D15128"/>
      <c r="E15128"/>
      <c r="F15128"/>
      <c r="G15128"/>
      <c r="H15128"/>
      <c r="I15128"/>
      <c r="J15128"/>
      <c r="K15128"/>
      <c r="L15128"/>
      <c r="M15128"/>
      <c r="N15128"/>
      <c r="O15128"/>
      <c r="P15128"/>
      <c r="Q15128"/>
    </row>
    <row r="15129" spans="3:17" x14ac:dyDescent="0.35">
      <c r="C15129"/>
      <c r="D15129"/>
      <c r="E15129"/>
      <c r="F15129"/>
      <c r="G15129"/>
      <c r="H15129"/>
      <c r="I15129"/>
      <c r="J15129"/>
      <c r="K15129"/>
      <c r="L15129"/>
      <c r="M15129"/>
      <c r="N15129"/>
      <c r="O15129"/>
      <c r="P15129"/>
      <c r="Q15129"/>
    </row>
    <row r="15130" spans="3:17" x14ac:dyDescent="0.35">
      <c r="C15130"/>
      <c r="D15130"/>
      <c r="E15130"/>
      <c r="F15130"/>
      <c r="G15130"/>
      <c r="H15130"/>
      <c r="I15130"/>
      <c r="J15130"/>
      <c r="K15130"/>
      <c r="L15130"/>
      <c r="M15130"/>
      <c r="N15130"/>
      <c r="O15130"/>
      <c r="P15130"/>
      <c r="Q15130"/>
    </row>
    <row r="15131" spans="3:17" x14ac:dyDescent="0.35">
      <c r="C15131"/>
      <c r="D15131"/>
      <c r="E15131"/>
      <c r="F15131"/>
      <c r="G15131"/>
      <c r="H15131"/>
      <c r="I15131"/>
      <c r="J15131"/>
      <c r="K15131"/>
      <c r="L15131"/>
      <c r="M15131"/>
      <c r="N15131"/>
      <c r="O15131"/>
      <c r="P15131"/>
      <c r="Q15131"/>
    </row>
    <row r="15132" spans="3:17" x14ac:dyDescent="0.35">
      <c r="C15132"/>
      <c r="D15132"/>
      <c r="E15132"/>
      <c r="F15132"/>
      <c r="G15132"/>
      <c r="H15132"/>
      <c r="I15132"/>
      <c r="J15132"/>
      <c r="K15132"/>
      <c r="L15132"/>
      <c r="M15132"/>
      <c r="N15132"/>
      <c r="O15132"/>
      <c r="P15132"/>
      <c r="Q15132"/>
    </row>
    <row r="15133" spans="3:17" x14ac:dyDescent="0.35">
      <c r="C15133"/>
      <c r="D15133"/>
      <c r="E15133"/>
      <c r="F15133"/>
      <c r="G15133"/>
      <c r="H15133"/>
      <c r="I15133"/>
      <c r="J15133"/>
      <c r="K15133"/>
      <c r="L15133"/>
      <c r="M15133"/>
      <c r="N15133"/>
      <c r="O15133"/>
      <c r="P15133"/>
      <c r="Q15133"/>
    </row>
    <row r="15134" spans="3:17" x14ac:dyDescent="0.35">
      <c r="C15134"/>
      <c r="D15134"/>
      <c r="E15134"/>
      <c r="F15134"/>
      <c r="G15134"/>
      <c r="H15134"/>
      <c r="I15134"/>
      <c r="J15134"/>
      <c r="K15134"/>
      <c r="L15134"/>
      <c r="M15134"/>
      <c r="N15134"/>
      <c r="O15134"/>
      <c r="P15134"/>
      <c r="Q15134"/>
    </row>
    <row r="15135" spans="3:17" x14ac:dyDescent="0.35">
      <c r="C15135"/>
      <c r="D15135"/>
      <c r="E15135"/>
      <c r="F15135"/>
      <c r="G15135"/>
      <c r="H15135"/>
      <c r="I15135"/>
      <c r="J15135"/>
      <c r="K15135"/>
      <c r="L15135"/>
      <c r="M15135"/>
      <c r="N15135"/>
      <c r="O15135"/>
      <c r="P15135"/>
      <c r="Q15135"/>
    </row>
    <row r="15136" spans="3:17" x14ac:dyDescent="0.35">
      <c r="C15136"/>
      <c r="D15136"/>
      <c r="E15136"/>
      <c r="F15136"/>
      <c r="G15136"/>
      <c r="H15136"/>
      <c r="I15136"/>
      <c r="J15136"/>
      <c r="K15136"/>
      <c r="L15136"/>
      <c r="M15136"/>
      <c r="N15136"/>
      <c r="O15136"/>
      <c r="P15136"/>
      <c r="Q15136"/>
    </row>
    <row r="15137" spans="3:17" x14ac:dyDescent="0.35">
      <c r="C15137"/>
      <c r="D15137"/>
      <c r="E15137"/>
      <c r="F15137"/>
      <c r="G15137"/>
      <c r="H15137"/>
      <c r="I15137"/>
      <c r="J15137"/>
      <c r="K15137"/>
      <c r="L15137"/>
      <c r="M15137"/>
      <c r="N15137"/>
      <c r="O15137"/>
      <c r="P15137"/>
      <c r="Q15137"/>
    </row>
    <row r="15138" spans="3:17" x14ac:dyDescent="0.35">
      <c r="C15138"/>
      <c r="D15138"/>
      <c r="E15138"/>
      <c r="F15138"/>
      <c r="G15138"/>
      <c r="H15138"/>
      <c r="I15138"/>
      <c r="J15138"/>
      <c r="K15138"/>
      <c r="L15138"/>
      <c r="M15138"/>
      <c r="N15138"/>
      <c r="O15138"/>
      <c r="P15138"/>
      <c r="Q15138"/>
    </row>
    <row r="15139" spans="3:17" x14ac:dyDescent="0.35">
      <c r="C15139"/>
      <c r="D15139"/>
      <c r="E15139"/>
      <c r="F15139"/>
      <c r="G15139"/>
      <c r="H15139"/>
      <c r="I15139"/>
      <c r="J15139"/>
      <c r="K15139"/>
      <c r="L15139"/>
      <c r="M15139"/>
      <c r="N15139"/>
      <c r="O15139"/>
      <c r="P15139"/>
      <c r="Q15139"/>
    </row>
    <row r="15140" spans="3:17" x14ac:dyDescent="0.35">
      <c r="C15140"/>
      <c r="D15140"/>
      <c r="E15140"/>
      <c r="F15140"/>
      <c r="G15140"/>
      <c r="H15140"/>
      <c r="I15140"/>
      <c r="J15140"/>
      <c r="K15140"/>
      <c r="L15140"/>
      <c r="M15140"/>
      <c r="N15140"/>
      <c r="O15140"/>
      <c r="P15140"/>
      <c r="Q15140"/>
    </row>
    <row r="15141" spans="3:17" x14ac:dyDescent="0.35">
      <c r="C15141"/>
      <c r="D15141"/>
      <c r="E15141"/>
      <c r="F15141"/>
      <c r="G15141"/>
      <c r="H15141"/>
      <c r="I15141"/>
      <c r="J15141"/>
      <c r="K15141"/>
      <c r="L15141"/>
      <c r="M15141"/>
      <c r="N15141"/>
      <c r="O15141"/>
      <c r="P15141"/>
      <c r="Q15141"/>
    </row>
    <row r="15142" spans="3:17" x14ac:dyDescent="0.35">
      <c r="C15142"/>
      <c r="D15142"/>
      <c r="E15142"/>
      <c r="F15142"/>
      <c r="G15142"/>
      <c r="H15142"/>
      <c r="I15142"/>
      <c r="J15142"/>
      <c r="K15142"/>
      <c r="L15142"/>
      <c r="M15142"/>
      <c r="N15142"/>
      <c r="O15142"/>
      <c r="P15142"/>
      <c r="Q15142"/>
    </row>
    <row r="15143" spans="3:17" x14ac:dyDescent="0.35">
      <c r="C15143"/>
      <c r="D15143"/>
      <c r="E15143"/>
      <c r="F15143"/>
      <c r="G15143"/>
      <c r="H15143"/>
      <c r="I15143"/>
      <c r="J15143"/>
      <c r="K15143"/>
      <c r="L15143"/>
      <c r="M15143"/>
      <c r="N15143"/>
      <c r="O15143"/>
      <c r="P15143"/>
      <c r="Q15143"/>
    </row>
    <row r="15144" spans="3:17" x14ac:dyDescent="0.35">
      <c r="C15144"/>
      <c r="D15144"/>
      <c r="E15144"/>
      <c r="F15144"/>
      <c r="G15144"/>
      <c r="H15144"/>
      <c r="I15144"/>
      <c r="J15144"/>
      <c r="K15144"/>
      <c r="L15144"/>
      <c r="M15144"/>
      <c r="N15144"/>
      <c r="O15144"/>
      <c r="P15144"/>
      <c r="Q15144"/>
    </row>
    <row r="15145" spans="3:17" x14ac:dyDescent="0.35">
      <c r="C15145"/>
      <c r="D15145"/>
      <c r="E15145"/>
      <c r="F15145"/>
      <c r="G15145"/>
      <c r="H15145"/>
      <c r="I15145"/>
      <c r="J15145"/>
      <c r="K15145"/>
      <c r="L15145"/>
      <c r="M15145"/>
      <c r="N15145"/>
      <c r="O15145"/>
      <c r="P15145"/>
      <c r="Q15145"/>
    </row>
    <row r="15146" spans="3:17" x14ac:dyDescent="0.35">
      <c r="C15146"/>
      <c r="D15146"/>
      <c r="E15146"/>
      <c r="F15146"/>
      <c r="G15146"/>
      <c r="H15146"/>
      <c r="I15146"/>
      <c r="J15146"/>
      <c r="K15146"/>
      <c r="L15146"/>
      <c r="M15146"/>
      <c r="N15146"/>
      <c r="O15146"/>
      <c r="P15146"/>
      <c r="Q15146"/>
    </row>
    <row r="15147" spans="3:17" x14ac:dyDescent="0.35">
      <c r="C15147"/>
      <c r="D15147"/>
      <c r="E15147"/>
      <c r="F15147"/>
      <c r="G15147"/>
      <c r="H15147"/>
      <c r="I15147"/>
      <c r="J15147"/>
      <c r="K15147"/>
      <c r="L15147"/>
      <c r="M15147"/>
      <c r="N15147"/>
      <c r="O15147"/>
      <c r="P15147"/>
      <c r="Q15147"/>
    </row>
    <row r="15148" spans="3:17" x14ac:dyDescent="0.35">
      <c r="C15148"/>
      <c r="D15148"/>
      <c r="E15148"/>
      <c r="F15148"/>
      <c r="G15148"/>
      <c r="H15148"/>
      <c r="I15148"/>
      <c r="J15148"/>
      <c r="K15148"/>
      <c r="L15148"/>
      <c r="M15148"/>
      <c r="N15148"/>
      <c r="O15148"/>
      <c r="P15148"/>
      <c r="Q15148"/>
    </row>
    <row r="15149" spans="3:17" x14ac:dyDescent="0.35">
      <c r="C15149"/>
      <c r="D15149"/>
      <c r="E15149"/>
      <c r="F15149"/>
      <c r="G15149"/>
      <c r="H15149"/>
      <c r="I15149"/>
      <c r="J15149"/>
      <c r="K15149"/>
      <c r="L15149"/>
      <c r="M15149"/>
      <c r="N15149"/>
      <c r="O15149"/>
      <c r="P15149"/>
      <c r="Q15149"/>
    </row>
    <row r="15150" spans="3:17" x14ac:dyDescent="0.35">
      <c r="C15150"/>
      <c r="D15150"/>
      <c r="E15150"/>
      <c r="F15150"/>
      <c r="G15150"/>
      <c r="H15150"/>
      <c r="I15150"/>
      <c r="J15150"/>
      <c r="K15150"/>
      <c r="L15150"/>
      <c r="M15150"/>
      <c r="N15150"/>
      <c r="O15150"/>
      <c r="P15150"/>
      <c r="Q15150"/>
    </row>
    <row r="15151" spans="3:17" x14ac:dyDescent="0.35">
      <c r="C15151"/>
      <c r="D15151"/>
      <c r="E15151"/>
      <c r="F15151"/>
      <c r="G15151"/>
      <c r="H15151"/>
      <c r="I15151"/>
      <c r="J15151"/>
      <c r="K15151"/>
      <c r="L15151"/>
      <c r="M15151"/>
      <c r="N15151"/>
      <c r="O15151"/>
      <c r="P15151"/>
      <c r="Q15151"/>
    </row>
    <row r="15152" spans="3:17" x14ac:dyDescent="0.35">
      <c r="C15152"/>
      <c r="D15152"/>
      <c r="E15152"/>
      <c r="F15152"/>
      <c r="G15152"/>
      <c r="H15152"/>
      <c r="I15152"/>
      <c r="J15152"/>
      <c r="K15152"/>
      <c r="L15152"/>
      <c r="M15152"/>
      <c r="N15152"/>
      <c r="O15152"/>
      <c r="P15152"/>
      <c r="Q15152"/>
    </row>
    <row r="15153" spans="3:17" x14ac:dyDescent="0.35">
      <c r="C15153"/>
      <c r="D15153"/>
      <c r="E15153"/>
      <c r="F15153"/>
      <c r="G15153"/>
      <c r="H15153"/>
      <c r="I15153"/>
      <c r="J15153"/>
      <c r="K15153"/>
      <c r="L15153"/>
      <c r="M15153"/>
      <c r="N15153"/>
      <c r="O15153"/>
      <c r="P15153"/>
      <c r="Q15153"/>
    </row>
    <row r="15154" spans="3:17" x14ac:dyDescent="0.35">
      <c r="C15154"/>
      <c r="D15154"/>
      <c r="E15154"/>
      <c r="F15154"/>
      <c r="G15154"/>
      <c r="H15154"/>
      <c r="I15154"/>
      <c r="J15154"/>
      <c r="K15154"/>
      <c r="L15154"/>
      <c r="M15154"/>
      <c r="N15154"/>
      <c r="O15154"/>
      <c r="P15154"/>
      <c r="Q15154"/>
    </row>
    <row r="15155" spans="3:17" x14ac:dyDescent="0.35">
      <c r="C15155"/>
      <c r="D15155"/>
      <c r="E15155"/>
      <c r="F15155"/>
      <c r="G15155"/>
      <c r="H15155"/>
      <c r="I15155"/>
      <c r="J15155"/>
      <c r="K15155"/>
      <c r="L15155"/>
      <c r="M15155"/>
      <c r="N15155"/>
      <c r="O15155"/>
      <c r="P15155"/>
      <c r="Q15155"/>
    </row>
    <row r="15156" spans="3:17" x14ac:dyDescent="0.35">
      <c r="C15156"/>
      <c r="D15156"/>
      <c r="E15156"/>
      <c r="F15156"/>
      <c r="G15156"/>
      <c r="H15156"/>
      <c r="I15156"/>
      <c r="J15156"/>
      <c r="K15156"/>
      <c r="L15156"/>
      <c r="M15156"/>
      <c r="N15156"/>
      <c r="O15156"/>
      <c r="P15156"/>
      <c r="Q15156"/>
    </row>
    <row r="15157" spans="3:17" x14ac:dyDescent="0.35">
      <c r="C15157"/>
      <c r="D15157"/>
      <c r="E15157"/>
      <c r="F15157"/>
      <c r="G15157"/>
      <c r="H15157"/>
      <c r="I15157"/>
      <c r="J15157"/>
      <c r="K15157"/>
      <c r="L15157"/>
      <c r="M15157"/>
      <c r="N15157"/>
      <c r="O15157"/>
      <c r="P15157"/>
      <c r="Q15157"/>
    </row>
    <row r="15158" spans="3:17" x14ac:dyDescent="0.35">
      <c r="C15158"/>
      <c r="D15158"/>
      <c r="E15158"/>
      <c r="F15158"/>
      <c r="G15158"/>
      <c r="H15158"/>
      <c r="I15158"/>
      <c r="J15158"/>
      <c r="K15158"/>
      <c r="L15158"/>
      <c r="M15158"/>
      <c r="N15158"/>
      <c r="O15158"/>
      <c r="P15158"/>
      <c r="Q15158"/>
    </row>
    <row r="15159" spans="3:17" x14ac:dyDescent="0.35">
      <c r="C15159"/>
      <c r="D15159"/>
      <c r="E15159"/>
      <c r="F15159"/>
      <c r="G15159"/>
      <c r="H15159"/>
      <c r="I15159"/>
      <c r="J15159"/>
      <c r="K15159"/>
      <c r="L15159"/>
      <c r="M15159"/>
      <c r="N15159"/>
      <c r="O15159"/>
      <c r="P15159"/>
      <c r="Q15159"/>
    </row>
    <row r="15160" spans="3:17" x14ac:dyDescent="0.35">
      <c r="C15160"/>
      <c r="D15160"/>
      <c r="E15160"/>
      <c r="F15160"/>
      <c r="G15160"/>
      <c r="H15160"/>
      <c r="I15160"/>
      <c r="J15160"/>
      <c r="K15160"/>
      <c r="L15160"/>
      <c r="M15160"/>
      <c r="N15160"/>
      <c r="O15160"/>
      <c r="P15160"/>
      <c r="Q15160"/>
    </row>
    <row r="15161" spans="3:17" x14ac:dyDescent="0.35">
      <c r="C15161"/>
      <c r="D15161"/>
      <c r="E15161"/>
      <c r="F15161"/>
      <c r="G15161"/>
      <c r="H15161"/>
      <c r="I15161"/>
      <c r="J15161"/>
      <c r="K15161"/>
      <c r="L15161"/>
      <c r="M15161"/>
      <c r="N15161"/>
      <c r="O15161"/>
      <c r="P15161"/>
      <c r="Q15161"/>
    </row>
    <row r="15162" spans="3:17" x14ac:dyDescent="0.35">
      <c r="C15162"/>
      <c r="D15162"/>
      <c r="E15162"/>
      <c r="F15162"/>
      <c r="G15162"/>
      <c r="H15162"/>
      <c r="I15162"/>
      <c r="J15162"/>
      <c r="K15162"/>
      <c r="L15162"/>
      <c r="M15162"/>
      <c r="N15162"/>
      <c r="O15162"/>
      <c r="P15162"/>
      <c r="Q15162"/>
    </row>
    <row r="15163" spans="3:17" x14ac:dyDescent="0.35">
      <c r="C15163"/>
      <c r="D15163"/>
      <c r="E15163"/>
      <c r="F15163"/>
      <c r="G15163"/>
      <c r="H15163"/>
      <c r="I15163"/>
      <c r="J15163"/>
      <c r="K15163"/>
      <c r="L15163"/>
      <c r="M15163"/>
      <c r="N15163"/>
      <c r="O15163"/>
      <c r="P15163"/>
      <c r="Q15163"/>
    </row>
    <row r="15164" spans="3:17" x14ac:dyDescent="0.35">
      <c r="C15164"/>
      <c r="D15164"/>
      <c r="E15164"/>
      <c r="F15164"/>
      <c r="G15164"/>
      <c r="H15164"/>
      <c r="I15164"/>
      <c r="J15164"/>
      <c r="K15164"/>
      <c r="L15164"/>
      <c r="M15164"/>
      <c r="N15164"/>
      <c r="O15164"/>
      <c r="P15164"/>
      <c r="Q15164"/>
    </row>
    <row r="15165" spans="3:17" x14ac:dyDescent="0.35">
      <c r="C15165"/>
      <c r="D15165"/>
      <c r="E15165"/>
      <c r="F15165"/>
      <c r="G15165"/>
      <c r="H15165"/>
      <c r="I15165"/>
      <c r="J15165"/>
      <c r="K15165"/>
      <c r="L15165"/>
      <c r="M15165"/>
      <c r="N15165"/>
      <c r="O15165"/>
      <c r="P15165"/>
      <c r="Q15165"/>
    </row>
    <row r="15166" spans="3:17" x14ac:dyDescent="0.35">
      <c r="C15166"/>
      <c r="D15166"/>
      <c r="E15166"/>
      <c r="F15166"/>
      <c r="G15166"/>
      <c r="H15166"/>
      <c r="I15166"/>
      <c r="J15166"/>
      <c r="K15166"/>
      <c r="L15166"/>
      <c r="M15166"/>
      <c r="N15166"/>
      <c r="O15166"/>
      <c r="P15166"/>
      <c r="Q15166"/>
    </row>
    <row r="15167" spans="3:17" x14ac:dyDescent="0.35">
      <c r="C15167"/>
      <c r="D15167"/>
      <c r="E15167"/>
      <c r="F15167"/>
      <c r="G15167"/>
      <c r="H15167"/>
      <c r="I15167"/>
      <c r="J15167"/>
      <c r="K15167"/>
      <c r="L15167"/>
      <c r="M15167"/>
      <c r="N15167"/>
      <c r="O15167"/>
      <c r="P15167"/>
      <c r="Q15167"/>
    </row>
    <row r="15168" spans="3:17" x14ac:dyDescent="0.35">
      <c r="C15168"/>
      <c r="D15168"/>
      <c r="E15168"/>
      <c r="F15168"/>
      <c r="G15168"/>
      <c r="H15168"/>
      <c r="I15168"/>
      <c r="J15168"/>
      <c r="K15168"/>
      <c r="L15168"/>
      <c r="M15168"/>
      <c r="N15168"/>
      <c r="O15168"/>
      <c r="P15168"/>
      <c r="Q15168"/>
    </row>
    <row r="15169" spans="3:17" x14ac:dyDescent="0.35">
      <c r="C15169"/>
      <c r="D15169"/>
      <c r="E15169"/>
      <c r="F15169"/>
      <c r="G15169"/>
      <c r="H15169"/>
      <c r="I15169"/>
      <c r="J15169"/>
      <c r="K15169"/>
      <c r="L15169"/>
      <c r="M15169"/>
      <c r="N15169"/>
      <c r="O15169"/>
      <c r="P15169"/>
      <c r="Q15169"/>
    </row>
    <row r="15170" spans="3:17" x14ac:dyDescent="0.35">
      <c r="C15170"/>
      <c r="D15170"/>
      <c r="E15170"/>
      <c r="F15170"/>
      <c r="G15170"/>
      <c r="H15170"/>
      <c r="I15170"/>
      <c r="J15170"/>
      <c r="K15170"/>
      <c r="L15170"/>
      <c r="M15170"/>
      <c r="N15170"/>
      <c r="O15170"/>
      <c r="P15170"/>
      <c r="Q15170"/>
    </row>
    <row r="15171" spans="3:17" x14ac:dyDescent="0.35">
      <c r="C15171"/>
      <c r="D15171"/>
      <c r="E15171"/>
      <c r="F15171"/>
      <c r="G15171"/>
      <c r="H15171"/>
      <c r="I15171"/>
      <c r="J15171"/>
      <c r="K15171"/>
      <c r="L15171"/>
      <c r="M15171"/>
      <c r="N15171"/>
      <c r="O15171"/>
      <c r="P15171"/>
      <c r="Q15171"/>
    </row>
    <row r="15172" spans="3:17" x14ac:dyDescent="0.35">
      <c r="C15172"/>
      <c r="D15172"/>
      <c r="E15172"/>
      <c r="F15172"/>
      <c r="G15172"/>
      <c r="H15172"/>
      <c r="I15172"/>
      <c r="J15172"/>
      <c r="K15172"/>
      <c r="L15172"/>
      <c r="M15172"/>
      <c r="N15172"/>
      <c r="O15172"/>
      <c r="P15172"/>
      <c r="Q15172"/>
    </row>
    <row r="15173" spans="3:17" x14ac:dyDescent="0.35">
      <c r="C15173"/>
      <c r="D15173"/>
      <c r="E15173"/>
      <c r="F15173"/>
      <c r="G15173"/>
      <c r="H15173"/>
      <c r="I15173"/>
      <c r="J15173"/>
      <c r="K15173"/>
      <c r="L15173"/>
      <c r="M15173"/>
      <c r="N15173"/>
      <c r="O15173"/>
      <c r="P15173"/>
      <c r="Q15173"/>
    </row>
    <row r="15174" spans="3:17" x14ac:dyDescent="0.35">
      <c r="C15174"/>
      <c r="D15174"/>
      <c r="E15174"/>
      <c r="F15174"/>
      <c r="G15174"/>
      <c r="H15174"/>
      <c r="I15174"/>
      <c r="J15174"/>
      <c r="K15174"/>
      <c r="L15174"/>
      <c r="M15174"/>
      <c r="N15174"/>
      <c r="O15174"/>
      <c r="P15174"/>
      <c r="Q15174"/>
    </row>
    <row r="15175" spans="3:17" x14ac:dyDescent="0.35">
      <c r="C15175"/>
      <c r="D15175"/>
      <c r="E15175"/>
      <c r="F15175"/>
      <c r="G15175"/>
      <c r="H15175"/>
      <c r="I15175"/>
      <c r="J15175"/>
      <c r="K15175"/>
      <c r="L15175"/>
      <c r="M15175"/>
      <c r="N15175"/>
      <c r="O15175"/>
      <c r="P15175"/>
      <c r="Q15175"/>
    </row>
    <row r="15176" spans="3:17" x14ac:dyDescent="0.35">
      <c r="C15176"/>
      <c r="D15176"/>
      <c r="E15176"/>
      <c r="F15176"/>
      <c r="G15176"/>
      <c r="H15176"/>
      <c r="I15176"/>
      <c r="J15176"/>
      <c r="K15176"/>
      <c r="L15176"/>
      <c r="M15176"/>
      <c r="N15176"/>
      <c r="O15176"/>
      <c r="P15176"/>
      <c r="Q15176"/>
    </row>
    <row r="15177" spans="3:17" x14ac:dyDescent="0.35">
      <c r="C15177"/>
      <c r="D15177"/>
      <c r="E15177"/>
      <c r="F15177"/>
      <c r="G15177"/>
      <c r="H15177"/>
      <c r="I15177"/>
      <c r="J15177"/>
      <c r="K15177"/>
      <c r="L15177"/>
      <c r="M15177"/>
      <c r="N15177"/>
      <c r="O15177"/>
      <c r="P15177"/>
      <c r="Q15177"/>
    </row>
    <row r="15178" spans="3:17" x14ac:dyDescent="0.35">
      <c r="C15178"/>
      <c r="D15178"/>
      <c r="E15178"/>
      <c r="F15178"/>
      <c r="G15178"/>
      <c r="H15178"/>
      <c r="I15178"/>
      <c r="J15178"/>
      <c r="K15178"/>
      <c r="L15178"/>
      <c r="M15178"/>
      <c r="N15178"/>
      <c r="O15178"/>
      <c r="P15178"/>
      <c r="Q15178"/>
    </row>
    <row r="15179" spans="3:17" x14ac:dyDescent="0.35">
      <c r="C15179"/>
      <c r="D15179"/>
      <c r="E15179"/>
      <c r="F15179"/>
      <c r="G15179"/>
      <c r="H15179"/>
      <c r="I15179"/>
      <c r="J15179"/>
      <c r="K15179"/>
      <c r="L15179"/>
      <c r="M15179"/>
      <c r="N15179"/>
      <c r="O15179"/>
      <c r="P15179"/>
      <c r="Q15179"/>
    </row>
    <row r="15180" spans="3:17" x14ac:dyDescent="0.35">
      <c r="C15180"/>
      <c r="D15180"/>
      <c r="E15180"/>
      <c r="F15180"/>
      <c r="G15180"/>
      <c r="H15180"/>
      <c r="I15180"/>
      <c r="J15180"/>
      <c r="K15180"/>
      <c r="L15180"/>
      <c r="M15180"/>
      <c r="N15180"/>
      <c r="O15180"/>
      <c r="P15180"/>
      <c r="Q15180"/>
    </row>
    <row r="15181" spans="3:17" x14ac:dyDescent="0.35">
      <c r="C15181"/>
      <c r="D15181"/>
      <c r="E15181"/>
      <c r="F15181"/>
      <c r="G15181"/>
      <c r="H15181"/>
      <c r="I15181"/>
      <c r="J15181"/>
      <c r="K15181"/>
      <c r="L15181"/>
      <c r="M15181"/>
      <c r="N15181"/>
      <c r="O15181"/>
      <c r="P15181"/>
      <c r="Q15181"/>
    </row>
    <row r="15182" spans="3:17" x14ac:dyDescent="0.35">
      <c r="C15182"/>
      <c r="D15182"/>
      <c r="E15182"/>
      <c r="F15182"/>
      <c r="G15182"/>
      <c r="H15182"/>
      <c r="I15182"/>
      <c r="J15182"/>
      <c r="K15182"/>
      <c r="L15182"/>
      <c r="M15182"/>
      <c r="N15182"/>
      <c r="O15182"/>
      <c r="P15182"/>
      <c r="Q15182"/>
    </row>
    <row r="15183" spans="3:17" x14ac:dyDescent="0.35">
      <c r="C15183"/>
      <c r="D15183"/>
      <c r="E15183"/>
      <c r="F15183"/>
      <c r="G15183"/>
      <c r="H15183"/>
      <c r="I15183"/>
      <c r="J15183"/>
      <c r="K15183"/>
      <c r="L15183"/>
      <c r="M15183"/>
      <c r="N15183"/>
      <c r="O15183"/>
      <c r="P15183"/>
      <c r="Q15183"/>
    </row>
    <row r="15184" spans="3:17" x14ac:dyDescent="0.35">
      <c r="C15184"/>
      <c r="D15184"/>
      <c r="E15184"/>
      <c r="F15184"/>
      <c r="G15184"/>
      <c r="H15184"/>
      <c r="I15184"/>
      <c r="J15184"/>
      <c r="K15184"/>
      <c r="L15184"/>
      <c r="M15184"/>
      <c r="N15184"/>
      <c r="O15184"/>
      <c r="P15184"/>
      <c r="Q15184"/>
    </row>
    <row r="15185" spans="3:17" x14ac:dyDescent="0.35">
      <c r="C15185"/>
      <c r="D15185"/>
      <c r="E15185"/>
      <c r="F15185"/>
      <c r="G15185"/>
      <c r="H15185"/>
      <c r="I15185"/>
      <c r="J15185"/>
      <c r="K15185"/>
      <c r="L15185"/>
      <c r="M15185"/>
      <c r="N15185"/>
      <c r="O15185"/>
      <c r="P15185"/>
      <c r="Q15185"/>
    </row>
    <row r="15186" spans="3:17" x14ac:dyDescent="0.35">
      <c r="C15186"/>
      <c r="D15186"/>
      <c r="E15186"/>
      <c r="F15186"/>
      <c r="G15186"/>
      <c r="H15186"/>
      <c r="I15186"/>
      <c r="J15186"/>
      <c r="K15186"/>
      <c r="L15186"/>
      <c r="M15186"/>
      <c r="N15186"/>
      <c r="O15186"/>
      <c r="P15186"/>
      <c r="Q15186"/>
    </row>
    <row r="15187" spans="3:17" x14ac:dyDescent="0.35">
      <c r="C15187"/>
      <c r="D15187"/>
      <c r="E15187"/>
      <c r="F15187"/>
      <c r="G15187"/>
      <c r="H15187"/>
      <c r="I15187"/>
      <c r="J15187"/>
      <c r="K15187"/>
      <c r="L15187"/>
      <c r="M15187"/>
      <c r="N15187"/>
      <c r="O15187"/>
      <c r="P15187"/>
      <c r="Q15187"/>
    </row>
    <row r="15188" spans="3:17" x14ac:dyDescent="0.35">
      <c r="C15188"/>
      <c r="D15188"/>
      <c r="E15188"/>
      <c r="F15188"/>
      <c r="G15188"/>
      <c r="H15188"/>
      <c r="I15188"/>
      <c r="J15188"/>
      <c r="K15188"/>
      <c r="L15188"/>
      <c r="M15188"/>
      <c r="N15188"/>
      <c r="O15188"/>
      <c r="P15188"/>
      <c r="Q15188"/>
    </row>
    <row r="15189" spans="3:17" x14ac:dyDescent="0.35">
      <c r="C15189"/>
      <c r="D15189"/>
      <c r="E15189"/>
      <c r="F15189"/>
      <c r="G15189"/>
      <c r="H15189"/>
      <c r="I15189"/>
      <c r="J15189"/>
      <c r="K15189"/>
      <c r="L15189"/>
      <c r="M15189"/>
      <c r="N15189"/>
      <c r="O15189"/>
      <c r="P15189"/>
      <c r="Q15189"/>
    </row>
    <row r="15190" spans="3:17" x14ac:dyDescent="0.35">
      <c r="C15190"/>
      <c r="D15190"/>
      <c r="E15190"/>
      <c r="F15190"/>
      <c r="G15190"/>
      <c r="H15190"/>
      <c r="I15190"/>
      <c r="J15190"/>
      <c r="K15190"/>
      <c r="L15190"/>
      <c r="M15190"/>
      <c r="N15190"/>
      <c r="O15190"/>
      <c r="P15190"/>
      <c r="Q15190"/>
    </row>
    <row r="15191" spans="3:17" x14ac:dyDescent="0.35">
      <c r="C15191"/>
      <c r="D15191"/>
      <c r="E15191"/>
      <c r="F15191"/>
      <c r="G15191"/>
      <c r="H15191"/>
      <c r="I15191"/>
      <c r="J15191"/>
      <c r="K15191"/>
      <c r="L15191"/>
      <c r="M15191"/>
      <c r="N15191"/>
      <c r="O15191"/>
      <c r="P15191"/>
      <c r="Q15191"/>
    </row>
    <row r="15192" spans="3:17" x14ac:dyDescent="0.35">
      <c r="C15192"/>
      <c r="D15192"/>
      <c r="E15192"/>
      <c r="F15192"/>
      <c r="G15192"/>
      <c r="H15192"/>
      <c r="I15192"/>
      <c r="J15192"/>
      <c r="K15192"/>
      <c r="L15192"/>
      <c r="M15192"/>
      <c r="N15192"/>
      <c r="O15192"/>
      <c r="P15192"/>
      <c r="Q15192"/>
    </row>
    <row r="15193" spans="3:17" x14ac:dyDescent="0.35">
      <c r="C15193"/>
      <c r="D15193"/>
      <c r="E15193"/>
      <c r="F15193"/>
      <c r="G15193"/>
      <c r="H15193"/>
      <c r="I15193"/>
      <c r="J15193"/>
      <c r="K15193"/>
      <c r="L15193"/>
      <c r="M15193"/>
      <c r="N15193"/>
      <c r="O15193"/>
      <c r="P15193"/>
      <c r="Q15193"/>
    </row>
    <row r="15194" spans="3:17" x14ac:dyDescent="0.35">
      <c r="C15194"/>
      <c r="D15194"/>
      <c r="E15194"/>
      <c r="F15194"/>
      <c r="G15194"/>
      <c r="H15194"/>
      <c r="I15194"/>
      <c r="J15194"/>
      <c r="K15194"/>
      <c r="L15194"/>
      <c r="M15194"/>
      <c r="N15194"/>
      <c r="O15194"/>
      <c r="P15194"/>
      <c r="Q15194"/>
    </row>
    <row r="15195" spans="3:17" x14ac:dyDescent="0.35">
      <c r="C15195"/>
      <c r="D15195"/>
      <c r="E15195"/>
      <c r="F15195"/>
      <c r="G15195"/>
      <c r="H15195"/>
      <c r="I15195"/>
      <c r="J15195"/>
      <c r="K15195"/>
      <c r="L15195"/>
      <c r="M15195"/>
      <c r="N15195"/>
      <c r="O15195"/>
      <c r="P15195"/>
      <c r="Q15195"/>
    </row>
    <row r="15196" spans="3:17" x14ac:dyDescent="0.35">
      <c r="C15196"/>
      <c r="D15196"/>
      <c r="E15196"/>
      <c r="F15196"/>
      <c r="G15196"/>
      <c r="H15196"/>
      <c r="I15196"/>
      <c r="J15196"/>
      <c r="K15196"/>
      <c r="L15196"/>
      <c r="M15196"/>
      <c r="N15196"/>
      <c r="O15196"/>
      <c r="P15196"/>
      <c r="Q15196"/>
    </row>
    <row r="15197" spans="3:17" x14ac:dyDescent="0.35">
      <c r="C15197"/>
      <c r="D15197"/>
      <c r="E15197"/>
      <c r="F15197"/>
      <c r="G15197"/>
      <c r="H15197"/>
      <c r="I15197"/>
      <c r="J15197"/>
      <c r="K15197"/>
      <c r="L15197"/>
      <c r="M15197"/>
      <c r="N15197"/>
      <c r="O15197"/>
      <c r="P15197"/>
      <c r="Q15197"/>
    </row>
    <row r="15198" spans="3:17" x14ac:dyDescent="0.35">
      <c r="C15198"/>
      <c r="D15198"/>
      <c r="E15198"/>
      <c r="F15198"/>
      <c r="G15198"/>
      <c r="H15198"/>
      <c r="I15198"/>
      <c r="J15198"/>
      <c r="K15198"/>
      <c r="L15198"/>
      <c r="M15198"/>
      <c r="N15198"/>
      <c r="O15198"/>
      <c r="P15198"/>
      <c r="Q15198"/>
    </row>
    <row r="15199" spans="3:17" x14ac:dyDescent="0.35">
      <c r="C15199"/>
      <c r="D15199"/>
      <c r="E15199"/>
      <c r="F15199"/>
      <c r="G15199"/>
      <c r="H15199"/>
      <c r="I15199"/>
      <c r="J15199"/>
      <c r="K15199"/>
      <c r="L15199"/>
      <c r="M15199"/>
      <c r="N15199"/>
      <c r="O15199"/>
      <c r="P15199"/>
      <c r="Q15199"/>
    </row>
    <row r="15200" spans="3:17" x14ac:dyDescent="0.35">
      <c r="C15200"/>
      <c r="D15200"/>
      <c r="E15200"/>
      <c r="F15200"/>
      <c r="G15200"/>
      <c r="H15200"/>
      <c r="I15200"/>
      <c r="J15200"/>
      <c r="K15200"/>
      <c r="L15200"/>
      <c r="M15200"/>
      <c r="N15200"/>
      <c r="O15200"/>
      <c r="P15200"/>
      <c r="Q15200"/>
    </row>
    <row r="15201" spans="3:17" x14ac:dyDescent="0.35">
      <c r="C15201"/>
      <c r="D15201"/>
      <c r="E15201"/>
      <c r="F15201"/>
      <c r="G15201"/>
      <c r="H15201"/>
      <c r="I15201"/>
      <c r="J15201"/>
      <c r="K15201"/>
      <c r="L15201"/>
      <c r="M15201"/>
      <c r="N15201"/>
      <c r="O15201"/>
      <c r="P15201"/>
      <c r="Q15201"/>
    </row>
    <row r="15202" spans="3:17" x14ac:dyDescent="0.35">
      <c r="C15202"/>
      <c r="D15202"/>
      <c r="E15202"/>
      <c r="F15202"/>
      <c r="G15202"/>
      <c r="H15202"/>
      <c r="I15202"/>
      <c r="J15202"/>
      <c r="K15202"/>
      <c r="L15202"/>
      <c r="M15202"/>
      <c r="N15202"/>
      <c r="O15202"/>
      <c r="P15202"/>
      <c r="Q15202"/>
    </row>
    <row r="15203" spans="3:17" x14ac:dyDescent="0.35">
      <c r="C15203"/>
      <c r="D15203"/>
      <c r="E15203"/>
      <c r="F15203"/>
      <c r="G15203"/>
      <c r="H15203"/>
      <c r="I15203"/>
      <c r="J15203"/>
      <c r="K15203"/>
      <c r="L15203"/>
      <c r="M15203"/>
      <c r="N15203"/>
      <c r="O15203"/>
      <c r="P15203"/>
      <c r="Q15203"/>
    </row>
    <row r="15204" spans="3:17" x14ac:dyDescent="0.35">
      <c r="C15204"/>
      <c r="D15204"/>
      <c r="E15204"/>
      <c r="F15204"/>
      <c r="G15204"/>
      <c r="H15204"/>
      <c r="I15204"/>
      <c r="J15204"/>
      <c r="K15204"/>
      <c r="L15204"/>
      <c r="M15204"/>
      <c r="N15204"/>
      <c r="O15204"/>
      <c r="P15204"/>
      <c r="Q15204"/>
    </row>
    <row r="15205" spans="3:17" x14ac:dyDescent="0.35">
      <c r="C15205"/>
      <c r="D15205"/>
      <c r="E15205"/>
      <c r="F15205"/>
      <c r="G15205"/>
      <c r="H15205"/>
      <c r="I15205"/>
      <c r="J15205"/>
      <c r="K15205"/>
      <c r="L15205"/>
      <c r="M15205"/>
      <c r="N15205"/>
      <c r="O15205"/>
      <c r="P15205"/>
      <c r="Q15205"/>
    </row>
    <row r="15206" spans="3:17" x14ac:dyDescent="0.35">
      <c r="C15206"/>
      <c r="D15206"/>
      <c r="E15206"/>
      <c r="F15206"/>
      <c r="G15206"/>
      <c r="H15206"/>
      <c r="I15206"/>
      <c r="J15206"/>
      <c r="K15206"/>
      <c r="L15206"/>
      <c r="M15206"/>
      <c r="N15206"/>
      <c r="O15206"/>
      <c r="P15206"/>
      <c r="Q15206"/>
    </row>
    <row r="15207" spans="3:17" x14ac:dyDescent="0.35">
      <c r="C15207"/>
      <c r="D15207"/>
      <c r="E15207"/>
      <c r="F15207"/>
      <c r="G15207"/>
      <c r="H15207"/>
      <c r="I15207"/>
      <c r="J15207"/>
      <c r="K15207"/>
      <c r="L15207"/>
      <c r="M15207"/>
      <c r="N15207"/>
      <c r="O15207"/>
      <c r="P15207"/>
      <c r="Q15207"/>
    </row>
    <row r="15208" spans="3:17" x14ac:dyDescent="0.35">
      <c r="C15208"/>
      <c r="D15208"/>
      <c r="E15208"/>
      <c r="F15208"/>
      <c r="G15208"/>
      <c r="H15208"/>
      <c r="I15208"/>
      <c r="J15208"/>
      <c r="K15208"/>
      <c r="L15208"/>
      <c r="M15208"/>
      <c r="N15208"/>
      <c r="O15208"/>
      <c r="P15208"/>
      <c r="Q15208"/>
    </row>
    <row r="15209" spans="3:17" x14ac:dyDescent="0.35">
      <c r="C15209"/>
      <c r="D15209"/>
      <c r="E15209"/>
      <c r="F15209"/>
      <c r="G15209"/>
      <c r="H15209"/>
      <c r="I15209"/>
      <c r="J15209"/>
      <c r="K15209"/>
      <c r="L15209"/>
      <c r="M15209"/>
      <c r="N15209"/>
      <c r="O15209"/>
      <c r="P15209"/>
      <c r="Q15209"/>
    </row>
    <row r="15210" spans="3:17" x14ac:dyDescent="0.35">
      <c r="C15210"/>
      <c r="D15210"/>
      <c r="E15210"/>
      <c r="F15210"/>
      <c r="G15210"/>
      <c r="H15210"/>
      <c r="I15210"/>
      <c r="J15210"/>
      <c r="K15210"/>
      <c r="L15210"/>
      <c r="M15210"/>
      <c r="N15210"/>
      <c r="O15210"/>
      <c r="P15210"/>
      <c r="Q15210"/>
    </row>
    <row r="15211" spans="3:17" x14ac:dyDescent="0.35">
      <c r="C15211"/>
      <c r="D15211"/>
      <c r="E15211"/>
      <c r="F15211"/>
      <c r="G15211"/>
      <c r="H15211"/>
      <c r="I15211"/>
      <c r="J15211"/>
      <c r="K15211"/>
      <c r="L15211"/>
      <c r="M15211"/>
      <c r="N15211"/>
      <c r="O15211"/>
      <c r="P15211"/>
      <c r="Q15211"/>
    </row>
    <row r="15212" spans="3:17" x14ac:dyDescent="0.35">
      <c r="C15212"/>
      <c r="D15212"/>
      <c r="E15212"/>
      <c r="F15212"/>
      <c r="G15212"/>
      <c r="H15212"/>
      <c r="I15212"/>
      <c r="J15212"/>
      <c r="K15212"/>
      <c r="L15212"/>
      <c r="M15212"/>
      <c r="N15212"/>
      <c r="O15212"/>
      <c r="P15212"/>
      <c r="Q15212"/>
    </row>
    <row r="15213" spans="3:17" x14ac:dyDescent="0.35">
      <c r="C15213"/>
      <c r="D15213"/>
      <c r="E15213"/>
      <c r="F15213"/>
      <c r="G15213"/>
      <c r="H15213"/>
      <c r="I15213"/>
      <c r="J15213"/>
      <c r="K15213"/>
      <c r="L15213"/>
      <c r="M15213"/>
      <c r="N15213"/>
      <c r="O15213"/>
      <c r="P15213"/>
      <c r="Q15213"/>
    </row>
    <row r="15214" spans="3:17" x14ac:dyDescent="0.35">
      <c r="C15214"/>
      <c r="D15214"/>
      <c r="E15214"/>
      <c r="F15214"/>
      <c r="G15214"/>
      <c r="H15214"/>
      <c r="I15214"/>
      <c r="J15214"/>
      <c r="K15214"/>
      <c r="L15214"/>
      <c r="M15214"/>
      <c r="N15214"/>
      <c r="O15214"/>
      <c r="P15214"/>
      <c r="Q15214"/>
    </row>
    <row r="15215" spans="3:17" x14ac:dyDescent="0.35">
      <c r="C15215"/>
      <c r="D15215"/>
      <c r="E15215"/>
      <c r="F15215"/>
      <c r="G15215"/>
      <c r="H15215"/>
      <c r="I15215"/>
      <c r="J15215"/>
      <c r="K15215"/>
      <c r="L15215"/>
      <c r="M15215"/>
      <c r="N15215"/>
      <c r="O15215"/>
      <c r="P15215"/>
      <c r="Q15215"/>
    </row>
    <row r="15216" spans="3:17" x14ac:dyDescent="0.35">
      <c r="C15216"/>
      <c r="D15216"/>
      <c r="E15216"/>
      <c r="F15216"/>
      <c r="G15216"/>
      <c r="H15216"/>
      <c r="I15216"/>
      <c r="J15216"/>
      <c r="K15216"/>
      <c r="L15216"/>
      <c r="M15216"/>
      <c r="N15216"/>
      <c r="O15216"/>
      <c r="P15216"/>
      <c r="Q15216"/>
    </row>
    <row r="15217" spans="3:17" x14ac:dyDescent="0.35">
      <c r="C15217"/>
      <c r="D15217"/>
      <c r="E15217"/>
      <c r="F15217"/>
      <c r="G15217"/>
      <c r="H15217"/>
      <c r="I15217"/>
      <c r="J15217"/>
      <c r="K15217"/>
      <c r="L15217"/>
      <c r="M15217"/>
      <c r="N15217"/>
      <c r="O15217"/>
      <c r="P15217"/>
      <c r="Q15217"/>
    </row>
    <row r="15218" spans="3:17" x14ac:dyDescent="0.35">
      <c r="C15218"/>
      <c r="D15218"/>
      <c r="E15218"/>
      <c r="F15218"/>
      <c r="G15218"/>
      <c r="H15218"/>
      <c r="I15218"/>
      <c r="J15218"/>
      <c r="K15218"/>
      <c r="L15218"/>
      <c r="M15218"/>
      <c r="N15218"/>
      <c r="O15218"/>
      <c r="P15218"/>
      <c r="Q15218"/>
    </row>
    <row r="15219" spans="3:17" x14ac:dyDescent="0.35">
      <c r="C15219"/>
      <c r="D15219"/>
      <c r="E15219"/>
      <c r="F15219"/>
      <c r="G15219"/>
      <c r="H15219"/>
      <c r="I15219"/>
      <c r="J15219"/>
      <c r="K15219"/>
      <c r="L15219"/>
      <c r="M15219"/>
      <c r="N15219"/>
      <c r="O15219"/>
      <c r="P15219"/>
      <c r="Q15219"/>
    </row>
    <row r="15220" spans="3:17" x14ac:dyDescent="0.35">
      <c r="C15220"/>
      <c r="D15220"/>
      <c r="E15220"/>
      <c r="F15220"/>
      <c r="G15220"/>
      <c r="H15220"/>
      <c r="I15220"/>
      <c r="J15220"/>
      <c r="K15220"/>
      <c r="L15220"/>
      <c r="M15220"/>
      <c r="N15220"/>
      <c r="O15220"/>
      <c r="P15220"/>
      <c r="Q15220"/>
    </row>
    <row r="15221" spans="3:17" x14ac:dyDescent="0.35">
      <c r="C15221"/>
      <c r="D15221"/>
      <c r="E15221"/>
      <c r="F15221"/>
      <c r="G15221"/>
      <c r="H15221"/>
      <c r="I15221"/>
      <c r="J15221"/>
      <c r="K15221"/>
      <c r="L15221"/>
      <c r="M15221"/>
      <c r="N15221"/>
      <c r="O15221"/>
      <c r="P15221"/>
      <c r="Q15221"/>
    </row>
    <row r="15222" spans="3:17" x14ac:dyDescent="0.35">
      <c r="C15222"/>
      <c r="D15222"/>
      <c r="E15222"/>
      <c r="F15222"/>
      <c r="G15222"/>
      <c r="H15222"/>
      <c r="I15222"/>
      <c r="J15222"/>
      <c r="K15222"/>
      <c r="L15222"/>
      <c r="M15222"/>
      <c r="N15222"/>
      <c r="O15222"/>
      <c r="P15222"/>
      <c r="Q15222"/>
    </row>
    <row r="15223" spans="3:17" x14ac:dyDescent="0.35">
      <c r="C15223"/>
      <c r="D15223"/>
      <c r="E15223"/>
      <c r="F15223"/>
      <c r="G15223"/>
      <c r="H15223"/>
      <c r="I15223"/>
      <c r="J15223"/>
      <c r="K15223"/>
      <c r="L15223"/>
      <c r="M15223"/>
      <c r="N15223"/>
      <c r="O15223"/>
      <c r="P15223"/>
      <c r="Q15223"/>
    </row>
    <row r="15224" spans="3:17" x14ac:dyDescent="0.35">
      <c r="C15224"/>
      <c r="D15224"/>
      <c r="E15224"/>
      <c r="F15224"/>
      <c r="G15224"/>
      <c r="H15224"/>
      <c r="I15224"/>
      <c r="J15224"/>
      <c r="K15224"/>
      <c r="L15224"/>
      <c r="M15224"/>
      <c r="N15224"/>
      <c r="O15224"/>
      <c r="P15224"/>
      <c r="Q15224"/>
    </row>
    <row r="15225" spans="3:17" x14ac:dyDescent="0.35">
      <c r="C15225"/>
      <c r="D15225"/>
      <c r="E15225"/>
      <c r="F15225"/>
      <c r="G15225"/>
      <c r="H15225"/>
      <c r="I15225"/>
      <c r="J15225"/>
      <c r="K15225"/>
      <c r="L15225"/>
      <c r="M15225"/>
      <c r="N15225"/>
      <c r="O15225"/>
      <c r="P15225"/>
      <c r="Q15225"/>
    </row>
    <row r="15226" spans="3:17" x14ac:dyDescent="0.35">
      <c r="C15226"/>
      <c r="D15226"/>
      <c r="E15226"/>
      <c r="F15226"/>
      <c r="G15226"/>
      <c r="H15226"/>
      <c r="I15226"/>
      <c r="J15226"/>
      <c r="K15226"/>
      <c r="L15226"/>
      <c r="M15226"/>
      <c r="N15226"/>
      <c r="O15226"/>
      <c r="P15226"/>
      <c r="Q15226"/>
    </row>
    <row r="15227" spans="3:17" x14ac:dyDescent="0.35">
      <c r="C15227"/>
      <c r="D15227"/>
      <c r="E15227"/>
      <c r="F15227"/>
      <c r="G15227"/>
      <c r="H15227"/>
      <c r="I15227"/>
      <c r="J15227"/>
      <c r="K15227"/>
      <c r="L15227"/>
      <c r="M15227"/>
      <c r="N15227"/>
      <c r="O15227"/>
      <c r="P15227"/>
      <c r="Q15227"/>
    </row>
    <row r="15228" spans="3:17" x14ac:dyDescent="0.35">
      <c r="C15228"/>
      <c r="D15228"/>
      <c r="E15228"/>
      <c r="F15228"/>
      <c r="G15228"/>
      <c r="H15228"/>
      <c r="I15228"/>
      <c r="J15228"/>
      <c r="K15228"/>
      <c r="L15228"/>
      <c r="M15228"/>
      <c r="N15228"/>
      <c r="O15228"/>
      <c r="P15228"/>
      <c r="Q15228"/>
    </row>
    <row r="15229" spans="3:17" x14ac:dyDescent="0.35">
      <c r="C15229"/>
      <c r="D15229"/>
      <c r="E15229"/>
      <c r="F15229"/>
      <c r="G15229"/>
      <c r="H15229"/>
      <c r="I15229"/>
      <c r="J15229"/>
      <c r="K15229"/>
      <c r="L15229"/>
      <c r="M15229"/>
      <c r="N15229"/>
      <c r="O15229"/>
      <c r="P15229"/>
      <c r="Q15229"/>
    </row>
    <row r="15230" spans="3:17" x14ac:dyDescent="0.35">
      <c r="C15230"/>
      <c r="D15230"/>
      <c r="E15230"/>
      <c r="F15230"/>
      <c r="G15230"/>
      <c r="H15230"/>
      <c r="I15230"/>
      <c r="J15230"/>
      <c r="K15230"/>
      <c r="L15230"/>
      <c r="M15230"/>
      <c r="N15230"/>
      <c r="O15230"/>
      <c r="P15230"/>
      <c r="Q15230"/>
    </row>
    <row r="15231" spans="3:17" x14ac:dyDescent="0.35">
      <c r="C15231"/>
      <c r="D15231"/>
      <c r="E15231"/>
      <c r="F15231"/>
      <c r="G15231"/>
      <c r="H15231"/>
      <c r="I15231"/>
      <c r="J15231"/>
      <c r="K15231"/>
      <c r="L15231"/>
      <c r="M15231"/>
      <c r="N15231"/>
      <c r="O15231"/>
      <c r="P15231"/>
      <c r="Q15231"/>
    </row>
    <row r="15232" spans="3:17" x14ac:dyDescent="0.35">
      <c r="C15232"/>
      <c r="D15232"/>
      <c r="E15232"/>
      <c r="F15232"/>
      <c r="G15232"/>
      <c r="H15232"/>
      <c r="I15232"/>
      <c r="J15232"/>
      <c r="K15232"/>
      <c r="L15232"/>
      <c r="M15232"/>
      <c r="N15232"/>
      <c r="O15232"/>
      <c r="P15232"/>
      <c r="Q15232"/>
    </row>
    <row r="15233" spans="3:17" x14ac:dyDescent="0.35">
      <c r="C15233"/>
      <c r="D15233"/>
      <c r="E15233"/>
      <c r="F15233"/>
      <c r="G15233"/>
      <c r="H15233"/>
      <c r="I15233"/>
      <c r="J15233"/>
      <c r="K15233"/>
      <c r="L15233"/>
      <c r="M15233"/>
      <c r="N15233"/>
      <c r="O15233"/>
      <c r="P15233"/>
      <c r="Q15233"/>
    </row>
    <row r="15234" spans="3:17" x14ac:dyDescent="0.35">
      <c r="C15234"/>
      <c r="D15234"/>
      <c r="E15234"/>
      <c r="F15234"/>
      <c r="G15234"/>
      <c r="H15234"/>
      <c r="I15234"/>
      <c r="J15234"/>
      <c r="K15234"/>
      <c r="L15234"/>
      <c r="M15234"/>
      <c r="N15234"/>
      <c r="O15234"/>
      <c r="P15234"/>
      <c r="Q15234"/>
    </row>
    <row r="15235" spans="3:17" x14ac:dyDescent="0.35">
      <c r="C15235"/>
      <c r="D15235"/>
      <c r="E15235"/>
      <c r="F15235"/>
      <c r="G15235"/>
      <c r="H15235"/>
      <c r="I15235"/>
      <c r="J15235"/>
      <c r="K15235"/>
      <c r="L15235"/>
      <c r="M15235"/>
      <c r="N15235"/>
      <c r="O15235"/>
      <c r="P15235"/>
      <c r="Q15235"/>
    </row>
    <row r="15236" spans="3:17" x14ac:dyDescent="0.35">
      <c r="C15236"/>
      <c r="D15236"/>
      <c r="E15236"/>
      <c r="F15236"/>
      <c r="G15236"/>
      <c r="H15236"/>
      <c r="I15236"/>
      <c r="J15236"/>
      <c r="K15236"/>
      <c r="L15236"/>
      <c r="M15236"/>
      <c r="N15236"/>
      <c r="O15236"/>
      <c r="P15236"/>
      <c r="Q15236"/>
    </row>
    <row r="15237" spans="3:17" x14ac:dyDescent="0.35">
      <c r="C15237"/>
      <c r="D15237"/>
      <c r="E15237"/>
      <c r="F15237"/>
      <c r="G15237"/>
      <c r="H15237"/>
      <c r="I15237"/>
      <c r="J15237"/>
      <c r="K15237"/>
      <c r="L15237"/>
      <c r="M15237"/>
      <c r="N15237"/>
      <c r="O15237"/>
      <c r="P15237"/>
      <c r="Q15237"/>
    </row>
    <row r="15238" spans="3:17" x14ac:dyDescent="0.35">
      <c r="C15238"/>
      <c r="D15238"/>
      <c r="E15238"/>
      <c r="F15238"/>
      <c r="G15238"/>
      <c r="H15238"/>
      <c r="I15238"/>
      <c r="J15238"/>
      <c r="K15238"/>
      <c r="L15238"/>
      <c r="M15238"/>
      <c r="N15238"/>
      <c r="O15238"/>
      <c r="P15238"/>
      <c r="Q15238"/>
    </row>
    <row r="15239" spans="3:17" x14ac:dyDescent="0.35">
      <c r="C15239"/>
      <c r="D15239"/>
      <c r="E15239"/>
      <c r="F15239"/>
      <c r="G15239"/>
      <c r="H15239"/>
      <c r="I15239"/>
      <c r="J15239"/>
      <c r="K15239"/>
      <c r="L15239"/>
      <c r="M15239"/>
      <c r="N15239"/>
      <c r="O15239"/>
      <c r="P15239"/>
      <c r="Q15239"/>
    </row>
    <row r="15240" spans="3:17" x14ac:dyDescent="0.35">
      <c r="C15240"/>
      <c r="D15240"/>
      <c r="E15240"/>
      <c r="F15240"/>
      <c r="G15240"/>
      <c r="H15240"/>
      <c r="I15240"/>
      <c r="J15240"/>
      <c r="K15240"/>
      <c r="L15240"/>
      <c r="M15240"/>
      <c r="N15240"/>
      <c r="O15240"/>
      <c r="P15240"/>
      <c r="Q15240"/>
    </row>
    <row r="15241" spans="3:17" x14ac:dyDescent="0.35">
      <c r="C15241"/>
      <c r="D15241"/>
      <c r="E15241"/>
      <c r="F15241"/>
      <c r="G15241"/>
      <c r="H15241"/>
      <c r="I15241"/>
      <c r="J15241"/>
      <c r="K15241"/>
      <c r="L15241"/>
      <c r="M15241"/>
      <c r="N15241"/>
      <c r="O15241"/>
      <c r="P15241"/>
      <c r="Q15241"/>
    </row>
    <row r="15242" spans="3:17" x14ac:dyDescent="0.35">
      <c r="C15242"/>
      <c r="D15242"/>
      <c r="E15242"/>
      <c r="F15242"/>
      <c r="G15242"/>
      <c r="H15242"/>
      <c r="I15242"/>
      <c r="J15242"/>
      <c r="K15242"/>
      <c r="L15242"/>
      <c r="M15242"/>
      <c r="N15242"/>
      <c r="O15242"/>
      <c r="P15242"/>
      <c r="Q15242"/>
    </row>
    <row r="15243" spans="3:17" x14ac:dyDescent="0.35">
      <c r="C15243"/>
      <c r="D15243"/>
      <c r="E15243"/>
      <c r="F15243"/>
      <c r="G15243"/>
      <c r="H15243"/>
      <c r="I15243"/>
      <c r="J15243"/>
      <c r="K15243"/>
      <c r="L15243"/>
      <c r="M15243"/>
      <c r="N15243"/>
      <c r="O15243"/>
      <c r="P15243"/>
      <c r="Q15243"/>
    </row>
    <row r="15244" spans="3:17" x14ac:dyDescent="0.35">
      <c r="C15244"/>
      <c r="D15244"/>
      <c r="E15244"/>
      <c r="F15244"/>
      <c r="G15244"/>
      <c r="H15244"/>
      <c r="I15244"/>
      <c r="J15244"/>
      <c r="K15244"/>
      <c r="L15244"/>
      <c r="M15244"/>
      <c r="N15244"/>
      <c r="O15244"/>
      <c r="P15244"/>
      <c r="Q15244"/>
    </row>
    <row r="15245" spans="3:17" x14ac:dyDescent="0.35">
      <c r="C15245"/>
      <c r="D15245"/>
      <c r="E15245"/>
      <c r="F15245"/>
      <c r="G15245"/>
      <c r="H15245"/>
      <c r="I15245"/>
      <c r="J15245"/>
      <c r="K15245"/>
      <c r="L15245"/>
      <c r="M15245"/>
      <c r="N15245"/>
      <c r="O15245"/>
      <c r="P15245"/>
      <c r="Q15245"/>
    </row>
    <row r="15246" spans="3:17" x14ac:dyDescent="0.35">
      <c r="C15246"/>
      <c r="D15246"/>
      <c r="E15246"/>
      <c r="F15246"/>
      <c r="G15246"/>
      <c r="H15246"/>
      <c r="I15246"/>
      <c r="J15246"/>
      <c r="K15246"/>
      <c r="L15246"/>
      <c r="M15246"/>
      <c r="N15246"/>
      <c r="O15246"/>
      <c r="P15246"/>
      <c r="Q15246"/>
    </row>
    <row r="15247" spans="3:17" x14ac:dyDescent="0.35">
      <c r="C15247"/>
      <c r="D15247"/>
      <c r="E15247"/>
      <c r="F15247"/>
      <c r="G15247"/>
      <c r="H15247"/>
      <c r="I15247"/>
      <c r="J15247"/>
      <c r="K15247"/>
      <c r="L15247"/>
      <c r="M15247"/>
      <c r="N15247"/>
      <c r="O15247"/>
      <c r="P15247"/>
      <c r="Q15247"/>
    </row>
    <row r="15248" spans="3:17" x14ac:dyDescent="0.35">
      <c r="C15248"/>
      <c r="D15248"/>
      <c r="E15248"/>
      <c r="F15248"/>
      <c r="G15248"/>
      <c r="H15248"/>
      <c r="I15248"/>
      <c r="J15248"/>
      <c r="K15248"/>
      <c r="L15248"/>
      <c r="M15248"/>
      <c r="N15248"/>
      <c r="O15248"/>
      <c r="P15248"/>
      <c r="Q15248"/>
    </row>
    <row r="15249" spans="3:17" x14ac:dyDescent="0.35">
      <c r="C15249"/>
      <c r="D15249"/>
      <c r="E15249"/>
      <c r="F15249"/>
      <c r="G15249"/>
      <c r="H15249"/>
      <c r="I15249"/>
      <c r="J15249"/>
      <c r="K15249"/>
      <c r="L15249"/>
      <c r="M15249"/>
      <c r="N15249"/>
      <c r="O15249"/>
      <c r="P15249"/>
      <c r="Q15249"/>
    </row>
    <row r="15250" spans="3:17" x14ac:dyDescent="0.35">
      <c r="C15250"/>
      <c r="D15250"/>
      <c r="E15250"/>
      <c r="F15250"/>
      <c r="G15250"/>
      <c r="H15250"/>
      <c r="I15250"/>
      <c r="J15250"/>
      <c r="K15250"/>
      <c r="L15250"/>
      <c r="M15250"/>
      <c r="N15250"/>
      <c r="O15250"/>
      <c r="P15250"/>
      <c r="Q15250"/>
    </row>
    <row r="15251" spans="3:17" x14ac:dyDescent="0.35">
      <c r="C15251"/>
      <c r="D15251"/>
      <c r="E15251"/>
      <c r="F15251"/>
      <c r="G15251"/>
      <c r="H15251"/>
      <c r="I15251"/>
      <c r="J15251"/>
      <c r="K15251"/>
      <c r="L15251"/>
      <c r="M15251"/>
      <c r="N15251"/>
      <c r="O15251"/>
      <c r="P15251"/>
      <c r="Q15251"/>
    </row>
    <row r="15252" spans="3:17" x14ac:dyDescent="0.35">
      <c r="C15252"/>
      <c r="D15252"/>
      <c r="E15252"/>
      <c r="F15252"/>
      <c r="G15252"/>
      <c r="H15252"/>
      <c r="I15252"/>
      <c r="J15252"/>
      <c r="K15252"/>
      <c r="L15252"/>
      <c r="M15252"/>
      <c r="N15252"/>
      <c r="O15252"/>
      <c r="P15252"/>
      <c r="Q15252"/>
    </row>
    <row r="15253" spans="3:17" x14ac:dyDescent="0.35">
      <c r="C15253"/>
      <c r="D15253"/>
      <c r="E15253"/>
      <c r="F15253"/>
      <c r="G15253"/>
      <c r="H15253"/>
      <c r="I15253"/>
      <c r="J15253"/>
      <c r="K15253"/>
      <c r="L15253"/>
      <c r="M15253"/>
      <c r="N15253"/>
      <c r="O15253"/>
      <c r="P15253"/>
      <c r="Q15253"/>
    </row>
    <row r="15254" spans="3:17" x14ac:dyDescent="0.35">
      <c r="C15254"/>
      <c r="D15254"/>
      <c r="E15254"/>
      <c r="F15254"/>
      <c r="G15254"/>
      <c r="H15254"/>
      <c r="I15254"/>
      <c r="J15254"/>
      <c r="K15254"/>
      <c r="L15254"/>
      <c r="M15254"/>
      <c r="N15254"/>
      <c r="O15254"/>
      <c r="P15254"/>
      <c r="Q15254"/>
    </row>
    <row r="15255" spans="3:17" x14ac:dyDescent="0.35">
      <c r="C15255"/>
      <c r="D15255"/>
      <c r="E15255"/>
      <c r="F15255"/>
      <c r="G15255"/>
      <c r="H15255"/>
      <c r="I15255"/>
      <c r="J15255"/>
      <c r="K15255"/>
      <c r="L15255"/>
      <c r="M15255"/>
      <c r="N15255"/>
      <c r="O15255"/>
      <c r="P15255"/>
      <c r="Q15255"/>
    </row>
    <row r="15256" spans="3:17" x14ac:dyDescent="0.35">
      <c r="C15256"/>
      <c r="D15256"/>
      <c r="E15256"/>
      <c r="F15256"/>
      <c r="G15256"/>
      <c r="H15256"/>
      <c r="I15256"/>
      <c r="J15256"/>
      <c r="K15256"/>
      <c r="L15256"/>
      <c r="M15256"/>
      <c r="N15256"/>
      <c r="O15256"/>
      <c r="P15256"/>
      <c r="Q15256"/>
    </row>
    <row r="15257" spans="3:17" x14ac:dyDescent="0.35">
      <c r="C15257"/>
      <c r="D15257"/>
      <c r="E15257"/>
      <c r="F15257"/>
      <c r="G15257"/>
      <c r="H15257"/>
      <c r="I15257"/>
      <c r="J15257"/>
      <c r="K15257"/>
      <c r="L15257"/>
      <c r="M15257"/>
      <c r="N15257"/>
      <c r="O15257"/>
      <c r="P15257"/>
      <c r="Q15257"/>
    </row>
    <row r="15258" spans="3:17" x14ac:dyDescent="0.35">
      <c r="C15258"/>
      <c r="D15258"/>
      <c r="E15258"/>
      <c r="F15258"/>
      <c r="G15258"/>
      <c r="H15258"/>
      <c r="I15258"/>
      <c r="J15258"/>
      <c r="K15258"/>
      <c r="L15258"/>
      <c r="M15258"/>
      <c r="N15258"/>
      <c r="O15258"/>
      <c r="P15258"/>
      <c r="Q15258"/>
    </row>
    <row r="15259" spans="3:17" x14ac:dyDescent="0.35">
      <c r="C15259"/>
      <c r="D15259"/>
      <c r="E15259"/>
      <c r="F15259"/>
      <c r="G15259"/>
      <c r="H15259"/>
      <c r="I15259"/>
      <c r="J15259"/>
      <c r="K15259"/>
      <c r="L15259"/>
      <c r="M15259"/>
      <c r="N15259"/>
      <c r="O15259"/>
      <c r="P15259"/>
      <c r="Q15259"/>
    </row>
    <row r="15260" spans="3:17" x14ac:dyDescent="0.35">
      <c r="C15260"/>
      <c r="D15260"/>
      <c r="E15260"/>
      <c r="F15260"/>
      <c r="G15260"/>
      <c r="H15260"/>
      <c r="I15260"/>
      <c r="J15260"/>
      <c r="K15260"/>
      <c r="L15260"/>
      <c r="M15260"/>
      <c r="N15260"/>
      <c r="O15260"/>
      <c r="P15260"/>
      <c r="Q15260"/>
    </row>
    <row r="15261" spans="3:17" x14ac:dyDescent="0.35">
      <c r="C15261"/>
      <c r="D15261"/>
      <c r="E15261"/>
      <c r="F15261"/>
      <c r="G15261"/>
      <c r="H15261"/>
      <c r="I15261"/>
      <c r="J15261"/>
      <c r="K15261"/>
      <c r="L15261"/>
      <c r="M15261"/>
      <c r="N15261"/>
      <c r="O15261"/>
      <c r="P15261"/>
      <c r="Q15261"/>
    </row>
    <row r="15262" spans="3:17" x14ac:dyDescent="0.35">
      <c r="C15262"/>
      <c r="D15262"/>
      <c r="E15262"/>
      <c r="F15262"/>
      <c r="G15262"/>
      <c r="H15262"/>
      <c r="I15262"/>
      <c r="J15262"/>
      <c r="K15262"/>
      <c r="L15262"/>
      <c r="M15262"/>
      <c r="N15262"/>
      <c r="O15262"/>
      <c r="P15262"/>
      <c r="Q15262"/>
    </row>
    <row r="15263" spans="3:17" x14ac:dyDescent="0.35">
      <c r="C15263"/>
      <c r="D15263"/>
      <c r="E15263"/>
      <c r="F15263"/>
      <c r="G15263"/>
      <c r="H15263"/>
      <c r="I15263"/>
      <c r="J15263"/>
      <c r="K15263"/>
      <c r="L15263"/>
      <c r="M15263"/>
      <c r="N15263"/>
      <c r="O15263"/>
      <c r="P15263"/>
      <c r="Q15263"/>
    </row>
    <row r="15264" spans="3:17" x14ac:dyDescent="0.35">
      <c r="C15264"/>
      <c r="D15264"/>
      <c r="E15264"/>
      <c r="F15264"/>
      <c r="G15264"/>
      <c r="H15264"/>
      <c r="I15264"/>
      <c r="J15264"/>
      <c r="K15264"/>
      <c r="L15264"/>
      <c r="M15264"/>
      <c r="N15264"/>
      <c r="O15264"/>
      <c r="P15264"/>
      <c r="Q15264"/>
    </row>
    <row r="15265" spans="3:17" x14ac:dyDescent="0.35">
      <c r="C15265"/>
      <c r="D15265"/>
      <c r="E15265"/>
      <c r="F15265"/>
      <c r="G15265"/>
      <c r="H15265"/>
      <c r="I15265"/>
      <c r="J15265"/>
      <c r="K15265"/>
      <c r="L15265"/>
      <c r="M15265"/>
      <c r="N15265"/>
      <c r="O15265"/>
      <c r="P15265"/>
      <c r="Q15265"/>
    </row>
    <row r="15266" spans="3:17" x14ac:dyDescent="0.35">
      <c r="C15266"/>
      <c r="D15266"/>
      <c r="E15266"/>
      <c r="F15266"/>
      <c r="G15266"/>
      <c r="H15266"/>
      <c r="I15266"/>
      <c r="J15266"/>
      <c r="K15266"/>
      <c r="L15266"/>
      <c r="M15266"/>
      <c r="N15266"/>
      <c r="O15266"/>
      <c r="P15266"/>
      <c r="Q15266"/>
    </row>
    <row r="15267" spans="3:17" x14ac:dyDescent="0.35">
      <c r="C15267"/>
      <c r="D15267"/>
      <c r="E15267"/>
      <c r="F15267"/>
      <c r="G15267"/>
      <c r="H15267"/>
      <c r="I15267"/>
      <c r="J15267"/>
      <c r="K15267"/>
      <c r="L15267"/>
      <c r="M15267"/>
      <c r="N15267"/>
      <c r="O15267"/>
      <c r="P15267"/>
      <c r="Q15267"/>
    </row>
    <row r="15268" spans="3:17" x14ac:dyDescent="0.35">
      <c r="C15268"/>
      <c r="D15268"/>
      <c r="E15268"/>
      <c r="F15268"/>
      <c r="G15268"/>
      <c r="H15268"/>
      <c r="I15268"/>
      <c r="J15268"/>
      <c r="K15268"/>
      <c r="L15268"/>
      <c r="M15268"/>
      <c r="N15268"/>
      <c r="O15268"/>
      <c r="P15268"/>
      <c r="Q15268"/>
    </row>
    <row r="15269" spans="3:17" x14ac:dyDescent="0.35">
      <c r="C15269"/>
      <c r="D15269"/>
      <c r="E15269"/>
      <c r="F15269"/>
      <c r="G15269"/>
      <c r="H15269"/>
      <c r="I15269"/>
      <c r="J15269"/>
      <c r="K15269"/>
      <c r="L15269"/>
      <c r="M15269"/>
      <c r="N15269"/>
      <c r="O15269"/>
      <c r="P15269"/>
      <c r="Q15269"/>
    </row>
    <row r="15270" spans="3:17" x14ac:dyDescent="0.35">
      <c r="C15270"/>
      <c r="D15270"/>
      <c r="E15270"/>
      <c r="F15270"/>
      <c r="G15270"/>
      <c r="H15270"/>
      <c r="I15270"/>
      <c r="J15270"/>
      <c r="K15270"/>
      <c r="L15270"/>
      <c r="M15270"/>
      <c r="N15270"/>
      <c r="O15270"/>
      <c r="P15270"/>
      <c r="Q15270"/>
    </row>
    <row r="15271" spans="3:17" x14ac:dyDescent="0.35">
      <c r="C15271"/>
      <c r="D15271"/>
      <c r="E15271"/>
      <c r="F15271"/>
      <c r="G15271"/>
      <c r="H15271"/>
      <c r="I15271"/>
      <c r="J15271"/>
      <c r="K15271"/>
      <c r="L15271"/>
      <c r="M15271"/>
      <c r="N15271"/>
      <c r="O15271"/>
      <c r="P15271"/>
      <c r="Q15271"/>
    </row>
    <row r="15272" spans="3:17" x14ac:dyDescent="0.35">
      <c r="C15272"/>
      <c r="D15272"/>
      <c r="E15272"/>
      <c r="F15272"/>
      <c r="G15272"/>
      <c r="H15272"/>
      <c r="I15272"/>
      <c r="J15272"/>
      <c r="K15272"/>
      <c r="L15272"/>
      <c r="M15272"/>
      <c r="N15272"/>
      <c r="O15272"/>
      <c r="P15272"/>
      <c r="Q15272"/>
    </row>
    <row r="15273" spans="3:17" x14ac:dyDescent="0.35">
      <c r="C15273"/>
      <c r="D15273"/>
      <c r="E15273"/>
      <c r="F15273"/>
      <c r="G15273"/>
      <c r="H15273"/>
      <c r="I15273"/>
      <c r="J15273"/>
      <c r="K15273"/>
      <c r="L15273"/>
      <c r="M15273"/>
      <c r="N15273"/>
      <c r="O15273"/>
      <c r="P15273"/>
      <c r="Q15273"/>
    </row>
    <row r="15274" spans="3:17" x14ac:dyDescent="0.35">
      <c r="C15274"/>
      <c r="D15274"/>
      <c r="E15274"/>
      <c r="F15274"/>
      <c r="G15274"/>
      <c r="H15274"/>
      <c r="I15274"/>
      <c r="J15274"/>
      <c r="K15274"/>
      <c r="L15274"/>
      <c r="M15274"/>
      <c r="N15274"/>
      <c r="O15274"/>
      <c r="P15274"/>
      <c r="Q15274"/>
    </row>
    <row r="15275" spans="3:17" x14ac:dyDescent="0.35">
      <c r="C15275"/>
      <c r="D15275"/>
      <c r="E15275"/>
      <c r="F15275"/>
      <c r="G15275"/>
      <c r="H15275"/>
      <c r="I15275"/>
      <c r="J15275"/>
      <c r="K15275"/>
      <c r="L15275"/>
      <c r="M15275"/>
      <c r="N15275"/>
      <c r="O15275"/>
      <c r="P15275"/>
      <c r="Q15275"/>
    </row>
    <row r="15276" spans="3:17" x14ac:dyDescent="0.35">
      <c r="C15276"/>
      <c r="D15276"/>
      <c r="E15276"/>
      <c r="F15276"/>
      <c r="G15276"/>
      <c r="H15276"/>
      <c r="I15276"/>
      <c r="J15276"/>
      <c r="K15276"/>
      <c r="L15276"/>
      <c r="M15276"/>
      <c r="N15276"/>
      <c r="O15276"/>
      <c r="P15276"/>
      <c r="Q15276"/>
    </row>
    <row r="15277" spans="3:17" x14ac:dyDescent="0.35">
      <c r="C15277"/>
      <c r="D15277"/>
      <c r="E15277"/>
      <c r="F15277"/>
      <c r="G15277"/>
      <c r="H15277"/>
      <c r="I15277"/>
      <c r="J15277"/>
      <c r="K15277"/>
      <c r="L15277"/>
      <c r="M15277"/>
      <c r="N15277"/>
      <c r="O15277"/>
      <c r="P15277"/>
      <c r="Q15277"/>
    </row>
    <row r="15278" spans="3:17" x14ac:dyDescent="0.35">
      <c r="C15278"/>
      <c r="D15278"/>
      <c r="E15278"/>
      <c r="F15278"/>
      <c r="G15278"/>
      <c r="H15278"/>
      <c r="I15278"/>
      <c r="J15278"/>
      <c r="K15278"/>
      <c r="L15278"/>
      <c r="M15278"/>
      <c r="N15278"/>
      <c r="O15278"/>
      <c r="P15278"/>
      <c r="Q15278"/>
    </row>
    <row r="15279" spans="3:17" x14ac:dyDescent="0.35">
      <c r="C15279"/>
      <c r="D15279"/>
      <c r="E15279"/>
      <c r="F15279"/>
      <c r="G15279"/>
      <c r="H15279"/>
      <c r="I15279"/>
      <c r="J15279"/>
      <c r="K15279"/>
      <c r="L15279"/>
      <c r="M15279"/>
      <c r="N15279"/>
      <c r="O15279"/>
      <c r="P15279"/>
      <c r="Q15279"/>
    </row>
    <row r="15280" spans="3:17" x14ac:dyDescent="0.35">
      <c r="C15280"/>
      <c r="D15280"/>
      <c r="E15280"/>
      <c r="F15280"/>
      <c r="G15280"/>
      <c r="H15280"/>
      <c r="I15280"/>
      <c r="J15280"/>
      <c r="K15280"/>
      <c r="L15280"/>
      <c r="M15280"/>
      <c r="N15280"/>
      <c r="O15280"/>
      <c r="P15280"/>
      <c r="Q15280"/>
    </row>
    <row r="15281" spans="3:17" x14ac:dyDescent="0.35">
      <c r="C15281"/>
      <c r="D15281"/>
      <c r="E15281"/>
      <c r="F15281"/>
      <c r="G15281"/>
      <c r="H15281"/>
      <c r="I15281"/>
      <c r="J15281"/>
      <c r="K15281"/>
      <c r="L15281"/>
      <c r="M15281"/>
      <c r="N15281"/>
      <c r="O15281"/>
      <c r="P15281"/>
      <c r="Q15281"/>
    </row>
    <row r="15282" spans="3:17" x14ac:dyDescent="0.35">
      <c r="C15282"/>
      <c r="D15282"/>
      <c r="E15282"/>
      <c r="F15282"/>
      <c r="G15282"/>
      <c r="H15282"/>
      <c r="I15282"/>
      <c r="J15282"/>
      <c r="K15282"/>
      <c r="L15282"/>
      <c r="M15282"/>
      <c r="N15282"/>
      <c r="O15282"/>
      <c r="P15282"/>
      <c r="Q15282"/>
    </row>
    <row r="15283" spans="3:17" x14ac:dyDescent="0.35">
      <c r="C15283"/>
      <c r="D15283"/>
      <c r="E15283"/>
      <c r="F15283"/>
      <c r="G15283"/>
      <c r="H15283"/>
      <c r="I15283"/>
      <c r="J15283"/>
      <c r="K15283"/>
      <c r="L15283"/>
      <c r="M15283"/>
      <c r="N15283"/>
      <c r="O15283"/>
      <c r="P15283"/>
      <c r="Q15283"/>
    </row>
    <row r="15284" spans="3:17" x14ac:dyDescent="0.35">
      <c r="C15284"/>
      <c r="D15284"/>
      <c r="E15284"/>
      <c r="F15284"/>
      <c r="G15284"/>
      <c r="H15284"/>
      <c r="I15284"/>
      <c r="J15284"/>
      <c r="K15284"/>
      <c r="L15284"/>
      <c r="M15284"/>
      <c r="N15284"/>
      <c r="O15284"/>
      <c r="P15284"/>
      <c r="Q15284"/>
    </row>
    <row r="15285" spans="3:17" x14ac:dyDescent="0.35">
      <c r="C15285"/>
      <c r="D15285"/>
      <c r="E15285"/>
      <c r="F15285"/>
      <c r="G15285"/>
      <c r="H15285"/>
      <c r="I15285"/>
      <c r="J15285"/>
      <c r="K15285"/>
      <c r="L15285"/>
      <c r="M15285"/>
      <c r="N15285"/>
      <c r="O15285"/>
      <c r="P15285"/>
      <c r="Q15285"/>
    </row>
    <row r="15286" spans="3:17" x14ac:dyDescent="0.35">
      <c r="C15286"/>
      <c r="D15286"/>
      <c r="E15286"/>
      <c r="F15286"/>
      <c r="G15286"/>
      <c r="H15286"/>
      <c r="I15286"/>
      <c r="J15286"/>
      <c r="K15286"/>
      <c r="L15286"/>
      <c r="M15286"/>
      <c r="N15286"/>
      <c r="O15286"/>
      <c r="P15286"/>
      <c r="Q15286"/>
    </row>
    <row r="15287" spans="3:17" x14ac:dyDescent="0.35">
      <c r="C15287"/>
      <c r="D15287"/>
      <c r="E15287"/>
      <c r="F15287"/>
      <c r="G15287"/>
      <c r="H15287"/>
      <c r="I15287"/>
      <c r="J15287"/>
      <c r="K15287"/>
      <c r="L15287"/>
      <c r="M15287"/>
      <c r="N15287"/>
      <c r="O15287"/>
      <c r="P15287"/>
      <c r="Q15287"/>
    </row>
    <row r="15288" spans="3:17" x14ac:dyDescent="0.35">
      <c r="C15288"/>
      <c r="D15288"/>
      <c r="E15288"/>
      <c r="F15288"/>
      <c r="G15288"/>
      <c r="H15288"/>
      <c r="I15288"/>
      <c r="J15288"/>
      <c r="K15288"/>
      <c r="L15288"/>
      <c r="M15288"/>
      <c r="N15288"/>
      <c r="O15288"/>
      <c r="P15288"/>
      <c r="Q15288"/>
    </row>
    <row r="15289" spans="3:17" x14ac:dyDescent="0.35">
      <c r="C15289"/>
      <c r="D15289"/>
      <c r="E15289"/>
      <c r="F15289"/>
      <c r="G15289"/>
      <c r="H15289"/>
      <c r="I15289"/>
      <c r="J15289"/>
      <c r="K15289"/>
      <c r="L15289"/>
      <c r="M15289"/>
      <c r="N15289"/>
      <c r="O15289"/>
      <c r="P15289"/>
      <c r="Q15289"/>
    </row>
    <row r="15290" spans="3:17" x14ac:dyDescent="0.35">
      <c r="C15290"/>
      <c r="D15290"/>
      <c r="E15290"/>
      <c r="F15290"/>
      <c r="G15290"/>
      <c r="H15290"/>
      <c r="I15290"/>
      <c r="J15290"/>
      <c r="K15290"/>
      <c r="L15290"/>
      <c r="M15290"/>
      <c r="N15290"/>
      <c r="O15290"/>
      <c r="P15290"/>
      <c r="Q15290"/>
    </row>
    <row r="15291" spans="3:17" x14ac:dyDescent="0.35">
      <c r="C15291"/>
      <c r="D15291"/>
      <c r="E15291"/>
      <c r="F15291"/>
      <c r="G15291"/>
      <c r="H15291"/>
      <c r="I15291"/>
      <c r="J15291"/>
      <c r="K15291"/>
      <c r="L15291"/>
      <c r="M15291"/>
      <c r="N15291"/>
      <c r="O15291"/>
      <c r="P15291"/>
      <c r="Q15291"/>
    </row>
    <row r="15292" spans="3:17" x14ac:dyDescent="0.35">
      <c r="C15292"/>
      <c r="D15292"/>
      <c r="E15292"/>
      <c r="F15292"/>
      <c r="G15292"/>
      <c r="H15292"/>
      <c r="I15292"/>
      <c r="J15292"/>
      <c r="K15292"/>
      <c r="L15292"/>
      <c r="M15292"/>
      <c r="N15292"/>
      <c r="O15292"/>
      <c r="P15292"/>
      <c r="Q15292"/>
    </row>
    <row r="15293" spans="3:17" x14ac:dyDescent="0.35">
      <c r="C15293"/>
      <c r="D15293"/>
      <c r="E15293"/>
      <c r="F15293"/>
      <c r="G15293"/>
      <c r="H15293"/>
      <c r="I15293"/>
      <c r="J15293"/>
      <c r="K15293"/>
      <c r="L15293"/>
      <c r="M15293"/>
      <c r="N15293"/>
      <c r="O15293"/>
      <c r="P15293"/>
      <c r="Q15293"/>
    </row>
    <row r="15294" spans="3:17" x14ac:dyDescent="0.35">
      <c r="C15294"/>
      <c r="D15294"/>
      <c r="E15294"/>
      <c r="F15294"/>
      <c r="G15294"/>
      <c r="H15294"/>
      <c r="I15294"/>
      <c r="J15294"/>
      <c r="K15294"/>
      <c r="L15294"/>
      <c r="M15294"/>
      <c r="N15294"/>
      <c r="O15294"/>
      <c r="P15294"/>
      <c r="Q15294"/>
    </row>
    <row r="15295" spans="3:17" x14ac:dyDescent="0.35">
      <c r="C15295"/>
      <c r="D15295"/>
      <c r="E15295"/>
      <c r="F15295"/>
      <c r="G15295"/>
      <c r="H15295"/>
      <c r="I15295"/>
      <c r="J15295"/>
      <c r="K15295"/>
      <c r="L15295"/>
      <c r="M15295"/>
      <c r="N15295"/>
      <c r="O15295"/>
      <c r="P15295"/>
      <c r="Q15295"/>
    </row>
    <row r="15296" spans="3:17" x14ac:dyDescent="0.35">
      <c r="C15296"/>
      <c r="D15296"/>
      <c r="E15296"/>
      <c r="F15296"/>
      <c r="G15296"/>
      <c r="H15296"/>
      <c r="I15296"/>
      <c r="J15296"/>
      <c r="K15296"/>
      <c r="L15296"/>
      <c r="M15296"/>
      <c r="N15296"/>
      <c r="O15296"/>
      <c r="P15296"/>
      <c r="Q15296"/>
    </row>
    <row r="15297" spans="3:17" x14ac:dyDescent="0.35">
      <c r="C15297"/>
      <c r="D15297"/>
      <c r="E15297"/>
      <c r="F15297"/>
      <c r="G15297"/>
      <c r="H15297"/>
      <c r="I15297"/>
      <c r="J15297"/>
      <c r="K15297"/>
      <c r="L15297"/>
      <c r="M15297"/>
      <c r="N15297"/>
      <c r="O15297"/>
      <c r="P15297"/>
      <c r="Q15297"/>
    </row>
    <row r="15298" spans="3:17" x14ac:dyDescent="0.35">
      <c r="C15298"/>
      <c r="D15298"/>
      <c r="E15298"/>
      <c r="F15298"/>
      <c r="G15298"/>
      <c r="H15298"/>
      <c r="I15298"/>
      <c r="J15298"/>
      <c r="K15298"/>
      <c r="L15298"/>
      <c r="M15298"/>
      <c r="N15298"/>
      <c r="O15298"/>
      <c r="P15298"/>
      <c r="Q15298"/>
    </row>
    <row r="15299" spans="3:17" x14ac:dyDescent="0.35">
      <c r="C15299"/>
      <c r="D15299"/>
      <c r="E15299"/>
      <c r="F15299"/>
      <c r="G15299"/>
      <c r="H15299"/>
      <c r="I15299"/>
      <c r="J15299"/>
      <c r="K15299"/>
      <c r="L15299"/>
      <c r="M15299"/>
      <c r="N15299"/>
      <c r="O15299"/>
      <c r="P15299"/>
      <c r="Q15299"/>
    </row>
    <row r="15300" spans="3:17" x14ac:dyDescent="0.35">
      <c r="C15300"/>
      <c r="D15300"/>
      <c r="E15300"/>
      <c r="F15300"/>
      <c r="G15300"/>
      <c r="H15300"/>
      <c r="I15300"/>
      <c r="J15300"/>
      <c r="K15300"/>
      <c r="L15300"/>
      <c r="M15300"/>
      <c r="N15300"/>
      <c r="O15300"/>
      <c r="P15300"/>
      <c r="Q15300"/>
    </row>
    <row r="15301" spans="3:17" x14ac:dyDescent="0.35">
      <c r="C15301"/>
      <c r="D15301"/>
      <c r="E15301"/>
      <c r="F15301"/>
      <c r="G15301"/>
      <c r="H15301"/>
      <c r="I15301"/>
      <c r="J15301"/>
      <c r="K15301"/>
      <c r="L15301"/>
      <c r="M15301"/>
      <c r="N15301"/>
      <c r="O15301"/>
      <c r="P15301"/>
      <c r="Q15301"/>
    </row>
    <row r="15302" spans="3:17" x14ac:dyDescent="0.35">
      <c r="C15302"/>
      <c r="D15302"/>
      <c r="E15302"/>
      <c r="F15302"/>
      <c r="G15302"/>
      <c r="H15302"/>
      <c r="I15302"/>
      <c r="J15302"/>
      <c r="K15302"/>
      <c r="L15302"/>
      <c r="M15302"/>
      <c r="N15302"/>
      <c r="O15302"/>
      <c r="P15302"/>
      <c r="Q15302"/>
    </row>
    <row r="15303" spans="3:17" x14ac:dyDescent="0.35">
      <c r="C15303"/>
      <c r="D15303"/>
      <c r="E15303"/>
      <c r="F15303"/>
      <c r="G15303"/>
      <c r="H15303"/>
      <c r="I15303"/>
      <c r="J15303"/>
      <c r="K15303"/>
      <c r="L15303"/>
      <c r="M15303"/>
      <c r="N15303"/>
      <c r="O15303"/>
      <c r="P15303"/>
      <c r="Q15303"/>
    </row>
    <row r="15304" spans="3:17" x14ac:dyDescent="0.35">
      <c r="C15304"/>
      <c r="D15304"/>
      <c r="E15304"/>
      <c r="F15304"/>
      <c r="G15304"/>
      <c r="H15304"/>
      <c r="I15304"/>
      <c r="J15304"/>
      <c r="K15304"/>
      <c r="L15304"/>
      <c r="M15304"/>
      <c r="N15304"/>
      <c r="O15304"/>
      <c r="P15304"/>
      <c r="Q15304"/>
    </row>
    <row r="15305" spans="3:17" x14ac:dyDescent="0.35">
      <c r="C15305"/>
      <c r="D15305"/>
      <c r="E15305"/>
      <c r="F15305"/>
      <c r="G15305"/>
      <c r="H15305"/>
      <c r="I15305"/>
      <c r="J15305"/>
      <c r="K15305"/>
      <c r="L15305"/>
      <c r="M15305"/>
      <c r="N15305"/>
      <c r="O15305"/>
      <c r="P15305"/>
      <c r="Q15305"/>
    </row>
    <row r="15306" spans="3:17" x14ac:dyDescent="0.35">
      <c r="C15306"/>
      <c r="D15306"/>
      <c r="E15306"/>
      <c r="F15306"/>
      <c r="G15306"/>
      <c r="H15306"/>
      <c r="I15306"/>
      <c r="J15306"/>
      <c r="K15306"/>
      <c r="L15306"/>
      <c r="M15306"/>
      <c r="N15306"/>
      <c r="O15306"/>
      <c r="P15306"/>
      <c r="Q15306"/>
    </row>
    <row r="15307" spans="3:17" x14ac:dyDescent="0.35">
      <c r="C15307"/>
      <c r="D15307"/>
      <c r="E15307"/>
      <c r="F15307"/>
      <c r="G15307"/>
      <c r="H15307"/>
      <c r="I15307"/>
      <c r="J15307"/>
      <c r="K15307"/>
      <c r="L15307"/>
      <c r="M15307"/>
      <c r="N15307"/>
      <c r="O15307"/>
      <c r="P15307"/>
      <c r="Q15307"/>
    </row>
    <row r="15308" spans="3:17" x14ac:dyDescent="0.35">
      <c r="C15308"/>
      <c r="D15308"/>
      <c r="E15308"/>
      <c r="F15308"/>
      <c r="G15308"/>
      <c r="H15308"/>
      <c r="I15308"/>
      <c r="J15308"/>
      <c r="K15308"/>
      <c r="L15308"/>
      <c r="M15308"/>
      <c r="N15308"/>
      <c r="O15308"/>
      <c r="P15308"/>
      <c r="Q15308"/>
    </row>
    <row r="15309" spans="3:17" x14ac:dyDescent="0.35">
      <c r="C15309"/>
      <c r="D15309"/>
      <c r="E15309"/>
      <c r="F15309"/>
      <c r="G15309"/>
      <c r="H15309"/>
      <c r="I15309"/>
      <c r="J15309"/>
      <c r="K15309"/>
      <c r="L15309"/>
      <c r="M15309"/>
      <c r="N15309"/>
      <c r="O15309"/>
      <c r="P15309"/>
      <c r="Q15309"/>
    </row>
    <row r="15310" spans="3:17" x14ac:dyDescent="0.35">
      <c r="C15310"/>
      <c r="D15310"/>
      <c r="E15310"/>
      <c r="F15310"/>
      <c r="G15310"/>
      <c r="H15310"/>
      <c r="I15310"/>
      <c r="J15310"/>
      <c r="K15310"/>
      <c r="L15310"/>
      <c r="M15310"/>
      <c r="N15310"/>
      <c r="O15310"/>
      <c r="P15310"/>
      <c r="Q15310"/>
    </row>
    <row r="15311" spans="3:17" x14ac:dyDescent="0.35">
      <c r="C15311"/>
      <c r="D15311"/>
      <c r="E15311"/>
      <c r="F15311"/>
      <c r="G15311"/>
      <c r="H15311"/>
      <c r="I15311"/>
      <c r="J15311"/>
      <c r="K15311"/>
      <c r="L15311"/>
      <c r="M15311"/>
      <c r="N15311"/>
      <c r="O15311"/>
      <c r="P15311"/>
      <c r="Q15311"/>
    </row>
    <row r="15312" spans="3:17" x14ac:dyDescent="0.35">
      <c r="C15312"/>
      <c r="D15312"/>
      <c r="E15312"/>
      <c r="F15312"/>
      <c r="G15312"/>
      <c r="H15312"/>
      <c r="I15312"/>
      <c r="J15312"/>
      <c r="K15312"/>
      <c r="L15312"/>
      <c r="M15312"/>
      <c r="N15312"/>
      <c r="O15312"/>
      <c r="P15312"/>
      <c r="Q15312"/>
    </row>
    <row r="15313" spans="3:17" x14ac:dyDescent="0.35">
      <c r="C15313"/>
      <c r="D15313"/>
      <c r="E15313"/>
      <c r="F15313"/>
      <c r="G15313"/>
      <c r="H15313"/>
      <c r="I15313"/>
      <c r="J15313"/>
      <c r="K15313"/>
      <c r="L15313"/>
      <c r="M15313"/>
      <c r="N15313"/>
      <c r="O15313"/>
      <c r="P15313"/>
      <c r="Q15313"/>
    </row>
    <row r="15314" spans="3:17" x14ac:dyDescent="0.35">
      <c r="C15314"/>
      <c r="D15314"/>
      <c r="E15314"/>
      <c r="F15314"/>
      <c r="G15314"/>
      <c r="H15314"/>
      <c r="I15314"/>
      <c r="J15314"/>
      <c r="K15314"/>
      <c r="L15314"/>
      <c r="M15314"/>
      <c r="N15314"/>
      <c r="O15314"/>
      <c r="P15314"/>
      <c r="Q15314"/>
    </row>
    <row r="15315" spans="3:17" x14ac:dyDescent="0.35">
      <c r="C15315"/>
      <c r="D15315"/>
      <c r="E15315"/>
      <c r="F15315"/>
      <c r="G15315"/>
      <c r="H15315"/>
      <c r="I15315"/>
      <c r="J15315"/>
      <c r="K15315"/>
      <c r="L15315"/>
      <c r="M15315"/>
      <c r="N15315"/>
      <c r="O15315"/>
      <c r="P15315"/>
      <c r="Q15315"/>
    </row>
    <row r="15316" spans="3:17" x14ac:dyDescent="0.35">
      <c r="C15316"/>
      <c r="D15316"/>
      <c r="E15316"/>
      <c r="F15316"/>
      <c r="G15316"/>
      <c r="H15316"/>
      <c r="I15316"/>
      <c r="J15316"/>
      <c r="K15316"/>
      <c r="L15316"/>
      <c r="M15316"/>
      <c r="N15316"/>
      <c r="O15316"/>
      <c r="P15316"/>
      <c r="Q15316"/>
    </row>
    <row r="15317" spans="3:17" x14ac:dyDescent="0.35">
      <c r="C15317"/>
      <c r="D15317"/>
      <c r="E15317"/>
      <c r="F15317"/>
      <c r="G15317"/>
      <c r="H15317"/>
      <c r="I15317"/>
      <c r="J15317"/>
      <c r="K15317"/>
      <c r="L15317"/>
      <c r="M15317"/>
      <c r="N15317"/>
      <c r="O15317"/>
      <c r="P15317"/>
      <c r="Q15317"/>
    </row>
    <row r="15318" spans="3:17" x14ac:dyDescent="0.35">
      <c r="C15318"/>
      <c r="D15318"/>
      <c r="E15318"/>
      <c r="F15318"/>
      <c r="G15318"/>
      <c r="H15318"/>
      <c r="I15318"/>
      <c r="J15318"/>
      <c r="K15318"/>
      <c r="L15318"/>
      <c r="M15318"/>
      <c r="N15318"/>
      <c r="O15318"/>
      <c r="P15318"/>
      <c r="Q15318"/>
    </row>
    <row r="15319" spans="3:17" x14ac:dyDescent="0.35">
      <c r="C15319"/>
      <c r="D15319"/>
      <c r="E15319"/>
      <c r="F15319"/>
      <c r="G15319"/>
      <c r="H15319"/>
      <c r="I15319"/>
      <c r="J15319"/>
      <c r="K15319"/>
      <c r="L15319"/>
      <c r="M15319"/>
      <c r="N15319"/>
      <c r="O15319"/>
      <c r="P15319"/>
      <c r="Q15319"/>
    </row>
    <row r="15320" spans="3:17" x14ac:dyDescent="0.35">
      <c r="C15320"/>
      <c r="D15320"/>
      <c r="E15320"/>
      <c r="F15320"/>
      <c r="G15320"/>
      <c r="H15320"/>
      <c r="I15320"/>
      <c r="J15320"/>
      <c r="K15320"/>
      <c r="L15320"/>
      <c r="M15320"/>
      <c r="N15320"/>
      <c r="O15320"/>
      <c r="P15320"/>
      <c r="Q15320"/>
    </row>
    <row r="15321" spans="3:17" x14ac:dyDescent="0.35">
      <c r="C15321"/>
      <c r="D15321"/>
      <c r="E15321"/>
      <c r="F15321"/>
      <c r="G15321"/>
      <c r="H15321"/>
      <c r="I15321"/>
      <c r="J15321"/>
      <c r="K15321"/>
      <c r="L15321"/>
      <c r="M15321"/>
      <c r="N15321"/>
      <c r="O15321"/>
      <c r="P15321"/>
      <c r="Q15321"/>
    </row>
    <row r="15322" spans="3:17" x14ac:dyDescent="0.35">
      <c r="C15322"/>
      <c r="D15322"/>
      <c r="E15322"/>
      <c r="F15322"/>
      <c r="G15322"/>
      <c r="H15322"/>
      <c r="I15322"/>
      <c r="J15322"/>
      <c r="K15322"/>
      <c r="L15322"/>
      <c r="M15322"/>
      <c r="N15322"/>
      <c r="O15322"/>
      <c r="P15322"/>
      <c r="Q15322"/>
    </row>
    <row r="15323" spans="3:17" x14ac:dyDescent="0.35">
      <c r="C15323"/>
      <c r="D15323"/>
      <c r="E15323"/>
      <c r="F15323"/>
      <c r="G15323"/>
      <c r="H15323"/>
      <c r="I15323"/>
      <c r="J15323"/>
      <c r="K15323"/>
      <c r="L15323"/>
      <c r="M15323"/>
      <c r="N15323"/>
      <c r="O15323"/>
      <c r="P15323"/>
      <c r="Q15323"/>
    </row>
    <row r="15324" spans="3:17" x14ac:dyDescent="0.35">
      <c r="C15324"/>
      <c r="D15324"/>
      <c r="E15324"/>
      <c r="F15324"/>
      <c r="G15324"/>
      <c r="H15324"/>
      <c r="I15324"/>
      <c r="J15324"/>
      <c r="K15324"/>
      <c r="L15324"/>
      <c r="M15324"/>
      <c r="N15324"/>
      <c r="O15324"/>
      <c r="P15324"/>
      <c r="Q15324"/>
    </row>
    <row r="15325" spans="3:17" x14ac:dyDescent="0.35">
      <c r="C15325"/>
      <c r="D15325"/>
      <c r="E15325"/>
      <c r="F15325"/>
      <c r="G15325"/>
      <c r="H15325"/>
      <c r="I15325"/>
      <c r="J15325"/>
      <c r="K15325"/>
      <c r="L15325"/>
      <c r="M15325"/>
      <c r="N15325"/>
      <c r="O15325"/>
      <c r="P15325"/>
      <c r="Q15325"/>
    </row>
    <row r="15326" spans="3:17" x14ac:dyDescent="0.35">
      <c r="C15326"/>
      <c r="D15326"/>
      <c r="E15326"/>
      <c r="F15326"/>
      <c r="G15326"/>
      <c r="H15326"/>
      <c r="I15326"/>
      <c r="J15326"/>
      <c r="K15326"/>
      <c r="L15326"/>
      <c r="M15326"/>
      <c r="N15326"/>
      <c r="O15326"/>
      <c r="P15326"/>
      <c r="Q15326"/>
    </row>
    <row r="15327" spans="3:17" x14ac:dyDescent="0.35">
      <c r="C15327"/>
      <c r="D15327"/>
      <c r="E15327"/>
      <c r="F15327"/>
      <c r="G15327"/>
      <c r="H15327"/>
      <c r="I15327"/>
      <c r="J15327"/>
      <c r="K15327"/>
      <c r="L15327"/>
      <c r="M15327"/>
      <c r="N15327"/>
      <c r="O15327"/>
      <c r="P15327"/>
      <c r="Q15327"/>
    </row>
    <row r="15328" spans="3:17" x14ac:dyDescent="0.35">
      <c r="C15328"/>
      <c r="D15328"/>
      <c r="E15328"/>
      <c r="F15328"/>
      <c r="G15328"/>
      <c r="H15328"/>
      <c r="I15328"/>
      <c r="J15328"/>
      <c r="K15328"/>
      <c r="L15328"/>
      <c r="M15328"/>
      <c r="N15328"/>
      <c r="O15328"/>
      <c r="P15328"/>
      <c r="Q15328"/>
    </row>
    <row r="15329" spans="3:17" x14ac:dyDescent="0.35">
      <c r="C15329"/>
      <c r="D15329"/>
      <c r="E15329"/>
      <c r="F15329"/>
      <c r="G15329"/>
      <c r="H15329"/>
      <c r="I15329"/>
      <c r="J15329"/>
      <c r="K15329"/>
      <c r="L15329"/>
      <c r="M15329"/>
      <c r="N15329"/>
      <c r="O15329"/>
      <c r="P15329"/>
      <c r="Q15329"/>
    </row>
    <row r="15330" spans="3:17" x14ac:dyDescent="0.35">
      <c r="C15330"/>
      <c r="D15330"/>
      <c r="E15330"/>
      <c r="F15330"/>
      <c r="G15330"/>
      <c r="H15330"/>
      <c r="I15330"/>
      <c r="J15330"/>
      <c r="K15330"/>
      <c r="L15330"/>
      <c r="M15330"/>
      <c r="N15330"/>
      <c r="O15330"/>
      <c r="P15330"/>
      <c r="Q15330"/>
    </row>
    <row r="15331" spans="3:17" x14ac:dyDescent="0.35">
      <c r="C15331"/>
      <c r="D15331"/>
      <c r="E15331"/>
      <c r="F15331"/>
      <c r="G15331"/>
      <c r="H15331"/>
      <c r="I15331"/>
      <c r="J15331"/>
      <c r="K15331"/>
      <c r="L15331"/>
      <c r="M15331"/>
      <c r="N15331"/>
      <c r="O15331"/>
      <c r="P15331"/>
      <c r="Q15331"/>
    </row>
    <row r="15332" spans="3:17" x14ac:dyDescent="0.35">
      <c r="C15332"/>
      <c r="D15332"/>
      <c r="E15332"/>
      <c r="F15332"/>
      <c r="G15332"/>
      <c r="H15332"/>
      <c r="I15332"/>
      <c r="J15332"/>
      <c r="K15332"/>
      <c r="L15332"/>
      <c r="M15332"/>
      <c r="N15332"/>
      <c r="O15332"/>
      <c r="P15332"/>
      <c r="Q15332"/>
    </row>
    <row r="15333" spans="3:17" x14ac:dyDescent="0.35">
      <c r="C15333"/>
      <c r="D15333"/>
      <c r="E15333"/>
      <c r="F15333"/>
      <c r="G15333"/>
      <c r="H15333"/>
      <c r="I15333"/>
      <c r="J15333"/>
      <c r="K15333"/>
      <c r="L15333"/>
      <c r="M15333"/>
      <c r="N15333"/>
      <c r="O15333"/>
      <c r="P15333"/>
      <c r="Q15333"/>
    </row>
    <row r="15334" spans="3:17" x14ac:dyDescent="0.35">
      <c r="C15334"/>
      <c r="D15334"/>
      <c r="E15334"/>
      <c r="F15334"/>
      <c r="G15334"/>
      <c r="H15334"/>
      <c r="I15334"/>
      <c r="J15334"/>
      <c r="K15334"/>
      <c r="L15334"/>
      <c r="M15334"/>
      <c r="N15334"/>
      <c r="O15334"/>
      <c r="P15334"/>
      <c r="Q15334"/>
    </row>
    <row r="15335" spans="3:17" x14ac:dyDescent="0.35">
      <c r="C15335"/>
      <c r="D15335"/>
      <c r="E15335"/>
      <c r="F15335"/>
      <c r="G15335"/>
      <c r="H15335"/>
      <c r="I15335"/>
      <c r="J15335"/>
      <c r="K15335"/>
      <c r="L15335"/>
      <c r="M15335"/>
      <c r="N15335"/>
      <c r="O15335"/>
      <c r="P15335"/>
      <c r="Q15335"/>
    </row>
    <row r="15336" spans="3:17" x14ac:dyDescent="0.35">
      <c r="C15336"/>
      <c r="D15336"/>
      <c r="E15336"/>
      <c r="F15336"/>
      <c r="G15336"/>
      <c r="H15336"/>
      <c r="I15336"/>
      <c r="J15336"/>
      <c r="K15336"/>
      <c r="L15336"/>
      <c r="M15336"/>
      <c r="N15336"/>
      <c r="O15336"/>
      <c r="P15336"/>
      <c r="Q15336"/>
    </row>
    <row r="15337" spans="3:17" x14ac:dyDescent="0.35">
      <c r="C15337"/>
      <c r="D15337"/>
      <c r="E15337"/>
      <c r="F15337"/>
      <c r="G15337"/>
      <c r="H15337"/>
      <c r="I15337"/>
      <c r="J15337"/>
      <c r="K15337"/>
      <c r="L15337"/>
      <c r="M15337"/>
      <c r="N15337"/>
      <c r="O15337"/>
      <c r="P15337"/>
      <c r="Q15337"/>
    </row>
    <row r="15338" spans="3:17" x14ac:dyDescent="0.35">
      <c r="C15338"/>
      <c r="D15338"/>
      <c r="E15338"/>
      <c r="F15338"/>
      <c r="G15338"/>
      <c r="H15338"/>
      <c r="I15338"/>
      <c r="J15338"/>
      <c r="K15338"/>
      <c r="L15338"/>
      <c r="M15338"/>
      <c r="N15338"/>
      <c r="O15338"/>
      <c r="P15338"/>
      <c r="Q15338"/>
    </row>
    <row r="15339" spans="3:17" x14ac:dyDescent="0.35">
      <c r="C15339"/>
      <c r="D15339"/>
      <c r="E15339"/>
      <c r="F15339"/>
      <c r="G15339"/>
      <c r="H15339"/>
      <c r="I15339"/>
      <c r="J15339"/>
      <c r="K15339"/>
      <c r="L15339"/>
      <c r="M15339"/>
      <c r="N15339"/>
      <c r="O15339"/>
      <c r="P15339"/>
      <c r="Q15339"/>
    </row>
    <row r="15340" spans="3:17" x14ac:dyDescent="0.35">
      <c r="C15340"/>
      <c r="D15340"/>
      <c r="E15340"/>
      <c r="F15340"/>
      <c r="G15340"/>
      <c r="H15340"/>
      <c r="I15340"/>
      <c r="J15340"/>
      <c r="K15340"/>
      <c r="L15340"/>
      <c r="M15340"/>
      <c r="N15340"/>
      <c r="O15340"/>
      <c r="P15340"/>
      <c r="Q15340"/>
    </row>
    <row r="15341" spans="3:17" x14ac:dyDescent="0.35">
      <c r="C15341"/>
      <c r="D15341"/>
      <c r="E15341"/>
      <c r="F15341"/>
      <c r="G15341"/>
      <c r="H15341"/>
      <c r="I15341"/>
      <c r="J15341"/>
      <c r="K15341"/>
      <c r="L15341"/>
      <c r="M15341"/>
      <c r="N15341"/>
      <c r="O15341"/>
      <c r="P15341"/>
      <c r="Q15341"/>
    </row>
    <row r="15342" spans="3:17" x14ac:dyDescent="0.35">
      <c r="C15342"/>
      <c r="D15342"/>
      <c r="E15342"/>
      <c r="F15342"/>
      <c r="G15342"/>
      <c r="H15342"/>
      <c r="I15342"/>
      <c r="J15342"/>
      <c r="K15342"/>
      <c r="L15342"/>
      <c r="M15342"/>
      <c r="N15342"/>
      <c r="O15342"/>
      <c r="P15342"/>
      <c r="Q15342"/>
    </row>
    <row r="15343" spans="3:17" x14ac:dyDescent="0.35">
      <c r="C15343"/>
      <c r="D15343"/>
      <c r="E15343"/>
      <c r="F15343"/>
      <c r="G15343"/>
      <c r="H15343"/>
      <c r="I15343"/>
      <c r="J15343"/>
      <c r="K15343"/>
      <c r="L15343"/>
      <c r="M15343"/>
      <c r="N15343"/>
      <c r="O15343"/>
      <c r="P15343"/>
      <c r="Q15343"/>
    </row>
    <row r="15344" spans="3:17" x14ac:dyDescent="0.35">
      <c r="C15344"/>
      <c r="D15344"/>
      <c r="E15344"/>
      <c r="F15344"/>
      <c r="G15344"/>
      <c r="H15344"/>
      <c r="I15344"/>
      <c r="J15344"/>
      <c r="K15344"/>
      <c r="L15344"/>
      <c r="M15344"/>
      <c r="N15344"/>
      <c r="O15344"/>
      <c r="P15344"/>
      <c r="Q15344"/>
    </row>
    <row r="15345" spans="3:17" x14ac:dyDescent="0.35">
      <c r="C15345"/>
      <c r="D15345"/>
      <c r="E15345"/>
      <c r="F15345"/>
      <c r="G15345"/>
      <c r="H15345"/>
      <c r="I15345"/>
      <c r="J15345"/>
      <c r="K15345"/>
      <c r="L15345"/>
      <c r="M15345"/>
      <c r="N15345"/>
      <c r="O15345"/>
      <c r="P15345"/>
      <c r="Q15345"/>
    </row>
    <row r="15346" spans="3:17" x14ac:dyDescent="0.35">
      <c r="C15346"/>
      <c r="D15346"/>
      <c r="E15346"/>
      <c r="F15346"/>
      <c r="G15346"/>
      <c r="H15346"/>
      <c r="I15346"/>
      <c r="J15346"/>
      <c r="K15346"/>
      <c r="L15346"/>
      <c r="M15346"/>
      <c r="N15346"/>
      <c r="O15346"/>
      <c r="P15346"/>
      <c r="Q15346"/>
    </row>
    <row r="15347" spans="3:17" x14ac:dyDescent="0.35">
      <c r="C15347"/>
      <c r="D15347"/>
      <c r="E15347"/>
      <c r="F15347"/>
      <c r="G15347"/>
      <c r="H15347"/>
      <c r="I15347"/>
      <c r="J15347"/>
      <c r="K15347"/>
      <c r="L15347"/>
      <c r="M15347"/>
      <c r="N15347"/>
      <c r="O15347"/>
      <c r="P15347"/>
      <c r="Q15347"/>
    </row>
    <row r="15348" spans="3:17" x14ac:dyDescent="0.35">
      <c r="C15348"/>
      <c r="D15348"/>
      <c r="E15348"/>
      <c r="F15348"/>
      <c r="G15348"/>
      <c r="H15348"/>
      <c r="I15348"/>
      <c r="J15348"/>
      <c r="K15348"/>
      <c r="L15348"/>
      <c r="M15348"/>
      <c r="N15348"/>
      <c r="O15348"/>
      <c r="P15348"/>
      <c r="Q15348"/>
    </row>
    <row r="15349" spans="3:17" x14ac:dyDescent="0.35">
      <c r="C15349"/>
      <c r="D15349"/>
      <c r="E15349"/>
      <c r="F15349"/>
      <c r="G15349"/>
      <c r="H15349"/>
      <c r="I15349"/>
      <c r="J15349"/>
      <c r="K15349"/>
      <c r="L15349"/>
      <c r="M15349"/>
      <c r="N15349"/>
      <c r="O15349"/>
      <c r="P15349"/>
      <c r="Q15349"/>
    </row>
    <row r="15350" spans="3:17" x14ac:dyDescent="0.35">
      <c r="C15350"/>
      <c r="D15350"/>
      <c r="E15350"/>
      <c r="F15350"/>
      <c r="G15350"/>
      <c r="H15350"/>
      <c r="I15350"/>
      <c r="J15350"/>
      <c r="K15350"/>
      <c r="L15350"/>
      <c r="M15350"/>
      <c r="N15350"/>
      <c r="O15350"/>
      <c r="P15350"/>
      <c r="Q15350"/>
    </row>
    <row r="15351" spans="3:17" x14ac:dyDescent="0.35">
      <c r="C15351"/>
      <c r="D15351"/>
      <c r="E15351"/>
      <c r="F15351"/>
      <c r="G15351"/>
      <c r="H15351"/>
      <c r="I15351"/>
      <c r="J15351"/>
      <c r="K15351"/>
      <c r="L15351"/>
      <c r="M15351"/>
      <c r="N15351"/>
      <c r="O15351"/>
      <c r="P15351"/>
      <c r="Q15351"/>
    </row>
    <row r="15352" spans="3:17" x14ac:dyDescent="0.35">
      <c r="C15352"/>
      <c r="D15352"/>
      <c r="E15352"/>
      <c r="F15352"/>
      <c r="G15352"/>
      <c r="H15352"/>
      <c r="I15352"/>
      <c r="J15352"/>
      <c r="K15352"/>
      <c r="L15352"/>
      <c r="M15352"/>
      <c r="N15352"/>
      <c r="O15352"/>
      <c r="P15352"/>
      <c r="Q15352"/>
    </row>
    <row r="15353" spans="3:17" x14ac:dyDescent="0.35">
      <c r="C15353"/>
      <c r="D15353"/>
      <c r="E15353"/>
      <c r="F15353"/>
      <c r="G15353"/>
      <c r="H15353"/>
      <c r="I15353"/>
      <c r="J15353"/>
      <c r="K15353"/>
      <c r="L15353"/>
      <c r="M15353"/>
      <c r="N15353"/>
      <c r="O15353"/>
      <c r="P15353"/>
      <c r="Q15353"/>
    </row>
    <row r="15354" spans="3:17" x14ac:dyDescent="0.35">
      <c r="C15354"/>
      <c r="D15354"/>
      <c r="E15354"/>
      <c r="F15354"/>
      <c r="G15354"/>
      <c r="H15354"/>
      <c r="I15354"/>
      <c r="J15354"/>
      <c r="K15354"/>
      <c r="L15354"/>
      <c r="M15354"/>
      <c r="N15354"/>
      <c r="O15354"/>
      <c r="P15354"/>
      <c r="Q15354"/>
    </row>
    <row r="15355" spans="3:17" x14ac:dyDescent="0.35">
      <c r="C15355"/>
      <c r="D15355"/>
      <c r="E15355"/>
      <c r="F15355"/>
      <c r="G15355"/>
      <c r="H15355"/>
      <c r="I15355"/>
      <c r="J15355"/>
      <c r="K15355"/>
      <c r="L15355"/>
      <c r="M15355"/>
      <c r="N15355"/>
      <c r="O15355"/>
      <c r="P15355"/>
      <c r="Q15355"/>
    </row>
    <row r="15356" spans="3:17" x14ac:dyDescent="0.35">
      <c r="C15356"/>
      <c r="D15356"/>
      <c r="E15356"/>
      <c r="F15356"/>
      <c r="G15356"/>
      <c r="H15356"/>
      <c r="I15356"/>
      <c r="J15356"/>
      <c r="K15356"/>
      <c r="L15356"/>
      <c r="M15356"/>
      <c r="N15356"/>
      <c r="O15356"/>
      <c r="P15356"/>
      <c r="Q15356"/>
    </row>
    <row r="15357" spans="3:17" x14ac:dyDescent="0.35">
      <c r="C15357"/>
      <c r="D15357"/>
      <c r="E15357"/>
      <c r="F15357"/>
      <c r="G15357"/>
      <c r="H15357"/>
      <c r="I15357"/>
      <c r="J15357"/>
      <c r="K15357"/>
      <c r="L15357"/>
      <c r="M15357"/>
      <c r="N15357"/>
      <c r="O15357"/>
      <c r="P15357"/>
      <c r="Q15357"/>
    </row>
    <row r="15358" spans="3:17" x14ac:dyDescent="0.35">
      <c r="C15358"/>
      <c r="D15358"/>
      <c r="E15358"/>
      <c r="F15358"/>
      <c r="G15358"/>
      <c r="H15358"/>
      <c r="I15358"/>
      <c r="J15358"/>
      <c r="K15358"/>
      <c r="L15358"/>
      <c r="M15358"/>
      <c r="N15358"/>
      <c r="O15358"/>
      <c r="P15358"/>
      <c r="Q15358"/>
    </row>
    <row r="15359" spans="3:17" x14ac:dyDescent="0.35">
      <c r="C15359"/>
      <c r="D15359"/>
      <c r="E15359"/>
      <c r="F15359"/>
      <c r="G15359"/>
      <c r="H15359"/>
      <c r="I15359"/>
      <c r="J15359"/>
      <c r="K15359"/>
      <c r="L15359"/>
      <c r="M15359"/>
      <c r="N15359"/>
      <c r="O15359"/>
      <c r="P15359"/>
      <c r="Q15359"/>
    </row>
    <row r="15360" spans="3:17" x14ac:dyDescent="0.35">
      <c r="C15360"/>
      <c r="D15360"/>
      <c r="E15360"/>
      <c r="F15360"/>
      <c r="G15360"/>
      <c r="H15360"/>
      <c r="I15360"/>
      <c r="J15360"/>
      <c r="K15360"/>
      <c r="L15360"/>
      <c r="M15360"/>
      <c r="N15360"/>
      <c r="O15360"/>
      <c r="P15360"/>
      <c r="Q15360"/>
    </row>
    <row r="15361" spans="3:17" x14ac:dyDescent="0.35">
      <c r="C15361"/>
      <c r="D15361"/>
      <c r="E15361"/>
      <c r="F15361"/>
      <c r="G15361"/>
      <c r="H15361"/>
      <c r="I15361"/>
      <c r="J15361"/>
      <c r="K15361"/>
      <c r="L15361"/>
      <c r="M15361"/>
      <c r="N15361"/>
      <c r="O15361"/>
      <c r="P15361"/>
      <c r="Q15361"/>
    </row>
    <row r="15362" spans="3:17" x14ac:dyDescent="0.35">
      <c r="C15362"/>
      <c r="D15362"/>
      <c r="E15362"/>
      <c r="F15362"/>
      <c r="G15362"/>
      <c r="H15362"/>
      <c r="I15362"/>
      <c r="J15362"/>
      <c r="K15362"/>
      <c r="L15362"/>
      <c r="M15362"/>
      <c r="N15362"/>
      <c r="O15362"/>
      <c r="P15362"/>
      <c r="Q15362"/>
    </row>
    <row r="15363" spans="3:17" x14ac:dyDescent="0.35">
      <c r="C15363"/>
      <c r="D15363"/>
      <c r="E15363"/>
      <c r="F15363"/>
      <c r="G15363"/>
      <c r="H15363"/>
      <c r="I15363"/>
      <c r="J15363"/>
      <c r="K15363"/>
      <c r="L15363"/>
      <c r="M15363"/>
      <c r="N15363"/>
      <c r="O15363"/>
      <c r="P15363"/>
      <c r="Q15363"/>
    </row>
    <row r="15364" spans="3:17" x14ac:dyDescent="0.35">
      <c r="C15364"/>
      <c r="D15364"/>
      <c r="E15364"/>
      <c r="F15364"/>
      <c r="G15364"/>
      <c r="H15364"/>
      <c r="I15364"/>
      <c r="J15364"/>
      <c r="K15364"/>
      <c r="L15364"/>
      <c r="M15364"/>
      <c r="N15364"/>
      <c r="O15364"/>
      <c r="P15364"/>
      <c r="Q15364"/>
    </row>
    <row r="15365" spans="3:17" x14ac:dyDescent="0.35">
      <c r="C15365"/>
      <c r="D15365"/>
      <c r="E15365"/>
      <c r="F15365"/>
      <c r="G15365"/>
      <c r="H15365"/>
      <c r="I15365"/>
      <c r="J15365"/>
      <c r="K15365"/>
      <c r="L15365"/>
      <c r="M15365"/>
      <c r="N15365"/>
      <c r="O15365"/>
      <c r="P15365"/>
      <c r="Q15365"/>
    </row>
    <row r="15366" spans="3:17" x14ac:dyDescent="0.35">
      <c r="C15366"/>
      <c r="D15366"/>
      <c r="E15366"/>
      <c r="F15366"/>
      <c r="G15366"/>
      <c r="H15366"/>
      <c r="I15366"/>
      <c r="J15366"/>
      <c r="K15366"/>
      <c r="L15366"/>
      <c r="M15366"/>
      <c r="N15366"/>
      <c r="O15366"/>
      <c r="P15366"/>
      <c r="Q15366"/>
    </row>
    <row r="15367" spans="3:17" x14ac:dyDescent="0.35">
      <c r="C15367"/>
      <c r="D15367"/>
      <c r="E15367"/>
      <c r="F15367"/>
      <c r="G15367"/>
      <c r="H15367"/>
      <c r="I15367"/>
      <c r="J15367"/>
      <c r="K15367"/>
      <c r="L15367"/>
      <c r="M15367"/>
      <c r="N15367"/>
      <c r="O15367"/>
      <c r="P15367"/>
      <c r="Q15367"/>
    </row>
    <row r="15368" spans="3:17" x14ac:dyDescent="0.35">
      <c r="C15368"/>
      <c r="D15368"/>
      <c r="E15368"/>
      <c r="F15368"/>
      <c r="G15368"/>
      <c r="H15368"/>
      <c r="I15368"/>
      <c r="J15368"/>
      <c r="K15368"/>
      <c r="L15368"/>
      <c r="M15368"/>
      <c r="N15368"/>
      <c r="O15368"/>
      <c r="P15368"/>
      <c r="Q15368"/>
    </row>
    <row r="15369" spans="3:17" x14ac:dyDescent="0.35">
      <c r="C15369"/>
      <c r="D15369"/>
      <c r="E15369"/>
      <c r="F15369"/>
      <c r="G15369"/>
      <c r="H15369"/>
      <c r="I15369"/>
      <c r="J15369"/>
      <c r="K15369"/>
      <c r="L15369"/>
      <c r="M15369"/>
      <c r="N15369"/>
      <c r="O15369"/>
      <c r="P15369"/>
      <c r="Q15369"/>
    </row>
    <row r="15370" spans="3:17" x14ac:dyDescent="0.35">
      <c r="C15370"/>
      <c r="D15370"/>
      <c r="E15370"/>
      <c r="F15370"/>
      <c r="G15370"/>
      <c r="H15370"/>
      <c r="I15370"/>
      <c r="J15370"/>
      <c r="K15370"/>
      <c r="L15370"/>
      <c r="M15370"/>
      <c r="N15370"/>
      <c r="O15370"/>
      <c r="P15370"/>
      <c r="Q15370"/>
    </row>
    <row r="15371" spans="3:17" x14ac:dyDescent="0.35">
      <c r="C15371"/>
      <c r="D15371"/>
      <c r="E15371"/>
      <c r="F15371"/>
      <c r="G15371"/>
      <c r="H15371"/>
      <c r="I15371"/>
      <c r="J15371"/>
      <c r="K15371"/>
      <c r="L15371"/>
      <c r="M15371"/>
      <c r="N15371"/>
      <c r="O15371"/>
      <c r="P15371"/>
      <c r="Q15371"/>
    </row>
    <row r="15372" spans="3:17" x14ac:dyDescent="0.35">
      <c r="C15372"/>
      <c r="D15372"/>
      <c r="E15372"/>
      <c r="F15372"/>
      <c r="G15372"/>
      <c r="H15372"/>
      <c r="I15372"/>
      <c r="J15372"/>
      <c r="K15372"/>
      <c r="L15372"/>
      <c r="M15372"/>
      <c r="N15372"/>
      <c r="O15372"/>
      <c r="P15372"/>
      <c r="Q15372"/>
    </row>
    <row r="15373" spans="3:17" x14ac:dyDescent="0.35">
      <c r="C15373"/>
      <c r="D15373"/>
      <c r="E15373"/>
      <c r="F15373"/>
      <c r="G15373"/>
      <c r="H15373"/>
      <c r="I15373"/>
      <c r="J15373"/>
      <c r="K15373"/>
      <c r="L15373"/>
      <c r="M15373"/>
      <c r="N15373"/>
      <c r="O15373"/>
      <c r="P15373"/>
      <c r="Q15373"/>
    </row>
    <row r="15374" spans="3:17" x14ac:dyDescent="0.35">
      <c r="C15374"/>
      <c r="D15374"/>
      <c r="E15374"/>
      <c r="F15374"/>
      <c r="G15374"/>
      <c r="H15374"/>
      <c r="I15374"/>
      <c r="J15374"/>
      <c r="K15374"/>
      <c r="L15374"/>
      <c r="M15374"/>
      <c r="N15374"/>
      <c r="O15374"/>
      <c r="P15374"/>
      <c r="Q15374"/>
    </row>
    <row r="15375" spans="3:17" x14ac:dyDescent="0.35">
      <c r="C15375"/>
      <c r="D15375"/>
      <c r="E15375"/>
      <c r="F15375"/>
      <c r="G15375"/>
      <c r="H15375"/>
      <c r="I15375"/>
      <c r="J15375"/>
      <c r="K15375"/>
      <c r="L15375"/>
      <c r="M15375"/>
      <c r="N15375"/>
      <c r="O15375"/>
      <c r="P15375"/>
      <c r="Q15375"/>
    </row>
    <row r="15376" spans="3:17" x14ac:dyDescent="0.35">
      <c r="C15376"/>
      <c r="D15376"/>
      <c r="E15376"/>
      <c r="F15376"/>
      <c r="G15376"/>
      <c r="H15376"/>
      <c r="I15376"/>
      <c r="J15376"/>
      <c r="K15376"/>
      <c r="L15376"/>
      <c r="M15376"/>
      <c r="N15376"/>
      <c r="O15376"/>
      <c r="P15376"/>
      <c r="Q15376"/>
    </row>
    <row r="15377" spans="3:17" x14ac:dyDescent="0.35">
      <c r="C15377"/>
      <c r="D15377"/>
      <c r="E15377"/>
      <c r="F15377"/>
      <c r="G15377"/>
      <c r="H15377"/>
      <c r="I15377"/>
      <c r="J15377"/>
      <c r="K15377"/>
      <c r="L15377"/>
      <c r="M15377"/>
      <c r="N15377"/>
      <c r="O15377"/>
      <c r="P15377"/>
      <c r="Q15377"/>
    </row>
    <row r="15378" spans="3:17" x14ac:dyDescent="0.35">
      <c r="C15378"/>
      <c r="D15378"/>
      <c r="E15378"/>
      <c r="F15378"/>
      <c r="G15378"/>
      <c r="H15378"/>
      <c r="I15378"/>
      <c r="J15378"/>
      <c r="K15378"/>
      <c r="L15378"/>
      <c r="M15378"/>
      <c r="N15378"/>
      <c r="O15378"/>
      <c r="P15378"/>
      <c r="Q15378"/>
    </row>
    <row r="15379" spans="3:17" x14ac:dyDescent="0.35">
      <c r="C15379"/>
      <c r="D15379"/>
      <c r="E15379"/>
      <c r="F15379"/>
      <c r="G15379"/>
      <c r="H15379"/>
      <c r="I15379"/>
      <c r="J15379"/>
      <c r="K15379"/>
      <c r="L15379"/>
      <c r="M15379"/>
      <c r="N15379"/>
      <c r="O15379"/>
      <c r="P15379"/>
      <c r="Q15379"/>
    </row>
    <row r="15380" spans="3:17" x14ac:dyDescent="0.35">
      <c r="C15380"/>
      <c r="D15380"/>
      <c r="E15380"/>
      <c r="F15380"/>
      <c r="G15380"/>
      <c r="H15380"/>
      <c r="I15380"/>
      <c r="J15380"/>
      <c r="K15380"/>
      <c r="L15380"/>
      <c r="M15380"/>
      <c r="N15380"/>
      <c r="O15380"/>
      <c r="P15380"/>
      <c r="Q15380"/>
    </row>
    <row r="15381" spans="3:17" x14ac:dyDescent="0.35">
      <c r="C15381"/>
      <c r="D15381"/>
      <c r="E15381"/>
      <c r="F15381"/>
      <c r="G15381"/>
      <c r="H15381"/>
      <c r="I15381"/>
      <c r="J15381"/>
      <c r="K15381"/>
      <c r="L15381"/>
      <c r="M15381"/>
      <c r="N15381"/>
      <c r="O15381"/>
      <c r="P15381"/>
      <c r="Q15381"/>
    </row>
    <row r="15382" spans="3:17" x14ac:dyDescent="0.35">
      <c r="C15382"/>
      <c r="D15382"/>
      <c r="E15382"/>
      <c r="F15382"/>
      <c r="G15382"/>
      <c r="H15382"/>
      <c r="I15382"/>
      <c r="J15382"/>
      <c r="K15382"/>
      <c r="L15382"/>
      <c r="M15382"/>
      <c r="N15382"/>
      <c r="O15382"/>
      <c r="P15382"/>
      <c r="Q15382"/>
    </row>
    <row r="15383" spans="3:17" x14ac:dyDescent="0.35">
      <c r="C15383"/>
      <c r="D15383"/>
      <c r="E15383"/>
      <c r="F15383"/>
      <c r="G15383"/>
      <c r="H15383"/>
      <c r="I15383"/>
      <c r="J15383"/>
      <c r="K15383"/>
      <c r="L15383"/>
      <c r="M15383"/>
      <c r="N15383"/>
      <c r="O15383"/>
      <c r="P15383"/>
      <c r="Q15383"/>
    </row>
    <row r="15384" spans="3:17" x14ac:dyDescent="0.35">
      <c r="C15384"/>
      <c r="D15384"/>
      <c r="E15384"/>
      <c r="F15384"/>
      <c r="G15384"/>
      <c r="H15384"/>
      <c r="I15384"/>
      <c r="J15384"/>
      <c r="K15384"/>
      <c r="L15384"/>
      <c r="M15384"/>
      <c r="N15384"/>
      <c r="O15384"/>
      <c r="P15384"/>
      <c r="Q15384"/>
    </row>
    <row r="15385" spans="3:17" x14ac:dyDescent="0.35">
      <c r="C15385"/>
      <c r="D15385"/>
      <c r="E15385"/>
      <c r="F15385"/>
      <c r="G15385"/>
      <c r="H15385"/>
      <c r="I15385"/>
      <c r="J15385"/>
      <c r="K15385"/>
      <c r="L15385"/>
      <c r="M15385"/>
      <c r="N15385"/>
      <c r="O15385"/>
      <c r="P15385"/>
      <c r="Q15385"/>
    </row>
    <row r="15386" spans="3:17" x14ac:dyDescent="0.35">
      <c r="C15386"/>
      <c r="D15386"/>
      <c r="E15386"/>
      <c r="F15386"/>
      <c r="G15386"/>
      <c r="H15386"/>
      <c r="I15386"/>
      <c r="J15386"/>
      <c r="K15386"/>
      <c r="L15386"/>
      <c r="M15386"/>
      <c r="N15386"/>
      <c r="O15386"/>
      <c r="P15386"/>
      <c r="Q15386"/>
    </row>
    <row r="15387" spans="3:17" x14ac:dyDescent="0.35">
      <c r="C15387"/>
      <c r="D15387"/>
      <c r="E15387"/>
      <c r="F15387"/>
      <c r="G15387"/>
      <c r="H15387"/>
      <c r="I15387"/>
      <c r="J15387"/>
      <c r="K15387"/>
      <c r="L15387"/>
      <c r="M15387"/>
      <c r="N15387"/>
      <c r="O15387"/>
      <c r="P15387"/>
      <c r="Q15387"/>
    </row>
    <row r="15388" spans="3:17" x14ac:dyDescent="0.35">
      <c r="C15388"/>
      <c r="D15388"/>
      <c r="E15388"/>
      <c r="F15388"/>
      <c r="G15388"/>
      <c r="H15388"/>
      <c r="I15388"/>
      <c r="J15388"/>
      <c r="K15388"/>
      <c r="L15388"/>
      <c r="M15388"/>
      <c r="N15388"/>
      <c r="O15388"/>
      <c r="P15388"/>
      <c r="Q15388"/>
    </row>
    <row r="15389" spans="3:17" x14ac:dyDescent="0.35">
      <c r="C15389"/>
      <c r="D15389"/>
      <c r="E15389"/>
      <c r="F15389"/>
      <c r="G15389"/>
      <c r="H15389"/>
      <c r="I15389"/>
      <c r="J15389"/>
      <c r="K15389"/>
      <c r="L15389"/>
      <c r="M15389"/>
      <c r="N15389"/>
      <c r="O15389"/>
      <c r="P15389"/>
      <c r="Q15389"/>
    </row>
    <row r="15390" spans="3:17" x14ac:dyDescent="0.35">
      <c r="C15390"/>
      <c r="D15390"/>
      <c r="E15390"/>
      <c r="F15390"/>
      <c r="G15390"/>
      <c r="H15390"/>
      <c r="I15390"/>
      <c r="J15390"/>
      <c r="K15390"/>
      <c r="L15390"/>
      <c r="M15390"/>
      <c r="N15390"/>
      <c r="O15390"/>
      <c r="P15390"/>
      <c r="Q15390"/>
    </row>
    <row r="15391" spans="3:17" x14ac:dyDescent="0.35">
      <c r="C15391"/>
      <c r="D15391"/>
      <c r="E15391"/>
      <c r="F15391"/>
      <c r="G15391"/>
      <c r="H15391"/>
      <c r="I15391"/>
      <c r="J15391"/>
      <c r="K15391"/>
      <c r="L15391"/>
      <c r="M15391"/>
      <c r="N15391"/>
      <c r="O15391"/>
      <c r="P15391"/>
      <c r="Q15391"/>
    </row>
    <row r="15392" spans="3:17" x14ac:dyDescent="0.35">
      <c r="C15392"/>
      <c r="D15392"/>
      <c r="E15392"/>
      <c r="F15392"/>
      <c r="G15392"/>
      <c r="H15392"/>
      <c r="I15392"/>
      <c r="J15392"/>
      <c r="K15392"/>
      <c r="L15392"/>
      <c r="M15392"/>
      <c r="N15392"/>
      <c r="O15392"/>
      <c r="P15392"/>
      <c r="Q15392"/>
    </row>
    <row r="15393" spans="3:17" x14ac:dyDescent="0.35">
      <c r="C15393"/>
      <c r="D15393"/>
      <c r="E15393"/>
      <c r="F15393"/>
      <c r="G15393"/>
      <c r="H15393"/>
      <c r="I15393"/>
      <c r="J15393"/>
      <c r="K15393"/>
      <c r="L15393"/>
      <c r="M15393"/>
      <c r="N15393"/>
      <c r="O15393"/>
      <c r="P15393"/>
      <c r="Q15393"/>
    </row>
    <row r="15394" spans="3:17" x14ac:dyDescent="0.35">
      <c r="C15394"/>
      <c r="D15394"/>
      <c r="E15394"/>
      <c r="F15394"/>
      <c r="G15394"/>
      <c r="H15394"/>
      <c r="I15394"/>
      <c r="J15394"/>
      <c r="K15394"/>
      <c r="L15394"/>
      <c r="M15394"/>
      <c r="N15394"/>
      <c r="O15394"/>
      <c r="P15394"/>
      <c r="Q15394"/>
    </row>
    <row r="15395" spans="3:17" x14ac:dyDescent="0.35">
      <c r="C15395"/>
      <c r="D15395"/>
      <c r="E15395"/>
      <c r="F15395"/>
      <c r="G15395"/>
      <c r="H15395"/>
      <c r="I15395"/>
      <c r="J15395"/>
      <c r="K15395"/>
      <c r="L15395"/>
      <c r="M15395"/>
      <c r="N15395"/>
      <c r="O15395"/>
      <c r="P15395"/>
      <c r="Q15395"/>
    </row>
    <row r="15396" spans="3:17" x14ac:dyDescent="0.35">
      <c r="C15396"/>
      <c r="D15396"/>
      <c r="E15396"/>
      <c r="F15396"/>
      <c r="G15396"/>
      <c r="H15396"/>
      <c r="I15396"/>
      <c r="J15396"/>
      <c r="K15396"/>
      <c r="L15396"/>
      <c r="M15396"/>
      <c r="N15396"/>
      <c r="O15396"/>
      <c r="P15396"/>
      <c r="Q15396"/>
    </row>
    <row r="15397" spans="3:17" x14ac:dyDescent="0.35">
      <c r="C15397"/>
      <c r="D15397"/>
      <c r="E15397"/>
      <c r="F15397"/>
      <c r="G15397"/>
      <c r="H15397"/>
      <c r="I15397"/>
      <c r="J15397"/>
      <c r="K15397"/>
      <c r="L15397"/>
      <c r="M15397"/>
      <c r="N15397"/>
      <c r="O15397"/>
      <c r="P15397"/>
      <c r="Q15397"/>
    </row>
    <row r="15398" spans="3:17" x14ac:dyDescent="0.35">
      <c r="C15398"/>
      <c r="D15398"/>
      <c r="E15398"/>
      <c r="F15398"/>
      <c r="G15398"/>
      <c r="H15398"/>
      <c r="I15398"/>
      <c r="J15398"/>
      <c r="K15398"/>
      <c r="L15398"/>
      <c r="M15398"/>
      <c r="N15398"/>
      <c r="O15398"/>
      <c r="P15398"/>
      <c r="Q15398"/>
    </row>
    <row r="15399" spans="3:17" x14ac:dyDescent="0.35">
      <c r="C15399"/>
      <c r="D15399"/>
      <c r="E15399"/>
      <c r="F15399"/>
      <c r="G15399"/>
      <c r="H15399"/>
      <c r="I15399"/>
      <c r="J15399"/>
      <c r="K15399"/>
      <c r="L15399"/>
      <c r="M15399"/>
      <c r="N15399"/>
      <c r="O15399"/>
      <c r="P15399"/>
      <c r="Q15399"/>
    </row>
    <row r="15400" spans="3:17" x14ac:dyDescent="0.35">
      <c r="C15400"/>
      <c r="D15400"/>
      <c r="E15400"/>
      <c r="F15400"/>
      <c r="G15400"/>
      <c r="H15400"/>
      <c r="I15400"/>
      <c r="J15400"/>
      <c r="K15400"/>
      <c r="L15400"/>
      <c r="M15400"/>
      <c r="N15400"/>
      <c r="O15400"/>
      <c r="P15400"/>
      <c r="Q15400"/>
    </row>
    <row r="15401" spans="3:17" x14ac:dyDescent="0.35">
      <c r="C15401"/>
      <c r="D15401"/>
      <c r="E15401"/>
      <c r="F15401"/>
      <c r="G15401"/>
      <c r="H15401"/>
      <c r="I15401"/>
      <c r="J15401"/>
      <c r="K15401"/>
      <c r="L15401"/>
      <c r="M15401"/>
      <c r="N15401"/>
      <c r="O15401"/>
      <c r="P15401"/>
      <c r="Q15401"/>
    </row>
    <row r="15402" spans="3:17" x14ac:dyDescent="0.35">
      <c r="C15402"/>
      <c r="D15402"/>
      <c r="E15402"/>
      <c r="F15402"/>
      <c r="G15402"/>
      <c r="H15402"/>
      <c r="I15402"/>
      <c r="J15402"/>
      <c r="K15402"/>
      <c r="L15402"/>
      <c r="M15402"/>
      <c r="N15402"/>
      <c r="O15402"/>
      <c r="P15402"/>
      <c r="Q15402"/>
    </row>
    <row r="15403" spans="3:17" x14ac:dyDescent="0.35">
      <c r="C15403"/>
      <c r="D15403"/>
      <c r="E15403"/>
      <c r="F15403"/>
      <c r="G15403"/>
      <c r="H15403"/>
      <c r="I15403"/>
      <c r="J15403"/>
      <c r="K15403"/>
      <c r="L15403"/>
      <c r="M15403"/>
      <c r="N15403"/>
      <c r="O15403"/>
      <c r="P15403"/>
      <c r="Q15403"/>
    </row>
    <row r="15404" spans="3:17" x14ac:dyDescent="0.35">
      <c r="C15404"/>
      <c r="D15404"/>
      <c r="E15404"/>
      <c r="F15404"/>
      <c r="G15404"/>
      <c r="H15404"/>
      <c r="I15404"/>
      <c r="J15404"/>
      <c r="K15404"/>
      <c r="L15404"/>
      <c r="M15404"/>
      <c r="N15404"/>
      <c r="O15404"/>
      <c r="P15404"/>
      <c r="Q15404"/>
    </row>
    <row r="15405" spans="3:17" x14ac:dyDescent="0.35">
      <c r="C15405"/>
      <c r="D15405"/>
      <c r="E15405"/>
      <c r="F15405"/>
      <c r="G15405"/>
      <c r="H15405"/>
      <c r="I15405"/>
      <c r="J15405"/>
      <c r="K15405"/>
      <c r="L15405"/>
      <c r="M15405"/>
      <c r="N15405"/>
      <c r="O15405"/>
      <c r="P15405"/>
      <c r="Q15405"/>
    </row>
    <row r="15406" spans="3:17" x14ac:dyDescent="0.35">
      <c r="C15406"/>
      <c r="D15406"/>
      <c r="E15406"/>
      <c r="F15406"/>
      <c r="G15406"/>
      <c r="H15406"/>
      <c r="I15406"/>
      <c r="J15406"/>
      <c r="K15406"/>
      <c r="L15406"/>
      <c r="M15406"/>
      <c r="N15406"/>
      <c r="O15406"/>
      <c r="P15406"/>
      <c r="Q15406"/>
    </row>
    <row r="15407" spans="3:17" x14ac:dyDescent="0.35">
      <c r="C15407"/>
      <c r="D15407"/>
      <c r="E15407"/>
      <c r="F15407"/>
      <c r="G15407"/>
      <c r="H15407"/>
      <c r="I15407"/>
      <c r="J15407"/>
      <c r="K15407"/>
      <c r="L15407"/>
      <c r="M15407"/>
      <c r="N15407"/>
      <c r="O15407"/>
      <c r="P15407"/>
      <c r="Q15407"/>
    </row>
    <row r="15408" spans="3:17" x14ac:dyDescent="0.35">
      <c r="C15408"/>
      <c r="D15408"/>
      <c r="E15408"/>
      <c r="F15408"/>
      <c r="G15408"/>
      <c r="H15408"/>
      <c r="I15408"/>
      <c r="J15408"/>
      <c r="K15408"/>
      <c r="L15408"/>
      <c r="M15408"/>
      <c r="N15408"/>
      <c r="O15408"/>
      <c r="P15408"/>
      <c r="Q15408"/>
    </row>
    <row r="15409" spans="3:17" x14ac:dyDescent="0.35">
      <c r="C15409"/>
      <c r="D15409"/>
      <c r="E15409"/>
      <c r="F15409"/>
      <c r="G15409"/>
      <c r="H15409"/>
      <c r="I15409"/>
      <c r="J15409"/>
      <c r="K15409"/>
      <c r="L15409"/>
      <c r="M15409"/>
      <c r="N15409"/>
      <c r="O15409"/>
      <c r="P15409"/>
      <c r="Q15409"/>
    </row>
    <row r="15410" spans="3:17" x14ac:dyDescent="0.35">
      <c r="C15410"/>
      <c r="D15410"/>
      <c r="E15410"/>
      <c r="F15410"/>
      <c r="G15410"/>
      <c r="H15410"/>
      <c r="I15410"/>
      <c r="J15410"/>
      <c r="K15410"/>
      <c r="L15410"/>
      <c r="M15410"/>
      <c r="N15410"/>
      <c r="O15410"/>
      <c r="P15410"/>
      <c r="Q15410"/>
    </row>
    <row r="15411" spans="3:17" x14ac:dyDescent="0.35">
      <c r="C15411"/>
      <c r="D15411"/>
      <c r="E15411"/>
      <c r="F15411"/>
      <c r="G15411"/>
      <c r="H15411"/>
      <c r="I15411"/>
      <c r="J15411"/>
      <c r="K15411"/>
      <c r="L15411"/>
      <c r="M15411"/>
      <c r="N15411"/>
      <c r="O15411"/>
      <c r="P15411"/>
      <c r="Q15411"/>
    </row>
    <row r="15412" spans="3:17" x14ac:dyDescent="0.35">
      <c r="C15412"/>
      <c r="D15412"/>
      <c r="E15412"/>
      <c r="F15412"/>
      <c r="G15412"/>
      <c r="H15412"/>
      <c r="I15412"/>
      <c r="J15412"/>
      <c r="K15412"/>
      <c r="L15412"/>
      <c r="M15412"/>
      <c r="N15412"/>
      <c r="O15412"/>
      <c r="P15412"/>
      <c r="Q15412"/>
    </row>
    <row r="15413" spans="3:17" x14ac:dyDescent="0.35">
      <c r="C15413"/>
      <c r="D15413"/>
      <c r="E15413"/>
      <c r="F15413"/>
      <c r="G15413"/>
      <c r="H15413"/>
      <c r="I15413"/>
      <c r="J15413"/>
      <c r="K15413"/>
      <c r="L15413"/>
      <c r="M15413"/>
      <c r="N15413"/>
      <c r="O15413"/>
      <c r="P15413"/>
      <c r="Q15413"/>
    </row>
    <row r="15414" spans="3:17" x14ac:dyDescent="0.35">
      <c r="C15414"/>
      <c r="D15414"/>
      <c r="E15414"/>
      <c r="F15414"/>
      <c r="G15414"/>
      <c r="H15414"/>
      <c r="I15414"/>
      <c r="J15414"/>
      <c r="K15414"/>
      <c r="L15414"/>
      <c r="M15414"/>
      <c r="N15414"/>
      <c r="O15414"/>
      <c r="P15414"/>
      <c r="Q15414"/>
    </row>
    <row r="15415" spans="3:17" x14ac:dyDescent="0.35">
      <c r="C15415"/>
      <c r="D15415"/>
      <c r="E15415"/>
      <c r="F15415"/>
      <c r="G15415"/>
      <c r="H15415"/>
      <c r="I15415"/>
      <c r="J15415"/>
      <c r="K15415"/>
      <c r="L15415"/>
      <c r="M15415"/>
      <c r="N15415"/>
      <c r="O15415"/>
      <c r="P15415"/>
      <c r="Q15415"/>
    </row>
    <row r="15416" spans="3:17" x14ac:dyDescent="0.35">
      <c r="C15416"/>
      <c r="D15416"/>
      <c r="E15416"/>
      <c r="F15416"/>
      <c r="G15416"/>
      <c r="H15416"/>
      <c r="I15416"/>
      <c r="J15416"/>
      <c r="K15416"/>
      <c r="L15416"/>
      <c r="M15416"/>
      <c r="N15416"/>
      <c r="O15416"/>
      <c r="P15416"/>
      <c r="Q15416"/>
    </row>
    <row r="15417" spans="3:17" x14ac:dyDescent="0.35">
      <c r="C15417"/>
      <c r="D15417"/>
      <c r="E15417"/>
      <c r="F15417"/>
      <c r="G15417"/>
      <c r="H15417"/>
      <c r="I15417"/>
      <c r="J15417"/>
      <c r="K15417"/>
      <c r="L15417"/>
      <c r="M15417"/>
      <c r="N15417"/>
      <c r="O15417"/>
      <c r="P15417"/>
      <c r="Q15417"/>
    </row>
    <row r="15418" spans="3:17" x14ac:dyDescent="0.35">
      <c r="C15418"/>
      <c r="D15418"/>
      <c r="E15418"/>
      <c r="F15418"/>
      <c r="G15418"/>
      <c r="H15418"/>
      <c r="I15418"/>
      <c r="J15418"/>
      <c r="K15418"/>
      <c r="L15418"/>
      <c r="M15418"/>
      <c r="N15418"/>
      <c r="O15418"/>
      <c r="P15418"/>
      <c r="Q15418"/>
    </row>
    <row r="15419" spans="3:17" x14ac:dyDescent="0.35">
      <c r="C15419"/>
      <c r="D15419"/>
      <c r="E15419"/>
      <c r="F15419"/>
      <c r="G15419"/>
      <c r="H15419"/>
      <c r="I15419"/>
      <c r="J15419"/>
      <c r="K15419"/>
      <c r="L15419"/>
      <c r="M15419"/>
      <c r="N15419"/>
      <c r="O15419"/>
      <c r="P15419"/>
      <c r="Q15419"/>
    </row>
    <row r="15420" spans="3:17" x14ac:dyDescent="0.35">
      <c r="C15420"/>
      <c r="D15420"/>
      <c r="E15420"/>
      <c r="F15420"/>
      <c r="G15420"/>
      <c r="H15420"/>
      <c r="I15420"/>
      <c r="J15420"/>
      <c r="K15420"/>
      <c r="L15420"/>
      <c r="M15420"/>
      <c r="N15420"/>
      <c r="O15420"/>
      <c r="P15420"/>
      <c r="Q15420"/>
    </row>
    <row r="15421" spans="3:17" x14ac:dyDescent="0.35">
      <c r="C15421"/>
      <c r="D15421"/>
      <c r="E15421"/>
      <c r="F15421"/>
      <c r="G15421"/>
      <c r="H15421"/>
      <c r="I15421"/>
      <c r="J15421"/>
      <c r="K15421"/>
      <c r="L15421"/>
      <c r="M15421"/>
      <c r="N15421"/>
      <c r="O15421"/>
      <c r="P15421"/>
      <c r="Q15421"/>
    </row>
    <row r="15422" spans="3:17" x14ac:dyDescent="0.35">
      <c r="C15422"/>
      <c r="D15422"/>
      <c r="E15422"/>
      <c r="F15422"/>
      <c r="G15422"/>
      <c r="H15422"/>
      <c r="I15422"/>
      <c r="J15422"/>
      <c r="K15422"/>
      <c r="L15422"/>
      <c r="M15422"/>
      <c r="N15422"/>
      <c r="O15422"/>
      <c r="P15422"/>
      <c r="Q15422"/>
    </row>
    <row r="15423" spans="3:17" x14ac:dyDescent="0.35">
      <c r="C15423"/>
      <c r="D15423"/>
      <c r="E15423"/>
      <c r="F15423"/>
      <c r="G15423"/>
      <c r="H15423"/>
      <c r="I15423"/>
      <c r="J15423"/>
      <c r="K15423"/>
      <c r="L15423"/>
      <c r="M15423"/>
      <c r="N15423"/>
      <c r="O15423"/>
      <c r="P15423"/>
      <c r="Q15423"/>
    </row>
    <row r="15424" spans="3:17" x14ac:dyDescent="0.35">
      <c r="C15424"/>
      <c r="D15424"/>
      <c r="E15424"/>
      <c r="F15424"/>
      <c r="G15424"/>
      <c r="H15424"/>
      <c r="I15424"/>
      <c r="J15424"/>
      <c r="K15424"/>
      <c r="L15424"/>
      <c r="M15424"/>
      <c r="N15424"/>
      <c r="O15424"/>
      <c r="P15424"/>
      <c r="Q15424"/>
    </row>
    <row r="15425" spans="3:17" x14ac:dyDescent="0.35">
      <c r="C15425"/>
      <c r="D15425"/>
      <c r="E15425"/>
      <c r="F15425"/>
      <c r="G15425"/>
      <c r="H15425"/>
      <c r="I15425"/>
      <c r="J15425"/>
      <c r="K15425"/>
      <c r="L15425"/>
      <c r="M15425"/>
      <c r="N15425"/>
      <c r="O15425"/>
      <c r="P15425"/>
      <c r="Q15425"/>
    </row>
    <row r="15426" spans="3:17" x14ac:dyDescent="0.35">
      <c r="C15426"/>
      <c r="D15426"/>
      <c r="E15426"/>
      <c r="F15426"/>
      <c r="G15426"/>
      <c r="H15426"/>
      <c r="I15426"/>
      <c r="J15426"/>
      <c r="K15426"/>
      <c r="L15426"/>
      <c r="M15426"/>
      <c r="N15426"/>
      <c r="O15426"/>
      <c r="P15426"/>
      <c r="Q15426"/>
    </row>
    <row r="15427" spans="3:17" x14ac:dyDescent="0.35">
      <c r="C15427"/>
      <c r="D15427"/>
      <c r="E15427"/>
      <c r="F15427"/>
      <c r="G15427"/>
      <c r="H15427"/>
      <c r="I15427"/>
      <c r="J15427"/>
      <c r="K15427"/>
      <c r="L15427"/>
      <c r="M15427"/>
      <c r="N15427"/>
      <c r="O15427"/>
      <c r="P15427"/>
      <c r="Q15427"/>
    </row>
    <row r="15428" spans="3:17" x14ac:dyDescent="0.35">
      <c r="C15428"/>
      <c r="D15428"/>
      <c r="E15428"/>
      <c r="F15428"/>
      <c r="G15428"/>
      <c r="H15428"/>
      <c r="I15428"/>
      <c r="J15428"/>
      <c r="K15428"/>
      <c r="L15428"/>
      <c r="M15428"/>
      <c r="N15428"/>
      <c r="O15428"/>
      <c r="P15428"/>
      <c r="Q15428"/>
    </row>
    <row r="15429" spans="3:17" x14ac:dyDescent="0.35">
      <c r="C15429"/>
      <c r="D15429"/>
      <c r="E15429"/>
      <c r="F15429"/>
      <c r="G15429"/>
      <c r="H15429"/>
      <c r="I15429"/>
      <c r="J15429"/>
      <c r="K15429"/>
      <c r="L15429"/>
      <c r="M15429"/>
      <c r="N15429"/>
      <c r="O15429"/>
      <c r="P15429"/>
      <c r="Q15429"/>
    </row>
    <row r="15430" spans="3:17" x14ac:dyDescent="0.35">
      <c r="C15430"/>
      <c r="D15430"/>
      <c r="E15430"/>
      <c r="F15430"/>
      <c r="G15430"/>
      <c r="H15430"/>
      <c r="I15430"/>
      <c r="J15430"/>
      <c r="K15430"/>
      <c r="L15430"/>
      <c r="M15430"/>
      <c r="N15430"/>
      <c r="O15430"/>
      <c r="P15430"/>
      <c r="Q15430"/>
    </row>
    <row r="15431" spans="3:17" x14ac:dyDescent="0.35">
      <c r="C15431"/>
      <c r="D15431"/>
      <c r="E15431"/>
      <c r="F15431"/>
      <c r="G15431"/>
      <c r="H15431"/>
      <c r="I15431"/>
      <c r="J15431"/>
      <c r="K15431"/>
      <c r="L15431"/>
      <c r="M15431"/>
      <c r="N15431"/>
      <c r="O15431"/>
      <c r="P15431"/>
      <c r="Q15431"/>
    </row>
    <row r="15432" spans="3:17" x14ac:dyDescent="0.35">
      <c r="C15432"/>
      <c r="D15432"/>
      <c r="E15432"/>
      <c r="F15432"/>
      <c r="G15432"/>
      <c r="H15432"/>
      <c r="I15432"/>
      <c r="J15432"/>
      <c r="K15432"/>
      <c r="L15432"/>
      <c r="M15432"/>
      <c r="N15432"/>
      <c r="O15432"/>
      <c r="P15432"/>
      <c r="Q15432"/>
    </row>
    <row r="15433" spans="3:17" x14ac:dyDescent="0.35">
      <c r="C15433"/>
      <c r="D15433"/>
      <c r="E15433"/>
      <c r="F15433"/>
      <c r="G15433"/>
      <c r="H15433"/>
      <c r="I15433"/>
      <c r="J15433"/>
      <c r="K15433"/>
      <c r="L15433"/>
      <c r="M15433"/>
      <c r="N15433"/>
      <c r="O15433"/>
      <c r="P15433"/>
      <c r="Q15433"/>
    </row>
    <row r="15434" spans="3:17" x14ac:dyDescent="0.35">
      <c r="C15434"/>
      <c r="D15434"/>
      <c r="E15434"/>
      <c r="F15434"/>
      <c r="G15434"/>
      <c r="H15434"/>
      <c r="I15434"/>
      <c r="J15434"/>
      <c r="K15434"/>
      <c r="L15434"/>
      <c r="M15434"/>
      <c r="N15434"/>
      <c r="O15434"/>
      <c r="P15434"/>
      <c r="Q15434"/>
    </row>
    <row r="15435" spans="3:17" x14ac:dyDescent="0.35">
      <c r="C15435"/>
      <c r="D15435"/>
      <c r="E15435"/>
      <c r="F15435"/>
      <c r="G15435"/>
      <c r="H15435"/>
      <c r="I15435"/>
      <c r="J15435"/>
      <c r="K15435"/>
      <c r="L15435"/>
      <c r="M15435"/>
      <c r="N15435"/>
      <c r="O15435"/>
      <c r="P15435"/>
      <c r="Q15435"/>
    </row>
    <row r="15436" spans="3:17" x14ac:dyDescent="0.35">
      <c r="C15436"/>
      <c r="D15436"/>
      <c r="E15436"/>
      <c r="F15436"/>
      <c r="G15436"/>
      <c r="H15436"/>
      <c r="I15436"/>
      <c r="J15436"/>
      <c r="K15436"/>
      <c r="L15436"/>
      <c r="M15436"/>
      <c r="N15436"/>
      <c r="O15436"/>
      <c r="P15436"/>
      <c r="Q15436"/>
    </row>
    <row r="15437" spans="3:17" x14ac:dyDescent="0.35">
      <c r="C15437"/>
      <c r="D15437"/>
      <c r="E15437"/>
      <c r="F15437"/>
      <c r="G15437"/>
      <c r="H15437"/>
      <c r="I15437"/>
      <c r="J15437"/>
      <c r="K15437"/>
      <c r="L15437"/>
      <c r="M15437"/>
      <c r="N15437"/>
      <c r="O15437"/>
      <c r="P15437"/>
      <c r="Q15437"/>
    </row>
    <row r="15438" spans="3:17" x14ac:dyDescent="0.35">
      <c r="C15438"/>
      <c r="D15438"/>
      <c r="E15438"/>
      <c r="F15438"/>
      <c r="G15438"/>
      <c r="H15438"/>
      <c r="I15438"/>
      <c r="J15438"/>
      <c r="K15438"/>
      <c r="L15438"/>
      <c r="M15438"/>
      <c r="N15438"/>
      <c r="O15438"/>
      <c r="P15438"/>
      <c r="Q15438"/>
    </row>
    <row r="15439" spans="3:17" x14ac:dyDescent="0.35">
      <c r="C15439"/>
      <c r="D15439"/>
      <c r="E15439"/>
      <c r="F15439"/>
      <c r="G15439"/>
      <c r="H15439"/>
      <c r="I15439"/>
      <c r="J15439"/>
      <c r="K15439"/>
      <c r="L15439"/>
      <c r="M15439"/>
      <c r="N15439"/>
      <c r="O15439"/>
      <c r="P15439"/>
      <c r="Q15439"/>
    </row>
    <row r="15440" spans="3:17" x14ac:dyDescent="0.35">
      <c r="C15440"/>
      <c r="D15440"/>
      <c r="E15440"/>
      <c r="F15440"/>
      <c r="G15440"/>
      <c r="H15440"/>
      <c r="I15440"/>
      <c r="J15440"/>
      <c r="K15440"/>
      <c r="L15440"/>
      <c r="M15440"/>
      <c r="N15440"/>
      <c r="O15440"/>
      <c r="P15440"/>
      <c r="Q15440"/>
    </row>
    <row r="15441" spans="3:17" x14ac:dyDescent="0.35">
      <c r="C15441"/>
      <c r="D15441"/>
      <c r="E15441"/>
      <c r="F15441"/>
      <c r="G15441"/>
      <c r="H15441"/>
      <c r="I15441"/>
      <c r="J15441"/>
      <c r="K15441"/>
      <c r="L15441"/>
      <c r="M15441"/>
      <c r="N15441"/>
      <c r="O15441"/>
      <c r="P15441"/>
      <c r="Q15441"/>
    </row>
    <row r="15442" spans="3:17" x14ac:dyDescent="0.35">
      <c r="C15442"/>
      <c r="D15442"/>
      <c r="E15442"/>
      <c r="F15442"/>
      <c r="G15442"/>
      <c r="H15442"/>
      <c r="I15442"/>
      <c r="J15442"/>
      <c r="K15442"/>
      <c r="L15442"/>
      <c r="M15442"/>
      <c r="N15442"/>
      <c r="O15442"/>
      <c r="P15442"/>
      <c r="Q15442"/>
    </row>
    <row r="15443" spans="3:17" x14ac:dyDescent="0.35">
      <c r="C15443"/>
      <c r="D15443"/>
      <c r="E15443"/>
      <c r="F15443"/>
      <c r="G15443"/>
      <c r="H15443"/>
      <c r="I15443"/>
      <c r="J15443"/>
      <c r="K15443"/>
      <c r="L15443"/>
      <c r="M15443"/>
      <c r="N15443"/>
      <c r="O15443"/>
      <c r="P15443"/>
      <c r="Q15443"/>
    </row>
    <row r="15444" spans="3:17" x14ac:dyDescent="0.35">
      <c r="C15444"/>
      <c r="D15444"/>
      <c r="E15444"/>
      <c r="F15444"/>
      <c r="G15444"/>
      <c r="H15444"/>
      <c r="I15444"/>
      <c r="J15444"/>
      <c r="K15444"/>
      <c r="L15444"/>
      <c r="M15444"/>
      <c r="N15444"/>
      <c r="O15444"/>
      <c r="P15444"/>
      <c r="Q15444"/>
    </row>
    <row r="15445" spans="3:17" x14ac:dyDescent="0.35">
      <c r="C15445"/>
      <c r="D15445"/>
      <c r="E15445"/>
      <c r="F15445"/>
      <c r="G15445"/>
      <c r="H15445"/>
      <c r="I15445"/>
      <c r="J15445"/>
      <c r="K15445"/>
      <c r="L15445"/>
      <c r="M15445"/>
      <c r="N15445"/>
      <c r="O15445"/>
      <c r="P15445"/>
      <c r="Q15445"/>
    </row>
    <row r="15446" spans="3:17" x14ac:dyDescent="0.35">
      <c r="C15446"/>
      <c r="D15446"/>
      <c r="E15446"/>
      <c r="F15446"/>
      <c r="G15446"/>
      <c r="H15446"/>
      <c r="I15446"/>
      <c r="J15446"/>
      <c r="K15446"/>
      <c r="L15446"/>
      <c r="M15446"/>
      <c r="N15446"/>
      <c r="O15446"/>
      <c r="P15446"/>
      <c r="Q15446"/>
    </row>
    <row r="15447" spans="3:17" x14ac:dyDescent="0.35">
      <c r="C15447"/>
      <c r="D15447"/>
      <c r="E15447"/>
      <c r="F15447"/>
      <c r="G15447"/>
      <c r="H15447"/>
      <c r="I15447"/>
      <c r="J15447"/>
      <c r="K15447"/>
      <c r="L15447"/>
      <c r="M15447"/>
      <c r="N15447"/>
      <c r="O15447"/>
      <c r="P15447"/>
      <c r="Q15447"/>
    </row>
    <row r="15448" spans="3:17" x14ac:dyDescent="0.35">
      <c r="C15448"/>
      <c r="D15448"/>
      <c r="E15448"/>
      <c r="F15448"/>
      <c r="G15448"/>
      <c r="H15448"/>
      <c r="I15448"/>
      <c r="J15448"/>
      <c r="K15448"/>
      <c r="L15448"/>
      <c r="M15448"/>
      <c r="N15448"/>
      <c r="O15448"/>
      <c r="P15448"/>
      <c r="Q15448"/>
    </row>
    <row r="15449" spans="3:17" x14ac:dyDescent="0.35">
      <c r="C15449"/>
      <c r="D15449"/>
      <c r="E15449"/>
      <c r="F15449"/>
      <c r="G15449"/>
      <c r="H15449"/>
      <c r="I15449"/>
      <c r="J15449"/>
      <c r="K15449"/>
      <c r="L15449"/>
      <c r="M15449"/>
      <c r="N15449"/>
      <c r="O15449"/>
      <c r="P15449"/>
      <c r="Q15449"/>
    </row>
    <row r="15450" spans="3:17" x14ac:dyDescent="0.35">
      <c r="C15450"/>
      <c r="D15450"/>
      <c r="E15450"/>
      <c r="F15450"/>
      <c r="G15450"/>
      <c r="H15450"/>
      <c r="I15450"/>
      <c r="J15450"/>
      <c r="K15450"/>
      <c r="L15450"/>
      <c r="M15450"/>
      <c r="N15450"/>
      <c r="O15450"/>
      <c r="P15450"/>
      <c r="Q15450"/>
    </row>
    <row r="15451" spans="3:17" x14ac:dyDescent="0.35">
      <c r="C15451"/>
      <c r="D15451"/>
      <c r="E15451"/>
      <c r="F15451"/>
      <c r="G15451"/>
      <c r="H15451"/>
      <c r="I15451"/>
      <c r="J15451"/>
      <c r="K15451"/>
      <c r="L15451"/>
      <c r="M15451"/>
      <c r="N15451"/>
      <c r="O15451"/>
      <c r="P15451"/>
      <c r="Q15451"/>
    </row>
    <row r="15452" spans="3:17" x14ac:dyDescent="0.35">
      <c r="C15452"/>
      <c r="D15452"/>
      <c r="E15452"/>
      <c r="F15452"/>
      <c r="G15452"/>
      <c r="H15452"/>
      <c r="I15452"/>
      <c r="J15452"/>
      <c r="K15452"/>
      <c r="L15452"/>
      <c r="M15452"/>
      <c r="N15452"/>
      <c r="O15452"/>
      <c r="P15452"/>
      <c r="Q15452"/>
    </row>
    <row r="15453" spans="3:17" x14ac:dyDescent="0.35">
      <c r="C15453"/>
      <c r="D15453"/>
      <c r="E15453"/>
      <c r="F15453"/>
      <c r="G15453"/>
      <c r="H15453"/>
      <c r="I15453"/>
      <c r="J15453"/>
      <c r="K15453"/>
      <c r="L15453"/>
      <c r="M15453"/>
      <c r="N15453"/>
      <c r="O15453"/>
      <c r="P15453"/>
      <c r="Q15453"/>
    </row>
    <row r="15454" spans="3:17" x14ac:dyDescent="0.35">
      <c r="C15454"/>
      <c r="D15454"/>
      <c r="E15454"/>
      <c r="F15454"/>
      <c r="G15454"/>
      <c r="H15454"/>
      <c r="I15454"/>
      <c r="J15454"/>
      <c r="K15454"/>
      <c r="L15454"/>
      <c r="M15454"/>
      <c r="N15454"/>
      <c r="O15454"/>
      <c r="P15454"/>
      <c r="Q15454"/>
    </row>
    <row r="15455" spans="3:17" x14ac:dyDescent="0.35">
      <c r="C15455"/>
      <c r="D15455"/>
      <c r="E15455"/>
      <c r="F15455"/>
      <c r="G15455"/>
      <c r="H15455"/>
      <c r="I15455"/>
      <c r="J15455"/>
      <c r="K15455"/>
      <c r="L15455"/>
      <c r="M15455"/>
      <c r="N15455"/>
      <c r="O15455"/>
      <c r="P15455"/>
      <c r="Q15455"/>
    </row>
    <row r="15456" spans="3:17" x14ac:dyDescent="0.35">
      <c r="C15456"/>
      <c r="D15456"/>
      <c r="E15456"/>
      <c r="F15456"/>
      <c r="G15456"/>
      <c r="H15456"/>
      <c r="I15456"/>
      <c r="J15456"/>
      <c r="K15456"/>
      <c r="L15456"/>
      <c r="M15456"/>
      <c r="N15456"/>
      <c r="O15456"/>
      <c r="P15456"/>
      <c r="Q15456"/>
    </row>
    <row r="15457" spans="3:17" x14ac:dyDescent="0.35">
      <c r="C15457"/>
      <c r="D15457"/>
      <c r="E15457"/>
      <c r="F15457"/>
      <c r="G15457"/>
      <c r="H15457"/>
      <c r="I15457"/>
      <c r="J15457"/>
      <c r="K15457"/>
      <c r="L15457"/>
      <c r="M15457"/>
      <c r="N15457"/>
      <c r="O15457"/>
      <c r="P15457"/>
      <c r="Q15457"/>
    </row>
    <row r="15458" spans="3:17" x14ac:dyDescent="0.35">
      <c r="C15458"/>
      <c r="D15458"/>
      <c r="E15458"/>
      <c r="F15458"/>
      <c r="G15458"/>
      <c r="H15458"/>
      <c r="I15458"/>
      <c r="J15458"/>
      <c r="K15458"/>
      <c r="L15458"/>
      <c r="M15458"/>
      <c r="N15458"/>
      <c r="O15458"/>
      <c r="P15458"/>
      <c r="Q15458"/>
    </row>
    <row r="15459" spans="3:17" x14ac:dyDescent="0.35">
      <c r="C15459"/>
      <c r="D15459"/>
      <c r="E15459"/>
      <c r="F15459"/>
      <c r="G15459"/>
      <c r="H15459"/>
      <c r="I15459"/>
      <c r="J15459"/>
      <c r="K15459"/>
      <c r="L15459"/>
      <c r="M15459"/>
      <c r="N15459"/>
      <c r="O15459"/>
      <c r="P15459"/>
      <c r="Q15459"/>
    </row>
    <row r="15460" spans="3:17" x14ac:dyDescent="0.35">
      <c r="C15460"/>
      <c r="D15460"/>
      <c r="E15460"/>
      <c r="F15460"/>
      <c r="G15460"/>
      <c r="H15460"/>
      <c r="I15460"/>
      <c r="J15460"/>
      <c r="K15460"/>
      <c r="L15460"/>
      <c r="M15460"/>
      <c r="N15460"/>
      <c r="O15460"/>
      <c r="P15460"/>
      <c r="Q15460"/>
    </row>
    <row r="15461" spans="3:17" x14ac:dyDescent="0.35">
      <c r="C15461"/>
      <c r="D15461"/>
      <c r="E15461"/>
      <c r="F15461"/>
      <c r="G15461"/>
      <c r="H15461"/>
      <c r="I15461"/>
      <c r="J15461"/>
      <c r="K15461"/>
      <c r="L15461"/>
      <c r="M15461"/>
      <c r="N15461"/>
      <c r="O15461"/>
      <c r="P15461"/>
      <c r="Q15461"/>
    </row>
    <row r="15462" spans="3:17" x14ac:dyDescent="0.35">
      <c r="C15462"/>
      <c r="D15462"/>
      <c r="E15462"/>
      <c r="F15462"/>
      <c r="G15462"/>
      <c r="H15462"/>
      <c r="I15462"/>
      <c r="J15462"/>
      <c r="K15462"/>
      <c r="L15462"/>
      <c r="M15462"/>
      <c r="N15462"/>
      <c r="O15462"/>
      <c r="P15462"/>
      <c r="Q15462"/>
    </row>
    <row r="15463" spans="3:17" x14ac:dyDescent="0.35">
      <c r="C15463"/>
      <c r="D15463"/>
      <c r="E15463"/>
      <c r="F15463"/>
      <c r="G15463"/>
      <c r="H15463"/>
      <c r="I15463"/>
      <c r="J15463"/>
      <c r="K15463"/>
      <c r="L15463"/>
      <c r="M15463"/>
      <c r="N15463"/>
      <c r="O15463"/>
      <c r="P15463"/>
      <c r="Q15463"/>
    </row>
    <row r="15464" spans="3:17" x14ac:dyDescent="0.35">
      <c r="C15464"/>
      <c r="D15464"/>
      <c r="E15464"/>
      <c r="F15464"/>
      <c r="G15464"/>
      <c r="H15464"/>
      <c r="I15464"/>
      <c r="J15464"/>
      <c r="K15464"/>
      <c r="L15464"/>
      <c r="M15464"/>
      <c r="N15464"/>
      <c r="O15464"/>
      <c r="P15464"/>
      <c r="Q15464"/>
    </row>
    <row r="15465" spans="3:17" x14ac:dyDescent="0.35">
      <c r="C15465"/>
      <c r="D15465"/>
      <c r="E15465"/>
      <c r="F15465"/>
      <c r="G15465"/>
      <c r="H15465"/>
      <c r="I15465"/>
      <c r="J15465"/>
      <c r="K15465"/>
      <c r="L15465"/>
      <c r="M15465"/>
      <c r="N15465"/>
      <c r="O15465"/>
      <c r="P15465"/>
      <c r="Q15465"/>
    </row>
    <row r="15466" spans="3:17" x14ac:dyDescent="0.35">
      <c r="C15466"/>
      <c r="D15466"/>
      <c r="E15466"/>
      <c r="F15466"/>
      <c r="G15466"/>
      <c r="H15466"/>
      <c r="I15466"/>
      <c r="J15466"/>
      <c r="K15466"/>
      <c r="L15466"/>
      <c r="M15466"/>
      <c r="N15466"/>
      <c r="O15466"/>
      <c r="P15466"/>
      <c r="Q15466"/>
    </row>
    <row r="15467" spans="3:17" x14ac:dyDescent="0.35">
      <c r="C15467"/>
      <c r="D15467"/>
      <c r="E15467"/>
      <c r="F15467"/>
      <c r="G15467"/>
      <c r="H15467"/>
      <c r="I15467"/>
      <c r="J15467"/>
      <c r="K15467"/>
      <c r="L15467"/>
      <c r="M15467"/>
      <c r="N15467"/>
      <c r="O15467"/>
      <c r="P15467"/>
      <c r="Q15467"/>
    </row>
    <row r="15468" spans="3:17" x14ac:dyDescent="0.35">
      <c r="C15468"/>
      <c r="D15468"/>
      <c r="E15468"/>
      <c r="F15468"/>
      <c r="G15468"/>
      <c r="H15468"/>
      <c r="I15468"/>
      <c r="J15468"/>
      <c r="K15468"/>
      <c r="L15468"/>
      <c r="M15468"/>
      <c r="N15468"/>
      <c r="O15468"/>
      <c r="P15468"/>
      <c r="Q15468"/>
    </row>
    <row r="15469" spans="3:17" x14ac:dyDescent="0.35">
      <c r="C15469"/>
      <c r="D15469"/>
      <c r="E15469"/>
      <c r="F15469"/>
      <c r="G15469"/>
      <c r="H15469"/>
      <c r="I15469"/>
      <c r="J15469"/>
      <c r="K15469"/>
      <c r="L15469"/>
      <c r="M15469"/>
      <c r="N15469"/>
      <c r="O15469"/>
      <c r="P15469"/>
      <c r="Q15469"/>
    </row>
    <row r="15470" spans="3:17" x14ac:dyDescent="0.35">
      <c r="C15470"/>
      <c r="D15470"/>
      <c r="E15470"/>
      <c r="F15470"/>
      <c r="G15470"/>
      <c r="H15470"/>
      <c r="I15470"/>
      <c r="J15470"/>
      <c r="K15470"/>
      <c r="L15470"/>
      <c r="M15470"/>
      <c r="N15470"/>
      <c r="O15470"/>
      <c r="P15470"/>
      <c r="Q15470"/>
    </row>
    <row r="15471" spans="3:17" x14ac:dyDescent="0.35">
      <c r="C15471"/>
      <c r="D15471"/>
      <c r="E15471"/>
      <c r="F15471"/>
      <c r="G15471"/>
      <c r="H15471"/>
      <c r="I15471"/>
      <c r="J15471"/>
      <c r="K15471"/>
      <c r="L15471"/>
      <c r="M15471"/>
      <c r="N15471"/>
      <c r="O15471"/>
      <c r="P15471"/>
      <c r="Q15471"/>
    </row>
    <row r="15472" spans="3:17" x14ac:dyDescent="0.35">
      <c r="C15472"/>
      <c r="D15472"/>
      <c r="E15472"/>
      <c r="F15472"/>
      <c r="G15472"/>
      <c r="H15472"/>
      <c r="I15472"/>
      <c r="J15472"/>
      <c r="K15472"/>
      <c r="L15472"/>
      <c r="M15472"/>
      <c r="N15472"/>
      <c r="O15472"/>
      <c r="P15472"/>
      <c r="Q15472"/>
    </row>
    <row r="15473" spans="3:17" x14ac:dyDescent="0.35">
      <c r="C15473"/>
      <c r="D15473"/>
      <c r="E15473"/>
      <c r="F15473"/>
      <c r="G15473"/>
      <c r="H15473"/>
      <c r="I15473"/>
      <c r="J15473"/>
      <c r="K15473"/>
      <c r="L15473"/>
      <c r="M15473"/>
      <c r="N15473"/>
      <c r="O15473"/>
      <c r="P15473"/>
      <c r="Q15473"/>
    </row>
    <row r="15474" spans="3:17" x14ac:dyDescent="0.35">
      <c r="C15474"/>
      <c r="D15474"/>
      <c r="E15474"/>
      <c r="F15474"/>
      <c r="G15474"/>
      <c r="H15474"/>
      <c r="I15474"/>
      <c r="J15474"/>
      <c r="K15474"/>
      <c r="L15474"/>
      <c r="M15474"/>
      <c r="N15474"/>
      <c r="O15474"/>
      <c r="P15474"/>
      <c r="Q15474"/>
    </row>
    <row r="15475" spans="3:17" x14ac:dyDescent="0.35">
      <c r="C15475"/>
      <c r="D15475"/>
      <c r="E15475"/>
      <c r="F15475"/>
      <c r="G15475"/>
      <c r="H15475"/>
      <c r="I15475"/>
      <c r="J15475"/>
      <c r="K15475"/>
      <c r="L15475"/>
      <c r="M15475"/>
      <c r="N15475"/>
      <c r="O15475"/>
      <c r="P15475"/>
      <c r="Q15475"/>
    </row>
    <row r="15476" spans="3:17" x14ac:dyDescent="0.35">
      <c r="C15476"/>
      <c r="D15476"/>
      <c r="E15476"/>
      <c r="F15476"/>
      <c r="G15476"/>
      <c r="H15476"/>
      <c r="I15476"/>
      <c r="J15476"/>
      <c r="K15476"/>
      <c r="L15476"/>
      <c r="M15476"/>
      <c r="N15476"/>
      <c r="O15476"/>
      <c r="P15476"/>
      <c r="Q15476"/>
    </row>
    <row r="15477" spans="3:17" x14ac:dyDescent="0.35">
      <c r="C15477"/>
      <c r="D15477"/>
      <c r="E15477"/>
      <c r="F15477"/>
      <c r="G15477"/>
      <c r="H15477"/>
      <c r="I15477"/>
      <c r="J15477"/>
      <c r="K15477"/>
      <c r="L15477"/>
      <c r="M15477"/>
      <c r="N15477"/>
      <c r="O15477"/>
      <c r="P15477"/>
      <c r="Q15477"/>
    </row>
    <row r="15478" spans="3:17" x14ac:dyDescent="0.35">
      <c r="C15478"/>
      <c r="D15478"/>
      <c r="E15478"/>
      <c r="F15478"/>
      <c r="G15478"/>
      <c r="H15478"/>
      <c r="I15478"/>
      <c r="J15478"/>
      <c r="K15478"/>
      <c r="L15478"/>
      <c r="M15478"/>
      <c r="N15478"/>
      <c r="O15478"/>
      <c r="P15478"/>
      <c r="Q15478"/>
    </row>
    <row r="15479" spans="3:17" x14ac:dyDescent="0.35">
      <c r="C15479"/>
      <c r="D15479"/>
      <c r="E15479"/>
      <c r="F15479"/>
      <c r="G15479"/>
      <c r="H15479"/>
      <c r="I15479"/>
      <c r="J15479"/>
      <c r="K15479"/>
      <c r="L15479"/>
      <c r="M15479"/>
      <c r="N15479"/>
      <c r="O15479"/>
      <c r="P15479"/>
      <c r="Q15479"/>
    </row>
    <row r="15480" spans="3:17" x14ac:dyDescent="0.35">
      <c r="C15480"/>
      <c r="D15480"/>
      <c r="E15480"/>
      <c r="F15480"/>
      <c r="G15480"/>
      <c r="H15480"/>
      <c r="I15480"/>
      <c r="J15480"/>
      <c r="K15480"/>
      <c r="L15480"/>
      <c r="M15480"/>
      <c r="N15480"/>
      <c r="O15480"/>
      <c r="P15480"/>
      <c r="Q15480"/>
    </row>
    <row r="15481" spans="3:17" x14ac:dyDescent="0.35">
      <c r="C15481"/>
      <c r="D15481"/>
      <c r="E15481"/>
      <c r="F15481"/>
      <c r="G15481"/>
      <c r="H15481"/>
      <c r="I15481"/>
      <c r="J15481"/>
      <c r="K15481"/>
      <c r="L15481"/>
      <c r="M15481"/>
      <c r="N15481"/>
      <c r="O15481"/>
      <c r="P15481"/>
      <c r="Q15481"/>
    </row>
    <row r="15482" spans="3:17" x14ac:dyDescent="0.35">
      <c r="C15482"/>
      <c r="D15482"/>
      <c r="E15482"/>
      <c r="F15482"/>
      <c r="G15482"/>
      <c r="H15482"/>
      <c r="I15482"/>
      <c r="J15482"/>
      <c r="K15482"/>
      <c r="L15482"/>
      <c r="M15482"/>
      <c r="N15482"/>
      <c r="O15482"/>
      <c r="P15482"/>
      <c r="Q15482"/>
    </row>
    <row r="15483" spans="3:17" x14ac:dyDescent="0.35">
      <c r="C15483"/>
      <c r="D15483"/>
      <c r="E15483"/>
      <c r="F15483"/>
      <c r="G15483"/>
      <c r="H15483"/>
      <c r="I15483"/>
      <c r="J15483"/>
      <c r="K15483"/>
      <c r="L15483"/>
      <c r="M15483"/>
      <c r="N15483"/>
      <c r="O15483"/>
      <c r="P15483"/>
      <c r="Q15483"/>
    </row>
    <row r="15484" spans="3:17" x14ac:dyDescent="0.35">
      <c r="C15484"/>
      <c r="D15484"/>
      <c r="E15484"/>
      <c r="F15484"/>
      <c r="G15484"/>
      <c r="H15484"/>
      <c r="I15484"/>
      <c r="J15484"/>
      <c r="K15484"/>
      <c r="L15484"/>
      <c r="M15484"/>
      <c r="N15484"/>
      <c r="O15484"/>
      <c r="P15484"/>
      <c r="Q15484"/>
    </row>
    <row r="15485" spans="3:17" x14ac:dyDescent="0.35">
      <c r="C15485"/>
      <c r="D15485"/>
      <c r="E15485"/>
      <c r="F15485"/>
      <c r="G15485"/>
      <c r="H15485"/>
      <c r="I15485"/>
      <c r="J15485"/>
      <c r="K15485"/>
      <c r="L15485"/>
      <c r="M15485"/>
      <c r="N15485"/>
      <c r="O15485"/>
      <c r="P15485"/>
      <c r="Q15485"/>
    </row>
    <row r="15486" spans="3:17" x14ac:dyDescent="0.35">
      <c r="C15486"/>
      <c r="D15486"/>
      <c r="E15486"/>
      <c r="F15486"/>
      <c r="G15486"/>
      <c r="H15486"/>
      <c r="I15486"/>
      <c r="J15486"/>
      <c r="K15486"/>
      <c r="L15486"/>
      <c r="M15486"/>
      <c r="N15486"/>
      <c r="O15486"/>
      <c r="P15486"/>
      <c r="Q15486"/>
    </row>
    <row r="15487" spans="3:17" x14ac:dyDescent="0.35">
      <c r="C15487"/>
      <c r="D15487"/>
      <c r="E15487"/>
      <c r="F15487"/>
      <c r="G15487"/>
      <c r="H15487"/>
      <c r="I15487"/>
      <c r="J15487"/>
      <c r="K15487"/>
      <c r="L15487"/>
      <c r="M15487"/>
      <c r="N15487"/>
      <c r="O15487"/>
      <c r="P15487"/>
      <c r="Q15487"/>
    </row>
    <row r="15488" spans="3:17" x14ac:dyDescent="0.35">
      <c r="C15488"/>
      <c r="D15488"/>
      <c r="E15488"/>
      <c r="F15488"/>
      <c r="G15488"/>
      <c r="H15488"/>
      <c r="I15488"/>
      <c r="J15488"/>
      <c r="K15488"/>
      <c r="L15488"/>
      <c r="M15488"/>
      <c r="N15488"/>
      <c r="O15488"/>
      <c r="P15488"/>
      <c r="Q15488"/>
    </row>
    <row r="15489" spans="3:17" x14ac:dyDescent="0.35">
      <c r="C15489"/>
      <c r="D15489"/>
      <c r="E15489"/>
      <c r="F15489"/>
      <c r="G15489"/>
      <c r="H15489"/>
      <c r="I15489"/>
      <c r="J15489"/>
      <c r="K15489"/>
      <c r="L15489"/>
      <c r="M15489"/>
      <c r="N15489"/>
      <c r="O15489"/>
      <c r="P15489"/>
      <c r="Q15489"/>
    </row>
    <row r="15490" spans="3:17" x14ac:dyDescent="0.35">
      <c r="C15490"/>
      <c r="D15490"/>
      <c r="E15490"/>
      <c r="F15490"/>
      <c r="G15490"/>
      <c r="H15490"/>
      <c r="I15490"/>
      <c r="J15490"/>
      <c r="K15490"/>
      <c r="L15490"/>
      <c r="M15490"/>
      <c r="N15490"/>
      <c r="O15490"/>
      <c r="P15490"/>
      <c r="Q15490"/>
    </row>
    <row r="15491" spans="3:17" x14ac:dyDescent="0.35">
      <c r="C15491"/>
      <c r="D15491"/>
      <c r="E15491"/>
      <c r="F15491"/>
      <c r="G15491"/>
      <c r="H15491"/>
      <c r="I15491"/>
      <c r="J15491"/>
      <c r="K15491"/>
      <c r="L15491"/>
      <c r="M15491"/>
      <c r="N15491"/>
      <c r="O15491"/>
      <c r="P15491"/>
      <c r="Q15491"/>
    </row>
    <row r="15492" spans="3:17" x14ac:dyDescent="0.35">
      <c r="C15492"/>
      <c r="D15492"/>
      <c r="E15492"/>
      <c r="F15492"/>
      <c r="G15492"/>
      <c r="H15492"/>
      <c r="I15492"/>
      <c r="J15492"/>
      <c r="K15492"/>
      <c r="L15492"/>
      <c r="M15492"/>
      <c r="N15492"/>
      <c r="O15492"/>
      <c r="P15492"/>
      <c r="Q15492"/>
    </row>
    <row r="15493" spans="3:17" x14ac:dyDescent="0.35">
      <c r="C15493"/>
      <c r="D15493"/>
      <c r="E15493"/>
      <c r="F15493"/>
      <c r="G15493"/>
      <c r="H15493"/>
      <c r="I15493"/>
      <c r="J15493"/>
      <c r="K15493"/>
      <c r="L15493"/>
      <c r="M15493"/>
      <c r="N15493"/>
      <c r="O15493"/>
      <c r="P15493"/>
      <c r="Q15493"/>
    </row>
    <row r="15494" spans="3:17" x14ac:dyDescent="0.35">
      <c r="C15494"/>
      <c r="D15494"/>
      <c r="E15494"/>
      <c r="F15494"/>
      <c r="G15494"/>
      <c r="H15494"/>
      <c r="I15494"/>
      <c r="J15494"/>
      <c r="K15494"/>
      <c r="L15494"/>
      <c r="M15494"/>
      <c r="N15494"/>
      <c r="O15494"/>
      <c r="P15494"/>
      <c r="Q15494"/>
    </row>
    <row r="15495" spans="3:17" x14ac:dyDescent="0.35">
      <c r="C15495"/>
      <c r="D15495"/>
      <c r="E15495"/>
      <c r="F15495"/>
      <c r="G15495"/>
      <c r="H15495"/>
      <c r="I15495"/>
      <c r="J15495"/>
      <c r="K15495"/>
      <c r="L15495"/>
      <c r="M15495"/>
      <c r="N15495"/>
      <c r="O15495"/>
      <c r="P15495"/>
      <c r="Q15495"/>
    </row>
    <row r="15496" spans="3:17" x14ac:dyDescent="0.35">
      <c r="C15496"/>
      <c r="D15496"/>
      <c r="E15496"/>
      <c r="F15496"/>
      <c r="G15496"/>
      <c r="H15496"/>
      <c r="I15496"/>
      <c r="J15496"/>
      <c r="K15496"/>
      <c r="L15496"/>
      <c r="M15496"/>
      <c r="N15496"/>
      <c r="O15496"/>
      <c r="P15496"/>
      <c r="Q15496"/>
    </row>
    <row r="15497" spans="3:17" x14ac:dyDescent="0.35">
      <c r="C15497"/>
      <c r="D15497"/>
      <c r="E15497"/>
      <c r="F15497"/>
      <c r="G15497"/>
      <c r="H15497"/>
      <c r="I15497"/>
      <c r="J15497"/>
      <c r="K15497"/>
      <c r="L15497"/>
      <c r="M15497"/>
      <c r="N15497"/>
      <c r="O15497"/>
      <c r="P15497"/>
      <c r="Q15497"/>
    </row>
    <row r="15498" spans="3:17" x14ac:dyDescent="0.35">
      <c r="C15498"/>
      <c r="D15498"/>
      <c r="E15498"/>
      <c r="F15498"/>
      <c r="G15498"/>
      <c r="H15498"/>
      <c r="I15498"/>
      <c r="J15498"/>
      <c r="K15498"/>
      <c r="L15498"/>
      <c r="M15498"/>
      <c r="N15498"/>
      <c r="O15498"/>
      <c r="P15498"/>
      <c r="Q15498"/>
    </row>
    <row r="15499" spans="3:17" x14ac:dyDescent="0.35">
      <c r="C15499"/>
      <c r="D15499"/>
      <c r="E15499"/>
      <c r="F15499"/>
      <c r="G15499"/>
      <c r="H15499"/>
      <c r="I15499"/>
      <c r="J15499"/>
      <c r="K15499"/>
      <c r="L15499"/>
      <c r="M15499"/>
      <c r="N15499"/>
      <c r="O15499"/>
      <c r="P15499"/>
      <c r="Q15499"/>
    </row>
    <row r="15500" spans="3:17" x14ac:dyDescent="0.35">
      <c r="C15500"/>
      <c r="D15500"/>
      <c r="E15500"/>
      <c r="F15500"/>
      <c r="G15500"/>
      <c r="H15500"/>
      <c r="I15500"/>
      <c r="J15500"/>
      <c r="K15500"/>
      <c r="L15500"/>
      <c r="M15500"/>
      <c r="N15500"/>
      <c r="O15500"/>
      <c r="P15500"/>
      <c r="Q15500"/>
    </row>
    <row r="15501" spans="3:17" x14ac:dyDescent="0.35">
      <c r="C15501"/>
      <c r="D15501"/>
      <c r="E15501"/>
      <c r="F15501"/>
      <c r="G15501"/>
      <c r="H15501"/>
      <c r="I15501"/>
      <c r="J15501"/>
      <c r="K15501"/>
      <c r="L15501"/>
      <c r="M15501"/>
      <c r="N15501"/>
      <c r="O15501"/>
      <c r="P15501"/>
      <c r="Q15501"/>
    </row>
    <row r="15502" spans="3:17" x14ac:dyDescent="0.35">
      <c r="C15502"/>
      <c r="D15502"/>
      <c r="E15502"/>
      <c r="F15502"/>
      <c r="G15502"/>
      <c r="H15502"/>
      <c r="I15502"/>
      <c r="J15502"/>
      <c r="K15502"/>
      <c r="L15502"/>
      <c r="M15502"/>
      <c r="N15502"/>
      <c r="O15502"/>
      <c r="P15502"/>
      <c r="Q15502"/>
    </row>
    <row r="15503" spans="3:17" x14ac:dyDescent="0.35">
      <c r="C15503"/>
      <c r="D15503"/>
      <c r="E15503"/>
      <c r="F15503"/>
      <c r="G15503"/>
      <c r="H15503"/>
      <c r="I15503"/>
      <c r="J15503"/>
      <c r="K15503"/>
      <c r="L15503"/>
      <c r="M15503"/>
      <c r="N15503"/>
      <c r="O15503"/>
      <c r="P15503"/>
      <c r="Q15503"/>
    </row>
    <row r="15504" spans="3:17" x14ac:dyDescent="0.35">
      <c r="C15504"/>
      <c r="D15504"/>
      <c r="E15504"/>
      <c r="F15504"/>
      <c r="G15504"/>
      <c r="H15504"/>
      <c r="I15504"/>
      <c r="J15504"/>
      <c r="K15504"/>
      <c r="L15504"/>
      <c r="M15504"/>
      <c r="N15504"/>
      <c r="O15504"/>
      <c r="P15504"/>
      <c r="Q15504"/>
    </row>
    <row r="15505" spans="3:17" x14ac:dyDescent="0.35">
      <c r="C15505"/>
      <c r="D15505"/>
      <c r="E15505"/>
      <c r="F15505"/>
      <c r="G15505"/>
      <c r="H15505"/>
      <c r="I15505"/>
      <c r="J15505"/>
      <c r="K15505"/>
      <c r="L15505"/>
      <c r="M15505"/>
      <c r="N15505"/>
      <c r="O15505"/>
      <c r="P15505"/>
      <c r="Q15505"/>
    </row>
    <row r="15506" spans="3:17" x14ac:dyDescent="0.35">
      <c r="C15506"/>
      <c r="D15506"/>
      <c r="E15506"/>
      <c r="F15506"/>
      <c r="G15506"/>
      <c r="H15506"/>
      <c r="I15506"/>
      <c r="J15506"/>
      <c r="K15506"/>
      <c r="L15506"/>
      <c r="M15506"/>
      <c r="N15506"/>
      <c r="O15506"/>
      <c r="P15506"/>
      <c r="Q15506"/>
    </row>
    <row r="15507" spans="3:17" x14ac:dyDescent="0.35">
      <c r="C15507"/>
      <c r="D15507"/>
      <c r="E15507"/>
      <c r="F15507"/>
      <c r="G15507"/>
      <c r="H15507"/>
      <c r="I15507"/>
      <c r="J15507"/>
      <c r="K15507"/>
      <c r="L15507"/>
      <c r="M15507"/>
      <c r="N15507"/>
      <c r="O15507"/>
      <c r="P15507"/>
      <c r="Q15507"/>
    </row>
    <row r="15508" spans="3:17" x14ac:dyDescent="0.35">
      <c r="C15508"/>
      <c r="D15508"/>
      <c r="E15508"/>
      <c r="F15508"/>
      <c r="G15508"/>
      <c r="H15508"/>
      <c r="I15508"/>
      <c r="J15508"/>
      <c r="K15508"/>
      <c r="L15508"/>
      <c r="M15508"/>
      <c r="N15508"/>
      <c r="O15508"/>
      <c r="P15508"/>
      <c r="Q15508"/>
    </row>
    <row r="15509" spans="3:17" x14ac:dyDescent="0.35">
      <c r="C15509"/>
      <c r="D15509"/>
      <c r="E15509"/>
      <c r="F15509"/>
      <c r="G15509"/>
      <c r="H15509"/>
      <c r="I15509"/>
      <c r="J15509"/>
      <c r="K15509"/>
      <c r="L15509"/>
      <c r="M15509"/>
      <c r="N15509"/>
      <c r="O15509"/>
      <c r="P15509"/>
      <c r="Q15509"/>
    </row>
    <row r="15510" spans="3:17" x14ac:dyDescent="0.35">
      <c r="C15510"/>
      <c r="D15510"/>
      <c r="E15510"/>
      <c r="F15510"/>
      <c r="G15510"/>
      <c r="H15510"/>
      <c r="I15510"/>
      <c r="J15510"/>
      <c r="K15510"/>
      <c r="L15510"/>
      <c r="M15510"/>
      <c r="N15510"/>
      <c r="O15510"/>
      <c r="P15510"/>
      <c r="Q15510"/>
    </row>
    <row r="15511" spans="3:17" x14ac:dyDescent="0.35">
      <c r="C15511"/>
      <c r="D15511"/>
      <c r="E15511"/>
      <c r="F15511"/>
      <c r="G15511"/>
      <c r="H15511"/>
      <c r="I15511"/>
      <c r="J15511"/>
      <c r="K15511"/>
      <c r="L15511"/>
      <c r="M15511"/>
      <c r="N15511"/>
      <c r="O15511"/>
      <c r="P15511"/>
      <c r="Q15511"/>
    </row>
    <row r="15512" spans="3:17" x14ac:dyDescent="0.35">
      <c r="C15512"/>
      <c r="D15512"/>
      <c r="E15512"/>
      <c r="F15512"/>
      <c r="G15512"/>
      <c r="H15512"/>
      <c r="I15512"/>
      <c r="J15512"/>
      <c r="K15512"/>
      <c r="L15512"/>
      <c r="M15512"/>
      <c r="N15512"/>
      <c r="O15512"/>
      <c r="P15512"/>
      <c r="Q15512"/>
    </row>
    <row r="15513" spans="3:17" x14ac:dyDescent="0.35">
      <c r="C15513"/>
      <c r="D15513"/>
      <c r="E15513"/>
      <c r="F15513"/>
      <c r="G15513"/>
      <c r="H15513"/>
      <c r="I15513"/>
      <c r="J15513"/>
      <c r="K15513"/>
      <c r="L15513"/>
      <c r="M15513"/>
      <c r="N15513"/>
      <c r="O15513"/>
      <c r="P15513"/>
      <c r="Q15513"/>
    </row>
    <row r="15514" spans="3:17" x14ac:dyDescent="0.35">
      <c r="C15514"/>
      <c r="D15514"/>
      <c r="E15514"/>
      <c r="F15514"/>
      <c r="G15514"/>
      <c r="H15514"/>
      <c r="I15514"/>
      <c r="J15514"/>
      <c r="K15514"/>
      <c r="L15514"/>
      <c r="M15514"/>
      <c r="N15514"/>
      <c r="O15514"/>
      <c r="P15514"/>
      <c r="Q15514"/>
    </row>
    <row r="15515" spans="3:17" x14ac:dyDescent="0.35">
      <c r="C15515"/>
      <c r="D15515"/>
      <c r="E15515"/>
      <c r="F15515"/>
      <c r="G15515"/>
      <c r="H15515"/>
      <c r="I15515"/>
      <c r="J15515"/>
      <c r="K15515"/>
      <c r="L15515"/>
      <c r="M15515"/>
      <c r="N15515"/>
      <c r="O15515"/>
      <c r="P15515"/>
      <c r="Q15515"/>
    </row>
    <row r="15516" spans="3:17" x14ac:dyDescent="0.35">
      <c r="C15516"/>
      <c r="D15516"/>
      <c r="E15516"/>
      <c r="F15516"/>
      <c r="G15516"/>
      <c r="H15516"/>
      <c r="I15516"/>
      <c r="J15516"/>
      <c r="K15516"/>
      <c r="L15516"/>
      <c r="M15516"/>
      <c r="N15516"/>
      <c r="O15516"/>
      <c r="P15516"/>
      <c r="Q15516"/>
    </row>
    <row r="15517" spans="3:17" x14ac:dyDescent="0.35">
      <c r="C15517"/>
      <c r="D15517"/>
      <c r="E15517"/>
      <c r="F15517"/>
      <c r="G15517"/>
      <c r="H15517"/>
      <c r="I15517"/>
      <c r="J15517"/>
      <c r="K15517"/>
      <c r="L15517"/>
      <c r="M15517"/>
      <c r="N15517"/>
      <c r="O15517"/>
      <c r="P15517"/>
      <c r="Q15517"/>
    </row>
    <row r="15518" spans="3:17" x14ac:dyDescent="0.35">
      <c r="C15518"/>
      <c r="D15518"/>
      <c r="E15518"/>
      <c r="F15518"/>
      <c r="G15518"/>
      <c r="H15518"/>
      <c r="I15518"/>
      <c r="J15518"/>
      <c r="K15518"/>
      <c r="L15518"/>
      <c r="M15518"/>
      <c r="N15518"/>
      <c r="O15518"/>
      <c r="P15518"/>
      <c r="Q15518"/>
    </row>
    <row r="15519" spans="3:17" x14ac:dyDescent="0.35">
      <c r="C15519"/>
      <c r="D15519"/>
      <c r="E15519"/>
      <c r="F15519"/>
      <c r="G15519"/>
      <c r="H15519"/>
      <c r="I15519"/>
      <c r="J15519"/>
      <c r="K15519"/>
      <c r="L15519"/>
      <c r="M15519"/>
      <c r="N15519"/>
      <c r="O15519"/>
      <c r="P15519"/>
      <c r="Q15519"/>
    </row>
    <row r="15520" spans="3:17" x14ac:dyDescent="0.35">
      <c r="C15520"/>
      <c r="D15520"/>
      <c r="E15520"/>
      <c r="F15520"/>
      <c r="G15520"/>
      <c r="H15520"/>
      <c r="I15520"/>
      <c r="J15520"/>
      <c r="K15520"/>
      <c r="L15520"/>
      <c r="M15520"/>
      <c r="N15520"/>
      <c r="O15520"/>
      <c r="P15520"/>
      <c r="Q15520"/>
    </row>
    <row r="15521" spans="3:17" x14ac:dyDescent="0.35">
      <c r="C15521"/>
      <c r="D15521"/>
      <c r="E15521"/>
      <c r="F15521"/>
      <c r="G15521"/>
      <c r="H15521"/>
      <c r="I15521"/>
      <c r="J15521"/>
      <c r="K15521"/>
      <c r="L15521"/>
      <c r="M15521"/>
      <c r="N15521"/>
      <c r="O15521"/>
      <c r="P15521"/>
      <c r="Q15521"/>
    </row>
    <row r="15522" spans="3:17" x14ac:dyDescent="0.35">
      <c r="C15522"/>
      <c r="D15522"/>
      <c r="E15522"/>
      <c r="F15522"/>
      <c r="G15522"/>
      <c r="H15522"/>
      <c r="I15522"/>
      <c r="J15522"/>
      <c r="K15522"/>
      <c r="L15522"/>
      <c r="M15522"/>
      <c r="N15522"/>
      <c r="O15522"/>
      <c r="P15522"/>
      <c r="Q15522"/>
    </row>
    <row r="15523" spans="3:17" x14ac:dyDescent="0.35">
      <c r="C15523"/>
      <c r="D15523"/>
      <c r="E15523"/>
      <c r="F15523"/>
      <c r="G15523"/>
      <c r="H15523"/>
      <c r="I15523"/>
      <c r="J15523"/>
      <c r="K15523"/>
      <c r="L15523"/>
      <c r="M15523"/>
      <c r="N15523"/>
      <c r="O15523"/>
      <c r="P15523"/>
      <c r="Q15523"/>
    </row>
    <row r="15524" spans="3:17" x14ac:dyDescent="0.35">
      <c r="C15524"/>
      <c r="D15524"/>
      <c r="E15524"/>
      <c r="F15524"/>
      <c r="G15524"/>
      <c r="H15524"/>
      <c r="I15524"/>
      <c r="J15524"/>
      <c r="K15524"/>
      <c r="L15524"/>
      <c r="M15524"/>
      <c r="N15524"/>
      <c r="O15524"/>
      <c r="P15524"/>
      <c r="Q15524"/>
    </row>
    <row r="15525" spans="3:17" x14ac:dyDescent="0.35">
      <c r="C15525"/>
      <c r="D15525"/>
      <c r="E15525"/>
      <c r="F15525"/>
      <c r="G15525"/>
      <c r="H15525"/>
      <c r="I15525"/>
      <c r="J15525"/>
      <c r="K15525"/>
      <c r="L15525"/>
      <c r="M15525"/>
      <c r="N15525"/>
      <c r="O15525"/>
      <c r="P15525"/>
      <c r="Q15525"/>
    </row>
    <row r="15526" spans="3:17" x14ac:dyDescent="0.35">
      <c r="C15526"/>
      <c r="D15526"/>
      <c r="E15526"/>
      <c r="F15526"/>
      <c r="G15526"/>
      <c r="H15526"/>
      <c r="I15526"/>
      <c r="J15526"/>
      <c r="K15526"/>
      <c r="L15526"/>
      <c r="M15526"/>
      <c r="N15526"/>
      <c r="O15526"/>
      <c r="P15526"/>
      <c r="Q15526"/>
    </row>
    <row r="15527" spans="3:17" x14ac:dyDescent="0.35">
      <c r="C15527"/>
      <c r="D15527"/>
      <c r="E15527"/>
      <c r="F15527"/>
      <c r="G15527"/>
      <c r="H15527"/>
      <c r="I15527"/>
      <c r="J15527"/>
      <c r="K15527"/>
      <c r="L15527"/>
      <c r="M15527"/>
      <c r="N15527"/>
      <c r="O15527"/>
      <c r="P15527"/>
      <c r="Q15527"/>
    </row>
    <row r="15528" spans="3:17" x14ac:dyDescent="0.35">
      <c r="C15528"/>
      <c r="D15528"/>
      <c r="E15528"/>
      <c r="F15528"/>
      <c r="G15528"/>
      <c r="H15528"/>
      <c r="I15528"/>
      <c r="J15528"/>
      <c r="K15528"/>
      <c r="L15528"/>
      <c r="M15528"/>
      <c r="N15528"/>
      <c r="O15528"/>
      <c r="P15528"/>
      <c r="Q15528"/>
    </row>
    <row r="15529" spans="3:17" x14ac:dyDescent="0.35">
      <c r="C15529"/>
      <c r="D15529"/>
      <c r="E15529"/>
      <c r="F15529"/>
      <c r="G15529"/>
      <c r="H15529"/>
      <c r="I15529"/>
      <c r="J15529"/>
      <c r="K15529"/>
      <c r="L15529"/>
      <c r="M15529"/>
      <c r="N15529"/>
      <c r="O15529"/>
      <c r="P15529"/>
      <c r="Q15529"/>
    </row>
    <row r="15530" spans="3:17" x14ac:dyDescent="0.35">
      <c r="C15530"/>
      <c r="D15530"/>
      <c r="E15530"/>
      <c r="F15530"/>
      <c r="G15530"/>
      <c r="H15530"/>
      <c r="I15530"/>
      <c r="J15530"/>
      <c r="K15530"/>
      <c r="L15530"/>
      <c r="M15530"/>
      <c r="N15530"/>
      <c r="O15530"/>
      <c r="P15530"/>
      <c r="Q15530"/>
    </row>
    <row r="15531" spans="3:17" x14ac:dyDescent="0.35">
      <c r="C15531"/>
      <c r="D15531"/>
      <c r="E15531"/>
      <c r="F15531"/>
      <c r="G15531"/>
      <c r="H15531"/>
      <c r="I15531"/>
      <c r="J15531"/>
      <c r="K15531"/>
      <c r="L15531"/>
      <c r="M15531"/>
      <c r="N15531"/>
      <c r="O15531"/>
      <c r="P15531"/>
      <c r="Q15531"/>
    </row>
    <row r="15532" spans="3:17" x14ac:dyDescent="0.35">
      <c r="C15532"/>
      <c r="D15532"/>
      <c r="E15532"/>
      <c r="F15532"/>
      <c r="G15532"/>
      <c r="H15532"/>
      <c r="I15532"/>
      <c r="J15532"/>
      <c r="K15532"/>
      <c r="L15532"/>
      <c r="M15532"/>
      <c r="N15532"/>
      <c r="O15532"/>
      <c r="P15532"/>
      <c r="Q15532"/>
    </row>
    <row r="15533" spans="3:17" x14ac:dyDescent="0.35">
      <c r="C15533"/>
      <c r="D15533"/>
      <c r="E15533"/>
      <c r="F15533"/>
      <c r="G15533"/>
      <c r="H15533"/>
      <c r="I15533"/>
      <c r="J15533"/>
      <c r="K15533"/>
      <c r="L15533"/>
      <c r="M15533"/>
      <c r="N15533"/>
      <c r="O15533"/>
      <c r="P15533"/>
      <c r="Q15533"/>
    </row>
    <row r="15534" spans="3:17" x14ac:dyDescent="0.35">
      <c r="C15534"/>
      <c r="D15534"/>
      <c r="E15534"/>
      <c r="F15534"/>
      <c r="G15534"/>
      <c r="H15534"/>
      <c r="I15534"/>
      <c r="J15534"/>
      <c r="K15534"/>
      <c r="L15534"/>
      <c r="M15534"/>
      <c r="N15534"/>
      <c r="O15534"/>
      <c r="P15534"/>
      <c r="Q15534"/>
    </row>
    <row r="15535" spans="3:17" x14ac:dyDescent="0.35">
      <c r="C15535"/>
      <c r="D15535"/>
      <c r="E15535"/>
      <c r="F15535"/>
      <c r="G15535"/>
      <c r="H15535"/>
      <c r="I15535"/>
      <c r="J15535"/>
      <c r="K15535"/>
      <c r="L15535"/>
      <c r="M15535"/>
      <c r="N15535"/>
      <c r="O15535"/>
      <c r="P15535"/>
      <c r="Q15535"/>
    </row>
    <row r="15536" spans="3:17" x14ac:dyDescent="0.35">
      <c r="C15536"/>
      <c r="D15536"/>
      <c r="E15536"/>
      <c r="F15536"/>
      <c r="G15536"/>
      <c r="H15536"/>
      <c r="I15536"/>
      <c r="J15536"/>
      <c r="K15536"/>
      <c r="L15536"/>
      <c r="M15536"/>
      <c r="N15536"/>
      <c r="O15536"/>
      <c r="P15536"/>
      <c r="Q15536"/>
    </row>
    <row r="15537" spans="3:17" x14ac:dyDescent="0.35">
      <c r="C15537"/>
      <c r="D15537"/>
      <c r="E15537"/>
      <c r="F15537"/>
      <c r="G15537"/>
      <c r="H15537"/>
      <c r="I15537"/>
      <c r="J15537"/>
      <c r="K15537"/>
      <c r="L15537"/>
      <c r="M15537"/>
      <c r="N15537"/>
      <c r="O15537"/>
      <c r="P15537"/>
      <c r="Q15537"/>
    </row>
    <row r="15538" spans="3:17" x14ac:dyDescent="0.35">
      <c r="C15538"/>
      <c r="D15538"/>
      <c r="E15538"/>
      <c r="F15538"/>
      <c r="G15538"/>
      <c r="H15538"/>
      <c r="I15538"/>
      <c r="J15538"/>
      <c r="K15538"/>
      <c r="L15538"/>
      <c r="M15538"/>
      <c r="N15538"/>
      <c r="O15538"/>
      <c r="P15538"/>
      <c r="Q15538"/>
    </row>
    <row r="15539" spans="3:17" x14ac:dyDescent="0.35">
      <c r="C15539"/>
      <c r="D15539"/>
      <c r="E15539"/>
      <c r="F15539"/>
      <c r="G15539"/>
      <c r="H15539"/>
      <c r="I15539"/>
      <c r="J15539"/>
      <c r="K15539"/>
      <c r="L15539"/>
      <c r="M15539"/>
      <c r="N15539"/>
      <c r="O15539"/>
      <c r="P15539"/>
      <c r="Q15539"/>
    </row>
    <row r="15540" spans="3:17" x14ac:dyDescent="0.35">
      <c r="C15540"/>
      <c r="D15540"/>
      <c r="E15540"/>
      <c r="F15540"/>
      <c r="G15540"/>
      <c r="H15540"/>
      <c r="I15540"/>
      <c r="J15540"/>
      <c r="K15540"/>
      <c r="L15540"/>
      <c r="M15540"/>
      <c r="N15540"/>
      <c r="O15540"/>
      <c r="P15540"/>
      <c r="Q15540"/>
    </row>
    <row r="15541" spans="3:17" x14ac:dyDescent="0.35">
      <c r="C15541"/>
      <c r="D15541"/>
      <c r="E15541"/>
      <c r="F15541"/>
      <c r="G15541"/>
      <c r="H15541"/>
      <c r="I15541"/>
      <c r="J15541"/>
      <c r="K15541"/>
      <c r="L15541"/>
      <c r="M15541"/>
      <c r="N15541"/>
      <c r="O15541"/>
      <c r="P15541"/>
      <c r="Q15541"/>
    </row>
    <row r="15542" spans="3:17" x14ac:dyDescent="0.35">
      <c r="C15542"/>
      <c r="D15542"/>
      <c r="E15542"/>
      <c r="F15542"/>
      <c r="G15542"/>
      <c r="H15542"/>
      <c r="I15542"/>
      <c r="J15542"/>
      <c r="K15542"/>
      <c r="L15542"/>
      <c r="M15542"/>
      <c r="N15542"/>
      <c r="O15542"/>
      <c r="P15542"/>
      <c r="Q15542"/>
    </row>
    <row r="15543" spans="3:17" x14ac:dyDescent="0.35">
      <c r="C15543"/>
      <c r="D15543"/>
      <c r="E15543"/>
      <c r="F15543"/>
      <c r="G15543"/>
      <c r="H15543"/>
      <c r="I15543"/>
      <c r="J15543"/>
      <c r="K15543"/>
      <c r="L15543"/>
      <c r="M15543"/>
      <c r="N15543"/>
      <c r="O15543"/>
      <c r="P15543"/>
      <c r="Q15543"/>
    </row>
    <row r="15544" spans="3:17" x14ac:dyDescent="0.35">
      <c r="C15544"/>
      <c r="D15544"/>
      <c r="E15544"/>
      <c r="F15544"/>
      <c r="G15544"/>
      <c r="H15544"/>
      <c r="I15544"/>
      <c r="J15544"/>
      <c r="K15544"/>
      <c r="L15544"/>
      <c r="M15544"/>
      <c r="N15544"/>
      <c r="O15544"/>
      <c r="P15544"/>
      <c r="Q15544"/>
    </row>
    <row r="15545" spans="3:17" x14ac:dyDescent="0.35">
      <c r="C15545"/>
      <c r="D15545"/>
      <c r="E15545"/>
      <c r="F15545"/>
      <c r="G15545"/>
      <c r="H15545"/>
      <c r="I15545"/>
      <c r="J15545"/>
      <c r="K15545"/>
      <c r="L15545"/>
      <c r="M15545"/>
      <c r="N15545"/>
      <c r="O15545"/>
      <c r="P15545"/>
      <c r="Q15545"/>
    </row>
    <row r="15546" spans="3:17" x14ac:dyDescent="0.35">
      <c r="C15546"/>
      <c r="D15546"/>
      <c r="E15546"/>
      <c r="F15546"/>
      <c r="G15546"/>
      <c r="H15546"/>
      <c r="I15546"/>
      <c r="J15546"/>
      <c r="K15546"/>
      <c r="L15546"/>
      <c r="M15546"/>
      <c r="N15546"/>
      <c r="O15546"/>
      <c r="P15546"/>
      <c r="Q15546"/>
    </row>
    <row r="15547" spans="3:17" x14ac:dyDescent="0.35">
      <c r="C15547"/>
      <c r="D15547"/>
      <c r="E15547"/>
      <c r="F15547"/>
      <c r="G15547"/>
      <c r="H15547"/>
      <c r="I15547"/>
      <c r="J15547"/>
      <c r="K15547"/>
      <c r="L15547"/>
      <c r="M15547"/>
      <c r="N15547"/>
      <c r="O15547"/>
      <c r="P15547"/>
      <c r="Q15547"/>
    </row>
    <row r="15548" spans="3:17" x14ac:dyDescent="0.35">
      <c r="C15548"/>
      <c r="D15548"/>
      <c r="E15548"/>
      <c r="F15548"/>
      <c r="G15548"/>
      <c r="H15548"/>
      <c r="I15548"/>
      <c r="J15548"/>
      <c r="K15548"/>
      <c r="L15548"/>
      <c r="M15548"/>
      <c r="N15548"/>
      <c r="O15548"/>
      <c r="P15548"/>
      <c r="Q15548"/>
    </row>
    <row r="15549" spans="3:17" x14ac:dyDescent="0.35">
      <c r="C15549"/>
      <c r="D15549"/>
      <c r="E15549"/>
      <c r="F15549"/>
      <c r="G15549"/>
      <c r="H15549"/>
      <c r="I15549"/>
      <c r="J15549"/>
      <c r="K15549"/>
      <c r="L15549"/>
      <c r="M15549"/>
      <c r="N15549"/>
      <c r="O15549"/>
      <c r="P15549"/>
      <c r="Q15549"/>
    </row>
    <row r="15550" spans="3:17" x14ac:dyDescent="0.35">
      <c r="C15550"/>
      <c r="D15550"/>
      <c r="E15550"/>
      <c r="F15550"/>
      <c r="G15550"/>
      <c r="H15550"/>
      <c r="I15550"/>
      <c r="J15550"/>
      <c r="K15550"/>
      <c r="L15550"/>
      <c r="M15550"/>
      <c r="N15550"/>
      <c r="O15550"/>
      <c r="P15550"/>
      <c r="Q15550"/>
    </row>
    <row r="15551" spans="3:17" x14ac:dyDescent="0.35">
      <c r="C15551"/>
      <c r="D15551"/>
      <c r="E15551"/>
      <c r="F15551"/>
      <c r="G15551"/>
      <c r="H15551"/>
      <c r="I15551"/>
      <c r="J15551"/>
      <c r="K15551"/>
      <c r="L15551"/>
      <c r="M15551"/>
      <c r="N15551"/>
      <c r="O15551"/>
      <c r="P15551"/>
      <c r="Q15551"/>
    </row>
    <row r="15552" spans="3:17" x14ac:dyDescent="0.35">
      <c r="C15552"/>
      <c r="D15552"/>
      <c r="E15552"/>
      <c r="F15552"/>
      <c r="G15552"/>
      <c r="H15552"/>
      <c r="I15552"/>
      <c r="J15552"/>
      <c r="K15552"/>
      <c r="L15552"/>
      <c r="M15552"/>
      <c r="N15552"/>
      <c r="O15552"/>
      <c r="P15552"/>
      <c r="Q15552"/>
    </row>
    <row r="15553" spans="3:17" x14ac:dyDescent="0.35">
      <c r="C15553"/>
      <c r="D15553"/>
      <c r="E15553"/>
      <c r="F15553"/>
      <c r="G15553"/>
      <c r="H15553"/>
      <c r="I15553"/>
      <c r="J15553"/>
      <c r="K15553"/>
      <c r="L15553"/>
      <c r="M15553"/>
      <c r="N15553"/>
      <c r="O15553"/>
      <c r="P15553"/>
      <c r="Q15553"/>
    </row>
    <row r="15554" spans="3:17" x14ac:dyDescent="0.35">
      <c r="C15554"/>
      <c r="D15554"/>
      <c r="E15554"/>
      <c r="F15554"/>
      <c r="G15554"/>
      <c r="H15554"/>
      <c r="I15554"/>
      <c r="J15554"/>
      <c r="K15554"/>
      <c r="L15554"/>
      <c r="M15554"/>
      <c r="N15554"/>
      <c r="O15554"/>
      <c r="P15554"/>
      <c r="Q15554"/>
    </row>
    <row r="15555" spans="3:17" x14ac:dyDescent="0.35">
      <c r="C15555"/>
      <c r="D15555"/>
      <c r="E15555"/>
      <c r="F15555"/>
      <c r="G15555"/>
      <c r="H15555"/>
      <c r="I15555"/>
      <c r="J15555"/>
      <c r="K15555"/>
      <c r="L15555"/>
      <c r="M15555"/>
      <c r="N15555"/>
      <c r="O15555"/>
      <c r="P15555"/>
      <c r="Q15555"/>
    </row>
    <row r="15556" spans="3:17" x14ac:dyDescent="0.35">
      <c r="C15556"/>
      <c r="D15556"/>
      <c r="E15556"/>
      <c r="F15556"/>
      <c r="G15556"/>
      <c r="H15556"/>
      <c r="I15556"/>
      <c r="J15556"/>
      <c r="K15556"/>
      <c r="L15556"/>
      <c r="M15556"/>
      <c r="N15556"/>
      <c r="O15556"/>
      <c r="P15556"/>
      <c r="Q15556"/>
    </row>
    <row r="15557" spans="3:17" x14ac:dyDescent="0.35">
      <c r="C15557"/>
      <c r="D15557"/>
      <c r="E15557"/>
      <c r="F15557"/>
      <c r="G15557"/>
      <c r="H15557"/>
      <c r="I15557"/>
      <c r="J15557"/>
      <c r="K15557"/>
      <c r="L15557"/>
      <c r="M15557"/>
      <c r="N15557"/>
      <c r="O15557"/>
      <c r="P15557"/>
      <c r="Q15557"/>
    </row>
    <row r="15558" spans="3:17" x14ac:dyDescent="0.35">
      <c r="C15558"/>
      <c r="D15558"/>
      <c r="E15558"/>
      <c r="F15558"/>
      <c r="G15558"/>
      <c r="H15558"/>
      <c r="I15558"/>
      <c r="J15558"/>
      <c r="K15558"/>
      <c r="L15558"/>
      <c r="M15558"/>
      <c r="N15558"/>
      <c r="O15558"/>
      <c r="P15558"/>
      <c r="Q15558"/>
    </row>
    <row r="15559" spans="3:17" x14ac:dyDescent="0.35">
      <c r="C15559"/>
      <c r="D15559"/>
      <c r="E15559"/>
      <c r="F15559"/>
      <c r="G15559"/>
      <c r="H15559"/>
      <c r="I15559"/>
      <c r="J15559"/>
      <c r="K15559"/>
      <c r="L15559"/>
      <c r="M15559"/>
      <c r="N15559"/>
      <c r="O15559"/>
      <c r="P15559"/>
      <c r="Q15559"/>
    </row>
    <row r="15560" spans="3:17" x14ac:dyDescent="0.35">
      <c r="C15560"/>
      <c r="D15560"/>
      <c r="E15560"/>
      <c r="F15560"/>
      <c r="G15560"/>
      <c r="H15560"/>
      <c r="I15560"/>
      <c r="J15560"/>
      <c r="K15560"/>
      <c r="L15560"/>
      <c r="M15560"/>
      <c r="N15560"/>
      <c r="O15560"/>
      <c r="P15560"/>
      <c r="Q15560"/>
    </row>
    <row r="15561" spans="3:17" x14ac:dyDescent="0.35">
      <c r="C15561"/>
      <c r="D15561"/>
      <c r="E15561"/>
      <c r="F15561"/>
      <c r="G15561"/>
      <c r="H15561"/>
      <c r="I15561"/>
      <c r="J15561"/>
      <c r="K15561"/>
      <c r="L15561"/>
      <c r="M15561"/>
      <c r="N15561"/>
      <c r="O15561"/>
      <c r="P15561"/>
      <c r="Q15561"/>
    </row>
    <row r="15562" spans="3:17" x14ac:dyDescent="0.35">
      <c r="C15562"/>
      <c r="D15562"/>
      <c r="E15562"/>
      <c r="F15562"/>
      <c r="G15562"/>
      <c r="H15562"/>
      <c r="I15562"/>
      <c r="J15562"/>
      <c r="K15562"/>
      <c r="L15562"/>
      <c r="M15562"/>
      <c r="N15562"/>
      <c r="O15562"/>
      <c r="P15562"/>
      <c r="Q15562"/>
    </row>
    <row r="15563" spans="3:17" x14ac:dyDescent="0.35">
      <c r="C15563"/>
      <c r="D15563"/>
      <c r="E15563"/>
      <c r="F15563"/>
      <c r="G15563"/>
      <c r="H15563"/>
      <c r="I15563"/>
      <c r="J15563"/>
      <c r="K15563"/>
      <c r="L15563"/>
      <c r="M15563"/>
      <c r="N15563"/>
      <c r="O15563"/>
      <c r="P15563"/>
      <c r="Q15563"/>
    </row>
    <row r="15564" spans="3:17" x14ac:dyDescent="0.35">
      <c r="C15564"/>
      <c r="D15564"/>
      <c r="E15564"/>
      <c r="F15564"/>
      <c r="G15564"/>
      <c r="H15564"/>
      <c r="I15564"/>
      <c r="J15564"/>
      <c r="K15564"/>
      <c r="L15564"/>
      <c r="M15564"/>
      <c r="N15564"/>
      <c r="O15564"/>
      <c r="P15564"/>
      <c r="Q15564"/>
    </row>
    <row r="15565" spans="3:17" x14ac:dyDescent="0.35">
      <c r="C15565"/>
      <c r="D15565"/>
      <c r="E15565"/>
      <c r="F15565"/>
      <c r="G15565"/>
      <c r="H15565"/>
      <c r="I15565"/>
      <c r="J15565"/>
      <c r="K15565"/>
      <c r="L15565"/>
      <c r="M15565"/>
      <c r="N15565"/>
      <c r="O15565"/>
      <c r="P15565"/>
      <c r="Q15565"/>
    </row>
    <row r="15566" spans="3:17" x14ac:dyDescent="0.35">
      <c r="C15566"/>
      <c r="D15566"/>
      <c r="E15566"/>
      <c r="F15566"/>
      <c r="G15566"/>
      <c r="H15566"/>
      <c r="I15566"/>
      <c r="J15566"/>
      <c r="K15566"/>
      <c r="L15566"/>
      <c r="M15566"/>
      <c r="N15566"/>
      <c r="O15566"/>
      <c r="P15566"/>
      <c r="Q15566"/>
    </row>
    <row r="15567" spans="3:17" x14ac:dyDescent="0.35">
      <c r="C15567"/>
      <c r="D15567"/>
      <c r="E15567"/>
      <c r="F15567"/>
      <c r="G15567"/>
      <c r="H15567"/>
      <c r="I15567"/>
      <c r="J15567"/>
      <c r="K15567"/>
      <c r="L15567"/>
      <c r="M15567"/>
      <c r="N15567"/>
      <c r="O15567"/>
      <c r="P15567"/>
      <c r="Q15567"/>
    </row>
    <row r="15568" spans="3:17" x14ac:dyDescent="0.35">
      <c r="C15568"/>
      <c r="D15568"/>
      <c r="E15568"/>
      <c r="F15568"/>
      <c r="G15568"/>
      <c r="H15568"/>
      <c r="I15568"/>
      <c r="J15568"/>
      <c r="K15568"/>
      <c r="L15568"/>
      <c r="M15568"/>
      <c r="N15568"/>
      <c r="O15568"/>
      <c r="P15568"/>
      <c r="Q15568"/>
    </row>
    <row r="15569" spans="3:17" x14ac:dyDescent="0.35">
      <c r="C15569"/>
      <c r="D15569"/>
      <c r="E15569"/>
      <c r="F15569"/>
      <c r="G15569"/>
      <c r="H15569"/>
      <c r="I15569"/>
      <c r="J15569"/>
      <c r="K15569"/>
      <c r="L15569"/>
      <c r="M15569"/>
      <c r="N15569"/>
      <c r="O15569"/>
      <c r="P15569"/>
      <c r="Q15569"/>
    </row>
    <row r="15570" spans="3:17" x14ac:dyDescent="0.35">
      <c r="C15570"/>
      <c r="D15570"/>
      <c r="E15570"/>
      <c r="F15570"/>
      <c r="G15570"/>
      <c r="H15570"/>
      <c r="I15570"/>
      <c r="J15570"/>
      <c r="K15570"/>
      <c r="L15570"/>
      <c r="M15570"/>
      <c r="N15570"/>
      <c r="O15570"/>
      <c r="P15570"/>
      <c r="Q15570"/>
    </row>
    <row r="15571" spans="3:17" x14ac:dyDescent="0.35">
      <c r="C15571"/>
      <c r="D15571"/>
      <c r="E15571"/>
      <c r="F15571"/>
      <c r="G15571"/>
      <c r="H15571"/>
      <c r="I15571"/>
      <c r="J15571"/>
      <c r="K15571"/>
      <c r="L15571"/>
      <c r="M15571"/>
      <c r="N15571"/>
      <c r="O15571"/>
      <c r="P15571"/>
      <c r="Q15571"/>
    </row>
    <row r="15572" spans="3:17" x14ac:dyDescent="0.35">
      <c r="C15572"/>
      <c r="D15572"/>
      <c r="E15572"/>
      <c r="F15572"/>
      <c r="G15572"/>
      <c r="H15572"/>
      <c r="I15572"/>
      <c r="J15572"/>
      <c r="K15572"/>
      <c r="L15572"/>
      <c r="M15572"/>
      <c r="N15572"/>
      <c r="O15572"/>
      <c r="P15572"/>
      <c r="Q15572"/>
    </row>
    <row r="15573" spans="3:17" x14ac:dyDescent="0.35">
      <c r="C15573"/>
      <c r="D15573"/>
      <c r="E15573"/>
      <c r="F15573"/>
      <c r="G15573"/>
      <c r="H15573"/>
      <c r="I15573"/>
      <c r="J15573"/>
      <c r="K15573"/>
      <c r="L15573"/>
      <c r="M15573"/>
      <c r="N15573"/>
      <c r="O15573"/>
      <c r="P15573"/>
      <c r="Q15573"/>
    </row>
    <row r="15574" spans="3:17" x14ac:dyDescent="0.35">
      <c r="C15574"/>
      <c r="D15574"/>
      <c r="E15574"/>
      <c r="F15574"/>
      <c r="G15574"/>
      <c r="H15574"/>
      <c r="I15574"/>
      <c r="J15574"/>
      <c r="K15574"/>
      <c r="L15574"/>
      <c r="M15574"/>
      <c r="N15574"/>
      <c r="O15574"/>
      <c r="P15574"/>
      <c r="Q15574"/>
    </row>
    <row r="15575" spans="3:17" x14ac:dyDescent="0.35">
      <c r="C15575"/>
      <c r="D15575"/>
      <c r="E15575"/>
      <c r="F15575"/>
      <c r="G15575"/>
      <c r="H15575"/>
      <c r="I15575"/>
      <c r="J15575"/>
      <c r="K15575"/>
      <c r="L15575"/>
      <c r="M15575"/>
      <c r="N15575"/>
      <c r="O15575"/>
      <c r="P15575"/>
      <c r="Q15575"/>
    </row>
    <row r="15576" spans="3:17" x14ac:dyDescent="0.35">
      <c r="C15576"/>
      <c r="D15576"/>
      <c r="E15576"/>
      <c r="F15576"/>
      <c r="G15576"/>
      <c r="H15576"/>
      <c r="I15576"/>
      <c r="J15576"/>
      <c r="K15576"/>
      <c r="L15576"/>
      <c r="M15576"/>
      <c r="N15576"/>
      <c r="O15576"/>
      <c r="P15576"/>
      <c r="Q15576"/>
    </row>
    <row r="15577" spans="3:17" x14ac:dyDescent="0.35">
      <c r="C15577"/>
      <c r="D15577"/>
      <c r="E15577"/>
      <c r="F15577"/>
      <c r="G15577"/>
      <c r="H15577"/>
      <c r="I15577"/>
      <c r="J15577"/>
      <c r="K15577"/>
      <c r="L15577"/>
      <c r="M15577"/>
      <c r="N15577"/>
      <c r="O15577"/>
      <c r="P15577"/>
      <c r="Q15577"/>
    </row>
    <row r="15578" spans="3:17" x14ac:dyDescent="0.35">
      <c r="C15578"/>
      <c r="D15578"/>
      <c r="E15578"/>
      <c r="F15578"/>
      <c r="G15578"/>
      <c r="H15578"/>
      <c r="I15578"/>
      <c r="J15578"/>
      <c r="K15578"/>
      <c r="L15578"/>
      <c r="M15578"/>
      <c r="N15578"/>
      <c r="O15578"/>
      <c r="P15578"/>
      <c r="Q15578"/>
    </row>
    <row r="15579" spans="3:17" x14ac:dyDescent="0.35">
      <c r="C15579"/>
      <c r="D15579"/>
      <c r="E15579"/>
      <c r="F15579"/>
      <c r="G15579"/>
      <c r="H15579"/>
      <c r="I15579"/>
      <c r="J15579"/>
      <c r="K15579"/>
      <c r="L15579"/>
      <c r="M15579"/>
      <c r="N15579"/>
      <c r="O15579"/>
      <c r="P15579"/>
      <c r="Q15579"/>
    </row>
    <row r="15580" spans="3:17" x14ac:dyDescent="0.35">
      <c r="C15580"/>
      <c r="D15580"/>
      <c r="E15580"/>
      <c r="F15580"/>
      <c r="G15580"/>
      <c r="H15580"/>
      <c r="I15580"/>
      <c r="J15580"/>
      <c r="K15580"/>
      <c r="L15580"/>
      <c r="M15580"/>
      <c r="N15580"/>
      <c r="O15580"/>
      <c r="P15580"/>
      <c r="Q15580"/>
    </row>
    <row r="15581" spans="3:17" x14ac:dyDescent="0.35">
      <c r="C15581"/>
      <c r="D15581"/>
      <c r="E15581"/>
      <c r="F15581"/>
      <c r="G15581"/>
      <c r="H15581"/>
      <c r="I15581"/>
      <c r="J15581"/>
      <c r="K15581"/>
      <c r="L15581"/>
      <c r="M15581"/>
      <c r="N15581"/>
      <c r="O15581"/>
      <c r="P15581"/>
      <c r="Q15581"/>
    </row>
    <row r="15582" spans="3:17" x14ac:dyDescent="0.35">
      <c r="C15582"/>
      <c r="D15582"/>
      <c r="E15582"/>
      <c r="F15582"/>
      <c r="G15582"/>
      <c r="H15582"/>
      <c r="I15582"/>
      <c r="J15582"/>
      <c r="K15582"/>
      <c r="L15582"/>
      <c r="M15582"/>
      <c r="N15582"/>
      <c r="O15582"/>
      <c r="P15582"/>
      <c r="Q15582"/>
    </row>
    <row r="15583" spans="3:17" x14ac:dyDescent="0.35">
      <c r="C15583"/>
      <c r="D15583"/>
      <c r="E15583"/>
      <c r="F15583"/>
      <c r="G15583"/>
      <c r="H15583"/>
      <c r="I15583"/>
      <c r="J15583"/>
      <c r="K15583"/>
      <c r="L15583"/>
      <c r="M15583"/>
      <c r="N15583"/>
      <c r="O15583"/>
      <c r="P15583"/>
      <c r="Q15583"/>
    </row>
    <row r="15584" spans="3:17" x14ac:dyDescent="0.35">
      <c r="C15584"/>
      <c r="D15584"/>
      <c r="E15584"/>
      <c r="F15584"/>
      <c r="G15584"/>
      <c r="H15584"/>
      <c r="I15584"/>
      <c r="J15584"/>
      <c r="K15584"/>
      <c r="L15584"/>
      <c r="M15584"/>
      <c r="N15584"/>
      <c r="O15584"/>
      <c r="P15584"/>
      <c r="Q15584"/>
    </row>
    <row r="15585" spans="3:17" x14ac:dyDescent="0.35">
      <c r="C15585"/>
      <c r="D15585"/>
      <c r="E15585"/>
      <c r="F15585"/>
      <c r="G15585"/>
      <c r="H15585"/>
      <c r="I15585"/>
      <c r="J15585"/>
      <c r="K15585"/>
      <c r="L15585"/>
      <c r="M15585"/>
      <c r="N15585"/>
      <c r="O15585"/>
      <c r="P15585"/>
      <c r="Q15585"/>
    </row>
    <row r="15586" spans="3:17" x14ac:dyDescent="0.35">
      <c r="C15586"/>
      <c r="D15586"/>
      <c r="E15586"/>
      <c r="F15586"/>
      <c r="G15586"/>
      <c r="H15586"/>
      <c r="I15586"/>
      <c r="J15586"/>
      <c r="K15586"/>
      <c r="L15586"/>
      <c r="M15586"/>
      <c r="N15586"/>
      <c r="O15586"/>
      <c r="P15586"/>
      <c r="Q15586"/>
    </row>
    <row r="15587" spans="3:17" x14ac:dyDescent="0.35">
      <c r="C15587"/>
      <c r="D15587"/>
      <c r="E15587"/>
      <c r="F15587"/>
      <c r="G15587"/>
      <c r="H15587"/>
      <c r="I15587"/>
      <c r="J15587"/>
      <c r="K15587"/>
      <c r="L15587"/>
      <c r="M15587"/>
      <c r="N15587"/>
      <c r="O15587"/>
      <c r="P15587"/>
      <c r="Q15587"/>
    </row>
    <row r="15588" spans="3:17" x14ac:dyDescent="0.35">
      <c r="C15588"/>
      <c r="D15588"/>
      <c r="E15588"/>
      <c r="F15588"/>
      <c r="G15588"/>
      <c r="H15588"/>
      <c r="I15588"/>
      <c r="J15588"/>
      <c r="K15588"/>
      <c r="L15588"/>
      <c r="M15588"/>
      <c r="N15588"/>
      <c r="O15588"/>
      <c r="P15588"/>
      <c r="Q15588"/>
    </row>
    <row r="15589" spans="3:17" x14ac:dyDescent="0.35">
      <c r="C15589"/>
      <c r="D15589"/>
      <c r="E15589"/>
      <c r="F15589"/>
      <c r="G15589"/>
      <c r="H15589"/>
      <c r="I15589"/>
      <c r="J15589"/>
      <c r="K15589"/>
      <c r="L15589"/>
      <c r="M15589"/>
      <c r="N15589"/>
      <c r="O15589"/>
      <c r="P15589"/>
      <c r="Q15589"/>
    </row>
    <row r="15590" spans="3:17" x14ac:dyDescent="0.35">
      <c r="C15590"/>
      <c r="D15590"/>
      <c r="E15590"/>
      <c r="F15590"/>
      <c r="G15590"/>
      <c r="H15590"/>
      <c r="I15590"/>
      <c r="J15590"/>
      <c r="K15590"/>
      <c r="L15590"/>
      <c r="M15590"/>
      <c r="N15590"/>
      <c r="O15590"/>
      <c r="P15590"/>
      <c r="Q15590"/>
    </row>
    <row r="15591" spans="3:17" x14ac:dyDescent="0.35">
      <c r="C15591"/>
      <c r="D15591"/>
      <c r="E15591"/>
      <c r="F15591"/>
      <c r="G15591"/>
      <c r="H15591"/>
      <c r="I15591"/>
      <c r="J15591"/>
      <c r="K15591"/>
      <c r="L15591"/>
      <c r="M15591"/>
      <c r="N15591"/>
      <c r="O15591"/>
      <c r="P15591"/>
      <c r="Q15591"/>
    </row>
    <row r="15592" spans="3:17" x14ac:dyDescent="0.35">
      <c r="C15592"/>
      <c r="D15592"/>
      <c r="E15592"/>
      <c r="F15592"/>
      <c r="G15592"/>
      <c r="H15592"/>
      <c r="I15592"/>
      <c r="J15592"/>
      <c r="K15592"/>
      <c r="L15592"/>
      <c r="M15592"/>
      <c r="N15592"/>
      <c r="O15592"/>
      <c r="P15592"/>
      <c r="Q15592"/>
    </row>
    <row r="15593" spans="3:17" x14ac:dyDescent="0.35">
      <c r="C15593"/>
      <c r="D15593"/>
      <c r="E15593"/>
      <c r="F15593"/>
      <c r="G15593"/>
      <c r="H15593"/>
      <c r="I15593"/>
      <c r="J15593"/>
      <c r="K15593"/>
      <c r="L15593"/>
      <c r="M15593"/>
      <c r="N15593"/>
      <c r="O15593"/>
      <c r="P15593"/>
      <c r="Q15593"/>
    </row>
    <row r="15594" spans="3:17" x14ac:dyDescent="0.35">
      <c r="C15594"/>
      <c r="D15594"/>
      <c r="E15594"/>
      <c r="F15594"/>
      <c r="G15594"/>
      <c r="H15594"/>
      <c r="I15594"/>
      <c r="J15594"/>
      <c r="K15594"/>
      <c r="L15594"/>
      <c r="M15594"/>
      <c r="N15594"/>
      <c r="O15594"/>
      <c r="P15594"/>
      <c r="Q15594"/>
    </row>
    <row r="15595" spans="3:17" x14ac:dyDescent="0.35">
      <c r="C15595"/>
      <c r="D15595"/>
      <c r="E15595"/>
      <c r="F15595"/>
      <c r="G15595"/>
      <c r="H15595"/>
      <c r="I15595"/>
      <c r="J15595"/>
      <c r="K15595"/>
      <c r="L15595"/>
      <c r="M15595"/>
      <c r="N15595"/>
      <c r="O15595"/>
      <c r="P15595"/>
      <c r="Q15595"/>
    </row>
    <row r="15596" spans="3:17" x14ac:dyDescent="0.35">
      <c r="C15596"/>
      <c r="D15596"/>
      <c r="E15596"/>
      <c r="F15596"/>
      <c r="G15596"/>
      <c r="H15596"/>
      <c r="I15596"/>
      <c r="J15596"/>
      <c r="K15596"/>
      <c r="L15596"/>
      <c r="M15596"/>
      <c r="N15596"/>
      <c r="O15596"/>
      <c r="P15596"/>
      <c r="Q15596"/>
    </row>
    <row r="15597" spans="3:17" x14ac:dyDescent="0.35">
      <c r="C15597"/>
      <c r="D15597"/>
      <c r="E15597"/>
      <c r="F15597"/>
      <c r="G15597"/>
      <c r="H15597"/>
      <c r="I15597"/>
      <c r="J15597"/>
      <c r="K15597"/>
      <c r="L15597"/>
      <c r="M15597"/>
      <c r="N15597"/>
      <c r="O15597"/>
      <c r="P15597"/>
      <c r="Q15597"/>
    </row>
    <row r="15598" spans="3:17" x14ac:dyDescent="0.35">
      <c r="C15598"/>
      <c r="D15598"/>
      <c r="E15598"/>
      <c r="F15598"/>
      <c r="G15598"/>
      <c r="H15598"/>
      <c r="I15598"/>
      <c r="J15598"/>
      <c r="K15598"/>
      <c r="L15598"/>
      <c r="M15598"/>
      <c r="N15598"/>
      <c r="O15598"/>
      <c r="P15598"/>
      <c r="Q15598"/>
    </row>
    <row r="15599" spans="3:17" x14ac:dyDescent="0.35">
      <c r="C15599"/>
      <c r="D15599"/>
      <c r="E15599"/>
      <c r="F15599"/>
      <c r="G15599"/>
      <c r="H15599"/>
      <c r="I15599"/>
      <c r="J15599"/>
      <c r="K15599"/>
      <c r="L15599"/>
      <c r="M15599"/>
      <c r="N15599"/>
      <c r="O15599"/>
      <c r="P15599"/>
      <c r="Q15599"/>
    </row>
    <row r="15600" spans="3:17" x14ac:dyDescent="0.35">
      <c r="C15600"/>
      <c r="D15600"/>
      <c r="E15600"/>
      <c r="F15600"/>
      <c r="G15600"/>
      <c r="H15600"/>
      <c r="I15600"/>
      <c r="J15600"/>
      <c r="K15600"/>
      <c r="L15600"/>
      <c r="M15600"/>
      <c r="N15600"/>
      <c r="O15600"/>
      <c r="P15600"/>
      <c r="Q15600"/>
    </row>
    <row r="15601" spans="3:17" x14ac:dyDescent="0.35">
      <c r="C15601"/>
      <c r="D15601"/>
      <c r="E15601"/>
      <c r="F15601"/>
      <c r="G15601"/>
      <c r="H15601"/>
      <c r="I15601"/>
      <c r="J15601"/>
      <c r="K15601"/>
      <c r="L15601"/>
      <c r="M15601"/>
      <c r="N15601"/>
      <c r="O15601"/>
      <c r="P15601"/>
      <c r="Q15601"/>
    </row>
    <row r="15602" spans="3:17" x14ac:dyDescent="0.35">
      <c r="C15602"/>
      <c r="D15602"/>
      <c r="E15602"/>
      <c r="F15602"/>
      <c r="G15602"/>
      <c r="H15602"/>
      <c r="I15602"/>
      <c r="J15602"/>
      <c r="K15602"/>
      <c r="L15602"/>
      <c r="M15602"/>
      <c r="N15602"/>
      <c r="O15602"/>
      <c r="P15602"/>
      <c r="Q15602"/>
    </row>
    <row r="15603" spans="3:17" x14ac:dyDescent="0.35">
      <c r="C15603"/>
      <c r="D15603"/>
      <c r="E15603"/>
      <c r="F15603"/>
      <c r="G15603"/>
      <c r="H15603"/>
      <c r="I15603"/>
      <c r="J15603"/>
      <c r="K15603"/>
      <c r="L15603"/>
      <c r="M15603"/>
      <c r="N15603"/>
      <c r="O15603"/>
      <c r="P15603"/>
      <c r="Q15603"/>
    </row>
    <row r="15604" spans="3:17" x14ac:dyDescent="0.35">
      <c r="C15604"/>
      <c r="D15604"/>
      <c r="E15604"/>
      <c r="F15604"/>
      <c r="G15604"/>
      <c r="H15604"/>
      <c r="I15604"/>
      <c r="J15604"/>
      <c r="K15604"/>
      <c r="L15604"/>
      <c r="M15604"/>
      <c r="N15604"/>
      <c r="O15604"/>
      <c r="P15604"/>
      <c r="Q15604"/>
    </row>
    <row r="15605" spans="3:17" x14ac:dyDescent="0.35">
      <c r="C15605"/>
      <c r="D15605"/>
      <c r="E15605"/>
      <c r="F15605"/>
      <c r="G15605"/>
      <c r="H15605"/>
      <c r="I15605"/>
      <c r="J15605"/>
      <c r="K15605"/>
      <c r="L15605"/>
      <c r="M15605"/>
      <c r="N15605"/>
      <c r="O15605"/>
      <c r="P15605"/>
      <c r="Q15605"/>
    </row>
    <row r="15606" spans="3:17" x14ac:dyDescent="0.35">
      <c r="C15606"/>
      <c r="D15606"/>
      <c r="E15606"/>
      <c r="F15606"/>
      <c r="G15606"/>
      <c r="H15606"/>
      <c r="I15606"/>
      <c r="J15606"/>
      <c r="K15606"/>
      <c r="L15606"/>
      <c r="M15606"/>
      <c r="N15606"/>
      <c r="O15606"/>
      <c r="P15606"/>
      <c r="Q15606"/>
    </row>
    <row r="15607" spans="3:17" x14ac:dyDescent="0.35">
      <c r="C15607"/>
      <c r="D15607"/>
      <c r="E15607"/>
      <c r="F15607"/>
      <c r="G15607"/>
      <c r="H15607"/>
      <c r="I15607"/>
      <c r="J15607"/>
      <c r="K15607"/>
      <c r="L15607"/>
      <c r="M15607"/>
      <c r="N15607"/>
      <c r="O15607"/>
      <c r="P15607"/>
      <c r="Q15607"/>
    </row>
    <row r="15608" spans="3:17" x14ac:dyDescent="0.35">
      <c r="C15608"/>
      <c r="D15608"/>
      <c r="E15608"/>
      <c r="F15608"/>
      <c r="G15608"/>
      <c r="H15608"/>
      <c r="I15608"/>
      <c r="J15608"/>
      <c r="K15608"/>
      <c r="L15608"/>
      <c r="M15608"/>
      <c r="N15608"/>
      <c r="O15608"/>
      <c r="P15608"/>
      <c r="Q15608"/>
    </row>
    <row r="15609" spans="3:17" x14ac:dyDescent="0.35">
      <c r="C15609"/>
      <c r="D15609"/>
      <c r="E15609"/>
      <c r="F15609"/>
      <c r="G15609"/>
      <c r="H15609"/>
      <c r="I15609"/>
      <c r="J15609"/>
      <c r="K15609"/>
      <c r="L15609"/>
      <c r="M15609"/>
      <c r="N15609"/>
      <c r="O15609"/>
      <c r="P15609"/>
      <c r="Q15609"/>
    </row>
    <row r="15610" spans="3:17" x14ac:dyDescent="0.35">
      <c r="C15610"/>
      <c r="D15610"/>
      <c r="E15610"/>
      <c r="F15610"/>
      <c r="G15610"/>
      <c r="H15610"/>
      <c r="I15610"/>
      <c r="J15610"/>
      <c r="K15610"/>
      <c r="L15610"/>
      <c r="M15610"/>
      <c r="N15610"/>
      <c r="O15610"/>
      <c r="P15610"/>
      <c r="Q15610"/>
    </row>
    <row r="15611" spans="3:17" x14ac:dyDescent="0.35">
      <c r="C15611"/>
      <c r="D15611"/>
      <c r="E15611"/>
      <c r="F15611"/>
      <c r="G15611"/>
      <c r="H15611"/>
      <c r="I15611"/>
      <c r="J15611"/>
      <c r="K15611"/>
      <c r="L15611"/>
      <c r="M15611"/>
      <c r="N15611"/>
      <c r="O15611"/>
      <c r="P15611"/>
      <c r="Q15611"/>
    </row>
    <row r="15612" spans="3:17" x14ac:dyDescent="0.35">
      <c r="C15612"/>
      <c r="D15612"/>
      <c r="E15612"/>
      <c r="F15612"/>
      <c r="G15612"/>
      <c r="H15612"/>
      <c r="I15612"/>
      <c r="J15612"/>
      <c r="K15612"/>
      <c r="L15612"/>
      <c r="M15612"/>
      <c r="N15612"/>
      <c r="O15612"/>
      <c r="P15612"/>
      <c r="Q15612"/>
    </row>
    <row r="15613" spans="3:17" x14ac:dyDescent="0.35">
      <c r="C15613"/>
      <c r="D15613"/>
      <c r="E15613"/>
      <c r="F15613"/>
      <c r="G15613"/>
      <c r="H15613"/>
      <c r="I15613"/>
      <c r="J15613"/>
      <c r="K15613"/>
      <c r="L15613"/>
      <c r="M15613"/>
      <c r="N15613"/>
      <c r="O15613"/>
      <c r="P15613"/>
      <c r="Q15613"/>
    </row>
    <row r="15614" spans="3:17" x14ac:dyDescent="0.35">
      <c r="C15614"/>
      <c r="D15614"/>
      <c r="E15614"/>
      <c r="F15614"/>
      <c r="G15614"/>
      <c r="H15614"/>
      <c r="I15614"/>
      <c r="J15614"/>
      <c r="K15614"/>
      <c r="L15614"/>
      <c r="M15614"/>
      <c r="N15614"/>
      <c r="O15614"/>
      <c r="P15614"/>
      <c r="Q15614"/>
    </row>
    <row r="15615" spans="3:17" x14ac:dyDescent="0.35">
      <c r="C15615"/>
      <c r="D15615"/>
      <c r="E15615"/>
      <c r="F15615"/>
      <c r="G15615"/>
      <c r="H15615"/>
      <c r="I15615"/>
      <c r="J15615"/>
      <c r="K15615"/>
      <c r="L15615"/>
      <c r="M15615"/>
      <c r="N15615"/>
      <c r="O15615"/>
      <c r="P15615"/>
      <c r="Q15615"/>
    </row>
    <row r="15616" spans="3:17" x14ac:dyDescent="0.35">
      <c r="C15616"/>
      <c r="D15616"/>
      <c r="E15616"/>
      <c r="F15616"/>
      <c r="G15616"/>
      <c r="H15616"/>
      <c r="I15616"/>
      <c r="J15616"/>
      <c r="K15616"/>
      <c r="L15616"/>
      <c r="M15616"/>
      <c r="N15616"/>
      <c r="O15616"/>
      <c r="P15616"/>
      <c r="Q15616"/>
    </row>
    <row r="15617" spans="3:17" x14ac:dyDescent="0.35">
      <c r="C15617"/>
      <c r="D15617"/>
      <c r="E15617"/>
      <c r="F15617"/>
      <c r="G15617"/>
      <c r="H15617"/>
      <c r="I15617"/>
      <c r="J15617"/>
      <c r="K15617"/>
      <c r="L15617"/>
      <c r="M15617"/>
      <c r="N15617"/>
      <c r="O15617"/>
      <c r="P15617"/>
      <c r="Q15617"/>
    </row>
    <row r="15618" spans="3:17" x14ac:dyDescent="0.35">
      <c r="C15618"/>
      <c r="D15618"/>
      <c r="E15618"/>
      <c r="F15618"/>
      <c r="G15618"/>
      <c r="H15618"/>
      <c r="I15618"/>
      <c r="J15618"/>
      <c r="K15618"/>
      <c r="L15618"/>
      <c r="M15618"/>
      <c r="N15618"/>
      <c r="O15618"/>
      <c r="P15618"/>
      <c r="Q15618"/>
    </row>
    <row r="15619" spans="3:17" x14ac:dyDescent="0.35">
      <c r="C15619"/>
      <c r="D15619"/>
      <c r="E15619"/>
      <c r="F15619"/>
      <c r="G15619"/>
      <c r="H15619"/>
      <c r="I15619"/>
      <c r="J15619"/>
      <c r="K15619"/>
      <c r="L15619"/>
      <c r="M15619"/>
      <c r="N15619"/>
      <c r="O15619"/>
      <c r="P15619"/>
      <c r="Q15619"/>
    </row>
    <row r="15620" spans="3:17" x14ac:dyDescent="0.35">
      <c r="C15620"/>
      <c r="D15620"/>
      <c r="E15620"/>
      <c r="F15620"/>
      <c r="G15620"/>
      <c r="H15620"/>
      <c r="I15620"/>
      <c r="J15620"/>
      <c r="K15620"/>
      <c r="L15620"/>
      <c r="M15620"/>
      <c r="N15620"/>
      <c r="O15620"/>
      <c r="P15620"/>
      <c r="Q15620"/>
    </row>
    <row r="15621" spans="3:17" x14ac:dyDescent="0.35">
      <c r="C15621"/>
      <c r="D15621"/>
      <c r="E15621"/>
      <c r="F15621"/>
      <c r="G15621"/>
      <c r="H15621"/>
      <c r="I15621"/>
      <c r="J15621"/>
      <c r="K15621"/>
      <c r="L15621"/>
      <c r="M15621"/>
      <c r="N15621"/>
      <c r="O15621"/>
      <c r="P15621"/>
      <c r="Q15621"/>
    </row>
    <row r="15622" spans="3:17" x14ac:dyDescent="0.35">
      <c r="C15622"/>
      <c r="D15622"/>
      <c r="E15622"/>
      <c r="F15622"/>
      <c r="G15622"/>
      <c r="H15622"/>
      <c r="I15622"/>
      <c r="J15622"/>
      <c r="K15622"/>
      <c r="L15622"/>
      <c r="M15622"/>
      <c r="N15622"/>
      <c r="O15622"/>
      <c r="P15622"/>
      <c r="Q15622"/>
    </row>
    <row r="15623" spans="3:17" x14ac:dyDescent="0.35">
      <c r="C15623"/>
      <c r="D15623"/>
      <c r="E15623"/>
      <c r="F15623"/>
      <c r="G15623"/>
      <c r="H15623"/>
      <c r="I15623"/>
      <c r="J15623"/>
      <c r="K15623"/>
      <c r="L15623"/>
      <c r="M15623"/>
      <c r="N15623"/>
      <c r="O15623"/>
      <c r="P15623"/>
      <c r="Q15623"/>
    </row>
    <row r="15624" spans="3:17" x14ac:dyDescent="0.35">
      <c r="C15624"/>
      <c r="D15624"/>
      <c r="E15624"/>
      <c r="F15624"/>
      <c r="G15624"/>
      <c r="H15624"/>
      <c r="I15624"/>
      <c r="J15624"/>
      <c r="K15624"/>
      <c r="L15624"/>
      <c r="M15624"/>
      <c r="N15624"/>
      <c r="O15624"/>
      <c r="P15624"/>
      <c r="Q15624"/>
    </row>
    <row r="15625" spans="3:17" x14ac:dyDescent="0.35">
      <c r="C15625"/>
      <c r="D15625"/>
      <c r="E15625"/>
      <c r="F15625"/>
      <c r="G15625"/>
      <c r="H15625"/>
      <c r="I15625"/>
      <c r="J15625"/>
      <c r="K15625"/>
      <c r="L15625"/>
      <c r="M15625"/>
      <c r="N15625"/>
      <c r="O15625"/>
      <c r="P15625"/>
      <c r="Q15625"/>
    </row>
    <row r="15626" spans="3:17" x14ac:dyDescent="0.35">
      <c r="C15626"/>
      <c r="D15626"/>
      <c r="E15626"/>
      <c r="F15626"/>
      <c r="G15626"/>
      <c r="H15626"/>
      <c r="I15626"/>
      <c r="J15626"/>
      <c r="K15626"/>
      <c r="L15626"/>
      <c r="M15626"/>
      <c r="N15626"/>
      <c r="O15626"/>
      <c r="P15626"/>
      <c r="Q15626"/>
    </row>
    <row r="15627" spans="3:17" x14ac:dyDescent="0.35">
      <c r="C15627"/>
      <c r="D15627"/>
      <c r="E15627"/>
      <c r="F15627"/>
      <c r="G15627"/>
      <c r="H15627"/>
      <c r="I15627"/>
      <c r="J15627"/>
      <c r="K15627"/>
      <c r="L15627"/>
      <c r="M15627"/>
      <c r="N15627"/>
      <c r="O15627"/>
      <c r="P15627"/>
      <c r="Q15627"/>
    </row>
    <row r="15628" spans="3:17" x14ac:dyDescent="0.35">
      <c r="C15628"/>
      <c r="D15628"/>
      <c r="E15628"/>
      <c r="F15628"/>
      <c r="G15628"/>
      <c r="H15628"/>
      <c r="I15628"/>
      <c r="J15628"/>
      <c r="K15628"/>
      <c r="L15628"/>
      <c r="M15628"/>
      <c r="N15628"/>
      <c r="O15628"/>
      <c r="P15628"/>
      <c r="Q15628"/>
    </row>
    <row r="15629" spans="3:17" x14ac:dyDescent="0.35">
      <c r="C15629"/>
      <c r="D15629"/>
      <c r="E15629"/>
      <c r="F15629"/>
      <c r="G15629"/>
      <c r="H15629"/>
      <c r="I15629"/>
      <c r="J15629"/>
      <c r="K15629"/>
      <c r="L15629"/>
      <c r="M15629"/>
      <c r="N15629"/>
      <c r="O15629"/>
      <c r="P15629"/>
      <c r="Q15629"/>
    </row>
    <row r="15630" spans="3:17" x14ac:dyDescent="0.35">
      <c r="C15630"/>
      <c r="D15630"/>
      <c r="E15630"/>
      <c r="F15630"/>
      <c r="G15630"/>
      <c r="H15630"/>
      <c r="I15630"/>
      <c r="J15630"/>
      <c r="K15630"/>
      <c r="L15630"/>
      <c r="M15630"/>
      <c r="N15630"/>
      <c r="O15630"/>
      <c r="P15630"/>
      <c r="Q15630"/>
    </row>
    <row r="15631" spans="3:17" x14ac:dyDescent="0.35">
      <c r="C15631"/>
      <c r="D15631"/>
      <c r="E15631"/>
      <c r="F15631"/>
      <c r="G15631"/>
      <c r="H15631"/>
      <c r="I15631"/>
      <c r="J15631"/>
      <c r="K15631"/>
      <c r="L15631"/>
      <c r="M15631"/>
      <c r="N15631"/>
      <c r="O15631"/>
      <c r="P15631"/>
      <c r="Q15631"/>
    </row>
    <row r="15632" spans="3:17" x14ac:dyDescent="0.35">
      <c r="C15632"/>
      <c r="D15632"/>
      <c r="E15632"/>
      <c r="F15632"/>
      <c r="G15632"/>
      <c r="H15632"/>
      <c r="I15632"/>
      <c r="J15632"/>
      <c r="K15632"/>
      <c r="L15632"/>
      <c r="M15632"/>
      <c r="N15632"/>
      <c r="O15632"/>
      <c r="P15632"/>
      <c r="Q15632"/>
    </row>
    <row r="15633" spans="3:17" x14ac:dyDescent="0.35">
      <c r="C15633"/>
      <c r="D15633"/>
      <c r="E15633"/>
      <c r="F15633"/>
      <c r="G15633"/>
      <c r="H15633"/>
      <c r="I15633"/>
      <c r="J15633"/>
      <c r="K15633"/>
      <c r="L15633"/>
      <c r="M15633"/>
      <c r="N15633"/>
      <c r="O15633"/>
      <c r="P15633"/>
      <c r="Q15633"/>
    </row>
    <row r="15634" spans="3:17" x14ac:dyDescent="0.35">
      <c r="C15634"/>
      <c r="D15634"/>
      <c r="E15634"/>
      <c r="F15634"/>
      <c r="G15634"/>
      <c r="H15634"/>
      <c r="I15634"/>
      <c r="J15634"/>
      <c r="K15634"/>
      <c r="L15634"/>
      <c r="M15634"/>
      <c r="N15634"/>
      <c r="O15634"/>
      <c r="P15634"/>
      <c r="Q15634"/>
    </row>
    <row r="15635" spans="3:17" x14ac:dyDescent="0.35">
      <c r="C15635"/>
      <c r="D15635"/>
      <c r="E15635"/>
      <c r="F15635"/>
      <c r="G15635"/>
      <c r="H15635"/>
      <c r="I15635"/>
      <c r="J15635"/>
      <c r="K15635"/>
      <c r="L15635"/>
      <c r="M15635"/>
      <c r="N15635"/>
      <c r="O15635"/>
      <c r="P15635"/>
      <c r="Q15635"/>
    </row>
    <row r="15636" spans="3:17" x14ac:dyDescent="0.35">
      <c r="C15636"/>
      <c r="D15636"/>
      <c r="E15636"/>
      <c r="F15636"/>
      <c r="G15636"/>
      <c r="H15636"/>
      <c r="I15636"/>
      <c r="J15636"/>
      <c r="K15636"/>
      <c r="L15636"/>
      <c r="M15636"/>
      <c r="N15636"/>
      <c r="O15636"/>
      <c r="P15636"/>
      <c r="Q15636"/>
    </row>
    <row r="15637" spans="3:17" x14ac:dyDescent="0.35">
      <c r="C15637"/>
      <c r="D15637"/>
      <c r="E15637"/>
      <c r="F15637"/>
      <c r="G15637"/>
      <c r="H15637"/>
      <c r="I15637"/>
      <c r="J15637"/>
      <c r="K15637"/>
      <c r="L15637"/>
      <c r="M15637"/>
      <c r="N15637"/>
      <c r="O15637"/>
      <c r="P15637"/>
      <c r="Q15637"/>
    </row>
    <row r="15638" spans="3:17" x14ac:dyDescent="0.35">
      <c r="C15638"/>
      <c r="D15638"/>
      <c r="E15638"/>
      <c r="F15638"/>
      <c r="G15638"/>
      <c r="H15638"/>
      <c r="I15638"/>
      <c r="J15638"/>
      <c r="K15638"/>
      <c r="L15638"/>
      <c r="M15638"/>
      <c r="N15638"/>
      <c r="O15638"/>
      <c r="P15638"/>
      <c r="Q15638"/>
    </row>
    <row r="15639" spans="3:17" x14ac:dyDescent="0.35">
      <c r="C15639"/>
      <c r="D15639"/>
      <c r="E15639"/>
      <c r="F15639"/>
      <c r="G15639"/>
      <c r="H15639"/>
      <c r="I15639"/>
      <c r="J15639"/>
      <c r="K15639"/>
      <c r="L15639"/>
      <c r="M15639"/>
      <c r="N15639"/>
      <c r="O15639"/>
      <c r="P15639"/>
      <c r="Q15639"/>
    </row>
    <row r="15640" spans="3:17" x14ac:dyDescent="0.35">
      <c r="C15640"/>
      <c r="D15640"/>
      <c r="E15640"/>
      <c r="F15640"/>
      <c r="G15640"/>
      <c r="H15640"/>
      <c r="I15640"/>
      <c r="J15640"/>
      <c r="K15640"/>
      <c r="L15640"/>
      <c r="M15640"/>
      <c r="N15640"/>
      <c r="O15640"/>
      <c r="P15640"/>
      <c r="Q15640"/>
    </row>
    <row r="15641" spans="3:17" x14ac:dyDescent="0.35">
      <c r="C15641"/>
      <c r="D15641"/>
      <c r="E15641"/>
      <c r="F15641"/>
      <c r="G15641"/>
      <c r="H15641"/>
      <c r="I15641"/>
      <c r="J15641"/>
      <c r="K15641"/>
      <c r="L15641"/>
      <c r="M15641"/>
      <c r="N15641"/>
      <c r="O15641"/>
      <c r="P15641"/>
      <c r="Q15641"/>
    </row>
    <row r="15642" spans="3:17" x14ac:dyDescent="0.35">
      <c r="C15642"/>
      <c r="D15642"/>
      <c r="E15642"/>
      <c r="F15642"/>
      <c r="G15642"/>
      <c r="H15642"/>
      <c r="I15642"/>
      <c r="J15642"/>
      <c r="K15642"/>
      <c r="L15642"/>
      <c r="M15642"/>
      <c r="N15642"/>
      <c r="O15642"/>
      <c r="P15642"/>
      <c r="Q15642"/>
    </row>
    <row r="15643" spans="3:17" x14ac:dyDescent="0.35">
      <c r="C15643"/>
      <c r="D15643"/>
      <c r="E15643"/>
      <c r="F15643"/>
      <c r="G15643"/>
      <c r="H15643"/>
      <c r="I15643"/>
      <c r="J15643"/>
      <c r="K15643"/>
      <c r="L15643"/>
      <c r="M15643"/>
      <c r="N15643"/>
      <c r="O15643"/>
      <c r="P15643"/>
      <c r="Q15643"/>
    </row>
    <row r="15644" spans="3:17" x14ac:dyDescent="0.35">
      <c r="C15644"/>
      <c r="D15644"/>
      <c r="E15644"/>
      <c r="F15644"/>
      <c r="G15644"/>
      <c r="H15644"/>
      <c r="I15644"/>
      <c r="J15644"/>
      <c r="K15644"/>
      <c r="L15644"/>
      <c r="M15644"/>
      <c r="N15644"/>
      <c r="O15644"/>
      <c r="P15644"/>
      <c r="Q15644"/>
    </row>
    <row r="15645" spans="3:17" x14ac:dyDescent="0.35">
      <c r="C15645"/>
      <c r="D15645"/>
      <c r="E15645"/>
      <c r="F15645"/>
      <c r="G15645"/>
      <c r="H15645"/>
      <c r="I15645"/>
      <c r="J15645"/>
      <c r="K15645"/>
      <c r="L15645"/>
      <c r="M15645"/>
      <c r="N15645"/>
      <c r="O15645"/>
      <c r="P15645"/>
      <c r="Q15645"/>
    </row>
    <row r="15646" spans="3:17" x14ac:dyDescent="0.35">
      <c r="C15646"/>
      <c r="D15646"/>
      <c r="E15646"/>
      <c r="F15646"/>
      <c r="G15646"/>
      <c r="H15646"/>
      <c r="I15646"/>
      <c r="J15646"/>
      <c r="K15646"/>
      <c r="L15646"/>
      <c r="M15646"/>
      <c r="N15646"/>
      <c r="O15646"/>
      <c r="P15646"/>
      <c r="Q15646"/>
    </row>
    <row r="15647" spans="3:17" x14ac:dyDescent="0.35">
      <c r="C15647"/>
      <c r="D15647"/>
      <c r="E15647"/>
      <c r="F15647"/>
      <c r="G15647"/>
      <c r="H15647"/>
      <c r="I15647"/>
      <c r="J15647"/>
      <c r="K15647"/>
      <c r="L15647"/>
      <c r="M15647"/>
      <c r="N15647"/>
      <c r="O15647"/>
      <c r="P15647"/>
      <c r="Q15647"/>
    </row>
    <row r="15648" spans="3:17" x14ac:dyDescent="0.35">
      <c r="C15648"/>
      <c r="D15648"/>
      <c r="E15648"/>
      <c r="F15648"/>
      <c r="G15648"/>
      <c r="H15648"/>
      <c r="I15648"/>
      <c r="J15648"/>
      <c r="K15648"/>
      <c r="L15648"/>
      <c r="M15648"/>
      <c r="N15648"/>
      <c r="O15648"/>
      <c r="P15648"/>
      <c r="Q15648"/>
    </row>
    <row r="15649" spans="3:17" x14ac:dyDescent="0.35">
      <c r="C15649"/>
      <c r="D15649"/>
      <c r="E15649"/>
      <c r="F15649"/>
      <c r="G15649"/>
      <c r="H15649"/>
      <c r="I15649"/>
      <c r="J15649"/>
      <c r="K15649"/>
      <c r="L15649"/>
      <c r="M15649"/>
      <c r="N15649"/>
      <c r="O15649"/>
      <c r="P15649"/>
      <c r="Q15649"/>
    </row>
    <row r="15650" spans="3:17" x14ac:dyDescent="0.35">
      <c r="C15650"/>
      <c r="D15650"/>
      <c r="E15650"/>
      <c r="F15650"/>
      <c r="G15650"/>
      <c r="H15650"/>
      <c r="I15650"/>
      <c r="J15650"/>
      <c r="K15650"/>
      <c r="L15650"/>
      <c r="M15650"/>
      <c r="N15650"/>
      <c r="O15650"/>
      <c r="P15650"/>
      <c r="Q15650"/>
    </row>
    <row r="15651" spans="3:17" x14ac:dyDescent="0.35">
      <c r="C15651"/>
      <c r="D15651"/>
      <c r="E15651"/>
      <c r="F15651"/>
      <c r="G15651"/>
      <c r="H15651"/>
      <c r="I15651"/>
      <c r="J15651"/>
      <c r="K15651"/>
      <c r="L15651"/>
      <c r="M15651"/>
      <c r="N15651"/>
      <c r="O15651"/>
      <c r="P15651"/>
      <c r="Q15651"/>
    </row>
    <row r="15652" spans="3:17" x14ac:dyDescent="0.35">
      <c r="C15652"/>
      <c r="D15652"/>
      <c r="E15652"/>
      <c r="F15652"/>
      <c r="G15652"/>
      <c r="H15652"/>
      <c r="I15652"/>
      <c r="J15652"/>
      <c r="K15652"/>
      <c r="L15652"/>
      <c r="M15652"/>
      <c r="N15652"/>
      <c r="O15652"/>
      <c r="P15652"/>
      <c r="Q15652"/>
    </row>
    <row r="15653" spans="3:17" x14ac:dyDescent="0.35">
      <c r="C15653"/>
      <c r="D15653"/>
      <c r="E15653"/>
      <c r="F15653"/>
      <c r="G15653"/>
      <c r="H15653"/>
      <c r="I15653"/>
      <c r="J15653"/>
      <c r="K15653"/>
      <c r="L15653"/>
      <c r="M15653"/>
      <c r="N15653"/>
      <c r="O15653"/>
      <c r="P15653"/>
      <c r="Q15653"/>
    </row>
    <row r="15654" spans="3:17" x14ac:dyDescent="0.35">
      <c r="C15654"/>
      <c r="D15654"/>
      <c r="E15654"/>
      <c r="F15654"/>
      <c r="G15654"/>
      <c r="H15654"/>
      <c r="I15654"/>
      <c r="J15654"/>
      <c r="K15654"/>
      <c r="L15654"/>
      <c r="M15654"/>
      <c r="N15654"/>
      <c r="O15654"/>
      <c r="P15654"/>
      <c r="Q15654"/>
    </row>
    <row r="15655" spans="3:17" x14ac:dyDescent="0.35">
      <c r="C15655"/>
      <c r="D15655"/>
      <c r="E15655"/>
      <c r="F15655"/>
      <c r="G15655"/>
      <c r="H15655"/>
      <c r="I15655"/>
      <c r="J15655"/>
      <c r="K15655"/>
      <c r="L15655"/>
      <c r="M15655"/>
      <c r="N15655"/>
      <c r="O15655"/>
      <c r="P15655"/>
      <c r="Q15655"/>
    </row>
    <row r="15656" spans="3:17" x14ac:dyDescent="0.35">
      <c r="C15656"/>
      <c r="D15656"/>
      <c r="E15656"/>
      <c r="F15656"/>
      <c r="G15656"/>
      <c r="H15656"/>
      <c r="I15656"/>
      <c r="J15656"/>
      <c r="K15656"/>
      <c r="L15656"/>
      <c r="M15656"/>
      <c r="N15656"/>
      <c r="O15656"/>
      <c r="P15656"/>
      <c r="Q15656"/>
    </row>
    <row r="15657" spans="3:17" x14ac:dyDescent="0.35">
      <c r="C15657"/>
      <c r="D15657"/>
      <c r="E15657"/>
      <c r="F15657"/>
      <c r="G15657"/>
      <c r="H15657"/>
      <c r="I15657"/>
      <c r="J15657"/>
      <c r="K15657"/>
      <c r="L15657"/>
      <c r="M15657"/>
      <c r="N15657"/>
      <c r="O15657"/>
      <c r="P15657"/>
      <c r="Q15657"/>
    </row>
    <row r="15658" spans="3:17" x14ac:dyDescent="0.35">
      <c r="C15658"/>
      <c r="D15658"/>
      <c r="E15658"/>
      <c r="F15658"/>
      <c r="G15658"/>
      <c r="H15658"/>
      <c r="I15658"/>
      <c r="J15658"/>
      <c r="K15658"/>
      <c r="L15658"/>
      <c r="M15658"/>
      <c r="N15658"/>
      <c r="O15658"/>
      <c r="P15658"/>
      <c r="Q15658"/>
    </row>
    <row r="15659" spans="3:17" x14ac:dyDescent="0.35">
      <c r="C15659"/>
      <c r="D15659"/>
      <c r="E15659"/>
      <c r="F15659"/>
      <c r="G15659"/>
      <c r="H15659"/>
      <c r="I15659"/>
      <c r="J15659"/>
      <c r="K15659"/>
      <c r="L15659"/>
      <c r="M15659"/>
      <c r="N15659"/>
      <c r="O15659"/>
      <c r="P15659"/>
      <c r="Q15659"/>
    </row>
    <row r="15660" spans="3:17" x14ac:dyDescent="0.35">
      <c r="C15660"/>
      <c r="D15660"/>
      <c r="E15660"/>
      <c r="F15660"/>
      <c r="G15660"/>
      <c r="H15660"/>
      <c r="I15660"/>
      <c r="J15660"/>
      <c r="K15660"/>
      <c r="L15660"/>
      <c r="M15660"/>
      <c r="N15660"/>
      <c r="O15660"/>
      <c r="P15660"/>
      <c r="Q15660"/>
    </row>
    <row r="15661" spans="3:17" x14ac:dyDescent="0.35">
      <c r="C15661"/>
      <c r="D15661"/>
      <c r="E15661"/>
      <c r="F15661"/>
      <c r="G15661"/>
      <c r="H15661"/>
      <c r="I15661"/>
      <c r="J15661"/>
      <c r="K15661"/>
      <c r="L15661"/>
      <c r="M15661"/>
      <c r="N15661"/>
      <c r="O15661"/>
      <c r="P15661"/>
      <c r="Q15661"/>
    </row>
    <row r="15662" spans="3:17" x14ac:dyDescent="0.35">
      <c r="C15662"/>
      <c r="D15662"/>
      <c r="E15662"/>
      <c r="F15662"/>
      <c r="G15662"/>
      <c r="H15662"/>
      <c r="I15662"/>
      <c r="J15662"/>
      <c r="K15662"/>
      <c r="L15662"/>
      <c r="M15662"/>
      <c r="N15662"/>
      <c r="O15662"/>
      <c r="P15662"/>
      <c r="Q15662"/>
    </row>
    <row r="15663" spans="3:17" x14ac:dyDescent="0.35">
      <c r="C15663"/>
      <c r="D15663"/>
      <c r="E15663"/>
      <c r="F15663"/>
      <c r="G15663"/>
      <c r="H15663"/>
      <c r="I15663"/>
      <c r="J15663"/>
      <c r="K15663"/>
      <c r="L15663"/>
      <c r="M15663"/>
      <c r="N15663"/>
      <c r="O15663"/>
      <c r="P15663"/>
      <c r="Q15663"/>
    </row>
    <row r="15664" spans="3:17" x14ac:dyDescent="0.35">
      <c r="C15664"/>
      <c r="D15664"/>
      <c r="E15664"/>
      <c r="F15664"/>
      <c r="G15664"/>
      <c r="H15664"/>
      <c r="I15664"/>
      <c r="J15664"/>
      <c r="K15664"/>
      <c r="L15664"/>
      <c r="M15664"/>
      <c r="N15664"/>
      <c r="O15664"/>
      <c r="P15664"/>
      <c r="Q15664"/>
    </row>
    <row r="15665" spans="3:17" x14ac:dyDescent="0.35">
      <c r="C15665"/>
      <c r="D15665"/>
      <c r="E15665"/>
      <c r="F15665"/>
      <c r="G15665"/>
      <c r="H15665"/>
      <c r="I15665"/>
      <c r="J15665"/>
      <c r="K15665"/>
      <c r="L15665"/>
      <c r="M15665"/>
      <c r="N15665"/>
      <c r="O15665"/>
      <c r="P15665"/>
      <c r="Q15665"/>
    </row>
    <row r="15666" spans="3:17" x14ac:dyDescent="0.35">
      <c r="C15666"/>
      <c r="D15666"/>
      <c r="E15666"/>
      <c r="F15666"/>
      <c r="G15666"/>
      <c r="H15666"/>
      <c r="I15666"/>
      <c r="J15666"/>
      <c r="K15666"/>
      <c r="L15666"/>
      <c r="M15666"/>
      <c r="N15666"/>
      <c r="O15666"/>
      <c r="P15666"/>
      <c r="Q15666"/>
    </row>
    <row r="15667" spans="3:17" x14ac:dyDescent="0.35">
      <c r="C15667"/>
      <c r="D15667"/>
      <c r="E15667"/>
      <c r="F15667"/>
      <c r="G15667"/>
      <c r="H15667"/>
      <c r="I15667"/>
      <c r="J15667"/>
      <c r="K15667"/>
      <c r="L15667"/>
      <c r="M15667"/>
      <c r="N15667"/>
      <c r="O15667"/>
      <c r="P15667"/>
      <c r="Q15667"/>
    </row>
    <row r="15668" spans="3:17" x14ac:dyDescent="0.35">
      <c r="C15668"/>
      <c r="D15668"/>
      <c r="E15668"/>
      <c r="F15668"/>
      <c r="G15668"/>
      <c r="H15668"/>
      <c r="I15668"/>
      <c r="J15668"/>
      <c r="K15668"/>
      <c r="L15668"/>
      <c r="M15668"/>
      <c r="N15668"/>
      <c r="O15668"/>
      <c r="P15668"/>
      <c r="Q15668"/>
    </row>
    <row r="15669" spans="3:17" x14ac:dyDescent="0.35">
      <c r="C15669"/>
      <c r="D15669"/>
      <c r="E15669"/>
      <c r="F15669"/>
      <c r="G15669"/>
      <c r="H15669"/>
      <c r="I15669"/>
      <c r="J15669"/>
      <c r="K15669"/>
      <c r="L15669"/>
      <c r="M15669"/>
      <c r="N15669"/>
      <c r="O15669"/>
      <c r="P15669"/>
      <c r="Q15669"/>
    </row>
    <row r="15670" spans="3:17" x14ac:dyDescent="0.35">
      <c r="C15670"/>
      <c r="D15670"/>
      <c r="E15670"/>
      <c r="F15670"/>
      <c r="G15670"/>
      <c r="H15670"/>
      <c r="I15670"/>
      <c r="J15670"/>
      <c r="K15670"/>
      <c r="L15670"/>
      <c r="M15670"/>
      <c r="N15670"/>
      <c r="O15670"/>
      <c r="P15670"/>
      <c r="Q15670"/>
    </row>
    <row r="15671" spans="3:17" x14ac:dyDescent="0.35">
      <c r="C15671"/>
      <c r="D15671"/>
      <c r="E15671"/>
      <c r="F15671"/>
      <c r="G15671"/>
      <c r="H15671"/>
      <c r="I15671"/>
      <c r="J15671"/>
      <c r="K15671"/>
      <c r="L15671"/>
      <c r="M15671"/>
      <c r="N15671"/>
      <c r="O15671"/>
      <c r="P15671"/>
      <c r="Q15671"/>
    </row>
    <row r="15672" spans="3:17" x14ac:dyDescent="0.35">
      <c r="C15672"/>
      <c r="D15672"/>
      <c r="E15672"/>
      <c r="F15672"/>
      <c r="G15672"/>
      <c r="H15672"/>
      <c r="I15672"/>
      <c r="J15672"/>
      <c r="K15672"/>
      <c r="L15672"/>
      <c r="M15672"/>
      <c r="N15672"/>
      <c r="O15672"/>
      <c r="P15672"/>
      <c r="Q15672"/>
    </row>
    <row r="15673" spans="3:17" x14ac:dyDescent="0.35">
      <c r="C15673"/>
      <c r="D15673"/>
      <c r="E15673"/>
      <c r="F15673"/>
      <c r="G15673"/>
      <c r="H15673"/>
      <c r="I15673"/>
      <c r="J15673"/>
      <c r="K15673"/>
      <c r="L15673"/>
      <c r="M15673"/>
      <c r="N15673"/>
      <c r="O15673"/>
      <c r="P15673"/>
      <c r="Q15673"/>
    </row>
    <row r="15674" spans="3:17" x14ac:dyDescent="0.35">
      <c r="C15674"/>
      <c r="D15674"/>
      <c r="E15674"/>
      <c r="F15674"/>
      <c r="G15674"/>
      <c r="H15674"/>
      <c r="I15674"/>
      <c r="J15674"/>
      <c r="K15674"/>
      <c r="L15674"/>
      <c r="M15674"/>
      <c r="N15674"/>
      <c r="O15674"/>
      <c r="P15674"/>
      <c r="Q15674"/>
    </row>
    <row r="15675" spans="3:17" x14ac:dyDescent="0.35">
      <c r="C15675"/>
      <c r="D15675"/>
      <c r="E15675"/>
      <c r="F15675"/>
      <c r="G15675"/>
      <c r="H15675"/>
      <c r="I15675"/>
      <c r="J15675"/>
      <c r="K15675"/>
      <c r="L15675"/>
      <c r="M15675"/>
      <c r="N15675"/>
      <c r="O15675"/>
      <c r="P15675"/>
      <c r="Q15675"/>
    </row>
    <row r="15676" spans="3:17" x14ac:dyDescent="0.35">
      <c r="C15676"/>
      <c r="D15676"/>
      <c r="E15676"/>
      <c r="F15676"/>
      <c r="G15676"/>
      <c r="H15676"/>
      <c r="I15676"/>
      <c r="J15676"/>
      <c r="K15676"/>
      <c r="L15676"/>
      <c r="M15676"/>
      <c r="N15676"/>
      <c r="O15676"/>
      <c r="P15676"/>
      <c r="Q15676"/>
    </row>
    <row r="15677" spans="3:17" x14ac:dyDescent="0.35">
      <c r="C15677"/>
      <c r="D15677"/>
      <c r="E15677"/>
      <c r="F15677"/>
      <c r="G15677"/>
      <c r="H15677"/>
      <c r="I15677"/>
      <c r="J15677"/>
      <c r="K15677"/>
      <c r="L15677"/>
      <c r="M15677"/>
      <c r="N15677"/>
      <c r="O15677"/>
      <c r="P15677"/>
      <c r="Q15677"/>
    </row>
    <row r="15678" spans="3:17" x14ac:dyDescent="0.35">
      <c r="C15678"/>
      <c r="D15678"/>
      <c r="E15678"/>
      <c r="F15678"/>
      <c r="G15678"/>
      <c r="H15678"/>
      <c r="I15678"/>
      <c r="J15678"/>
      <c r="K15678"/>
      <c r="L15678"/>
      <c r="M15678"/>
      <c r="N15678"/>
      <c r="O15678"/>
      <c r="P15678"/>
      <c r="Q15678"/>
    </row>
    <row r="15679" spans="3:17" x14ac:dyDescent="0.35">
      <c r="C15679"/>
      <c r="D15679"/>
      <c r="E15679"/>
      <c r="F15679"/>
      <c r="G15679"/>
      <c r="H15679"/>
      <c r="I15679"/>
      <c r="J15679"/>
      <c r="K15679"/>
      <c r="L15679"/>
      <c r="M15679"/>
      <c r="N15679"/>
      <c r="O15679"/>
      <c r="P15679"/>
      <c r="Q15679"/>
    </row>
    <row r="15680" spans="3:17" x14ac:dyDescent="0.35">
      <c r="C15680"/>
      <c r="D15680"/>
      <c r="E15680"/>
      <c r="F15680"/>
      <c r="G15680"/>
      <c r="H15680"/>
      <c r="I15680"/>
      <c r="J15680"/>
      <c r="K15680"/>
      <c r="L15680"/>
      <c r="M15680"/>
      <c r="N15680"/>
      <c r="O15680"/>
      <c r="P15680"/>
      <c r="Q15680"/>
    </row>
    <row r="15681" spans="3:17" x14ac:dyDescent="0.35">
      <c r="C15681"/>
      <c r="D15681"/>
      <c r="E15681"/>
      <c r="F15681"/>
      <c r="G15681"/>
      <c r="H15681"/>
      <c r="I15681"/>
      <c r="J15681"/>
      <c r="K15681"/>
      <c r="L15681"/>
      <c r="M15681"/>
      <c r="N15681"/>
      <c r="O15681"/>
      <c r="P15681"/>
      <c r="Q15681"/>
    </row>
    <row r="15682" spans="3:17" x14ac:dyDescent="0.35">
      <c r="C15682"/>
      <c r="D15682"/>
      <c r="E15682"/>
      <c r="F15682"/>
      <c r="G15682"/>
      <c r="H15682"/>
      <c r="I15682"/>
      <c r="J15682"/>
      <c r="K15682"/>
      <c r="L15682"/>
      <c r="M15682"/>
      <c r="N15682"/>
      <c r="O15682"/>
      <c r="P15682"/>
      <c r="Q15682"/>
    </row>
    <row r="15683" spans="3:17" x14ac:dyDescent="0.35">
      <c r="C15683"/>
      <c r="D15683"/>
      <c r="E15683"/>
      <c r="F15683"/>
      <c r="G15683"/>
      <c r="H15683"/>
      <c r="I15683"/>
      <c r="J15683"/>
      <c r="K15683"/>
      <c r="L15683"/>
      <c r="M15683"/>
      <c r="N15683"/>
      <c r="O15683"/>
      <c r="P15683"/>
      <c r="Q15683"/>
    </row>
    <row r="15684" spans="3:17" x14ac:dyDescent="0.35">
      <c r="C15684"/>
      <c r="D15684"/>
      <c r="E15684"/>
      <c r="F15684"/>
      <c r="G15684"/>
      <c r="H15684"/>
      <c r="I15684"/>
      <c r="J15684"/>
      <c r="K15684"/>
      <c r="L15684"/>
      <c r="M15684"/>
      <c r="N15684"/>
      <c r="O15684"/>
      <c r="P15684"/>
      <c r="Q15684"/>
    </row>
    <row r="15685" spans="3:17" x14ac:dyDescent="0.35">
      <c r="C15685"/>
      <c r="D15685"/>
      <c r="E15685"/>
      <c r="F15685"/>
      <c r="G15685"/>
      <c r="H15685"/>
      <c r="I15685"/>
      <c r="J15685"/>
      <c r="K15685"/>
      <c r="L15685"/>
      <c r="M15685"/>
      <c r="N15685"/>
      <c r="O15685"/>
      <c r="P15685"/>
      <c r="Q15685"/>
    </row>
    <row r="15686" spans="3:17" x14ac:dyDescent="0.35">
      <c r="C15686"/>
      <c r="D15686"/>
      <c r="E15686"/>
      <c r="F15686"/>
      <c r="G15686"/>
      <c r="H15686"/>
      <c r="I15686"/>
      <c r="J15686"/>
      <c r="K15686"/>
      <c r="L15686"/>
      <c r="M15686"/>
      <c r="N15686"/>
      <c r="O15686"/>
      <c r="P15686"/>
      <c r="Q15686"/>
    </row>
    <row r="15687" spans="3:17" x14ac:dyDescent="0.35">
      <c r="C15687"/>
      <c r="D15687"/>
      <c r="E15687"/>
      <c r="F15687"/>
      <c r="G15687"/>
      <c r="H15687"/>
      <c r="I15687"/>
      <c r="J15687"/>
      <c r="K15687"/>
      <c r="L15687"/>
      <c r="M15687"/>
      <c r="N15687"/>
      <c r="O15687"/>
      <c r="P15687"/>
      <c r="Q15687"/>
    </row>
    <row r="15688" spans="3:17" x14ac:dyDescent="0.35">
      <c r="C15688"/>
      <c r="D15688"/>
      <c r="E15688"/>
      <c r="F15688"/>
      <c r="G15688"/>
      <c r="H15688"/>
      <c r="I15688"/>
      <c r="J15688"/>
      <c r="K15688"/>
      <c r="L15688"/>
      <c r="M15688"/>
      <c r="N15688"/>
      <c r="O15688"/>
      <c r="P15688"/>
      <c r="Q15688"/>
    </row>
    <row r="15689" spans="3:17" x14ac:dyDescent="0.35">
      <c r="C15689"/>
      <c r="D15689"/>
      <c r="E15689"/>
      <c r="F15689"/>
      <c r="G15689"/>
      <c r="H15689"/>
      <c r="I15689"/>
      <c r="J15689"/>
      <c r="K15689"/>
      <c r="L15689"/>
      <c r="M15689"/>
      <c r="N15689"/>
      <c r="O15689"/>
      <c r="P15689"/>
      <c r="Q15689"/>
    </row>
    <row r="15690" spans="3:17" x14ac:dyDescent="0.35">
      <c r="C15690"/>
      <c r="D15690"/>
      <c r="E15690"/>
      <c r="F15690"/>
      <c r="G15690"/>
      <c r="H15690"/>
      <c r="I15690"/>
      <c r="J15690"/>
      <c r="K15690"/>
      <c r="L15690"/>
      <c r="M15690"/>
      <c r="N15690"/>
      <c r="O15690"/>
      <c r="P15690"/>
      <c r="Q15690"/>
    </row>
    <row r="15691" spans="3:17" x14ac:dyDescent="0.35">
      <c r="C15691"/>
      <c r="D15691"/>
      <c r="E15691"/>
      <c r="F15691"/>
      <c r="G15691"/>
      <c r="H15691"/>
      <c r="I15691"/>
      <c r="J15691"/>
      <c r="K15691"/>
      <c r="L15691"/>
      <c r="M15691"/>
      <c r="N15691"/>
      <c r="O15691"/>
      <c r="P15691"/>
      <c r="Q15691"/>
    </row>
    <row r="15692" spans="3:17" x14ac:dyDescent="0.35">
      <c r="C15692"/>
      <c r="D15692"/>
      <c r="E15692"/>
      <c r="F15692"/>
      <c r="G15692"/>
      <c r="H15692"/>
      <c r="I15692"/>
      <c r="J15692"/>
      <c r="K15692"/>
      <c r="L15692"/>
      <c r="M15692"/>
      <c r="N15692"/>
      <c r="O15692"/>
      <c r="P15692"/>
      <c r="Q15692"/>
    </row>
    <row r="15693" spans="3:17" x14ac:dyDescent="0.35">
      <c r="C15693"/>
      <c r="D15693"/>
      <c r="E15693"/>
      <c r="F15693"/>
      <c r="G15693"/>
      <c r="H15693"/>
      <c r="I15693"/>
      <c r="J15693"/>
      <c r="K15693"/>
      <c r="L15693"/>
      <c r="M15693"/>
      <c r="N15693"/>
      <c r="O15693"/>
      <c r="P15693"/>
      <c r="Q15693"/>
    </row>
    <row r="15694" spans="3:17" x14ac:dyDescent="0.35">
      <c r="C15694"/>
      <c r="D15694"/>
      <c r="E15694"/>
      <c r="F15694"/>
      <c r="G15694"/>
      <c r="H15694"/>
      <c r="I15694"/>
      <c r="J15694"/>
      <c r="K15694"/>
      <c r="L15694"/>
      <c r="M15694"/>
      <c r="N15694"/>
      <c r="O15694"/>
      <c r="P15694"/>
      <c r="Q15694"/>
    </row>
    <row r="15695" spans="3:17" x14ac:dyDescent="0.35">
      <c r="C15695"/>
      <c r="D15695"/>
      <c r="E15695"/>
      <c r="F15695"/>
      <c r="G15695"/>
      <c r="H15695"/>
      <c r="I15695"/>
      <c r="J15695"/>
      <c r="K15695"/>
      <c r="L15695"/>
      <c r="M15695"/>
      <c r="N15695"/>
      <c r="O15695"/>
      <c r="P15695"/>
      <c r="Q15695"/>
    </row>
    <row r="15696" spans="3:17" x14ac:dyDescent="0.35">
      <c r="C15696"/>
      <c r="D15696"/>
      <c r="E15696"/>
      <c r="F15696"/>
      <c r="G15696"/>
      <c r="H15696"/>
      <c r="I15696"/>
      <c r="J15696"/>
      <c r="K15696"/>
      <c r="L15696"/>
      <c r="M15696"/>
      <c r="N15696"/>
      <c r="O15696"/>
      <c r="P15696"/>
      <c r="Q15696"/>
    </row>
    <row r="15697" spans="3:17" x14ac:dyDescent="0.35">
      <c r="C15697"/>
      <c r="D15697"/>
      <c r="E15697"/>
      <c r="F15697"/>
      <c r="G15697"/>
      <c r="H15697"/>
      <c r="I15697"/>
      <c r="J15697"/>
      <c r="K15697"/>
      <c r="L15697"/>
      <c r="M15697"/>
      <c r="N15697"/>
      <c r="O15697"/>
      <c r="P15697"/>
      <c r="Q15697"/>
    </row>
    <row r="15698" spans="3:17" x14ac:dyDescent="0.35">
      <c r="C15698"/>
      <c r="D15698"/>
      <c r="E15698"/>
      <c r="F15698"/>
      <c r="G15698"/>
      <c r="H15698"/>
      <c r="I15698"/>
      <c r="J15698"/>
      <c r="K15698"/>
      <c r="L15698"/>
      <c r="M15698"/>
      <c r="N15698"/>
      <c r="O15698"/>
      <c r="P15698"/>
      <c r="Q15698"/>
    </row>
    <row r="15699" spans="3:17" x14ac:dyDescent="0.35">
      <c r="C15699"/>
      <c r="D15699"/>
      <c r="E15699"/>
      <c r="F15699"/>
      <c r="G15699"/>
      <c r="H15699"/>
      <c r="I15699"/>
      <c r="J15699"/>
      <c r="K15699"/>
      <c r="L15699"/>
      <c r="M15699"/>
      <c r="N15699"/>
      <c r="O15699"/>
      <c r="P15699"/>
      <c r="Q15699"/>
    </row>
    <row r="15700" spans="3:17" x14ac:dyDescent="0.35">
      <c r="C15700"/>
      <c r="D15700"/>
      <c r="E15700"/>
      <c r="F15700"/>
      <c r="G15700"/>
      <c r="H15700"/>
      <c r="I15700"/>
      <c r="J15700"/>
      <c r="K15700"/>
      <c r="L15700"/>
      <c r="M15700"/>
      <c r="N15700"/>
      <c r="O15700"/>
      <c r="P15700"/>
      <c r="Q15700"/>
    </row>
    <row r="15701" spans="3:17" x14ac:dyDescent="0.35">
      <c r="C15701"/>
      <c r="D15701"/>
      <c r="E15701"/>
      <c r="F15701"/>
      <c r="G15701"/>
      <c r="H15701"/>
      <c r="I15701"/>
      <c r="J15701"/>
      <c r="K15701"/>
      <c r="L15701"/>
      <c r="M15701"/>
      <c r="N15701"/>
      <c r="O15701"/>
      <c r="P15701"/>
      <c r="Q15701"/>
    </row>
    <row r="15702" spans="3:17" x14ac:dyDescent="0.35">
      <c r="C15702"/>
      <c r="D15702"/>
      <c r="E15702"/>
      <c r="F15702"/>
      <c r="G15702"/>
      <c r="H15702"/>
      <c r="I15702"/>
      <c r="J15702"/>
      <c r="K15702"/>
      <c r="L15702"/>
      <c r="M15702"/>
      <c r="N15702"/>
      <c r="O15702"/>
      <c r="P15702"/>
      <c r="Q15702"/>
    </row>
    <row r="15703" spans="3:17" x14ac:dyDescent="0.35">
      <c r="C15703"/>
      <c r="D15703"/>
      <c r="E15703"/>
      <c r="F15703"/>
      <c r="G15703"/>
      <c r="H15703"/>
      <c r="I15703"/>
      <c r="J15703"/>
      <c r="K15703"/>
      <c r="L15703"/>
      <c r="M15703"/>
      <c r="N15703"/>
      <c r="O15703"/>
      <c r="P15703"/>
      <c r="Q15703"/>
    </row>
    <row r="15704" spans="3:17" x14ac:dyDescent="0.35">
      <c r="C15704"/>
      <c r="D15704"/>
      <c r="E15704"/>
      <c r="F15704"/>
      <c r="G15704"/>
      <c r="H15704"/>
      <c r="I15704"/>
      <c r="J15704"/>
      <c r="K15704"/>
      <c r="L15704"/>
      <c r="M15704"/>
      <c r="N15704"/>
      <c r="O15704"/>
      <c r="P15704"/>
      <c r="Q15704"/>
    </row>
    <row r="15705" spans="3:17" x14ac:dyDescent="0.35">
      <c r="C15705"/>
      <c r="D15705"/>
      <c r="E15705"/>
      <c r="F15705"/>
      <c r="G15705"/>
      <c r="H15705"/>
      <c r="I15705"/>
      <c r="J15705"/>
      <c r="K15705"/>
      <c r="L15705"/>
      <c r="M15705"/>
      <c r="N15705"/>
      <c r="O15705"/>
      <c r="P15705"/>
      <c r="Q15705"/>
    </row>
    <row r="15706" spans="3:17" x14ac:dyDescent="0.35">
      <c r="C15706"/>
      <c r="D15706"/>
      <c r="E15706"/>
      <c r="F15706"/>
      <c r="G15706"/>
      <c r="H15706"/>
      <c r="I15706"/>
      <c r="J15706"/>
      <c r="K15706"/>
      <c r="L15706"/>
      <c r="M15706"/>
      <c r="N15706"/>
      <c r="O15706"/>
      <c r="P15706"/>
      <c r="Q15706"/>
    </row>
    <row r="15707" spans="3:17" x14ac:dyDescent="0.35">
      <c r="C15707"/>
      <c r="D15707"/>
      <c r="E15707"/>
      <c r="F15707"/>
      <c r="G15707"/>
      <c r="H15707"/>
      <c r="I15707"/>
      <c r="J15707"/>
      <c r="K15707"/>
      <c r="L15707"/>
      <c r="M15707"/>
      <c r="N15707"/>
      <c r="O15707"/>
      <c r="P15707"/>
      <c r="Q15707"/>
    </row>
    <row r="15708" spans="3:17" x14ac:dyDescent="0.35">
      <c r="C15708"/>
      <c r="D15708"/>
      <c r="E15708"/>
      <c r="F15708"/>
      <c r="G15708"/>
      <c r="H15708"/>
      <c r="I15708"/>
      <c r="J15708"/>
      <c r="K15708"/>
      <c r="L15708"/>
      <c r="M15708"/>
      <c r="N15708"/>
      <c r="O15708"/>
      <c r="P15708"/>
      <c r="Q15708"/>
    </row>
    <row r="15709" spans="3:17" x14ac:dyDescent="0.35">
      <c r="C15709"/>
      <c r="D15709"/>
      <c r="E15709"/>
      <c r="F15709"/>
      <c r="G15709"/>
      <c r="H15709"/>
      <c r="I15709"/>
      <c r="J15709"/>
      <c r="K15709"/>
      <c r="L15709"/>
      <c r="M15709"/>
      <c r="N15709"/>
      <c r="O15709"/>
      <c r="P15709"/>
      <c r="Q15709"/>
    </row>
    <row r="15710" spans="3:17" x14ac:dyDescent="0.35">
      <c r="C15710"/>
      <c r="D15710"/>
      <c r="E15710"/>
      <c r="F15710"/>
      <c r="G15710"/>
      <c r="H15710"/>
      <c r="I15710"/>
      <c r="J15710"/>
      <c r="K15710"/>
      <c r="L15710"/>
      <c r="M15710"/>
      <c r="N15710"/>
      <c r="O15710"/>
      <c r="P15710"/>
      <c r="Q15710"/>
    </row>
    <row r="15711" spans="3:17" x14ac:dyDescent="0.35">
      <c r="C15711"/>
      <c r="D15711"/>
      <c r="E15711"/>
      <c r="F15711"/>
      <c r="G15711"/>
      <c r="H15711"/>
      <c r="I15711"/>
      <c r="J15711"/>
      <c r="K15711"/>
      <c r="L15711"/>
      <c r="M15711"/>
      <c r="N15711"/>
      <c r="O15711"/>
      <c r="P15711"/>
      <c r="Q15711"/>
    </row>
    <row r="15712" spans="3:17" x14ac:dyDescent="0.35">
      <c r="C15712"/>
      <c r="D15712"/>
      <c r="E15712"/>
      <c r="F15712"/>
      <c r="G15712"/>
      <c r="H15712"/>
      <c r="I15712"/>
      <c r="J15712"/>
      <c r="K15712"/>
      <c r="L15712"/>
      <c r="M15712"/>
      <c r="N15712"/>
      <c r="O15712"/>
      <c r="P15712"/>
      <c r="Q15712"/>
    </row>
    <row r="15713" spans="3:17" x14ac:dyDescent="0.35">
      <c r="C15713"/>
      <c r="D15713"/>
      <c r="E15713"/>
      <c r="F15713"/>
      <c r="G15713"/>
      <c r="H15713"/>
      <c r="I15713"/>
      <c r="J15713"/>
      <c r="K15713"/>
      <c r="L15713"/>
      <c r="M15713"/>
      <c r="N15713"/>
      <c r="O15713"/>
      <c r="P15713"/>
      <c r="Q15713"/>
    </row>
    <row r="15714" spans="3:17" x14ac:dyDescent="0.35">
      <c r="C15714"/>
      <c r="D15714"/>
      <c r="E15714"/>
      <c r="F15714"/>
      <c r="G15714"/>
      <c r="H15714"/>
      <c r="I15714"/>
      <c r="J15714"/>
      <c r="K15714"/>
      <c r="L15714"/>
      <c r="M15714"/>
      <c r="N15714"/>
      <c r="O15714"/>
      <c r="P15714"/>
      <c r="Q15714"/>
    </row>
    <row r="15715" spans="3:17" x14ac:dyDescent="0.35">
      <c r="C15715"/>
      <c r="D15715"/>
      <c r="E15715"/>
      <c r="F15715"/>
      <c r="G15715"/>
      <c r="H15715"/>
      <c r="I15715"/>
      <c r="J15715"/>
      <c r="K15715"/>
      <c r="L15715"/>
      <c r="M15715"/>
      <c r="N15715"/>
      <c r="O15715"/>
      <c r="P15715"/>
      <c r="Q15715"/>
    </row>
    <row r="15716" spans="3:17" x14ac:dyDescent="0.35">
      <c r="C15716"/>
      <c r="D15716"/>
      <c r="E15716"/>
      <c r="F15716"/>
      <c r="G15716"/>
      <c r="H15716"/>
      <c r="I15716"/>
      <c r="J15716"/>
      <c r="K15716"/>
      <c r="L15716"/>
      <c r="M15716"/>
      <c r="N15716"/>
      <c r="O15716"/>
      <c r="P15716"/>
      <c r="Q15716"/>
    </row>
    <row r="15717" spans="3:17" x14ac:dyDescent="0.35">
      <c r="C15717"/>
      <c r="D15717"/>
      <c r="E15717"/>
      <c r="F15717"/>
      <c r="G15717"/>
      <c r="H15717"/>
      <c r="I15717"/>
      <c r="J15717"/>
      <c r="K15717"/>
      <c r="L15717"/>
      <c r="M15717"/>
      <c r="N15717"/>
      <c r="O15717"/>
      <c r="P15717"/>
      <c r="Q15717"/>
    </row>
    <row r="15718" spans="3:17" x14ac:dyDescent="0.35">
      <c r="C15718"/>
      <c r="D15718"/>
      <c r="E15718"/>
      <c r="F15718"/>
      <c r="G15718"/>
      <c r="H15718"/>
      <c r="I15718"/>
      <c r="J15718"/>
      <c r="K15718"/>
      <c r="L15718"/>
      <c r="M15718"/>
      <c r="N15718"/>
      <c r="O15718"/>
      <c r="P15718"/>
      <c r="Q15718"/>
    </row>
    <row r="15719" spans="3:17" x14ac:dyDescent="0.35">
      <c r="C15719"/>
      <c r="D15719"/>
      <c r="E15719"/>
      <c r="F15719"/>
      <c r="G15719"/>
      <c r="H15719"/>
      <c r="I15719"/>
      <c r="J15719"/>
      <c r="K15719"/>
      <c r="L15719"/>
      <c r="M15719"/>
      <c r="N15719"/>
      <c r="O15719"/>
      <c r="P15719"/>
      <c r="Q15719"/>
    </row>
    <row r="15720" spans="3:17" x14ac:dyDescent="0.35">
      <c r="C15720"/>
      <c r="D15720"/>
      <c r="E15720"/>
      <c r="F15720"/>
      <c r="G15720"/>
      <c r="H15720"/>
      <c r="I15720"/>
      <c r="J15720"/>
      <c r="K15720"/>
      <c r="L15720"/>
      <c r="M15720"/>
      <c r="N15720"/>
      <c r="O15720"/>
      <c r="P15720"/>
      <c r="Q15720"/>
    </row>
    <row r="15721" spans="3:17" x14ac:dyDescent="0.35">
      <c r="C15721"/>
      <c r="D15721"/>
      <c r="E15721"/>
      <c r="F15721"/>
      <c r="G15721"/>
      <c r="H15721"/>
      <c r="I15721"/>
      <c r="J15721"/>
      <c r="K15721"/>
      <c r="L15721"/>
      <c r="M15721"/>
      <c r="N15721"/>
      <c r="O15721"/>
      <c r="P15721"/>
      <c r="Q15721"/>
    </row>
    <row r="15722" spans="3:17" x14ac:dyDescent="0.35">
      <c r="C15722"/>
      <c r="D15722"/>
      <c r="E15722"/>
      <c r="F15722"/>
      <c r="G15722"/>
      <c r="H15722"/>
      <c r="I15722"/>
      <c r="J15722"/>
      <c r="K15722"/>
      <c r="L15722"/>
      <c r="M15722"/>
      <c r="N15722"/>
      <c r="O15722"/>
      <c r="P15722"/>
      <c r="Q15722"/>
    </row>
    <row r="15723" spans="3:17" x14ac:dyDescent="0.35">
      <c r="C15723"/>
      <c r="D15723"/>
      <c r="E15723"/>
      <c r="F15723"/>
      <c r="G15723"/>
      <c r="H15723"/>
      <c r="I15723"/>
      <c r="J15723"/>
      <c r="K15723"/>
      <c r="L15723"/>
      <c r="M15723"/>
      <c r="N15723"/>
      <c r="O15723"/>
      <c r="P15723"/>
      <c r="Q15723"/>
    </row>
    <row r="15724" spans="3:17" x14ac:dyDescent="0.35">
      <c r="C15724"/>
      <c r="D15724"/>
      <c r="E15724"/>
      <c r="F15724"/>
      <c r="G15724"/>
      <c r="H15724"/>
      <c r="I15724"/>
      <c r="J15724"/>
      <c r="K15724"/>
      <c r="L15724"/>
      <c r="M15724"/>
      <c r="N15724"/>
      <c r="O15724"/>
      <c r="P15724"/>
      <c r="Q15724"/>
    </row>
    <row r="15725" spans="3:17" x14ac:dyDescent="0.35">
      <c r="C15725"/>
      <c r="D15725"/>
      <c r="E15725"/>
      <c r="F15725"/>
      <c r="G15725"/>
      <c r="H15725"/>
      <c r="I15725"/>
      <c r="J15725"/>
      <c r="K15725"/>
      <c r="L15725"/>
      <c r="M15725"/>
      <c r="N15725"/>
      <c r="O15725"/>
      <c r="P15725"/>
      <c r="Q15725"/>
    </row>
    <row r="15726" spans="3:17" x14ac:dyDescent="0.35">
      <c r="C15726"/>
      <c r="D15726"/>
      <c r="E15726"/>
      <c r="F15726"/>
      <c r="G15726"/>
      <c r="H15726"/>
      <c r="I15726"/>
      <c r="J15726"/>
      <c r="K15726"/>
      <c r="L15726"/>
      <c r="M15726"/>
      <c r="N15726"/>
      <c r="O15726"/>
      <c r="P15726"/>
      <c r="Q15726"/>
    </row>
    <row r="15727" spans="3:17" x14ac:dyDescent="0.35">
      <c r="C15727"/>
      <c r="D15727"/>
      <c r="E15727"/>
      <c r="F15727"/>
      <c r="G15727"/>
      <c r="H15727"/>
      <c r="I15727"/>
      <c r="J15727"/>
      <c r="K15727"/>
      <c r="L15727"/>
      <c r="M15727"/>
      <c r="N15727"/>
      <c r="O15727"/>
      <c r="P15727"/>
      <c r="Q15727"/>
    </row>
    <row r="15728" spans="3:17" x14ac:dyDescent="0.35">
      <c r="C15728"/>
      <c r="D15728"/>
      <c r="E15728"/>
      <c r="F15728"/>
      <c r="G15728"/>
      <c r="H15728"/>
      <c r="I15728"/>
      <c r="J15728"/>
      <c r="K15728"/>
      <c r="L15728"/>
      <c r="M15728"/>
      <c r="N15728"/>
      <c r="O15728"/>
      <c r="P15728"/>
      <c r="Q15728"/>
    </row>
    <row r="15729" spans="3:17" x14ac:dyDescent="0.35">
      <c r="C15729"/>
      <c r="D15729"/>
      <c r="E15729"/>
      <c r="F15729"/>
      <c r="G15729"/>
      <c r="H15729"/>
      <c r="I15729"/>
      <c r="J15729"/>
      <c r="K15729"/>
      <c r="L15729"/>
      <c r="M15729"/>
      <c r="N15729"/>
      <c r="O15729"/>
      <c r="P15729"/>
      <c r="Q15729"/>
    </row>
    <row r="15730" spans="3:17" x14ac:dyDescent="0.35">
      <c r="C15730"/>
      <c r="D15730"/>
      <c r="E15730"/>
      <c r="F15730"/>
      <c r="G15730"/>
      <c r="H15730"/>
      <c r="I15730"/>
      <c r="J15730"/>
      <c r="K15730"/>
      <c r="L15730"/>
      <c r="M15730"/>
      <c r="N15730"/>
      <c r="O15730"/>
      <c r="P15730"/>
      <c r="Q15730"/>
    </row>
    <row r="15731" spans="3:17" x14ac:dyDescent="0.35">
      <c r="C15731"/>
      <c r="D15731"/>
      <c r="E15731"/>
      <c r="F15731"/>
      <c r="G15731"/>
      <c r="H15731"/>
      <c r="I15731"/>
      <c r="J15731"/>
      <c r="K15731"/>
      <c r="L15731"/>
      <c r="M15731"/>
      <c r="N15731"/>
      <c r="O15731"/>
      <c r="P15731"/>
      <c r="Q15731"/>
    </row>
    <row r="15732" spans="3:17" x14ac:dyDescent="0.35">
      <c r="C15732"/>
      <c r="D15732"/>
      <c r="E15732"/>
      <c r="F15732"/>
      <c r="G15732"/>
      <c r="H15732"/>
      <c r="I15732"/>
      <c r="J15732"/>
      <c r="K15732"/>
      <c r="L15732"/>
      <c r="M15732"/>
      <c r="N15732"/>
      <c r="O15732"/>
      <c r="P15732"/>
      <c r="Q15732"/>
    </row>
    <row r="15733" spans="3:17" x14ac:dyDescent="0.35">
      <c r="C15733"/>
      <c r="D15733"/>
      <c r="E15733"/>
      <c r="F15733"/>
      <c r="G15733"/>
      <c r="H15733"/>
      <c r="I15733"/>
      <c r="J15733"/>
      <c r="K15733"/>
      <c r="L15733"/>
      <c r="M15733"/>
      <c r="N15733"/>
      <c r="O15733"/>
      <c r="P15733"/>
      <c r="Q15733"/>
    </row>
    <row r="15734" spans="3:17" x14ac:dyDescent="0.35">
      <c r="C15734"/>
      <c r="D15734"/>
      <c r="E15734"/>
      <c r="F15734"/>
      <c r="G15734"/>
      <c r="H15734"/>
      <c r="I15734"/>
      <c r="J15734"/>
      <c r="K15734"/>
      <c r="L15734"/>
      <c r="M15734"/>
      <c r="N15734"/>
      <c r="O15734"/>
      <c r="P15734"/>
      <c r="Q15734"/>
    </row>
    <row r="15735" spans="3:17" x14ac:dyDescent="0.35">
      <c r="C15735"/>
      <c r="D15735"/>
      <c r="E15735"/>
      <c r="F15735"/>
      <c r="G15735"/>
      <c r="H15735"/>
      <c r="I15735"/>
      <c r="J15735"/>
      <c r="K15735"/>
      <c r="L15735"/>
      <c r="M15735"/>
      <c r="N15735"/>
      <c r="O15735"/>
      <c r="P15735"/>
      <c r="Q15735"/>
    </row>
    <row r="15736" spans="3:17" x14ac:dyDescent="0.35">
      <c r="C15736"/>
      <c r="D15736"/>
      <c r="E15736"/>
      <c r="F15736"/>
      <c r="G15736"/>
      <c r="H15736"/>
      <c r="I15736"/>
      <c r="J15736"/>
      <c r="K15736"/>
      <c r="L15736"/>
      <c r="M15736"/>
      <c r="N15736"/>
      <c r="O15736"/>
      <c r="P15736"/>
      <c r="Q15736"/>
    </row>
    <row r="15737" spans="3:17" x14ac:dyDescent="0.35">
      <c r="C15737"/>
      <c r="D15737"/>
      <c r="E15737"/>
      <c r="F15737"/>
      <c r="G15737"/>
      <c r="H15737"/>
      <c r="I15737"/>
      <c r="J15737"/>
      <c r="K15737"/>
      <c r="L15737"/>
      <c r="M15737"/>
      <c r="N15737"/>
      <c r="O15737"/>
      <c r="P15737"/>
      <c r="Q15737"/>
    </row>
    <row r="15738" spans="3:17" x14ac:dyDescent="0.35">
      <c r="C15738"/>
      <c r="D15738"/>
      <c r="E15738"/>
      <c r="F15738"/>
      <c r="G15738"/>
      <c r="H15738"/>
      <c r="I15738"/>
      <c r="J15738"/>
      <c r="K15738"/>
      <c r="L15738"/>
      <c r="M15738"/>
      <c r="N15738"/>
      <c r="O15738"/>
      <c r="P15738"/>
      <c r="Q15738"/>
    </row>
    <row r="15739" spans="3:17" x14ac:dyDescent="0.35">
      <c r="C15739"/>
      <c r="D15739"/>
      <c r="E15739"/>
      <c r="F15739"/>
      <c r="G15739"/>
      <c r="H15739"/>
      <c r="I15739"/>
      <c r="J15739"/>
      <c r="K15739"/>
      <c r="L15739"/>
      <c r="M15739"/>
      <c r="N15739"/>
      <c r="O15739"/>
      <c r="P15739"/>
      <c r="Q15739"/>
    </row>
    <row r="15740" spans="3:17" x14ac:dyDescent="0.35">
      <c r="C15740"/>
      <c r="D15740"/>
      <c r="E15740"/>
      <c r="F15740"/>
      <c r="G15740"/>
      <c r="H15740"/>
      <c r="I15740"/>
      <c r="J15740"/>
      <c r="K15740"/>
      <c r="L15740"/>
      <c r="M15740"/>
      <c r="N15740"/>
      <c r="O15740"/>
      <c r="P15740"/>
      <c r="Q15740"/>
    </row>
    <row r="15741" spans="3:17" x14ac:dyDescent="0.35">
      <c r="C15741"/>
      <c r="D15741"/>
      <c r="E15741"/>
      <c r="F15741"/>
      <c r="G15741"/>
      <c r="H15741"/>
      <c r="I15741"/>
      <c r="J15741"/>
      <c r="K15741"/>
      <c r="L15741"/>
      <c r="M15741"/>
      <c r="N15741"/>
      <c r="O15741"/>
      <c r="P15741"/>
      <c r="Q15741"/>
    </row>
    <row r="15742" spans="3:17" x14ac:dyDescent="0.35">
      <c r="C15742"/>
      <c r="D15742"/>
      <c r="E15742"/>
      <c r="F15742"/>
      <c r="G15742"/>
      <c r="H15742"/>
      <c r="I15742"/>
      <c r="J15742"/>
      <c r="K15742"/>
      <c r="L15742"/>
      <c r="M15742"/>
      <c r="N15742"/>
      <c r="O15742"/>
      <c r="P15742"/>
      <c r="Q15742"/>
    </row>
    <row r="15743" spans="3:17" x14ac:dyDescent="0.35">
      <c r="C15743"/>
      <c r="D15743"/>
      <c r="E15743"/>
      <c r="F15743"/>
      <c r="G15743"/>
      <c r="H15743"/>
      <c r="I15743"/>
      <c r="J15743"/>
      <c r="K15743"/>
      <c r="L15743"/>
      <c r="M15743"/>
      <c r="N15743"/>
      <c r="O15743"/>
      <c r="P15743"/>
      <c r="Q15743"/>
    </row>
    <row r="15744" spans="3:17" x14ac:dyDescent="0.35">
      <c r="C15744"/>
      <c r="D15744"/>
      <c r="E15744"/>
      <c r="F15744"/>
      <c r="G15744"/>
      <c r="H15744"/>
      <c r="I15744"/>
      <c r="J15744"/>
      <c r="K15744"/>
      <c r="L15744"/>
      <c r="M15744"/>
      <c r="N15744"/>
      <c r="O15744"/>
      <c r="P15744"/>
      <c r="Q15744"/>
    </row>
    <row r="15745" spans="3:17" x14ac:dyDescent="0.35">
      <c r="C15745"/>
      <c r="D15745"/>
      <c r="E15745"/>
      <c r="F15745"/>
      <c r="G15745"/>
      <c r="H15745"/>
      <c r="I15745"/>
      <c r="J15745"/>
      <c r="K15745"/>
      <c r="L15745"/>
      <c r="M15745"/>
      <c r="N15745"/>
      <c r="O15745"/>
      <c r="P15745"/>
      <c r="Q15745"/>
    </row>
    <row r="15746" spans="3:17" x14ac:dyDescent="0.35">
      <c r="C15746"/>
      <c r="D15746"/>
      <c r="E15746"/>
      <c r="F15746"/>
      <c r="G15746"/>
      <c r="H15746"/>
      <c r="I15746"/>
      <c r="J15746"/>
      <c r="K15746"/>
      <c r="L15746"/>
      <c r="M15746"/>
      <c r="N15746"/>
      <c r="O15746"/>
      <c r="P15746"/>
      <c r="Q15746"/>
    </row>
    <row r="15747" spans="3:17" x14ac:dyDescent="0.35">
      <c r="C15747"/>
      <c r="D15747"/>
      <c r="E15747"/>
      <c r="F15747"/>
      <c r="G15747"/>
      <c r="H15747"/>
      <c r="I15747"/>
      <c r="J15747"/>
      <c r="K15747"/>
      <c r="L15747"/>
      <c r="M15747"/>
      <c r="N15747"/>
      <c r="O15747"/>
      <c r="P15747"/>
      <c r="Q15747"/>
    </row>
    <row r="15748" spans="3:17" x14ac:dyDescent="0.35">
      <c r="C15748"/>
      <c r="D15748"/>
      <c r="E15748"/>
      <c r="F15748"/>
      <c r="G15748"/>
      <c r="H15748"/>
      <c r="I15748"/>
      <c r="J15748"/>
      <c r="K15748"/>
      <c r="L15748"/>
      <c r="M15748"/>
      <c r="N15748"/>
      <c r="O15748"/>
      <c r="P15748"/>
      <c r="Q15748"/>
    </row>
    <row r="15749" spans="3:17" x14ac:dyDescent="0.35">
      <c r="C15749"/>
      <c r="D15749"/>
      <c r="E15749"/>
      <c r="F15749"/>
      <c r="G15749"/>
      <c r="H15749"/>
      <c r="I15749"/>
      <c r="J15749"/>
      <c r="K15749"/>
      <c r="L15749"/>
      <c r="M15749"/>
      <c r="N15749"/>
      <c r="O15749"/>
      <c r="P15749"/>
      <c r="Q15749"/>
    </row>
    <row r="15750" spans="3:17" x14ac:dyDescent="0.35">
      <c r="C15750"/>
      <c r="D15750"/>
      <c r="E15750"/>
      <c r="F15750"/>
      <c r="G15750"/>
      <c r="H15750"/>
      <c r="I15750"/>
      <c r="J15750"/>
      <c r="K15750"/>
      <c r="L15750"/>
      <c r="M15750"/>
      <c r="N15750"/>
      <c r="O15750"/>
      <c r="P15750"/>
      <c r="Q15750"/>
    </row>
    <row r="15751" spans="3:17" x14ac:dyDescent="0.35">
      <c r="C15751"/>
      <c r="D15751"/>
      <c r="E15751"/>
      <c r="F15751"/>
      <c r="G15751"/>
      <c r="H15751"/>
      <c r="I15751"/>
      <c r="J15751"/>
      <c r="K15751"/>
      <c r="L15751"/>
      <c r="M15751"/>
      <c r="N15751"/>
      <c r="O15751"/>
      <c r="P15751"/>
      <c r="Q15751"/>
    </row>
    <row r="15752" spans="3:17" x14ac:dyDescent="0.35">
      <c r="C15752"/>
      <c r="D15752"/>
      <c r="E15752"/>
      <c r="F15752"/>
      <c r="G15752"/>
      <c r="H15752"/>
      <c r="I15752"/>
      <c r="J15752"/>
      <c r="K15752"/>
      <c r="L15752"/>
      <c r="M15752"/>
      <c r="N15752"/>
      <c r="O15752"/>
      <c r="P15752"/>
      <c r="Q15752"/>
    </row>
    <row r="15753" spans="3:17" x14ac:dyDescent="0.35">
      <c r="C15753"/>
      <c r="D15753"/>
      <c r="E15753"/>
      <c r="F15753"/>
      <c r="G15753"/>
      <c r="H15753"/>
      <c r="I15753"/>
      <c r="J15753"/>
      <c r="K15753"/>
      <c r="L15753"/>
      <c r="M15753"/>
      <c r="N15753"/>
      <c r="O15753"/>
      <c r="P15753"/>
      <c r="Q15753"/>
    </row>
    <row r="15754" spans="3:17" x14ac:dyDescent="0.35">
      <c r="C15754"/>
      <c r="D15754"/>
      <c r="E15754"/>
      <c r="F15754"/>
      <c r="G15754"/>
      <c r="H15754"/>
      <c r="I15754"/>
      <c r="J15754"/>
      <c r="K15754"/>
      <c r="L15754"/>
      <c r="M15754"/>
      <c r="N15754"/>
      <c r="O15754"/>
      <c r="P15754"/>
      <c r="Q15754"/>
    </row>
    <row r="15755" spans="3:17" x14ac:dyDescent="0.35">
      <c r="C15755"/>
      <c r="D15755"/>
      <c r="E15755"/>
      <c r="F15755"/>
      <c r="G15755"/>
      <c r="H15755"/>
      <c r="I15755"/>
      <c r="J15755"/>
      <c r="K15755"/>
      <c r="L15755"/>
      <c r="M15755"/>
      <c r="N15755"/>
      <c r="O15755"/>
      <c r="P15755"/>
      <c r="Q15755"/>
    </row>
    <row r="15756" spans="3:17" x14ac:dyDescent="0.35">
      <c r="C15756"/>
      <c r="D15756"/>
      <c r="E15756"/>
      <c r="F15756"/>
      <c r="G15756"/>
      <c r="H15756"/>
      <c r="I15756"/>
      <c r="J15756"/>
      <c r="K15756"/>
      <c r="L15756"/>
      <c r="M15756"/>
      <c r="N15756"/>
      <c r="O15756"/>
      <c r="P15756"/>
      <c r="Q15756"/>
    </row>
    <row r="15757" spans="3:17" x14ac:dyDescent="0.35">
      <c r="C15757"/>
      <c r="D15757"/>
      <c r="E15757"/>
      <c r="F15757"/>
      <c r="G15757"/>
      <c r="H15757"/>
      <c r="I15757"/>
      <c r="J15757"/>
      <c r="K15757"/>
      <c r="L15757"/>
      <c r="M15757"/>
      <c r="N15757"/>
      <c r="O15757"/>
      <c r="P15757"/>
      <c r="Q15757"/>
    </row>
    <row r="15758" spans="3:17" x14ac:dyDescent="0.35">
      <c r="C15758"/>
      <c r="D15758"/>
      <c r="E15758"/>
      <c r="F15758"/>
      <c r="G15758"/>
      <c r="H15758"/>
      <c r="I15758"/>
      <c r="J15758"/>
      <c r="K15758"/>
      <c r="L15758"/>
      <c r="M15758"/>
      <c r="N15758"/>
      <c r="O15758"/>
      <c r="P15758"/>
      <c r="Q15758"/>
    </row>
    <row r="15759" spans="3:17" x14ac:dyDescent="0.35">
      <c r="C15759"/>
      <c r="D15759"/>
      <c r="E15759"/>
      <c r="F15759"/>
      <c r="G15759"/>
      <c r="H15759"/>
      <c r="I15759"/>
      <c r="J15759"/>
      <c r="K15759"/>
      <c r="L15759"/>
      <c r="M15759"/>
      <c r="N15759"/>
      <c r="O15759"/>
      <c r="P15759"/>
      <c r="Q15759"/>
    </row>
    <row r="15760" spans="3:17" x14ac:dyDescent="0.35">
      <c r="C15760"/>
      <c r="D15760"/>
      <c r="E15760"/>
      <c r="F15760"/>
      <c r="G15760"/>
      <c r="H15760"/>
      <c r="I15760"/>
      <c r="J15760"/>
      <c r="K15760"/>
      <c r="L15760"/>
      <c r="M15760"/>
      <c r="N15760"/>
      <c r="O15760"/>
      <c r="P15760"/>
      <c r="Q15760"/>
    </row>
    <row r="15761" spans="3:17" x14ac:dyDescent="0.35">
      <c r="C15761"/>
      <c r="D15761"/>
      <c r="E15761"/>
      <c r="F15761"/>
      <c r="G15761"/>
      <c r="H15761"/>
      <c r="I15761"/>
      <c r="J15761"/>
      <c r="K15761"/>
      <c r="L15761"/>
      <c r="M15761"/>
      <c r="N15761"/>
      <c r="O15761"/>
      <c r="P15761"/>
      <c r="Q15761"/>
    </row>
    <row r="15762" spans="3:17" x14ac:dyDescent="0.35">
      <c r="C15762"/>
      <c r="D15762"/>
      <c r="E15762"/>
      <c r="F15762"/>
      <c r="G15762"/>
      <c r="H15762"/>
      <c r="I15762"/>
      <c r="J15762"/>
      <c r="K15762"/>
      <c r="L15762"/>
      <c r="M15762"/>
      <c r="N15762"/>
      <c r="O15762"/>
      <c r="P15762"/>
      <c r="Q15762"/>
    </row>
    <row r="15763" spans="3:17" x14ac:dyDescent="0.35">
      <c r="C15763"/>
      <c r="D15763"/>
      <c r="E15763"/>
      <c r="F15763"/>
      <c r="G15763"/>
      <c r="H15763"/>
      <c r="I15763"/>
      <c r="J15763"/>
      <c r="K15763"/>
      <c r="L15763"/>
      <c r="M15763"/>
      <c r="N15763"/>
      <c r="O15763"/>
      <c r="P15763"/>
      <c r="Q15763"/>
    </row>
    <row r="15764" spans="3:17" x14ac:dyDescent="0.35">
      <c r="C15764"/>
      <c r="D15764"/>
      <c r="E15764"/>
      <c r="F15764"/>
      <c r="G15764"/>
      <c r="H15764"/>
      <c r="I15764"/>
      <c r="J15764"/>
      <c r="K15764"/>
      <c r="L15764"/>
      <c r="M15764"/>
      <c r="N15764"/>
      <c r="O15764"/>
      <c r="P15764"/>
      <c r="Q15764"/>
    </row>
    <row r="15765" spans="3:17" x14ac:dyDescent="0.35">
      <c r="C15765"/>
      <c r="D15765"/>
      <c r="E15765"/>
      <c r="F15765"/>
      <c r="G15765"/>
      <c r="H15765"/>
      <c r="I15765"/>
      <c r="J15765"/>
      <c r="K15765"/>
      <c r="L15765"/>
      <c r="M15765"/>
      <c r="N15765"/>
      <c r="O15765"/>
      <c r="P15765"/>
      <c r="Q15765"/>
    </row>
    <row r="15766" spans="3:17" x14ac:dyDescent="0.35">
      <c r="C15766"/>
      <c r="D15766"/>
      <c r="E15766"/>
      <c r="F15766"/>
      <c r="G15766"/>
      <c r="H15766"/>
      <c r="I15766"/>
      <c r="J15766"/>
      <c r="K15766"/>
      <c r="L15766"/>
      <c r="M15766"/>
      <c r="N15766"/>
      <c r="O15766"/>
      <c r="P15766"/>
      <c r="Q15766"/>
    </row>
    <row r="15767" spans="3:17" x14ac:dyDescent="0.35">
      <c r="C15767"/>
      <c r="D15767"/>
      <c r="E15767"/>
      <c r="F15767"/>
      <c r="G15767"/>
      <c r="H15767"/>
      <c r="I15767"/>
      <c r="J15767"/>
      <c r="K15767"/>
      <c r="L15767"/>
      <c r="M15767"/>
      <c r="N15767"/>
      <c r="O15767"/>
      <c r="P15767"/>
      <c r="Q15767"/>
    </row>
    <row r="15768" spans="3:17" x14ac:dyDescent="0.35">
      <c r="C15768"/>
      <c r="D15768"/>
      <c r="E15768"/>
      <c r="F15768"/>
      <c r="G15768"/>
      <c r="H15768"/>
      <c r="I15768"/>
      <c r="J15768"/>
      <c r="K15768"/>
      <c r="L15768"/>
      <c r="M15768"/>
      <c r="N15768"/>
      <c r="O15768"/>
      <c r="P15768"/>
      <c r="Q15768"/>
    </row>
    <row r="15769" spans="3:17" x14ac:dyDescent="0.35">
      <c r="C15769"/>
      <c r="D15769"/>
      <c r="E15769"/>
      <c r="F15769"/>
      <c r="G15769"/>
      <c r="H15769"/>
      <c r="I15769"/>
      <c r="J15769"/>
      <c r="K15769"/>
      <c r="L15769"/>
      <c r="M15769"/>
      <c r="N15769"/>
      <c r="O15769"/>
      <c r="P15769"/>
      <c r="Q15769"/>
    </row>
    <row r="15770" spans="3:17" x14ac:dyDescent="0.35">
      <c r="C15770"/>
      <c r="D15770"/>
      <c r="E15770"/>
      <c r="F15770"/>
      <c r="G15770"/>
      <c r="H15770"/>
      <c r="I15770"/>
      <c r="J15770"/>
      <c r="K15770"/>
      <c r="L15770"/>
      <c r="M15770"/>
      <c r="N15770"/>
      <c r="O15770"/>
      <c r="P15770"/>
      <c r="Q15770"/>
    </row>
    <row r="15771" spans="3:17" x14ac:dyDescent="0.35">
      <c r="C15771"/>
      <c r="D15771"/>
      <c r="E15771"/>
      <c r="F15771"/>
      <c r="G15771"/>
      <c r="H15771"/>
      <c r="I15771"/>
      <c r="J15771"/>
      <c r="K15771"/>
      <c r="L15771"/>
      <c r="M15771"/>
      <c r="N15771"/>
      <c r="O15771"/>
      <c r="P15771"/>
      <c r="Q15771"/>
    </row>
    <row r="15772" spans="3:17" x14ac:dyDescent="0.35">
      <c r="C15772"/>
      <c r="D15772"/>
      <c r="E15772"/>
      <c r="F15772"/>
      <c r="G15772"/>
      <c r="H15772"/>
      <c r="I15772"/>
      <c r="J15772"/>
      <c r="K15772"/>
      <c r="L15772"/>
      <c r="M15772"/>
      <c r="N15772"/>
      <c r="O15772"/>
      <c r="P15772"/>
      <c r="Q15772"/>
    </row>
    <row r="15773" spans="3:17" x14ac:dyDescent="0.35">
      <c r="C15773"/>
      <c r="D15773"/>
      <c r="E15773"/>
      <c r="F15773"/>
      <c r="G15773"/>
      <c r="H15773"/>
      <c r="I15773"/>
      <c r="J15773"/>
      <c r="K15773"/>
      <c r="L15773"/>
      <c r="M15773"/>
      <c r="N15773"/>
      <c r="O15773"/>
      <c r="P15773"/>
      <c r="Q15773"/>
    </row>
    <row r="15774" spans="3:17" x14ac:dyDescent="0.35">
      <c r="C15774"/>
      <c r="D15774"/>
      <c r="E15774"/>
      <c r="F15774"/>
      <c r="G15774"/>
      <c r="H15774"/>
      <c r="I15774"/>
      <c r="J15774"/>
      <c r="K15774"/>
      <c r="L15774"/>
      <c r="M15774"/>
      <c r="N15774"/>
      <c r="O15774"/>
      <c r="P15774"/>
      <c r="Q15774"/>
    </row>
    <row r="15775" spans="3:17" x14ac:dyDescent="0.35">
      <c r="C15775"/>
      <c r="D15775"/>
      <c r="E15775"/>
      <c r="F15775"/>
      <c r="G15775"/>
      <c r="H15775"/>
      <c r="I15775"/>
      <c r="J15775"/>
      <c r="K15775"/>
      <c r="L15775"/>
      <c r="M15775"/>
      <c r="N15775"/>
      <c r="O15775"/>
      <c r="P15775"/>
      <c r="Q15775"/>
    </row>
    <row r="15776" spans="3:17" x14ac:dyDescent="0.35">
      <c r="C15776"/>
      <c r="D15776"/>
      <c r="E15776"/>
      <c r="F15776"/>
      <c r="G15776"/>
      <c r="H15776"/>
      <c r="I15776"/>
      <c r="J15776"/>
      <c r="K15776"/>
      <c r="L15776"/>
      <c r="M15776"/>
      <c r="N15776"/>
      <c r="O15776"/>
      <c r="P15776"/>
      <c r="Q15776"/>
    </row>
    <row r="15777" spans="3:17" x14ac:dyDescent="0.35">
      <c r="C15777"/>
      <c r="D15777"/>
      <c r="E15777"/>
      <c r="F15777"/>
      <c r="G15777"/>
      <c r="H15777"/>
      <c r="I15777"/>
      <c r="J15777"/>
      <c r="K15777"/>
      <c r="L15777"/>
      <c r="M15777"/>
      <c r="N15777"/>
      <c r="O15777"/>
      <c r="P15777"/>
      <c r="Q15777"/>
    </row>
    <row r="15778" spans="3:17" x14ac:dyDescent="0.35">
      <c r="C15778"/>
      <c r="D15778"/>
      <c r="E15778"/>
      <c r="F15778"/>
      <c r="G15778"/>
      <c r="H15778"/>
      <c r="I15778"/>
      <c r="J15778"/>
      <c r="K15778"/>
      <c r="L15778"/>
      <c r="M15778"/>
      <c r="N15778"/>
      <c r="O15778"/>
      <c r="P15778"/>
      <c r="Q15778"/>
    </row>
    <row r="15779" spans="3:17" x14ac:dyDescent="0.35">
      <c r="C15779"/>
      <c r="D15779"/>
      <c r="E15779"/>
      <c r="F15779"/>
      <c r="G15779"/>
      <c r="H15779"/>
      <c r="I15779"/>
      <c r="J15779"/>
      <c r="K15779"/>
      <c r="L15779"/>
      <c r="M15779"/>
      <c r="N15779"/>
      <c r="O15779"/>
      <c r="P15779"/>
      <c r="Q15779"/>
    </row>
    <row r="15780" spans="3:17" x14ac:dyDescent="0.35">
      <c r="C15780"/>
      <c r="D15780"/>
      <c r="E15780"/>
      <c r="F15780"/>
      <c r="G15780"/>
      <c r="H15780"/>
      <c r="I15780"/>
      <c r="J15780"/>
      <c r="K15780"/>
      <c r="L15780"/>
      <c r="M15780"/>
      <c r="N15780"/>
      <c r="O15780"/>
      <c r="P15780"/>
      <c r="Q15780"/>
    </row>
    <row r="15781" spans="3:17" x14ac:dyDescent="0.35">
      <c r="C15781"/>
      <c r="D15781"/>
      <c r="E15781"/>
      <c r="F15781"/>
      <c r="G15781"/>
      <c r="H15781"/>
      <c r="I15781"/>
      <c r="J15781"/>
      <c r="K15781"/>
      <c r="L15781"/>
      <c r="M15781"/>
      <c r="N15781"/>
      <c r="O15781"/>
      <c r="P15781"/>
      <c r="Q15781"/>
    </row>
    <row r="15782" spans="3:17" x14ac:dyDescent="0.35">
      <c r="C15782"/>
      <c r="D15782"/>
      <c r="E15782"/>
      <c r="F15782"/>
      <c r="G15782"/>
      <c r="H15782"/>
      <c r="I15782"/>
      <c r="J15782"/>
      <c r="K15782"/>
      <c r="L15782"/>
      <c r="M15782"/>
      <c r="N15782"/>
      <c r="O15782"/>
      <c r="P15782"/>
      <c r="Q15782"/>
    </row>
    <row r="15783" spans="3:17" x14ac:dyDescent="0.35">
      <c r="C15783"/>
      <c r="D15783"/>
      <c r="E15783"/>
      <c r="F15783"/>
      <c r="G15783"/>
      <c r="H15783"/>
      <c r="I15783"/>
      <c r="J15783"/>
      <c r="K15783"/>
      <c r="L15783"/>
      <c r="M15783"/>
      <c r="N15783"/>
      <c r="O15783"/>
      <c r="P15783"/>
      <c r="Q15783"/>
    </row>
    <row r="15784" spans="3:17" x14ac:dyDescent="0.35">
      <c r="C15784"/>
      <c r="D15784"/>
      <c r="E15784"/>
      <c r="F15784"/>
      <c r="G15784"/>
      <c r="H15784"/>
      <c r="I15784"/>
      <c r="J15784"/>
      <c r="K15784"/>
      <c r="L15784"/>
      <c r="M15784"/>
      <c r="N15784"/>
      <c r="O15784"/>
      <c r="P15784"/>
      <c r="Q15784"/>
    </row>
    <row r="15785" spans="3:17" x14ac:dyDescent="0.35">
      <c r="C15785"/>
      <c r="D15785"/>
      <c r="E15785"/>
      <c r="F15785"/>
      <c r="G15785"/>
      <c r="H15785"/>
      <c r="I15785"/>
      <c r="J15785"/>
      <c r="K15785"/>
      <c r="L15785"/>
      <c r="M15785"/>
      <c r="N15785"/>
      <c r="O15785"/>
      <c r="P15785"/>
      <c r="Q15785"/>
    </row>
    <row r="15786" spans="3:17" x14ac:dyDescent="0.35">
      <c r="C15786"/>
      <c r="D15786"/>
      <c r="E15786"/>
      <c r="F15786"/>
      <c r="G15786"/>
      <c r="H15786"/>
      <c r="I15786"/>
      <c r="J15786"/>
      <c r="K15786"/>
      <c r="L15786"/>
      <c r="M15786"/>
      <c r="N15786"/>
      <c r="O15786"/>
      <c r="P15786"/>
      <c r="Q15786"/>
    </row>
    <row r="15787" spans="3:17" x14ac:dyDescent="0.35">
      <c r="C15787"/>
      <c r="D15787"/>
      <c r="E15787"/>
      <c r="F15787"/>
      <c r="G15787"/>
      <c r="H15787"/>
      <c r="I15787"/>
      <c r="J15787"/>
      <c r="K15787"/>
      <c r="L15787"/>
      <c r="M15787"/>
      <c r="N15787"/>
      <c r="O15787"/>
      <c r="P15787"/>
      <c r="Q15787"/>
    </row>
    <row r="15788" spans="3:17" x14ac:dyDescent="0.35">
      <c r="C15788"/>
      <c r="D15788"/>
      <c r="E15788"/>
      <c r="F15788"/>
      <c r="G15788"/>
      <c r="H15788"/>
      <c r="I15788"/>
      <c r="J15788"/>
      <c r="K15788"/>
      <c r="L15788"/>
      <c r="M15788"/>
      <c r="N15788"/>
      <c r="O15788"/>
      <c r="P15788"/>
      <c r="Q15788"/>
    </row>
    <row r="15789" spans="3:17" x14ac:dyDescent="0.35">
      <c r="C15789"/>
      <c r="D15789"/>
      <c r="E15789"/>
      <c r="F15789"/>
      <c r="G15789"/>
      <c r="H15789"/>
      <c r="I15789"/>
      <c r="J15789"/>
      <c r="K15789"/>
      <c r="L15789"/>
      <c r="M15789"/>
      <c r="N15789"/>
      <c r="O15789"/>
      <c r="P15789"/>
      <c r="Q15789"/>
    </row>
    <row r="15790" spans="3:17" x14ac:dyDescent="0.35">
      <c r="C15790"/>
      <c r="D15790"/>
      <c r="E15790"/>
      <c r="F15790"/>
      <c r="G15790"/>
      <c r="H15790"/>
      <c r="I15790"/>
      <c r="J15790"/>
      <c r="K15790"/>
      <c r="L15790"/>
      <c r="M15790"/>
      <c r="N15790"/>
      <c r="O15790"/>
      <c r="P15790"/>
      <c r="Q15790"/>
    </row>
    <row r="15791" spans="3:17" x14ac:dyDescent="0.35">
      <c r="C15791"/>
      <c r="D15791"/>
      <c r="E15791"/>
      <c r="F15791"/>
      <c r="G15791"/>
      <c r="H15791"/>
      <c r="I15791"/>
      <c r="J15791"/>
      <c r="K15791"/>
      <c r="L15791"/>
      <c r="M15791"/>
      <c r="N15791"/>
      <c r="O15791"/>
      <c r="P15791"/>
      <c r="Q15791"/>
    </row>
    <row r="15792" spans="3:17" x14ac:dyDescent="0.35">
      <c r="C15792"/>
      <c r="D15792"/>
      <c r="E15792"/>
      <c r="F15792"/>
      <c r="G15792"/>
      <c r="H15792"/>
      <c r="I15792"/>
      <c r="J15792"/>
      <c r="K15792"/>
      <c r="L15792"/>
      <c r="M15792"/>
      <c r="N15792"/>
      <c r="O15792"/>
      <c r="P15792"/>
      <c r="Q15792"/>
    </row>
    <row r="15793" spans="3:17" x14ac:dyDescent="0.35">
      <c r="C15793"/>
      <c r="D15793"/>
      <c r="E15793"/>
      <c r="F15793"/>
      <c r="G15793"/>
      <c r="H15793"/>
      <c r="I15793"/>
      <c r="J15793"/>
      <c r="K15793"/>
      <c r="L15793"/>
      <c r="M15793"/>
      <c r="N15793"/>
      <c r="O15793"/>
      <c r="P15793"/>
      <c r="Q15793"/>
    </row>
    <row r="15794" spans="3:17" x14ac:dyDescent="0.35">
      <c r="C15794"/>
      <c r="D15794"/>
      <c r="E15794"/>
      <c r="F15794"/>
      <c r="G15794"/>
      <c r="H15794"/>
      <c r="I15794"/>
      <c r="J15794"/>
      <c r="K15794"/>
      <c r="L15794"/>
      <c r="M15794"/>
      <c r="N15794"/>
      <c r="O15794"/>
      <c r="P15794"/>
      <c r="Q15794"/>
    </row>
    <row r="15795" spans="3:17" x14ac:dyDescent="0.35">
      <c r="C15795"/>
      <c r="D15795"/>
      <c r="E15795"/>
      <c r="F15795"/>
      <c r="G15795"/>
      <c r="H15795"/>
      <c r="I15795"/>
      <c r="J15795"/>
      <c r="K15795"/>
      <c r="L15795"/>
      <c r="M15795"/>
      <c r="N15795"/>
      <c r="O15795"/>
      <c r="P15795"/>
      <c r="Q15795"/>
    </row>
    <row r="15796" spans="3:17" x14ac:dyDescent="0.35">
      <c r="C15796"/>
      <c r="D15796"/>
      <c r="E15796"/>
      <c r="F15796"/>
      <c r="G15796"/>
      <c r="H15796"/>
      <c r="I15796"/>
      <c r="J15796"/>
      <c r="K15796"/>
      <c r="L15796"/>
      <c r="M15796"/>
      <c r="N15796"/>
      <c r="O15796"/>
      <c r="P15796"/>
      <c r="Q15796"/>
    </row>
    <row r="15797" spans="3:17" x14ac:dyDescent="0.35">
      <c r="C15797"/>
      <c r="D15797"/>
      <c r="E15797"/>
      <c r="F15797"/>
      <c r="G15797"/>
      <c r="H15797"/>
      <c r="I15797"/>
      <c r="J15797"/>
      <c r="K15797"/>
      <c r="L15797"/>
      <c r="M15797"/>
      <c r="N15797"/>
      <c r="O15797"/>
      <c r="P15797"/>
      <c r="Q15797"/>
    </row>
    <row r="15798" spans="3:17" x14ac:dyDescent="0.35">
      <c r="C15798"/>
      <c r="D15798"/>
      <c r="E15798"/>
      <c r="F15798"/>
      <c r="G15798"/>
      <c r="H15798"/>
      <c r="I15798"/>
      <c r="J15798"/>
      <c r="K15798"/>
      <c r="L15798"/>
      <c r="M15798"/>
      <c r="N15798"/>
      <c r="O15798"/>
      <c r="P15798"/>
      <c r="Q15798"/>
    </row>
    <row r="15799" spans="3:17" x14ac:dyDescent="0.35">
      <c r="C15799"/>
      <c r="D15799"/>
      <c r="E15799"/>
      <c r="F15799"/>
      <c r="G15799"/>
      <c r="H15799"/>
      <c r="I15799"/>
      <c r="J15799"/>
      <c r="K15799"/>
      <c r="L15799"/>
      <c r="M15799"/>
      <c r="N15799"/>
      <c r="O15799"/>
      <c r="P15799"/>
      <c r="Q15799"/>
    </row>
    <row r="15800" spans="3:17" x14ac:dyDescent="0.35">
      <c r="C15800"/>
      <c r="D15800"/>
      <c r="E15800"/>
      <c r="F15800"/>
      <c r="G15800"/>
      <c r="H15800"/>
      <c r="I15800"/>
      <c r="J15800"/>
      <c r="K15800"/>
      <c r="L15800"/>
      <c r="M15800"/>
      <c r="N15800"/>
      <c r="O15800"/>
      <c r="P15800"/>
      <c r="Q15800"/>
    </row>
    <row r="15801" spans="3:17" x14ac:dyDescent="0.35">
      <c r="C15801"/>
      <c r="D15801"/>
      <c r="E15801"/>
      <c r="F15801"/>
      <c r="G15801"/>
      <c r="H15801"/>
      <c r="I15801"/>
      <c r="J15801"/>
      <c r="K15801"/>
      <c r="L15801"/>
      <c r="M15801"/>
      <c r="N15801"/>
      <c r="O15801"/>
      <c r="P15801"/>
      <c r="Q15801"/>
    </row>
    <row r="15802" spans="3:17" x14ac:dyDescent="0.35">
      <c r="C15802"/>
      <c r="D15802"/>
      <c r="E15802"/>
      <c r="F15802"/>
      <c r="G15802"/>
      <c r="H15802"/>
      <c r="I15802"/>
      <c r="J15802"/>
      <c r="K15802"/>
      <c r="L15802"/>
      <c r="M15802"/>
      <c r="N15802"/>
      <c r="O15802"/>
      <c r="P15802"/>
      <c r="Q15802"/>
    </row>
    <row r="15803" spans="3:17" x14ac:dyDescent="0.35">
      <c r="C15803"/>
      <c r="D15803"/>
      <c r="E15803"/>
      <c r="F15803"/>
      <c r="G15803"/>
      <c r="H15803"/>
      <c r="I15803"/>
      <c r="J15803"/>
      <c r="K15803"/>
      <c r="L15803"/>
      <c r="M15803"/>
      <c r="N15803"/>
      <c r="O15803"/>
      <c r="P15803"/>
      <c r="Q15803"/>
    </row>
    <row r="15804" spans="3:17" x14ac:dyDescent="0.35">
      <c r="C15804"/>
      <c r="D15804"/>
      <c r="E15804"/>
      <c r="F15804"/>
      <c r="G15804"/>
      <c r="H15804"/>
      <c r="I15804"/>
      <c r="J15804"/>
      <c r="K15804"/>
      <c r="L15804"/>
      <c r="M15804"/>
      <c r="N15804"/>
      <c r="O15804"/>
      <c r="P15804"/>
      <c r="Q15804"/>
    </row>
    <row r="15805" spans="3:17" x14ac:dyDescent="0.35">
      <c r="C15805"/>
      <c r="D15805"/>
      <c r="E15805"/>
      <c r="F15805"/>
      <c r="G15805"/>
      <c r="H15805"/>
      <c r="I15805"/>
      <c r="J15805"/>
      <c r="K15805"/>
      <c r="L15805"/>
      <c r="M15805"/>
      <c r="N15805"/>
      <c r="O15805"/>
      <c r="P15805"/>
      <c r="Q15805"/>
    </row>
    <row r="15806" spans="3:17" x14ac:dyDescent="0.35">
      <c r="C15806"/>
      <c r="D15806"/>
      <c r="E15806"/>
      <c r="F15806"/>
      <c r="G15806"/>
      <c r="H15806"/>
      <c r="I15806"/>
      <c r="J15806"/>
      <c r="K15806"/>
      <c r="L15806"/>
      <c r="M15806"/>
      <c r="N15806"/>
      <c r="O15806"/>
      <c r="P15806"/>
      <c r="Q15806"/>
    </row>
    <row r="15807" spans="3:17" x14ac:dyDescent="0.35">
      <c r="C15807"/>
      <c r="D15807"/>
      <c r="E15807"/>
      <c r="F15807"/>
      <c r="G15807"/>
      <c r="H15807"/>
      <c r="I15807"/>
      <c r="J15807"/>
      <c r="K15807"/>
      <c r="L15807"/>
      <c r="M15807"/>
      <c r="N15807"/>
      <c r="O15807"/>
      <c r="P15807"/>
      <c r="Q15807"/>
    </row>
    <row r="15808" spans="3:17" x14ac:dyDescent="0.35">
      <c r="C15808"/>
      <c r="D15808"/>
      <c r="E15808"/>
      <c r="F15808"/>
      <c r="G15808"/>
      <c r="H15808"/>
      <c r="I15808"/>
      <c r="J15808"/>
      <c r="K15808"/>
      <c r="L15808"/>
      <c r="M15808"/>
      <c r="N15808"/>
      <c r="O15808"/>
      <c r="P15808"/>
      <c r="Q15808"/>
    </row>
    <row r="15809" spans="3:17" x14ac:dyDescent="0.35">
      <c r="C15809"/>
      <c r="D15809"/>
      <c r="E15809"/>
      <c r="F15809"/>
      <c r="G15809"/>
      <c r="H15809"/>
      <c r="I15809"/>
      <c r="J15809"/>
      <c r="K15809"/>
      <c r="L15809"/>
      <c r="M15809"/>
      <c r="N15809"/>
      <c r="O15809"/>
      <c r="P15809"/>
      <c r="Q15809"/>
    </row>
    <row r="15810" spans="3:17" x14ac:dyDescent="0.35">
      <c r="C15810"/>
      <c r="D15810"/>
      <c r="E15810"/>
      <c r="F15810"/>
      <c r="G15810"/>
      <c r="H15810"/>
      <c r="I15810"/>
      <c r="J15810"/>
      <c r="K15810"/>
      <c r="L15810"/>
      <c r="M15810"/>
      <c r="N15810"/>
      <c r="O15810"/>
      <c r="P15810"/>
      <c r="Q15810"/>
    </row>
    <row r="15811" spans="3:17" x14ac:dyDescent="0.35">
      <c r="C15811"/>
      <c r="D15811"/>
      <c r="E15811"/>
      <c r="F15811"/>
      <c r="G15811"/>
      <c r="H15811"/>
      <c r="I15811"/>
      <c r="J15811"/>
      <c r="K15811"/>
      <c r="L15811"/>
      <c r="M15811"/>
      <c r="N15811"/>
      <c r="O15811"/>
      <c r="P15811"/>
      <c r="Q15811"/>
    </row>
    <row r="15812" spans="3:17" x14ac:dyDescent="0.35">
      <c r="C15812"/>
      <c r="D15812"/>
      <c r="E15812"/>
      <c r="F15812"/>
      <c r="G15812"/>
      <c r="H15812"/>
      <c r="I15812"/>
      <c r="J15812"/>
      <c r="K15812"/>
      <c r="L15812"/>
      <c r="M15812"/>
      <c r="N15812"/>
      <c r="O15812"/>
      <c r="P15812"/>
      <c r="Q15812"/>
    </row>
    <row r="15813" spans="3:17" x14ac:dyDescent="0.35">
      <c r="C15813"/>
      <c r="D15813"/>
      <c r="E15813"/>
      <c r="F15813"/>
      <c r="G15813"/>
      <c r="H15813"/>
      <c r="I15813"/>
      <c r="J15813"/>
      <c r="K15813"/>
      <c r="L15813"/>
      <c r="M15813"/>
      <c r="N15813"/>
      <c r="O15813"/>
      <c r="P15813"/>
      <c r="Q15813"/>
    </row>
    <row r="15814" spans="3:17" x14ac:dyDescent="0.35">
      <c r="C15814"/>
      <c r="D15814"/>
      <c r="E15814"/>
      <c r="F15814"/>
      <c r="G15814"/>
      <c r="H15814"/>
      <c r="I15814"/>
      <c r="J15814"/>
      <c r="K15814"/>
      <c r="L15814"/>
      <c r="M15814"/>
      <c r="N15814"/>
      <c r="O15814"/>
      <c r="P15814"/>
      <c r="Q15814"/>
    </row>
    <row r="15815" spans="3:17" x14ac:dyDescent="0.35">
      <c r="C15815"/>
      <c r="D15815"/>
      <c r="E15815"/>
      <c r="F15815"/>
      <c r="G15815"/>
      <c r="H15815"/>
      <c r="I15815"/>
      <c r="J15815"/>
      <c r="K15815"/>
      <c r="L15815"/>
      <c r="M15815"/>
      <c r="N15815"/>
      <c r="O15815"/>
      <c r="P15815"/>
      <c r="Q15815"/>
    </row>
    <row r="15816" spans="3:17" x14ac:dyDescent="0.35">
      <c r="C15816"/>
      <c r="D15816"/>
      <c r="E15816"/>
      <c r="F15816"/>
      <c r="G15816"/>
      <c r="H15816"/>
      <c r="I15816"/>
      <c r="J15816"/>
      <c r="K15816"/>
      <c r="L15816"/>
      <c r="M15816"/>
      <c r="N15816"/>
      <c r="O15816"/>
      <c r="P15816"/>
      <c r="Q15816"/>
    </row>
    <row r="15817" spans="3:17" x14ac:dyDescent="0.35">
      <c r="C15817"/>
      <c r="D15817"/>
      <c r="E15817"/>
      <c r="F15817"/>
      <c r="G15817"/>
      <c r="H15817"/>
      <c r="I15817"/>
      <c r="J15817"/>
      <c r="K15817"/>
      <c r="L15817"/>
      <c r="M15817"/>
      <c r="N15817"/>
      <c r="O15817"/>
      <c r="P15817"/>
      <c r="Q15817"/>
    </row>
    <row r="15818" spans="3:17" x14ac:dyDescent="0.35">
      <c r="C15818"/>
      <c r="D15818"/>
      <c r="E15818"/>
      <c r="F15818"/>
      <c r="G15818"/>
      <c r="H15818"/>
      <c r="I15818"/>
      <c r="J15818"/>
      <c r="K15818"/>
      <c r="L15818"/>
      <c r="M15818"/>
      <c r="N15818"/>
      <c r="O15818"/>
      <c r="P15818"/>
      <c r="Q15818"/>
    </row>
    <row r="15819" spans="3:17" x14ac:dyDescent="0.35">
      <c r="C15819"/>
      <c r="D15819"/>
      <c r="E15819"/>
      <c r="F15819"/>
      <c r="G15819"/>
      <c r="H15819"/>
      <c r="I15819"/>
      <c r="J15819"/>
      <c r="K15819"/>
      <c r="L15819"/>
      <c r="M15819"/>
      <c r="N15819"/>
      <c r="O15819"/>
      <c r="P15819"/>
      <c r="Q15819"/>
    </row>
    <row r="15820" spans="3:17" x14ac:dyDescent="0.35">
      <c r="C15820"/>
      <c r="D15820"/>
      <c r="E15820"/>
      <c r="F15820"/>
      <c r="G15820"/>
      <c r="H15820"/>
      <c r="I15820"/>
      <c r="J15820"/>
      <c r="K15820"/>
      <c r="L15820"/>
      <c r="M15820"/>
      <c r="N15820"/>
      <c r="O15820"/>
      <c r="P15820"/>
      <c r="Q15820"/>
    </row>
    <row r="15821" spans="3:17" x14ac:dyDescent="0.35">
      <c r="C15821"/>
      <c r="D15821"/>
      <c r="E15821"/>
      <c r="F15821"/>
      <c r="G15821"/>
      <c r="H15821"/>
      <c r="I15821"/>
      <c r="J15821"/>
      <c r="K15821"/>
      <c r="L15821"/>
      <c r="M15821"/>
      <c r="N15821"/>
      <c r="O15821"/>
      <c r="P15821"/>
      <c r="Q15821"/>
    </row>
    <row r="15822" spans="3:17" x14ac:dyDescent="0.35">
      <c r="C15822"/>
      <c r="D15822"/>
      <c r="E15822"/>
      <c r="F15822"/>
      <c r="G15822"/>
      <c r="H15822"/>
      <c r="I15822"/>
      <c r="J15822"/>
      <c r="K15822"/>
      <c r="L15822"/>
      <c r="M15822"/>
      <c r="N15822"/>
      <c r="O15822"/>
      <c r="P15822"/>
      <c r="Q15822"/>
    </row>
    <row r="15823" spans="3:17" x14ac:dyDescent="0.35">
      <c r="C15823"/>
      <c r="D15823"/>
      <c r="E15823"/>
      <c r="F15823"/>
      <c r="G15823"/>
      <c r="H15823"/>
      <c r="I15823"/>
      <c r="J15823"/>
      <c r="K15823"/>
      <c r="L15823"/>
      <c r="M15823"/>
      <c r="N15823"/>
      <c r="O15823"/>
      <c r="P15823"/>
      <c r="Q15823"/>
    </row>
    <row r="15824" spans="3:17" x14ac:dyDescent="0.35">
      <c r="C15824"/>
      <c r="D15824"/>
      <c r="E15824"/>
      <c r="F15824"/>
      <c r="G15824"/>
      <c r="H15824"/>
      <c r="I15824"/>
      <c r="J15824"/>
      <c r="K15824"/>
      <c r="L15824"/>
      <c r="M15824"/>
      <c r="N15824"/>
      <c r="O15824"/>
      <c r="P15824"/>
      <c r="Q15824"/>
    </row>
    <row r="15825" spans="3:17" x14ac:dyDescent="0.35">
      <c r="C15825"/>
      <c r="D15825"/>
      <c r="E15825"/>
      <c r="F15825"/>
      <c r="G15825"/>
      <c r="H15825"/>
      <c r="I15825"/>
      <c r="J15825"/>
      <c r="K15825"/>
      <c r="L15825"/>
      <c r="M15825"/>
      <c r="N15825"/>
      <c r="O15825"/>
      <c r="P15825"/>
      <c r="Q15825"/>
    </row>
    <row r="15826" spans="3:17" x14ac:dyDescent="0.35">
      <c r="C15826"/>
      <c r="D15826"/>
      <c r="E15826"/>
      <c r="F15826"/>
      <c r="G15826"/>
      <c r="H15826"/>
      <c r="I15826"/>
      <c r="J15826"/>
      <c r="K15826"/>
      <c r="L15826"/>
      <c r="M15826"/>
      <c r="N15826"/>
      <c r="O15826"/>
      <c r="P15826"/>
      <c r="Q15826"/>
    </row>
    <row r="15827" spans="3:17" x14ac:dyDescent="0.35">
      <c r="C15827"/>
      <c r="D15827"/>
      <c r="E15827"/>
      <c r="F15827"/>
      <c r="G15827"/>
      <c r="H15827"/>
      <c r="I15827"/>
      <c r="J15827"/>
      <c r="K15827"/>
      <c r="L15827"/>
      <c r="M15827"/>
      <c r="N15827"/>
      <c r="O15827"/>
      <c r="P15827"/>
      <c r="Q15827"/>
    </row>
    <row r="15828" spans="3:17" x14ac:dyDescent="0.35">
      <c r="C15828"/>
      <c r="D15828"/>
      <c r="E15828"/>
      <c r="F15828"/>
      <c r="G15828"/>
      <c r="H15828"/>
      <c r="I15828"/>
      <c r="J15828"/>
      <c r="K15828"/>
      <c r="L15828"/>
      <c r="M15828"/>
      <c r="N15828"/>
      <c r="O15828"/>
      <c r="P15828"/>
      <c r="Q15828"/>
    </row>
    <row r="15829" spans="3:17" x14ac:dyDescent="0.35">
      <c r="C15829"/>
      <c r="D15829"/>
      <c r="E15829"/>
      <c r="F15829"/>
      <c r="G15829"/>
      <c r="H15829"/>
      <c r="I15829"/>
      <c r="J15829"/>
      <c r="K15829"/>
      <c r="L15829"/>
      <c r="M15829"/>
      <c r="N15829"/>
      <c r="O15829"/>
      <c r="P15829"/>
      <c r="Q15829"/>
    </row>
    <row r="15830" spans="3:17" x14ac:dyDescent="0.35">
      <c r="C15830"/>
      <c r="D15830"/>
      <c r="E15830"/>
      <c r="F15830"/>
      <c r="G15830"/>
      <c r="H15830"/>
      <c r="I15830"/>
      <c r="J15830"/>
      <c r="K15830"/>
      <c r="L15830"/>
      <c r="M15830"/>
      <c r="N15830"/>
      <c r="O15830"/>
      <c r="P15830"/>
      <c r="Q15830"/>
    </row>
    <row r="15831" spans="3:17" x14ac:dyDescent="0.35">
      <c r="C15831"/>
      <c r="D15831"/>
      <c r="E15831"/>
      <c r="F15831"/>
      <c r="G15831"/>
      <c r="H15831"/>
      <c r="I15831"/>
      <c r="J15831"/>
      <c r="K15831"/>
      <c r="L15831"/>
      <c r="M15831"/>
      <c r="N15831"/>
      <c r="O15831"/>
      <c r="P15831"/>
      <c r="Q15831"/>
    </row>
    <row r="15832" spans="3:17" x14ac:dyDescent="0.35">
      <c r="C15832"/>
      <c r="D15832"/>
      <c r="E15832"/>
      <c r="F15832"/>
      <c r="G15832"/>
      <c r="H15832"/>
      <c r="I15832"/>
      <c r="J15832"/>
      <c r="K15832"/>
      <c r="L15832"/>
      <c r="M15832"/>
      <c r="N15832"/>
      <c r="O15832"/>
      <c r="P15832"/>
      <c r="Q15832"/>
    </row>
    <row r="15833" spans="3:17" x14ac:dyDescent="0.35">
      <c r="C15833"/>
      <c r="D15833"/>
      <c r="E15833"/>
      <c r="F15833"/>
      <c r="G15833"/>
      <c r="H15833"/>
      <c r="I15833"/>
      <c r="J15833"/>
      <c r="K15833"/>
      <c r="L15833"/>
      <c r="M15833"/>
      <c r="N15833"/>
      <c r="O15833"/>
      <c r="P15833"/>
      <c r="Q15833"/>
    </row>
    <row r="15834" spans="3:17" x14ac:dyDescent="0.35">
      <c r="C15834"/>
      <c r="D15834"/>
      <c r="E15834"/>
      <c r="F15834"/>
      <c r="G15834"/>
      <c r="H15834"/>
      <c r="I15834"/>
      <c r="J15834"/>
      <c r="K15834"/>
      <c r="L15834"/>
      <c r="M15834"/>
      <c r="N15834"/>
      <c r="O15834"/>
      <c r="P15834"/>
      <c r="Q15834"/>
    </row>
    <row r="15835" spans="3:17" x14ac:dyDescent="0.35">
      <c r="C15835"/>
      <c r="D15835"/>
      <c r="E15835"/>
      <c r="F15835"/>
      <c r="G15835"/>
      <c r="H15835"/>
      <c r="I15835"/>
      <c r="J15835"/>
      <c r="K15835"/>
      <c r="L15835"/>
      <c r="M15835"/>
      <c r="N15835"/>
      <c r="O15835"/>
      <c r="P15835"/>
      <c r="Q15835"/>
    </row>
    <row r="15836" spans="3:17" x14ac:dyDescent="0.35">
      <c r="C15836"/>
      <c r="D15836"/>
      <c r="E15836"/>
      <c r="F15836"/>
      <c r="G15836"/>
      <c r="H15836"/>
      <c r="I15836"/>
      <c r="J15836"/>
      <c r="K15836"/>
      <c r="L15836"/>
      <c r="M15836"/>
      <c r="N15836"/>
      <c r="O15836"/>
      <c r="P15836"/>
      <c r="Q15836"/>
    </row>
    <row r="15837" spans="3:17" x14ac:dyDescent="0.35">
      <c r="C15837"/>
      <c r="D15837"/>
      <c r="E15837"/>
      <c r="F15837"/>
      <c r="G15837"/>
      <c r="H15837"/>
      <c r="I15837"/>
      <c r="J15837"/>
      <c r="K15837"/>
      <c r="L15837"/>
      <c r="M15837"/>
      <c r="N15837"/>
      <c r="O15837"/>
      <c r="P15837"/>
      <c r="Q15837"/>
    </row>
    <row r="15838" spans="3:17" x14ac:dyDescent="0.35">
      <c r="C15838"/>
      <c r="D15838"/>
      <c r="E15838"/>
      <c r="F15838"/>
      <c r="G15838"/>
      <c r="H15838"/>
      <c r="I15838"/>
      <c r="J15838"/>
      <c r="K15838"/>
      <c r="L15838"/>
      <c r="M15838"/>
      <c r="N15838"/>
      <c r="O15838"/>
      <c r="P15838"/>
      <c r="Q15838"/>
    </row>
    <row r="15839" spans="3:17" x14ac:dyDescent="0.35">
      <c r="C15839"/>
      <c r="D15839"/>
      <c r="E15839"/>
      <c r="F15839"/>
      <c r="G15839"/>
      <c r="H15839"/>
      <c r="I15839"/>
      <c r="J15839"/>
      <c r="K15839"/>
      <c r="L15839"/>
      <c r="M15839"/>
      <c r="N15839"/>
      <c r="O15839"/>
      <c r="P15839"/>
      <c r="Q15839"/>
    </row>
    <row r="15840" spans="3:17" x14ac:dyDescent="0.35">
      <c r="C15840"/>
      <c r="D15840"/>
      <c r="E15840"/>
      <c r="F15840"/>
      <c r="G15840"/>
      <c r="H15840"/>
      <c r="I15840"/>
      <c r="J15840"/>
      <c r="K15840"/>
      <c r="L15840"/>
      <c r="M15840"/>
      <c r="N15840"/>
      <c r="O15840"/>
      <c r="P15840"/>
      <c r="Q15840"/>
    </row>
    <row r="15841" spans="3:17" x14ac:dyDescent="0.35">
      <c r="C15841"/>
      <c r="D15841"/>
      <c r="E15841"/>
      <c r="F15841"/>
      <c r="G15841"/>
      <c r="H15841"/>
      <c r="I15841"/>
      <c r="J15841"/>
      <c r="K15841"/>
      <c r="L15841"/>
      <c r="M15841"/>
      <c r="N15841"/>
      <c r="O15841"/>
      <c r="P15841"/>
      <c r="Q15841"/>
    </row>
    <row r="15842" spans="3:17" x14ac:dyDescent="0.35">
      <c r="C15842"/>
      <c r="D15842"/>
      <c r="E15842"/>
      <c r="F15842"/>
      <c r="G15842"/>
      <c r="H15842"/>
      <c r="I15842"/>
      <c r="J15842"/>
      <c r="K15842"/>
      <c r="L15842"/>
      <c r="M15842"/>
      <c r="N15842"/>
      <c r="O15842"/>
      <c r="P15842"/>
      <c r="Q15842"/>
    </row>
    <row r="15843" spans="3:17" x14ac:dyDescent="0.35">
      <c r="C15843"/>
      <c r="D15843"/>
      <c r="E15843"/>
      <c r="F15843"/>
      <c r="G15843"/>
      <c r="H15843"/>
      <c r="I15843"/>
      <c r="J15843"/>
      <c r="K15843"/>
      <c r="L15843"/>
      <c r="M15843"/>
      <c r="N15843"/>
      <c r="O15843"/>
      <c r="P15843"/>
      <c r="Q15843"/>
    </row>
    <row r="15844" spans="3:17" x14ac:dyDescent="0.35">
      <c r="C15844"/>
      <c r="D15844"/>
      <c r="E15844"/>
      <c r="F15844"/>
      <c r="G15844"/>
      <c r="H15844"/>
      <c r="I15844"/>
      <c r="J15844"/>
      <c r="K15844"/>
      <c r="L15844"/>
      <c r="M15844"/>
      <c r="N15844"/>
      <c r="O15844"/>
      <c r="P15844"/>
      <c r="Q15844"/>
    </row>
    <row r="15845" spans="3:17" x14ac:dyDescent="0.35">
      <c r="C15845"/>
      <c r="D15845"/>
      <c r="E15845"/>
      <c r="F15845"/>
      <c r="G15845"/>
      <c r="H15845"/>
      <c r="I15845"/>
      <c r="J15845"/>
      <c r="K15845"/>
      <c r="L15845"/>
      <c r="M15845"/>
      <c r="N15845"/>
      <c r="O15845"/>
      <c r="P15845"/>
      <c r="Q15845"/>
    </row>
    <row r="15846" spans="3:17" x14ac:dyDescent="0.35">
      <c r="C15846"/>
      <c r="D15846"/>
      <c r="E15846"/>
      <c r="F15846"/>
      <c r="G15846"/>
      <c r="H15846"/>
      <c r="I15846"/>
      <c r="J15846"/>
      <c r="K15846"/>
      <c r="L15846"/>
      <c r="M15846"/>
      <c r="N15846"/>
      <c r="O15846"/>
      <c r="P15846"/>
      <c r="Q15846"/>
    </row>
    <row r="15847" spans="3:17" x14ac:dyDescent="0.35">
      <c r="C15847"/>
      <c r="D15847"/>
      <c r="E15847"/>
      <c r="F15847"/>
      <c r="G15847"/>
      <c r="H15847"/>
      <c r="I15847"/>
      <c r="J15847"/>
      <c r="K15847"/>
      <c r="L15847"/>
      <c r="M15847"/>
      <c r="N15847"/>
      <c r="O15847"/>
      <c r="P15847"/>
      <c r="Q15847"/>
    </row>
    <row r="15848" spans="3:17" x14ac:dyDescent="0.35">
      <c r="C15848"/>
      <c r="D15848"/>
      <c r="E15848"/>
      <c r="F15848"/>
      <c r="G15848"/>
      <c r="H15848"/>
      <c r="I15848"/>
      <c r="J15848"/>
      <c r="K15848"/>
      <c r="L15848"/>
      <c r="M15848"/>
      <c r="N15848"/>
      <c r="O15848"/>
      <c r="P15848"/>
      <c r="Q15848"/>
    </row>
    <row r="15849" spans="3:17" x14ac:dyDescent="0.35">
      <c r="C15849"/>
      <c r="D15849"/>
      <c r="E15849"/>
      <c r="F15849"/>
      <c r="G15849"/>
      <c r="H15849"/>
      <c r="I15849"/>
      <c r="J15849"/>
      <c r="K15849"/>
      <c r="L15849"/>
      <c r="M15849"/>
      <c r="N15849"/>
      <c r="O15849"/>
      <c r="P15849"/>
      <c r="Q15849"/>
    </row>
    <row r="15850" spans="3:17" x14ac:dyDescent="0.35">
      <c r="C15850"/>
      <c r="D15850"/>
      <c r="E15850"/>
      <c r="F15850"/>
      <c r="G15850"/>
      <c r="H15850"/>
      <c r="I15850"/>
      <c r="J15850"/>
      <c r="K15850"/>
      <c r="L15850"/>
      <c r="M15850"/>
      <c r="N15850"/>
      <c r="O15850"/>
      <c r="P15850"/>
      <c r="Q15850"/>
    </row>
    <row r="15851" spans="3:17" x14ac:dyDescent="0.35">
      <c r="C15851"/>
      <c r="D15851"/>
      <c r="E15851"/>
      <c r="F15851"/>
      <c r="G15851"/>
      <c r="H15851"/>
      <c r="I15851"/>
      <c r="J15851"/>
      <c r="K15851"/>
      <c r="L15851"/>
      <c r="M15851"/>
      <c r="N15851"/>
      <c r="O15851"/>
      <c r="P15851"/>
      <c r="Q15851"/>
    </row>
    <row r="15852" spans="3:17" x14ac:dyDescent="0.35">
      <c r="C15852"/>
      <c r="D15852"/>
      <c r="E15852"/>
      <c r="F15852"/>
      <c r="G15852"/>
      <c r="H15852"/>
      <c r="I15852"/>
      <c r="J15852"/>
      <c r="K15852"/>
      <c r="L15852"/>
      <c r="M15852"/>
      <c r="N15852"/>
      <c r="O15852"/>
      <c r="P15852"/>
      <c r="Q15852"/>
    </row>
    <row r="15853" spans="3:17" x14ac:dyDescent="0.35">
      <c r="C15853"/>
      <c r="D15853"/>
      <c r="E15853"/>
      <c r="F15853"/>
      <c r="G15853"/>
      <c r="H15853"/>
      <c r="I15853"/>
      <c r="J15853"/>
      <c r="K15853"/>
      <c r="L15853"/>
      <c r="M15853"/>
      <c r="N15853"/>
      <c r="O15853"/>
      <c r="P15853"/>
      <c r="Q15853"/>
    </row>
    <row r="15854" spans="3:17" x14ac:dyDescent="0.35">
      <c r="C15854"/>
      <c r="D15854"/>
      <c r="E15854"/>
      <c r="F15854"/>
      <c r="G15854"/>
      <c r="H15854"/>
      <c r="I15854"/>
      <c r="J15854"/>
      <c r="K15854"/>
      <c r="L15854"/>
      <c r="M15854"/>
      <c r="N15854"/>
      <c r="O15854"/>
      <c r="P15854"/>
      <c r="Q15854"/>
    </row>
    <row r="15855" spans="3:17" x14ac:dyDescent="0.35">
      <c r="C15855"/>
      <c r="D15855"/>
      <c r="E15855"/>
      <c r="F15855"/>
      <c r="G15855"/>
      <c r="H15855"/>
      <c r="I15855"/>
      <c r="J15855"/>
      <c r="K15855"/>
      <c r="L15855"/>
      <c r="M15855"/>
      <c r="N15855"/>
      <c r="O15855"/>
      <c r="P15855"/>
      <c r="Q15855"/>
    </row>
    <row r="15856" spans="3:17" x14ac:dyDescent="0.35">
      <c r="C15856"/>
      <c r="D15856"/>
      <c r="E15856"/>
      <c r="F15856"/>
      <c r="G15856"/>
      <c r="H15856"/>
      <c r="I15856"/>
      <c r="J15856"/>
      <c r="K15856"/>
      <c r="L15856"/>
      <c r="M15856"/>
      <c r="N15856"/>
      <c r="O15856"/>
      <c r="P15856"/>
      <c r="Q15856"/>
    </row>
    <row r="15857" spans="3:17" x14ac:dyDescent="0.35">
      <c r="C15857"/>
      <c r="D15857"/>
      <c r="E15857"/>
      <c r="F15857"/>
      <c r="G15857"/>
      <c r="H15857"/>
      <c r="I15857"/>
      <c r="J15857"/>
      <c r="K15857"/>
      <c r="L15857"/>
      <c r="M15857"/>
      <c r="N15857"/>
      <c r="O15857"/>
      <c r="P15857"/>
      <c r="Q15857"/>
    </row>
    <row r="15858" spans="3:17" x14ac:dyDescent="0.35">
      <c r="C15858"/>
      <c r="D15858"/>
      <c r="E15858"/>
      <c r="F15858"/>
      <c r="G15858"/>
      <c r="H15858"/>
      <c r="I15858"/>
      <c r="J15858"/>
      <c r="K15858"/>
      <c r="L15858"/>
      <c r="M15858"/>
      <c r="N15858"/>
      <c r="O15858"/>
      <c r="P15858"/>
      <c r="Q15858"/>
    </row>
    <row r="15859" spans="3:17" x14ac:dyDescent="0.35">
      <c r="C15859"/>
      <c r="D15859"/>
      <c r="E15859"/>
      <c r="F15859"/>
      <c r="G15859"/>
      <c r="H15859"/>
      <c r="I15859"/>
      <c r="J15859"/>
      <c r="K15859"/>
      <c r="L15859"/>
      <c r="M15859"/>
      <c r="N15859"/>
      <c r="O15859"/>
      <c r="P15859"/>
      <c r="Q15859"/>
    </row>
    <row r="15860" spans="3:17" x14ac:dyDescent="0.35">
      <c r="C15860"/>
      <c r="D15860"/>
      <c r="E15860"/>
      <c r="F15860"/>
      <c r="G15860"/>
      <c r="H15860"/>
      <c r="I15860"/>
      <c r="J15860"/>
      <c r="K15860"/>
      <c r="L15860"/>
      <c r="M15860"/>
      <c r="N15860"/>
      <c r="O15860"/>
      <c r="P15860"/>
      <c r="Q15860"/>
    </row>
    <row r="15861" spans="3:17" x14ac:dyDescent="0.35">
      <c r="C15861"/>
      <c r="D15861"/>
      <c r="E15861"/>
      <c r="F15861"/>
      <c r="G15861"/>
      <c r="H15861"/>
      <c r="I15861"/>
      <c r="J15861"/>
      <c r="K15861"/>
      <c r="L15861"/>
      <c r="M15861"/>
      <c r="N15861"/>
      <c r="O15861"/>
      <c r="P15861"/>
      <c r="Q15861"/>
    </row>
    <row r="15862" spans="3:17" x14ac:dyDescent="0.35">
      <c r="C15862"/>
      <c r="D15862"/>
      <c r="E15862"/>
      <c r="F15862"/>
      <c r="G15862"/>
      <c r="H15862"/>
      <c r="I15862"/>
      <c r="J15862"/>
      <c r="K15862"/>
      <c r="L15862"/>
      <c r="M15862"/>
      <c r="N15862"/>
      <c r="O15862"/>
      <c r="P15862"/>
      <c r="Q15862"/>
    </row>
    <row r="15863" spans="3:17" x14ac:dyDescent="0.35">
      <c r="C15863"/>
      <c r="D15863"/>
      <c r="E15863"/>
      <c r="F15863"/>
      <c r="G15863"/>
      <c r="H15863"/>
      <c r="I15863"/>
      <c r="J15863"/>
      <c r="K15863"/>
      <c r="L15863"/>
      <c r="M15863"/>
      <c r="N15863"/>
      <c r="O15863"/>
      <c r="P15863"/>
      <c r="Q15863"/>
    </row>
    <row r="15864" spans="3:17" x14ac:dyDescent="0.35">
      <c r="C15864"/>
      <c r="D15864"/>
      <c r="E15864"/>
      <c r="F15864"/>
      <c r="G15864"/>
      <c r="H15864"/>
      <c r="I15864"/>
      <c r="J15864"/>
      <c r="K15864"/>
      <c r="L15864"/>
      <c r="M15864"/>
      <c r="N15864"/>
      <c r="O15864"/>
      <c r="P15864"/>
      <c r="Q15864"/>
    </row>
    <row r="15865" spans="3:17" x14ac:dyDescent="0.35">
      <c r="C15865"/>
      <c r="D15865"/>
      <c r="E15865"/>
      <c r="F15865"/>
      <c r="G15865"/>
      <c r="H15865"/>
      <c r="I15865"/>
      <c r="J15865"/>
      <c r="K15865"/>
      <c r="L15865"/>
      <c r="M15865"/>
      <c r="N15865"/>
      <c r="O15865"/>
      <c r="P15865"/>
      <c r="Q15865"/>
    </row>
    <row r="15866" spans="3:17" x14ac:dyDescent="0.35">
      <c r="C15866"/>
      <c r="D15866"/>
      <c r="E15866"/>
      <c r="F15866"/>
      <c r="G15866"/>
      <c r="H15866"/>
      <c r="I15866"/>
      <c r="J15866"/>
      <c r="K15866"/>
      <c r="L15866"/>
      <c r="M15866"/>
      <c r="N15866"/>
      <c r="O15866"/>
      <c r="P15866"/>
      <c r="Q15866"/>
    </row>
    <row r="15867" spans="3:17" x14ac:dyDescent="0.35">
      <c r="C15867"/>
      <c r="D15867"/>
      <c r="E15867"/>
      <c r="F15867"/>
      <c r="G15867"/>
      <c r="H15867"/>
      <c r="I15867"/>
      <c r="J15867"/>
      <c r="K15867"/>
      <c r="L15867"/>
      <c r="M15867"/>
      <c r="N15867"/>
      <c r="O15867"/>
      <c r="P15867"/>
      <c r="Q15867"/>
    </row>
    <row r="15868" spans="3:17" x14ac:dyDescent="0.35">
      <c r="C15868"/>
      <c r="D15868"/>
      <c r="E15868"/>
      <c r="F15868"/>
      <c r="G15868"/>
      <c r="H15868"/>
      <c r="I15868"/>
      <c r="J15868"/>
      <c r="K15868"/>
      <c r="L15868"/>
      <c r="M15868"/>
      <c r="N15868"/>
      <c r="O15868"/>
      <c r="P15868"/>
      <c r="Q15868"/>
    </row>
    <row r="15869" spans="3:17" x14ac:dyDescent="0.35">
      <c r="C15869"/>
      <c r="D15869"/>
      <c r="E15869"/>
      <c r="F15869"/>
      <c r="G15869"/>
      <c r="H15869"/>
      <c r="I15869"/>
      <c r="J15869"/>
      <c r="K15869"/>
      <c r="L15869"/>
      <c r="M15869"/>
      <c r="N15869"/>
      <c r="O15869"/>
      <c r="P15869"/>
      <c r="Q15869"/>
    </row>
    <row r="15870" spans="3:17" x14ac:dyDescent="0.35">
      <c r="C15870"/>
      <c r="D15870"/>
      <c r="E15870"/>
      <c r="F15870"/>
      <c r="G15870"/>
      <c r="H15870"/>
      <c r="I15870"/>
      <c r="J15870"/>
      <c r="K15870"/>
      <c r="L15870"/>
      <c r="M15870"/>
      <c r="N15870"/>
      <c r="O15870"/>
      <c r="P15870"/>
      <c r="Q15870"/>
    </row>
    <row r="15871" spans="3:17" x14ac:dyDescent="0.35">
      <c r="C15871"/>
      <c r="D15871"/>
      <c r="E15871"/>
      <c r="F15871"/>
      <c r="G15871"/>
      <c r="H15871"/>
      <c r="I15871"/>
      <c r="J15871"/>
      <c r="K15871"/>
      <c r="L15871"/>
      <c r="M15871"/>
      <c r="N15871"/>
      <c r="O15871"/>
      <c r="P15871"/>
      <c r="Q15871"/>
    </row>
    <row r="15872" spans="3:17" x14ac:dyDescent="0.35">
      <c r="C15872"/>
      <c r="D15872"/>
      <c r="E15872"/>
      <c r="F15872"/>
      <c r="G15872"/>
      <c r="H15872"/>
      <c r="I15872"/>
      <c r="J15872"/>
      <c r="K15872"/>
      <c r="L15872"/>
      <c r="M15872"/>
      <c r="N15872"/>
      <c r="O15872"/>
      <c r="P15872"/>
      <c r="Q15872"/>
    </row>
    <row r="15873" spans="3:17" x14ac:dyDescent="0.35">
      <c r="C15873"/>
      <c r="D15873"/>
      <c r="E15873"/>
      <c r="F15873"/>
      <c r="G15873"/>
      <c r="H15873"/>
      <c r="I15873"/>
      <c r="J15873"/>
      <c r="K15873"/>
      <c r="L15873"/>
      <c r="M15873"/>
      <c r="N15873"/>
      <c r="O15873"/>
      <c r="P15873"/>
      <c r="Q15873"/>
    </row>
    <row r="15874" spans="3:17" x14ac:dyDescent="0.35">
      <c r="C15874"/>
      <c r="D15874"/>
      <c r="E15874"/>
      <c r="F15874"/>
      <c r="G15874"/>
      <c r="H15874"/>
      <c r="I15874"/>
      <c r="J15874"/>
      <c r="K15874"/>
      <c r="L15874"/>
      <c r="M15874"/>
      <c r="N15874"/>
      <c r="O15874"/>
      <c r="P15874"/>
      <c r="Q15874"/>
    </row>
    <row r="15875" spans="3:17" x14ac:dyDescent="0.35">
      <c r="C15875"/>
      <c r="D15875"/>
      <c r="E15875"/>
      <c r="F15875"/>
      <c r="G15875"/>
      <c r="H15875"/>
      <c r="I15875"/>
      <c r="J15875"/>
      <c r="K15875"/>
      <c r="L15875"/>
      <c r="M15875"/>
      <c r="N15875"/>
      <c r="O15875"/>
      <c r="P15875"/>
      <c r="Q15875"/>
    </row>
    <row r="15876" spans="3:17" x14ac:dyDescent="0.35">
      <c r="C15876"/>
      <c r="D15876"/>
      <c r="E15876"/>
      <c r="F15876"/>
      <c r="G15876"/>
      <c r="H15876"/>
      <c r="I15876"/>
      <c r="J15876"/>
      <c r="K15876"/>
      <c r="L15876"/>
      <c r="M15876"/>
      <c r="N15876"/>
      <c r="O15876"/>
      <c r="P15876"/>
      <c r="Q15876"/>
    </row>
    <row r="15877" spans="3:17" x14ac:dyDescent="0.35">
      <c r="C15877"/>
      <c r="D15877"/>
      <c r="E15877"/>
      <c r="F15877"/>
      <c r="G15877"/>
      <c r="H15877"/>
      <c r="I15877"/>
      <c r="J15877"/>
      <c r="K15877"/>
      <c r="L15877"/>
      <c r="M15877"/>
      <c r="N15877"/>
      <c r="O15877"/>
      <c r="P15877"/>
      <c r="Q15877"/>
    </row>
    <row r="15878" spans="3:17" x14ac:dyDescent="0.35">
      <c r="C15878"/>
      <c r="D15878"/>
      <c r="E15878"/>
      <c r="F15878"/>
      <c r="G15878"/>
      <c r="H15878"/>
      <c r="I15878"/>
      <c r="J15878"/>
      <c r="K15878"/>
      <c r="L15878"/>
      <c r="M15878"/>
      <c r="N15878"/>
      <c r="O15878"/>
      <c r="P15878"/>
      <c r="Q15878"/>
    </row>
    <row r="15879" spans="3:17" x14ac:dyDescent="0.35">
      <c r="C15879"/>
      <c r="D15879"/>
      <c r="E15879"/>
      <c r="F15879"/>
      <c r="G15879"/>
      <c r="H15879"/>
      <c r="I15879"/>
      <c r="J15879"/>
      <c r="K15879"/>
      <c r="L15879"/>
      <c r="M15879"/>
      <c r="N15879"/>
      <c r="O15879"/>
      <c r="P15879"/>
      <c r="Q15879"/>
    </row>
    <row r="15880" spans="3:17" x14ac:dyDescent="0.35">
      <c r="C15880"/>
      <c r="D15880"/>
      <c r="E15880"/>
      <c r="F15880"/>
      <c r="G15880"/>
      <c r="H15880"/>
      <c r="I15880"/>
      <c r="J15880"/>
      <c r="K15880"/>
      <c r="L15880"/>
      <c r="M15880"/>
      <c r="N15880"/>
      <c r="O15880"/>
      <c r="P15880"/>
      <c r="Q15880"/>
    </row>
    <row r="15881" spans="3:17" x14ac:dyDescent="0.35">
      <c r="C15881"/>
      <c r="D15881"/>
      <c r="E15881"/>
      <c r="F15881"/>
      <c r="G15881"/>
      <c r="H15881"/>
      <c r="I15881"/>
      <c r="J15881"/>
      <c r="K15881"/>
      <c r="L15881"/>
      <c r="M15881"/>
      <c r="N15881"/>
      <c r="O15881"/>
      <c r="P15881"/>
      <c r="Q15881"/>
    </row>
    <row r="15882" spans="3:17" x14ac:dyDescent="0.35">
      <c r="C15882"/>
      <c r="D15882"/>
      <c r="E15882"/>
      <c r="F15882"/>
      <c r="G15882"/>
      <c r="H15882"/>
      <c r="I15882"/>
      <c r="J15882"/>
      <c r="K15882"/>
      <c r="L15882"/>
      <c r="M15882"/>
      <c r="N15882"/>
      <c r="O15882"/>
      <c r="P15882"/>
      <c r="Q15882"/>
    </row>
    <row r="15883" spans="3:17" x14ac:dyDescent="0.35">
      <c r="C15883"/>
      <c r="D15883"/>
      <c r="E15883"/>
      <c r="F15883"/>
      <c r="G15883"/>
      <c r="H15883"/>
      <c r="I15883"/>
      <c r="J15883"/>
      <c r="K15883"/>
      <c r="L15883"/>
      <c r="M15883"/>
      <c r="N15883"/>
      <c r="O15883"/>
      <c r="P15883"/>
      <c r="Q15883"/>
    </row>
    <row r="15884" spans="3:17" x14ac:dyDescent="0.35">
      <c r="C15884"/>
      <c r="D15884"/>
      <c r="E15884"/>
      <c r="F15884"/>
      <c r="G15884"/>
      <c r="H15884"/>
      <c r="I15884"/>
      <c r="J15884"/>
      <c r="K15884"/>
      <c r="L15884"/>
      <c r="M15884"/>
      <c r="N15884"/>
      <c r="O15884"/>
      <c r="P15884"/>
      <c r="Q15884"/>
    </row>
    <row r="15885" spans="3:17" x14ac:dyDescent="0.35">
      <c r="C15885"/>
      <c r="D15885"/>
      <c r="E15885"/>
      <c r="F15885"/>
      <c r="G15885"/>
      <c r="H15885"/>
      <c r="I15885"/>
      <c r="J15885"/>
      <c r="K15885"/>
      <c r="L15885"/>
      <c r="M15885"/>
      <c r="N15885"/>
      <c r="O15885"/>
      <c r="P15885"/>
      <c r="Q15885"/>
    </row>
    <row r="15886" spans="3:17" x14ac:dyDescent="0.35">
      <c r="C15886"/>
      <c r="D15886"/>
      <c r="E15886"/>
      <c r="F15886"/>
      <c r="G15886"/>
      <c r="H15886"/>
      <c r="I15886"/>
      <c r="J15886"/>
      <c r="K15886"/>
      <c r="L15886"/>
      <c r="M15886"/>
      <c r="N15886"/>
      <c r="O15886"/>
      <c r="P15886"/>
      <c r="Q15886"/>
    </row>
    <row r="15887" spans="3:17" x14ac:dyDescent="0.35">
      <c r="C15887"/>
      <c r="D15887"/>
      <c r="E15887"/>
      <c r="F15887"/>
      <c r="G15887"/>
      <c r="H15887"/>
      <c r="I15887"/>
      <c r="J15887"/>
      <c r="K15887"/>
      <c r="L15887"/>
      <c r="M15887"/>
      <c r="N15887"/>
      <c r="O15887"/>
      <c r="P15887"/>
      <c r="Q15887"/>
    </row>
    <row r="15888" spans="3:17" x14ac:dyDescent="0.35">
      <c r="C15888"/>
      <c r="D15888"/>
      <c r="E15888"/>
      <c r="F15888"/>
      <c r="G15888"/>
      <c r="H15888"/>
      <c r="I15888"/>
      <c r="J15888"/>
      <c r="K15888"/>
      <c r="L15888"/>
      <c r="M15888"/>
      <c r="N15888"/>
      <c r="O15888"/>
      <c r="P15888"/>
      <c r="Q15888"/>
    </row>
    <row r="15889" spans="3:17" x14ac:dyDescent="0.35">
      <c r="C15889"/>
      <c r="D15889"/>
      <c r="E15889"/>
      <c r="F15889"/>
      <c r="G15889"/>
      <c r="H15889"/>
      <c r="I15889"/>
      <c r="J15889"/>
      <c r="K15889"/>
      <c r="L15889"/>
      <c r="M15889"/>
      <c r="N15889"/>
      <c r="O15889"/>
      <c r="P15889"/>
      <c r="Q15889"/>
    </row>
    <row r="15890" spans="3:17" x14ac:dyDescent="0.35">
      <c r="C15890"/>
      <c r="D15890"/>
      <c r="E15890"/>
      <c r="F15890"/>
      <c r="G15890"/>
      <c r="H15890"/>
      <c r="I15890"/>
      <c r="J15890"/>
      <c r="K15890"/>
      <c r="L15890"/>
      <c r="M15890"/>
      <c r="N15890"/>
      <c r="O15890"/>
      <c r="P15890"/>
      <c r="Q15890"/>
    </row>
    <row r="15891" spans="3:17" x14ac:dyDescent="0.35">
      <c r="C15891"/>
      <c r="D15891"/>
      <c r="E15891"/>
      <c r="F15891"/>
      <c r="G15891"/>
      <c r="H15891"/>
      <c r="I15891"/>
      <c r="J15891"/>
      <c r="K15891"/>
      <c r="L15891"/>
      <c r="M15891"/>
      <c r="N15891"/>
      <c r="O15891"/>
      <c r="P15891"/>
      <c r="Q15891"/>
    </row>
    <row r="15892" spans="3:17" x14ac:dyDescent="0.35">
      <c r="C15892"/>
      <c r="D15892"/>
      <c r="E15892"/>
      <c r="F15892"/>
      <c r="G15892"/>
      <c r="H15892"/>
      <c r="I15892"/>
      <c r="J15892"/>
      <c r="K15892"/>
      <c r="L15892"/>
      <c r="M15892"/>
      <c r="N15892"/>
      <c r="O15892"/>
      <c r="P15892"/>
      <c r="Q15892"/>
    </row>
    <row r="15893" spans="3:17" x14ac:dyDescent="0.35">
      <c r="C15893"/>
      <c r="D15893"/>
      <c r="E15893"/>
      <c r="F15893"/>
      <c r="G15893"/>
      <c r="H15893"/>
      <c r="I15893"/>
      <c r="J15893"/>
      <c r="K15893"/>
      <c r="L15893"/>
      <c r="M15893"/>
      <c r="N15893"/>
      <c r="O15893"/>
      <c r="P15893"/>
      <c r="Q15893"/>
    </row>
    <row r="15894" spans="3:17" x14ac:dyDescent="0.35">
      <c r="C15894"/>
      <c r="D15894"/>
      <c r="E15894"/>
      <c r="F15894"/>
      <c r="G15894"/>
      <c r="H15894"/>
      <c r="I15894"/>
      <c r="J15894"/>
      <c r="K15894"/>
      <c r="L15894"/>
      <c r="M15894"/>
      <c r="N15894"/>
      <c r="O15894"/>
      <c r="P15894"/>
      <c r="Q15894"/>
    </row>
    <row r="15895" spans="3:17" x14ac:dyDescent="0.35">
      <c r="C15895"/>
      <c r="D15895"/>
      <c r="E15895"/>
      <c r="F15895"/>
      <c r="G15895"/>
      <c r="H15895"/>
      <c r="I15895"/>
      <c r="J15895"/>
      <c r="K15895"/>
      <c r="L15895"/>
      <c r="M15895"/>
      <c r="N15895"/>
      <c r="O15895"/>
      <c r="P15895"/>
      <c r="Q15895"/>
    </row>
    <row r="15896" spans="3:17" x14ac:dyDescent="0.35">
      <c r="C15896"/>
      <c r="D15896"/>
      <c r="E15896"/>
      <c r="F15896"/>
      <c r="G15896"/>
      <c r="H15896"/>
      <c r="I15896"/>
      <c r="J15896"/>
      <c r="K15896"/>
      <c r="L15896"/>
      <c r="M15896"/>
      <c r="N15896"/>
      <c r="O15896"/>
      <c r="P15896"/>
      <c r="Q15896"/>
    </row>
    <row r="15897" spans="3:17" x14ac:dyDescent="0.35">
      <c r="C15897"/>
      <c r="D15897"/>
      <c r="E15897"/>
      <c r="F15897"/>
      <c r="G15897"/>
      <c r="H15897"/>
      <c r="I15897"/>
      <c r="J15897"/>
      <c r="K15897"/>
      <c r="L15897"/>
      <c r="M15897"/>
      <c r="N15897"/>
      <c r="O15897"/>
      <c r="P15897"/>
      <c r="Q15897"/>
    </row>
    <row r="15898" spans="3:17" x14ac:dyDescent="0.35">
      <c r="C15898"/>
      <c r="D15898"/>
      <c r="E15898"/>
      <c r="F15898"/>
      <c r="G15898"/>
      <c r="H15898"/>
      <c r="I15898"/>
      <c r="J15898"/>
      <c r="K15898"/>
      <c r="L15898"/>
      <c r="M15898"/>
      <c r="N15898"/>
      <c r="O15898"/>
      <c r="P15898"/>
      <c r="Q15898"/>
    </row>
    <row r="15899" spans="3:17" x14ac:dyDescent="0.35">
      <c r="C15899"/>
      <c r="D15899"/>
      <c r="E15899"/>
      <c r="F15899"/>
      <c r="G15899"/>
      <c r="H15899"/>
      <c r="I15899"/>
      <c r="J15899"/>
      <c r="K15899"/>
      <c r="L15899"/>
      <c r="M15899"/>
      <c r="N15899"/>
      <c r="O15899"/>
      <c r="P15899"/>
      <c r="Q15899"/>
    </row>
    <row r="15900" spans="3:17" x14ac:dyDescent="0.35">
      <c r="C15900"/>
      <c r="D15900"/>
      <c r="E15900"/>
      <c r="F15900"/>
      <c r="G15900"/>
      <c r="H15900"/>
      <c r="I15900"/>
      <c r="J15900"/>
      <c r="K15900"/>
      <c r="L15900"/>
      <c r="M15900"/>
      <c r="N15900"/>
      <c r="O15900"/>
      <c r="P15900"/>
      <c r="Q15900"/>
    </row>
    <row r="15901" spans="3:17" x14ac:dyDescent="0.35">
      <c r="C15901"/>
      <c r="D15901"/>
      <c r="E15901"/>
      <c r="F15901"/>
      <c r="G15901"/>
      <c r="H15901"/>
      <c r="I15901"/>
      <c r="J15901"/>
      <c r="K15901"/>
      <c r="L15901"/>
      <c r="M15901"/>
      <c r="N15901"/>
      <c r="O15901"/>
      <c r="P15901"/>
      <c r="Q15901"/>
    </row>
    <row r="15902" spans="3:17" x14ac:dyDescent="0.35">
      <c r="C15902"/>
      <c r="D15902"/>
      <c r="E15902"/>
      <c r="F15902"/>
      <c r="G15902"/>
      <c r="H15902"/>
      <c r="I15902"/>
      <c r="J15902"/>
      <c r="K15902"/>
      <c r="L15902"/>
      <c r="M15902"/>
      <c r="N15902"/>
      <c r="O15902"/>
      <c r="P15902"/>
      <c r="Q15902"/>
    </row>
    <row r="15903" spans="3:17" x14ac:dyDescent="0.35">
      <c r="C15903"/>
      <c r="D15903"/>
      <c r="E15903"/>
      <c r="F15903"/>
      <c r="G15903"/>
      <c r="H15903"/>
      <c r="I15903"/>
      <c r="J15903"/>
      <c r="K15903"/>
      <c r="L15903"/>
      <c r="M15903"/>
      <c r="N15903"/>
      <c r="O15903"/>
      <c r="P15903"/>
      <c r="Q15903"/>
    </row>
    <row r="15904" spans="3:17" x14ac:dyDescent="0.35">
      <c r="C15904"/>
      <c r="D15904"/>
      <c r="E15904"/>
      <c r="F15904"/>
      <c r="G15904"/>
      <c r="H15904"/>
      <c r="I15904"/>
      <c r="J15904"/>
      <c r="K15904"/>
      <c r="L15904"/>
      <c r="M15904"/>
      <c r="N15904"/>
      <c r="O15904"/>
      <c r="P15904"/>
      <c r="Q15904"/>
    </row>
    <row r="15905" spans="3:17" x14ac:dyDescent="0.35">
      <c r="C15905"/>
      <c r="D15905"/>
      <c r="E15905"/>
      <c r="F15905"/>
      <c r="G15905"/>
      <c r="H15905"/>
      <c r="I15905"/>
      <c r="J15905"/>
      <c r="K15905"/>
      <c r="L15905"/>
      <c r="M15905"/>
      <c r="N15905"/>
      <c r="O15905"/>
      <c r="P15905"/>
      <c r="Q15905"/>
    </row>
    <row r="15906" spans="3:17" x14ac:dyDescent="0.35">
      <c r="C15906"/>
      <c r="D15906"/>
      <c r="E15906"/>
      <c r="F15906"/>
      <c r="G15906"/>
      <c r="H15906"/>
      <c r="I15906"/>
      <c r="J15906"/>
      <c r="K15906"/>
      <c r="L15906"/>
      <c r="M15906"/>
      <c r="N15906"/>
      <c r="O15906"/>
      <c r="P15906"/>
      <c r="Q15906"/>
    </row>
    <row r="15907" spans="3:17" x14ac:dyDescent="0.35">
      <c r="C15907"/>
      <c r="D15907"/>
      <c r="E15907"/>
      <c r="F15907"/>
      <c r="G15907"/>
      <c r="H15907"/>
      <c r="I15907"/>
      <c r="J15907"/>
      <c r="K15907"/>
      <c r="L15907"/>
      <c r="M15907"/>
      <c r="N15907"/>
      <c r="O15907"/>
      <c r="P15907"/>
      <c r="Q15907"/>
    </row>
    <row r="15908" spans="3:17" x14ac:dyDescent="0.35">
      <c r="C15908"/>
      <c r="D15908"/>
      <c r="E15908"/>
      <c r="F15908"/>
      <c r="G15908"/>
      <c r="H15908"/>
      <c r="I15908"/>
      <c r="J15908"/>
      <c r="K15908"/>
      <c r="L15908"/>
      <c r="M15908"/>
      <c r="N15908"/>
      <c r="O15908"/>
      <c r="P15908"/>
      <c r="Q15908"/>
    </row>
    <row r="15909" spans="3:17" x14ac:dyDescent="0.35">
      <c r="C15909"/>
      <c r="D15909"/>
      <c r="E15909"/>
      <c r="F15909"/>
      <c r="G15909"/>
      <c r="H15909"/>
      <c r="I15909"/>
      <c r="J15909"/>
      <c r="K15909"/>
      <c r="L15909"/>
      <c r="M15909"/>
      <c r="N15909"/>
      <c r="O15909"/>
      <c r="P15909"/>
      <c r="Q15909"/>
    </row>
    <row r="15910" spans="3:17" x14ac:dyDescent="0.35">
      <c r="C15910"/>
      <c r="D15910"/>
      <c r="E15910"/>
      <c r="F15910"/>
      <c r="G15910"/>
      <c r="H15910"/>
      <c r="I15910"/>
      <c r="J15910"/>
      <c r="K15910"/>
      <c r="L15910"/>
      <c r="M15910"/>
      <c r="N15910"/>
      <c r="O15910"/>
      <c r="P15910"/>
      <c r="Q15910"/>
    </row>
    <row r="15911" spans="3:17" x14ac:dyDescent="0.35">
      <c r="C15911"/>
      <c r="D15911"/>
      <c r="E15911"/>
      <c r="F15911"/>
      <c r="G15911"/>
      <c r="H15911"/>
      <c r="I15911"/>
      <c r="J15911"/>
      <c r="K15911"/>
      <c r="L15911"/>
      <c r="M15911"/>
      <c r="N15911"/>
      <c r="O15911"/>
      <c r="P15911"/>
      <c r="Q15911"/>
    </row>
    <row r="15912" spans="3:17" x14ac:dyDescent="0.35">
      <c r="C15912"/>
      <c r="D15912"/>
      <c r="E15912"/>
      <c r="F15912"/>
      <c r="G15912"/>
      <c r="H15912"/>
      <c r="I15912"/>
      <c r="J15912"/>
      <c r="K15912"/>
      <c r="L15912"/>
      <c r="M15912"/>
      <c r="N15912"/>
      <c r="O15912"/>
      <c r="P15912"/>
      <c r="Q15912"/>
    </row>
    <row r="15913" spans="3:17" x14ac:dyDescent="0.35">
      <c r="C15913"/>
      <c r="D15913"/>
      <c r="E15913"/>
      <c r="F15913"/>
      <c r="G15913"/>
      <c r="H15913"/>
      <c r="I15913"/>
      <c r="J15913"/>
      <c r="K15913"/>
      <c r="L15913"/>
      <c r="M15913"/>
      <c r="N15913"/>
      <c r="O15913"/>
      <c r="P15913"/>
      <c r="Q15913"/>
    </row>
    <row r="15914" spans="3:17" x14ac:dyDescent="0.35">
      <c r="C15914"/>
      <c r="D15914"/>
      <c r="E15914"/>
      <c r="F15914"/>
      <c r="G15914"/>
      <c r="H15914"/>
      <c r="I15914"/>
      <c r="J15914"/>
      <c r="K15914"/>
      <c r="L15914"/>
      <c r="M15914"/>
      <c r="N15914"/>
      <c r="O15914"/>
      <c r="P15914"/>
      <c r="Q15914"/>
    </row>
    <row r="15915" spans="3:17" x14ac:dyDescent="0.35">
      <c r="C15915"/>
      <c r="D15915"/>
      <c r="E15915"/>
      <c r="F15915"/>
      <c r="G15915"/>
      <c r="H15915"/>
      <c r="I15915"/>
      <c r="J15915"/>
      <c r="K15915"/>
      <c r="L15915"/>
      <c r="M15915"/>
      <c r="N15915"/>
      <c r="O15915"/>
      <c r="P15915"/>
      <c r="Q15915"/>
    </row>
    <row r="15916" spans="3:17" x14ac:dyDescent="0.35">
      <c r="C15916"/>
      <c r="D15916"/>
      <c r="E15916"/>
      <c r="F15916"/>
      <c r="G15916"/>
      <c r="H15916"/>
      <c r="I15916"/>
      <c r="J15916"/>
      <c r="K15916"/>
      <c r="L15916"/>
      <c r="M15916"/>
      <c r="N15916"/>
      <c r="O15916"/>
      <c r="P15916"/>
      <c r="Q15916"/>
    </row>
    <row r="15917" spans="3:17" x14ac:dyDescent="0.35">
      <c r="C15917"/>
      <c r="D15917"/>
      <c r="E15917"/>
      <c r="F15917"/>
      <c r="G15917"/>
      <c r="H15917"/>
      <c r="I15917"/>
      <c r="J15917"/>
      <c r="K15917"/>
      <c r="L15917"/>
      <c r="M15917"/>
      <c r="N15917"/>
      <c r="O15917"/>
      <c r="P15917"/>
      <c r="Q15917"/>
    </row>
    <row r="15918" spans="3:17" x14ac:dyDescent="0.35">
      <c r="C15918"/>
      <c r="D15918"/>
      <c r="E15918"/>
      <c r="F15918"/>
      <c r="G15918"/>
      <c r="H15918"/>
      <c r="I15918"/>
      <c r="J15918"/>
      <c r="K15918"/>
      <c r="L15918"/>
      <c r="M15918"/>
      <c r="N15918"/>
      <c r="O15918"/>
      <c r="P15918"/>
      <c r="Q15918"/>
    </row>
    <row r="15919" spans="3:17" x14ac:dyDescent="0.35">
      <c r="C15919"/>
      <c r="D15919"/>
      <c r="E15919"/>
      <c r="F15919"/>
      <c r="G15919"/>
      <c r="H15919"/>
      <c r="I15919"/>
      <c r="J15919"/>
      <c r="K15919"/>
      <c r="L15919"/>
      <c r="M15919"/>
      <c r="N15919"/>
      <c r="O15919"/>
      <c r="P15919"/>
      <c r="Q15919"/>
    </row>
    <row r="15920" spans="3:17" x14ac:dyDescent="0.35">
      <c r="C15920"/>
      <c r="D15920"/>
      <c r="E15920"/>
      <c r="F15920"/>
      <c r="G15920"/>
      <c r="H15920"/>
      <c r="I15920"/>
      <c r="J15920"/>
      <c r="K15920"/>
      <c r="L15920"/>
      <c r="M15920"/>
      <c r="N15920"/>
      <c r="O15920"/>
      <c r="P15920"/>
      <c r="Q15920"/>
    </row>
    <row r="15921" spans="3:17" x14ac:dyDescent="0.35">
      <c r="C15921"/>
      <c r="D15921"/>
      <c r="E15921"/>
      <c r="F15921"/>
      <c r="G15921"/>
      <c r="H15921"/>
      <c r="I15921"/>
      <c r="J15921"/>
      <c r="K15921"/>
      <c r="L15921"/>
      <c r="M15921"/>
      <c r="N15921"/>
      <c r="O15921"/>
      <c r="P15921"/>
      <c r="Q15921"/>
    </row>
    <row r="15922" spans="3:17" x14ac:dyDescent="0.35">
      <c r="C15922"/>
      <c r="D15922"/>
      <c r="E15922"/>
      <c r="F15922"/>
      <c r="G15922"/>
      <c r="H15922"/>
      <c r="I15922"/>
      <c r="J15922"/>
      <c r="K15922"/>
      <c r="L15922"/>
      <c r="M15922"/>
      <c r="N15922"/>
      <c r="O15922"/>
      <c r="P15922"/>
      <c r="Q15922"/>
    </row>
    <row r="15923" spans="3:17" x14ac:dyDescent="0.35">
      <c r="C15923"/>
      <c r="D15923"/>
      <c r="E15923"/>
      <c r="F15923"/>
      <c r="G15923"/>
      <c r="H15923"/>
      <c r="I15923"/>
      <c r="J15923"/>
      <c r="K15923"/>
      <c r="L15923"/>
      <c r="M15923"/>
      <c r="N15923"/>
      <c r="O15923"/>
      <c r="P15923"/>
      <c r="Q15923"/>
    </row>
    <row r="15924" spans="3:17" x14ac:dyDescent="0.35">
      <c r="C15924"/>
      <c r="D15924"/>
      <c r="E15924"/>
      <c r="F15924"/>
      <c r="G15924"/>
      <c r="H15924"/>
      <c r="I15924"/>
      <c r="J15924"/>
      <c r="K15924"/>
      <c r="L15924"/>
      <c r="M15924"/>
      <c r="N15924"/>
      <c r="O15924"/>
      <c r="P15924"/>
      <c r="Q15924"/>
    </row>
    <row r="15925" spans="3:17" x14ac:dyDescent="0.35">
      <c r="C15925"/>
      <c r="D15925"/>
      <c r="E15925"/>
      <c r="F15925"/>
      <c r="G15925"/>
      <c r="H15925"/>
      <c r="I15925"/>
      <c r="J15925"/>
      <c r="K15925"/>
      <c r="L15925"/>
      <c r="M15925"/>
      <c r="N15925"/>
      <c r="O15925"/>
      <c r="P15925"/>
      <c r="Q15925"/>
    </row>
    <row r="15926" spans="3:17" x14ac:dyDescent="0.35">
      <c r="C15926"/>
      <c r="D15926"/>
      <c r="E15926"/>
      <c r="F15926"/>
      <c r="G15926"/>
      <c r="H15926"/>
      <c r="I15926"/>
      <c r="J15926"/>
      <c r="K15926"/>
      <c r="L15926"/>
      <c r="M15926"/>
      <c r="N15926"/>
      <c r="O15926"/>
      <c r="P15926"/>
      <c r="Q15926"/>
    </row>
    <row r="15927" spans="3:17" x14ac:dyDescent="0.35">
      <c r="C15927"/>
      <c r="D15927"/>
      <c r="E15927"/>
      <c r="F15927"/>
      <c r="G15927"/>
      <c r="H15927"/>
      <c r="I15927"/>
      <c r="J15927"/>
      <c r="K15927"/>
      <c r="L15927"/>
      <c r="M15927"/>
      <c r="N15927"/>
      <c r="O15927"/>
      <c r="P15927"/>
      <c r="Q15927"/>
    </row>
    <row r="15928" spans="3:17" x14ac:dyDescent="0.35">
      <c r="C15928"/>
      <c r="D15928"/>
      <c r="E15928"/>
      <c r="F15928"/>
      <c r="G15928"/>
      <c r="H15928"/>
      <c r="I15928"/>
      <c r="J15928"/>
      <c r="K15928"/>
      <c r="L15928"/>
      <c r="M15928"/>
      <c r="N15928"/>
      <c r="O15928"/>
      <c r="P15928"/>
      <c r="Q15928"/>
    </row>
    <row r="15929" spans="3:17" x14ac:dyDescent="0.35">
      <c r="C15929"/>
      <c r="D15929"/>
      <c r="E15929"/>
      <c r="F15929"/>
      <c r="G15929"/>
      <c r="H15929"/>
      <c r="I15929"/>
      <c r="J15929"/>
      <c r="K15929"/>
      <c r="L15929"/>
      <c r="M15929"/>
      <c r="N15929"/>
      <c r="O15929"/>
      <c r="P15929"/>
      <c r="Q15929"/>
    </row>
    <row r="15930" spans="3:17" x14ac:dyDescent="0.35">
      <c r="C15930"/>
      <c r="D15930"/>
      <c r="E15930"/>
      <c r="F15930"/>
      <c r="G15930"/>
      <c r="H15930"/>
      <c r="I15930"/>
      <c r="J15930"/>
      <c r="K15930"/>
      <c r="L15930"/>
      <c r="M15930"/>
      <c r="N15930"/>
      <c r="O15930"/>
      <c r="P15930"/>
      <c r="Q15930"/>
    </row>
    <row r="15931" spans="3:17" x14ac:dyDescent="0.35">
      <c r="C15931"/>
      <c r="D15931"/>
      <c r="E15931"/>
      <c r="F15931"/>
      <c r="G15931"/>
      <c r="H15931"/>
      <c r="I15931"/>
      <c r="J15931"/>
      <c r="K15931"/>
      <c r="L15931"/>
      <c r="M15931"/>
      <c r="N15931"/>
      <c r="O15931"/>
      <c r="P15931"/>
      <c r="Q15931"/>
    </row>
    <row r="15932" spans="3:17" x14ac:dyDescent="0.35">
      <c r="C15932"/>
      <c r="D15932"/>
      <c r="E15932"/>
      <c r="F15932"/>
      <c r="G15932"/>
      <c r="H15932"/>
      <c r="I15932"/>
      <c r="J15932"/>
      <c r="K15932"/>
      <c r="L15932"/>
      <c r="M15932"/>
      <c r="N15932"/>
      <c r="O15932"/>
      <c r="P15932"/>
      <c r="Q15932"/>
    </row>
    <row r="15933" spans="3:17" x14ac:dyDescent="0.35">
      <c r="C15933"/>
      <c r="D15933"/>
      <c r="E15933"/>
      <c r="F15933"/>
      <c r="G15933"/>
      <c r="H15933"/>
      <c r="I15933"/>
      <c r="J15933"/>
      <c r="K15933"/>
      <c r="L15933"/>
      <c r="M15933"/>
      <c r="N15933"/>
      <c r="O15933"/>
      <c r="P15933"/>
      <c r="Q15933"/>
    </row>
    <row r="15934" spans="3:17" x14ac:dyDescent="0.35">
      <c r="C15934"/>
      <c r="D15934"/>
      <c r="E15934"/>
      <c r="F15934"/>
      <c r="G15934"/>
      <c r="H15934"/>
      <c r="I15934"/>
      <c r="J15934"/>
      <c r="K15934"/>
      <c r="L15934"/>
      <c r="M15934"/>
      <c r="N15934"/>
      <c r="O15934"/>
      <c r="P15934"/>
      <c r="Q15934"/>
    </row>
    <row r="15935" spans="3:17" x14ac:dyDescent="0.35">
      <c r="C15935"/>
      <c r="D15935"/>
      <c r="E15935"/>
      <c r="F15935"/>
      <c r="G15935"/>
      <c r="H15935"/>
      <c r="I15935"/>
      <c r="J15935"/>
      <c r="K15935"/>
      <c r="L15935"/>
      <c r="M15935"/>
      <c r="N15935"/>
      <c r="O15935"/>
      <c r="P15935"/>
      <c r="Q15935"/>
    </row>
    <row r="15936" spans="3:17" x14ac:dyDescent="0.35">
      <c r="C15936"/>
      <c r="D15936"/>
      <c r="E15936"/>
      <c r="F15936"/>
      <c r="G15936"/>
      <c r="H15936"/>
      <c r="I15936"/>
      <c r="J15936"/>
      <c r="K15936"/>
      <c r="L15936"/>
      <c r="M15936"/>
      <c r="N15936"/>
      <c r="O15936"/>
      <c r="P15936"/>
      <c r="Q15936"/>
    </row>
    <row r="15937" spans="3:17" x14ac:dyDescent="0.35">
      <c r="C15937"/>
      <c r="D15937"/>
      <c r="E15937"/>
      <c r="F15937"/>
      <c r="G15937"/>
      <c r="H15937"/>
      <c r="I15937"/>
      <c r="J15937"/>
      <c r="K15937"/>
      <c r="L15937"/>
      <c r="M15937"/>
      <c r="N15937"/>
      <c r="O15937"/>
      <c r="P15937"/>
      <c r="Q15937"/>
    </row>
    <row r="15938" spans="3:17" x14ac:dyDescent="0.35">
      <c r="C15938"/>
      <c r="D15938"/>
      <c r="E15938"/>
      <c r="F15938"/>
      <c r="G15938"/>
      <c r="H15938"/>
      <c r="I15938"/>
      <c r="J15938"/>
      <c r="K15938"/>
      <c r="L15938"/>
      <c r="M15938"/>
      <c r="N15938"/>
      <c r="O15938"/>
      <c r="P15938"/>
      <c r="Q15938"/>
    </row>
    <row r="15939" spans="3:17" x14ac:dyDescent="0.35">
      <c r="C15939"/>
      <c r="D15939"/>
      <c r="E15939"/>
      <c r="F15939"/>
      <c r="G15939"/>
      <c r="H15939"/>
      <c r="I15939"/>
      <c r="J15939"/>
      <c r="K15939"/>
      <c r="L15939"/>
      <c r="M15939"/>
      <c r="N15939"/>
      <c r="O15939"/>
      <c r="P15939"/>
      <c r="Q15939"/>
    </row>
    <row r="15940" spans="3:17" x14ac:dyDescent="0.35">
      <c r="C15940"/>
      <c r="D15940"/>
      <c r="E15940"/>
      <c r="F15940"/>
      <c r="G15940"/>
      <c r="H15940"/>
      <c r="I15940"/>
      <c r="J15940"/>
      <c r="K15940"/>
      <c r="L15940"/>
      <c r="M15940"/>
      <c r="N15940"/>
      <c r="O15940"/>
      <c r="P15940"/>
      <c r="Q15940"/>
    </row>
    <row r="15941" spans="3:17" x14ac:dyDescent="0.35">
      <c r="C15941"/>
      <c r="D15941"/>
      <c r="E15941"/>
      <c r="F15941"/>
      <c r="G15941"/>
      <c r="H15941"/>
      <c r="I15941"/>
      <c r="J15941"/>
      <c r="K15941"/>
      <c r="L15941"/>
      <c r="M15941"/>
      <c r="N15941"/>
      <c r="O15941"/>
      <c r="P15941"/>
      <c r="Q15941"/>
    </row>
    <row r="15942" spans="3:17" x14ac:dyDescent="0.35">
      <c r="C15942"/>
      <c r="D15942"/>
      <c r="E15942"/>
      <c r="F15942"/>
      <c r="G15942"/>
      <c r="H15942"/>
      <c r="I15942"/>
      <c r="J15942"/>
      <c r="K15942"/>
      <c r="L15942"/>
      <c r="M15942"/>
      <c r="N15942"/>
      <c r="O15942"/>
      <c r="P15942"/>
      <c r="Q15942"/>
    </row>
    <row r="15943" spans="3:17" x14ac:dyDescent="0.35">
      <c r="C15943"/>
      <c r="D15943"/>
      <c r="E15943"/>
      <c r="F15943"/>
      <c r="G15943"/>
      <c r="H15943"/>
      <c r="I15943"/>
      <c r="J15943"/>
      <c r="K15943"/>
      <c r="L15943"/>
      <c r="M15943"/>
      <c r="N15943"/>
      <c r="O15943"/>
      <c r="P15943"/>
      <c r="Q15943"/>
    </row>
    <row r="15944" spans="3:17" x14ac:dyDescent="0.35">
      <c r="C15944"/>
      <c r="D15944"/>
      <c r="E15944"/>
      <c r="F15944"/>
      <c r="G15944"/>
      <c r="H15944"/>
      <c r="I15944"/>
      <c r="J15944"/>
      <c r="K15944"/>
      <c r="L15944"/>
      <c r="M15944"/>
      <c r="N15944"/>
      <c r="O15944"/>
      <c r="P15944"/>
      <c r="Q15944"/>
    </row>
    <row r="15945" spans="3:17" x14ac:dyDescent="0.35">
      <c r="C15945"/>
      <c r="D15945"/>
      <c r="E15945"/>
      <c r="F15945"/>
      <c r="G15945"/>
      <c r="H15945"/>
      <c r="I15945"/>
      <c r="J15945"/>
      <c r="K15945"/>
      <c r="L15945"/>
      <c r="M15945"/>
      <c r="N15945"/>
      <c r="O15945"/>
      <c r="P15945"/>
      <c r="Q15945"/>
    </row>
    <row r="15946" spans="3:17" x14ac:dyDescent="0.35">
      <c r="C15946"/>
      <c r="D15946"/>
      <c r="E15946"/>
      <c r="F15946"/>
      <c r="G15946"/>
      <c r="H15946"/>
      <c r="I15946"/>
      <c r="J15946"/>
      <c r="K15946"/>
      <c r="L15946"/>
      <c r="M15946"/>
      <c r="N15946"/>
      <c r="O15946"/>
      <c r="P15946"/>
      <c r="Q15946"/>
    </row>
    <row r="15947" spans="3:17" x14ac:dyDescent="0.35">
      <c r="C15947"/>
      <c r="D15947"/>
      <c r="E15947"/>
      <c r="F15947"/>
      <c r="G15947"/>
      <c r="H15947"/>
      <c r="I15947"/>
      <c r="J15947"/>
      <c r="K15947"/>
      <c r="L15947"/>
      <c r="M15947"/>
      <c r="N15947"/>
      <c r="O15947"/>
      <c r="P15947"/>
      <c r="Q15947"/>
    </row>
    <row r="15948" spans="3:17" x14ac:dyDescent="0.35">
      <c r="C15948"/>
      <c r="D15948"/>
      <c r="E15948"/>
      <c r="F15948"/>
      <c r="G15948"/>
      <c r="H15948"/>
      <c r="I15948"/>
      <c r="J15948"/>
      <c r="K15948"/>
      <c r="L15948"/>
      <c r="M15948"/>
      <c r="N15948"/>
      <c r="O15948"/>
      <c r="P15948"/>
      <c r="Q15948"/>
    </row>
    <row r="15949" spans="3:17" x14ac:dyDescent="0.35">
      <c r="C15949"/>
      <c r="D15949"/>
      <c r="E15949"/>
      <c r="F15949"/>
      <c r="G15949"/>
      <c r="H15949"/>
      <c r="I15949"/>
      <c r="J15949"/>
      <c r="K15949"/>
      <c r="L15949"/>
      <c r="M15949"/>
      <c r="N15949"/>
      <c r="O15949"/>
      <c r="P15949"/>
      <c r="Q15949"/>
    </row>
    <row r="15950" spans="3:17" x14ac:dyDescent="0.35">
      <c r="C15950"/>
      <c r="D15950"/>
      <c r="E15950"/>
      <c r="F15950"/>
      <c r="G15950"/>
      <c r="H15950"/>
      <c r="I15950"/>
      <c r="J15950"/>
      <c r="K15950"/>
      <c r="L15950"/>
      <c r="M15950"/>
      <c r="N15950"/>
      <c r="O15950"/>
      <c r="P15950"/>
      <c r="Q15950"/>
    </row>
    <row r="15951" spans="3:17" x14ac:dyDescent="0.35">
      <c r="C15951"/>
      <c r="D15951"/>
      <c r="E15951"/>
      <c r="F15951"/>
      <c r="G15951"/>
      <c r="H15951"/>
      <c r="I15951"/>
      <c r="J15951"/>
      <c r="K15951"/>
      <c r="L15951"/>
      <c r="M15951"/>
      <c r="N15951"/>
      <c r="O15951"/>
      <c r="P15951"/>
      <c r="Q15951"/>
    </row>
    <row r="15952" spans="3:17" x14ac:dyDescent="0.35">
      <c r="C15952"/>
      <c r="D15952"/>
      <c r="E15952"/>
      <c r="F15952"/>
      <c r="G15952"/>
      <c r="H15952"/>
      <c r="I15952"/>
      <c r="J15952"/>
      <c r="K15952"/>
      <c r="L15952"/>
      <c r="M15952"/>
      <c r="N15952"/>
      <c r="O15952"/>
      <c r="P15952"/>
      <c r="Q15952"/>
    </row>
    <row r="15953" spans="3:17" x14ac:dyDescent="0.35">
      <c r="C15953"/>
      <c r="D15953"/>
      <c r="E15953"/>
      <c r="F15953"/>
      <c r="G15953"/>
      <c r="H15953"/>
      <c r="I15953"/>
      <c r="J15953"/>
      <c r="K15953"/>
      <c r="L15953"/>
      <c r="M15953"/>
      <c r="N15953"/>
      <c r="O15953"/>
      <c r="P15953"/>
      <c r="Q15953"/>
    </row>
    <row r="15954" spans="3:17" x14ac:dyDescent="0.35">
      <c r="C15954"/>
      <c r="D15954"/>
      <c r="E15954"/>
      <c r="F15954"/>
      <c r="G15954"/>
      <c r="H15954"/>
      <c r="I15954"/>
      <c r="J15954"/>
      <c r="K15954"/>
      <c r="L15954"/>
      <c r="M15954"/>
      <c r="N15954"/>
      <c r="O15954"/>
      <c r="P15954"/>
      <c r="Q15954"/>
    </row>
    <row r="15955" spans="3:17" x14ac:dyDescent="0.35">
      <c r="C15955"/>
      <c r="D15955"/>
      <c r="E15955"/>
      <c r="F15955"/>
      <c r="G15955"/>
      <c r="H15955"/>
      <c r="I15955"/>
      <c r="J15955"/>
      <c r="K15955"/>
      <c r="L15955"/>
      <c r="M15955"/>
      <c r="N15955"/>
      <c r="O15955"/>
      <c r="P15955"/>
      <c r="Q15955"/>
    </row>
    <row r="15956" spans="3:17" x14ac:dyDescent="0.35">
      <c r="C15956"/>
      <c r="D15956"/>
      <c r="E15956"/>
      <c r="F15956"/>
      <c r="G15956"/>
      <c r="H15956"/>
      <c r="I15956"/>
      <c r="J15956"/>
      <c r="K15956"/>
      <c r="L15956"/>
      <c r="M15956"/>
      <c r="N15956"/>
      <c r="O15956"/>
      <c r="P15956"/>
      <c r="Q15956"/>
    </row>
    <row r="15957" spans="3:17" x14ac:dyDescent="0.35">
      <c r="C15957"/>
      <c r="D15957"/>
      <c r="E15957"/>
      <c r="F15957"/>
      <c r="G15957"/>
      <c r="H15957"/>
      <c r="I15957"/>
      <c r="J15957"/>
      <c r="K15957"/>
      <c r="L15957"/>
      <c r="M15957"/>
      <c r="N15957"/>
      <c r="O15957"/>
      <c r="P15957"/>
      <c r="Q15957"/>
    </row>
    <row r="15958" spans="3:17" x14ac:dyDescent="0.35">
      <c r="C15958"/>
      <c r="D15958"/>
      <c r="E15958"/>
      <c r="F15958"/>
      <c r="G15958"/>
      <c r="H15958"/>
      <c r="I15958"/>
      <c r="J15958"/>
      <c r="K15958"/>
      <c r="L15958"/>
      <c r="M15958"/>
      <c r="N15958"/>
      <c r="O15958"/>
      <c r="P15958"/>
      <c r="Q15958"/>
    </row>
    <row r="15959" spans="3:17" x14ac:dyDescent="0.35">
      <c r="C15959"/>
      <c r="D15959"/>
      <c r="E15959"/>
      <c r="F15959"/>
      <c r="G15959"/>
      <c r="H15959"/>
      <c r="I15959"/>
      <c r="J15959"/>
      <c r="K15959"/>
      <c r="L15959"/>
      <c r="M15959"/>
      <c r="N15959"/>
      <c r="O15959"/>
      <c r="P15959"/>
      <c r="Q15959"/>
    </row>
    <row r="15960" spans="3:17" x14ac:dyDescent="0.35">
      <c r="C15960"/>
      <c r="D15960"/>
      <c r="E15960"/>
      <c r="F15960"/>
      <c r="G15960"/>
      <c r="H15960"/>
      <c r="I15960"/>
      <c r="J15960"/>
      <c r="K15960"/>
      <c r="L15960"/>
      <c r="M15960"/>
      <c r="N15960"/>
      <c r="O15960"/>
      <c r="P15960"/>
      <c r="Q15960"/>
    </row>
    <row r="15961" spans="3:17" x14ac:dyDescent="0.35">
      <c r="C15961"/>
      <c r="D15961"/>
      <c r="E15961"/>
      <c r="F15961"/>
      <c r="G15961"/>
      <c r="H15961"/>
      <c r="I15961"/>
      <c r="J15961"/>
      <c r="K15961"/>
      <c r="L15961"/>
      <c r="M15961"/>
      <c r="N15961"/>
      <c r="O15961"/>
      <c r="P15961"/>
      <c r="Q15961"/>
    </row>
    <row r="15962" spans="3:17" x14ac:dyDescent="0.35">
      <c r="C15962"/>
      <c r="D15962"/>
      <c r="E15962"/>
      <c r="F15962"/>
      <c r="G15962"/>
      <c r="H15962"/>
      <c r="I15962"/>
      <c r="J15962"/>
      <c r="K15962"/>
      <c r="L15962"/>
      <c r="M15962"/>
      <c r="N15962"/>
      <c r="O15962"/>
      <c r="P15962"/>
      <c r="Q15962"/>
    </row>
    <row r="15963" spans="3:17" x14ac:dyDescent="0.35">
      <c r="C15963"/>
      <c r="D15963"/>
      <c r="E15963"/>
      <c r="F15963"/>
      <c r="G15963"/>
      <c r="H15963"/>
      <c r="I15963"/>
      <c r="J15963"/>
      <c r="K15963"/>
      <c r="L15963"/>
      <c r="M15963"/>
      <c r="N15963"/>
      <c r="O15963"/>
      <c r="P15963"/>
      <c r="Q15963"/>
    </row>
    <row r="15964" spans="3:17" x14ac:dyDescent="0.35">
      <c r="C15964"/>
      <c r="D15964"/>
      <c r="E15964"/>
      <c r="F15964"/>
      <c r="G15964"/>
      <c r="H15964"/>
      <c r="I15964"/>
      <c r="J15964"/>
      <c r="K15964"/>
      <c r="L15964"/>
      <c r="M15964"/>
      <c r="N15964"/>
      <c r="O15964"/>
      <c r="P15964"/>
      <c r="Q15964"/>
    </row>
    <row r="15965" spans="3:17" x14ac:dyDescent="0.35">
      <c r="C15965"/>
      <c r="D15965"/>
      <c r="E15965"/>
      <c r="F15965"/>
      <c r="G15965"/>
      <c r="H15965"/>
      <c r="I15965"/>
      <c r="J15965"/>
      <c r="K15965"/>
      <c r="L15965"/>
      <c r="M15965"/>
      <c r="N15965"/>
      <c r="O15965"/>
      <c r="P15965"/>
      <c r="Q15965"/>
    </row>
    <row r="15966" spans="3:17" x14ac:dyDescent="0.35">
      <c r="C15966"/>
      <c r="D15966"/>
      <c r="E15966"/>
      <c r="F15966"/>
      <c r="G15966"/>
      <c r="H15966"/>
      <c r="I15966"/>
      <c r="J15966"/>
      <c r="K15966"/>
      <c r="L15966"/>
      <c r="M15966"/>
      <c r="N15966"/>
      <c r="O15966"/>
      <c r="P15966"/>
      <c r="Q15966"/>
    </row>
    <row r="15967" spans="3:17" x14ac:dyDescent="0.35">
      <c r="C15967"/>
      <c r="D15967"/>
      <c r="E15967"/>
      <c r="F15967"/>
      <c r="G15967"/>
      <c r="H15967"/>
      <c r="I15967"/>
      <c r="J15967"/>
      <c r="K15967"/>
      <c r="L15967"/>
      <c r="M15967"/>
      <c r="N15967"/>
      <c r="O15967"/>
      <c r="P15967"/>
      <c r="Q15967"/>
    </row>
    <row r="15968" spans="3:17" x14ac:dyDescent="0.35">
      <c r="C15968"/>
      <c r="D15968"/>
      <c r="E15968"/>
      <c r="F15968"/>
      <c r="G15968"/>
      <c r="H15968"/>
      <c r="I15968"/>
      <c r="J15968"/>
      <c r="K15968"/>
      <c r="L15968"/>
      <c r="M15968"/>
      <c r="N15968"/>
      <c r="O15968"/>
      <c r="P15968"/>
      <c r="Q15968"/>
    </row>
    <row r="15969" spans="3:17" x14ac:dyDescent="0.35">
      <c r="C15969"/>
      <c r="D15969"/>
      <c r="E15969"/>
      <c r="F15969"/>
      <c r="G15969"/>
      <c r="H15969"/>
      <c r="I15969"/>
      <c r="J15969"/>
      <c r="K15969"/>
      <c r="L15969"/>
      <c r="M15969"/>
      <c r="N15969"/>
      <c r="O15969"/>
      <c r="P15969"/>
      <c r="Q15969"/>
    </row>
    <row r="15970" spans="3:17" x14ac:dyDescent="0.35">
      <c r="C15970"/>
      <c r="D15970"/>
      <c r="E15970"/>
      <c r="F15970"/>
      <c r="G15970"/>
      <c r="H15970"/>
      <c r="I15970"/>
      <c r="J15970"/>
      <c r="K15970"/>
      <c r="L15970"/>
      <c r="M15970"/>
      <c r="N15970"/>
      <c r="O15970"/>
      <c r="P15970"/>
      <c r="Q15970"/>
    </row>
    <row r="15971" spans="3:17" x14ac:dyDescent="0.35">
      <c r="C15971"/>
      <c r="D15971"/>
      <c r="E15971"/>
      <c r="F15971"/>
      <c r="G15971"/>
      <c r="H15971"/>
      <c r="I15971"/>
      <c r="J15971"/>
      <c r="K15971"/>
      <c r="L15971"/>
      <c r="M15971"/>
      <c r="N15971"/>
      <c r="O15971"/>
      <c r="P15971"/>
      <c r="Q15971"/>
    </row>
    <row r="15972" spans="3:17" x14ac:dyDescent="0.35">
      <c r="C15972"/>
      <c r="D15972"/>
      <c r="E15972"/>
      <c r="F15972"/>
      <c r="G15972"/>
      <c r="H15972"/>
      <c r="I15972"/>
      <c r="J15972"/>
      <c r="K15972"/>
      <c r="L15972"/>
      <c r="M15972"/>
      <c r="N15972"/>
      <c r="O15972"/>
      <c r="P15972"/>
      <c r="Q15972"/>
    </row>
    <row r="15973" spans="3:17" x14ac:dyDescent="0.35">
      <c r="C15973"/>
      <c r="D15973"/>
      <c r="E15973"/>
      <c r="F15973"/>
      <c r="G15973"/>
      <c r="H15973"/>
      <c r="I15973"/>
      <c r="J15973"/>
      <c r="K15973"/>
      <c r="L15973"/>
      <c r="M15973"/>
      <c r="N15973"/>
      <c r="O15973"/>
      <c r="P15973"/>
      <c r="Q15973"/>
    </row>
    <row r="15974" spans="3:17" x14ac:dyDescent="0.35">
      <c r="C15974"/>
      <c r="D15974"/>
      <c r="E15974"/>
      <c r="F15974"/>
      <c r="G15974"/>
      <c r="H15974"/>
      <c r="I15974"/>
      <c r="J15974"/>
      <c r="K15974"/>
      <c r="L15974"/>
      <c r="M15974"/>
      <c r="N15974"/>
      <c r="O15974"/>
      <c r="P15974"/>
      <c r="Q15974"/>
    </row>
    <row r="15975" spans="3:17" x14ac:dyDescent="0.35">
      <c r="C15975"/>
      <c r="D15975"/>
      <c r="E15975"/>
      <c r="F15975"/>
      <c r="G15975"/>
      <c r="H15975"/>
      <c r="I15975"/>
      <c r="J15975"/>
      <c r="K15975"/>
      <c r="L15975"/>
      <c r="M15975"/>
      <c r="N15975"/>
      <c r="O15975"/>
      <c r="P15975"/>
      <c r="Q15975"/>
    </row>
    <row r="15976" spans="3:17" x14ac:dyDescent="0.35">
      <c r="C15976"/>
      <c r="D15976"/>
      <c r="E15976"/>
      <c r="F15976"/>
      <c r="G15976"/>
      <c r="H15976"/>
      <c r="I15976"/>
      <c r="J15976"/>
      <c r="K15976"/>
      <c r="L15976"/>
      <c r="M15976"/>
      <c r="N15976"/>
      <c r="O15976"/>
      <c r="P15976"/>
      <c r="Q15976"/>
    </row>
    <row r="15977" spans="3:17" x14ac:dyDescent="0.35">
      <c r="C15977"/>
      <c r="D15977"/>
      <c r="E15977"/>
      <c r="F15977"/>
      <c r="G15977"/>
      <c r="H15977"/>
      <c r="I15977"/>
      <c r="J15977"/>
      <c r="K15977"/>
      <c r="L15977"/>
      <c r="M15977"/>
      <c r="N15977"/>
      <c r="O15977"/>
      <c r="P15977"/>
      <c r="Q15977"/>
    </row>
    <row r="15978" spans="3:17" x14ac:dyDescent="0.35">
      <c r="C15978"/>
      <c r="D15978"/>
      <c r="E15978"/>
      <c r="F15978"/>
      <c r="G15978"/>
      <c r="H15978"/>
      <c r="I15978"/>
      <c r="J15978"/>
      <c r="K15978"/>
      <c r="L15978"/>
      <c r="M15978"/>
      <c r="N15978"/>
      <c r="O15978"/>
      <c r="P15978"/>
      <c r="Q15978"/>
    </row>
    <row r="15979" spans="3:17" x14ac:dyDescent="0.35">
      <c r="C15979"/>
      <c r="D15979"/>
      <c r="E15979"/>
      <c r="F15979"/>
      <c r="G15979"/>
      <c r="H15979"/>
      <c r="I15979"/>
      <c r="J15979"/>
      <c r="K15979"/>
      <c r="L15979"/>
      <c r="M15979"/>
      <c r="N15979"/>
      <c r="O15979"/>
      <c r="P15979"/>
      <c r="Q15979"/>
    </row>
    <row r="15980" spans="3:17" x14ac:dyDescent="0.35">
      <c r="C15980"/>
      <c r="D15980"/>
      <c r="E15980"/>
      <c r="F15980"/>
      <c r="G15980"/>
      <c r="H15980"/>
      <c r="I15980"/>
      <c r="J15980"/>
      <c r="K15980"/>
      <c r="L15980"/>
      <c r="M15980"/>
      <c r="N15980"/>
      <c r="O15980"/>
      <c r="P15980"/>
      <c r="Q15980"/>
    </row>
    <row r="15981" spans="3:17" x14ac:dyDescent="0.35">
      <c r="C15981"/>
      <c r="D15981"/>
      <c r="E15981"/>
      <c r="F15981"/>
      <c r="G15981"/>
      <c r="H15981"/>
      <c r="I15981"/>
      <c r="J15981"/>
      <c r="K15981"/>
      <c r="L15981"/>
      <c r="M15981"/>
      <c r="N15981"/>
      <c r="O15981"/>
      <c r="P15981"/>
      <c r="Q15981"/>
    </row>
    <row r="15982" spans="3:17" x14ac:dyDescent="0.35">
      <c r="C15982"/>
      <c r="D15982"/>
      <c r="E15982"/>
      <c r="F15982"/>
      <c r="G15982"/>
      <c r="H15982"/>
      <c r="I15982"/>
      <c r="J15982"/>
      <c r="K15982"/>
      <c r="L15982"/>
      <c r="M15982"/>
      <c r="N15982"/>
      <c r="O15982"/>
      <c r="P15982"/>
      <c r="Q15982"/>
    </row>
    <row r="15983" spans="3:17" x14ac:dyDescent="0.35">
      <c r="C15983"/>
      <c r="D15983"/>
      <c r="E15983"/>
      <c r="F15983"/>
      <c r="G15983"/>
      <c r="H15983"/>
      <c r="I15983"/>
      <c r="J15983"/>
      <c r="K15983"/>
      <c r="L15983"/>
      <c r="M15983"/>
      <c r="N15983"/>
      <c r="O15983"/>
      <c r="P15983"/>
      <c r="Q15983"/>
    </row>
    <row r="15984" spans="3:17" x14ac:dyDescent="0.35">
      <c r="C15984"/>
      <c r="D15984"/>
      <c r="E15984"/>
      <c r="F15984"/>
      <c r="G15984"/>
      <c r="H15984"/>
      <c r="I15984"/>
      <c r="J15984"/>
      <c r="K15984"/>
      <c r="L15984"/>
      <c r="M15984"/>
      <c r="N15984"/>
      <c r="O15984"/>
      <c r="P15984"/>
      <c r="Q15984"/>
    </row>
    <row r="15985" spans="3:17" x14ac:dyDescent="0.35">
      <c r="C15985"/>
      <c r="D15985"/>
      <c r="E15985"/>
      <c r="F15985"/>
      <c r="G15985"/>
      <c r="H15985"/>
      <c r="I15985"/>
      <c r="J15985"/>
      <c r="K15985"/>
      <c r="L15985"/>
      <c r="M15985"/>
      <c r="N15985"/>
      <c r="O15985"/>
      <c r="P15985"/>
      <c r="Q15985"/>
    </row>
    <row r="15986" spans="3:17" x14ac:dyDescent="0.35">
      <c r="C15986"/>
      <c r="D15986"/>
      <c r="E15986"/>
      <c r="F15986"/>
      <c r="G15986"/>
      <c r="H15986"/>
      <c r="I15986"/>
      <c r="J15986"/>
      <c r="K15986"/>
      <c r="L15986"/>
      <c r="M15986"/>
      <c r="N15986"/>
      <c r="O15986"/>
      <c r="P15986"/>
      <c r="Q15986"/>
    </row>
    <row r="15987" spans="3:17" x14ac:dyDescent="0.35">
      <c r="C15987"/>
      <c r="D15987"/>
      <c r="E15987"/>
      <c r="F15987"/>
      <c r="G15987"/>
      <c r="H15987"/>
      <c r="I15987"/>
      <c r="J15987"/>
      <c r="K15987"/>
      <c r="L15987"/>
      <c r="M15987"/>
      <c r="N15987"/>
      <c r="O15987"/>
      <c r="P15987"/>
      <c r="Q15987"/>
    </row>
    <row r="15988" spans="3:17" x14ac:dyDescent="0.35">
      <c r="C15988"/>
      <c r="D15988"/>
      <c r="E15988"/>
      <c r="F15988"/>
      <c r="G15988"/>
      <c r="H15988"/>
      <c r="I15988"/>
      <c r="J15988"/>
      <c r="K15988"/>
      <c r="L15988"/>
      <c r="M15988"/>
      <c r="N15988"/>
      <c r="O15988"/>
      <c r="P15988"/>
      <c r="Q15988"/>
    </row>
    <row r="15989" spans="3:17" x14ac:dyDescent="0.35">
      <c r="C15989"/>
      <c r="D15989"/>
      <c r="E15989"/>
      <c r="F15989"/>
      <c r="G15989"/>
      <c r="H15989"/>
      <c r="I15989"/>
      <c r="J15989"/>
      <c r="K15989"/>
      <c r="L15989"/>
      <c r="M15989"/>
      <c r="N15989"/>
      <c r="O15989"/>
      <c r="P15989"/>
      <c r="Q15989"/>
    </row>
    <row r="15990" spans="3:17" x14ac:dyDescent="0.35">
      <c r="C15990"/>
      <c r="D15990"/>
      <c r="E15990"/>
      <c r="F15990"/>
      <c r="G15990"/>
      <c r="H15990"/>
      <c r="I15990"/>
      <c r="J15990"/>
      <c r="K15990"/>
      <c r="L15990"/>
      <c r="M15990"/>
      <c r="N15990"/>
      <c r="O15990"/>
      <c r="P15990"/>
      <c r="Q15990"/>
    </row>
    <row r="15991" spans="3:17" x14ac:dyDescent="0.35">
      <c r="C15991"/>
      <c r="D15991"/>
      <c r="E15991"/>
      <c r="F15991"/>
      <c r="G15991"/>
      <c r="H15991"/>
      <c r="I15991"/>
      <c r="J15991"/>
      <c r="K15991"/>
      <c r="L15991"/>
      <c r="M15991"/>
      <c r="N15991"/>
      <c r="O15991"/>
      <c r="P15991"/>
      <c r="Q15991"/>
    </row>
    <row r="15992" spans="3:17" x14ac:dyDescent="0.35">
      <c r="C15992"/>
      <c r="D15992"/>
      <c r="E15992"/>
      <c r="F15992"/>
      <c r="G15992"/>
      <c r="H15992"/>
      <c r="I15992"/>
      <c r="J15992"/>
      <c r="K15992"/>
      <c r="L15992"/>
      <c r="M15992"/>
      <c r="N15992"/>
      <c r="O15992"/>
      <c r="P15992"/>
      <c r="Q15992"/>
    </row>
    <row r="15993" spans="3:17" x14ac:dyDescent="0.35">
      <c r="C15993"/>
      <c r="D15993"/>
      <c r="E15993"/>
      <c r="F15993"/>
      <c r="G15993"/>
      <c r="H15993"/>
      <c r="I15993"/>
      <c r="J15993"/>
      <c r="K15993"/>
      <c r="L15993"/>
      <c r="M15993"/>
      <c r="N15993"/>
      <c r="O15993"/>
      <c r="P15993"/>
      <c r="Q15993"/>
    </row>
    <row r="15994" spans="3:17" x14ac:dyDescent="0.35">
      <c r="C15994"/>
      <c r="D15994"/>
      <c r="E15994"/>
      <c r="F15994"/>
      <c r="G15994"/>
      <c r="H15994"/>
      <c r="I15994"/>
      <c r="J15994"/>
      <c r="K15994"/>
      <c r="L15994"/>
      <c r="M15994"/>
      <c r="N15994"/>
      <c r="O15994"/>
      <c r="P15994"/>
      <c r="Q15994"/>
    </row>
    <row r="15995" spans="3:17" x14ac:dyDescent="0.35">
      <c r="C15995"/>
      <c r="D15995"/>
      <c r="E15995"/>
      <c r="F15995"/>
      <c r="G15995"/>
      <c r="H15995"/>
      <c r="I15995"/>
      <c r="J15995"/>
      <c r="K15995"/>
      <c r="L15995"/>
      <c r="M15995"/>
      <c r="N15995"/>
      <c r="O15995"/>
      <c r="P15995"/>
      <c r="Q15995"/>
    </row>
    <row r="15996" spans="3:17" x14ac:dyDescent="0.35">
      <c r="C15996"/>
      <c r="D15996"/>
      <c r="E15996"/>
      <c r="F15996"/>
      <c r="G15996"/>
      <c r="H15996"/>
      <c r="I15996"/>
      <c r="J15996"/>
      <c r="K15996"/>
      <c r="L15996"/>
      <c r="M15996"/>
      <c r="N15996"/>
      <c r="O15996"/>
      <c r="P15996"/>
      <c r="Q15996"/>
    </row>
    <row r="15997" spans="3:17" x14ac:dyDescent="0.35">
      <c r="C15997"/>
      <c r="D15997"/>
      <c r="E15997"/>
      <c r="F15997"/>
      <c r="G15997"/>
      <c r="H15997"/>
      <c r="I15997"/>
      <c r="J15997"/>
      <c r="K15997"/>
      <c r="L15997"/>
      <c r="M15997"/>
      <c r="N15997"/>
      <c r="O15997"/>
      <c r="P15997"/>
      <c r="Q15997"/>
    </row>
    <row r="15998" spans="3:17" x14ac:dyDescent="0.35">
      <c r="C15998"/>
      <c r="D15998"/>
      <c r="E15998"/>
      <c r="F15998"/>
      <c r="G15998"/>
      <c r="H15998"/>
      <c r="I15998"/>
      <c r="J15998"/>
      <c r="K15998"/>
      <c r="L15998"/>
      <c r="M15998"/>
      <c r="N15998"/>
      <c r="O15998"/>
      <c r="P15998"/>
      <c r="Q15998"/>
    </row>
    <row r="15999" spans="3:17" x14ac:dyDescent="0.35">
      <c r="C15999"/>
      <c r="D15999"/>
      <c r="E15999"/>
      <c r="F15999"/>
      <c r="G15999"/>
      <c r="H15999"/>
      <c r="I15999"/>
      <c r="J15999"/>
      <c r="K15999"/>
      <c r="L15999"/>
      <c r="M15999"/>
      <c r="N15999"/>
      <c r="O15999"/>
      <c r="P15999"/>
      <c r="Q15999"/>
    </row>
    <row r="16000" spans="3:17" x14ac:dyDescent="0.35">
      <c r="C16000"/>
      <c r="D16000"/>
      <c r="E16000"/>
      <c r="F16000"/>
      <c r="G16000"/>
      <c r="H16000"/>
      <c r="I16000"/>
      <c r="J16000"/>
      <c r="K16000"/>
      <c r="L16000"/>
      <c r="M16000"/>
      <c r="N16000"/>
      <c r="O16000"/>
      <c r="P16000"/>
      <c r="Q16000"/>
    </row>
    <row r="16001" spans="3:17" x14ac:dyDescent="0.35">
      <c r="C16001"/>
      <c r="D16001"/>
      <c r="E16001"/>
      <c r="F16001"/>
      <c r="G16001"/>
      <c r="H16001"/>
      <c r="I16001"/>
      <c r="J16001"/>
      <c r="K16001"/>
      <c r="L16001"/>
      <c r="M16001"/>
      <c r="N16001"/>
      <c r="O16001"/>
      <c r="P16001"/>
      <c r="Q16001"/>
    </row>
    <row r="16002" spans="3:17" x14ac:dyDescent="0.35">
      <c r="C16002"/>
      <c r="D16002"/>
      <c r="E16002"/>
      <c r="F16002"/>
      <c r="G16002"/>
      <c r="H16002"/>
      <c r="I16002"/>
      <c r="J16002"/>
      <c r="K16002"/>
      <c r="L16002"/>
      <c r="M16002"/>
      <c r="N16002"/>
      <c r="O16002"/>
      <c r="P16002"/>
      <c r="Q16002"/>
    </row>
    <row r="16003" spans="3:17" x14ac:dyDescent="0.35">
      <c r="C16003"/>
      <c r="D16003"/>
      <c r="E16003"/>
      <c r="F16003"/>
      <c r="G16003"/>
      <c r="H16003"/>
      <c r="I16003"/>
      <c r="J16003"/>
      <c r="K16003"/>
      <c r="L16003"/>
      <c r="M16003"/>
      <c r="N16003"/>
      <c r="O16003"/>
      <c r="P16003"/>
      <c r="Q16003"/>
    </row>
    <row r="16004" spans="3:17" x14ac:dyDescent="0.35">
      <c r="C16004"/>
      <c r="D16004"/>
      <c r="E16004"/>
      <c r="F16004"/>
      <c r="G16004"/>
      <c r="H16004"/>
      <c r="I16004"/>
      <c r="J16004"/>
      <c r="K16004"/>
      <c r="L16004"/>
      <c r="M16004"/>
      <c r="N16004"/>
      <c r="O16004"/>
      <c r="P16004"/>
      <c r="Q16004"/>
    </row>
    <row r="16005" spans="3:17" x14ac:dyDescent="0.35">
      <c r="C16005"/>
      <c r="D16005"/>
      <c r="E16005"/>
      <c r="F16005"/>
      <c r="G16005"/>
      <c r="H16005"/>
      <c r="I16005"/>
      <c r="J16005"/>
      <c r="K16005"/>
      <c r="L16005"/>
      <c r="M16005"/>
      <c r="N16005"/>
      <c r="O16005"/>
      <c r="P16005"/>
      <c r="Q16005"/>
    </row>
    <row r="16006" spans="3:17" x14ac:dyDescent="0.35">
      <c r="C16006"/>
      <c r="D16006"/>
      <c r="E16006"/>
      <c r="F16006"/>
      <c r="G16006"/>
      <c r="H16006"/>
      <c r="I16006"/>
      <c r="J16006"/>
      <c r="K16006"/>
      <c r="L16006"/>
      <c r="M16006"/>
      <c r="N16006"/>
      <c r="O16006"/>
      <c r="P16006"/>
      <c r="Q16006"/>
    </row>
    <row r="16007" spans="3:17" x14ac:dyDescent="0.35">
      <c r="C16007"/>
      <c r="D16007"/>
      <c r="E16007"/>
      <c r="F16007"/>
      <c r="G16007"/>
      <c r="H16007"/>
      <c r="I16007"/>
      <c r="J16007"/>
      <c r="K16007"/>
      <c r="L16007"/>
      <c r="M16007"/>
      <c r="N16007"/>
      <c r="O16007"/>
      <c r="P16007"/>
      <c r="Q16007"/>
    </row>
    <row r="16008" spans="3:17" x14ac:dyDescent="0.35">
      <c r="C16008"/>
      <c r="D16008"/>
      <c r="E16008"/>
      <c r="F16008"/>
      <c r="G16008"/>
      <c r="H16008"/>
      <c r="I16008"/>
      <c r="J16008"/>
      <c r="K16008"/>
      <c r="L16008"/>
      <c r="M16008"/>
      <c r="N16008"/>
      <c r="O16008"/>
      <c r="P16008"/>
      <c r="Q16008"/>
    </row>
    <row r="16009" spans="3:17" x14ac:dyDescent="0.35">
      <c r="C16009"/>
      <c r="D16009"/>
      <c r="E16009"/>
      <c r="F16009"/>
      <c r="G16009"/>
      <c r="H16009"/>
      <c r="I16009"/>
      <c r="J16009"/>
      <c r="K16009"/>
      <c r="L16009"/>
      <c r="M16009"/>
      <c r="N16009"/>
      <c r="O16009"/>
      <c r="P16009"/>
      <c r="Q16009"/>
    </row>
    <row r="16010" spans="3:17" x14ac:dyDescent="0.35">
      <c r="C16010"/>
      <c r="D16010"/>
      <c r="E16010"/>
      <c r="F16010"/>
      <c r="G16010"/>
      <c r="H16010"/>
      <c r="I16010"/>
      <c r="J16010"/>
      <c r="K16010"/>
      <c r="L16010"/>
      <c r="M16010"/>
      <c r="N16010"/>
      <c r="O16010"/>
      <c r="P16010"/>
      <c r="Q16010"/>
    </row>
    <row r="16011" spans="3:17" x14ac:dyDescent="0.35">
      <c r="C16011"/>
      <c r="D16011"/>
      <c r="E16011"/>
      <c r="F16011"/>
      <c r="G16011"/>
      <c r="H16011"/>
      <c r="I16011"/>
      <c r="J16011"/>
      <c r="K16011"/>
      <c r="L16011"/>
      <c r="M16011"/>
      <c r="N16011"/>
      <c r="O16011"/>
      <c r="P16011"/>
      <c r="Q16011"/>
    </row>
    <row r="16012" spans="3:17" x14ac:dyDescent="0.35">
      <c r="C16012"/>
      <c r="D16012"/>
      <c r="E16012"/>
      <c r="F16012"/>
      <c r="G16012"/>
      <c r="H16012"/>
      <c r="I16012"/>
      <c r="J16012"/>
      <c r="K16012"/>
      <c r="L16012"/>
      <c r="M16012"/>
      <c r="N16012"/>
      <c r="O16012"/>
      <c r="P16012"/>
      <c r="Q16012"/>
    </row>
    <row r="16013" spans="3:17" x14ac:dyDescent="0.35">
      <c r="C16013"/>
      <c r="D16013"/>
      <c r="E16013"/>
      <c r="F16013"/>
      <c r="G16013"/>
      <c r="H16013"/>
      <c r="I16013"/>
      <c r="J16013"/>
      <c r="K16013"/>
      <c r="L16013"/>
      <c r="M16013"/>
      <c r="N16013"/>
      <c r="O16013"/>
      <c r="P16013"/>
      <c r="Q16013"/>
    </row>
    <row r="16014" spans="3:17" x14ac:dyDescent="0.35">
      <c r="C16014"/>
      <c r="D16014"/>
      <c r="E16014"/>
      <c r="F16014"/>
      <c r="G16014"/>
      <c r="H16014"/>
      <c r="I16014"/>
      <c r="J16014"/>
      <c r="K16014"/>
      <c r="L16014"/>
      <c r="M16014"/>
      <c r="N16014"/>
      <c r="O16014"/>
      <c r="P16014"/>
      <c r="Q16014"/>
    </row>
    <row r="16015" spans="3:17" x14ac:dyDescent="0.35">
      <c r="C16015"/>
      <c r="D16015"/>
      <c r="E16015"/>
      <c r="F16015"/>
      <c r="G16015"/>
      <c r="H16015"/>
      <c r="I16015"/>
      <c r="J16015"/>
      <c r="K16015"/>
      <c r="L16015"/>
      <c r="M16015"/>
      <c r="N16015"/>
      <c r="O16015"/>
      <c r="P16015"/>
      <c r="Q16015"/>
    </row>
    <row r="16016" spans="3:17" x14ac:dyDescent="0.35">
      <c r="C16016"/>
      <c r="D16016"/>
      <c r="E16016"/>
      <c r="F16016"/>
      <c r="G16016"/>
      <c r="H16016"/>
      <c r="I16016"/>
      <c r="J16016"/>
      <c r="K16016"/>
      <c r="L16016"/>
      <c r="M16016"/>
      <c r="N16016"/>
      <c r="O16016"/>
      <c r="P16016"/>
      <c r="Q16016"/>
    </row>
    <row r="16017" spans="3:17" x14ac:dyDescent="0.35">
      <c r="C16017"/>
      <c r="D16017"/>
      <c r="E16017"/>
      <c r="F16017"/>
      <c r="G16017"/>
      <c r="H16017"/>
      <c r="I16017"/>
      <c r="J16017"/>
      <c r="K16017"/>
      <c r="L16017"/>
      <c r="M16017"/>
      <c r="N16017"/>
      <c r="O16017"/>
      <c r="P16017"/>
      <c r="Q16017"/>
    </row>
    <row r="16018" spans="3:17" x14ac:dyDescent="0.35">
      <c r="C16018"/>
      <c r="D16018"/>
      <c r="E16018"/>
      <c r="F16018"/>
      <c r="G16018"/>
      <c r="H16018"/>
      <c r="I16018"/>
      <c r="J16018"/>
      <c r="K16018"/>
      <c r="L16018"/>
      <c r="M16018"/>
      <c r="N16018"/>
      <c r="O16018"/>
      <c r="P16018"/>
      <c r="Q16018"/>
    </row>
    <row r="16019" spans="3:17" x14ac:dyDescent="0.35">
      <c r="C16019"/>
      <c r="D16019"/>
      <c r="E16019"/>
      <c r="F16019"/>
      <c r="G16019"/>
      <c r="H16019"/>
      <c r="I16019"/>
      <c r="J16019"/>
      <c r="K16019"/>
      <c r="L16019"/>
      <c r="M16019"/>
      <c r="N16019"/>
      <c r="O16019"/>
      <c r="P16019"/>
      <c r="Q16019"/>
    </row>
    <row r="16020" spans="3:17" x14ac:dyDescent="0.35">
      <c r="C16020"/>
      <c r="D16020"/>
      <c r="E16020"/>
      <c r="F16020"/>
      <c r="G16020"/>
      <c r="H16020"/>
      <c r="I16020"/>
      <c r="J16020"/>
      <c r="K16020"/>
      <c r="L16020"/>
      <c r="M16020"/>
      <c r="N16020"/>
      <c r="O16020"/>
      <c r="P16020"/>
      <c r="Q16020"/>
    </row>
    <row r="16021" spans="3:17" x14ac:dyDescent="0.35">
      <c r="C16021"/>
      <c r="D16021"/>
      <c r="E16021"/>
      <c r="F16021"/>
      <c r="G16021"/>
      <c r="H16021"/>
      <c r="I16021"/>
      <c r="J16021"/>
      <c r="K16021"/>
      <c r="L16021"/>
      <c r="M16021"/>
      <c r="N16021"/>
      <c r="O16021"/>
      <c r="P16021"/>
      <c r="Q16021"/>
    </row>
    <row r="16022" spans="3:17" x14ac:dyDescent="0.35">
      <c r="C16022"/>
      <c r="D16022"/>
      <c r="E16022"/>
      <c r="F16022"/>
      <c r="G16022"/>
      <c r="H16022"/>
      <c r="I16022"/>
      <c r="J16022"/>
      <c r="K16022"/>
      <c r="L16022"/>
      <c r="M16022"/>
      <c r="N16022"/>
      <c r="O16022"/>
      <c r="P16022"/>
      <c r="Q16022"/>
    </row>
    <row r="16023" spans="3:17" x14ac:dyDescent="0.35">
      <c r="C16023"/>
      <c r="D16023"/>
      <c r="E16023"/>
      <c r="F16023"/>
      <c r="G16023"/>
      <c r="H16023"/>
      <c r="I16023"/>
      <c r="J16023"/>
      <c r="K16023"/>
      <c r="L16023"/>
      <c r="M16023"/>
      <c r="N16023"/>
      <c r="O16023"/>
      <c r="P16023"/>
      <c r="Q16023"/>
    </row>
    <row r="16024" spans="3:17" x14ac:dyDescent="0.35">
      <c r="C16024"/>
      <c r="D16024"/>
      <c r="E16024"/>
      <c r="F16024"/>
      <c r="G16024"/>
      <c r="H16024"/>
      <c r="I16024"/>
      <c r="J16024"/>
      <c r="K16024"/>
      <c r="L16024"/>
      <c r="M16024"/>
      <c r="N16024"/>
      <c r="O16024"/>
      <c r="P16024"/>
      <c r="Q16024"/>
    </row>
    <row r="16025" spans="3:17" x14ac:dyDescent="0.35">
      <c r="C16025"/>
      <c r="D16025"/>
      <c r="E16025"/>
      <c r="F16025"/>
      <c r="G16025"/>
      <c r="H16025"/>
      <c r="I16025"/>
      <c r="J16025"/>
      <c r="K16025"/>
      <c r="L16025"/>
      <c r="M16025"/>
      <c r="N16025"/>
      <c r="O16025"/>
      <c r="P16025"/>
      <c r="Q16025"/>
    </row>
    <row r="16026" spans="3:17" x14ac:dyDescent="0.35">
      <c r="C16026"/>
      <c r="D16026"/>
      <c r="E16026"/>
      <c r="F16026"/>
      <c r="G16026"/>
      <c r="H16026"/>
      <c r="I16026"/>
      <c r="J16026"/>
      <c r="K16026"/>
      <c r="L16026"/>
      <c r="M16026"/>
      <c r="N16026"/>
      <c r="O16026"/>
      <c r="P16026"/>
      <c r="Q16026"/>
    </row>
    <row r="16027" spans="3:17" x14ac:dyDescent="0.35">
      <c r="C16027"/>
      <c r="D16027"/>
      <c r="E16027"/>
      <c r="F16027"/>
      <c r="G16027"/>
      <c r="H16027"/>
      <c r="I16027"/>
      <c r="J16027"/>
      <c r="K16027"/>
      <c r="L16027"/>
      <c r="M16027"/>
      <c r="N16027"/>
      <c r="O16027"/>
      <c r="P16027"/>
      <c r="Q16027"/>
    </row>
    <row r="16028" spans="3:17" x14ac:dyDescent="0.35">
      <c r="C16028"/>
      <c r="D16028"/>
      <c r="E16028"/>
      <c r="F16028"/>
      <c r="G16028"/>
      <c r="H16028"/>
      <c r="I16028"/>
      <c r="J16028"/>
      <c r="K16028"/>
      <c r="L16028"/>
      <c r="M16028"/>
      <c r="N16028"/>
      <c r="O16028"/>
      <c r="P16028"/>
      <c r="Q16028"/>
    </row>
    <row r="16029" spans="3:17" x14ac:dyDescent="0.35">
      <c r="C16029"/>
      <c r="D16029"/>
      <c r="E16029"/>
      <c r="F16029"/>
      <c r="G16029"/>
      <c r="H16029"/>
      <c r="I16029"/>
      <c r="J16029"/>
      <c r="K16029"/>
      <c r="L16029"/>
      <c r="M16029"/>
      <c r="N16029"/>
      <c r="O16029"/>
      <c r="P16029"/>
      <c r="Q16029"/>
    </row>
    <row r="16030" spans="3:17" x14ac:dyDescent="0.35">
      <c r="C16030"/>
      <c r="D16030"/>
      <c r="E16030"/>
      <c r="F16030"/>
      <c r="G16030"/>
      <c r="H16030"/>
      <c r="I16030"/>
      <c r="J16030"/>
      <c r="K16030"/>
      <c r="L16030"/>
      <c r="M16030"/>
      <c r="N16030"/>
      <c r="O16030"/>
      <c r="P16030"/>
      <c r="Q16030"/>
    </row>
    <row r="16031" spans="3:17" x14ac:dyDescent="0.35">
      <c r="C16031"/>
      <c r="D16031"/>
      <c r="E16031"/>
      <c r="F16031"/>
      <c r="G16031"/>
      <c r="H16031"/>
      <c r="I16031"/>
      <c r="J16031"/>
      <c r="K16031"/>
      <c r="L16031"/>
      <c r="M16031"/>
      <c r="N16031"/>
      <c r="O16031"/>
      <c r="P16031"/>
      <c r="Q16031"/>
    </row>
    <row r="16032" spans="3:17" x14ac:dyDescent="0.35">
      <c r="C16032"/>
      <c r="D16032"/>
      <c r="E16032"/>
      <c r="F16032"/>
      <c r="G16032"/>
      <c r="H16032"/>
      <c r="I16032"/>
      <c r="J16032"/>
      <c r="K16032"/>
      <c r="L16032"/>
      <c r="M16032"/>
      <c r="N16032"/>
      <c r="O16032"/>
      <c r="P16032"/>
      <c r="Q16032"/>
    </row>
    <row r="16033" spans="3:17" x14ac:dyDescent="0.35">
      <c r="C16033"/>
      <c r="D16033"/>
      <c r="E16033"/>
      <c r="F16033"/>
      <c r="G16033"/>
      <c r="H16033"/>
      <c r="I16033"/>
      <c r="J16033"/>
      <c r="K16033"/>
      <c r="L16033"/>
      <c r="M16033"/>
      <c r="N16033"/>
      <c r="O16033"/>
      <c r="P16033"/>
      <c r="Q16033"/>
    </row>
    <row r="16034" spans="3:17" x14ac:dyDescent="0.35">
      <c r="C16034"/>
      <c r="D16034"/>
      <c r="E16034"/>
      <c r="F16034"/>
      <c r="G16034"/>
      <c r="H16034"/>
      <c r="I16034"/>
      <c r="J16034"/>
      <c r="K16034"/>
      <c r="L16034"/>
      <c r="M16034"/>
      <c r="N16034"/>
      <c r="O16034"/>
      <c r="P16034"/>
      <c r="Q16034"/>
    </row>
    <row r="16035" spans="3:17" x14ac:dyDescent="0.35">
      <c r="C16035"/>
      <c r="D16035"/>
      <c r="E16035"/>
      <c r="F16035"/>
      <c r="G16035"/>
      <c r="H16035"/>
      <c r="I16035"/>
      <c r="J16035"/>
      <c r="K16035"/>
      <c r="L16035"/>
      <c r="M16035"/>
      <c r="N16035"/>
      <c r="O16035"/>
      <c r="P16035"/>
      <c r="Q16035"/>
    </row>
    <row r="16036" spans="3:17" x14ac:dyDescent="0.35">
      <c r="C16036"/>
      <c r="D16036"/>
      <c r="E16036"/>
      <c r="F16036"/>
      <c r="G16036"/>
      <c r="H16036"/>
      <c r="I16036"/>
      <c r="J16036"/>
      <c r="K16036"/>
      <c r="L16036"/>
      <c r="M16036"/>
      <c r="N16036"/>
      <c r="O16036"/>
      <c r="P16036"/>
      <c r="Q16036"/>
    </row>
    <row r="16037" spans="3:17" x14ac:dyDescent="0.35">
      <c r="C16037"/>
      <c r="D16037"/>
      <c r="E16037"/>
      <c r="F16037"/>
      <c r="G16037"/>
      <c r="H16037"/>
      <c r="I16037"/>
      <c r="J16037"/>
      <c r="K16037"/>
      <c r="L16037"/>
      <c r="M16037"/>
      <c r="N16037"/>
      <c r="O16037"/>
      <c r="P16037"/>
      <c r="Q16037"/>
    </row>
    <row r="16038" spans="3:17" x14ac:dyDescent="0.35">
      <c r="C16038"/>
      <c r="D16038"/>
      <c r="E16038"/>
      <c r="F16038"/>
      <c r="G16038"/>
      <c r="H16038"/>
      <c r="I16038"/>
      <c r="J16038"/>
      <c r="K16038"/>
      <c r="L16038"/>
      <c r="M16038"/>
      <c r="N16038"/>
      <c r="O16038"/>
      <c r="P16038"/>
      <c r="Q16038"/>
    </row>
    <row r="16039" spans="3:17" x14ac:dyDescent="0.35">
      <c r="C16039"/>
      <c r="D16039"/>
      <c r="E16039"/>
      <c r="F16039"/>
      <c r="G16039"/>
      <c r="H16039"/>
      <c r="I16039"/>
      <c r="J16039"/>
      <c r="K16039"/>
      <c r="L16039"/>
      <c r="M16039"/>
      <c r="N16039"/>
      <c r="O16039"/>
      <c r="P16039"/>
      <c r="Q16039"/>
    </row>
    <row r="16040" spans="3:17" x14ac:dyDescent="0.35">
      <c r="C16040"/>
      <c r="D16040"/>
      <c r="E16040"/>
      <c r="F16040"/>
      <c r="G16040"/>
      <c r="H16040"/>
      <c r="I16040"/>
      <c r="J16040"/>
      <c r="K16040"/>
      <c r="L16040"/>
      <c r="M16040"/>
      <c r="N16040"/>
      <c r="O16040"/>
      <c r="P16040"/>
      <c r="Q16040"/>
    </row>
    <row r="16041" spans="3:17" x14ac:dyDescent="0.35">
      <c r="C16041"/>
      <c r="D16041"/>
      <c r="E16041"/>
      <c r="F16041"/>
      <c r="G16041"/>
      <c r="H16041"/>
      <c r="I16041"/>
      <c r="J16041"/>
      <c r="K16041"/>
      <c r="L16041"/>
      <c r="M16041"/>
      <c r="N16041"/>
      <c r="O16041"/>
      <c r="P16041"/>
      <c r="Q16041"/>
    </row>
    <row r="16042" spans="3:17" x14ac:dyDescent="0.35">
      <c r="C16042"/>
      <c r="D16042"/>
      <c r="E16042"/>
      <c r="F16042"/>
      <c r="G16042"/>
      <c r="H16042"/>
      <c r="I16042"/>
      <c r="J16042"/>
      <c r="K16042"/>
      <c r="L16042"/>
      <c r="M16042"/>
      <c r="N16042"/>
      <c r="O16042"/>
      <c r="P16042"/>
      <c r="Q16042"/>
    </row>
    <row r="16043" spans="3:17" x14ac:dyDescent="0.35">
      <c r="C16043"/>
      <c r="D16043"/>
      <c r="E16043"/>
      <c r="F16043"/>
      <c r="G16043"/>
      <c r="H16043"/>
      <c r="I16043"/>
      <c r="J16043"/>
      <c r="K16043"/>
      <c r="L16043"/>
      <c r="M16043"/>
      <c r="N16043"/>
      <c r="O16043"/>
      <c r="P16043"/>
      <c r="Q16043"/>
    </row>
    <row r="16044" spans="3:17" x14ac:dyDescent="0.35">
      <c r="C16044"/>
      <c r="D16044"/>
      <c r="E16044"/>
      <c r="F16044"/>
      <c r="G16044"/>
      <c r="H16044"/>
      <c r="I16044"/>
      <c r="J16044"/>
      <c r="K16044"/>
      <c r="L16044"/>
      <c r="M16044"/>
      <c r="N16044"/>
      <c r="O16044"/>
      <c r="P16044"/>
      <c r="Q16044"/>
    </row>
    <row r="16045" spans="3:17" x14ac:dyDescent="0.35">
      <c r="C16045"/>
      <c r="D16045"/>
      <c r="E16045"/>
      <c r="F16045"/>
      <c r="G16045"/>
      <c r="H16045"/>
      <c r="I16045"/>
      <c r="J16045"/>
      <c r="K16045"/>
      <c r="L16045"/>
      <c r="M16045"/>
      <c r="N16045"/>
      <c r="O16045"/>
      <c r="P16045"/>
      <c r="Q16045"/>
    </row>
    <row r="16046" spans="3:17" x14ac:dyDescent="0.35">
      <c r="C16046"/>
      <c r="D16046"/>
      <c r="E16046"/>
      <c r="F16046"/>
      <c r="G16046"/>
      <c r="H16046"/>
      <c r="I16046"/>
      <c r="J16046"/>
      <c r="K16046"/>
      <c r="L16046"/>
      <c r="M16046"/>
      <c r="N16046"/>
      <c r="O16046"/>
      <c r="P16046"/>
      <c r="Q16046"/>
    </row>
    <row r="16047" spans="3:17" x14ac:dyDescent="0.35">
      <c r="C16047"/>
      <c r="D16047"/>
      <c r="E16047"/>
      <c r="F16047"/>
      <c r="G16047"/>
      <c r="H16047"/>
      <c r="I16047"/>
      <c r="J16047"/>
      <c r="K16047"/>
      <c r="L16047"/>
      <c r="M16047"/>
      <c r="N16047"/>
      <c r="O16047"/>
      <c r="P16047"/>
      <c r="Q16047"/>
    </row>
    <row r="16048" spans="3:17" x14ac:dyDescent="0.35">
      <c r="C16048"/>
      <c r="D16048"/>
      <c r="E16048"/>
      <c r="F16048"/>
      <c r="G16048"/>
      <c r="H16048"/>
      <c r="I16048"/>
      <c r="J16048"/>
      <c r="K16048"/>
      <c r="L16048"/>
      <c r="M16048"/>
      <c r="N16048"/>
      <c r="O16048"/>
      <c r="P16048"/>
      <c r="Q16048"/>
    </row>
    <row r="16049" spans="3:17" x14ac:dyDescent="0.35">
      <c r="C16049"/>
      <c r="D16049"/>
      <c r="E16049"/>
      <c r="F16049"/>
      <c r="G16049"/>
      <c r="H16049"/>
      <c r="I16049"/>
      <c r="J16049"/>
      <c r="K16049"/>
      <c r="L16049"/>
      <c r="M16049"/>
      <c r="N16049"/>
      <c r="O16049"/>
      <c r="P16049"/>
      <c r="Q16049"/>
    </row>
    <row r="16050" spans="3:17" x14ac:dyDescent="0.35">
      <c r="C16050"/>
      <c r="D16050"/>
      <c r="E16050"/>
      <c r="F16050"/>
      <c r="G16050"/>
      <c r="H16050"/>
      <c r="I16050"/>
      <c r="J16050"/>
      <c r="K16050"/>
      <c r="L16050"/>
      <c r="M16050"/>
      <c r="N16050"/>
      <c r="O16050"/>
      <c r="P16050"/>
      <c r="Q16050"/>
    </row>
    <row r="16051" spans="3:17" x14ac:dyDescent="0.35">
      <c r="C16051"/>
      <c r="D16051"/>
      <c r="E16051"/>
      <c r="F16051"/>
      <c r="G16051"/>
      <c r="H16051"/>
      <c r="I16051"/>
      <c r="J16051"/>
      <c r="K16051"/>
      <c r="L16051"/>
      <c r="M16051"/>
      <c r="N16051"/>
      <c r="O16051"/>
      <c r="P16051"/>
      <c r="Q16051"/>
    </row>
    <row r="16052" spans="3:17" x14ac:dyDescent="0.35">
      <c r="C16052"/>
      <c r="D16052"/>
      <c r="E16052"/>
      <c r="F16052"/>
      <c r="G16052"/>
      <c r="H16052"/>
      <c r="I16052"/>
      <c r="J16052"/>
      <c r="K16052"/>
      <c r="L16052"/>
      <c r="M16052"/>
      <c r="N16052"/>
      <c r="O16052"/>
      <c r="P16052"/>
      <c r="Q16052"/>
    </row>
    <row r="16053" spans="3:17" x14ac:dyDescent="0.35">
      <c r="C16053"/>
      <c r="D16053"/>
      <c r="E16053"/>
      <c r="F16053"/>
      <c r="G16053"/>
      <c r="H16053"/>
      <c r="I16053"/>
      <c r="J16053"/>
      <c r="K16053"/>
      <c r="L16053"/>
      <c r="M16053"/>
      <c r="N16053"/>
      <c r="O16053"/>
      <c r="P16053"/>
      <c r="Q16053"/>
    </row>
    <row r="16054" spans="3:17" x14ac:dyDescent="0.35">
      <c r="C16054"/>
      <c r="D16054"/>
      <c r="E16054"/>
      <c r="F16054"/>
      <c r="G16054"/>
      <c r="H16054"/>
      <c r="I16054"/>
      <c r="J16054"/>
      <c r="K16054"/>
      <c r="L16054"/>
      <c r="M16054"/>
      <c r="N16054"/>
      <c r="O16054"/>
      <c r="P16054"/>
      <c r="Q16054"/>
    </row>
    <row r="16055" spans="3:17" x14ac:dyDescent="0.35">
      <c r="C16055"/>
      <c r="D16055"/>
      <c r="E16055"/>
      <c r="F16055"/>
      <c r="G16055"/>
      <c r="H16055"/>
      <c r="I16055"/>
      <c r="J16055"/>
      <c r="K16055"/>
      <c r="L16055"/>
      <c r="M16055"/>
      <c r="N16055"/>
      <c r="O16055"/>
      <c r="P16055"/>
      <c r="Q16055"/>
    </row>
    <row r="16056" spans="3:17" x14ac:dyDescent="0.35">
      <c r="C16056"/>
      <c r="D16056"/>
      <c r="E16056"/>
      <c r="F16056"/>
      <c r="G16056"/>
      <c r="H16056"/>
      <c r="I16056"/>
      <c r="J16056"/>
      <c r="K16056"/>
      <c r="L16056"/>
      <c r="M16056"/>
      <c r="N16056"/>
      <c r="O16056"/>
      <c r="P16056"/>
      <c r="Q16056"/>
    </row>
    <row r="16057" spans="3:17" x14ac:dyDescent="0.35">
      <c r="C16057"/>
      <c r="D16057"/>
      <c r="E16057"/>
      <c r="F16057"/>
      <c r="G16057"/>
      <c r="H16057"/>
      <c r="I16057"/>
      <c r="J16057"/>
      <c r="K16057"/>
      <c r="L16057"/>
      <c r="M16057"/>
      <c r="N16057"/>
      <c r="O16057"/>
      <c r="P16057"/>
      <c r="Q16057"/>
    </row>
    <row r="16058" spans="3:17" x14ac:dyDescent="0.35">
      <c r="C16058"/>
      <c r="D16058"/>
      <c r="E16058"/>
      <c r="F16058"/>
      <c r="G16058"/>
      <c r="H16058"/>
      <c r="I16058"/>
      <c r="J16058"/>
      <c r="K16058"/>
      <c r="L16058"/>
      <c r="M16058"/>
      <c r="N16058"/>
      <c r="O16058"/>
      <c r="P16058"/>
      <c r="Q16058"/>
    </row>
    <row r="16059" spans="3:17" x14ac:dyDescent="0.35">
      <c r="C16059"/>
      <c r="D16059"/>
      <c r="E16059"/>
      <c r="F16059"/>
      <c r="G16059"/>
      <c r="H16059"/>
      <c r="I16059"/>
      <c r="J16059"/>
      <c r="K16059"/>
      <c r="L16059"/>
      <c r="M16059"/>
      <c r="N16059"/>
      <c r="O16059"/>
      <c r="P16059"/>
      <c r="Q16059"/>
    </row>
    <row r="16060" spans="3:17" x14ac:dyDescent="0.35">
      <c r="C16060"/>
      <c r="D16060"/>
      <c r="E16060"/>
      <c r="F16060"/>
      <c r="G16060"/>
      <c r="H16060"/>
      <c r="I16060"/>
      <c r="J16060"/>
      <c r="K16060"/>
      <c r="L16060"/>
      <c r="M16060"/>
      <c r="N16060"/>
      <c r="O16060"/>
      <c r="P16060"/>
      <c r="Q16060"/>
    </row>
    <row r="16061" spans="3:17" x14ac:dyDescent="0.35">
      <c r="C16061"/>
      <c r="D16061"/>
      <c r="E16061"/>
      <c r="F16061"/>
      <c r="G16061"/>
      <c r="H16061"/>
      <c r="I16061"/>
      <c r="J16061"/>
      <c r="K16061"/>
      <c r="L16061"/>
      <c r="M16061"/>
      <c r="N16061"/>
      <c r="O16061"/>
      <c r="P16061"/>
      <c r="Q16061"/>
    </row>
    <row r="16062" spans="3:17" x14ac:dyDescent="0.35">
      <c r="C16062"/>
      <c r="D16062"/>
      <c r="E16062"/>
      <c r="F16062"/>
      <c r="G16062"/>
      <c r="H16062"/>
      <c r="I16062"/>
      <c r="J16062"/>
      <c r="K16062"/>
      <c r="L16062"/>
      <c r="M16062"/>
      <c r="N16062"/>
      <c r="O16062"/>
      <c r="P16062"/>
      <c r="Q16062"/>
    </row>
    <row r="16063" spans="3:17" x14ac:dyDescent="0.35">
      <c r="C16063"/>
      <c r="D16063"/>
      <c r="E16063"/>
      <c r="F16063"/>
      <c r="G16063"/>
      <c r="H16063"/>
      <c r="I16063"/>
      <c r="J16063"/>
      <c r="K16063"/>
      <c r="L16063"/>
      <c r="M16063"/>
      <c r="N16063"/>
      <c r="O16063"/>
      <c r="P16063"/>
      <c r="Q16063"/>
    </row>
    <row r="16064" spans="3:17" x14ac:dyDescent="0.35">
      <c r="C16064"/>
      <c r="D16064"/>
      <c r="E16064"/>
      <c r="F16064"/>
      <c r="G16064"/>
      <c r="H16064"/>
      <c r="I16064"/>
      <c r="J16064"/>
      <c r="K16064"/>
      <c r="L16064"/>
      <c r="M16064"/>
      <c r="N16064"/>
      <c r="O16064"/>
      <c r="P16064"/>
      <c r="Q16064"/>
    </row>
    <row r="16065" spans="3:17" x14ac:dyDescent="0.35">
      <c r="C16065"/>
      <c r="D16065"/>
      <c r="E16065"/>
      <c r="F16065"/>
      <c r="G16065"/>
      <c r="H16065"/>
      <c r="I16065"/>
      <c r="J16065"/>
      <c r="K16065"/>
      <c r="L16065"/>
      <c r="M16065"/>
      <c r="N16065"/>
      <c r="O16065"/>
      <c r="P16065"/>
      <c r="Q16065"/>
    </row>
    <row r="16066" spans="3:17" x14ac:dyDescent="0.35">
      <c r="C16066"/>
      <c r="D16066"/>
      <c r="E16066"/>
      <c r="F16066"/>
      <c r="G16066"/>
      <c r="H16066"/>
      <c r="I16066"/>
      <c r="J16066"/>
      <c r="K16066"/>
      <c r="L16066"/>
      <c r="M16066"/>
      <c r="N16066"/>
      <c r="O16066"/>
      <c r="P16066"/>
      <c r="Q16066"/>
    </row>
    <row r="16067" spans="3:17" x14ac:dyDescent="0.35">
      <c r="C16067"/>
      <c r="D16067"/>
      <c r="E16067"/>
      <c r="F16067"/>
      <c r="G16067"/>
      <c r="H16067"/>
      <c r="I16067"/>
      <c r="J16067"/>
      <c r="K16067"/>
      <c r="L16067"/>
      <c r="M16067"/>
      <c r="N16067"/>
      <c r="O16067"/>
      <c r="P16067"/>
      <c r="Q16067"/>
    </row>
    <row r="16068" spans="3:17" x14ac:dyDescent="0.35">
      <c r="C16068"/>
      <c r="D16068"/>
      <c r="E16068"/>
      <c r="F16068"/>
      <c r="G16068"/>
      <c r="H16068"/>
      <c r="I16068"/>
      <c r="J16068"/>
      <c r="K16068"/>
      <c r="L16068"/>
      <c r="M16068"/>
      <c r="N16068"/>
      <c r="O16068"/>
      <c r="P16068"/>
      <c r="Q16068"/>
    </row>
    <row r="16069" spans="3:17" x14ac:dyDescent="0.35">
      <c r="C16069"/>
      <c r="D16069"/>
      <c r="E16069"/>
      <c r="F16069"/>
      <c r="G16069"/>
      <c r="H16069"/>
      <c r="I16069"/>
      <c r="J16069"/>
      <c r="K16069"/>
      <c r="L16069"/>
      <c r="M16069"/>
      <c r="N16069"/>
      <c r="O16069"/>
      <c r="P16069"/>
      <c r="Q16069"/>
    </row>
    <row r="16070" spans="3:17" x14ac:dyDescent="0.35">
      <c r="C16070"/>
      <c r="D16070"/>
      <c r="E16070"/>
      <c r="F16070"/>
      <c r="G16070"/>
      <c r="H16070"/>
      <c r="I16070"/>
      <c r="J16070"/>
      <c r="K16070"/>
      <c r="L16070"/>
      <c r="M16070"/>
      <c r="N16070"/>
      <c r="O16070"/>
      <c r="P16070"/>
      <c r="Q16070"/>
    </row>
    <row r="16071" spans="3:17" x14ac:dyDescent="0.35">
      <c r="C16071"/>
      <c r="D16071"/>
      <c r="E16071"/>
      <c r="F16071"/>
      <c r="G16071"/>
      <c r="H16071"/>
      <c r="I16071"/>
      <c r="J16071"/>
      <c r="K16071"/>
      <c r="L16071"/>
      <c r="M16071"/>
      <c r="N16071"/>
      <c r="O16071"/>
      <c r="P16071"/>
      <c r="Q16071"/>
    </row>
    <row r="16072" spans="3:17" x14ac:dyDescent="0.35">
      <c r="C16072"/>
      <c r="D16072"/>
      <c r="E16072"/>
      <c r="F16072"/>
      <c r="G16072"/>
      <c r="H16072"/>
      <c r="I16072"/>
      <c r="J16072"/>
      <c r="K16072"/>
      <c r="L16072"/>
      <c r="M16072"/>
      <c r="N16072"/>
      <c r="O16072"/>
      <c r="P16072"/>
      <c r="Q16072"/>
    </row>
    <row r="16073" spans="3:17" x14ac:dyDescent="0.35">
      <c r="C16073"/>
      <c r="D16073"/>
      <c r="E16073"/>
      <c r="F16073"/>
      <c r="G16073"/>
      <c r="H16073"/>
      <c r="I16073"/>
      <c r="J16073"/>
      <c r="K16073"/>
      <c r="L16073"/>
      <c r="M16073"/>
      <c r="N16073"/>
      <c r="O16073"/>
      <c r="P16073"/>
      <c r="Q16073"/>
    </row>
    <row r="16074" spans="3:17" x14ac:dyDescent="0.35">
      <c r="C16074"/>
      <c r="D16074"/>
      <c r="E16074"/>
      <c r="F16074"/>
      <c r="G16074"/>
      <c r="H16074"/>
      <c r="I16074"/>
      <c r="J16074"/>
      <c r="K16074"/>
      <c r="L16074"/>
      <c r="M16074"/>
      <c r="N16074"/>
      <c r="O16074"/>
      <c r="P16074"/>
      <c r="Q16074"/>
    </row>
    <row r="16075" spans="3:17" x14ac:dyDescent="0.35">
      <c r="C16075"/>
      <c r="D16075"/>
      <c r="E16075"/>
      <c r="F16075"/>
      <c r="G16075"/>
      <c r="H16075"/>
      <c r="I16075"/>
      <c r="J16075"/>
      <c r="K16075"/>
      <c r="L16075"/>
      <c r="M16075"/>
      <c r="N16075"/>
      <c r="O16075"/>
      <c r="P16075"/>
      <c r="Q16075"/>
    </row>
    <row r="16076" spans="3:17" x14ac:dyDescent="0.35">
      <c r="C16076"/>
      <c r="D16076"/>
      <c r="E16076"/>
      <c r="F16076"/>
      <c r="G16076"/>
      <c r="H16076"/>
      <c r="I16076"/>
      <c r="J16076"/>
      <c r="K16076"/>
      <c r="L16076"/>
      <c r="M16076"/>
      <c r="N16076"/>
      <c r="O16076"/>
      <c r="P16076"/>
      <c r="Q16076"/>
    </row>
    <row r="16077" spans="3:17" x14ac:dyDescent="0.35">
      <c r="C16077"/>
      <c r="D16077"/>
      <c r="E16077"/>
      <c r="F16077"/>
      <c r="G16077"/>
      <c r="H16077"/>
      <c r="I16077"/>
      <c r="J16077"/>
      <c r="K16077"/>
      <c r="L16077"/>
      <c r="M16077"/>
      <c r="N16077"/>
      <c r="O16077"/>
      <c r="P16077"/>
      <c r="Q16077"/>
    </row>
    <row r="16078" spans="3:17" x14ac:dyDescent="0.35">
      <c r="C16078"/>
      <c r="D16078"/>
      <c r="E16078"/>
      <c r="F16078"/>
      <c r="G16078"/>
      <c r="H16078"/>
      <c r="I16078"/>
      <c r="J16078"/>
      <c r="K16078"/>
      <c r="L16078"/>
      <c r="M16078"/>
      <c r="N16078"/>
      <c r="O16078"/>
      <c r="P16078"/>
      <c r="Q16078"/>
    </row>
    <row r="16079" spans="3:17" x14ac:dyDescent="0.35">
      <c r="C16079"/>
      <c r="D16079"/>
      <c r="E16079"/>
      <c r="F16079"/>
      <c r="G16079"/>
      <c r="H16079"/>
      <c r="I16079"/>
      <c r="J16079"/>
      <c r="K16079"/>
      <c r="L16079"/>
      <c r="M16079"/>
      <c r="N16079"/>
      <c r="O16079"/>
      <c r="P16079"/>
      <c r="Q16079"/>
    </row>
    <row r="16080" spans="3:17" x14ac:dyDescent="0.35">
      <c r="C16080"/>
      <c r="D16080"/>
      <c r="E16080"/>
      <c r="F16080"/>
      <c r="G16080"/>
      <c r="H16080"/>
      <c r="I16080"/>
      <c r="J16080"/>
      <c r="K16080"/>
      <c r="L16080"/>
      <c r="M16080"/>
      <c r="N16080"/>
      <c r="O16080"/>
      <c r="P16080"/>
      <c r="Q16080"/>
    </row>
    <row r="16081" spans="3:17" x14ac:dyDescent="0.35">
      <c r="C16081"/>
      <c r="D16081"/>
      <c r="E16081"/>
      <c r="F16081"/>
      <c r="G16081"/>
      <c r="H16081"/>
      <c r="I16081"/>
      <c r="J16081"/>
      <c r="K16081"/>
      <c r="L16081"/>
      <c r="M16081"/>
      <c r="N16081"/>
      <c r="O16081"/>
      <c r="P16081"/>
      <c r="Q16081"/>
    </row>
    <row r="16082" spans="3:17" x14ac:dyDescent="0.35">
      <c r="C16082"/>
      <c r="D16082"/>
      <c r="E16082"/>
      <c r="F16082"/>
      <c r="G16082"/>
      <c r="H16082"/>
      <c r="I16082"/>
      <c r="J16082"/>
      <c r="K16082"/>
      <c r="L16082"/>
      <c r="M16082"/>
      <c r="N16082"/>
      <c r="O16082"/>
      <c r="P16082"/>
      <c r="Q16082"/>
    </row>
    <row r="16083" spans="3:17" x14ac:dyDescent="0.35">
      <c r="C16083"/>
      <c r="D16083"/>
      <c r="E16083"/>
      <c r="F16083"/>
      <c r="G16083"/>
      <c r="H16083"/>
      <c r="I16083"/>
      <c r="J16083"/>
      <c r="K16083"/>
      <c r="L16083"/>
      <c r="M16083"/>
      <c r="N16083"/>
      <c r="O16083"/>
      <c r="P16083"/>
      <c r="Q16083"/>
    </row>
    <row r="16084" spans="3:17" x14ac:dyDescent="0.35">
      <c r="C16084"/>
      <c r="D16084"/>
      <c r="E16084"/>
      <c r="F16084"/>
      <c r="G16084"/>
      <c r="H16084"/>
      <c r="I16084"/>
      <c r="J16084"/>
      <c r="K16084"/>
      <c r="L16084"/>
      <c r="M16084"/>
      <c r="N16084"/>
      <c r="O16084"/>
      <c r="P16084"/>
      <c r="Q16084"/>
    </row>
    <row r="16085" spans="3:17" x14ac:dyDescent="0.35">
      <c r="C16085"/>
      <c r="D16085"/>
      <c r="E16085"/>
      <c r="F16085"/>
      <c r="G16085"/>
      <c r="H16085"/>
      <c r="I16085"/>
      <c r="J16085"/>
      <c r="K16085"/>
      <c r="L16085"/>
      <c r="M16085"/>
      <c r="N16085"/>
      <c r="O16085"/>
      <c r="P16085"/>
      <c r="Q16085"/>
    </row>
    <row r="16086" spans="3:17" x14ac:dyDescent="0.35">
      <c r="C16086"/>
      <c r="D16086"/>
      <c r="E16086"/>
      <c r="F16086"/>
      <c r="G16086"/>
      <c r="H16086"/>
      <c r="I16086"/>
      <c r="J16086"/>
      <c r="K16086"/>
      <c r="L16086"/>
      <c r="M16086"/>
      <c r="N16086"/>
      <c r="O16086"/>
      <c r="P16086"/>
      <c r="Q16086"/>
    </row>
    <row r="16087" spans="3:17" x14ac:dyDescent="0.35">
      <c r="C16087"/>
      <c r="D16087"/>
      <c r="E16087"/>
      <c r="F16087"/>
      <c r="G16087"/>
      <c r="H16087"/>
      <c r="I16087"/>
      <c r="J16087"/>
      <c r="K16087"/>
      <c r="L16087"/>
      <c r="M16087"/>
      <c r="N16087"/>
      <c r="O16087"/>
      <c r="P16087"/>
      <c r="Q16087"/>
    </row>
    <row r="16088" spans="3:17" x14ac:dyDescent="0.35">
      <c r="C16088"/>
      <c r="D16088"/>
      <c r="E16088"/>
      <c r="F16088"/>
      <c r="G16088"/>
      <c r="H16088"/>
      <c r="I16088"/>
      <c r="J16088"/>
      <c r="K16088"/>
      <c r="L16088"/>
      <c r="M16088"/>
      <c r="N16088"/>
      <c r="O16088"/>
      <c r="P16088"/>
      <c r="Q16088"/>
    </row>
    <row r="16089" spans="3:17" x14ac:dyDescent="0.35">
      <c r="C16089"/>
      <c r="D16089"/>
      <c r="E16089"/>
      <c r="F16089"/>
      <c r="G16089"/>
      <c r="H16089"/>
      <c r="I16089"/>
      <c r="J16089"/>
      <c r="K16089"/>
      <c r="L16089"/>
      <c r="M16089"/>
      <c r="N16089"/>
      <c r="O16089"/>
      <c r="P16089"/>
      <c r="Q16089"/>
    </row>
    <row r="16090" spans="3:17" x14ac:dyDescent="0.35">
      <c r="C16090"/>
      <c r="D16090"/>
      <c r="E16090"/>
      <c r="F16090"/>
      <c r="G16090"/>
      <c r="H16090"/>
      <c r="I16090"/>
      <c r="J16090"/>
      <c r="K16090"/>
      <c r="L16090"/>
      <c r="M16090"/>
      <c r="N16090"/>
      <c r="O16090"/>
      <c r="P16090"/>
      <c r="Q16090"/>
    </row>
    <row r="16091" spans="3:17" x14ac:dyDescent="0.35">
      <c r="C16091"/>
      <c r="D16091"/>
      <c r="E16091"/>
      <c r="F16091"/>
      <c r="G16091"/>
      <c r="H16091"/>
      <c r="I16091"/>
      <c r="J16091"/>
      <c r="K16091"/>
      <c r="L16091"/>
      <c r="M16091"/>
      <c r="N16091"/>
      <c r="O16091"/>
      <c r="P16091"/>
      <c r="Q16091"/>
    </row>
    <row r="16092" spans="3:17" x14ac:dyDescent="0.35">
      <c r="C16092"/>
      <c r="D16092"/>
      <c r="E16092"/>
      <c r="F16092"/>
      <c r="G16092"/>
      <c r="H16092"/>
      <c r="I16092"/>
      <c r="J16092"/>
      <c r="K16092"/>
      <c r="L16092"/>
      <c r="M16092"/>
      <c r="N16092"/>
      <c r="O16092"/>
      <c r="P16092"/>
      <c r="Q16092"/>
    </row>
    <row r="16093" spans="3:17" x14ac:dyDescent="0.35">
      <c r="C16093"/>
      <c r="D16093"/>
      <c r="E16093"/>
      <c r="F16093"/>
      <c r="G16093"/>
      <c r="H16093"/>
      <c r="I16093"/>
      <c r="J16093"/>
      <c r="K16093"/>
      <c r="L16093"/>
      <c r="M16093"/>
      <c r="N16093"/>
      <c r="O16093"/>
      <c r="P16093"/>
      <c r="Q16093"/>
    </row>
    <row r="16094" spans="3:17" x14ac:dyDescent="0.35">
      <c r="C16094"/>
      <c r="D16094"/>
      <c r="E16094"/>
      <c r="F16094"/>
      <c r="G16094"/>
      <c r="H16094"/>
      <c r="I16094"/>
      <c r="J16094"/>
      <c r="K16094"/>
      <c r="L16094"/>
      <c r="M16094"/>
      <c r="N16094"/>
      <c r="O16094"/>
      <c r="P16094"/>
      <c r="Q16094"/>
    </row>
    <row r="16095" spans="3:17" x14ac:dyDescent="0.35">
      <c r="C16095"/>
      <c r="D16095"/>
      <c r="E16095"/>
      <c r="F16095"/>
      <c r="G16095"/>
      <c r="H16095"/>
      <c r="I16095"/>
      <c r="J16095"/>
      <c r="K16095"/>
      <c r="L16095"/>
      <c r="M16095"/>
      <c r="N16095"/>
      <c r="O16095"/>
      <c r="P16095"/>
      <c r="Q16095"/>
    </row>
    <row r="16096" spans="3:17" x14ac:dyDescent="0.35">
      <c r="C16096"/>
      <c r="D16096"/>
      <c r="E16096"/>
      <c r="F16096"/>
      <c r="G16096"/>
      <c r="H16096"/>
      <c r="I16096"/>
      <c r="J16096"/>
      <c r="K16096"/>
      <c r="L16096"/>
      <c r="M16096"/>
      <c r="N16096"/>
      <c r="O16096"/>
      <c r="P16096"/>
      <c r="Q16096"/>
    </row>
    <row r="16097" spans="3:17" x14ac:dyDescent="0.35">
      <c r="C16097"/>
      <c r="D16097"/>
      <c r="E16097"/>
      <c r="F16097"/>
      <c r="G16097"/>
      <c r="H16097"/>
      <c r="I16097"/>
      <c r="J16097"/>
      <c r="K16097"/>
      <c r="L16097"/>
      <c r="M16097"/>
      <c r="N16097"/>
      <c r="O16097"/>
      <c r="P16097"/>
      <c r="Q16097"/>
    </row>
    <row r="16098" spans="3:17" x14ac:dyDescent="0.35">
      <c r="C16098"/>
      <c r="D16098"/>
      <c r="E16098"/>
      <c r="F16098"/>
      <c r="G16098"/>
      <c r="H16098"/>
      <c r="I16098"/>
      <c r="J16098"/>
      <c r="K16098"/>
      <c r="L16098"/>
      <c r="M16098"/>
      <c r="N16098"/>
      <c r="O16098"/>
      <c r="P16098"/>
      <c r="Q16098"/>
    </row>
    <row r="16099" spans="3:17" x14ac:dyDescent="0.35">
      <c r="C16099"/>
      <c r="D16099"/>
      <c r="E16099"/>
      <c r="F16099"/>
      <c r="G16099"/>
      <c r="H16099"/>
      <c r="I16099"/>
      <c r="J16099"/>
      <c r="K16099"/>
      <c r="L16099"/>
      <c r="M16099"/>
      <c r="N16099"/>
      <c r="O16099"/>
      <c r="P16099"/>
      <c r="Q16099"/>
    </row>
    <row r="16100" spans="3:17" x14ac:dyDescent="0.35">
      <c r="C16100"/>
      <c r="D16100"/>
      <c r="E16100"/>
      <c r="F16100"/>
      <c r="G16100"/>
      <c r="H16100"/>
      <c r="I16100"/>
      <c r="J16100"/>
      <c r="K16100"/>
      <c r="L16100"/>
      <c r="M16100"/>
      <c r="N16100"/>
      <c r="O16100"/>
      <c r="P16100"/>
      <c r="Q16100"/>
    </row>
    <row r="16101" spans="3:17" x14ac:dyDescent="0.35">
      <c r="C16101"/>
      <c r="D16101"/>
      <c r="E16101"/>
      <c r="F16101"/>
      <c r="G16101"/>
      <c r="H16101"/>
      <c r="I16101"/>
      <c r="J16101"/>
      <c r="K16101"/>
      <c r="L16101"/>
      <c r="M16101"/>
      <c r="N16101"/>
      <c r="O16101"/>
      <c r="P16101"/>
      <c r="Q16101"/>
    </row>
    <row r="16102" spans="3:17" x14ac:dyDescent="0.35">
      <c r="C16102"/>
      <c r="D16102"/>
      <c r="E16102"/>
      <c r="F16102"/>
      <c r="G16102"/>
      <c r="H16102"/>
      <c r="I16102"/>
      <c r="J16102"/>
      <c r="K16102"/>
      <c r="L16102"/>
      <c r="M16102"/>
      <c r="N16102"/>
      <c r="O16102"/>
      <c r="P16102"/>
      <c r="Q16102"/>
    </row>
    <row r="16103" spans="3:17" x14ac:dyDescent="0.35">
      <c r="C16103"/>
      <c r="D16103"/>
      <c r="E16103"/>
      <c r="F16103"/>
      <c r="G16103"/>
      <c r="H16103"/>
      <c r="I16103"/>
      <c r="J16103"/>
      <c r="K16103"/>
      <c r="L16103"/>
      <c r="M16103"/>
      <c r="N16103"/>
      <c r="O16103"/>
      <c r="P16103"/>
      <c r="Q16103"/>
    </row>
    <row r="16104" spans="3:17" x14ac:dyDescent="0.35">
      <c r="C16104"/>
      <c r="D16104"/>
      <c r="E16104"/>
      <c r="F16104"/>
      <c r="G16104"/>
      <c r="H16104"/>
      <c r="I16104"/>
      <c r="J16104"/>
      <c r="K16104"/>
      <c r="L16104"/>
      <c r="M16104"/>
      <c r="N16104"/>
      <c r="O16104"/>
      <c r="P16104"/>
      <c r="Q16104"/>
    </row>
    <row r="16105" spans="3:17" x14ac:dyDescent="0.35">
      <c r="C16105"/>
      <c r="D16105"/>
      <c r="E16105"/>
      <c r="F16105"/>
      <c r="G16105"/>
      <c r="H16105"/>
      <c r="I16105"/>
      <c r="J16105"/>
      <c r="K16105"/>
      <c r="L16105"/>
      <c r="M16105"/>
      <c r="N16105"/>
      <c r="O16105"/>
      <c r="P16105"/>
      <c r="Q16105"/>
    </row>
    <row r="16106" spans="3:17" x14ac:dyDescent="0.35">
      <c r="C16106"/>
      <c r="D16106"/>
      <c r="E16106"/>
      <c r="F16106"/>
      <c r="G16106"/>
      <c r="H16106"/>
      <c r="I16106"/>
      <c r="J16106"/>
      <c r="K16106"/>
      <c r="L16106"/>
      <c r="M16106"/>
      <c r="N16106"/>
      <c r="O16106"/>
      <c r="P16106"/>
      <c r="Q16106"/>
    </row>
    <row r="16107" spans="3:17" x14ac:dyDescent="0.35">
      <c r="C16107"/>
      <c r="D16107"/>
      <c r="E16107"/>
      <c r="F16107"/>
      <c r="G16107"/>
      <c r="H16107"/>
      <c r="I16107"/>
      <c r="J16107"/>
      <c r="K16107"/>
      <c r="L16107"/>
      <c r="M16107"/>
      <c r="N16107"/>
      <c r="O16107"/>
      <c r="P16107"/>
      <c r="Q16107"/>
    </row>
    <row r="16108" spans="3:17" x14ac:dyDescent="0.35">
      <c r="C16108"/>
      <c r="D16108"/>
      <c r="E16108"/>
      <c r="F16108"/>
      <c r="G16108"/>
      <c r="H16108"/>
      <c r="I16108"/>
      <c r="J16108"/>
      <c r="K16108"/>
      <c r="L16108"/>
      <c r="M16108"/>
      <c r="N16108"/>
      <c r="O16108"/>
      <c r="P16108"/>
      <c r="Q16108"/>
    </row>
    <row r="16109" spans="3:17" x14ac:dyDescent="0.35">
      <c r="C16109"/>
      <c r="D16109"/>
      <c r="E16109"/>
      <c r="F16109"/>
      <c r="G16109"/>
      <c r="H16109"/>
      <c r="I16109"/>
      <c r="J16109"/>
      <c r="K16109"/>
      <c r="L16109"/>
      <c r="M16109"/>
      <c r="N16109"/>
      <c r="O16109"/>
      <c r="P16109"/>
      <c r="Q16109"/>
    </row>
    <row r="16110" spans="3:17" x14ac:dyDescent="0.35">
      <c r="C16110"/>
      <c r="D16110"/>
      <c r="E16110"/>
      <c r="F16110"/>
      <c r="G16110"/>
      <c r="H16110"/>
      <c r="I16110"/>
      <c r="J16110"/>
      <c r="K16110"/>
      <c r="L16110"/>
      <c r="M16110"/>
      <c r="N16110"/>
      <c r="O16110"/>
      <c r="P16110"/>
      <c r="Q16110"/>
    </row>
    <row r="16111" spans="3:17" x14ac:dyDescent="0.35">
      <c r="C16111"/>
      <c r="D16111"/>
      <c r="E16111"/>
      <c r="F16111"/>
      <c r="G16111"/>
      <c r="H16111"/>
      <c r="I16111"/>
      <c r="J16111"/>
      <c r="K16111"/>
      <c r="L16111"/>
      <c r="M16111"/>
      <c r="N16111"/>
      <c r="O16111"/>
      <c r="P16111"/>
      <c r="Q16111"/>
    </row>
    <row r="16112" spans="3:17" x14ac:dyDescent="0.35">
      <c r="C16112"/>
      <c r="D16112"/>
      <c r="E16112"/>
      <c r="F16112"/>
      <c r="G16112"/>
      <c r="H16112"/>
      <c r="I16112"/>
      <c r="J16112"/>
      <c r="K16112"/>
      <c r="L16112"/>
      <c r="M16112"/>
      <c r="N16112"/>
      <c r="O16112"/>
      <c r="P16112"/>
      <c r="Q16112"/>
    </row>
    <row r="16113" spans="3:17" x14ac:dyDescent="0.35">
      <c r="C16113"/>
      <c r="D16113"/>
      <c r="E16113"/>
      <c r="F16113"/>
      <c r="G16113"/>
      <c r="H16113"/>
      <c r="I16113"/>
      <c r="J16113"/>
      <c r="K16113"/>
      <c r="L16113"/>
      <c r="M16113"/>
      <c r="N16113"/>
      <c r="O16113"/>
      <c r="P16113"/>
      <c r="Q16113"/>
    </row>
    <row r="16114" spans="3:17" x14ac:dyDescent="0.35">
      <c r="C16114"/>
      <c r="D16114"/>
      <c r="E16114"/>
      <c r="F16114"/>
      <c r="G16114"/>
      <c r="H16114"/>
      <c r="I16114"/>
      <c r="J16114"/>
      <c r="K16114"/>
      <c r="L16114"/>
      <c r="M16114"/>
      <c r="N16114"/>
      <c r="O16114"/>
      <c r="P16114"/>
      <c r="Q16114"/>
    </row>
    <row r="16115" spans="3:17" x14ac:dyDescent="0.35">
      <c r="C16115"/>
      <c r="D16115"/>
      <c r="E16115"/>
      <c r="F16115"/>
      <c r="G16115"/>
      <c r="H16115"/>
      <c r="I16115"/>
      <c r="J16115"/>
      <c r="K16115"/>
      <c r="L16115"/>
      <c r="M16115"/>
      <c r="N16115"/>
      <c r="O16115"/>
      <c r="P16115"/>
      <c r="Q16115"/>
    </row>
    <row r="16116" spans="3:17" x14ac:dyDescent="0.35">
      <c r="C16116"/>
      <c r="D16116"/>
      <c r="E16116"/>
      <c r="F16116"/>
      <c r="G16116"/>
      <c r="H16116"/>
      <c r="I16116"/>
      <c r="J16116"/>
      <c r="K16116"/>
      <c r="L16116"/>
      <c r="M16116"/>
      <c r="N16116"/>
      <c r="O16116"/>
      <c r="P16116"/>
      <c r="Q16116"/>
    </row>
    <row r="16117" spans="3:17" x14ac:dyDescent="0.35">
      <c r="C16117"/>
      <c r="D16117"/>
      <c r="E16117"/>
      <c r="F16117"/>
      <c r="G16117"/>
      <c r="H16117"/>
      <c r="I16117"/>
      <c r="J16117"/>
      <c r="K16117"/>
      <c r="L16117"/>
      <c r="M16117"/>
      <c r="N16117"/>
      <c r="O16117"/>
      <c r="P16117"/>
      <c r="Q16117"/>
    </row>
    <row r="16118" spans="3:17" x14ac:dyDescent="0.35">
      <c r="C16118"/>
      <c r="D16118"/>
      <c r="E16118"/>
      <c r="F16118"/>
      <c r="G16118"/>
      <c r="H16118"/>
      <c r="I16118"/>
      <c r="J16118"/>
      <c r="K16118"/>
      <c r="L16118"/>
      <c r="M16118"/>
      <c r="N16118"/>
      <c r="O16118"/>
      <c r="P16118"/>
      <c r="Q16118"/>
    </row>
    <row r="16119" spans="3:17" x14ac:dyDescent="0.35">
      <c r="C16119"/>
      <c r="D16119"/>
      <c r="E16119"/>
      <c r="F16119"/>
      <c r="G16119"/>
      <c r="H16119"/>
      <c r="I16119"/>
      <c r="J16119"/>
      <c r="K16119"/>
      <c r="L16119"/>
      <c r="M16119"/>
      <c r="N16119"/>
      <c r="O16119"/>
      <c r="P16119"/>
      <c r="Q16119"/>
    </row>
    <row r="16120" spans="3:17" x14ac:dyDescent="0.35">
      <c r="C16120"/>
      <c r="D16120"/>
      <c r="E16120"/>
      <c r="F16120"/>
      <c r="G16120"/>
      <c r="H16120"/>
      <c r="I16120"/>
      <c r="J16120"/>
      <c r="K16120"/>
      <c r="L16120"/>
      <c r="M16120"/>
      <c r="N16120"/>
      <c r="O16120"/>
      <c r="P16120"/>
      <c r="Q16120"/>
    </row>
    <row r="16121" spans="3:17" x14ac:dyDescent="0.35">
      <c r="C16121"/>
      <c r="D16121"/>
      <c r="E16121"/>
      <c r="F16121"/>
      <c r="G16121"/>
      <c r="H16121"/>
      <c r="I16121"/>
      <c r="J16121"/>
      <c r="K16121"/>
      <c r="L16121"/>
      <c r="M16121"/>
      <c r="N16121"/>
      <c r="O16121"/>
      <c r="P16121"/>
      <c r="Q16121"/>
    </row>
    <row r="16122" spans="3:17" x14ac:dyDescent="0.35">
      <c r="C16122"/>
      <c r="D16122"/>
      <c r="E16122"/>
      <c r="F16122"/>
      <c r="G16122"/>
      <c r="H16122"/>
      <c r="I16122"/>
      <c r="J16122"/>
      <c r="K16122"/>
      <c r="L16122"/>
      <c r="M16122"/>
      <c r="N16122"/>
      <c r="O16122"/>
      <c r="P16122"/>
      <c r="Q16122"/>
    </row>
    <row r="16123" spans="3:17" x14ac:dyDescent="0.35">
      <c r="C16123"/>
      <c r="D16123"/>
      <c r="E16123"/>
      <c r="F16123"/>
      <c r="G16123"/>
      <c r="H16123"/>
      <c r="I16123"/>
      <c r="J16123"/>
      <c r="K16123"/>
      <c r="L16123"/>
      <c r="M16123"/>
      <c r="N16123"/>
      <c r="O16123"/>
      <c r="P16123"/>
      <c r="Q16123"/>
    </row>
    <row r="16124" spans="3:17" x14ac:dyDescent="0.35">
      <c r="C16124"/>
      <c r="D16124"/>
      <c r="E16124"/>
      <c r="F16124"/>
      <c r="G16124"/>
      <c r="H16124"/>
      <c r="I16124"/>
      <c r="J16124"/>
      <c r="K16124"/>
      <c r="L16124"/>
      <c r="M16124"/>
      <c r="N16124"/>
      <c r="O16124"/>
      <c r="P16124"/>
      <c r="Q16124"/>
    </row>
    <row r="16125" spans="3:17" x14ac:dyDescent="0.35">
      <c r="C16125"/>
      <c r="D16125"/>
      <c r="E16125"/>
      <c r="F16125"/>
      <c r="G16125"/>
      <c r="H16125"/>
      <c r="I16125"/>
      <c r="J16125"/>
      <c r="K16125"/>
      <c r="L16125"/>
      <c r="M16125"/>
      <c r="N16125"/>
      <c r="O16125"/>
      <c r="P16125"/>
      <c r="Q16125"/>
    </row>
    <row r="16126" spans="3:17" x14ac:dyDescent="0.35">
      <c r="C16126"/>
      <c r="D16126"/>
      <c r="E16126"/>
      <c r="F16126"/>
      <c r="G16126"/>
      <c r="H16126"/>
      <c r="I16126"/>
      <c r="J16126"/>
      <c r="K16126"/>
      <c r="L16126"/>
      <c r="M16126"/>
      <c r="N16126"/>
      <c r="O16126"/>
      <c r="P16126"/>
      <c r="Q16126"/>
    </row>
    <row r="16127" spans="3:17" x14ac:dyDescent="0.35">
      <c r="C16127"/>
      <c r="D16127"/>
      <c r="E16127"/>
      <c r="F16127"/>
      <c r="G16127"/>
      <c r="H16127"/>
      <c r="I16127"/>
      <c r="J16127"/>
      <c r="K16127"/>
      <c r="L16127"/>
      <c r="M16127"/>
      <c r="N16127"/>
      <c r="O16127"/>
      <c r="P16127"/>
      <c r="Q16127"/>
    </row>
    <row r="16128" spans="3:17" x14ac:dyDescent="0.35">
      <c r="C16128"/>
      <c r="D16128"/>
      <c r="E16128"/>
      <c r="F16128"/>
      <c r="G16128"/>
      <c r="H16128"/>
      <c r="I16128"/>
      <c r="J16128"/>
      <c r="K16128"/>
      <c r="L16128"/>
      <c r="M16128"/>
      <c r="N16128"/>
      <c r="O16128"/>
      <c r="P16128"/>
      <c r="Q16128"/>
    </row>
    <row r="16129" spans="3:17" x14ac:dyDescent="0.35">
      <c r="C16129"/>
      <c r="D16129"/>
      <c r="E16129"/>
      <c r="F16129"/>
      <c r="G16129"/>
      <c r="H16129"/>
      <c r="I16129"/>
      <c r="J16129"/>
      <c r="K16129"/>
      <c r="L16129"/>
      <c r="M16129"/>
      <c r="N16129"/>
      <c r="O16129"/>
      <c r="P16129"/>
      <c r="Q16129"/>
    </row>
    <row r="16130" spans="3:17" x14ac:dyDescent="0.35">
      <c r="C16130"/>
      <c r="D16130"/>
      <c r="E16130"/>
      <c r="F16130"/>
      <c r="G16130"/>
      <c r="H16130"/>
      <c r="I16130"/>
      <c r="J16130"/>
      <c r="K16130"/>
      <c r="L16130"/>
      <c r="M16130"/>
      <c r="N16130"/>
      <c r="O16130"/>
      <c r="P16130"/>
      <c r="Q16130"/>
    </row>
    <row r="16131" spans="3:17" x14ac:dyDescent="0.35">
      <c r="C16131"/>
      <c r="D16131"/>
      <c r="E16131"/>
      <c r="F16131"/>
      <c r="G16131"/>
      <c r="H16131"/>
      <c r="I16131"/>
      <c r="J16131"/>
      <c r="K16131"/>
      <c r="L16131"/>
      <c r="M16131"/>
      <c r="N16131"/>
      <c r="O16131"/>
      <c r="P16131"/>
      <c r="Q16131"/>
    </row>
    <row r="16132" spans="3:17" x14ac:dyDescent="0.35">
      <c r="C16132"/>
      <c r="D16132"/>
      <c r="E16132"/>
      <c r="F16132"/>
      <c r="G16132"/>
      <c r="H16132"/>
      <c r="I16132"/>
      <c r="J16132"/>
      <c r="K16132"/>
      <c r="L16132"/>
      <c r="M16132"/>
      <c r="N16132"/>
      <c r="O16132"/>
      <c r="P16132"/>
      <c r="Q16132"/>
    </row>
    <row r="16133" spans="3:17" x14ac:dyDescent="0.35">
      <c r="C16133"/>
      <c r="D16133"/>
      <c r="E16133"/>
      <c r="F16133"/>
      <c r="G16133"/>
      <c r="H16133"/>
      <c r="I16133"/>
      <c r="J16133"/>
      <c r="K16133"/>
      <c r="L16133"/>
      <c r="M16133"/>
      <c r="N16133"/>
      <c r="O16133"/>
      <c r="P16133"/>
      <c r="Q16133"/>
    </row>
    <row r="16134" spans="3:17" x14ac:dyDescent="0.35">
      <c r="C16134"/>
      <c r="D16134"/>
      <c r="E16134"/>
      <c r="F16134"/>
      <c r="G16134"/>
      <c r="H16134"/>
      <c r="I16134"/>
      <c r="J16134"/>
      <c r="K16134"/>
      <c r="L16134"/>
      <c r="M16134"/>
      <c r="N16134"/>
      <c r="O16134"/>
      <c r="P16134"/>
      <c r="Q16134"/>
    </row>
    <row r="16135" spans="3:17" x14ac:dyDescent="0.35">
      <c r="C16135"/>
      <c r="D16135"/>
      <c r="E16135"/>
      <c r="F16135"/>
      <c r="G16135"/>
      <c r="H16135"/>
      <c r="I16135"/>
      <c r="J16135"/>
      <c r="K16135"/>
      <c r="L16135"/>
      <c r="M16135"/>
      <c r="N16135"/>
      <c r="O16135"/>
      <c r="P16135"/>
      <c r="Q16135"/>
    </row>
    <row r="16136" spans="3:17" x14ac:dyDescent="0.35">
      <c r="C16136"/>
      <c r="D16136"/>
      <c r="E16136"/>
      <c r="F16136"/>
      <c r="G16136"/>
      <c r="H16136"/>
      <c r="I16136"/>
      <c r="J16136"/>
      <c r="K16136"/>
      <c r="L16136"/>
      <c r="M16136"/>
      <c r="N16136"/>
      <c r="O16136"/>
      <c r="P16136"/>
      <c r="Q16136"/>
    </row>
    <row r="16137" spans="3:17" x14ac:dyDescent="0.35">
      <c r="C16137"/>
      <c r="D16137"/>
      <c r="E16137"/>
      <c r="F16137"/>
      <c r="G16137"/>
      <c r="H16137"/>
      <c r="I16137"/>
      <c r="J16137"/>
      <c r="K16137"/>
      <c r="L16137"/>
      <c r="M16137"/>
      <c r="N16137"/>
      <c r="O16137"/>
      <c r="P16137"/>
      <c r="Q16137"/>
    </row>
    <row r="16138" spans="3:17" x14ac:dyDescent="0.35">
      <c r="C16138"/>
      <c r="D16138"/>
      <c r="E16138"/>
      <c r="F16138"/>
      <c r="G16138"/>
      <c r="H16138"/>
      <c r="I16138"/>
      <c r="J16138"/>
      <c r="K16138"/>
      <c r="L16138"/>
      <c r="M16138"/>
      <c r="N16138"/>
      <c r="O16138"/>
      <c r="P16138"/>
      <c r="Q16138"/>
    </row>
    <row r="16139" spans="3:17" x14ac:dyDescent="0.35">
      <c r="C16139"/>
      <c r="D16139"/>
      <c r="E16139"/>
      <c r="F16139"/>
      <c r="G16139"/>
      <c r="H16139"/>
      <c r="I16139"/>
      <c r="J16139"/>
      <c r="K16139"/>
      <c r="L16139"/>
      <c r="M16139"/>
      <c r="N16139"/>
      <c r="O16139"/>
      <c r="P16139"/>
      <c r="Q16139"/>
    </row>
    <row r="16140" spans="3:17" x14ac:dyDescent="0.35">
      <c r="C16140"/>
      <c r="D16140"/>
      <c r="E16140"/>
      <c r="F16140"/>
      <c r="G16140"/>
      <c r="H16140"/>
      <c r="I16140"/>
      <c r="J16140"/>
      <c r="K16140"/>
      <c r="L16140"/>
      <c r="M16140"/>
      <c r="N16140"/>
      <c r="O16140"/>
      <c r="P16140"/>
      <c r="Q16140"/>
    </row>
    <row r="16141" spans="3:17" x14ac:dyDescent="0.35">
      <c r="C16141"/>
      <c r="D16141"/>
      <c r="E16141"/>
      <c r="F16141"/>
      <c r="G16141"/>
      <c r="H16141"/>
      <c r="I16141"/>
      <c r="J16141"/>
      <c r="K16141"/>
      <c r="L16141"/>
      <c r="M16141"/>
      <c r="N16141"/>
      <c r="O16141"/>
      <c r="P16141"/>
      <c r="Q16141"/>
    </row>
    <row r="16142" spans="3:17" x14ac:dyDescent="0.35">
      <c r="C16142"/>
      <c r="D16142"/>
      <c r="E16142"/>
      <c r="F16142"/>
      <c r="G16142"/>
      <c r="H16142"/>
      <c r="I16142"/>
      <c r="J16142"/>
      <c r="K16142"/>
      <c r="L16142"/>
      <c r="M16142"/>
      <c r="N16142"/>
      <c r="O16142"/>
      <c r="P16142"/>
      <c r="Q16142"/>
    </row>
    <row r="16143" spans="3:17" x14ac:dyDescent="0.35">
      <c r="C16143"/>
      <c r="D16143"/>
      <c r="E16143"/>
      <c r="F16143"/>
      <c r="G16143"/>
      <c r="H16143"/>
      <c r="I16143"/>
      <c r="J16143"/>
      <c r="K16143"/>
      <c r="L16143"/>
      <c r="M16143"/>
      <c r="N16143"/>
      <c r="O16143"/>
      <c r="P16143"/>
      <c r="Q16143"/>
    </row>
    <row r="16144" spans="3:17" x14ac:dyDescent="0.35">
      <c r="C16144"/>
      <c r="D16144"/>
      <c r="E16144"/>
      <c r="F16144"/>
      <c r="G16144"/>
      <c r="H16144"/>
      <c r="I16144"/>
      <c r="J16144"/>
      <c r="K16144"/>
      <c r="L16144"/>
      <c r="M16144"/>
      <c r="N16144"/>
      <c r="O16144"/>
      <c r="P16144"/>
      <c r="Q16144"/>
    </row>
    <row r="16145" spans="3:17" x14ac:dyDescent="0.35">
      <c r="C16145"/>
      <c r="D16145"/>
      <c r="E16145"/>
      <c r="F16145"/>
      <c r="G16145"/>
      <c r="H16145"/>
      <c r="I16145"/>
      <c r="J16145"/>
      <c r="K16145"/>
      <c r="L16145"/>
      <c r="M16145"/>
      <c r="N16145"/>
      <c r="O16145"/>
      <c r="P16145"/>
      <c r="Q16145"/>
    </row>
    <row r="16146" spans="3:17" x14ac:dyDescent="0.35">
      <c r="C16146"/>
      <c r="D16146"/>
      <c r="E16146"/>
      <c r="F16146"/>
      <c r="G16146"/>
      <c r="H16146"/>
      <c r="I16146"/>
      <c r="J16146"/>
      <c r="K16146"/>
      <c r="L16146"/>
      <c r="M16146"/>
      <c r="N16146"/>
      <c r="O16146"/>
      <c r="P16146"/>
      <c r="Q16146"/>
    </row>
    <row r="16147" spans="3:17" x14ac:dyDescent="0.35">
      <c r="C16147"/>
      <c r="D16147"/>
      <c r="E16147"/>
      <c r="F16147"/>
      <c r="G16147"/>
      <c r="H16147"/>
      <c r="I16147"/>
      <c r="J16147"/>
      <c r="K16147"/>
      <c r="L16147"/>
      <c r="M16147"/>
      <c r="N16147"/>
      <c r="O16147"/>
      <c r="P16147"/>
      <c r="Q16147"/>
    </row>
    <row r="16148" spans="3:17" x14ac:dyDescent="0.35">
      <c r="C16148"/>
      <c r="D16148"/>
      <c r="E16148"/>
      <c r="F16148"/>
      <c r="G16148"/>
      <c r="H16148"/>
      <c r="I16148"/>
      <c r="J16148"/>
      <c r="K16148"/>
      <c r="L16148"/>
      <c r="M16148"/>
      <c r="N16148"/>
      <c r="O16148"/>
      <c r="P16148"/>
      <c r="Q16148"/>
    </row>
    <row r="16149" spans="3:17" x14ac:dyDescent="0.35">
      <c r="C16149"/>
      <c r="D16149"/>
      <c r="E16149"/>
      <c r="F16149"/>
      <c r="G16149"/>
      <c r="H16149"/>
      <c r="I16149"/>
      <c r="J16149"/>
      <c r="K16149"/>
      <c r="L16149"/>
      <c r="M16149"/>
      <c r="N16149"/>
      <c r="O16149"/>
      <c r="P16149"/>
      <c r="Q16149"/>
    </row>
    <row r="16150" spans="3:17" x14ac:dyDescent="0.35">
      <c r="C16150"/>
      <c r="D16150"/>
      <c r="E16150"/>
      <c r="F16150"/>
      <c r="G16150"/>
      <c r="H16150"/>
      <c r="I16150"/>
      <c r="J16150"/>
      <c r="K16150"/>
      <c r="L16150"/>
      <c r="M16150"/>
      <c r="N16150"/>
      <c r="O16150"/>
      <c r="P16150"/>
      <c r="Q16150"/>
    </row>
    <row r="16151" spans="3:17" x14ac:dyDescent="0.35">
      <c r="C16151"/>
      <c r="D16151"/>
      <c r="E16151"/>
      <c r="F16151"/>
      <c r="G16151"/>
      <c r="H16151"/>
      <c r="I16151"/>
      <c r="J16151"/>
      <c r="K16151"/>
      <c r="L16151"/>
      <c r="M16151"/>
      <c r="N16151"/>
      <c r="O16151"/>
      <c r="P16151"/>
      <c r="Q16151"/>
    </row>
    <row r="16152" spans="3:17" x14ac:dyDescent="0.35">
      <c r="C16152"/>
      <c r="D16152"/>
      <c r="E16152"/>
      <c r="F16152"/>
      <c r="G16152"/>
      <c r="H16152"/>
      <c r="I16152"/>
      <c r="J16152"/>
      <c r="K16152"/>
      <c r="L16152"/>
      <c r="M16152"/>
      <c r="N16152"/>
      <c r="O16152"/>
      <c r="P16152"/>
      <c r="Q16152"/>
    </row>
    <row r="16153" spans="3:17" x14ac:dyDescent="0.35">
      <c r="C16153"/>
      <c r="D16153"/>
      <c r="E16153"/>
      <c r="F16153"/>
      <c r="G16153"/>
      <c r="H16153"/>
      <c r="I16153"/>
      <c r="J16153"/>
      <c r="K16153"/>
      <c r="L16153"/>
      <c r="M16153"/>
      <c r="N16153"/>
      <c r="O16153"/>
      <c r="P16153"/>
      <c r="Q16153"/>
    </row>
    <row r="16154" spans="3:17" x14ac:dyDescent="0.35">
      <c r="C16154"/>
      <c r="D16154"/>
      <c r="E16154"/>
      <c r="F16154"/>
      <c r="G16154"/>
      <c r="H16154"/>
      <c r="I16154"/>
      <c r="J16154"/>
      <c r="K16154"/>
      <c r="L16154"/>
      <c r="M16154"/>
      <c r="N16154"/>
      <c r="O16154"/>
      <c r="P16154"/>
      <c r="Q16154"/>
    </row>
    <row r="16155" spans="3:17" x14ac:dyDescent="0.35">
      <c r="C16155"/>
      <c r="D16155"/>
      <c r="E16155"/>
      <c r="F16155"/>
      <c r="G16155"/>
      <c r="H16155"/>
      <c r="I16155"/>
      <c r="J16155"/>
      <c r="K16155"/>
      <c r="L16155"/>
      <c r="M16155"/>
      <c r="N16155"/>
      <c r="O16155"/>
      <c r="P16155"/>
      <c r="Q16155"/>
    </row>
    <row r="16156" spans="3:17" x14ac:dyDescent="0.35">
      <c r="C16156"/>
      <c r="D16156"/>
      <c r="E16156"/>
      <c r="F16156"/>
      <c r="G16156"/>
      <c r="H16156"/>
      <c r="I16156"/>
      <c r="J16156"/>
      <c r="K16156"/>
      <c r="L16156"/>
      <c r="M16156"/>
      <c r="N16156"/>
      <c r="O16156"/>
      <c r="P16156"/>
      <c r="Q16156"/>
    </row>
    <row r="16157" spans="3:17" x14ac:dyDescent="0.35">
      <c r="C16157"/>
      <c r="D16157"/>
      <c r="E16157"/>
      <c r="F16157"/>
      <c r="G16157"/>
      <c r="H16157"/>
      <c r="I16157"/>
      <c r="J16157"/>
      <c r="K16157"/>
      <c r="L16157"/>
      <c r="M16157"/>
      <c r="N16157"/>
      <c r="O16157"/>
      <c r="P16157"/>
      <c r="Q16157"/>
    </row>
    <row r="16158" spans="3:17" x14ac:dyDescent="0.35">
      <c r="C16158"/>
      <c r="D16158"/>
      <c r="E16158"/>
      <c r="F16158"/>
      <c r="G16158"/>
      <c r="H16158"/>
      <c r="I16158"/>
      <c r="J16158"/>
      <c r="K16158"/>
      <c r="L16158"/>
      <c r="M16158"/>
      <c r="N16158"/>
      <c r="O16158"/>
      <c r="P16158"/>
      <c r="Q16158"/>
    </row>
    <row r="16159" spans="3:17" x14ac:dyDescent="0.35">
      <c r="C16159"/>
      <c r="D16159"/>
      <c r="E16159"/>
      <c r="F16159"/>
      <c r="G16159"/>
      <c r="H16159"/>
      <c r="I16159"/>
      <c r="J16159"/>
      <c r="K16159"/>
      <c r="L16159"/>
      <c r="M16159"/>
      <c r="N16159"/>
      <c r="O16159"/>
      <c r="P16159"/>
      <c r="Q16159"/>
    </row>
    <row r="16160" spans="3:17" x14ac:dyDescent="0.35">
      <c r="C16160"/>
      <c r="D16160"/>
      <c r="E16160"/>
      <c r="F16160"/>
      <c r="G16160"/>
      <c r="H16160"/>
      <c r="I16160"/>
      <c r="J16160"/>
      <c r="K16160"/>
      <c r="L16160"/>
      <c r="M16160"/>
      <c r="N16160"/>
      <c r="O16160"/>
      <c r="P16160"/>
      <c r="Q16160"/>
    </row>
    <row r="16161" spans="3:17" x14ac:dyDescent="0.35">
      <c r="C16161"/>
      <c r="D16161"/>
      <c r="E16161"/>
      <c r="F16161"/>
      <c r="G16161"/>
      <c r="H16161"/>
      <c r="I16161"/>
      <c r="J16161"/>
      <c r="K16161"/>
      <c r="L16161"/>
      <c r="M16161"/>
      <c r="N16161"/>
      <c r="O16161"/>
      <c r="P16161"/>
      <c r="Q16161"/>
    </row>
    <row r="16162" spans="3:17" x14ac:dyDescent="0.35">
      <c r="C16162"/>
      <c r="D16162"/>
      <c r="E16162"/>
      <c r="F16162"/>
      <c r="G16162"/>
      <c r="H16162"/>
      <c r="I16162"/>
      <c r="J16162"/>
      <c r="K16162"/>
      <c r="L16162"/>
      <c r="M16162"/>
      <c r="N16162"/>
      <c r="O16162"/>
      <c r="P16162"/>
      <c r="Q16162"/>
    </row>
    <row r="16163" spans="3:17" x14ac:dyDescent="0.35">
      <c r="C16163"/>
      <c r="D16163"/>
      <c r="E16163"/>
      <c r="F16163"/>
      <c r="G16163"/>
      <c r="H16163"/>
      <c r="I16163"/>
      <c r="J16163"/>
      <c r="K16163"/>
      <c r="L16163"/>
      <c r="M16163"/>
      <c r="N16163"/>
      <c r="O16163"/>
      <c r="P16163"/>
      <c r="Q16163"/>
    </row>
    <row r="16164" spans="3:17" x14ac:dyDescent="0.35">
      <c r="C16164"/>
      <c r="D16164"/>
      <c r="E16164"/>
      <c r="F16164"/>
      <c r="G16164"/>
      <c r="H16164"/>
      <c r="I16164"/>
      <c r="J16164"/>
      <c r="K16164"/>
      <c r="L16164"/>
      <c r="M16164"/>
      <c r="N16164"/>
      <c r="O16164"/>
      <c r="P16164"/>
      <c r="Q16164"/>
    </row>
    <row r="16165" spans="3:17" x14ac:dyDescent="0.35">
      <c r="C16165"/>
      <c r="D16165"/>
      <c r="E16165"/>
      <c r="F16165"/>
      <c r="G16165"/>
      <c r="H16165"/>
      <c r="I16165"/>
      <c r="J16165"/>
      <c r="K16165"/>
      <c r="L16165"/>
      <c r="M16165"/>
      <c r="N16165"/>
      <c r="O16165"/>
      <c r="P16165"/>
      <c r="Q16165"/>
    </row>
    <row r="16166" spans="3:17" x14ac:dyDescent="0.35">
      <c r="C16166"/>
      <c r="D16166"/>
      <c r="E16166"/>
      <c r="F16166"/>
      <c r="G16166"/>
      <c r="H16166"/>
      <c r="I16166"/>
      <c r="J16166"/>
      <c r="K16166"/>
      <c r="L16166"/>
      <c r="M16166"/>
      <c r="N16166"/>
      <c r="O16166"/>
      <c r="P16166"/>
      <c r="Q16166"/>
    </row>
    <row r="16167" spans="3:17" x14ac:dyDescent="0.35">
      <c r="C16167"/>
      <c r="D16167"/>
      <c r="E16167"/>
      <c r="F16167"/>
      <c r="G16167"/>
      <c r="H16167"/>
      <c r="I16167"/>
      <c r="J16167"/>
      <c r="K16167"/>
      <c r="L16167"/>
      <c r="M16167"/>
      <c r="N16167"/>
      <c r="O16167"/>
      <c r="P16167"/>
      <c r="Q16167"/>
    </row>
    <row r="16168" spans="3:17" x14ac:dyDescent="0.35">
      <c r="C16168"/>
      <c r="D16168"/>
      <c r="E16168"/>
      <c r="F16168"/>
      <c r="G16168"/>
      <c r="H16168"/>
      <c r="I16168"/>
      <c r="J16168"/>
      <c r="K16168"/>
      <c r="L16168"/>
      <c r="M16168"/>
      <c r="N16168"/>
      <c r="O16168"/>
      <c r="P16168"/>
      <c r="Q16168"/>
    </row>
    <row r="16169" spans="3:17" x14ac:dyDescent="0.35">
      <c r="C16169"/>
      <c r="D16169"/>
      <c r="E16169"/>
      <c r="F16169"/>
      <c r="G16169"/>
      <c r="H16169"/>
      <c r="I16169"/>
      <c r="J16169"/>
      <c r="K16169"/>
      <c r="L16169"/>
      <c r="M16169"/>
      <c r="N16169"/>
      <c r="O16169"/>
      <c r="P16169"/>
      <c r="Q16169"/>
    </row>
    <row r="16170" spans="3:17" x14ac:dyDescent="0.35">
      <c r="C16170"/>
      <c r="D16170"/>
      <c r="E16170"/>
      <c r="F16170"/>
      <c r="G16170"/>
      <c r="H16170"/>
      <c r="I16170"/>
      <c r="J16170"/>
      <c r="K16170"/>
      <c r="L16170"/>
      <c r="M16170"/>
      <c r="N16170"/>
      <c r="O16170"/>
      <c r="P16170"/>
      <c r="Q16170"/>
    </row>
    <row r="16171" spans="3:17" x14ac:dyDescent="0.35">
      <c r="C16171"/>
      <c r="D16171"/>
      <c r="E16171"/>
      <c r="F16171"/>
      <c r="G16171"/>
      <c r="H16171"/>
      <c r="I16171"/>
      <c r="J16171"/>
      <c r="K16171"/>
      <c r="L16171"/>
      <c r="M16171"/>
      <c r="N16171"/>
      <c r="O16171"/>
      <c r="P16171"/>
      <c r="Q16171"/>
    </row>
    <row r="16172" spans="3:17" x14ac:dyDescent="0.35">
      <c r="C16172"/>
      <c r="D16172"/>
      <c r="E16172"/>
      <c r="F16172"/>
      <c r="G16172"/>
      <c r="H16172"/>
      <c r="I16172"/>
      <c r="J16172"/>
      <c r="K16172"/>
      <c r="L16172"/>
      <c r="M16172"/>
      <c r="N16172"/>
      <c r="O16172"/>
      <c r="P16172"/>
      <c r="Q16172"/>
    </row>
    <row r="16173" spans="3:17" x14ac:dyDescent="0.35">
      <c r="C16173"/>
      <c r="D16173"/>
      <c r="E16173"/>
      <c r="F16173"/>
      <c r="G16173"/>
      <c r="H16173"/>
      <c r="I16173"/>
      <c r="J16173"/>
      <c r="K16173"/>
      <c r="L16173"/>
      <c r="M16173"/>
      <c r="N16173"/>
      <c r="O16173"/>
      <c r="P16173"/>
      <c r="Q16173"/>
    </row>
    <row r="16174" spans="3:17" x14ac:dyDescent="0.35">
      <c r="C16174"/>
      <c r="D16174"/>
      <c r="E16174"/>
      <c r="F16174"/>
      <c r="G16174"/>
      <c r="H16174"/>
      <c r="I16174"/>
      <c r="J16174"/>
      <c r="K16174"/>
      <c r="L16174"/>
      <c r="M16174"/>
      <c r="N16174"/>
      <c r="O16174"/>
      <c r="P16174"/>
      <c r="Q16174"/>
    </row>
    <row r="16175" spans="3:17" x14ac:dyDescent="0.35">
      <c r="C16175"/>
      <c r="D16175"/>
      <c r="E16175"/>
      <c r="F16175"/>
      <c r="G16175"/>
      <c r="H16175"/>
      <c r="I16175"/>
      <c r="J16175"/>
      <c r="K16175"/>
      <c r="L16175"/>
      <c r="M16175"/>
      <c r="N16175"/>
      <c r="O16175"/>
      <c r="P16175"/>
      <c r="Q16175"/>
    </row>
    <row r="16176" spans="3:17" x14ac:dyDescent="0.35">
      <c r="C16176"/>
      <c r="D16176"/>
      <c r="E16176"/>
      <c r="F16176"/>
      <c r="G16176"/>
      <c r="H16176"/>
      <c r="I16176"/>
      <c r="J16176"/>
      <c r="K16176"/>
      <c r="L16176"/>
      <c r="M16176"/>
      <c r="N16176"/>
      <c r="O16176"/>
      <c r="P16176"/>
      <c r="Q16176"/>
    </row>
    <row r="16177" spans="3:17" x14ac:dyDescent="0.35">
      <c r="C16177"/>
      <c r="D16177"/>
      <c r="E16177"/>
      <c r="F16177"/>
      <c r="G16177"/>
      <c r="H16177"/>
      <c r="I16177"/>
      <c r="J16177"/>
      <c r="K16177"/>
      <c r="L16177"/>
      <c r="M16177"/>
      <c r="N16177"/>
      <c r="O16177"/>
      <c r="P16177"/>
      <c r="Q16177"/>
    </row>
    <row r="16178" spans="3:17" x14ac:dyDescent="0.35">
      <c r="C16178"/>
      <c r="D16178"/>
      <c r="E16178"/>
      <c r="F16178"/>
      <c r="G16178"/>
      <c r="H16178"/>
      <c r="I16178"/>
      <c r="J16178"/>
      <c r="K16178"/>
      <c r="L16178"/>
      <c r="M16178"/>
      <c r="N16178"/>
      <c r="O16178"/>
      <c r="P16178"/>
      <c r="Q16178"/>
    </row>
    <row r="16179" spans="3:17" x14ac:dyDescent="0.35">
      <c r="C16179"/>
      <c r="D16179"/>
      <c r="E16179"/>
      <c r="F16179"/>
      <c r="G16179"/>
      <c r="H16179"/>
      <c r="I16179"/>
      <c r="J16179"/>
      <c r="K16179"/>
      <c r="L16179"/>
      <c r="M16179"/>
      <c r="N16179"/>
      <c r="O16179"/>
      <c r="P16179"/>
      <c r="Q16179"/>
    </row>
    <row r="16180" spans="3:17" x14ac:dyDescent="0.35">
      <c r="C16180"/>
      <c r="D16180"/>
      <c r="E16180"/>
      <c r="F16180"/>
      <c r="G16180"/>
      <c r="H16180"/>
      <c r="I16180"/>
      <c r="J16180"/>
      <c r="K16180"/>
      <c r="L16180"/>
      <c r="M16180"/>
      <c r="N16180"/>
      <c r="O16180"/>
      <c r="P16180"/>
      <c r="Q16180"/>
    </row>
    <row r="16181" spans="3:17" x14ac:dyDescent="0.35">
      <c r="C16181"/>
      <c r="D16181"/>
      <c r="E16181"/>
      <c r="F16181"/>
      <c r="G16181"/>
      <c r="H16181"/>
      <c r="I16181"/>
      <c r="J16181"/>
      <c r="K16181"/>
      <c r="L16181"/>
      <c r="M16181"/>
      <c r="N16181"/>
      <c r="O16181"/>
      <c r="P16181"/>
      <c r="Q16181"/>
    </row>
    <row r="16182" spans="3:17" x14ac:dyDescent="0.35">
      <c r="C16182"/>
      <c r="D16182"/>
      <c r="E16182"/>
      <c r="F16182"/>
      <c r="G16182"/>
      <c r="H16182"/>
      <c r="I16182"/>
      <c r="J16182"/>
      <c r="K16182"/>
      <c r="L16182"/>
      <c r="M16182"/>
      <c r="N16182"/>
      <c r="O16182"/>
      <c r="P16182"/>
      <c r="Q16182"/>
    </row>
    <row r="16183" spans="3:17" x14ac:dyDescent="0.35">
      <c r="C16183"/>
      <c r="D16183"/>
      <c r="E16183"/>
      <c r="F16183"/>
      <c r="G16183"/>
      <c r="H16183"/>
      <c r="I16183"/>
      <c r="J16183"/>
      <c r="K16183"/>
      <c r="L16183"/>
      <c r="M16183"/>
      <c r="N16183"/>
      <c r="O16183"/>
      <c r="P16183"/>
      <c r="Q16183"/>
    </row>
    <row r="16184" spans="3:17" x14ac:dyDescent="0.35">
      <c r="C16184"/>
      <c r="D16184"/>
      <c r="E16184"/>
      <c r="F16184"/>
      <c r="G16184"/>
      <c r="H16184"/>
      <c r="I16184"/>
      <c r="J16184"/>
      <c r="K16184"/>
      <c r="L16184"/>
      <c r="M16184"/>
      <c r="N16184"/>
      <c r="O16184"/>
      <c r="P16184"/>
      <c r="Q16184"/>
    </row>
    <row r="16185" spans="3:17" x14ac:dyDescent="0.35">
      <c r="C16185"/>
      <c r="D16185"/>
      <c r="E16185"/>
      <c r="F16185"/>
      <c r="G16185"/>
      <c r="H16185"/>
      <c r="I16185"/>
      <c r="J16185"/>
      <c r="K16185"/>
      <c r="L16185"/>
      <c r="M16185"/>
      <c r="N16185"/>
      <c r="O16185"/>
      <c r="P16185"/>
      <c r="Q16185"/>
    </row>
    <row r="16186" spans="3:17" x14ac:dyDescent="0.35">
      <c r="C16186"/>
      <c r="D16186"/>
      <c r="E16186"/>
      <c r="F16186"/>
      <c r="G16186"/>
      <c r="H16186"/>
      <c r="I16186"/>
      <c r="J16186"/>
      <c r="K16186"/>
      <c r="L16186"/>
      <c r="M16186"/>
      <c r="N16186"/>
      <c r="O16186"/>
      <c r="P16186"/>
      <c r="Q16186"/>
    </row>
    <row r="16187" spans="3:17" x14ac:dyDescent="0.35">
      <c r="C16187"/>
      <c r="D16187"/>
      <c r="E16187"/>
      <c r="F16187"/>
      <c r="G16187"/>
      <c r="H16187"/>
      <c r="I16187"/>
      <c r="J16187"/>
      <c r="K16187"/>
      <c r="L16187"/>
      <c r="M16187"/>
      <c r="N16187"/>
      <c r="O16187"/>
      <c r="P16187"/>
      <c r="Q16187"/>
    </row>
    <row r="16188" spans="3:17" x14ac:dyDescent="0.35">
      <c r="C16188"/>
      <c r="D16188"/>
      <c r="E16188"/>
      <c r="F16188"/>
      <c r="G16188"/>
      <c r="H16188"/>
      <c r="I16188"/>
      <c r="J16188"/>
      <c r="K16188"/>
      <c r="L16188"/>
      <c r="M16188"/>
      <c r="N16188"/>
      <c r="O16188"/>
      <c r="P16188"/>
      <c r="Q16188"/>
    </row>
    <row r="16189" spans="3:17" x14ac:dyDescent="0.35">
      <c r="C16189"/>
      <c r="D16189"/>
      <c r="E16189"/>
      <c r="F16189"/>
      <c r="G16189"/>
      <c r="H16189"/>
      <c r="I16189"/>
      <c r="J16189"/>
      <c r="K16189"/>
      <c r="L16189"/>
      <c r="M16189"/>
      <c r="N16189"/>
      <c r="O16189"/>
      <c r="P16189"/>
      <c r="Q16189"/>
    </row>
    <row r="16190" spans="3:17" x14ac:dyDescent="0.35">
      <c r="C16190"/>
      <c r="D16190"/>
      <c r="E16190"/>
      <c r="F16190"/>
      <c r="G16190"/>
      <c r="H16190"/>
      <c r="I16190"/>
      <c r="J16190"/>
      <c r="K16190"/>
      <c r="L16190"/>
      <c r="M16190"/>
      <c r="N16190"/>
      <c r="O16190"/>
      <c r="P16190"/>
      <c r="Q16190"/>
    </row>
    <row r="16191" spans="3:17" x14ac:dyDescent="0.35">
      <c r="C16191"/>
      <c r="D16191"/>
      <c r="E16191"/>
      <c r="F16191"/>
      <c r="G16191"/>
      <c r="H16191"/>
      <c r="I16191"/>
      <c r="J16191"/>
      <c r="K16191"/>
      <c r="L16191"/>
      <c r="M16191"/>
      <c r="N16191"/>
      <c r="O16191"/>
      <c r="P16191"/>
      <c r="Q16191"/>
    </row>
    <row r="16192" spans="3:17" x14ac:dyDescent="0.35">
      <c r="C16192"/>
      <c r="D16192"/>
      <c r="E16192"/>
      <c r="F16192"/>
      <c r="G16192"/>
      <c r="H16192"/>
      <c r="I16192"/>
      <c r="J16192"/>
      <c r="K16192"/>
      <c r="L16192"/>
      <c r="M16192"/>
      <c r="N16192"/>
      <c r="O16192"/>
      <c r="P16192"/>
      <c r="Q16192"/>
    </row>
    <row r="16193" spans="3:17" x14ac:dyDescent="0.35">
      <c r="C16193"/>
      <c r="D16193"/>
      <c r="E16193"/>
      <c r="F16193"/>
      <c r="G16193"/>
      <c r="H16193"/>
      <c r="I16193"/>
      <c r="J16193"/>
      <c r="K16193"/>
      <c r="L16193"/>
      <c r="M16193"/>
      <c r="N16193"/>
      <c r="O16193"/>
      <c r="P16193"/>
      <c r="Q16193"/>
    </row>
    <row r="16194" spans="3:17" x14ac:dyDescent="0.35">
      <c r="C16194"/>
      <c r="D16194"/>
      <c r="E16194"/>
      <c r="F16194"/>
      <c r="G16194"/>
      <c r="H16194"/>
      <c r="I16194"/>
      <c r="J16194"/>
      <c r="K16194"/>
      <c r="L16194"/>
      <c r="M16194"/>
      <c r="N16194"/>
      <c r="O16194"/>
      <c r="P16194"/>
      <c r="Q16194"/>
    </row>
    <row r="16195" spans="3:17" x14ac:dyDescent="0.35">
      <c r="C16195"/>
      <c r="D16195"/>
      <c r="E16195"/>
      <c r="F16195"/>
      <c r="G16195"/>
      <c r="H16195"/>
      <c r="I16195"/>
      <c r="J16195"/>
      <c r="K16195"/>
      <c r="L16195"/>
      <c r="M16195"/>
      <c r="N16195"/>
      <c r="O16195"/>
      <c r="P16195"/>
      <c r="Q16195"/>
    </row>
    <row r="16196" spans="3:17" x14ac:dyDescent="0.35">
      <c r="C16196"/>
      <c r="D16196"/>
      <c r="E16196"/>
      <c r="F16196"/>
      <c r="G16196"/>
      <c r="H16196"/>
      <c r="I16196"/>
      <c r="J16196"/>
      <c r="K16196"/>
      <c r="L16196"/>
      <c r="M16196"/>
      <c r="N16196"/>
      <c r="O16196"/>
      <c r="P16196"/>
      <c r="Q16196"/>
    </row>
    <row r="16197" spans="3:17" x14ac:dyDescent="0.35">
      <c r="C16197"/>
      <c r="D16197"/>
      <c r="E16197"/>
      <c r="F16197"/>
      <c r="G16197"/>
      <c r="H16197"/>
      <c r="I16197"/>
      <c r="J16197"/>
      <c r="K16197"/>
      <c r="L16197"/>
      <c r="M16197"/>
      <c r="N16197"/>
      <c r="O16197"/>
      <c r="P16197"/>
      <c r="Q16197"/>
    </row>
    <row r="16198" spans="3:17" x14ac:dyDescent="0.35">
      <c r="C16198"/>
      <c r="D16198"/>
      <c r="E16198"/>
      <c r="F16198"/>
      <c r="G16198"/>
      <c r="H16198"/>
      <c r="I16198"/>
      <c r="J16198"/>
      <c r="K16198"/>
      <c r="L16198"/>
      <c r="M16198"/>
      <c r="N16198"/>
      <c r="O16198"/>
      <c r="P16198"/>
      <c r="Q16198"/>
    </row>
    <row r="16199" spans="3:17" x14ac:dyDescent="0.35">
      <c r="C16199"/>
      <c r="D16199"/>
      <c r="E16199"/>
      <c r="F16199"/>
      <c r="G16199"/>
      <c r="H16199"/>
      <c r="I16199"/>
      <c r="J16199"/>
      <c r="K16199"/>
      <c r="L16199"/>
      <c r="M16199"/>
      <c r="N16199"/>
      <c r="O16199"/>
      <c r="P16199"/>
      <c r="Q16199"/>
    </row>
    <row r="16200" spans="3:17" x14ac:dyDescent="0.35">
      <c r="C16200"/>
      <c r="D16200"/>
      <c r="E16200"/>
      <c r="F16200"/>
      <c r="G16200"/>
      <c r="H16200"/>
      <c r="I16200"/>
      <c r="J16200"/>
      <c r="K16200"/>
      <c r="L16200"/>
      <c r="M16200"/>
      <c r="N16200"/>
      <c r="O16200"/>
      <c r="P16200"/>
      <c r="Q16200"/>
    </row>
    <row r="16201" spans="3:17" x14ac:dyDescent="0.35">
      <c r="C16201"/>
      <c r="D16201"/>
      <c r="E16201"/>
      <c r="F16201"/>
      <c r="G16201"/>
      <c r="H16201"/>
      <c r="I16201"/>
      <c r="J16201"/>
      <c r="K16201"/>
      <c r="L16201"/>
      <c r="M16201"/>
      <c r="N16201"/>
      <c r="O16201"/>
      <c r="P16201"/>
      <c r="Q16201"/>
    </row>
    <row r="16202" spans="3:17" x14ac:dyDescent="0.35">
      <c r="C16202"/>
      <c r="D16202"/>
      <c r="E16202"/>
      <c r="F16202"/>
      <c r="G16202"/>
      <c r="H16202"/>
      <c r="I16202"/>
      <c r="J16202"/>
      <c r="K16202"/>
      <c r="L16202"/>
      <c r="M16202"/>
      <c r="N16202"/>
      <c r="O16202"/>
      <c r="P16202"/>
      <c r="Q16202"/>
    </row>
    <row r="16203" spans="3:17" x14ac:dyDescent="0.35">
      <c r="C16203"/>
      <c r="D16203"/>
      <c r="E16203"/>
      <c r="F16203"/>
      <c r="G16203"/>
      <c r="H16203"/>
      <c r="I16203"/>
      <c r="J16203"/>
      <c r="K16203"/>
      <c r="L16203"/>
      <c r="M16203"/>
      <c r="N16203"/>
      <c r="O16203"/>
      <c r="P16203"/>
      <c r="Q16203"/>
    </row>
    <row r="16204" spans="3:17" x14ac:dyDescent="0.35">
      <c r="C16204"/>
      <c r="D16204"/>
      <c r="E16204"/>
      <c r="F16204"/>
      <c r="G16204"/>
      <c r="H16204"/>
      <c r="I16204"/>
      <c r="J16204"/>
      <c r="K16204"/>
      <c r="L16204"/>
      <c r="M16204"/>
      <c r="N16204"/>
      <c r="O16204"/>
      <c r="P16204"/>
      <c r="Q16204"/>
    </row>
    <row r="16205" spans="3:17" x14ac:dyDescent="0.35">
      <c r="C16205"/>
      <c r="D16205"/>
      <c r="E16205"/>
      <c r="F16205"/>
      <c r="G16205"/>
      <c r="H16205"/>
      <c r="I16205"/>
      <c r="J16205"/>
      <c r="K16205"/>
      <c r="L16205"/>
      <c r="M16205"/>
      <c r="N16205"/>
      <c r="O16205"/>
      <c r="P16205"/>
      <c r="Q16205"/>
    </row>
    <row r="16206" spans="3:17" x14ac:dyDescent="0.35">
      <c r="C16206"/>
      <c r="D16206"/>
      <c r="E16206"/>
      <c r="F16206"/>
      <c r="G16206"/>
      <c r="H16206"/>
      <c r="I16206"/>
      <c r="J16206"/>
      <c r="K16206"/>
      <c r="L16206"/>
      <c r="M16206"/>
      <c r="N16206"/>
      <c r="O16206"/>
      <c r="P16206"/>
      <c r="Q16206"/>
    </row>
    <row r="16207" spans="3:17" x14ac:dyDescent="0.35">
      <c r="C16207"/>
      <c r="D16207"/>
      <c r="E16207"/>
      <c r="F16207"/>
      <c r="G16207"/>
      <c r="H16207"/>
      <c r="I16207"/>
      <c r="J16207"/>
      <c r="K16207"/>
      <c r="L16207"/>
      <c r="M16207"/>
      <c r="N16207"/>
      <c r="O16207"/>
      <c r="P16207"/>
      <c r="Q16207"/>
    </row>
    <row r="16208" spans="3:17" x14ac:dyDescent="0.35">
      <c r="C16208"/>
      <c r="D16208"/>
      <c r="E16208"/>
      <c r="F16208"/>
      <c r="G16208"/>
      <c r="H16208"/>
      <c r="I16208"/>
      <c r="J16208"/>
      <c r="K16208"/>
      <c r="L16208"/>
      <c r="M16208"/>
      <c r="N16208"/>
      <c r="O16208"/>
      <c r="P16208"/>
      <c r="Q16208"/>
    </row>
    <row r="16209" spans="3:17" x14ac:dyDescent="0.35">
      <c r="C16209"/>
      <c r="D16209"/>
      <c r="E16209"/>
      <c r="F16209"/>
      <c r="G16209"/>
      <c r="H16209"/>
      <c r="I16209"/>
      <c r="J16209"/>
      <c r="K16209"/>
      <c r="L16209"/>
      <c r="M16209"/>
      <c r="N16209"/>
      <c r="O16209"/>
      <c r="P16209"/>
      <c r="Q16209"/>
    </row>
    <row r="16210" spans="3:17" x14ac:dyDescent="0.35">
      <c r="C16210"/>
      <c r="D16210"/>
      <c r="E16210"/>
      <c r="F16210"/>
      <c r="G16210"/>
      <c r="H16210"/>
      <c r="I16210"/>
      <c r="J16210"/>
      <c r="K16210"/>
      <c r="L16210"/>
      <c r="M16210"/>
      <c r="N16210"/>
      <c r="O16210"/>
      <c r="P16210"/>
      <c r="Q16210"/>
    </row>
    <row r="16211" spans="3:17" x14ac:dyDescent="0.35">
      <c r="C16211"/>
      <c r="D16211"/>
      <c r="E16211"/>
      <c r="F16211"/>
      <c r="G16211"/>
      <c r="H16211"/>
      <c r="I16211"/>
      <c r="J16211"/>
      <c r="K16211"/>
      <c r="L16211"/>
      <c r="M16211"/>
      <c r="N16211"/>
      <c r="O16211"/>
      <c r="P16211"/>
      <c r="Q16211"/>
    </row>
    <row r="16212" spans="3:17" x14ac:dyDescent="0.35">
      <c r="C16212"/>
      <c r="D16212"/>
      <c r="E16212"/>
      <c r="F16212"/>
      <c r="G16212"/>
      <c r="H16212"/>
      <c r="I16212"/>
      <c r="J16212"/>
      <c r="K16212"/>
      <c r="L16212"/>
      <c r="M16212"/>
      <c r="N16212"/>
      <c r="O16212"/>
      <c r="P16212"/>
      <c r="Q16212"/>
    </row>
    <row r="16213" spans="3:17" x14ac:dyDescent="0.35">
      <c r="C16213"/>
      <c r="D16213"/>
      <c r="E16213"/>
      <c r="F16213"/>
      <c r="G16213"/>
      <c r="H16213"/>
      <c r="I16213"/>
      <c r="J16213"/>
      <c r="K16213"/>
      <c r="L16213"/>
      <c r="M16213"/>
      <c r="N16213"/>
      <c r="O16213"/>
      <c r="P16213"/>
      <c r="Q16213"/>
    </row>
    <row r="16214" spans="3:17" x14ac:dyDescent="0.35">
      <c r="C16214"/>
      <c r="D16214"/>
      <c r="E16214"/>
      <c r="F16214"/>
      <c r="G16214"/>
      <c r="H16214"/>
      <c r="I16214"/>
      <c r="J16214"/>
      <c r="K16214"/>
      <c r="L16214"/>
      <c r="M16214"/>
      <c r="N16214"/>
      <c r="O16214"/>
      <c r="P16214"/>
      <c r="Q16214"/>
    </row>
    <row r="16215" spans="3:17" x14ac:dyDescent="0.35">
      <c r="C16215"/>
      <c r="D16215"/>
      <c r="E16215"/>
      <c r="F16215"/>
      <c r="G16215"/>
      <c r="H16215"/>
      <c r="I16215"/>
      <c r="J16215"/>
      <c r="K16215"/>
      <c r="L16215"/>
      <c r="M16215"/>
      <c r="N16215"/>
      <c r="O16215"/>
      <c r="P16215"/>
      <c r="Q16215"/>
    </row>
    <row r="16216" spans="3:17" x14ac:dyDescent="0.35">
      <c r="C16216"/>
      <c r="D16216"/>
      <c r="E16216"/>
      <c r="F16216"/>
      <c r="G16216"/>
      <c r="H16216"/>
      <c r="I16216"/>
      <c r="J16216"/>
      <c r="K16216"/>
      <c r="L16216"/>
      <c r="M16216"/>
      <c r="N16216"/>
      <c r="O16216"/>
      <c r="P16216"/>
      <c r="Q16216"/>
    </row>
    <row r="16217" spans="3:17" x14ac:dyDescent="0.35">
      <c r="C16217"/>
      <c r="D16217"/>
      <c r="E16217"/>
      <c r="F16217"/>
      <c r="G16217"/>
      <c r="H16217"/>
      <c r="I16217"/>
      <c r="J16217"/>
      <c r="K16217"/>
      <c r="L16217"/>
      <c r="M16217"/>
      <c r="N16217"/>
      <c r="O16217"/>
      <c r="P16217"/>
      <c r="Q16217"/>
    </row>
    <row r="16218" spans="3:17" x14ac:dyDescent="0.35">
      <c r="C16218"/>
      <c r="D16218"/>
      <c r="E16218"/>
      <c r="F16218"/>
      <c r="G16218"/>
      <c r="H16218"/>
      <c r="I16218"/>
      <c r="J16218"/>
      <c r="K16218"/>
      <c r="L16218"/>
      <c r="M16218"/>
      <c r="N16218"/>
      <c r="O16218"/>
      <c r="P16218"/>
      <c r="Q16218"/>
    </row>
    <row r="16219" spans="3:17" x14ac:dyDescent="0.35">
      <c r="C16219"/>
      <c r="D16219"/>
      <c r="E16219"/>
      <c r="F16219"/>
      <c r="G16219"/>
      <c r="H16219"/>
      <c r="I16219"/>
      <c r="J16219"/>
      <c r="K16219"/>
      <c r="L16219"/>
      <c r="M16219"/>
      <c r="N16219"/>
      <c r="O16219"/>
      <c r="P16219"/>
      <c r="Q16219"/>
    </row>
    <row r="16220" spans="3:17" x14ac:dyDescent="0.35">
      <c r="C16220"/>
      <c r="D16220"/>
      <c r="E16220"/>
      <c r="F16220"/>
      <c r="G16220"/>
      <c r="H16220"/>
      <c r="I16220"/>
      <c r="J16220"/>
      <c r="K16220"/>
      <c r="L16220"/>
      <c r="M16220"/>
      <c r="N16220"/>
      <c r="O16220"/>
      <c r="P16220"/>
      <c r="Q16220"/>
    </row>
    <row r="16221" spans="3:17" x14ac:dyDescent="0.35">
      <c r="C16221"/>
      <c r="D16221"/>
      <c r="E16221"/>
      <c r="F16221"/>
      <c r="G16221"/>
      <c r="H16221"/>
      <c r="I16221"/>
      <c r="J16221"/>
      <c r="K16221"/>
      <c r="L16221"/>
      <c r="M16221"/>
      <c r="N16221"/>
      <c r="O16221"/>
      <c r="P16221"/>
      <c r="Q16221"/>
    </row>
    <row r="16222" spans="3:17" x14ac:dyDescent="0.35">
      <c r="C16222"/>
      <c r="D16222"/>
      <c r="E16222"/>
      <c r="F16222"/>
      <c r="G16222"/>
      <c r="H16222"/>
      <c r="I16222"/>
      <c r="J16222"/>
      <c r="K16222"/>
      <c r="L16222"/>
      <c r="M16222"/>
      <c r="N16222"/>
      <c r="O16222"/>
      <c r="P16222"/>
      <c r="Q16222"/>
    </row>
    <row r="16223" spans="3:17" x14ac:dyDescent="0.35">
      <c r="C16223"/>
      <c r="D16223"/>
      <c r="E16223"/>
      <c r="F16223"/>
      <c r="G16223"/>
      <c r="H16223"/>
      <c r="I16223"/>
      <c r="J16223"/>
      <c r="K16223"/>
      <c r="L16223"/>
      <c r="M16223"/>
      <c r="N16223"/>
      <c r="O16223"/>
      <c r="P16223"/>
      <c r="Q16223"/>
    </row>
    <row r="16224" spans="3:17" x14ac:dyDescent="0.35">
      <c r="C16224"/>
      <c r="D16224"/>
      <c r="E16224"/>
      <c r="F16224"/>
      <c r="G16224"/>
      <c r="H16224"/>
      <c r="I16224"/>
      <c r="J16224"/>
      <c r="K16224"/>
      <c r="L16224"/>
      <c r="M16224"/>
      <c r="N16224"/>
      <c r="O16224"/>
      <c r="P16224"/>
      <c r="Q16224"/>
    </row>
    <row r="16225" spans="3:17" x14ac:dyDescent="0.35">
      <c r="C16225"/>
      <c r="D16225"/>
      <c r="E16225"/>
      <c r="F16225"/>
      <c r="G16225"/>
      <c r="H16225"/>
      <c r="I16225"/>
      <c r="J16225"/>
      <c r="K16225"/>
      <c r="L16225"/>
      <c r="M16225"/>
      <c r="N16225"/>
      <c r="O16225"/>
      <c r="P16225"/>
      <c r="Q16225"/>
    </row>
    <row r="16226" spans="3:17" x14ac:dyDescent="0.35">
      <c r="C16226"/>
      <c r="D16226"/>
      <c r="E16226"/>
      <c r="F16226"/>
      <c r="G16226"/>
      <c r="H16226"/>
      <c r="I16226"/>
      <c r="J16226"/>
      <c r="K16226"/>
      <c r="L16226"/>
      <c r="M16226"/>
      <c r="N16226"/>
      <c r="O16226"/>
      <c r="P16226"/>
      <c r="Q16226"/>
    </row>
    <row r="16227" spans="3:17" x14ac:dyDescent="0.35">
      <c r="C16227"/>
      <c r="D16227"/>
      <c r="E16227"/>
      <c r="F16227"/>
      <c r="G16227"/>
      <c r="H16227"/>
      <c r="I16227"/>
      <c r="J16227"/>
      <c r="K16227"/>
      <c r="L16227"/>
      <c r="M16227"/>
      <c r="N16227"/>
      <c r="O16227"/>
      <c r="P16227"/>
      <c r="Q16227"/>
    </row>
    <row r="16228" spans="3:17" x14ac:dyDescent="0.35">
      <c r="C16228"/>
      <c r="D16228"/>
      <c r="E16228"/>
      <c r="F16228"/>
      <c r="G16228"/>
      <c r="H16228"/>
      <c r="I16228"/>
      <c r="J16228"/>
      <c r="K16228"/>
      <c r="L16228"/>
      <c r="M16228"/>
      <c r="N16228"/>
      <c r="O16228"/>
      <c r="P16228"/>
      <c r="Q16228"/>
    </row>
    <row r="16229" spans="3:17" x14ac:dyDescent="0.35">
      <c r="C16229"/>
      <c r="D16229"/>
      <c r="E16229"/>
      <c r="F16229"/>
      <c r="G16229"/>
      <c r="H16229"/>
      <c r="I16229"/>
      <c r="J16229"/>
      <c r="K16229"/>
      <c r="L16229"/>
      <c r="M16229"/>
      <c r="N16229"/>
      <c r="O16229"/>
      <c r="P16229"/>
      <c r="Q16229"/>
    </row>
    <row r="16230" spans="3:17" x14ac:dyDescent="0.35">
      <c r="C16230"/>
      <c r="D16230"/>
      <c r="E16230"/>
      <c r="F16230"/>
      <c r="G16230"/>
      <c r="H16230"/>
      <c r="I16230"/>
      <c r="J16230"/>
      <c r="K16230"/>
      <c r="L16230"/>
      <c r="M16230"/>
      <c r="N16230"/>
      <c r="O16230"/>
      <c r="P16230"/>
      <c r="Q16230"/>
    </row>
    <row r="16231" spans="3:17" x14ac:dyDescent="0.35">
      <c r="C16231"/>
      <c r="D16231"/>
      <c r="E16231"/>
      <c r="F16231"/>
      <c r="G16231"/>
      <c r="H16231"/>
      <c r="I16231"/>
      <c r="J16231"/>
      <c r="K16231"/>
      <c r="L16231"/>
      <c r="M16231"/>
      <c r="N16231"/>
      <c r="O16231"/>
      <c r="P16231"/>
      <c r="Q16231"/>
    </row>
    <row r="16232" spans="3:17" x14ac:dyDescent="0.35">
      <c r="C16232"/>
      <c r="D16232"/>
      <c r="E16232"/>
      <c r="F16232"/>
      <c r="G16232"/>
      <c r="H16232"/>
      <c r="I16232"/>
      <c r="J16232"/>
      <c r="K16232"/>
      <c r="L16232"/>
      <c r="M16232"/>
      <c r="N16232"/>
      <c r="O16232"/>
      <c r="P16232"/>
      <c r="Q16232"/>
    </row>
    <row r="16233" spans="3:17" x14ac:dyDescent="0.35">
      <c r="C16233"/>
      <c r="D16233"/>
      <c r="E16233"/>
      <c r="F16233"/>
      <c r="G16233"/>
      <c r="H16233"/>
      <c r="I16233"/>
      <c r="J16233"/>
      <c r="K16233"/>
      <c r="L16233"/>
      <c r="M16233"/>
      <c r="N16233"/>
      <c r="O16233"/>
      <c r="P16233"/>
      <c r="Q16233"/>
    </row>
    <row r="16234" spans="3:17" x14ac:dyDescent="0.35">
      <c r="C16234"/>
      <c r="D16234"/>
      <c r="E16234"/>
      <c r="F16234"/>
      <c r="G16234"/>
      <c r="H16234"/>
      <c r="I16234"/>
      <c r="J16234"/>
      <c r="K16234"/>
      <c r="L16234"/>
      <c r="M16234"/>
      <c r="N16234"/>
      <c r="O16234"/>
      <c r="P16234"/>
      <c r="Q16234"/>
    </row>
    <row r="16235" spans="3:17" x14ac:dyDescent="0.35">
      <c r="C16235"/>
      <c r="D16235"/>
      <c r="E16235"/>
      <c r="F16235"/>
      <c r="G16235"/>
      <c r="H16235"/>
      <c r="I16235"/>
      <c r="J16235"/>
      <c r="K16235"/>
      <c r="L16235"/>
      <c r="M16235"/>
      <c r="N16235"/>
      <c r="O16235"/>
      <c r="P16235"/>
      <c r="Q16235"/>
    </row>
    <row r="16236" spans="3:17" x14ac:dyDescent="0.35">
      <c r="C16236"/>
      <c r="D16236"/>
      <c r="E16236"/>
      <c r="F16236"/>
      <c r="G16236"/>
      <c r="H16236"/>
      <c r="I16236"/>
      <c r="J16236"/>
      <c r="K16236"/>
      <c r="L16236"/>
      <c r="M16236"/>
      <c r="N16236"/>
      <c r="O16236"/>
      <c r="P16236"/>
      <c r="Q16236"/>
    </row>
    <row r="16237" spans="3:17" x14ac:dyDescent="0.35">
      <c r="C16237"/>
      <c r="D16237"/>
      <c r="E16237"/>
      <c r="F16237"/>
      <c r="G16237"/>
      <c r="H16237"/>
      <c r="I16237"/>
      <c r="J16237"/>
      <c r="K16237"/>
      <c r="L16237"/>
      <c r="M16237"/>
      <c r="N16237"/>
      <c r="O16237"/>
      <c r="P16237"/>
      <c r="Q16237"/>
    </row>
    <row r="16238" spans="3:17" x14ac:dyDescent="0.35">
      <c r="C16238"/>
      <c r="D16238"/>
      <c r="E16238"/>
      <c r="F16238"/>
      <c r="G16238"/>
      <c r="H16238"/>
      <c r="I16238"/>
      <c r="J16238"/>
      <c r="K16238"/>
      <c r="L16238"/>
      <c r="M16238"/>
      <c r="N16238"/>
      <c r="O16238"/>
      <c r="P16238"/>
      <c r="Q16238"/>
    </row>
    <row r="16239" spans="3:17" x14ac:dyDescent="0.35">
      <c r="C16239"/>
      <c r="D16239"/>
      <c r="E16239"/>
      <c r="F16239"/>
      <c r="G16239"/>
      <c r="H16239"/>
      <c r="I16239"/>
      <c r="J16239"/>
      <c r="K16239"/>
      <c r="L16239"/>
      <c r="M16239"/>
      <c r="N16239"/>
      <c r="O16239"/>
      <c r="P16239"/>
      <c r="Q16239"/>
    </row>
    <row r="16240" spans="3:17" x14ac:dyDescent="0.35">
      <c r="C16240"/>
      <c r="D16240"/>
      <c r="E16240"/>
      <c r="F16240"/>
      <c r="G16240"/>
      <c r="H16240"/>
      <c r="I16240"/>
      <c r="J16240"/>
      <c r="K16240"/>
      <c r="L16240"/>
      <c r="M16240"/>
      <c r="N16240"/>
      <c r="O16240"/>
      <c r="P16240"/>
      <c r="Q16240"/>
    </row>
    <row r="16241" spans="3:17" x14ac:dyDescent="0.35">
      <c r="C16241"/>
      <c r="D16241"/>
      <c r="E16241"/>
      <c r="F16241"/>
      <c r="G16241"/>
      <c r="H16241"/>
      <c r="I16241"/>
      <c r="J16241"/>
      <c r="K16241"/>
      <c r="L16241"/>
      <c r="M16241"/>
      <c r="N16241"/>
      <c r="O16241"/>
      <c r="P16241"/>
      <c r="Q16241"/>
    </row>
    <row r="16242" spans="3:17" x14ac:dyDescent="0.35">
      <c r="C16242"/>
      <c r="D16242"/>
      <c r="E16242"/>
      <c r="F16242"/>
      <c r="G16242"/>
      <c r="H16242"/>
      <c r="I16242"/>
      <c r="J16242"/>
      <c r="K16242"/>
      <c r="L16242"/>
      <c r="M16242"/>
      <c r="N16242"/>
      <c r="O16242"/>
      <c r="P16242"/>
      <c r="Q16242"/>
    </row>
    <row r="16243" spans="3:17" x14ac:dyDescent="0.35">
      <c r="C16243"/>
      <c r="D16243"/>
      <c r="E16243"/>
      <c r="F16243"/>
      <c r="G16243"/>
      <c r="H16243"/>
      <c r="I16243"/>
      <c r="J16243"/>
      <c r="K16243"/>
      <c r="L16243"/>
      <c r="M16243"/>
      <c r="N16243"/>
      <c r="O16243"/>
      <c r="P16243"/>
      <c r="Q16243"/>
    </row>
    <row r="16244" spans="3:17" x14ac:dyDescent="0.35">
      <c r="C16244"/>
      <c r="D16244"/>
      <c r="E16244"/>
      <c r="F16244"/>
      <c r="G16244"/>
      <c r="H16244"/>
      <c r="I16244"/>
      <c r="J16244"/>
      <c r="K16244"/>
      <c r="L16244"/>
      <c r="M16244"/>
      <c r="N16244"/>
      <c r="O16244"/>
      <c r="P16244"/>
      <c r="Q16244"/>
    </row>
    <row r="16245" spans="3:17" x14ac:dyDescent="0.35">
      <c r="C16245"/>
      <c r="D16245"/>
      <c r="E16245"/>
      <c r="F16245"/>
      <c r="G16245"/>
      <c r="H16245"/>
      <c r="I16245"/>
      <c r="J16245"/>
      <c r="K16245"/>
      <c r="L16245"/>
      <c r="M16245"/>
      <c r="N16245"/>
      <c r="O16245"/>
      <c r="P16245"/>
      <c r="Q16245"/>
    </row>
    <row r="16246" spans="3:17" x14ac:dyDescent="0.35">
      <c r="C16246"/>
      <c r="D16246"/>
      <c r="E16246"/>
      <c r="F16246"/>
      <c r="G16246"/>
      <c r="H16246"/>
      <c r="I16246"/>
      <c r="J16246"/>
      <c r="K16246"/>
      <c r="L16246"/>
      <c r="M16246"/>
      <c r="N16246"/>
      <c r="O16246"/>
      <c r="P16246"/>
      <c r="Q16246"/>
    </row>
    <row r="16247" spans="3:17" x14ac:dyDescent="0.35">
      <c r="C16247"/>
      <c r="D16247"/>
      <c r="E16247"/>
      <c r="F16247"/>
      <c r="G16247"/>
      <c r="H16247"/>
      <c r="I16247"/>
      <c r="J16247"/>
      <c r="K16247"/>
      <c r="L16247"/>
      <c r="M16247"/>
      <c r="N16247"/>
      <c r="O16247"/>
      <c r="P16247"/>
      <c r="Q16247"/>
    </row>
    <row r="16248" spans="3:17" x14ac:dyDescent="0.35">
      <c r="C16248"/>
      <c r="D16248"/>
      <c r="E16248"/>
      <c r="F16248"/>
      <c r="G16248"/>
      <c r="H16248"/>
      <c r="I16248"/>
      <c r="J16248"/>
      <c r="K16248"/>
      <c r="L16248"/>
      <c r="M16248"/>
      <c r="N16248"/>
      <c r="O16248"/>
      <c r="P16248"/>
      <c r="Q16248"/>
    </row>
    <row r="16249" spans="3:17" x14ac:dyDescent="0.35">
      <c r="C16249"/>
      <c r="D16249"/>
      <c r="E16249"/>
      <c r="F16249"/>
      <c r="G16249"/>
      <c r="H16249"/>
      <c r="I16249"/>
      <c r="J16249"/>
      <c r="K16249"/>
      <c r="L16249"/>
      <c r="M16249"/>
      <c r="N16249"/>
      <c r="O16249"/>
      <c r="P16249"/>
      <c r="Q16249"/>
    </row>
    <row r="16250" spans="3:17" x14ac:dyDescent="0.35">
      <c r="C16250"/>
      <c r="D16250"/>
      <c r="E16250"/>
      <c r="F16250"/>
      <c r="G16250"/>
      <c r="H16250"/>
      <c r="I16250"/>
      <c r="J16250"/>
      <c r="K16250"/>
      <c r="L16250"/>
      <c r="M16250"/>
      <c r="N16250"/>
      <c r="O16250"/>
      <c r="P16250"/>
      <c r="Q16250"/>
    </row>
    <row r="16251" spans="3:17" x14ac:dyDescent="0.35">
      <c r="C16251"/>
      <c r="D16251"/>
      <c r="E16251"/>
      <c r="F16251"/>
      <c r="G16251"/>
      <c r="H16251"/>
      <c r="I16251"/>
      <c r="J16251"/>
      <c r="K16251"/>
      <c r="L16251"/>
      <c r="M16251"/>
      <c r="N16251"/>
      <c r="O16251"/>
      <c r="P16251"/>
      <c r="Q16251"/>
    </row>
    <row r="16252" spans="3:17" x14ac:dyDescent="0.35">
      <c r="C16252"/>
      <c r="D16252"/>
      <c r="E16252"/>
      <c r="F16252"/>
      <c r="G16252"/>
      <c r="H16252"/>
      <c r="I16252"/>
      <c r="J16252"/>
      <c r="K16252"/>
      <c r="L16252"/>
      <c r="M16252"/>
      <c r="N16252"/>
      <c r="O16252"/>
      <c r="P16252"/>
      <c r="Q16252"/>
    </row>
    <row r="16253" spans="3:17" x14ac:dyDescent="0.35">
      <c r="C16253"/>
      <c r="D16253"/>
      <c r="E16253"/>
      <c r="F16253"/>
      <c r="G16253"/>
      <c r="H16253"/>
      <c r="I16253"/>
      <c r="J16253"/>
      <c r="K16253"/>
      <c r="L16253"/>
      <c r="M16253"/>
      <c r="N16253"/>
      <c r="O16253"/>
      <c r="P16253"/>
      <c r="Q16253"/>
    </row>
    <row r="16254" spans="3:17" x14ac:dyDescent="0.35">
      <c r="C16254"/>
      <c r="D16254"/>
      <c r="E16254"/>
      <c r="F16254"/>
      <c r="G16254"/>
      <c r="H16254"/>
      <c r="I16254"/>
      <c r="J16254"/>
      <c r="K16254"/>
      <c r="L16254"/>
      <c r="M16254"/>
      <c r="N16254"/>
      <c r="O16254"/>
      <c r="P16254"/>
      <c r="Q16254"/>
    </row>
    <row r="16255" spans="3:17" x14ac:dyDescent="0.35">
      <c r="C16255"/>
      <c r="D16255"/>
      <c r="E16255"/>
      <c r="F16255"/>
      <c r="G16255"/>
      <c r="H16255"/>
      <c r="I16255"/>
      <c r="J16255"/>
      <c r="K16255"/>
      <c r="L16255"/>
      <c r="M16255"/>
      <c r="N16255"/>
      <c r="O16255"/>
      <c r="P16255"/>
      <c r="Q16255"/>
    </row>
    <row r="16256" spans="3:17" x14ac:dyDescent="0.35">
      <c r="C16256"/>
      <c r="D16256"/>
      <c r="E16256"/>
      <c r="F16256"/>
      <c r="G16256"/>
      <c r="H16256"/>
      <c r="I16256"/>
      <c r="J16256"/>
      <c r="K16256"/>
      <c r="L16256"/>
      <c r="M16256"/>
      <c r="N16256"/>
      <c r="O16256"/>
      <c r="P16256"/>
      <c r="Q16256"/>
    </row>
    <row r="16257" spans="3:17" x14ac:dyDescent="0.35">
      <c r="C16257"/>
      <c r="D16257"/>
      <c r="E16257"/>
      <c r="F16257"/>
      <c r="G16257"/>
      <c r="H16257"/>
      <c r="I16257"/>
      <c r="J16257"/>
      <c r="K16257"/>
      <c r="L16257"/>
      <c r="M16257"/>
      <c r="N16257"/>
      <c r="O16257"/>
      <c r="P16257"/>
      <c r="Q16257"/>
    </row>
    <row r="16258" spans="3:17" x14ac:dyDescent="0.35">
      <c r="C16258"/>
      <c r="D16258"/>
      <c r="E16258"/>
      <c r="F16258"/>
      <c r="G16258"/>
      <c r="H16258"/>
      <c r="I16258"/>
      <c r="J16258"/>
      <c r="K16258"/>
      <c r="L16258"/>
      <c r="M16258"/>
      <c r="N16258"/>
      <c r="O16258"/>
      <c r="P16258"/>
      <c r="Q16258"/>
    </row>
    <row r="16259" spans="3:17" x14ac:dyDescent="0.35">
      <c r="C16259"/>
      <c r="D16259"/>
      <c r="E16259"/>
      <c r="F16259"/>
      <c r="G16259"/>
      <c r="H16259"/>
      <c r="I16259"/>
      <c r="J16259"/>
      <c r="K16259"/>
      <c r="L16259"/>
      <c r="M16259"/>
      <c r="N16259"/>
      <c r="O16259"/>
      <c r="P16259"/>
      <c r="Q16259"/>
    </row>
    <row r="16260" spans="3:17" x14ac:dyDescent="0.35">
      <c r="C16260"/>
      <c r="D16260"/>
      <c r="E16260"/>
      <c r="F16260"/>
      <c r="G16260"/>
      <c r="H16260"/>
      <c r="I16260"/>
      <c r="J16260"/>
      <c r="K16260"/>
      <c r="L16260"/>
      <c r="M16260"/>
      <c r="N16260"/>
      <c r="O16260"/>
      <c r="P16260"/>
      <c r="Q16260"/>
    </row>
    <row r="16261" spans="3:17" x14ac:dyDescent="0.35">
      <c r="C16261"/>
      <c r="D16261"/>
      <c r="E16261"/>
      <c r="F16261"/>
      <c r="G16261"/>
      <c r="H16261"/>
      <c r="I16261"/>
      <c r="J16261"/>
      <c r="K16261"/>
      <c r="L16261"/>
      <c r="M16261"/>
      <c r="N16261"/>
      <c r="O16261"/>
      <c r="P16261"/>
      <c r="Q16261"/>
    </row>
    <row r="16262" spans="3:17" x14ac:dyDescent="0.35">
      <c r="C16262"/>
      <c r="D16262"/>
      <c r="E16262"/>
      <c r="F16262"/>
      <c r="G16262"/>
      <c r="H16262"/>
      <c r="I16262"/>
      <c r="J16262"/>
      <c r="K16262"/>
      <c r="L16262"/>
      <c r="M16262"/>
      <c r="N16262"/>
      <c r="O16262"/>
      <c r="P16262"/>
      <c r="Q16262"/>
    </row>
    <row r="16263" spans="3:17" x14ac:dyDescent="0.35">
      <c r="C16263"/>
      <c r="D16263"/>
      <c r="E16263"/>
      <c r="F16263"/>
      <c r="G16263"/>
      <c r="H16263"/>
      <c r="I16263"/>
      <c r="J16263"/>
      <c r="K16263"/>
      <c r="L16263"/>
      <c r="M16263"/>
      <c r="N16263"/>
      <c r="O16263"/>
      <c r="P16263"/>
      <c r="Q16263"/>
    </row>
    <row r="16264" spans="3:17" x14ac:dyDescent="0.35">
      <c r="C16264"/>
      <c r="D16264"/>
      <c r="E16264"/>
      <c r="F16264"/>
      <c r="G16264"/>
      <c r="H16264"/>
      <c r="I16264"/>
      <c r="J16264"/>
      <c r="K16264"/>
      <c r="L16264"/>
      <c r="M16264"/>
      <c r="N16264"/>
      <c r="O16264"/>
      <c r="P16264"/>
      <c r="Q16264"/>
    </row>
    <row r="16265" spans="3:17" x14ac:dyDescent="0.35">
      <c r="C16265"/>
      <c r="D16265"/>
      <c r="E16265"/>
      <c r="F16265"/>
      <c r="G16265"/>
      <c r="H16265"/>
      <c r="I16265"/>
      <c r="J16265"/>
      <c r="K16265"/>
      <c r="L16265"/>
      <c r="M16265"/>
      <c r="N16265"/>
      <c r="O16265"/>
      <c r="P16265"/>
      <c r="Q16265"/>
    </row>
    <row r="16266" spans="3:17" x14ac:dyDescent="0.35">
      <c r="C16266"/>
      <c r="D16266"/>
      <c r="E16266"/>
      <c r="F16266"/>
      <c r="G16266"/>
      <c r="H16266"/>
      <c r="I16266"/>
      <c r="J16266"/>
      <c r="K16266"/>
      <c r="L16266"/>
      <c r="M16266"/>
      <c r="N16266"/>
      <c r="O16266"/>
      <c r="P16266"/>
      <c r="Q16266"/>
    </row>
    <row r="16267" spans="3:17" x14ac:dyDescent="0.35">
      <c r="C16267"/>
      <c r="D16267"/>
      <c r="E16267"/>
      <c r="F16267"/>
      <c r="G16267"/>
      <c r="H16267"/>
      <c r="I16267"/>
      <c r="J16267"/>
      <c r="K16267"/>
      <c r="L16267"/>
      <c r="M16267"/>
      <c r="N16267"/>
      <c r="O16267"/>
      <c r="P16267"/>
      <c r="Q16267"/>
    </row>
    <row r="16268" spans="3:17" x14ac:dyDescent="0.35">
      <c r="C16268"/>
      <c r="D16268"/>
      <c r="E16268"/>
      <c r="F16268"/>
      <c r="G16268"/>
      <c r="H16268"/>
      <c r="I16268"/>
      <c r="J16268"/>
      <c r="K16268"/>
      <c r="L16268"/>
      <c r="M16268"/>
      <c r="N16268"/>
      <c r="O16268"/>
      <c r="P16268"/>
      <c r="Q16268"/>
    </row>
    <row r="16269" spans="3:17" x14ac:dyDescent="0.35">
      <c r="C16269"/>
      <c r="D16269"/>
      <c r="E16269"/>
      <c r="F16269"/>
      <c r="G16269"/>
      <c r="H16269"/>
      <c r="I16269"/>
      <c r="J16269"/>
      <c r="K16269"/>
      <c r="L16269"/>
      <c r="M16269"/>
      <c r="N16269"/>
      <c r="O16269"/>
      <c r="P16269"/>
      <c r="Q16269"/>
    </row>
    <row r="16270" spans="3:17" x14ac:dyDescent="0.35">
      <c r="C16270"/>
      <c r="D16270"/>
      <c r="E16270"/>
      <c r="F16270"/>
      <c r="G16270"/>
      <c r="H16270"/>
      <c r="I16270"/>
      <c r="J16270"/>
      <c r="K16270"/>
      <c r="L16270"/>
      <c r="M16270"/>
      <c r="N16270"/>
      <c r="O16270"/>
      <c r="P16270"/>
      <c r="Q16270"/>
    </row>
    <row r="16271" spans="3:17" x14ac:dyDescent="0.35">
      <c r="C16271"/>
      <c r="D16271"/>
      <c r="E16271"/>
      <c r="F16271"/>
      <c r="G16271"/>
      <c r="H16271"/>
      <c r="I16271"/>
      <c r="J16271"/>
      <c r="K16271"/>
      <c r="L16271"/>
      <c r="M16271"/>
      <c r="N16271"/>
      <c r="O16271"/>
      <c r="P16271"/>
      <c r="Q16271"/>
    </row>
    <row r="16272" spans="3:17" x14ac:dyDescent="0.35">
      <c r="C16272"/>
      <c r="D16272"/>
      <c r="E16272"/>
      <c r="F16272"/>
      <c r="G16272"/>
      <c r="H16272"/>
      <c r="I16272"/>
      <c r="J16272"/>
      <c r="K16272"/>
      <c r="L16272"/>
      <c r="M16272"/>
      <c r="N16272"/>
      <c r="O16272"/>
      <c r="P16272"/>
      <c r="Q16272"/>
    </row>
    <row r="16273" spans="3:17" x14ac:dyDescent="0.35">
      <c r="C16273"/>
      <c r="D16273"/>
      <c r="E16273"/>
      <c r="F16273"/>
      <c r="G16273"/>
      <c r="H16273"/>
      <c r="I16273"/>
      <c r="J16273"/>
      <c r="K16273"/>
      <c r="L16273"/>
      <c r="M16273"/>
      <c r="N16273"/>
      <c r="O16273"/>
      <c r="P16273"/>
      <c r="Q16273"/>
    </row>
    <row r="16274" spans="3:17" x14ac:dyDescent="0.35">
      <c r="C16274"/>
      <c r="D16274"/>
      <c r="E16274"/>
      <c r="F16274"/>
      <c r="G16274"/>
      <c r="H16274"/>
      <c r="I16274"/>
      <c r="J16274"/>
      <c r="K16274"/>
      <c r="L16274"/>
      <c r="M16274"/>
      <c r="N16274"/>
      <c r="O16274"/>
      <c r="P16274"/>
      <c r="Q16274"/>
    </row>
    <row r="16275" spans="3:17" x14ac:dyDescent="0.35">
      <c r="C16275"/>
      <c r="D16275"/>
      <c r="E16275"/>
      <c r="F16275"/>
      <c r="G16275"/>
      <c r="H16275"/>
      <c r="I16275"/>
      <c r="J16275"/>
      <c r="K16275"/>
      <c r="L16275"/>
      <c r="M16275"/>
      <c r="N16275"/>
      <c r="O16275"/>
      <c r="P16275"/>
      <c r="Q16275"/>
    </row>
    <row r="16276" spans="3:17" x14ac:dyDescent="0.35">
      <c r="C16276"/>
      <c r="D16276"/>
      <c r="E16276"/>
      <c r="F16276"/>
      <c r="G16276"/>
      <c r="H16276"/>
      <c r="I16276"/>
      <c r="J16276"/>
      <c r="K16276"/>
      <c r="L16276"/>
      <c r="M16276"/>
      <c r="N16276"/>
      <c r="O16276"/>
      <c r="P16276"/>
      <c r="Q16276"/>
    </row>
    <row r="16277" spans="3:17" x14ac:dyDescent="0.35">
      <c r="C16277"/>
      <c r="D16277"/>
      <c r="E16277"/>
      <c r="F16277"/>
      <c r="G16277"/>
      <c r="H16277"/>
      <c r="I16277"/>
      <c r="J16277"/>
      <c r="K16277"/>
      <c r="L16277"/>
      <c r="M16277"/>
      <c r="N16277"/>
      <c r="O16277"/>
      <c r="P16277"/>
      <c r="Q16277"/>
    </row>
    <row r="16278" spans="3:17" x14ac:dyDescent="0.35">
      <c r="C16278"/>
      <c r="D16278"/>
      <c r="E16278"/>
      <c r="F16278"/>
      <c r="G16278"/>
      <c r="H16278"/>
      <c r="I16278"/>
      <c r="J16278"/>
      <c r="K16278"/>
      <c r="L16278"/>
      <c r="M16278"/>
      <c r="N16278"/>
      <c r="O16278"/>
      <c r="P16278"/>
      <c r="Q16278"/>
    </row>
    <row r="16279" spans="3:17" x14ac:dyDescent="0.35">
      <c r="C16279"/>
      <c r="D16279"/>
      <c r="E16279"/>
      <c r="F16279"/>
      <c r="G16279"/>
      <c r="H16279"/>
      <c r="I16279"/>
      <c r="J16279"/>
      <c r="K16279"/>
      <c r="L16279"/>
      <c r="M16279"/>
      <c r="N16279"/>
      <c r="O16279"/>
      <c r="P16279"/>
      <c r="Q16279"/>
    </row>
    <row r="16280" spans="3:17" x14ac:dyDescent="0.35">
      <c r="C16280"/>
      <c r="D16280"/>
      <c r="E16280"/>
      <c r="F16280"/>
      <c r="G16280"/>
      <c r="H16280"/>
      <c r="I16280"/>
      <c r="J16280"/>
      <c r="K16280"/>
      <c r="L16280"/>
      <c r="M16280"/>
      <c r="N16280"/>
      <c r="O16280"/>
      <c r="P16280"/>
      <c r="Q16280"/>
    </row>
    <row r="16281" spans="3:17" x14ac:dyDescent="0.35">
      <c r="C16281"/>
      <c r="D16281"/>
      <c r="E16281"/>
      <c r="F16281"/>
      <c r="G16281"/>
      <c r="H16281"/>
      <c r="I16281"/>
      <c r="J16281"/>
      <c r="K16281"/>
      <c r="L16281"/>
      <c r="M16281"/>
      <c r="N16281"/>
      <c r="O16281"/>
      <c r="P16281"/>
      <c r="Q16281"/>
    </row>
    <row r="16282" spans="3:17" x14ac:dyDescent="0.35">
      <c r="C16282"/>
      <c r="D16282"/>
      <c r="E16282"/>
      <c r="F16282"/>
      <c r="G16282"/>
      <c r="H16282"/>
      <c r="I16282"/>
      <c r="J16282"/>
      <c r="K16282"/>
      <c r="L16282"/>
      <c r="M16282"/>
      <c r="N16282"/>
      <c r="O16282"/>
      <c r="P16282"/>
      <c r="Q16282"/>
    </row>
    <row r="16283" spans="3:17" x14ac:dyDescent="0.35">
      <c r="C16283"/>
      <c r="D16283"/>
      <c r="E16283"/>
      <c r="F16283"/>
      <c r="G16283"/>
      <c r="H16283"/>
      <c r="I16283"/>
      <c r="J16283"/>
      <c r="K16283"/>
      <c r="L16283"/>
      <c r="M16283"/>
      <c r="N16283"/>
      <c r="O16283"/>
      <c r="P16283"/>
      <c r="Q16283"/>
    </row>
    <row r="16284" spans="3:17" x14ac:dyDescent="0.35">
      <c r="C16284"/>
      <c r="D16284"/>
      <c r="E16284"/>
      <c r="F16284"/>
      <c r="G16284"/>
      <c r="H16284"/>
      <c r="I16284"/>
      <c r="J16284"/>
      <c r="K16284"/>
      <c r="L16284"/>
      <c r="M16284"/>
      <c r="N16284"/>
      <c r="O16284"/>
      <c r="P16284"/>
      <c r="Q16284"/>
    </row>
    <row r="16285" spans="3:17" x14ac:dyDescent="0.35">
      <c r="C16285"/>
      <c r="D16285"/>
      <c r="E16285"/>
      <c r="F16285"/>
      <c r="G16285"/>
      <c r="H16285"/>
      <c r="I16285"/>
      <c r="J16285"/>
      <c r="K16285"/>
      <c r="L16285"/>
      <c r="M16285"/>
      <c r="N16285"/>
      <c r="O16285"/>
      <c r="P16285"/>
      <c r="Q16285"/>
    </row>
    <row r="16286" spans="3:17" x14ac:dyDescent="0.35">
      <c r="C16286"/>
      <c r="D16286"/>
      <c r="E16286"/>
      <c r="F16286"/>
      <c r="G16286"/>
      <c r="H16286"/>
      <c r="I16286"/>
      <c r="J16286"/>
      <c r="K16286"/>
      <c r="L16286"/>
      <c r="M16286"/>
      <c r="N16286"/>
      <c r="O16286"/>
      <c r="P16286"/>
      <c r="Q16286"/>
    </row>
    <row r="16287" spans="3:17" x14ac:dyDescent="0.35">
      <c r="C16287"/>
      <c r="D16287"/>
      <c r="E16287"/>
      <c r="F16287"/>
      <c r="G16287"/>
      <c r="H16287"/>
      <c r="I16287"/>
      <c r="J16287"/>
      <c r="K16287"/>
      <c r="L16287"/>
      <c r="M16287"/>
      <c r="N16287"/>
      <c r="O16287"/>
      <c r="P16287"/>
      <c r="Q16287"/>
    </row>
    <row r="16288" spans="3:17" x14ac:dyDescent="0.35">
      <c r="C16288"/>
      <c r="D16288"/>
      <c r="E16288"/>
      <c r="F16288"/>
      <c r="G16288"/>
      <c r="H16288"/>
      <c r="I16288"/>
      <c r="J16288"/>
      <c r="K16288"/>
      <c r="L16288"/>
      <c r="M16288"/>
      <c r="N16288"/>
      <c r="O16288"/>
      <c r="P16288"/>
      <c r="Q16288"/>
    </row>
    <row r="16289" spans="3:17" x14ac:dyDescent="0.35">
      <c r="C16289"/>
      <c r="D16289"/>
      <c r="E16289"/>
      <c r="F16289"/>
      <c r="G16289"/>
      <c r="H16289"/>
      <c r="I16289"/>
      <c r="J16289"/>
      <c r="K16289"/>
      <c r="L16289"/>
      <c r="M16289"/>
      <c r="N16289"/>
      <c r="O16289"/>
      <c r="P16289"/>
      <c r="Q16289"/>
    </row>
    <row r="16290" spans="3:17" x14ac:dyDescent="0.35">
      <c r="C16290"/>
      <c r="D16290"/>
      <c r="E16290"/>
      <c r="F16290"/>
      <c r="G16290"/>
      <c r="H16290"/>
      <c r="I16290"/>
      <c r="J16290"/>
      <c r="K16290"/>
      <c r="L16290"/>
      <c r="M16290"/>
      <c r="N16290"/>
      <c r="O16290"/>
      <c r="P16290"/>
      <c r="Q16290"/>
    </row>
    <row r="16291" spans="3:17" x14ac:dyDescent="0.35">
      <c r="C16291"/>
      <c r="D16291"/>
      <c r="E16291"/>
      <c r="F16291"/>
      <c r="G16291"/>
      <c r="H16291"/>
      <c r="I16291"/>
      <c r="J16291"/>
      <c r="K16291"/>
      <c r="L16291"/>
      <c r="M16291"/>
      <c r="N16291"/>
      <c r="O16291"/>
      <c r="P16291"/>
      <c r="Q16291"/>
    </row>
    <row r="16292" spans="3:17" x14ac:dyDescent="0.35">
      <c r="C16292"/>
      <c r="D16292"/>
      <c r="E16292"/>
      <c r="F16292"/>
      <c r="G16292"/>
      <c r="H16292"/>
      <c r="I16292"/>
      <c r="J16292"/>
      <c r="K16292"/>
      <c r="L16292"/>
      <c r="M16292"/>
      <c r="N16292"/>
      <c r="O16292"/>
      <c r="P16292"/>
      <c r="Q16292"/>
    </row>
    <row r="16293" spans="3:17" x14ac:dyDescent="0.35">
      <c r="C16293"/>
      <c r="D16293"/>
      <c r="E16293"/>
      <c r="F16293"/>
      <c r="G16293"/>
      <c r="H16293"/>
      <c r="I16293"/>
      <c r="J16293"/>
      <c r="K16293"/>
      <c r="L16293"/>
      <c r="M16293"/>
      <c r="N16293"/>
      <c r="O16293"/>
      <c r="P16293"/>
      <c r="Q16293"/>
    </row>
    <row r="16294" spans="3:17" x14ac:dyDescent="0.35">
      <c r="C16294"/>
      <c r="D16294"/>
      <c r="E16294"/>
      <c r="F16294"/>
      <c r="G16294"/>
      <c r="H16294"/>
      <c r="I16294"/>
      <c r="J16294"/>
      <c r="K16294"/>
      <c r="L16294"/>
      <c r="M16294"/>
      <c r="N16294"/>
      <c r="O16294"/>
      <c r="P16294"/>
      <c r="Q16294"/>
    </row>
    <row r="16295" spans="3:17" x14ac:dyDescent="0.35">
      <c r="C16295"/>
      <c r="D16295"/>
      <c r="E16295"/>
      <c r="F16295"/>
      <c r="G16295"/>
      <c r="H16295"/>
      <c r="I16295"/>
      <c r="J16295"/>
      <c r="K16295"/>
      <c r="L16295"/>
      <c r="M16295"/>
      <c r="N16295"/>
      <c r="O16295"/>
      <c r="P16295"/>
      <c r="Q16295"/>
    </row>
    <row r="16296" spans="3:17" x14ac:dyDescent="0.35">
      <c r="C16296"/>
      <c r="D16296"/>
      <c r="E16296"/>
      <c r="F16296"/>
      <c r="G16296"/>
      <c r="H16296"/>
      <c r="I16296"/>
      <c r="J16296"/>
      <c r="K16296"/>
      <c r="L16296"/>
      <c r="M16296"/>
      <c r="N16296"/>
      <c r="O16296"/>
      <c r="P16296"/>
      <c r="Q16296"/>
    </row>
    <row r="16297" spans="3:17" x14ac:dyDescent="0.35">
      <c r="C16297"/>
      <c r="D16297"/>
      <c r="E16297"/>
      <c r="F16297"/>
      <c r="G16297"/>
      <c r="H16297"/>
      <c r="I16297"/>
      <c r="J16297"/>
      <c r="K16297"/>
      <c r="L16297"/>
      <c r="M16297"/>
      <c r="N16297"/>
      <c r="O16297"/>
      <c r="P16297"/>
      <c r="Q16297"/>
    </row>
    <row r="16298" spans="3:17" x14ac:dyDescent="0.35">
      <c r="C16298"/>
      <c r="D16298"/>
      <c r="E16298"/>
      <c r="F16298"/>
      <c r="G16298"/>
      <c r="H16298"/>
      <c r="I16298"/>
      <c r="J16298"/>
      <c r="K16298"/>
      <c r="L16298"/>
      <c r="M16298"/>
      <c r="N16298"/>
      <c r="O16298"/>
      <c r="P16298"/>
      <c r="Q16298"/>
    </row>
    <row r="16299" spans="3:17" x14ac:dyDescent="0.35">
      <c r="C16299"/>
      <c r="D16299"/>
      <c r="E16299"/>
      <c r="F16299"/>
      <c r="G16299"/>
      <c r="H16299"/>
      <c r="I16299"/>
      <c r="J16299"/>
      <c r="K16299"/>
      <c r="L16299"/>
      <c r="M16299"/>
      <c r="N16299"/>
      <c r="O16299"/>
      <c r="P16299"/>
      <c r="Q16299"/>
    </row>
    <row r="16300" spans="3:17" x14ac:dyDescent="0.35">
      <c r="C16300"/>
      <c r="D16300"/>
      <c r="E16300"/>
      <c r="F16300"/>
      <c r="G16300"/>
      <c r="H16300"/>
      <c r="I16300"/>
      <c r="J16300"/>
      <c r="K16300"/>
      <c r="L16300"/>
      <c r="M16300"/>
      <c r="N16300"/>
      <c r="O16300"/>
      <c r="P16300"/>
      <c r="Q16300"/>
    </row>
    <row r="16301" spans="3:17" x14ac:dyDescent="0.35">
      <c r="C16301"/>
      <c r="D16301"/>
      <c r="E16301"/>
      <c r="F16301"/>
      <c r="G16301"/>
      <c r="H16301"/>
      <c r="I16301"/>
      <c r="J16301"/>
      <c r="K16301"/>
      <c r="L16301"/>
      <c r="M16301"/>
      <c r="N16301"/>
      <c r="O16301"/>
      <c r="P16301"/>
      <c r="Q16301"/>
    </row>
    <row r="16302" spans="3:17" x14ac:dyDescent="0.35">
      <c r="C16302"/>
      <c r="D16302"/>
      <c r="E16302"/>
      <c r="F16302"/>
      <c r="G16302"/>
      <c r="H16302"/>
      <c r="I16302"/>
      <c r="J16302"/>
      <c r="K16302"/>
      <c r="L16302"/>
      <c r="M16302"/>
      <c r="N16302"/>
      <c r="O16302"/>
      <c r="P16302"/>
      <c r="Q16302"/>
    </row>
    <row r="16303" spans="3:17" x14ac:dyDescent="0.35">
      <c r="C16303"/>
      <c r="D16303"/>
      <c r="E16303"/>
      <c r="F16303"/>
      <c r="G16303"/>
      <c r="H16303"/>
      <c r="I16303"/>
      <c r="J16303"/>
      <c r="K16303"/>
      <c r="L16303"/>
      <c r="M16303"/>
      <c r="N16303"/>
      <c r="O16303"/>
      <c r="P16303"/>
      <c r="Q16303"/>
    </row>
    <row r="16304" spans="3:17" x14ac:dyDescent="0.35">
      <c r="C16304"/>
      <c r="D16304"/>
      <c r="E16304"/>
      <c r="F16304"/>
      <c r="G16304"/>
      <c r="H16304"/>
      <c r="I16304"/>
      <c r="J16304"/>
      <c r="K16304"/>
      <c r="L16304"/>
      <c r="M16304"/>
      <c r="N16304"/>
      <c r="O16304"/>
      <c r="P16304"/>
      <c r="Q16304"/>
    </row>
    <row r="16305" spans="3:17" x14ac:dyDescent="0.35">
      <c r="C16305"/>
      <c r="D16305"/>
      <c r="E16305"/>
      <c r="F16305"/>
      <c r="G16305"/>
      <c r="H16305"/>
      <c r="I16305"/>
      <c r="J16305"/>
      <c r="K16305"/>
      <c r="L16305"/>
      <c r="M16305"/>
      <c r="N16305"/>
      <c r="O16305"/>
      <c r="P16305"/>
      <c r="Q16305"/>
    </row>
    <row r="16306" spans="3:17" x14ac:dyDescent="0.35">
      <c r="C16306"/>
      <c r="D16306"/>
      <c r="E16306"/>
      <c r="F16306"/>
      <c r="G16306"/>
      <c r="H16306"/>
      <c r="I16306"/>
      <c r="J16306"/>
      <c r="K16306"/>
      <c r="L16306"/>
      <c r="M16306"/>
      <c r="N16306"/>
      <c r="O16306"/>
      <c r="P16306"/>
      <c r="Q16306"/>
    </row>
    <row r="16307" spans="3:17" x14ac:dyDescent="0.35">
      <c r="C16307"/>
      <c r="D16307"/>
      <c r="E16307"/>
      <c r="F16307"/>
      <c r="G16307"/>
      <c r="H16307"/>
      <c r="I16307"/>
      <c r="J16307"/>
      <c r="K16307"/>
      <c r="L16307"/>
      <c r="M16307"/>
      <c r="N16307"/>
      <c r="O16307"/>
      <c r="P16307"/>
      <c r="Q16307"/>
    </row>
    <row r="16308" spans="3:17" x14ac:dyDescent="0.35">
      <c r="C16308"/>
      <c r="D16308"/>
      <c r="E16308"/>
      <c r="F16308"/>
      <c r="G16308"/>
      <c r="H16308"/>
      <c r="I16308"/>
      <c r="J16308"/>
      <c r="K16308"/>
      <c r="L16308"/>
      <c r="M16308"/>
      <c r="N16308"/>
      <c r="O16308"/>
      <c r="P16308"/>
      <c r="Q16308"/>
    </row>
    <row r="16309" spans="3:17" x14ac:dyDescent="0.35">
      <c r="C16309"/>
      <c r="D16309"/>
      <c r="E16309"/>
      <c r="F16309"/>
      <c r="G16309"/>
      <c r="H16309"/>
      <c r="I16309"/>
      <c r="J16309"/>
      <c r="K16309"/>
      <c r="L16309"/>
      <c r="M16309"/>
      <c r="N16309"/>
      <c r="O16309"/>
      <c r="P16309"/>
      <c r="Q16309"/>
    </row>
    <row r="16310" spans="3:17" x14ac:dyDescent="0.35">
      <c r="C16310"/>
      <c r="D16310"/>
      <c r="E16310"/>
      <c r="F16310"/>
      <c r="G16310"/>
      <c r="H16310"/>
      <c r="I16310"/>
      <c r="J16310"/>
      <c r="K16310"/>
      <c r="L16310"/>
      <c r="M16310"/>
      <c r="N16310"/>
      <c r="O16310"/>
      <c r="P16310"/>
      <c r="Q16310"/>
    </row>
    <row r="16311" spans="3:17" x14ac:dyDescent="0.35">
      <c r="C16311"/>
      <c r="D16311"/>
      <c r="E16311"/>
      <c r="F16311"/>
      <c r="G16311"/>
      <c r="H16311"/>
      <c r="I16311"/>
      <c r="J16311"/>
      <c r="K16311"/>
      <c r="L16311"/>
      <c r="M16311"/>
      <c r="N16311"/>
      <c r="O16311"/>
      <c r="P16311"/>
      <c r="Q16311"/>
    </row>
    <row r="16312" spans="3:17" x14ac:dyDescent="0.35">
      <c r="C16312"/>
      <c r="D16312"/>
      <c r="E16312"/>
      <c r="F16312"/>
      <c r="G16312"/>
      <c r="H16312"/>
      <c r="I16312"/>
      <c r="J16312"/>
      <c r="K16312"/>
      <c r="L16312"/>
      <c r="M16312"/>
      <c r="N16312"/>
      <c r="O16312"/>
      <c r="P16312"/>
      <c r="Q16312"/>
    </row>
    <row r="16313" spans="3:17" x14ac:dyDescent="0.35">
      <c r="C16313"/>
      <c r="D16313"/>
      <c r="E16313"/>
      <c r="F16313"/>
      <c r="G16313"/>
      <c r="H16313"/>
      <c r="I16313"/>
      <c r="J16313"/>
      <c r="K16313"/>
      <c r="L16313"/>
      <c r="M16313"/>
      <c r="N16313"/>
      <c r="O16313"/>
      <c r="P16313"/>
      <c r="Q16313"/>
    </row>
    <row r="16314" spans="3:17" x14ac:dyDescent="0.35">
      <c r="C16314"/>
      <c r="D16314"/>
      <c r="E16314"/>
      <c r="F16314"/>
      <c r="G16314"/>
      <c r="H16314"/>
      <c r="I16314"/>
      <c r="J16314"/>
      <c r="K16314"/>
      <c r="L16314"/>
      <c r="M16314"/>
      <c r="N16314"/>
      <c r="O16314"/>
      <c r="P16314"/>
      <c r="Q16314"/>
    </row>
    <row r="16315" spans="3:17" x14ac:dyDescent="0.35">
      <c r="C16315"/>
      <c r="D16315"/>
      <c r="E16315"/>
      <c r="F16315"/>
      <c r="G16315"/>
      <c r="H16315"/>
      <c r="I16315"/>
      <c r="J16315"/>
      <c r="K16315"/>
      <c r="L16315"/>
      <c r="M16315"/>
      <c r="N16315"/>
      <c r="O16315"/>
      <c r="P16315"/>
      <c r="Q16315"/>
    </row>
    <row r="16316" spans="3:17" x14ac:dyDescent="0.35">
      <c r="C16316"/>
      <c r="D16316"/>
      <c r="E16316"/>
      <c r="F16316"/>
      <c r="G16316"/>
      <c r="H16316"/>
      <c r="I16316"/>
      <c r="J16316"/>
      <c r="K16316"/>
      <c r="L16316"/>
      <c r="M16316"/>
      <c r="N16316"/>
      <c r="O16316"/>
      <c r="P16316"/>
      <c r="Q16316"/>
    </row>
    <row r="16317" spans="3:17" x14ac:dyDescent="0.35">
      <c r="C16317"/>
      <c r="D16317"/>
      <c r="E16317"/>
      <c r="F16317"/>
      <c r="G16317"/>
      <c r="H16317"/>
      <c r="I16317"/>
      <c r="J16317"/>
      <c r="K16317"/>
      <c r="L16317"/>
      <c r="M16317"/>
      <c r="N16317"/>
      <c r="O16317"/>
      <c r="P16317"/>
      <c r="Q16317"/>
    </row>
    <row r="16318" spans="3:17" x14ac:dyDescent="0.35">
      <c r="C16318"/>
      <c r="D16318"/>
      <c r="E16318"/>
      <c r="F16318"/>
      <c r="G16318"/>
      <c r="H16318"/>
      <c r="I16318"/>
      <c r="J16318"/>
      <c r="K16318"/>
      <c r="L16318"/>
      <c r="M16318"/>
      <c r="N16318"/>
      <c r="O16318"/>
      <c r="P16318"/>
      <c r="Q16318"/>
    </row>
    <row r="16319" spans="3:17" x14ac:dyDescent="0.35">
      <c r="C16319"/>
      <c r="D16319"/>
      <c r="E16319"/>
      <c r="F16319"/>
      <c r="G16319"/>
      <c r="H16319"/>
      <c r="I16319"/>
      <c r="J16319"/>
      <c r="K16319"/>
      <c r="L16319"/>
      <c r="M16319"/>
      <c r="N16319"/>
      <c r="O16319"/>
      <c r="P16319"/>
      <c r="Q16319"/>
    </row>
    <row r="16320" spans="3:17" x14ac:dyDescent="0.35">
      <c r="C16320"/>
      <c r="D16320"/>
      <c r="E16320"/>
      <c r="F16320"/>
      <c r="G16320"/>
      <c r="H16320"/>
      <c r="I16320"/>
      <c r="J16320"/>
      <c r="K16320"/>
      <c r="L16320"/>
      <c r="M16320"/>
      <c r="N16320"/>
      <c r="O16320"/>
      <c r="P16320"/>
      <c r="Q16320"/>
    </row>
    <row r="16321" spans="3:17" x14ac:dyDescent="0.35">
      <c r="C16321"/>
      <c r="D16321"/>
      <c r="E16321"/>
      <c r="F16321"/>
      <c r="G16321"/>
      <c r="H16321"/>
      <c r="I16321"/>
      <c r="J16321"/>
      <c r="K16321"/>
      <c r="L16321"/>
      <c r="M16321"/>
      <c r="N16321"/>
      <c r="O16321"/>
      <c r="P16321"/>
      <c r="Q16321"/>
    </row>
    <row r="16322" spans="3:17" x14ac:dyDescent="0.35">
      <c r="C16322"/>
      <c r="D16322"/>
      <c r="E16322"/>
      <c r="F16322"/>
      <c r="G16322"/>
      <c r="H16322"/>
      <c r="I16322"/>
      <c r="J16322"/>
      <c r="K16322"/>
      <c r="L16322"/>
      <c r="M16322"/>
      <c r="N16322"/>
      <c r="O16322"/>
      <c r="P16322"/>
      <c r="Q16322"/>
    </row>
    <row r="16323" spans="3:17" x14ac:dyDescent="0.35">
      <c r="C16323"/>
      <c r="D16323"/>
      <c r="E16323"/>
      <c r="F16323"/>
      <c r="G16323"/>
      <c r="H16323"/>
      <c r="I16323"/>
      <c r="J16323"/>
      <c r="K16323"/>
      <c r="L16323"/>
      <c r="M16323"/>
      <c r="N16323"/>
      <c r="O16323"/>
      <c r="P16323"/>
      <c r="Q16323"/>
    </row>
    <row r="16324" spans="3:17" x14ac:dyDescent="0.35">
      <c r="C16324"/>
      <c r="D16324"/>
      <c r="E16324"/>
      <c r="F16324"/>
      <c r="G16324"/>
      <c r="H16324"/>
      <c r="I16324"/>
      <c r="J16324"/>
      <c r="K16324"/>
      <c r="L16324"/>
      <c r="M16324"/>
      <c r="N16324"/>
      <c r="O16324"/>
      <c r="P16324"/>
      <c r="Q16324"/>
    </row>
    <row r="16325" spans="3:17" x14ac:dyDescent="0.35">
      <c r="C16325"/>
      <c r="D16325"/>
      <c r="E16325"/>
      <c r="F16325"/>
      <c r="G16325"/>
      <c r="H16325"/>
      <c r="I16325"/>
      <c r="J16325"/>
      <c r="K16325"/>
      <c r="L16325"/>
      <c r="M16325"/>
      <c r="N16325"/>
      <c r="O16325"/>
      <c r="P16325"/>
      <c r="Q16325"/>
    </row>
    <row r="16326" spans="3:17" x14ac:dyDescent="0.35">
      <c r="C16326"/>
      <c r="D16326"/>
      <c r="E16326"/>
      <c r="F16326"/>
      <c r="G16326"/>
      <c r="H16326"/>
      <c r="I16326"/>
      <c r="J16326"/>
      <c r="K16326"/>
      <c r="L16326"/>
      <c r="M16326"/>
      <c r="N16326"/>
      <c r="O16326"/>
      <c r="P16326"/>
      <c r="Q16326"/>
    </row>
    <row r="16327" spans="3:17" x14ac:dyDescent="0.35">
      <c r="C16327"/>
      <c r="D16327"/>
      <c r="E16327"/>
      <c r="F16327"/>
      <c r="G16327"/>
      <c r="H16327"/>
      <c r="I16327"/>
      <c r="J16327"/>
      <c r="K16327"/>
      <c r="L16327"/>
      <c r="M16327"/>
      <c r="N16327"/>
      <c r="O16327"/>
      <c r="P16327"/>
      <c r="Q16327"/>
    </row>
    <row r="16328" spans="3:17" x14ac:dyDescent="0.35">
      <c r="C16328"/>
      <c r="D16328"/>
      <c r="E16328"/>
      <c r="F16328"/>
      <c r="G16328"/>
      <c r="H16328"/>
      <c r="I16328"/>
      <c r="J16328"/>
      <c r="K16328"/>
      <c r="L16328"/>
      <c r="M16328"/>
      <c r="N16328"/>
      <c r="O16328"/>
      <c r="P16328"/>
      <c r="Q16328"/>
    </row>
    <row r="16329" spans="3:17" x14ac:dyDescent="0.35">
      <c r="C16329"/>
      <c r="D16329"/>
      <c r="E16329"/>
      <c r="F16329"/>
      <c r="G16329"/>
      <c r="H16329"/>
      <c r="I16329"/>
      <c r="J16329"/>
      <c r="K16329"/>
      <c r="L16329"/>
      <c r="M16329"/>
      <c r="N16329"/>
      <c r="O16329"/>
      <c r="P16329"/>
      <c r="Q16329"/>
    </row>
    <row r="16330" spans="3:17" x14ac:dyDescent="0.35">
      <c r="C16330"/>
      <c r="D16330"/>
      <c r="E16330"/>
      <c r="F16330"/>
      <c r="G16330"/>
      <c r="H16330"/>
      <c r="I16330"/>
      <c r="J16330"/>
      <c r="K16330"/>
      <c r="L16330"/>
      <c r="M16330"/>
      <c r="N16330"/>
      <c r="O16330"/>
      <c r="P16330"/>
      <c r="Q16330"/>
    </row>
    <row r="16331" spans="3:17" x14ac:dyDescent="0.35">
      <c r="C16331"/>
      <c r="D16331"/>
      <c r="E16331"/>
      <c r="F16331"/>
      <c r="G16331"/>
      <c r="H16331"/>
      <c r="I16331"/>
      <c r="J16331"/>
      <c r="K16331"/>
      <c r="L16331"/>
      <c r="M16331"/>
      <c r="N16331"/>
      <c r="O16331"/>
      <c r="P16331"/>
      <c r="Q16331"/>
    </row>
    <row r="16332" spans="3:17" x14ac:dyDescent="0.35">
      <c r="C16332"/>
      <c r="D16332"/>
      <c r="E16332"/>
      <c r="F16332"/>
      <c r="G16332"/>
      <c r="H16332"/>
      <c r="I16332"/>
      <c r="J16332"/>
      <c r="K16332"/>
      <c r="L16332"/>
      <c r="M16332"/>
      <c r="N16332"/>
      <c r="O16332"/>
      <c r="P16332"/>
      <c r="Q16332"/>
    </row>
    <row r="16333" spans="3:17" x14ac:dyDescent="0.35">
      <c r="C16333"/>
      <c r="D16333"/>
      <c r="E16333"/>
      <c r="F16333"/>
      <c r="G16333"/>
      <c r="H16333"/>
      <c r="I16333"/>
      <c r="J16333"/>
      <c r="K16333"/>
      <c r="L16333"/>
      <c r="M16333"/>
      <c r="N16333"/>
      <c r="O16333"/>
      <c r="P16333"/>
      <c r="Q16333"/>
    </row>
    <row r="16334" spans="3:17" x14ac:dyDescent="0.35">
      <c r="C16334"/>
      <c r="D16334"/>
      <c r="E16334"/>
      <c r="F16334"/>
      <c r="G16334"/>
      <c r="H16334"/>
      <c r="I16334"/>
      <c r="J16334"/>
      <c r="K16334"/>
      <c r="L16334"/>
      <c r="M16334"/>
      <c r="N16334"/>
      <c r="O16334"/>
      <c r="P16334"/>
      <c r="Q16334"/>
    </row>
    <row r="16335" spans="3:17" x14ac:dyDescent="0.35">
      <c r="C16335"/>
      <c r="D16335"/>
      <c r="E16335"/>
      <c r="F16335"/>
      <c r="G16335"/>
      <c r="H16335"/>
      <c r="I16335"/>
      <c r="J16335"/>
      <c r="K16335"/>
      <c r="L16335"/>
      <c r="M16335"/>
      <c r="N16335"/>
      <c r="O16335"/>
      <c r="P16335"/>
      <c r="Q16335"/>
    </row>
    <row r="16336" spans="3:17" x14ac:dyDescent="0.35">
      <c r="C16336"/>
      <c r="D16336"/>
      <c r="E16336"/>
      <c r="F16336"/>
      <c r="G16336"/>
      <c r="H16336"/>
      <c r="I16336"/>
      <c r="J16336"/>
      <c r="K16336"/>
      <c r="L16336"/>
      <c r="M16336"/>
      <c r="N16336"/>
      <c r="O16336"/>
      <c r="P16336"/>
      <c r="Q16336"/>
    </row>
    <row r="16337" spans="3:17" x14ac:dyDescent="0.35">
      <c r="C16337"/>
      <c r="D16337"/>
      <c r="E16337"/>
      <c r="F16337"/>
      <c r="G16337"/>
      <c r="H16337"/>
      <c r="I16337"/>
      <c r="J16337"/>
      <c r="K16337"/>
      <c r="L16337"/>
      <c r="M16337"/>
      <c r="N16337"/>
      <c r="O16337"/>
      <c r="P16337"/>
      <c r="Q16337"/>
    </row>
    <row r="16338" spans="3:17" x14ac:dyDescent="0.35">
      <c r="C16338"/>
      <c r="D16338"/>
      <c r="E16338"/>
      <c r="F16338"/>
      <c r="G16338"/>
      <c r="H16338"/>
      <c r="I16338"/>
      <c r="J16338"/>
      <c r="K16338"/>
      <c r="L16338"/>
      <c r="M16338"/>
      <c r="N16338"/>
      <c r="O16338"/>
      <c r="P16338"/>
      <c r="Q16338"/>
    </row>
    <row r="16339" spans="3:17" x14ac:dyDescent="0.35">
      <c r="C16339"/>
      <c r="D16339"/>
      <c r="E16339"/>
      <c r="F16339"/>
      <c r="G16339"/>
      <c r="H16339"/>
      <c r="I16339"/>
      <c r="J16339"/>
      <c r="K16339"/>
      <c r="L16339"/>
      <c r="M16339"/>
      <c r="N16339"/>
      <c r="O16339"/>
      <c r="P16339"/>
      <c r="Q16339"/>
    </row>
    <row r="16340" spans="3:17" x14ac:dyDescent="0.35">
      <c r="C16340"/>
      <c r="D16340"/>
      <c r="E16340"/>
      <c r="F16340"/>
      <c r="G16340"/>
      <c r="H16340"/>
      <c r="I16340"/>
      <c r="J16340"/>
      <c r="K16340"/>
      <c r="L16340"/>
      <c r="M16340"/>
      <c r="N16340"/>
      <c r="O16340"/>
      <c r="P16340"/>
      <c r="Q16340"/>
    </row>
    <row r="16341" spans="3:17" x14ac:dyDescent="0.35">
      <c r="C16341"/>
      <c r="D16341"/>
      <c r="E16341"/>
      <c r="F16341"/>
      <c r="G16341"/>
      <c r="H16341"/>
      <c r="I16341"/>
      <c r="J16341"/>
      <c r="K16341"/>
      <c r="L16341"/>
      <c r="M16341"/>
      <c r="N16341"/>
      <c r="O16341"/>
      <c r="P16341"/>
      <c r="Q16341"/>
    </row>
    <row r="16342" spans="3:17" x14ac:dyDescent="0.35">
      <c r="C16342"/>
      <c r="D16342"/>
      <c r="E16342"/>
      <c r="F16342"/>
      <c r="G16342"/>
      <c r="H16342"/>
      <c r="I16342"/>
      <c r="J16342"/>
      <c r="K16342"/>
      <c r="L16342"/>
      <c r="M16342"/>
      <c r="N16342"/>
      <c r="O16342"/>
      <c r="P16342"/>
      <c r="Q16342"/>
    </row>
    <row r="16343" spans="3:17" x14ac:dyDescent="0.35">
      <c r="C16343"/>
      <c r="D16343"/>
      <c r="E16343"/>
      <c r="F16343"/>
      <c r="G16343"/>
      <c r="H16343"/>
      <c r="I16343"/>
      <c r="J16343"/>
      <c r="K16343"/>
      <c r="L16343"/>
      <c r="M16343"/>
      <c r="N16343"/>
      <c r="O16343"/>
      <c r="P16343"/>
      <c r="Q16343"/>
    </row>
    <row r="16344" spans="3:17" x14ac:dyDescent="0.35">
      <c r="C16344"/>
      <c r="D16344"/>
      <c r="E16344"/>
      <c r="F16344"/>
      <c r="G16344"/>
      <c r="H16344"/>
      <c r="I16344"/>
      <c r="J16344"/>
      <c r="K16344"/>
      <c r="L16344"/>
      <c r="M16344"/>
      <c r="N16344"/>
      <c r="O16344"/>
      <c r="P16344"/>
      <c r="Q16344"/>
    </row>
    <row r="16345" spans="3:17" x14ac:dyDescent="0.35">
      <c r="C16345"/>
      <c r="D16345"/>
      <c r="E16345"/>
      <c r="F16345"/>
      <c r="G16345"/>
      <c r="H16345"/>
      <c r="I16345"/>
      <c r="J16345"/>
      <c r="K16345"/>
      <c r="L16345"/>
      <c r="M16345"/>
      <c r="N16345"/>
      <c r="O16345"/>
      <c r="P16345"/>
      <c r="Q16345"/>
    </row>
    <row r="16346" spans="3:17" x14ac:dyDescent="0.35">
      <c r="C16346"/>
      <c r="D16346"/>
      <c r="E16346"/>
      <c r="F16346"/>
      <c r="G16346"/>
      <c r="H16346"/>
      <c r="I16346"/>
      <c r="J16346"/>
      <c r="K16346"/>
      <c r="L16346"/>
      <c r="M16346"/>
      <c r="N16346"/>
      <c r="O16346"/>
      <c r="P16346"/>
      <c r="Q16346"/>
    </row>
    <row r="16347" spans="3:17" x14ac:dyDescent="0.35">
      <c r="C16347"/>
      <c r="D16347"/>
      <c r="E16347"/>
      <c r="F16347"/>
      <c r="G16347"/>
      <c r="H16347"/>
      <c r="I16347"/>
      <c r="J16347"/>
      <c r="K16347"/>
      <c r="L16347"/>
      <c r="M16347"/>
      <c r="N16347"/>
      <c r="O16347"/>
      <c r="P16347"/>
      <c r="Q16347"/>
    </row>
    <row r="16348" spans="3:17" x14ac:dyDescent="0.35">
      <c r="C16348"/>
      <c r="D16348"/>
      <c r="E16348"/>
      <c r="F16348"/>
      <c r="G16348"/>
      <c r="H16348"/>
      <c r="I16348"/>
      <c r="J16348"/>
      <c r="K16348"/>
      <c r="L16348"/>
      <c r="M16348"/>
      <c r="N16348"/>
      <c r="O16348"/>
      <c r="P16348"/>
      <c r="Q16348"/>
    </row>
    <row r="16349" spans="3:17" x14ac:dyDescent="0.35">
      <c r="C16349"/>
      <c r="D16349"/>
      <c r="E16349"/>
      <c r="F16349"/>
      <c r="G16349"/>
      <c r="H16349"/>
      <c r="I16349"/>
      <c r="J16349"/>
      <c r="K16349"/>
      <c r="L16349"/>
      <c r="M16349"/>
      <c r="N16349"/>
      <c r="O16349"/>
      <c r="P16349"/>
      <c r="Q16349"/>
    </row>
    <row r="16350" spans="3:17" x14ac:dyDescent="0.35">
      <c r="C16350"/>
      <c r="D16350"/>
      <c r="E16350"/>
      <c r="F16350"/>
      <c r="G16350"/>
      <c r="H16350"/>
      <c r="I16350"/>
      <c r="J16350"/>
      <c r="K16350"/>
      <c r="L16350"/>
      <c r="M16350"/>
      <c r="N16350"/>
      <c r="O16350"/>
      <c r="P16350"/>
      <c r="Q16350"/>
    </row>
    <row r="16351" spans="3:17" x14ac:dyDescent="0.35">
      <c r="C16351"/>
      <c r="D16351"/>
      <c r="E16351"/>
      <c r="F16351"/>
      <c r="G16351"/>
      <c r="H16351"/>
      <c r="I16351"/>
      <c r="J16351"/>
      <c r="K16351"/>
      <c r="L16351"/>
      <c r="M16351"/>
      <c r="N16351"/>
      <c r="O16351"/>
      <c r="P16351"/>
      <c r="Q16351"/>
    </row>
    <row r="16352" spans="3:17" x14ac:dyDescent="0.35">
      <c r="C16352"/>
      <c r="D16352"/>
      <c r="E16352"/>
      <c r="F16352"/>
      <c r="G16352"/>
      <c r="H16352"/>
      <c r="I16352"/>
      <c r="J16352"/>
      <c r="K16352"/>
      <c r="L16352"/>
      <c r="M16352"/>
      <c r="N16352"/>
      <c r="O16352"/>
      <c r="P16352"/>
      <c r="Q16352"/>
    </row>
    <row r="16353" spans="3:17" x14ac:dyDescent="0.35">
      <c r="C16353"/>
      <c r="D16353"/>
      <c r="E16353"/>
      <c r="F16353"/>
      <c r="G16353"/>
      <c r="H16353"/>
      <c r="I16353"/>
      <c r="J16353"/>
      <c r="K16353"/>
      <c r="L16353"/>
      <c r="M16353"/>
      <c r="N16353"/>
      <c r="O16353"/>
      <c r="P16353"/>
      <c r="Q16353"/>
    </row>
    <row r="16354" spans="3:17" x14ac:dyDescent="0.35">
      <c r="C16354"/>
      <c r="D16354"/>
      <c r="E16354"/>
      <c r="F16354"/>
      <c r="G16354"/>
      <c r="H16354"/>
      <c r="I16354"/>
      <c r="J16354"/>
      <c r="K16354"/>
      <c r="L16354"/>
      <c r="M16354"/>
      <c r="N16354"/>
      <c r="O16354"/>
      <c r="P16354"/>
      <c r="Q16354"/>
    </row>
    <row r="16355" spans="3:17" x14ac:dyDescent="0.35">
      <c r="C16355"/>
      <c r="D16355"/>
      <c r="E16355"/>
      <c r="F16355"/>
      <c r="G16355"/>
      <c r="H16355"/>
      <c r="I16355"/>
      <c r="J16355"/>
      <c r="K16355"/>
      <c r="L16355"/>
      <c r="M16355"/>
      <c r="N16355"/>
      <c r="O16355"/>
      <c r="P16355"/>
      <c r="Q16355"/>
    </row>
    <row r="16356" spans="3:17" x14ac:dyDescent="0.35">
      <c r="C16356"/>
      <c r="D16356"/>
      <c r="E16356"/>
      <c r="F16356"/>
      <c r="G16356"/>
      <c r="H16356"/>
      <c r="I16356"/>
      <c r="J16356"/>
      <c r="K16356"/>
      <c r="L16356"/>
      <c r="M16356"/>
      <c r="N16356"/>
      <c r="O16356"/>
      <c r="P16356"/>
      <c r="Q16356"/>
    </row>
    <row r="16357" spans="3:17" x14ac:dyDescent="0.35">
      <c r="C16357"/>
      <c r="D16357"/>
      <c r="E16357"/>
      <c r="F16357"/>
      <c r="G16357"/>
      <c r="H16357"/>
      <c r="I16357"/>
      <c r="J16357"/>
      <c r="K16357"/>
      <c r="L16357"/>
      <c r="M16357"/>
      <c r="N16357"/>
      <c r="O16357"/>
      <c r="P16357"/>
      <c r="Q16357"/>
    </row>
    <row r="16358" spans="3:17" x14ac:dyDescent="0.35">
      <c r="C16358"/>
      <c r="D16358"/>
      <c r="E16358"/>
      <c r="F16358"/>
      <c r="G16358"/>
      <c r="H16358"/>
      <c r="I16358"/>
      <c r="J16358"/>
      <c r="K16358"/>
      <c r="L16358"/>
      <c r="M16358"/>
      <c r="N16358"/>
      <c r="O16358"/>
      <c r="P16358"/>
      <c r="Q16358"/>
    </row>
    <row r="16359" spans="3:17" x14ac:dyDescent="0.35">
      <c r="C16359"/>
      <c r="D16359"/>
      <c r="E16359"/>
      <c r="F16359"/>
      <c r="G16359"/>
      <c r="H16359"/>
      <c r="I16359"/>
      <c r="J16359"/>
      <c r="K16359"/>
      <c r="L16359"/>
      <c r="M16359"/>
      <c r="N16359"/>
      <c r="O16359"/>
      <c r="P16359"/>
      <c r="Q16359"/>
    </row>
    <row r="16360" spans="3:17" x14ac:dyDescent="0.35">
      <c r="C16360"/>
      <c r="D16360"/>
      <c r="E16360"/>
      <c r="F16360"/>
      <c r="G16360"/>
      <c r="H16360"/>
      <c r="I16360"/>
      <c r="J16360"/>
      <c r="K16360"/>
      <c r="L16360"/>
      <c r="M16360"/>
      <c r="N16360"/>
      <c r="O16360"/>
      <c r="P16360"/>
      <c r="Q16360"/>
    </row>
    <row r="16361" spans="3:17" x14ac:dyDescent="0.35">
      <c r="C16361"/>
      <c r="D16361"/>
      <c r="E16361"/>
      <c r="F16361"/>
      <c r="G16361"/>
      <c r="H16361"/>
      <c r="I16361"/>
      <c r="J16361"/>
      <c r="K16361"/>
      <c r="L16361"/>
      <c r="M16361"/>
      <c r="N16361"/>
      <c r="O16361"/>
      <c r="P16361"/>
      <c r="Q16361"/>
    </row>
    <row r="16362" spans="3:17" x14ac:dyDescent="0.35">
      <c r="C16362"/>
      <c r="D16362"/>
      <c r="E16362"/>
      <c r="F16362"/>
      <c r="G16362"/>
      <c r="H16362"/>
      <c r="I16362"/>
      <c r="J16362"/>
      <c r="K16362"/>
      <c r="L16362"/>
      <c r="M16362"/>
      <c r="N16362"/>
      <c r="O16362"/>
      <c r="P16362"/>
      <c r="Q16362"/>
    </row>
    <row r="16363" spans="3:17" x14ac:dyDescent="0.35">
      <c r="C16363"/>
      <c r="D16363"/>
      <c r="E16363"/>
      <c r="F16363"/>
      <c r="G16363"/>
      <c r="H16363"/>
      <c r="I16363"/>
      <c r="J16363"/>
      <c r="K16363"/>
      <c r="L16363"/>
      <c r="M16363"/>
      <c r="N16363"/>
      <c r="O16363"/>
      <c r="P16363"/>
      <c r="Q16363"/>
    </row>
    <row r="16364" spans="3:17" x14ac:dyDescent="0.35">
      <c r="C16364"/>
      <c r="D16364"/>
      <c r="E16364"/>
      <c r="F16364"/>
      <c r="G16364"/>
      <c r="H16364"/>
      <c r="I16364"/>
      <c r="J16364"/>
      <c r="K16364"/>
      <c r="L16364"/>
      <c r="M16364"/>
      <c r="N16364"/>
      <c r="O16364"/>
      <c r="P16364"/>
      <c r="Q16364"/>
    </row>
    <row r="16365" spans="3:17" x14ac:dyDescent="0.35">
      <c r="C16365"/>
      <c r="D16365"/>
      <c r="E16365"/>
      <c r="F16365"/>
      <c r="G16365"/>
      <c r="H16365"/>
      <c r="I16365"/>
      <c r="J16365"/>
      <c r="K16365"/>
      <c r="L16365"/>
      <c r="M16365"/>
      <c r="N16365"/>
      <c r="O16365"/>
      <c r="P16365"/>
      <c r="Q16365"/>
    </row>
    <row r="16366" spans="3:17" x14ac:dyDescent="0.35">
      <c r="C16366"/>
      <c r="D16366"/>
      <c r="E16366"/>
      <c r="F16366"/>
      <c r="G16366"/>
      <c r="H16366"/>
      <c r="I16366"/>
      <c r="J16366"/>
      <c r="K16366"/>
      <c r="L16366"/>
      <c r="M16366"/>
      <c r="N16366"/>
      <c r="O16366"/>
      <c r="P16366"/>
      <c r="Q16366"/>
    </row>
    <row r="16367" spans="3:17" x14ac:dyDescent="0.35">
      <c r="C16367"/>
      <c r="D16367"/>
      <c r="E16367"/>
      <c r="F16367"/>
      <c r="G16367"/>
      <c r="H16367"/>
      <c r="I16367"/>
      <c r="J16367"/>
      <c r="K16367"/>
      <c r="L16367"/>
      <c r="M16367"/>
      <c r="N16367"/>
      <c r="O16367"/>
      <c r="P16367"/>
      <c r="Q16367"/>
    </row>
    <row r="16368" spans="3:17" x14ac:dyDescent="0.35">
      <c r="C16368"/>
      <c r="D16368"/>
      <c r="E16368"/>
      <c r="F16368"/>
      <c r="G16368"/>
      <c r="H16368"/>
      <c r="I16368"/>
      <c r="J16368"/>
      <c r="K16368"/>
      <c r="L16368"/>
      <c r="M16368"/>
      <c r="N16368"/>
      <c r="O16368"/>
      <c r="P16368"/>
      <c r="Q16368"/>
    </row>
    <row r="16369" spans="3:17" x14ac:dyDescent="0.35">
      <c r="C16369"/>
      <c r="D16369"/>
      <c r="E16369"/>
      <c r="F16369"/>
      <c r="G16369"/>
      <c r="H16369"/>
      <c r="I16369"/>
      <c r="J16369"/>
      <c r="K16369"/>
      <c r="L16369"/>
      <c r="M16369"/>
      <c r="N16369"/>
      <c r="O16369"/>
      <c r="P16369"/>
      <c r="Q16369"/>
    </row>
    <row r="16370" spans="3:17" x14ac:dyDescent="0.35">
      <c r="C16370"/>
      <c r="D16370"/>
      <c r="E16370"/>
      <c r="F16370"/>
      <c r="G16370"/>
      <c r="H16370"/>
      <c r="I16370"/>
      <c r="J16370"/>
      <c r="K16370"/>
      <c r="L16370"/>
      <c r="M16370"/>
      <c r="N16370"/>
      <c r="O16370"/>
      <c r="P16370"/>
      <c r="Q16370"/>
    </row>
    <row r="16371" spans="3:17" x14ac:dyDescent="0.35">
      <c r="C16371"/>
      <c r="D16371"/>
      <c r="E16371"/>
      <c r="F16371"/>
      <c r="G16371"/>
      <c r="H16371"/>
      <c r="I16371"/>
      <c r="J16371"/>
      <c r="K16371"/>
      <c r="L16371"/>
      <c r="M16371"/>
      <c r="N16371"/>
      <c r="O16371"/>
      <c r="P16371"/>
      <c r="Q16371"/>
    </row>
    <row r="16372" spans="3:17" x14ac:dyDescent="0.35">
      <c r="C16372"/>
      <c r="D16372"/>
      <c r="E16372"/>
      <c r="F16372"/>
      <c r="G16372"/>
      <c r="H16372"/>
      <c r="I16372"/>
      <c r="J16372"/>
      <c r="K16372"/>
      <c r="L16372"/>
      <c r="M16372"/>
      <c r="N16372"/>
      <c r="O16372"/>
      <c r="P16372"/>
      <c r="Q16372"/>
    </row>
    <row r="16373" spans="3:17" x14ac:dyDescent="0.35">
      <c r="C16373"/>
      <c r="D16373"/>
      <c r="E16373"/>
      <c r="F16373"/>
      <c r="G16373"/>
      <c r="H16373"/>
      <c r="I16373"/>
      <c r="J16373"/>
      <c r="K16373"/>
      <c r="L16373"/>
      <c r="M16373"/>
      <c r="N16373"/>
      <c r="O16373"/>
      <c r="P16373"/>
      <c r="Q16373"/>
    </row>
    <row r="16374" spans="3:17" x14ac:dyDescent="0.35">
      <c r="C16374"/>
      <c r="D16374"/>
      <c r="E16374"/>
      <c r="F16374"/>
      <c r="G16374"/>
      <c r="H16374"/>
      <c r="I16374"/>
      <c r="J16374"/>
      <c r="K16374"/>
      <c r="L16374"/>
      <c r="M16374"/>
      <c r="N16374"/>
      <c r="O16374"/>
      <c r="P16374"/>
      <c r="Q16374"/>
    </row>
    <row r="16375" spans="3:17" x14ac:dyDescent="0.35">
      <c r="C16375"/>
      <c r="D16375"/>
      <c r="E16375"/>
      <c r="F16375"/>
      <c r="G16375"/>
      <c r="H16375"/>
      <c r="I16375"/>
      <c r="J16375"/>
      <c r="K16375"/>
      <c r="L16375"/>
      <c r="M16375"/>
      <c r="N16375"/>
      <c r="O16375"/>
      <c r="P16375"/>
      <c r="Q16375"/>
    </row>
    <row r="16376" spans="3:17" x14ac:dyDescent="0.35">
      <c r="C16376"/>
      <c r="D16376"/>
      <c r="E16376"/>
      <c r="F16376"/>
      <c r="G16376"/>
      <c r="H16376"/>
      <c r="I16376"/>
      <c r="J16376"/>
      <c r="K16376"/>
      <c r="L16376"/>
      <c r="M16376"/>
      <c r="N16376"/>
      <c r="O16376"/>
      <c r="P16376"/>
      <c r="Q16376"/>
    </row>
    <row r="16377" spans="3:17" x14ac:dyDescent="0.35">
      <c r="C16377"/>
      <c r="D16377"/>
      <c r="E16377"/>
      <c r="F16377"/>
      <c r="G16377"/>
      <c r="H16377"/>
      <c r="I16377"/>
      <c r="J16377"/>
      <c r="K16377"/>
      <c r="L16377"/>
      <c r="M16377"/>
      <c r="N16377"/>
      <c r="O16377"/>
      <c r="P16377"/>
      <c r="Q16377"/>
    </row>
    <row r="16378" spans="3:17" x14ac:dyDescent="0.35">
      <c r="C16378"/>
      <c r="D16378"/>
      <c r="E16378"/>
      <c r="F16378"/>
      <c r="G16378"/>
      <c r="H16378"/>
      <c r="I16378"/>
      <c r="J16378"/>
      <c r="K16378"/>
      <c r="L16378"/>
      <c r="M16378"/>
      <c r="N16378"/>
      <c r="O16378"/>
      <c r="P16378"/>
      <c r="Q16378"/>
    </row>
    <row r="16379" spans="3:17" x14ac:dyDescent="0.35">
      <c r="C16379"/>
      <c r="D16379"/>
      <c r="E16379"/>
      <c r="F16379"/>
      <c r="G16379"/>
      <c r="H16379"/>
      <c r="I16379"/>
      <c r="J16379"/>
      <c r="K16379"/>
      <c r="L16379"/>
      <c r="M16379"/>
      <c r="N16379"/>
      <c r="O16379"/>
      <c r="P16379"/>
      <c r="Q16379"/>
    </row>
    <row r="16380" spans="3:17" x14ac:dyDescent="0.35">
      <c r="C16380"/>
      <c r="D16380"/>
      <c r="E16380"/>
      <c r="F16380"/>
      <c r="G16380"/>
      <c r="H16380"/>
      <c r="I16380"/>
      <c r="J16380"/>
      <c r="K16380"/>
      <c r="L16380"/>
      <c r="M16380"/>
      <c r="N16380"/>
      <c r="O16380"/>
      <c r="P16380"/>
      <c r="Q16380"/>
    </row>
    <row r="16381" spans="3:17" x14ac:dyDescent="0.35">
      <c r="C16381"/>
      <c r="D16381"/>
      <c r="E16381"/>
      <c r="F16381"/>
      <c r="G16381"/>
      <c r="H16381"/>
      <c r="I16381"/>
      <c r="J16381"/>
      <c r="K16381"/>
      <c r="L16381"/>
      <c r="M16381"/>
      <c r="N16381"/>
      <c r="O16381"/>
      <c r="P16381"/>
      <c r="Q16381"/>
    </row>
    <row r="16382" spans="3:17" x14ac:dyDescent="0.35">
      <c r="C16382"/>
      <c r="D16382"/>
      <c r="E16382"/>
      <c r="F16382"/>
      <c r="G16382"/>
      <c r="H16382"/>
      <c r="I16382"/>
      <c r="J16382"/>
      <c r="K16382"/>
      <c r="L16382"/>
      <c r="M16382"/>
      <c r="N16382"/>
      <c r="O16382"/>
      <c r="P16382"/>
      <c r="Q16382"/>
    </row>
    <row r="16383" spans="3:17" x14ac:dyDescent="0.35">
      <c r="C16383"/>
      <c r="D16383"/>
      <c r="E16383"/>
      <c r="F16383"/>
      <c r="G16383"/>
      <c r="H16383"/>
      <c r="I16383"/>
      <c r="J16383"/>
      <c r="K16383"/>
      <c r="L16383"/>
      <c r="M16383"/>
      <c r="N16383"/>
      <c r="O16383"/>
      <c r="P16383"/>
      <c r="Q16383"/>
    </row>
    <row r="16384" spans="3:17" x14ac:dyDescent="0.35">
      <c r="C16384"/>
      <c r="D16384"/>
      <c r="E16384"/>
      <c r="F16384"/>
      <c r="G16384"/>
      <c r="H16384"/>
      <c r="I16384"/>
      <c r="J16384"/>
      <c r="K16384"/>
      <c r="L16384"/>
      <c r="M16384"/>
      <c r="N16384"/>
      <c r="O16384"/>
      <c r="P16384"/>
      <c r="Q16384"/>
    </row>
    <row r="16385" spans="3:17" x14ac:dyDescent="0.35">
      <c r="C16385"/>
      <c r="D16385"/>
      <c r="E16385"/>
      <c r="F16385"/>
      <c r="G16385"/>
      <c r="H16385"/>
      <c r="I16385"/>
      <c r="J16385"/>
      <c r="K16385"/>
      <c r="L16385"/>
      <c r="M16385"/>
      <c r="N16385"/>
      <c r="O16385"/>
      <c r="P16385"/>
      <c r="Q16385"/>
    </row>
  </sheetData>
  <mergeCells count="1">
    <mergeCell ref="C1:Q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124"/>
  <sheetViews>
    <sheetView topLeftCell="A6" workbookViewId="0">
      <selection activeCell="D26" sqref="D26"/>
    </sheetView>
  </sheetViews>
  <sheetFormatPr baseColWidth="10" defaultColWidth="11.44140625" defaultRowHeight="14.4" x14ac:dyDescent="0.3"/>
  <cols>
    <col min="2" max="2" width="30.5546875" bestFit="1" customWidth="1"/>
    <col min="3" max="47" width="11.44140625" style="46"/>
  </cols>
  <sheetData>
    <row r="1" spans="1:47" ht="35.25" customHeight="1" x14ac:dyDescent="0.3">
      <c r="A1" s="86" t="s">
        <v>2</v>
      </c>
      <c r="B1" s="86" t="s">
        <v>0</v>
      </c>
      <c r="C1" s="86" t="s">
        <v>1105</v>
      </c>
      <c r="D1" s="86"/>
      <c r="E1" s="86"/>
      <c r="F1" s="86" t="s">
        <v>1106</v>
      </c>
      <c r="G1" s="86"/>
      <c r="H1" s="86"/>
      <c r="I1" s="87" t="s">
        <v>1107</v>
      </c>
      <c r="J1" s="87"/>
      <c r="K1" s="87"/>
      <c r="L1" s="87" t="s">
        <v>1108</v>
      </c>
      <c r="M1" s="87"/>
      <c r="N1" s="87"/>
      <c r="O1" s="86" t="s">
        <v>1118</v>
      </c>
      <c r="P1" s="86"/>
      <c r="Q1" s="86"/>
      <c r="R1" s="86" t="s">
        <v>1109</v>
      </c>
      <c r="S1" s="86"/>
      <c r="T1" s="86"/>
      <c r="U1" s="86" t="s">
        <v>1110</v>
      </c>
      <c r="V1" s="86"/>
      <c r="W1" s="86"/>
      <c r="X1" s="86" t="s">
        <v>1</v>
      </c>
      <c r="Y1" s="86"/>
      <c r="Z1" s="86"/>
      <c r="AA1" s="87" t="s">
        <v>1111</v>
      </c>
      <c r="AB1" s="87"/>
      <c r="AC1" s="87"/>
      <c r="AD1" s="86" t="s">
        <v>1112</v>
      </c>
      <c r="AE1" s="86"/>
      <c r="AF1" s="86"/>
      <c r="AG1" s="86" t="s">
        <v>1113</v>
      </c>
      <c r="AH1" s="86"/>
      <c r="AI1" s="86"/>
      <c r="AJ1" s="86" t="s">
        <v>1114</v>
      </c>
      <c r="AK1" s="86"/>
      <c r="AL1" s="86"/>
      <c r="AM1" s="86" t="s">
        <v>1115</v>
      </c>
      <c r="AN1" s="86"/>
      <c r="AO1" s="86"/>
      <c r="AP1" s="86" t="s">
        <v>1116</v>
      </c>
      <c r="AQ1" s="86"/>
      <c r="AR1" s="86"/>
      <c r="AS1" s="86" t="s">
        <v>1117</v>
      </c>
      <c r="AT1" s="86"/>
      <c r="AU1" s="86"/>
    </row>
    <row r="2" spans="1:47" ht="57.6" x14ac:dyDescent="0.3">
      <c r="A2" s="86"/>
      <c r="B2" s="86"/>
      <c r="C2" s="47" t="s">
        <v>2245</v>
      </c>
      <c r="D2" s="47" t="s">
        <v>1100</v>
      </c>
      <c r="E2" s="48" t="s">
        <v>1101</v>
      </c>
      <c r="F2" s="47" t="s">
        <v>2245</v>
      </c>
      <c r="G2" s="47" t="s">
        <v>1100</v>
      </c>
      <c r="H2" s="48" t="s">
        <v>1101</v>
      </c>
      <c r="I2" s="47" t="s">
        <v>2245</v>
      </c>
      <c r="J2" s="47" t="s">
        <v>1100</v>
      </c>
      <c r="K2" s="48" t="s">
        <v>1101</v>
      </c>
      <c r="L2" s="47" t="s">
        <v>2245</v>
      </c>
      <c r="M2" s="47" t="s">
        <v>1100</v>
      </c>
      <c r="N2" s="48" t="s">
        <v>1101</v>
      </c>
      <c r="O2" s="47" t="s">
        <v>2245</v>
      </c>
      <c r="P2" s="47" t="s">
        <v>1100</v>
      </c>
      <c r="Q2" s="48" t="s">
        <v>1101</v>
      </c>
      <c r="R2" s="47" t="s">
        <v>2245</v>
      </c>
      <c r="S2" s="47" t="s">
        <v>1100</v>
      </c>
      <c r="T2" s="48" t="s">
        <v>1101</v>
      </c>
      <c r="U2" s="47" t="s">
        <v>2245</v>
      </c>
      <c r="V2" s="47" t="s">
        <v>1100</v>
      </c>
      <c r="W2" s="48" t="s">
        <v>1101</v>
      </c>
      <c r="X2" s="47" t="s">
        <v>2245</v>
      </c>
      <c r="Y2" s="47" t="s">
        <v>1100</v>
      </c>
      <c r="Z2" s="48" t="s">
        <v>1101</v>
      </c>
      <c r="AA2" s="47" t="s">
        <v>2245</v>
      </c>
      <c r="AB2" s="47" t="s">
        <v>1100</v>
      </c>
      <c r="AC2" s="48" t="s">
        <v>1101</v>
      </c>
      <c r="AD2" s="47" t="s">
        <v>2245</v>
      </c>
      <c r="AE2" s="47" t="s">
        <v>1100</v>
      </c>
      <c r="AF2" s="48" t="s">
        <v>1101</v>
      </c>
      <c r="AG2" s="47" t="s">
        <v>2245</v>
      </c>
      <c r="AH2" s="47" t="s">
        <v>1100</v>
      </c>
      <c r="AI2" s="48" t="s">
        <v>1101</v>
      </c>
      <c r="AJ2" s="47" t="s">
        <v>2245</v>
      </c>
      <c r="AK2" s="47" t="s">
        <v>1100</v>
      </c>
      <c r="AL2" s="48" t="s">
        <v>1101</v>
      </c>
      <c r="AM2" s="47" t="s">
        <v>2245</v>
      </c>
      <c r="AN2" s="47" t="s">
        <v>1100</v>
      </c>
      <c r="AO2" s="48" t="s">
        <v>1101</v>
      </c>
      <c r="AP2" s="47" t="s">
        <v>2245</v>
      </c>
      <c r="AQ2" s="47" t="s">
        <v>1100</v>
      </c>
      <c r="AR2" s="48" t="s">
        <v>1101</v>
      </c>
      <c r="AS2" s="47" t="s">
        <v>2245</v>
      </c>
      <c r="AT2" s="47" t="s">
        <v>1100</v>
      </c>
      <c r="AU2" s="48" t="s">
        <v>1101</v>
      </c>
    </row>
    <row r="3" spans="1:47" ht="15" x14ac:dyDescent="0.35">
      <c r="A3" s="13" t="s">
        <v>1119</v>
      </c>
      <c r="B3" s="45" t="s">
        <v>3</v>
      </c>
      <c r="C3" s="23">
        <v>5</v>
      </c>
      <c r="D3" s="23">
        <v>4.9000000000000004</v>
      </c>
      <c r="E3" s="23">
        <v>11.6</v>
      </c>
      <c r="F3" s="23">
        <v>35.200000000000003</v>
      </c>
      <c r="G3" s="23">
        <v>34.9</v>
      </c>
      <c r="H3" s="23">
        <v>54.4</v>
      </c>
      <c r="I3" s="23">
        <v>1.4</v>
      </c>
      <c r="J3" s="23">
        <v>1.4</v>
      </c>
      <c r="K3" s="23">
        <v>2</v>
      </c>
      <c r="L3" s="23">
        <v>2.6</v>
      </c>
      <c r="M3" s="23">
        <v>2.6</v>
      </c>
      <c r="N3" s="23">
        <v>3</v>
      </c>
      <c r="O3" s="23">
        <v>22.8</v>
      </c>
      <c r="P3" s="23">
        <v>22.8</v>
      </c>
      <c r="Q3" s="23">
        <v>23.7</v>
      </c>
      <c r="R3" s="23">
        <v>5.4</v>
      </c>
      <c r="S3" s="23">
        <v>5.5</v>
      </c>
      <c r="T3" s="23">
        <v>3.1</v>
      </c>
      <c r="U3" s="23">
        <v>2</v>
      </c>
      <c r="V3" s="23">
        <v>1.7</v>
      </c>
      <c r="W3" s="23">
        <v>15.7</v>
      </c>
      <c r="X3" s="23">
        <v>3.1</v>
      </c>
      <c r="Y3" s="23">
        <v>3.1</v>
      </c>
      <c r="Z3" s="23">
        <v>4.8</v>
      </c>
      <c r="AA3" s="23">
        <v>0.7</v>
      </c>
      <c r="AB3" s="23">
        <v>0.7</v>
      </c>
      <c r="AC3" s="23">
        <v>0.4</v>
      </c>
      <c r="AD3" s="23">
        <v>0.2</v>
      </c>
      <c r="AE3" s="23">
        <v>0.2</v>
      </c>
      <c r="AF3" s="23">
        <v>1.8</v>
      </c>
      <c r="AG3" s="23">
        <v>12.5</v>
      </c>
      <c r="AH3" s="23">
        <v>12.5</v>
      </c>
      <c r="AI3" s="23">
        <v>13.9</v>
      </c>
      <c r="AJ3" s="23">
        <v>1.5</v>
      </c>
      <c r="AK3" s="23">
        <v>1.3</v>
      </c>
      <c r="AL3" s="23">
        <v>16.899999999999999</v>
      </c>
      <c r="AM3" s="23">
        <v>15.9</v>
      </c>
      <c r="AN3" s="23">
        <v>15.9</v>
      </c>
      <c r="AO3" s="23">
        <v>15.5</v>
      </c>
      <c r="AP3" s="23">
        <v>0.5</v>
      </c>
      <c r="AQ3" s="23">
        <v>0.5</v>
      </c>
      <c r="AR3" s="23">
        <v>1.1000000000000001</v>
      </c>
      <c r="AS3" s="23">
        <v>71</v>
      </c>
      <c r="AT3" s="23">
        <v>70.900000000000006</v>
      </c>
      <c r="AU3" s="23">
        <v>77.3</v>
      </c>
    </row>
    <row r="4" spans="1:47" ht="15" x14ac:dyDescent="0.35">
      <c r="A4" s="13" t="s">
        <v>1120</v>
      </c>
      <c r="B4" s="45" t="s">
        <v>4</v>
      </c>
      <c r="C4" s="23">
        <v>18.899999999999999</v>
      </c>
      <c r="D4" s="23">
        <v>15.1</v>
      </c>
      <c r="E4" s="23">
        <v>21.7</v>
      </c>
      <c r="F4" s="23">
        <v>81.7</v>
      </c>
      <c r="G4" s="23">
        <v>65</v>
      </c>
      <c r="H4" s="23">
        <v>94</v>
      </c>
      <c r="I4" s="23">
        <v>1.3</v>
      </c>
      <c r="J4" s="23">
        <v>0.7</v>
      </c>
      <c r="K4" s="23">
        <v>1.7</v>
      </c>
      <c r="L4" s="23">
        <v>3.2</v>
      </c>
      <c r="M4" s="23">
        <v>2.2000000000000002</v>
      </c>
      <c r="N4" s="23">
        <v>3.9</v>
      </c>
      <c r="O4" s="23">
        <v>30.2</v>
      </c>
      <c r="P4" s="23">
        <v>32.5</v>
      </c>
      <c r="Q4" s="23">
        <v>28.6</v>
      </c>
      <c r="R4" s="23">
        <v>5.2</v>
      </c>
      <c r="S4" s="23">
        <v>5.9</v>
      </c>
      <c r="T4" s="23">
        <v>4.5999999999999996</v>
      </c>
      <c r="U4" s="23">
        <v>23.6</v>
      </c>
      <c r="V4" s="23">
        <v>4.3</v>
      </c>
      <c r="W4" s="23">
        <v>37.9</v>
      </c>
      <c r="X4" s="23">
        <v>5</v>
      </c>
      <c r="Y4" s="23">
        <v>2.1</v>
      </c>
      <c r="Z4" s="23">
        <v>7.1</v>
      </c>
      <c r="AA4" s="23">
        <v>0.3</v>
      </c>
      <c r="AB4" s="23">
        <v>0.5</v>
      </c>
      <c r="AC4" s="23">
        <v>0.1</v>
      </c>
      <c r="AD4" s="23">
        <v>1.6</v>
      </c>
      <c r="AE4" s="23">
        <v>0.2</v>
      </c>
      <c r="AF4" s="23">
        <v>2.6</v>
      </c>
      <c r="AG4" s="23">
        <v>20.3</v>
      </c>
      <c r="AH4" s="23">
        <v>15.9</v>
      </c>
      <c r="AI4" s="23">
        <v>23.5</v>
      </c>
      <c r="AJ4" s="23">
        <v>32.299999999999997</v>
      </c>
      <c r="AK4" s="23">
        <v>1.8</v>
      </c>
      <c r="AL4" s="23">
        <v>54.8</v>
      </c>
      <c r="AM4" s="23">
        <v>8.8000000000000007</v>
      </c>
      <c r="AN4" s="23">
        <v>11.8</v>
      </c>
      <c r="AO4" s="23">
        <v>6.6</v>
      </c>
      <c r="AP4" s="23">
        <v>3.6</v>
      </c>
      <c r="AQ4" s="23">
        <v>1.5</v>
      </c>
      <c r="AR4" s="23">
        <v>5.2</v>
      </c>
      <c r="AS4" s="23">
        <v>87.5</v>
      </c>
      <c r="AT4" s="23">
        <v>80.400000000000006</v>
      </c>
      <c r="AU4" s="23">
        <v>92.7</v>
      </c>
    </row>
    <row r="5" spans="1:47" ht="15" x14ac:dyDescent="0.35">
      <c r="A5" s="13" t="s">
        <v>1121</v>
      </c>
      <c r="B5" s="45" t="s">
        <v>5</v>
      </c>
      <c r="C5" s="23">
        <v>13</v>
      </c>
      <c r="D5" s="23">
        <v>6.7</v>
      </c>
      <c r="E5" s="23">
        <v>16.899999999999999</v>
      </c>
      <c r="F5" s="23">
        <v>66.8</v>
      </c>
      <c r="G5" s="23">
        <v>42.8</v>
      </c>
      <c r="H5" s="23">
        <v>81.599999999999994</v>
      </c>
      <c r="I5" s="23">
        <v>1.3</v>
      </c>
      <c r="J5" s="23">
        <v>1</v>
      </c>
      <c r="K5" s="23">
        <v>1.5</v>
      </c>
      <c r="L5" s="23">
        <v>1.9</v>
      </c>
      <c r="M5" s="23">
        <v>3.7</v>
      </c>
      <c r="N5" s="23">
        <v>0.8</v>
      </c>
      <c r="O5" s="23">
        <v>37.4</v>
      </c>
      <c r="P5" s="23">
        <v>36.4</v>
      </c>
      <c r="Q5" s="23">
        <v>38</v>
      </c>
      <c r="R5" s="23">
        <v>5.4</v>
      </c>
      <c r="S5" s="23">
        <v>5.0999999999999996</v>
      </c>
      <c r="T5" s="23">
        <v>5.6</v>
      </c>
      <c r="U5" s="23">
        <v>39.6</v>
      </c>
      <c r="V5" s="23">
        <v>2.4</v>
      </c>
      <c r="W5" s="23">
        <v>62.6</v>
      </c>
      <c r="X5" s="23">
        <v>2.4</v>
      </c>
      <c r="Y5" s="23">
        <v>0.3</v>
      </c>
      <c r="Z5" s="23">
        <v>3.8</v>
      </c>
      <c r="AA5" s="23">
        <v>0.8</v>
      </c>
      <c r="AB5" s="23">
        <v>1</v>
      </c>
      <c r="AC5" s="23">
        <v>0.6</v>
      </c>
      <c r="AD5" s="23">
        <v>3.4</v>
      </c>
      <c r="AE5" s="23">
        <v>2</v>
      </c>
      <c r="AF5" s="23">
        <v>4.2</v>
      </c>
      <c r="AG5" s="23">
        <v>13.1</v>
      </c>
      <c r="AH5" s="23">
        <v>11.4</v>
      </c>
      <c r="AI5" s="23">
        <v>14.2</v>
      </c>
      <c r="AJ5" s="23">
        <v>34.4</v>
      </c>
      <c r="AK5" s="23">
        <v>2</v>
      </c>
      <c r="AL5" s="23">
        <v>54.5</v>
      </c>
      <c r="AM5" s="23">
        <v>11.7</v>
      </c>
      <c r="AN5" s="23">
        <v>15.8</v>
      </c>
      <c r="AO5" s="23">
        <v>9.1999999999999993</v>
      </c>
      <c r="AP5" s="23">
        <v>1.2</v>
      </c>
      <c r="AQ5" s="23">
        <v>0.7</v>
      </c>
      <c r="AR5" s="23">
        <v>1.5</v>
      </c>
      <c r="AS5" s="23">
        <v>87.6</v>
      </c>
      <c r="AT5" s="23">
        <v>83.8</v>
      </c>
      <c r="AU5" s="23">
        <v>90</v>
      </c>
    </row>
    <row r="6" spans="1:47" ht="15" x14ac:dyDescent="0.35">
      <c r="A6" s="13" t="s">
        <v>1122</v>
      </c>
      <c r="B6" s="45" t="s">
        <v>6</v>
      </c>
      <c r="C6" s="23">
        <v>15.7</v>
      </c>
      <c r="D6" s="23">
        <v>11.4</v>
      </c>
      <c r="E6" s="23">
        <v>21.9</v>
      </c>
      <c r="F6" s="23">
        <v>72.900000000000006</v>
      </c>
      <c r="G6" s="23">
        <v>60.3</v>
      </c>
      <c r="H6" s="23">
        <v>91.3</v>
      </c>
      <c r="I6" s="23">
        <v>1.2</v>
      </c>
      <c r="J6" s="23">
        <v>1.2</v>
      </c>
      <c r="K6" s="23">
        <v>1.1000000000000001</v>
      </c>
      <c r="L6" s="23">
        <v>0.5</v>
      </c>
      <c r="M6" s="23">
        <v>0.9</v>
      </c>
      <c r="N6" s="23">
        <v>0</v>
      </c>
      <c r="O6" s="23">
        <v>36.700000000000003</v>
      </c>
      <c r="P6" s="23">
        <v>32.799999999999997</v>
      </c>
      <c r="Q6" s="23">
        <v>42.3</v>
      </c>
      <c r="R6" s="23">
        <v>4.0999999999999996</v>
      </c>
      <c r="S6" s="23">
        <v>4.9000000000000004</v>
      </c>
      <c r="T6" s="23">
        <v>3</v>
      </c>
      <c r="U6" s="23">
        <v>3.7</v>
      </c>
      <c r="V6" s="23">
        <v>1.3</v>
      </c>
      <c r="W6" s="23">
        <v>7.1</v>
      </c>
      <c r="X6" s="23">
        <v>2.5</v>
      </c>
      <c r="Y6" s="23">
        <v>1.9</v>
      </c>
      <c r="Z6" s="23">
        <v>3.4</v>
      </c>
      <c r="AA6" s="23">
        <v>0.4</v>
      </c>
      <c r="AB6" s="23">
        <v>0.5</v>
      </c>
      <c r="AC6" s="23">
        <v>0.2</v>
      </c>
      <c r="AD6" s="23">
        <v>2.5</v>
      </c>
      <c r="AE6" s="23">
        <v>0.6</v>
      </c>
      <c r="AF6" s="23">
        <v>5.3</v>
      </c>
      <c r="AG6" s="23">
        <v>17.899999999999999</v>
      </c>
      <c r="AH6" s="23">
        <v>10.8</v>
      </c>
      <c r="AI6" s="23">
        <v>28.3</v>
      </c>
      <c r="AJ6" s="23">
        <v>26.8</v>
      </c>
      <c r="AK6" s="23">
        <v>0.5</v>
      </c>
      <c r="AL6" s="23">
        <v>65.3</v>
      </c>
      <c r="AM6" s="23">
        <v>11</v>
      </c>
      <c r="AN6" s="23">
        <v>11.8</v>
      </c>
      <c r="AO6" s="23">
        <v>9.8000000000000007</v>
      </c>
      <c r="AP6" s="23">
        <v>1.5</v>
      </c>
      <c r="AQ6" s="23">
        <v>0.9</v>
      </c>
      <c r="AR6" s="23">
        <v>2.5</v>
      </c>
      <c r="AS6" s="23">
        <v>87.1</v>
      </c>
      <c r="AT6" s="23">
        <v>84.7</v>
      </c>
      <c r="AU6" s="23">
        <v>90.7</v>
      </c>
    </row>
    <row r="7" spans="1:47" ht="15" x14ac:dyDescent="0.35">
      <c r="A7" s="13" t="s">
        <v>1123</v>
      </c>
      <c r="B7" s="45" t="s">
        <v>7</v>
      </c>
      <c r="C7" s="23">
        <v>15.4</v>
      </c>
      <c r="D7" s="23">
        <v>11</v>
      </c>
      <c r="E7" s="23">
        <v>19.5</v>
      </c>
      <c r="F7" s="23">
        <v>64.400000000000006</v>
      </c>
      <c r="G7" s="23">
        <v>52.1</v>
      </c>
      <c r="H7" s="23">
        <v>75.8</v>
      </c>
      <c r="I7" s="23">
        <v>1.3</v>
      </c>
      <c r="J7" s="23">
        <v>1.4</v>
      </c>
      <c r="K7" s="23">
        <v>1.2</v>
      </c>
      <c r="L7" s="23">
        <v>4.3</v>
      </c>
      <c r="M7" s="23">
        <v>5.0999999999999996</v>
      </c>
      <c r="N7" s="23">
        <v>3.6</v>
      </c>
      <c r="O7" s="23">
        <v>27.2</v>
      </c>
      <c r="P7" s="23">
        <v>25.9</v>
      </c>
      <c r="Q7" s="23">
        <v>28.4</v>
      </c>
      <c r="R7" s="23">
        <v>4.8</v>
      </c>
      <c r="S7" s="23">
        <v>5.4</v>
      </c>
      <c r="T7" s="23">
        <v>4.2</v>
      </c>
      <c r="U7" s="23">
        <v>5.6</v>
      </c>
      <c r="V7" s="23">
        <v>1.6</v>
      </c>
      <c r="W7" s="23">
        <v>9.4</v>
      </c>
      <c r="X7" s="23">
        <v>4.7</v>
      </c>
      <c r="Y7" s="23">
        <v>5.3</v>
      </c>
      <c r="Z7" s="23">
        <v>4</v>
      </c>
      <c r="AA7" s="23">
        <v>0.3</v>
      </c>
      <c r="AB7" s="23">
        <v>0.2</v>
      </c>
      <c r="AC7" s="23">
        <v>0.4</v>
      </c>
      <c r="AD7" s="23">
        <v>1.4</v>
      </c>
      <c r="AE7" s="23">
        <v>0.2</v>
      </c>
      <c r="AF7" s="23">
        <v>2.6</v>
      </c>
      <c r="AG7" s="23">
        <v>15.7</v>
      </c>
      <c r="AH7" s="23">
        <v>13.3</v>
      </c>
      <c r="AI7" s="23">
        <v>17.899999999999999</v>
      </c>
      <c r="AJ7" s="23">
        <v>4.5999999999999996</v>
      </c>
      <c r="AK7" s="23">
        <v>1</v>
      </c>
      <c r="AL7" s="23">
        <v>7.9</v>
      </c>
      <c r="AM7" s="23">
        <v>14.1</v>
      </c>
      <c r="AN7" s="23">
        <v>14.5</v>
      </c>
      <c r="AO7" s="23">
        <v>13.6</v>
      </c>
      <c r="AP7" s="23">
        <v>0.8</v>
      </c>
      <c r="AQ7" s="23">
        <v>0.6</v>
      </c>
      <c r="AR7" s="23">
        <v>0.9</v>
      </c>
      <c r="AS7" s="23">
        <v>69.5</v>
      </c>
      <c r="AT7" s="23">
        <v>69.099999999999994</v>
      </c>
      <c r="AU7" s="23">
        <v>69.900000000000006</v>
      </c>
    </row>
    <row r="8" spans="1:47" ht="15" x14ac:dyDescent="0.35">
      <c r="A8" s="13" t="s">
        <v>1124</v>
      </c>
      <c r="B8" s="45" t="s">
        <v>8</v>
      </c>
      <c r="C8" s="23">
        <v>19.100000000000001</v>
      </c>
      <c r="D8" s="23">
        <v>14</v>
      </c>
      <c r="E8" s="23">
        <v>26.1</v>
      </c>
      <c r="F8" s="23">
        <v>73.099999999999994</v>
      </c>
      <c r="G8" s="23">
        <v>60.1</v>
      </c>
      <c r="H8" s="23">
        <v>90.9</v>
      </c>
      <c r="I8" s="23">
        <v>1.4</v>
      </c>
      <c r="J8" s="23">
        <v>1</v>
      </c>
      <c r="K8" s="23">
        <v>2</v>
      </c>
      <c r="L8" s="23">
        <v>5.2</v>
      </c>
      <c r="M8" s="23">
        <v>1.4</v>
      </c>
      <c r="N8" s="23">
        <v>10.5</v>
      </c>
      <c r="O8" s="23">
        <v>32.299999999999997</v>
      </c>
      <c r="P8" s="23">
        <v>35.9</v>
      </c>
      <c r="Q8" s="23">
        <v>27.4</v>
      </c>
      <c r="R8" s="23">
        <v>6.3</v>
      </c>
      <c r="S8" s="23">
        <v>6.4</v>
      </c>
      <c r="T8" s="23">
        <v>6.1</v>
      </c>
      <c r="U8" s="23">
        <v>32.700000000000003</v>
      </c>
      <c r="V8" s="23">
        <v>3.9</v>
      </c>
      <c r="W8" s="23">
        <v>72.5</v>
      </c>
      <c r="X8" s="23">
        <v>5.9</v>
      </c>
      <c r="Y8" s="23">
        <v>3.8</v>
      </c>
      <c r="Z8" s="23">
        <v>8.9</v>
      </c>
      <c r="AA8" s="23">
        <v>4.5999999999999996</v>
      </c>
      <c r="AB8" s="23">
        <v>2.9</v>
      </c>
      <c r="AC8" s="23">
        <v>6.9</v>
      </c>
      <c r="AD8" s="23">
        <v>9.5</v>
      </c>
      <c r="AE8" s="23">
        <v>0.7</v>
      </c>
      <c r="AF8" s="23">
        <v>21.7</v>
      </c>
      <c r="AG8" s="23">
        <v>23.2</v>
      </c>
      <c r="AH8" s="23">
        <v>18.399999999999999</v>
      </c>
      <c r="AI8" s="23">
        <v>29.6</v>
      </c>
      <c r="AJ8" s="23">
        <v>36.4</v>
      </c>
      <c r="AK8" s="23">
        <v>2.4</v>
      </c>
      <c r="AL8" s="23">
        <v>83.3</v>
      </c>
      <c r="AM8" s="23">
        <v>12.1</v>
      </c>
      <c r="AN8" s="23">
        <v>12.5</v>
      </c>
      <c r="AO8" s="23">
        <v>11.5</v>
      </c>
      <c r="AP8" s="23">
        <v>3.5</v>
      </c>
      <c r="AQ8" s="23">
        <v>1.6</v>
      </c>
      <c r="AR8" s="23">
        <v>6.1</v>
      </c>
      <c r="AS8" s="23">
        <v>86.4</v>
      </c>
      <c r="AT8" s="23">
        <v>83.2</v>
      </c>
      <c r="AU8" s="23">
        <v>91</v>
      </c>
    </row>
    <row r="9" spans="1:47" ht="15" x14ac:dyDescent="0.35">
      <c r="A9" s="13" t="s">
        <v>1125</v>
      </c>
      <c r="B9" s="45" t="s">
        <v>9</v>
      </c>
      <c r="C9" s="23">
        <v>18.8</v>
      </c>
      <c r="D9" s="23">
        <v>12.8</v>
      </c>
      <c r="E9" s="23">
        <v>25.1</v>
      </c>
      <c r="F9" s="23">
        <v>72.099999999999994</v>
      </c>
      <c r="G9" s="23">
        <v>58.1</v>
      </c>
      <c r="H9" s="23">
        <v>86.7</v>
      </c>
      <c r="I9" s="23">
        <v>1.5</v>
      </c>
      <c r="J9" s="23">
        <v>1.3</v>
      </c>
      <c r="K9" s="23">
        <v>1.8</v>
      </c>
      <c r="L9" s="23">
        <v>4.7</v>
      </c>
      <c r="M9" s="23">
        <v>6.3</v>
      </c>
      <c r="N9" s="23">
        <v>3</v>
      </c>
      <c r="O9" s="23">
        <v>29.9</v>
      </c>
      <c r="P9" s="23">
        <v>29.2</v>
      </c>
      <c r="Q9" s="23">
        <v>30.5</v>
      </c>
      <c r="R9" s="23">
        <v>5</v>
      </c>
      <c r="S9" s="23">
        <v>6.2</v>
      </c>
      <c r="T9" s="23">
        <v>3.6</v>
      </c>
      <c r="U9" s="23">
        <v>33.6</v>
      </c>
      <c r="V9" s="23">
        <v>7.9</v>
      </c>
      <c r="W9" s="23">
        <v>60.6</v>
      </c>
      <c r="X9" s="23">
        <v>5.5</v>
      </c>
      <c r="Y9" s="23">
        <v>3.4</v>
      </c>
      <c r="Z9" s="23">
        <v>7.7</v>
      </c>
      <c r="AA9" s="23">
        <v>0.4</v>
      </c>
      <c r="AB9" s="23">
        <v>0.3</v>
      </c>
      <c r="AC9" s="23">
        <v>0.5</v>
      </c>
      <c r="AD9" s="23">
        <v>0.7</v>
      </c>
      <c r="AE9" s="23">
        <v>0.2</v>
      </c>
      <c r="AF9" s="23">
        <v>1.2</v>
      </c>
      <c r="AG9" s="23">
        <v>18.2</v>
      </c>
      <c r="AH9" s="23">
        <v>14.6</v>
      </c>
      <c r="AI9" s="23">
        <v>22</v>
      </c>
      <c r="AJ9" s="23">
        <v>28.3</v>
      </c>
      <c r="AK9" s="23">
        <v>1.5</v>
      </c>
      <c r="AL9" s="23">
        <v>56.3</v>
      </c>
      <c r="AM9" s="23">
        <v>12.7</v>
      </c>
      <c r="AN9" s="23">
        <v>14.2</v>
      </c>
      <c r="AO9" s="23">
        <v>11.1</v>
      </c>
      <c r="AP9" s="23">
        <v>2.6</v>
      </c>
      <c r="AQ9" s="23">
        <v>1</v>
      </c>
      <c r="AR9" s="23">
        <v>4.2</v>
      </c>
      <c r="AS9" s="23">
        <v>87.2</v>
      </c>
      <c r="AT9" s="23">
        <v>81.3</v>
      </c>
      <c r="AU9" s="23">
        <v>93.3</v>
      </c>
    </row>
    <row r="10" spans="1:47" ht="15" x14ac:dyDescent="0.35">
      <c r="A10" s="13" t="s">
        <v>1126</v>
      </c>
      <c r="B10" s="45" t="s">
        <v>10</v>
      </c>
      <c r="C10" s="23">
        <v>18.399999999999999</v>
      </c>
      <c r="D10" s="23">
        <v>11.7</v>
      </c>
      <c r="E10" s="23">
        <v>23</v>
      </c>
      <c r="F10" s="23">
        <v>74.3</v>
      </c>
      <c r="G10" s="23">
        <v>62.1</v>
      </c>
      <c r="H10" s="23">
        <v>82.9</v>
      </c>
      <c r="I10" s="23">
        <v>1.4</v>
      </c>
      <c r="J10" s="23">
        <v>1.3</v>
      </c>
      <c r="K10" s="23">
        <v>1.5</v>
      </c>
      <c r="L10" s="23">
        <v>1.5</v>
      </c>
      <c r="M10" s="23">
        <v>1.6</v>
      </c>
      <c r="N10" s="23">
        <v>1.5</v>
      </c>
      <c r="O10" s="23">
        <v>29.2</v>
      </c>
      <c r="P10" s="23">
        <v>29.8</v>
      </c>
      <c r="Q10" s="23">
        <v>28.8</v>
      </c>
      <c r="R10" s="23">
        <v>5.6</v>
      </c>
      <c r="S10" s="23">
        <v>6.9</v>
      </c>
      <c r="T10" s="23">
        <v>4.5999999999999996</v>
      </c>
      <c r="U10" s="23">
        <v>16.8</v>
      </c>
      <c r="V10" s="23">
        <v>6.6</v>
      </c>
      <c r="W10" s="23">
        <v>23.8</v>
      </c>
      <c r="X10" s="23">
        <v>3.9</v>
      </c>
      <c r="Y10" s="23">
        <v>2.7</v>
      </c>
      <c r="Z10" s="23">
        <v>4.7</v>
      </c>
      <c r="AA10" s="23">
        <v>1.2</v>
      </c>
      <c r="AB10" s="23">
        <v>2.5</v>
      </c>
      <c r="AC10" s="23">
        <v>0.2</v>
      </c>
      <c r="AD10" s="23">
        <v>2.2999999999999998</v>
      </c>
      <c r="AE10" s="23">
        <v>2</v>
      </c>
      <c r="AF10" s="23">
        <v>2.5</v>
      </c>
      <c r="AG10" s="23">
        <v>20.6</v>
      </c>
      <c r="AH10" s="23">
        <v>15.4</v>
      </c>
      <c r="AI10" s="23">
        <v>24.1</v>
      </c>
      <c r="AJ10" s="23">
        <v>10.8</v>
      </c>
      <c r="AK10" s="23">
        <v>0.8</v>
      </c>
      <c r="AL10" s="23">
        <v>17.7</v>
      </c>
      <c r="AM10" s="23">
        <v>11.1</v>
      </c>
      <c r="AN10" s="23">
        <v>11.2</v>
      </c>
      <c r="AO10" s="23">
        <v>11</v>
      </c>
      <c r="AP10" s="23">
        <v>1.7</v>
      </c>
      <c r="AQ10" s="23">
        <v>1.1000000000000001</v>
      </c>
      <c r="AR10" s="23">
        <v>2.1</v>
      </c>
      <c r="AS10" s="23">
        <v>74</v>
      </c>
      <c r="AT10" s="23">
        <v>74.5</v>
      </c>
      <c r="AU10" s="23">
        <v>73.7</v>
      </c>
    </row>
    <row r="11" spans="1:47" ht="15" x14ac:dyDescent="0.35">
      <c r="A11" s="13" t="s">
        <v>1127</v>
      </c>
      <c r="B11" s="45" t="s">
        <v>11</v>
      </c>
      <c r="C11" s="23">
        <v>25.3</v>
      </c>
      <c r="D11" s="23">
        <v>12.3</v>
      </c>
      <c r="E11" s="23">
        <v>29.8</v>
      </c>
      <c r="F11" s="23">
        <v>81.2</v>
      </c>
      <c r="G11" s="23">
        <v>58.5</v>
      </c>
      <c r="H11" s="23">
        <v>89.2</v>
      </c>
      <c r="I11" s="23">
        <v>1.9</v>
      </c>
      <c r="J11" s="23">
        <v>1.3</v>
      </c>
      <c r="K11" s="23">
        <v>2.1</v>
      </c>
      <c r="L11" s="23">
        <v>10.9</v>
      </c>
      <c r="M11" s="23">
        <v>5.8</v>
      </c>
      <c r="N11" s="23">
        <v>12.7</v>
      </c>
      <c r="O11" s="23">
        <v>38.700000000000003</v>
      </c>
      <c r="P11" s="23">
        <v>38.5</v>
      </c>
      <c r="Q11" s="23">
        <v>38.700000000000003</v>
      </c>
      <c r="R11" s="23">
        <v>7.4</v>
      </c>
      <c r="S11" s="23">
        <v>7</v>
      </c>
      <c r="T11" s="23">
        <v>7.6</v>
      </c>
      <c r="U11" s="23">
        <v>49.6</v>
      </c>
      <c r="V11" s="23">
        <v>10.5</v>
      </c>
      <c r="W11" s="23">
        <v>63.5</v>
      </c>
      <c r="X11" s="23">
        <v>6.7</v>
      </c>
      <c r="Y11" s="23">
        <v>2.4</v>
      </c>
      <c r="Z11" s="23">
        <v>8.1999999999999993</v>
      </c>
      <c r="AA11" s="23">
        <v>0.3</v>
      </c>
      <c r="AB11" s="23">
        <v>0.3</v>
      </c>
      <c r="AC11" s="23">
        <v>0.2</v>
      </c>
      <c r="AD11" s="23">
        <v>10.3</v>
      </c>
      <c r="AE11" s="23">
        <v>0.8</v>
      </c>
      <c r="AF11" s="23">
        <v>13.6</v>
      </c>
      <c r="AG11" s="23">
        <v>25.8</v>
      </c>
      <c r="AH11" s="23">
        <v>17.399999999999999</v>
      </c>
      <c r="AI11" s="23">
        <v>28.7</v>
      </c>
      <c r="AJ11" s="23">
        <v>26.1</v>
      </c>
      <c r="AK11" s="23">
        <v>2.1</v>
      </c>
      <c r="AL11" s="23">
        <v>34.6</v>
      </c>
      <c r="AM11" s="23">
        <v>9.4</v>
      </c>
      <c r="AN11" s="23">
        <v>9.5</v>
      </c>
      <c r="AO11" s="23">
        <v>9.4</v>
      </c>
      <c r="AP11" s="23">
        <v>3.6</v>
      </c>
      <c r="AQ11" s="23">
        <v>1.3</v>
      </c>
      <c r="AR11" s="23">
        <v>4.4000000000000004</v>
      </c>
      <c r="AS11" s="23">
        <v>87</v>
      </c>
      <c r="AT11" s="23">
        <v>80.2</v>
      </c>
      <c r="AU11" s="23">
        <v>89.4</v>
      </c>
    </row>
    <row r="12" spans="1:47" ht="15" x14ac:dyDescent="0.35">
      <c r="A12" s="13" t="s">
        <v>1128</v>
      </c>
      <c r="B12" s="45" t="s">
        <v>12</v>
      </c>
      <c r="C12" s="23">
        <v>19.899999999999999</v>
      </c>
      <c r="D12" s="23">
        <v>16.8</v>
      </c>
      <c r="E12" s="23">
        <v>22.8</v>
      </c>
      <c r="F12" s="23">
        <v>75.599999999999994</v>
      </c>
      <c r="G12" s="23">
        <v>63.5</v>
      </c>
      <c r="H12" s="23">
        <v>87.1</v>
      </c>
      <c r="I12" s="23">
        <v>2</v>
      </c>
      <c r="J12" s="23">
        <v>1.1000000000000001</v>
      </c>
      <c r="K12" s="23">
        <v>2.7</v>
      </c>
      <c r="L12" s="23">
        <v>5.8</v>
      </c>
      <c r="M12" s="23">
        <v>4.5</v>
      </c>
      <c r="N12" s="23">
        <v>7</v>
      </c>
      <c r="O12" s="23">
        <v>38.1</v>
      </c>
      <c r="P12" s="23">
        <v>37.799999999999997</v>
      </c>
      <c r="Q12" s="23">
        <v>38.299999999999997</v>
      </c>
      <c r="R12" s="23">
        <v>8.9</v>
      </c>
      <c r="S12" s="23">
        <v>10.5</v>
      </c>
      <c r="T12" s="23">
        <v>7.4</v>
      </c>
      <c r="U12" s="23">
        <v>54.5</v>
      </c>
      <c r="V12" s="23">
        <v>21.2</v>
      </c>
      <c r="W12" s="23">
        <v>85.8</v>
      </c>
      <c r="X12" s="23">
        <v>7.7</v>
      </c>
      <c r="Y12" s="23">
        <v>5.4</v>
      </c>
      <c r="Z12" s="23">
        <v>9.9</v>
      </c>
      <c r="AA12" s="23">
        <v>3.7</v>
      </c>
      <c r="AB12" s="23">
        <v>3</v>
      </c>
      <c r="AC12" s="23">
        <v>4.3</v>
      </c>
      <c r="AD12" s="23">
        <v>8.3000000000000007</v>
      </c>
      <c r="AE12" s="23">
        <v>1.9</v>
      </c>
      <c r="AF12" s="23">
        <v>14.4</v>
      </c>
      <c r="AG12" s="23">
        <v>28.2</v>
      </c>
      <c r="AH12" s="23">
        <v>24.4</v>
      </c>
      <c r="AI12" s="23">
        <v>31.9</v>
      </c>
      <c r="AJ12" s="23">
        <v>43.9</v>
      </c>
      <c r="AK12" s="23">
        <v>9.6999999999999993</v>
      </c>
      <c r="AL12" s="23">
        <v>76</v>
      </c>
      <c r="AM12" s="23">
        <v>9.6999999999999993</v>
      </c>
      <c r="AN12" s="23">
        <v>10.5</v>
      </c>
      <c r="AO12" s="23">
        <v>9</v>
      </c>
      <c r="AP12" s="23">
        <v>3.9</v>
      </c>
      <c r="AQ12" s="23">
        <v>2.7</v>
      </c>
      <c r="AR12" s="23">
        <v>5.0999999999999996</v>
      </c>
      <c r="AS12" s="23">
        <v>89.1</v>
      </c>
      <c r="AT12" s="23">
        <v>85.9</v>
      </c>
      <c r="AU12" s="23">
        <v>92.1</v>
      </c>
    </row>
    <row r="13" spans="1:47" ht="15" x14ac:dyDescent="0.35">
      <c r="A13" s="13" t="s">
        <v>1129</v>
      </c>
      <c r="B13" s="45" t="s">
        <v>13</v>
      </c>
      <c r="C13" s="23">
        <v>15.7</v>
      </c>
      <c r="D13" s="23">
        <v>10.6</v>
      </c>
      <c r="E13" s="23">
        <v>27.8</v>
      </c>
      <c r="F13" s="23">
        <v>62.1</v>
      </c>
      <c r="G13" s="23">
        <v>50.6</v>
      </c>
      <c r="H13" s="23">
        <v>89.3</v>
      </c>
      <c r="I13" s="23">
        <v>1.3</v>
      </c>
      <c r="J13" s="23">
        <v>1.2</v>
      </c>
      <c r="K13" s="23">
        <v>1.7</v>
      </c>
      <c r="L13" s="23">
        <v>1.4</v>
      </c>
      <c r="M13" s="23">
        <v>1.3</v>
      </c>
      <c r="N13" s="23">
        <v>1.4</v>
      </c>
      <c r="O13" s="23">
        <v>29.8</v>
      </c>
      <c r="P13" s="23">
        <v>28.8</v>
      </c>
      <c r="Q13" s="23">
        <v>32.200000000000003</v>
      </c>
      <c r="R13" s="23">
        <v>9.6999999999999993</v>
      </c>
      <c r="S13" s="23">
        <v>10.6</v>
      </c>
      <c r="T13" s="23">
        <v>7.4</v>
      </c>
      <c r="U13" s="23">
        <v>5.9</v>
      </c>
      <c r="V13" s="23">
        <v>1.5</v>
      </c>
      <c r="W13" s="23">
        <v>16.399999999999999</v>
      </c>
      <c r="X13" s="23">
        <v>4</v>
      </c>
      <c r="Y13" s="23">
        <v>2.5</v>
      </c>
      <c r="Z13" s="23">
        <v>7.6</v>
      </c>
      <c r="AA13" s="23">
        <v>1.2</v>
      </c>
      <c r="AB13" s="23">
        <v>1.3</v>
      </c>
      <c r="AC13" s="23">
        <v>0.7</v>
      </c>
      <c r="AD13" s="23">
        <v>9.4</v>
      </c>
      <c r="AE13" s="23">
        <v>1.6</v>
      </c>
      <c r="AF13" s="23">
        <v>27.9</v>
      </c>
      <c r="AG13" s="23">
        <v>19.7</v>
      </c>
      <c r="AH13" s="23">
        <v>15.4</v>
      </c>
      <c r="AI13" s="23">
        <v>30.1</v>
      </c>
      <c r="AJ13" s="23">
        <v>9.1999999999999993</v>
      </c>
      <c r="AK13" s="23">
        <v>0.7</v>
      </c>
      <c r="AL13" s="23">
        <v>29.4</v>
      </c>
      <c r="AM13" s="23">
        <v>12.7</v>
      </c>
      <c r="AN13" s="23">
        <v>14</v>
      </c>
      <c r="AO13" s="23">
        <v>9.6999999999999993</v>
      </c>
      <c r="AP13" s="23">
        <v>1.3</v>
      </c>
      <c r="AQ13" s="23">
        <v>0.6</v>
      </c>
      <c r="AR13" s="23">
        <v>3</v>
      </c>
      <c r="AS13" s="23">
        <v>81.900000000000006</v>
      </c>
      <c r="AT13" s="23">
        <v>78.400000000000006</v>
      </c>
      <c r="AU13" s="23">
        <v>90.3</v>
      </c>
    </row>
    <row r="14" spans="1:47" ht="15" x14ac:dyDescent="0.35">
      <c r="A14" s="13" t="s">
        <v>1130</v>
      </c>
      <c r="B14" s="45" t="s">
        <v>14</v>
      </c>
      <c r="C14" s="23">
        <v>27.8</v>
      </c>
      <c r="D14" s="23">
        <v>17.399999999999999</v>
      </c>
      <c r="E14" s="23">
        <v>30.8</v>
      </c>
      <c r="F14" s="23">
        <v>83.9</v>
      </c>
      <c r="G14" s="23">
        <v>63.4</v>
      </c>
      <c r="H14" s="23">
        <v>89.6</v>
      </c>
      <c r="I14" s="23">
        <v>2.1</v>
      </c>
      <c r="J14" s="23">
        <v>2.2000000000000002</v>
      </c>
      <c r="K14" s="23">
        <v>2.1</v>
      </c>
      <c r="L14" s="23">
        <v>6.7</v>
      </c>
      <c r="M14" s="23">
        <v>0.2</v>
      </c>
      <c r="N14" s="23">
        <v>8.6</v>
      </c>
      <c r="O14" s="23">
        <v>30.6</v>
      </c>
      <c r="P14" s="23">
        <v>31.8</v>
      </c>
      <c r="Q14" s="23">
        <v>30.3</v>
      </c>
      <c r="R14" s="23">
        <v>6.1</v>
      </c>
      <c r="S14" s="23">
        <v>10.1</v>
      </c>
      <c r="T14" s="23">
        <v>4.9000000000000004</v>
      </c>
      <c r="U14" s="23">
        <v>35.299999999999997</v>
      </c>
      <c r="V14" s="23">
        <v>1.9</v>
      </c>
      <c r="W14" s="23">
        <v>44.7</v>
      </c>
      <c r="X14" s="23">
        <v>6.4</v>
      </c>
      <c r="Y14" s="23">
        <v>2.2000000000000002</v>
      </c>
      <c r="Z14" s="23">
        <v>7.6</v>
      </c>
      <c r="AA14" s="23">
        <v>0.8</v>
      </c>
      <c r="AB14" s="23">
        <v>0.2</v>
      </c>
      <c r="AC14" s="23">
        <v>0.9</v>
      </c>
      <c r="AD14" s="23">
        <v>8.5</v>
      </c>
      <c r="AE14" s="23">
        <v>0.2</v>
      </c>
      <c r="AF14" s="23">
        <v>10.9</v>
      </c>
      <c r="AG14" s="23">
        <v>25.2</v>
      </c>
      <c r="AH14" s="23">
        <v>15.3</v>
      </c>
      <c r="AI14" s="23">
        <v>28</v>
      </c>
      <c r="AJ14" s="23">
        <v>22.1</v>
      </c>
      <c r="AK14" s="23">
        <v>0.6</v>
      </c>
      <c r="AL14" s="23">
        <v>28.2</v>
      </c>
      <c r="AM14" s="23">
        <v>8.5</v>
      </c>
      <c r="AN14" s="23">
        <v>9.6999999999999993</v>
      </c>
      <c r="AO14" s="23">
        <v>8.1</v>
      </c>
      <c r="AP14" s="23">
        <v>3.8</v>
      </c>
      <c r="AQ14" s="23">
        <v>1.1000000000000001</v>
      </c>
      <c r="AR14" s="23">
        <v>4.5999999999999996</v>
      </c>
      <c r="AS14" s="23">
        <v>87.1</v>
      </c>
      <c r="AT14" s="23">
        <v>75.900000000000006</v>
      </c>
      <c r="AU14" s="23">
        <v>90.2</v>
      </c>
    </row>
    <row r="15" spans="1:47" ht="15" x14ac:dyDescent="0.35">
      <c r="A15" s="13" t="s">
        <v>1131</v>
      </c>
      <c r="B15" s="45" t="s">
        <v>15</v>
      </c>
      <c r="C15" s="23">
        <v>10.7</v>
      </c>
      <c r="D15" s="23">
        <v>9.4</v>
      </c>
      <c r="E15" s="23">
        <v>16.7</v>
      </c>
      <c r="F15" s="23">
        <v>47.1</v>
      </c>
      <c r="G15" s="23">
        <v>43.4</v>
      </c>
      <c r="H15" s="23">
        <v>64</v>
      </c>
      <c r="I15" s="23">
        <v>2</v>
      </c>
      <c r="J15" s="23">
        <v>1.9</v>
      </c>
      <c r="K15" s="23">
        <v>2.6</v>
      </c>
      <c r="L15" s="23">
        <v>6.8</v>
      </c>
      <c r="M15" s="23">
        <v>7.4</v>
      </c>
      <c r="N15" s="23">
        <v>3.8</v>
      </c>
      <c r="O15" s="23">
        <v>32.5</v>
      </c>
      <c r="P15" s="23">
        <v>31.5</v>
      </c>
      <c r="Q15" s="23">
        <v>37.1</v>
      </c>
      <c r="R15" s="23">
        <v>14</v>
      </c>
      <c r="S15" s="23">
        <v>15</v>
      </c>
      <c r="T15" s="23">
        <v>9.4</v>
      </c>
      <c r="U15" s="23">
        <v>5.9</v>
      </c>
      <c r="V15" s="23">
        <v>3.7</v>
      </c>
      <c r="W15" s="23">
        <v>16.2</v>
      </c>
      <c r="X15" s="23">
        <v>4.0999999999999996</v>
      </c>
      <c r="Y15" s="23">
        <v>4</v>
      </c>
      <c r="Z15" s="23">
        <v>4.8</v>
      </c>
      <c r="AA15" s="23">
        <v>5.3</v>
      </c>
      <c r="AB15" s="23">
        <v>6.2</v>
      </c>
      <c r="AC15" s="23">
        <v>1.1000000000000001</v>
      </c>
      <c r="AD15" s="23">
        <v>5.2</v>
      </c>
      <c r="AE15" s="23">
        <v>2</v>
      </c>
      <c r="AF15" s="23">
        <v>20</v>
      </c>
      <c r="AG15" s="23">
        <v>21.7</v>
      </c>
      <c r="AH15" s="23">
        <v>20.6</v>
      </c>
      <c r="AI15" s="23">
        <v>26.8</v>
      </c>
      <c r="AJ15" s="23">
        <v>7.2</v>
      </c>
      <c r="AK15" s="23">
        <v>2.9</v>
      </c>
      <c r="AL15" s="23">
        <v>27.3</v>
      </c>
      <c r="AM15" s="23">
        <v>16.3</v>
      </c>
      <c r="AN15" s="23">
        <v>16.5</v>
      </c>
      <c r="AO15" s="23">
        <v>15.7</v>
      </c>
      <c r="AP15" s="23">
        <v>1.2</v>
      </c>
      <c r="AQ15" s="23">
        <v>1</v>
      </c>
      <c r="AR15" s="23">
        <v>1.7</v>
      </c>
      <c r="AS15" s="23">
        <v>74.599999999999994</v>
      </c>
      <c r="AT15" s="23">
        <v>74</v>
      </c>
      <c r="AU15" s="23">
        <v>77.2</v>
      </c>
    </row>
    <row r="16" spans="1:47" ht="15" x14ac:dyDescent="0.35">
      <c r="A16" s="13" t="s">
        <v>1132</v>
      </c>
      <c r="B16" s="45" t="s">
        <v>16</v>
      </c>
      <c r="C16" s="23">
        <v>24.5</v>
      </c>
      <c r="D16" s="23">
        <v>15.9</v>
      </c>
      <c r="E16" s="23">
        <v>30.1</v>
      </c>
      <c r="F16" s="23">
        <v>68.3</v>
      </c>
      <c r="G16" s="23">
        <v>47.1</v>
      </c>
      <c r="H16" s="23">
        <v>82.2</v>
      </c>
      <c r="I16" s="23">
        <v>3.4</v>
      </c>
      <c r="J16" s="23">
        <v>1.8</v>
      </c>
      <c r="K16" s="23">
        <v>4.5</v>
      </c>
      <c r="L16" s="23">
        <v>5.2</v>
      </c>
      <c r="M16" s="23">
        <v>6</v>
      </c>
      <c r="N16" s="23">
        <v>4.7</v>
      </c>
      <c r="O16" s="23">
        <v>50.4</v>
      </c>
      <c r="P16" s="23">
        <v>44.8</v>
      </c>
      <c r="Q16" s="23">
        <v>54</v>
      </c>
      <c r="R16" s="23">
        <v>13.9</v>
      </c>
      <c r="S16" s="23">
        <v>15.5</v>
      </c>
      <c r="T16" s="23">
        <v>12.9</v>
      </c>
      <c r="U16" s="23">
        <v>30.1</v>
      </c>
      <c r="V16" s="23">
        <v>10</v>
      </c>
      <c r="W16" s="23">
        <v>43.3</v>
      </c>
      <c r="X16" s="23">
        <v>4.3</v>
      </c>
      <c r="Y16" s="23">
        <v>2.4</v>
      </c>
      <c r="Z16" s="23">
        <v>5.6</v>
      </c>
      <c r="AA16" s="23">
        <v>9.1</v>
      </c>
      <c r="AB16" s="23">
        <v>22</v>
      </c>
      <c r="AC16" s="23">
        <v>0.6</v>
      </c>
      <c r="AD16" s="23">
        <v>56</v>
      </c>
      <c r="AE16" s="23">
        <v>16.8</v>
      </c>
      <c r="AF16" s="23">
        <v>81.8</v>
      </c>
      <c r="AG16" s="23">
        <v>27.5</v>
      </c>
      <c r="AH16" s="23">
        <v>15.9</v>
      </c>
      <c r="AI16" s="23">
        <v>35.1</v>
      </c>
      <c r="AJ16" s="23">
        <v>43.2</v>
      </c>
      <c r="AK16" s="23">
        <v>2.7</v>
      </c>
      <c r="AL16" s="23">
        <v>69.900000000000006</v>
      </c>
      <c r="AM16" s="23">
        <v>16.100000000000001</v>
      </c>
      <c r="AN16" s="23">
        <v>17.3</v>
      </c>
      <c r="AO16" s="23">
        <v>15.3</v>
      </c>
      <c r="AP16" s="23">
        <v>1.2</v>
      </c>
      <c r="AQ16" s="23">
        <v>0.6</v>
      </c>
      <c r="AR16" s="23">
        <v>1.6</v>
      </c>
      <c r="AS16" s="23">
        <v>90.7</v>
      </c>
      <c r="AT16" s="23">
        <v>87.5</v>
      </c>
      <c r="AU16" s="23">
        <v>92.9</v>
      </c>
    </row>
    <row r="17" spans="1:47" ht="15" x14ac:dyDescent="0.35">
      <c r="A17" s="13" t="s">
        <v>1133</v>
      </c>
      <c r="B17" s="45" t="s">
        <v>17</v>
      </c>
      <c r="C17" s="23">
        <v>18.899999999999999</v>
      </c>
      <c r="D17" s="23">
        <v>13.1</v>
      </c>
      <c r="E17" s="23">
        <v>24.6</v>
      </c>
      <c r="F17" s="23">
        <v>77.400000000000006</v>
      </c>
      <c r="G17" s="23">
        <v>64.599999999999994</v>
      </c>
      <c r="H17" s="23">
        <v>90</v>
      </c>
      <c r="I17" s="23">
        <v>2.1</v>
      </c>
      <c r="J17" s="23">
        <v>1.4</v>
      </c>
      <c r="K17" s="23">
        <v>2.7</v>
      </c>
      <c r="L17" s="23">
        <v>4.3</v>
      </c>
      <c r="M17" s="23">
        <v>6.5</v>
      </c>
      <c r="N17" s="23">
        <v>2.2000000000000002</v>
      </c>
      <c r="O17" s="23">
        <v>35.9</v>
      </c>
      <c r="P17" s="23">
        <v>41</v>
      </c>
      <c r="Q17" s="23">
        <v>30.9</v>
      </c>
      <c r="R17" s="23">
        <v>5.3</v>
      </c>
      <c r="S17" s="23">
        <v>6.3</v>
      </c>
      <c r="T17" s="23">
        <v>4.4000000000000004</v>
      </c>
      <c r="U17" s="23">
        <v>46</v>
      </c>
      <c r="V17" s="23">
        <v>14.3</v>
      </c>
      <c r="W17" s="23">
        <v>77.400000000000006</v>
      </c>
      <c r="X17" s="23">
        <v>7.3</v>
      </c>
      <c r="Y17" s="23">
        <v>3.6</v>
      </c>
      <c r="Z17" s="23">
        <v>11</v>
      </c>
      <c r="AA17" s="23">
        <v>2.1</v>
      </c>
      <c r="AB17" s="23">
        <v>2.1</v>
      </c>
      <c r="AC17" s="23">
        <v>2</v>
      </c>
      <c r="AD17" s="23">
        <v>2.6</v>
      </c>
      <c r="AE17" s="23">
        <v>0.3</v>
      </c>
      <c r="AF17" s="23">
        <v>5</v>
      </c>
      <c r="AG17" s="23">
        <v>19.2</v>
      </c>
      <c r="AH17" s="23">
        <v>16.100000000000001</v>
      </c>
      <c r="AI17" s="23">
        <v>22.2</v>
      </c>
      <c r="AJ17" s="23">
        <v>35.9</v>
      </c>
      <c r="AK17" s="23">
        <v>8.3000000000000007</v>
      </c>
      <c r="AL17" s="23">
        <v>63.2</v>
      </c>
      <c r="AM17" s="23">
        <v>10</v>
      </c>
      <c r="AN17" s="23">
        <v>11.8</v>
      </c>
      <c r="AO17" s="23">
        <v>8.1999999999999993</v>
      </c>
      <c r="AP17" s="23">
        <v>4.8</v>
      </c>
      <c r="AQ17" s="23">
        <v>2.2000000000000002</v>
      </c>
      <c r="AR17" s="23">
        <v>7.3</v>
      </c>
      <c r="AS17" s="23">
        <v>91.3</v>
      </c>
      <c r="AT17" s="23">
        <v>85.7</v>
      </c>
      <c r="AU17" s="23">
        <v>96.8</v>
      </c>
    </row>
    <row r="18" spans="1:47" ht="15" x14ac:dyDescent="0.35">
      <c r="A18" s="13" t="s">
        <v>1134</v>
      </c>
      <c r="B18" s="45" t="s">
        <v>18</v>
      </c>
      <c r="C18" s="23">
        <v>28.7</v>
      </c>
      <c r="D18" s="23">
        <v>20</v>
      </c>
      <c r="E18" s="23">
        <v>34.1</v>
      </c>
      <c r="F18" s="23">
        <v>79</v>
      </c>
      <c r="G18" s="23">
        <v>65.2</v>
      </c>
      <c r="H18" s="23">
        <v>87.5</v>
      </c>
      <c r="I18" s="23">
        <v>1.1000000000000001</v>
      </c>
      <c r="J18" s="23">
        <v>1</v>
      </c>
      <c r="K18" s="23">
        <v>1.1000000000000001</v>
      </c>
      <c r="L18" s="23">
        <v>1.8</v>
      </c>
      <c r="M18" s="23">
        <v>2.8</v>
      </c>
      <c r="N18" s="23">
        <v>1.1000000000000001</v>
      </c>
      <c r="O18" s="23">
        <v>36.1</v>
      </c>
      <c r="P18" s="23">
        <v>36.700000000000003</v>
      </c>
      <c r="Q18" s="23">
        <v>35.700000000000003</v>
      </c>
      <c r="R18" s="23">
        <v>2.2999999999999998</v>
      </c>
      <c r="S18" s="23">
        <v>2.2999999999999998</v>
      </c>
      <c r="T18" s="23">
        <v>2.2999999999999998</v>
      </c>
      <c r="U18" s="23">
        <v>22.6</v>
      </c>
      <c r="V18" s="23">
        <v>4.5</v>
      </c>
      <c r="W18" s="23">
        <v>33.799999999999997</v>
      </c>
      <c r="X18" s="23">
        <v>2</v>
      </c>
      <c r="Y18" s="23">
        <v>1.2</v>
      </c>
      <c r="Z18" s="23">
        <v>2.6</v>
      </c>
      <c r="AA18" s="23">
        <v>0.1</v>
      </c>
      <c r="AB18" s="23">
        <v>0.2</v>
      </c>
      <c r="AC18" s="23">
        <v>0</v>
      </c>
      <c r="AD18" s="23">
        <v>0.6</v>
      </c>
      <c r="AE18" s="23">
        <v>0.3</v>
      </c>
      <c r="AF18" s="23">
        <v>0.8</v>
      </c>
      <c r="AG18" s="23">
        <v>18.100000000000001</v>
      </c>
      <c r="AH18" s="23">
        <v>14.3</v>
      </c>
      <c r="AI18" s="23">
        <v>20.399999999999999</v>
      </c>
      <c r="AJ18" s="23">
        <v>24.6</v>
      </c>
      <c r="AK18" s="23">
        <v>0.5</v>
      </c>
      <c r="AL18" s="23">
        <v>39.4</v>
      </c>
      <c r="AM18" s="23">
        <v>7.5</v>
      </c>
      <c r="AN18" s="23">
        <v>10.199999999999999</v>
      </c>
      <c r="AO18" s="23">
        <v>5.9</v>
      </c>
      <c r="AP18" s="23">
        <v>0.8</v>
      </c>
      <c r="AQ18" s="23">
        <v>0.3</v>
      </c>
      <c r="AR18" s="23">
        <v>1</v>
      </c>
      <c r="AS18" s="23">
        <v>86</v>
      </c>
      <c r="AT18" s="23">
        <v>83.5</v>
      </c>
      <c r="AU18" s="23">
        <v>87.5</v>
      </c>
    </row>
    <row r="19" spans="1:47" ht="15" x14ac:dyDescent="0.35">
      <c r="A19" s="13" t="s">
        <v>1135</v>
      </c>
      <c r="B19" s="45" t="s">
        <v>19</v>
      </c>
      <c r="C19" s="23">
        <v>10.6</v>
      </c>
      <c r="D19" s="23">
        <v>7.8</v>
      </c>
      <c r="E19" s="23">
        <v>13</v>
      </c>
      <c r="F19" s="23">
        <v>56.5</v>
      </c>
      <c r="G19" s="23">
        <v>41.9</v>
      </c>
      <c r="H19" s="23">
        <v>68.400000000000006</v>
      </c>
      <c r="I19" s="23">
        <v>1.4</v>
      </c>
      <c r="J19" s="23">
        <v>1.2</v>
      </c>
      <c r="K19" s="23">
        <v>1.6</v>
      </c>
      <c r="L19" s="23">
        <v>2.2999999999999998</v>
      </c>
      <c r="M19" s="23">
        <v>2.6</v>
      </c>
      <c r="N19" s="23">
        <v>2.1</v>
      </c>
      <c r="O19" s="23">
        <v>25.1</v>
      </c>
      <c r="P19" s="23">
        <v>25.8</v>
      </c>
      <c r="Q19" s="23">
        <v>24.5</v>
      </c>
      <c r="R19" s="23">
        <v>3.8</v>
      </c>
      <c r="S19" s="23">
        <v>4.9000000000000004</v>
      </c>
      <c r="T19" s="23">
        <v>2.9</v>
      </c>
      <c r="U19" s="23">
        <v>14.8</v>
      </c>
      <c r="V19" s="23">
        <v>6.5</v>
      </c>
      <c r="W19" s="23">
        <v>21.7</v>
      </c>
      <c r="X19" s="23">
        <v>3.6</v>
      </c>
      <c r="Y19" s="23">
        <v>2</v>
      </c>
      <c r="Z19" s="23">
        <v>4.8</v>
      </c>
      <c r="AA19" s="23">
        <v>0.5</v>
      </c>
      <c r="AB19" s="23">
        <v>0.5</v>
      </c>
      <c r="AC19" s="23">
        <v>0.4</v>
      </c>
      <c r="AD19" s="23">
        <v>1.3</v>
      </c>
      <c r="AE19" s="23">
        <v>0.3</v>
      </c>
      <c r="AF19" s="23">
        <v>2.1</v>
      </c>
      <c r="AG19" s="23">
        <v>12.4</v>
      </c>
      <c r="AH19" s="23">
        <v>12.2</v>
      </c>
      <c r="AI19" s="23">
        <v>12.5</v>
      </c>
      <c r="AJ19" s="23">
        <v>23</v>
      </c>
      <c r="AK19" s="23">
        <v>4.5999999999999996</v>
      </c>
      <c r="AL19" s="23">
        <v>38</v>
      </c>
      <c r="AM19" s="23">
        <v>15.7</v>
      </c>
      <c r="AN19" s="23">
        <v>16.7</v>
      </c>
      <c r="AO19" s="23">
        <v>14.9</v>
      </c>
      <c r="AP19" s="23">
        <v>1</v>
      </c>
      <c r="AQ19" s="23">
        <v>0.7</v>
      </c>
      <c r="AR19" s="23">
        <v>1.2</v>
      </c>
      <c r="AS19" s="23">
        <v>78</v>
      </c>
      <c r="AT19" s="23">
        <v>74.400000000000006</v>
      </c>
      <c r="AU19" s="23">
        <v>81</v>
      </c>
    </row>
    <row r="20" spans="1:47" ht="15" x14ac:dyDescent="0.35">
      <c r="A20" s="13" t="s">
        <v>1136</v>
      </c>
      <c r="B20" s="45" t="s">
        <v>20</v>
      </c>
      <c r="C20" s="23">
        <v>15.5</v>
      </c>
      <c r="D20" s="23">
        <v>9.9</v>
      </c>
      <c r="E20" s="23">
        <v>18.100000000000001</v>
      </c>
      <c r="F20" s="23">
        <v>69.900000000000006</v>
      </c>
      <c r="G20" s="23">
        <v>50.7</v>
      </c>
      <c r="H20" s="23">
        <v>79</v>
      </c>
      <c r="I20" s="23">
        <v>1.6</v>
      </c>
      <c r="J20" s="23">
        <v>0.6</v>
      </c>
      <c r="K20" s="23">
        <v>2.1</v>
      </c>
      <c r="L20" s="23">
        <v>5.4</v>
      </c>
      <c r="M20" s="23">
        <v>4.4000000000000004</v>
      </c>
      <c r="N20" s="23">
        <v>6</v>
      </c>
      <c r="O20" s="23">
        <v>32.700000000000003</v>
      </c>
      <c r="P20" s="23">
        <v>27.7</v>
      </c>
      <c r="Q20" s="23">
        <v>35.1</v>
      </c>
      <c r="R20" s="23">
        <v>7.8</v>
      </c>
      <c r="S20" s="23">
        <v>8.5</v>
      </c>
      <c r="T20" s="23">
        <v>7.5</v>
      </c>
      <c r="U20" s="23">
        <v>20.7</v>
      </c>
      <c r="V20" s="23">
        <v>1.6</v>
      </c>
      <c r="W20" s="23">
        <v>29.9</v>
      </c>
      <c r="X20" s="23">
        <v>4.5999999999999996</v>
      </c>
      <c r="Y20" s="23">
        <v>2.2000000000000002</v>
      </c>
      <c r="Z20" s="23">
        <v>5.8</v>
      </c>
      <c r="AA20" s="23">
        <v>0.3</v>
      </c>
      <c r="AB20" s="23">
        <v>0.4</v>
      </c>
      <c r="AC20" s="23">
        <v>0.2</v>
      </c>
      <c r="AD20" s="23">
        <v>1.9</v>
      </c>
      <c r="AE20" s="23">
        <v>0</v>
      </c>
      <c r="AF20" s="23">
        <v>2.7</v>
      </c>
      <c r="AG20" s="23">
        <v>25.1</v>
      </c>
      <c r="AH20" s="23">
        <v>20.6</v>
      </c>
      <c r="AI20" s="23">
        <v>27.3</v>
      </c>
      <c r="AJ20" s="23">
        <v>42.5</v>
      </c>
      <c r="AK20" s="23">
        <v>2</v>
      </c>
      <c r="AL20" s="23">
        <v>61.8</v>
      </c>
      <c r="AM20" s="23">
        <v>14.9</v>
      </c>
      <c r="AN20" s="23">
        <v>13.5</v>
      </c>
      <c r="AO20" s="23">
        <v>15.6</v>
      </c>
      <c r="AP20" s="23">
        <v>4</v>
      </c>
      <c r="AQ20" s="23">
        <v>3.6</v>
      </c>
      <c r="AR20" s="23">
        <v>4.2</v>
      </c>
      <c r="AS20" s="23">
        <v>81.400000000000006</v>
      </c>
      <c r="AT20" s="23">
        <v>73.900000000000006</v>
      </c>
      <c r="AU20" s="23">
        <v>85.1</v>
      </c>
    </row>
    <row r="21" spans="1:47" ht="15" x14ac:dyDescent="0.35">
      <c r="A21" s="13" t="s">
        <v>1137</v>
      </c>
      <c r="B21" s="45" t="s">
        <v>21</v>
      </c>
      <c r="C21" s="23">
        <v>4.4000000000000004</v>
      </c>
      <c r="D21" s="23">
        <v>4.0999999999999996</v>
      </c>
      <c r="E21" s="23">
        <v>11.4</v>
      </c>
      <c r="F21" s="23">
        <v>36.5</v>
      </c>
      <c r="G21" s="23">
        <v>35.4</v>
      </c>
      <c r="H21" s="23">
        <v>60.9</v>
      </c>
      <c r="I21" s="23">
        <v>1.8</v>
      </c>
      <c r="J21" s="23">
        <v>1.7</v>
      </c>
      <c r="K21" s="23">
        <v>2.6</v>
      </c>
      <c r="L21" s="23">
        <v>2.8</v>
      </c>
      <c r="M21" s="23">
        <v>2.8</v>
      </c>
      <c r="N21" s="23">
        <v>2.4</v>
      </c>
      <c r="O21" s="23">
        <v>25.4</v>
      </c>
      <c r="P21" s="23">
        <v>24.8</v>
      </c>
      <c r="Q21" s="23">
        <v>39.299999999999997</v>
      </c>
      <c r="R21" s="23">
        <v>5.6</v>
      </c>
      <c r="S21" s="23">
        <v>5.6</v>
      </c>
      <c r="T21" s="23">
        <v>5.9</v>
      </c>
      <c r="U21" s="23">
        <v>5.5</v>
      </c>
      <c r="V21" s="23">
        <v>4.5999999999999996</v>
      </c>
      <c r="W21" s="23">
        <v>25.1</v>
      </c>
      <c r="X21" s="23">
        <v>2.8</v>
      </c>
      <c r="Y21" s="23">
        <v>2.7</v>
      </c>
      <c r="Z21" s="23">
        <v>5.2</v>
      </c>
      <c r="AA21" s="23">
        <v>1.4</v>
      </c>
      <c r="AB21" s="23">
        <v>1.5</v>
      </c>
      <c r="AC21" s="23">
        <v>0.5</v>
      </c>
      <c r="AD21" s="23">
        <v>0.7</v>
      </c>
      <c r="AE21" s="23">
        <v>0.5</v>
      </c>
      <c r="AF21" s="23">
        <v>4.9000000000000004</v>
      </c>
      <c r="AG21" s="23">
        <v>13.2</v>
      </c>
      <c r="AH21" s="23">
        <v>13</v>
      </c>
      <c r="AI21" s="23">
        <v>18.5</v>
      </c>
      <c r="AJ21" s="23">
        <v>5.6</v>
      </c>
      <c r="AK21" s="23">
        <v>4.5</v>
      </c>
      <c r="AL21" s="23">
        <v>30.2</v>
      </c>
      <c r="AM21" s="23">
        <v>19.2</v>
      </c>
      <c r="AN21" s="23">
        <v>19.3</v>
      </c>
      <c r="AO21" s="23">
        <v>17.399999999999999</v>
      </c>
      <c r="AP21" s="23">
        <v>0.5</v>
      </c>
      <c r="AQ21" s="23">
        <v>0.5</v>
      </c>
      <c r="AR21" s="23">
        <v>0.9</v>
      </c>
      <c r="AS21" s="23">
        <v>72.7</v>
      </c>
      <c r="AT21" s="23">
        <v>72.400000000000006</v>
      </c>
      <c r="AU21" s="23">
        <v>79.2</v>
      </c>
    </row>
    <row r="22" spans="1:47" ht="15" x14ac:dyDescent="0.35">
      <c r="A22" s="13" t="s">
        <v>1138</v>
      </c>
      <c r="B22" s="45" t="s">
        <v>22</v>
      </c>
      <c r="C22" s="23">
        <v>23.9</v>
      </c>
      <c r="D22" s="23">
        <v>20.100000000000001</v>
      </c>
      <c r="E22" s="23">
        <v>26.8</v>
      </c>
      <c r="F22" s="23">
        <v>80.3</v>
      </c>
      <c r="G22" s="23">
        <v>65.7</v>
      </c>
      <c r="H22" s="23">
        <v>91.6</v>
      </c>
      <c r="I22" s="23">
        <v>2</v>
      </c>
      <c r="J22" s="23">
        <v>1.2</v>
      </c>
      <c r="K22" s="23">
        <v>2.6</v>
      </c>
      <c r="L22" s="23">
        <v>7.2</v>
      </c>
      <c r="M22" s="23">
        <v>3.9</v>
      </c>
      <c r="N22" s="23">
        <v>9.8000000000000007</v>
      </c>
      <c r="O22" s="23">
        <v>34.5</v>
      </c>
      <c r="P22" s="23">
        <v>35.5</v>
      </c>
      <c r="Q22" s="23">
        <v>33.700000000000003</v>
      </c>
      <c r="R22" s="23">
        <v>6.7</v>
      </c>
      <c r="S22" s="23">
        <v>8.1999999999999993</v>
      </c>
      <c r="T22" s="23">
        <v>5.5</v>
      </c>
      <c r="U22" s="23">
        <v>36.700000000000003</v>
      </c>
      <c r="V22" s="23">
        <v>2.2000000000000002</v>
      </c>
      <c r="W22" s="23">
        <v>63.1</v>
      </c>
      <c r="X22" s="23">
        <v>6.3</v>
      </c>
      <c r="Y22" s="23">
        <v>3</v>
      </c>
      <c r="Z22" s="23">
        <v>8.8000000000000007</v>
      </c>
      <c r="AA22" s="23">
        <v>1.7</v>
      </c>
      <c r="AB22" s="23">
        <v>0.9</v>
      </c>
      <c r="AC22" s="23">
        <v>2.2999999999999998</v>
      </c>
      <c r="AD22" s="23">
        <v>0.9</v>
      </c>
      <c r="AE22" s="23">
        <v>0.1</v>
      </c>
      <c r="AF22" s="23">
        <v>1.5</v>
      </c>
      <c r="AG22" s="23">
        <v>28.4</v>
      </c>
      <c r="AH22" s="23">
        <v>21.6</v>
      </c>
      <c r="AI22" s="23">
        <v>33.5</v>
      </c>
      <c r="AJ22" s="23">
        <v>43</v>
      </c>
      <c r="AK22" s="23">
        <v>0.5</v>
      </c>
      <c r="AL22" s="23">
        <v>75.599999999999994</v>
      </c>
      <c r="AM22" s="23">
        <v>14.2</v>
      </c>
      <c r="AN22" s="23">
        <v>14.6</v>
      </c>
      <c r="AO22" s="23">
        <v>13.9</v>
      </c>
      <c r="AP22" s="23">
        <v>3.7</v>
      </c>
      <c r="AQ22" s="23">
        <v>1.2</v>
      </c>
      <c r="AR22" s="23">
        <v>5.6</v>
      </c>
      <c r="AS22" s="23">
        <v>90.6</v>
      </c>
      <c r="AT22" s="23">
        <v>87.1</v>
      </c>
      <c r="AU22" s="23">
        <v>93.4</v>
      </c>
    </row>
    <row r="23" spans="1:47" ht="15" x14ac:dyDescent="0.35">
      <c r="A23" s="13" t="s">
        <v>1139</v>
      </c>
      <c r="B23" s="45" t="s">
        <v>23</v>
      </c>
      <c r="C23" s="23">
        <v>28</v>
      </c>
      <c r="D23" s="23">
        <v>21.2</v>
      </c>
      <c r="E23" s="23">
        <v>30.9</v>
      </c>
      <c r="F23" s="23">
        <v>82.8</v>
      </c>
      <c r="G23" s="23">
        <v>68</v>
      </c>
      <c r="H23" s="23">
        <v>89.1</v>
      </c>
      <c r="I23" s="23">
        <v>1.5</v>
      </c>
      <c r="J23" s="23">
        <v>0.6</v>
      </c>
      <c r="K23" s="23">
        <v>1.9</v>
      </c>
      <c r="L23" s="23">
        <v>7.4</v>
      </c>
      <c r="M23" s="23">
        <v>7.8</v>
      </c>
      <c r="N23" s="23">
        <v>7.2</v>
      </c>
      <c r="O23" s="23">
        <v>32.9</v>
      </c>
      <c r="P23" s="23">
        <v>31.5</v>
      </c>
      <c r="Q23" s="23">
        <v>33.6</v>
      </c>
      <c r="R23" s="23">
        <v>6.1</v>
      </c>
      <c r="S23" s="23">
        <v>9</v>
      </c>
      <c r="T23" s="23">
        <v>4.9000000000000004</v>
      </c>
      <c r="U23" s="23">
        <v>47.7</v>
      </c>
      <c r="V23" s="23">
        <v>12.4</v>
      </c>
      <c r="W23" s="23">
        <v>62.9</v>
      </c>
      <c r="X23" s="23">
        <v>8.1</v>
      </c>
      <c r="Y23" s="23">
        <v>4.0999999999999996</v>
      </c>
      <c r="Z23" s="23">
        <v>9.9</v>
      </c>
      <c r="AA23" s="23">
        <v>0.4</v>
      </c>
      <c r="AB23" s="23">
        <v>0.4</v>
      </c>
      <c r="AC23" s="23">
        <v>0.4</v>
      </c>
      <c r="AD23" s="23">
        <v>5.0999999999999996</v>
      </c>
      <c r="AE23" s="23">
        <v>0.6</v>
      </c>
      <c r="AF23" s="23">
        <v>7</v>
      </c>
      <c r="AG23" s="23">
        <v>25.7</v>
      </c>
      <c r="AH23" s="23">
        <v>20.8</v>
      </c>
      <c r="AI23" s="23">
        <v>27.8</v>
      </c>
      <c r="AJ23" s="23">
        <v>28.6</v>
      </c>
      <c r="AK23" s="23">
        <v>3.8</v>
      </c>
      <c r="AL23" s="23">
        <v>39.299999999999997</v>
      </c>
      <c r="AM23" s="23">
        <v>9.6999999999999993</v>
      </c>
      <c r="AN23" s="23">
        <v>9.4</v>
      </c>
      <c r="AO23" s="23">
        <v>9.9</v>
      </c>
      <c r="AP23" s="23">
        <v>4.8</v>
      </c>
      <c r="AQ23" s="23">
        <v>2.2000000000000002</v>
      </c>
      <c r="AR23" s="23">
        <v>5.9</v>
      </c>
      <c r="AS23" s="23">
        <v>92.2</v>
      </c>
      <c r="AT23" s="23">
        <v>87.4</v>
      </c>
      <c r="AU23" s="23">
        <v>94.2</v>
      </c>
    </row>
    <row r="24" spans="1:47" ht="15" x14ac:dyDescent="0.35">
      <c r="A24" s="13" t="s">
        <v>1140</v>
      </c>
      <c r="B24" s="45" t="s">
        <v>24</v>
      </c>
      <c r="C24" s="23">
        <v>20.3</v>
      </c>
      <c r="D24" s="23">
        <v>16.899999999999999</v>
      </c>
      <c r="E24" s="23">
        <v>27.2</v>
      </c>
      <c r="F24" s="23">
        <v>71.599999999999994</v>
      </c>
      <c r="G24" s="23">
        <v>62.8</v>
      </c>
      <c r="H24" s="23">
        <v>89.4</v>
      </c>
      <c r="I24" s="23">
        <v>1.2</v>
      </c>
      <c r="J24" s="23">
        <v>0.8</v>
      </c>
      <c r="K24" s="23">
        <v>2</v>
      </c>
      <c r="L24" s="23">
        <v>3.8</v>
      </c>
      <c r="M24" s="23">
        <v>4.0999999999999996</v>
      </c>
      <c r="N24" s="23">
        <v>3.1</v>
      </c>
      <c r="O24" s="23">
        <v>31.2</v>
      </c>
      <c r="P24" s="23">
        <v>29.9</v>
      </c>
      <c r="Q24" s="23">
        <v>33.6</v>
      </c>
      <c r="R24" s="23">
        <v>6.4</v>
      </c>
      <c r="S24" s="23">
        <v>7.2</v>
      </c>
      <c r="T24" s="23">
        <v>4.9000000000000004</v>
      </c>
      <c r="U24" s="23">
        <v>25.5</v>
      </c>
      <c r="V24" s="23">
        <v>11.1</v>
      </c>
      <c r="W24" s="23">
        <v>54.2</v>
      </c>
      <c r="X24" s="23">
        <v>5.0999999999999996</v>
      </c>
      <c r="Y24" s="23">
        <v>3.6</v>
      </c>
      <c r="Z24" s="23">
        <v>8.1</v>
      </c>
      <c r="AA24" s="23">
        <v>0.4</v>
      </c>
      <c r="AB24" s="23">
        <v>0.3</v>
      </c>
      <c r="AC24" s="23">
        <v>0.5</v>
      </c>
      <c r="AD24" s="23">
        <v>1.2</v>
      </c>
      <c r="AE24" s="23">
        <v>0.2</v>
      </c>
      <c r="AF24" s="23">
        <v>3</v>
      </c>
      <c r="AG24" s="23">
        <v>22.4</v>
      </c>
      <c r="AH24" s="23">
        <v>18.100000000000001</v>
      </c>
      <c r="AI24" s="23">
        <v>31.1</v>
      </c>
      <c r="AJ24" s="23">
        <v>20.6</v>
      </c>
      <c r="AK24" s="23">
        <v>0.8</v>
      </c>
      <c r="AL24" s="23">
        <v>60.1</v>
      </c>
      <c r="AM24" s="23">
        <v>12.9</v>
      </c>
      <c r="AN24" s="23">
        <v>13.5</v>
      </c>
      <c r="AO24" s="23">
        <v>11.6</v>
      </c>
      <c r="AP24" s="23">
        <v>2.2999999999999998</v>
      </c>
      <c r="AQ24" s="23">
        <v>1.6</v>
      </c>
      <c r="AR24" s="23">
        <v>3.8</v>
      </c>
      <c r="AS24" s="23">
        <v>83.7</v>
      </c>
      <c r="AT24" s="23">
        <v>81.099999999999994</v>
      </c>
      <c r="AU24" s="23">
        <v>88.9</v>
      </c>
    </row>
    <row r="25" spans="1:47" ht="15" x14ac:dyDescent="0.35">
      <c r="A25" s="13" t="s">
        <v>1141</v>
      </c>
      <c r="B25" s="45" t="s">
        <v>25</v>
      </c>
      <c r="C25" s="23">
        <v>22.8</v>
      </c>
      <c r="D25" s="23">
        <v>17</v>
      </c>
      <c r="E25" s="23">
        <v>27.3</v>
      </c>
      <c r="F25" s="23">
        <v>78.099999999999994</v>
      </c>
      <c r="G25" s="23">
        <v>59.8</v>
      </c>
      <c r="H25" s="23">
        <v>92.5</v>
      </c>
      <c r="I25" s="23">
        <v>2.9</v>
      </c>
      <c r="J25" s="23">
        <v>1.6</v>
      </c>
      <c r="K25" s="23">
        <v>3.9</v>
      </c>
      <c r="L25" s="23">
        <v>9.1999999999999993</v>
      </c>
      <c r="M25" s="23">
        <v>8.1</v>
      </c>
      <c r="N25" s="23">
        <v>10</v>
      </c>
      <c r="O25" s="23">
        <v>42.8</v>
      </c>
      <c r="P25" s="23">
        <v>43.2</v>
      </c>
      <c r="Q25" s="23">
        <v>42.5</v>
      </c>
      <c r="R25" s="23">
        <v>8.9</v>
      </c>
      <c r="S25" s="23">
        <v>10.4</v>
      </c>
      <c r="T25" s="23">
        <v>7.6</v>
      </c>
      <c r="U25" s="23">
        <v>37</v>
      </c>
      <c r="V25" s="23">
        <v>3.4</v>
      </c>
      <c r="W25" s="23">
        <v>63.2</v>
      </c>
      <c r="X25" s="23">
        <v>7.8</v>
      </c>
      <c r="Y25" s="23">
        <v>4.0999999999999996</v>
      </c>
      <c r="Z25" s="23">
        <v>10.6</v>
      </c>
      <c r="AA25" s="23">
        <v>1.6</v>
      </c>
      <c r="AB25" s="23">
        <v>1.3</v>
      </c>
      <c r="AC25" s="23">
        <v>1.8</v>
      </c>
      <c r="AD25" s="23">
        <v>6.9</v>
      </c>
      <c r="AE25" s="23">
        <v>1.3</v>
      </c>
      <c r="AF25" s="23">
        <v>11.2</v>
      </c>
      <c r="AG25" s="23">
        <v>29.8</v>
      </c>
      <c r="AH25" s="23">
        <v>26.5</v>
      </c>
      <c r="AI25" s="23">
        <v>32.4</v>
      </c>
      <c r="AJ25" s="23">
        <v>39.5</v>
      </c>
      <c r="AK25" s="23">
        <v>6.5</v>
      </c>
      <c r="AL25" s="23">
        <v>65.400000000000006</v>
      </c>
      <c r="AM25" s="23">
        <v>8.9</v>
      </c>
      <c r="AN25" s="23">
        <v>7.8</v>
      </c>
      <c r="AO25" s="23">
        <v>9.6999999999999993</v>
      </c>
      <c r="AP25" s="23">
        <v>2.8</v>
      </c>
      <c r="AQ25" s="23">
        <v>1.5</v>
      </c>
      <c r="AR25" s="23">
        <v>3.8</v>
      </c>
      <c r="AS25" s="23">
        <v>85.7</v>
      </c>
      <c r="AT25" s="23">
        <v>79.599999999999994</v>
      </c>
      <c r="AU25" s="23">
        <v>90.5</v>
      </c>
    </row>
    <row r="26" spans="1:47" ht="15" x14ac:dyDescent="0.35">
      <c r="A26" s="13" t="s">
        <v>1142</v>
      </c>
      <c r="B26" s="45" t="s">
        <v>26</v>
      </c>
      <c r="C26" s="23">
        <v>21.2</v>
      </c>
      <c r="D26" s="23">
        <v>9.9</v>
      </c>
      <c r="E26" s="23">
        <v>26</v>
      </c>
      <c r="F26" s="23">
        <v>79</v>
      </c>
      <c r="G26" s="23">
        <v>58.1</v>
      </c>
      <c r="H26" s="23">
        <v>87.8</v>
      </c>
      <c r="I26" s="23">
        <v>2.4</v>
      </c>
      <c r="J26" s="23">
        <v>2</v>
      </c>
      <c r="K26" s="23">
        <v>2.6</v>
      </c>
      <c r="L26" s="23">
        <v>8.6999999999999993</v>
      </c>
      <c r="M26" s="23">
        <v>3.5</v>
      </c>
      <c r="N26" s="23">
        <v>10.9</v>
      </c>
      <c r="O26" s="23">
        <v>40.299999999999997</v>
      </c>
      <c r="P26" s="23">
        <v>30.7</v>
      </c>
      <c r="Q26" s="23">
        <v>44.3</v>
      </c>
      <c r="R26" s="23">
        <v>12.6</v>
      </c>
      <c r="S26" s="23">
        <v>18.2</v>
      </c>
      <c r="T26" s="23">
        <v>10.199999999999999</v>
      </c>
      <c r="U26" s="23">
        <v>22.3</v>
      </c>
      <c r="V26" s="23">
        <v>1.2</v>
      </c>
      <c r="W26" s="23">
        <v>31.2</v>
      </c>
      <c r="X26" s="23">
        <v>12.9</v>
      </c>
      <c r="Y26" s="23">
        <v>4.5999999999999996</v>
      </c>
      <c r="Z26" s="23">
        <v>16.5</v>
      </c>
      <c r="AA26" s="23">
        <v>1.4</v>
      </c>
      <c r="AB26" s="23">
        <v>4.0999999999999996</v>
      </c>
      <c r="AC26" s="23">
        <v>0.2</v>
      </c>
      <c r="AD26" s="23">
        <v>14.4</v>
      </c>
      <c r="AE26" s="23">
        <v>1.1000000000000001</v>
      </c>
      <c r="AF26" s="23">
        <v>20.100000000000001</v>
      </c>
      <c r="AG26" s="23">
        <v>22.1</v>
      </c>
      <c r="AH26" s="23">
        <v>13.5</v>
      </c>
      <c r="AI26" s="23">
        <v>25.7</v>
      </c>
      <c r="AJ26" s="23">
        <v>13</v>
      </c>
      <c r="AK26" s="23">
        <v>0.3</v>
      </c>
      <c r="AL26" s="23">
        <v>18.3</v>
      </c>
      <c r="AM26" s="23">
        <v>15.1</v>
      </c>
      <c r="AN26" s="23">
        <v>22</v>
      </c>
      <c r="AO26" s="23">
        <v>12.1</v>
      </c>
      <c r="AP26" s="23">
        <v>2.8</v>
      </c>
      <c r="AQ26" s="23">
        <v>1.1000000000000001</v>
      </c>
      <c r="AR26" s="23">
        <v>3.6</v>
      </c>
      <c r="AS26" s="23">
        <v>83.2</v>
      </c>
      <c r="AT26" s="23">
        <v>77.5</v>
      </c>
      <c r="AU26" s="23">
        <v>85.5</v>
      </c>
    </row>
    <row r="27" spans="1:47" ht="15" x14ac:dyDescent="0.35">
      <c r="A27" s="13" t="s">
        <v>1143</v>
      </c>
      <c r="B27" s="45" t="s">
        <v>27</v>
      </c>
      <c r="C27" s="23">
        <v>31</v>
      </c>
      <c r="D27" s="23">
        <v>25.2</v>
      </c>
      <c r="E27" s="23">
        <v>32.4</v>
      </c>
      <c r="F27" s="23">
        <v>81.2</v>
      </c>
      <c r="G27" s="23">
        <v>72.8</v>
      </c>
      <c r="H27" s="23">
        <v>83.3</v>
      </c>
      <c r="I27" s="23">
        <v>4.4000000000000004</v>
      </c>
      <c r="J27" s="23">
        <v>2.1</v>
      </c>
      <c r="K27" s="23">
        <v>4.9000000000000004</v>
      </c>
      <c r="L27" s="23">
        <v>9.6999999999999993</v>
      </c>
      <c r="M27" s="23">
        <v>9.1</v>
      </c>
      <c r="N27" s="23">
        <v>9.8000000000000007</v>
      </c>
      <c r="O27" s="23">
        <v>46.2</v>
      </c>
      <c r="P27" s="23">
        <v>50.2</v>
      </c>
      <c r="Q27" s="23">
        <v>45.2</v>
      </c>
      <c r="R27" s="23">
        <v>16.5</v>
      </c>
      <c r="S27" s="23">
        <v>23.6</v>
      </c>
      <c r="T27" s="23">
        <v>14.8</v>
      </c>
      <c r="U27" s="23">
        <v>35.9</v>
      </c>
      <c r="V27" s="23">
        <v>42.6</v>
      </c>
      <c r="W27" s="23">
        <v>34.299999999999997</v>
      </c>
      <c r="X27" s="23">
        <v>8.3000000000000007</v>
      </c>
      <c r="Y27" s="23">
        <v>5.2</v>
      </c>
      <c r="Z27" s="23">
        <v>9.1</v>
      </c>
      <c r="AA27" s="23">
        <v>10.199999999999999</v>
      </c>
      <c r="AB27" s="23">
        <v>20.8</v>
      </c>
      <c r="AC27" s="23">
        <v>7.6</v>
      </c>
      <c r="AD27" s="23">
        <v>41.6</v>
      </c>
      <c r="AE27" s="23">
        <v>17.3</v>
      </c>
      <c r="AF27" s="23">
        <v>47.5</v>
      </c>
      <c r="AG27" s="23">
        <v>33.5</v>
      </c>
      <c r="AH27" s="23">
        <v>36.700000000000003</v>
      </c>
      <c r="AI27" s="23">
        <v>32.700000000000003</v>
      </c>
      <c r="AJ27" s="23">
        <v>43.6</v>
      </c>
      <c r="AK27" s="23">
        <v>8.6999999999999993</v>
      </c>
      <c r="AL27" s="23">
        <v>52.1</v>
      </c>
      <c r="AM27" s="23">
        <v>14.5</v>
      </c>
      <c r="AN27" s="23">
        <v>12.4</v>
      </c>
      <c r="AO27" s="23">
        <v>15</v>
      </c>
      <c r="AP27" s="23">
        <v>3.1</v>
      </c>
      <c r="AQ27" s="23">
        <v>1.1000000000000001</v>
      </c>
      <c r="AR27" s="23">
        <v>3.6</v>
      </c>
      <c r="AS27" s="23">
        <v>93.2</v>
      </c>
      <c r="AT27" s="23">
        <v>92.3</v>
      </c>
      <c r="AU27" s="23">
        <v>93.4</v>
      </c>
    </row>
    <row r="28" spans="1:47" ht="15" x14ac:dyDescent="0.35">
      <c r="A28" s="13" t="s">
        <v>1144</v>
      </c>
      <c r="B28" s="45" t="s">
        <v>28</v>
      </c>
      <c r="C28" s="23">
        <v>22.6</v>
      </c>
      <c r="D28" s="23">
        <v>8.8000000000000007</v>
      </c>
      <c r="E28" s="23">
        <v>27</v>
      </c>
      <c r="F28" s="23">
        <v>80</v>
      </c>
      <c r="G28" s="23">
        <v>46.6</v>
      </c>
      <c r="H28" s="23">
        <v>90.7</v>
      </c>
      <c r="I28" s="23">
        <v>1.3</v>
      </c>
      <c r="J28" s="23">
        <v>1.8</v>
      </c>
      <c r="K28" s="23">
        <v>1.1000000000000001</v>
      </c>
      <c r="L28" s="23">
        <v>14.6</v>
      </c>
      <c r="M28" s="23">
        <v>5.6</v>
      </c>
      <c r="N28" s="23">
        <v>17.5</v>
      </c>
      <c r="O28" s="23">
        <v>35.6</v>
      </c>
      <c r="P28" s="23">
        <v>41</v>
      </c>
      <c r="Q28" s="23">
        <v>33.9</v>
      </c>
      <c r="R28" s="23">
        <v>6.9</v>
      </c>
      <c r="S28" s="23">
        <v>10.4</v>
      </c>
      <c r="T28" s="23">
        <v>5.7</v>
      </c>
      <c r="U28" s="23">
        <v>53.1</v>
      </c>
      <c r="V28" s="23">
        <v>4.9000000000000004</v>
      </c>
      <c r="W28" s="23">
        <v>68.599999999999994</v>
      </c>
      <c r="X28" s="23">
        <v>6.6</v>
      </c>
      <c r="Y28" s="23">
        <v>2.5</v>
      </c>
      <c r="Z28" s="23">
        <v>7.9</v>
      </c>
      <c r="AA28" s="23">
        <v>0.5</v>
      </c>
      <c r="AB28" s="23">
        <v>1.3</v>
      </c>
      <c r="AC28" s="23">
        <v>0.2</v>
      </c>
      <c r="AD28" s="23">
        <v>22.6</v>
      </c>
      <c r="AE28" s="23">
        <v>1.6</v>
      </c>
      <c r="AF28" s="23">
        <v>29.4</v>
      </c>
      <c r="AG28" s="23">
        <v>27.3</v>
      </c>
      <c r="AH28" s="23">
        <v>13.7</v>
      </c>
      <c r="AI28" s="23">
        <v>31.6</v>
      </c>
      <c r="AJ28" s="23">
        <v>23.9</v>
      </c>
      <c r="AK28" s="23">
        <v>0.7</v>
      </c>
      <c r="AL28" s="23">
        <v>31.3</v>
      </c>
      <c r="AM28" s="23">
        <v>7.6</v>
      </c>
      <c r="AN28" s="23">
        <v>14.2</v>
      </c>
      <c r="AO28" s="23">
        <v>5.5</v>
      </c>
      <c r="AP28" s="23">
        <v>5.0999999999999996</v>
      </c>
      <c r="AQ28" s="23">
        <v>0.4</v>
      </c>
      <c r="AR28" s="23">
        <v>6.6</v>
      </c>
      <c r="AS28" s="23">
        <v>93.3</v>
      </c>
      <c r="AT28" s="23">
        <v>85.1</v>
      </c>
      <c r="AU28" s="23">
        <v>96</v>
      </c>
    </row>
    <row r="29" spans="1:47" ht="15" x14ac:dyDescent="0.35">
      <c r="A29" s="13" t="s">
        <v>1145</v>
      </c>
      <c r="B29" s="45" t="s">
        <v>29</v>
      </c>
      <c r="C29" s="23">
        <v>6.3</v>
      </c>
      <c r="D29" s="23">
        <v>4.8</v>
      </c>
      <c r="E29" s="23">
        <v>12.7</v>
      </c>
      <c r="F29" s="23">
        <v>44.5</v>
      </c>
      <c r="G29" s="23">
        <v>40.200000000000003</v>
      </c>
      <c r="H29" s="23">
        <v>62.3</v>
      </c>
      <c r="I29" s="23">
        <v>1.5</v>
      </c>
      <c r="J29" s="23">
        <v>1.4</v>
      </c>
      <c r="K29" s="23">
        <v>2.1</v>
      </c>
      <c r="L29" s="23">
        <v>4.5</v>
      </c>
      <c r="M29" s="23">
        <v>3.9</v>
      </c>
      <c r="N29" s="23">
        <v>7</v>
      </c>
      <c r="O29" s="23">
        <v>19.600000000000001</v>
      </c>
      <c r="P29" s="23">
        <v>18.600000000000001</v>
      </c>
      <c r="Q29" s="23">
        <v>23.8</v>
      </c>
      <c r="R29" s="23">
        <v>4.3</v>
      </c>
      <c r="S29" s="23">
        <v>4.4000000000000004</v>
      </c>
      <c r="T29" s="23">
        <v>3.7</v>
      </c>
      <c r="U29" s="23">
        <v>10.1</v>
      </c>
      <c r="V29" s="23">
        <v>1.7</v>
      </c>
      <c r="W29" s="23">
        <v>45.1</v>
      </c>
      <c r="X29" s="23">
        <v>3</v>
      </c>
      <c r="Y29" s="23">
        <v>2.7</v>
      </c>
      <c r="Z29" s="23">
        <v>4.4000000000000004</v>
      </c>
      <c r="AA29" s="23">
        <v>0.2</v>
      </c>
      <c r="AB29" s="23">
        <v>0.1</v>
      </c>
      <c r="AC29" s="23">
        <v>0.5</v>
      </c>
      <c r="AD29" s="23">
        <v>0.3</v>
      </c>
      <c r="AE29" s="23">
        <v>0</v>
      </c>
      <c r="AF29" s="23">
        <v>1.2</v>
      </c>
      <c r="AG29" s="23">
        <v>14.1</v>
      </c>
      <c r="AH29" s="23">
        <v>13.1</v>
      </c>
      <c r="AI29" s="23">
        <v>18.3</v>
      </c>
      <c r="AJ29" s="23">
        <v>5</v>
      </c>
      <c r="AK29" s="23">
        <v>0.6</v>
      </c>
      <c r="AL29" s="23">
        <v>23.6</v>
      </c>
      <c r="AM29" s="23">
        <v>18.100000000000001</v>
      </c>
      <c r="AN29" s="23">
        <v>18.5</v>
      </c>
      <c r="AO29" s="23">
        <v>16.600000000000001</v>
      </c>
      <c r="AP29" s="23">
        <v>0.5</v>
      </c>
      <c r="AQ29" s="23">
        <v>0.4</v>
      </c>
      <c r="AR29" s="23">
        <v>0.9</v>
      </c>
      <c r="AS29" s="23">
        <v>66.900000000000006</v>
      </c>
      <c r="AT29" s="23">
        <v>66.5</v>
      </c>
      <c r="AU29" s="23">
        <v>68.599999999999994</v>
      </c>
    </row>
    <row r="30" spans="1:47" ht="15" x14ac:dyDescent="0.35">
      <c r="A30" s="13" t="s">
        <v>1146</v>
      </c>
      <c r="B30" s="45" t="s">
        <v>30</v>
      </c>
      <c r="C30" s="23">
        <v>27.3</v>
      </c>
      <c r="D30" s="23">
        <v>18.600000000000001</v>
      </c>
      <c r="E30" s="23">
        <v>32.1</v>
      </c>
      <c r="F30" s="23">
        <v>83.9</v>
      </c>
      <c r="G30" s="23">
        <v>64.400000000000006</v>
      </c>
      <c r="H30" s="23">
        <v>94.9</v>
      </c>
      <c r="I30" s="23">
        <v>1.7</v>
      </c>
      <c r="J30" s="23">
        <v>1.3</v>
      </c>
      <c r="K30" s="23">
        <v>1.9</v>
      </c>
      <c r="L30" s="23">
        <v>3.4</v>
      </c>
      <c r="M30" s="23">
        <v>2</v>
      </c>
      <c r="N30" s="23">
        <v>4.2</v>
      </c>
      <c r="O30" s="23">
        <v>35.1</v>
      </c>
      <c r="P30" s="23">
        <v>37.799999999999997</v>
      </c>
      <c r="Q30" s="23">
        <v>33.5</v>
      </c>
      <c r="R30" s="23">
        <v>9.1</v>
      </c>
      <c r="S30" s="23">
        <v>8.3000000000000007</v>
      </c>
      <c r="T30" s="23">
        <v>9.6</v>
      </c>
      <c r="U30" s="23">
        <v>58.7</v>
      </c>
      <c r="V30" s="23">
        <v>7.1</v>
      </c>
      <c r="W30" s="23">
        <v>87.6</v>
      </c>
      <c r="X30" s="23">
        <v>10</v>
      </c>
      <c r="Y30" s="23">
        <v>3.7</v>
      </c>
      <c r="Z30" s="23">
        <v>13.6</v>
      </c>
      <c r="AA30" s="23">
        <v>0.8</v>
      </c>
      <c r="AB30" s="23">
        <v>0.4</v>
      </c>
      <c r="AC30" s="23">
        <v>1.1000000000000001</v>
      </c>
      <c r="AD30" s="23">
        <v>7.1</v>
      </c>
      <c r="AE30" s="23">
        <v>0.1</v>
      </c>
      <c r="AF30" s="23">
        <v>11</v>
      </c>
      <c r="AG30" s="23">
        <v>32.299999999999997</v>
      </c>
      <c r="AH30" s="23">
        <v>19.600000000000001</v>
      </c>
      <c r="AI30" s="23">
        <v>39.4</v>
      </c>
      <c r="AJ30" s="23">
        <v>42.7</v>
      </c>
      <c r="AK30" s="23">
        <v>1.3</v>
      </c>
      <c r="AL30" s="23">
        <v>66</v>
      </c>
      <c r="AM30" s="23">
        <v>9.4</v>
      </c>
      <c r="AN30" s="23">
        <v>11.3</v>
      </c>
      <c r="AO30" s="23">
        <v>8.3000000000000007</v>
      </c>
      <c r="AP30" s="23">
        <v>7.4</v>
      </c>
      <c r="AQ30" s="23">
        <v>2.5</v>
      </c>
      <c r="AR30" s="23">
        <v>10.1</v>
      </c>
      <c r="AS30" s="23">
        <v>91.1</v>
      </c>
      <c r="AT30" s="23">
        <v>85.1</v>
      </c>
      <c r="AU30" s="23">
        <v>94.4</v>
      </c>
    </row>
    <row r="31" spans="1:47" ht="15" x14ac:dyDescent="0.35">
      <c r="A31" s="13" t="s">
        <v>1147</v>
      </c>
      <c r="B31" s="45" t="s">
        <v>31</v>
      </c>
      <c r="C31" s="23">
        <v>19.399999999999999</v>
      </c>
      <c r="D31" s="23">
        <v>10</v>
      </c>
      <c r="E31" s="23">
        <v>25.1</v>
      </c>
      <c r="F31" s="23">
        <v>72</v>
      </c>
      <c r="G31" s="23">
        <v>52.7</v>
      </c>
      <c r="H31" s="23">
        <v>83.6</v>
      </c>
      <c r="I31" s="23">
        <v>1.8</v>
      </c>
      <c r="J31" s="23">
        <v>1.3</v>
      </c>
      <c r="K31" s="23">
        <v>2.2000000000000002</v>
      </c>
      <c r="L31" s="23">
        <v>4.0999999999999996</v>
      </c>
      <c r="M31" s="23">
        <v>3.6</v>
      </c>
      <c r="N31" s="23">
        <v>4.4000000000000004</v>
      </c>
      <c r="O31" s="23">
        <v>40.9</v>
      </c>
      <c r="P31" s="23">
        <v>34.1</v>
      </c>
      <c r="Q31" s="23">
        <v>45.1</v>
      </c>
      <c r="R31" s="23">
        <v>9.1</v>
      </c>
      <c r="S31" s="23">
        <v>7.9</v>
      </c>
      <c r="T31" s="23">
        <v>9.9</v>
      </c>
      <c r="U31" s="23">
        <v>35.299999999999997</v>
      </c>
      <c r="V31" s="23">
        <v>12.4</v>
      </c>
      <c r="W31" s="23">
        <v>49.1</v>
      </c>
      <c r="X31" s="23">
        <v>7.1</v>
      </c>
      <c r="Y31" s="23">
        <v>2</v>
      </c>
      <c r="Z31" s="23">
        <v>10.199999999999999</v>
      </c>
      <c r="AA31" s="23">
        <v>1.5</v>
      </c>
      <c r="AB31" s="23">
        <v>0.6</v>
      </c>
      <c r="AC31" s="23">
        <v>2.1</v>
      </c>
      <c r="AD31" s="23">
        <v>11.7</v>
      </c>
      <c r="AE31" s="23">
        <v>0.9</v>
      </c>
      <c r="AF31" s="23">
        <v>18.3</v>
      </c>
      <c r="AG31" s="23">
        <v>16</v>
      </c>
      <c r="AH31" s="23">
        <v>12.6</v>
      </c>
      <c r="AI31" s="23">
        <v>18.100000000000001</v>
      </c>
      <c r="AJ31" s="23">
        <v>29.9</v>
      </c>
      <c r="AK31" s="23">
        <v>7.6</v>
      </c>
      <c r="AL31" s="23">
        <v>43.4</v>
      </c>
      <c r="AM31" s="23">
        <v>9.6</v>
      </c>
      <c r="AN31" s="23">
        <v>12</v>
      </c>
      <c r="AO31" s="23">
        <v>8.1</v>
      </c>
      <c r="AP31" s="23">
        <v>2.1</v>
      </c>
      <c r="AQ31" s="23">
        <v>1.3</v>
      </c>
      <c r="AR31" s="23">
        <v>2.7</v>
      </c>
      <c r="AS31" s="23">
        <v>89.4</v>
      </c>
      <c r="AT31" s="23">
        <v>83.4</v>
      </c>
      <c r="AU31" s="23">
        <v>93</v>
      </c>
    </row>
    <row r="32" spans="1:47" ht="15" x14ac:dyDescent="0.35">
      <c r="A32" s="13" t="s">
        <v>1148</v>
      </c>
      <c r="B32" s="45" t="s">
        <v>32</v>
      </c>
      <c r="C32" s="23">
        <v>17.899999999999999</v>
      </c>
      <c r="D32" s="23">
        <v>15.1</v>
      </c>
      <c r="E32" s="23">
        <v>22.8</v>
      </c>
      <c r="F32" s="23">
        <v>74.099999999999994</v>
      </c>
      <c r="G32" s="23">
        <v>64.7</v>
      </c>
      <c r="H32" s="23">
        <v>90.5</v>
      </c>
      <c r="I32" s="23">
        <v>1.4</v>
      </c>
      <c r="J32" s="23">
        <v>0.8</v>
      </c>
      <c r="K32" s="23">
        <v>2.4</v>
      </c>
      <c r="L32" s="23">
        <v>1.5</v>
      </c>
      <c r="M32" s="23">
        <v>1.2</v>
      </c>
      <c r="N32" s="23">
        <v>2.2000000000000002</v>
      </c>
      <c r="O32" s="23">
        <v>26.3</v>
      </c>
      <c r="P32" s="23">
        <v>24.9</v>
      </c>
      <c r="Q32" s="23">
        <v>28.8</v>
      </c>
      <c r="R32" s="23">
        <v>4.7</v>
      </c>
      <c r="S32" s="23">
        <v>5.4</v>
      </c>
      <c r="T32" s="23">
        <v>3.3</v>
      </c>
      <c r="U32" s="23">
        <v>50.8</v>
      </c>
      <c r="V32" s="23">
        <v>37.6</v>
      </c>
      <c r="W32" s="23">
        <v>73.900000000000006</v>
      </c>
      <c r="X32" s="23">
        <v>3.3</v>
      </c>
      <c r="Y32" s="23">
        <v>2.1</v>
      </c>
      <c r="Z32" s="23">
        <v>5.3</v>
      </c>
      <c r="AA32" s="23">
        <v>0.6</v>
      </c>
      <c r="AB32" s="23">
        <v>0.7</v>
      </c>
      <c r="AC32" s="23">
        <v>0.4</v>
      </c>
      <c r="AD32" s="23">
        <v>3.5</v>
      </c>
      <c r="AE32" s="23">
        <v>0.3</v>
      </c>
      <c r="AF32" s="23">
        <v>9</v>
      </c>
      <c r="AG32" s="23">
        <v>14.2</v>
      </c>
      <c r="AH32" s="23">
        <v>11.4</v>
      </c>
      <c r="AI32" s="23">
        <v>19.100000000000001</v>
      </c>
      <c r="AJ32" s="23">
        <v>20.6</v>
      </c>
      <c r="AK32" s="23">
        <v>4</v>
      </c>
      <c r="AL32" s="23">
        <v>49.7</v>
      </c>
      <c r="AM32" s="23">
        <v>11.3</v>
      </c>
      <c r="AN32" s="23">
        <v>10.8</v>
      </c>
      <c r="AO32" s="23">
        <v>12.3</v>
      </c>
      <c r="AP32" s="23">
        <v>1.2</v>
      </c>
      <c r="AQ32" s="23">
        <v>0.8</v>
      </c>
      <c r="AR32" s="23">
        <v>1.8</v>
      </c>
      <c r="AS32" s="23">
        <v>84.7</v>
      </c>
      <c r="AT32" s="23">
        <v>81.7</v>
      </c>
      <c r="AU32" s="23">
        <v>89.9</v>
      </c>
    </row>
    <row r="33" spans="1:47" ht="15" x14ac:dyDescent="0.35">
      <c r="A33" s="13" t="s">
        <v>1149</v>
      </c>
      <c r="B33" s="45" t="s">
        <v>33</v>
      </c>
      <c r="C33" s="23">
        <v>15.6</v>
      </c>
      <c r="D33" s="23">
        <v>11.9</v>
      </c>
      <c r="E33" s="23">
        <v>19.100000000000001</v>
      </c>
      <c r="F33" s="23">
        <v>75.8</v>
      </c>
      <c r="G33" s="23">
        <v>59.7</v>
      </c>
      <c r="H33" s="23">
        <v>90.9</v>
      </c>
      <c r="I33" s="23">
        <v>0.8</v>
      </c>
      <c r="J33" s="23">
        <v>0.3</v>
      </c>
      <c r="K33" s="23">
        <v>1.3</v>
      </c>
      <c r="L33" s="23">
        <v>2.2000000000000002</v>
      </c>
      <c r="M33" s="23">
        <v>3.8</v>
      </c>
      <c r="N33" s="23">
        <v>0.8</v>
      </c>
      <c r="O33" s="23">
        <v>32.4</v>
      </c>
      <c r="P33" s="23">
        <v>34.9</v>
      </c>
      <c r="Q33" s="23">
        <v>30.1</v>
      </c>
      <c r="R33" s="23">
        <v>4.8</v>
      </c>
      <c r="S33" s="23">
        <v>6.2</v>
      </c>
      <c r="T33" s="23">
        <v>3.4</v>
      </c>
      <c r="U33" s="23">
        <v>16.600000000000001</v>
      </c>
      <c r="V33" s="23">
        <v>3.1</v>
      </c>
      <c r="W33" s="23">
        <v>29.3</v>
      </c>
      <c r="X33" s="23">
        <v>4.0999999999999996</v>
      </c>
      <c r="Y33" s="23">
        <v>0.8</v>
      </c>
      <c r="Z33" s="23">
        <v>7.1</v>
      </c>
      <c r="AA33" s="23">
        <v>0.6</v>
      </c>
      <c r="AB33" s="23">
        <v>0.4</v>
      </c>
      <c r="AC33" s="23">
        <v>0.8</v>
      </c>
      <c r="AD33" s="23">
        <v>0.6</v>
      </c>
      <c r="AE33" s="23">
        <v>0.1</v>
      </c>
      <c r="AF33" s="23">
        <v>1</v>
      </c>
      <c r="AG33" s="23">
        <v>16</v>
      </c>
      <c r="AH33" s="23">
        <v>8.6</v>
      </c>
      <c r="AI33" s="23">
        <v>23</v>
      </c>
      <c r="AJ33" s="23">
        <v>21.2</v>
      </c>
      <c r="AK33" s="23">
        <v>0.3</v>
      </c>
      <c r="AL33" s="23">
        <v>40.9</v>
      </c>
      <c r="AM33" s="23">
        <v>7.7</v>
      </c>
      <c r="AN33" s="23">
        <v>9.3000000000000007</v>
      </c>
      <c r="AO33" s="23">
        <v>6.1</v>
      </c>
      <c r="AP33" s="23">
        <v>2</v>
      </c>
      <c r="AQ33" s="23">
        <v>0.3</v>
      </c>
      <c r="AR33" s="23">
        <v>3.7</v>
      </c>
      <c r="AS33" s="23">
        <v>85.7</v>
      </c>
      <c r="AT33" s="23">
        <v>81.7</v>
      </c>
      <c r="AU33" s="23">
        <v>89.5</v>
      </c>
    </row>
    <row r="34" spans="1:47" ht="15" x14ac:dyDescent="0.35">
      <c r="A34" s="13" t="s">
        <v>1150</v>
      </c>
      <c r="B34" s="45" t="s">
        <v>34</v>
      </c>
      <c r="C34" s="23">
        <v>14.7</v>
      </c>
      <c r="D34" s="23">
        <v>12.4</v>
      </c>
      <c r="E34" s="23">
        <v>20.5</v>
      </c>
      <c r="F34" s="23">
        <v>56.8</v>
      </c>
      <c r="G34" s="23">
        <v>51.5</v>
      </c>
      <c r="H34" s="23">
        <v>70.2</v>
      </c>
      <c r="I34" s="23">
        <v>2.6</v>
      </c>
      <c r="J34" s="23">
        <v>2.4</v>
      </c>
      <c r="K34" s="23">
        <v>3.1</v>
      </c>
      <c r="L34" s="23">
        <v>0.9</v>
      </c>
      <c r="M34" s="23">
        <v>0.9</v>
      </c>
      <c r="N34" s="23">
        <v>0.8</v>
      </c>
      <c r="O34" s="23">
        <v>38.4</v>
      </c>
      <c r="P34" s="23">
        <v>37.5</v>
      </c>
      <c r="Q34" s="23">
        <v>40.799999999999997</v>
      </c>
      <c r="R34" s="23">
        <v>14.8</v>
      </c>
      <c r="S34" s="23">
        <v>15.2</v>
      </c>
      <c r="T34" s="23">
        <v>13.8</v>
      </c>
      <c r="U34" s="23">
        <v>7.8</v>
      </c>
      <c r="V34" s="23">
        <v>6</v>
      </c>
      <c r="W34" s="23">
        <v>12.4</v>
      </c>
      <c r="X34" s="23">
        <v>6.8</v>
      </c>
      <c r="Y34" s="23">
        <v>6.8</v>
      </c>
      <c r="Z34" s="23">
        <v>6.8</v>
      </c>
      <c r="AA34" s="23">
        <v>7.1</v>
      </c>
      <c r="AB34" s="23">
        <v>9.5</v>
      </c>
      <c r="AC34" s="23">
        <v>1.1000000000000001</v>
      </c>
      <c r="AD34" s="23">
        <v>9.8000000000000007</v>
      </c>
      <c r="AE34" s="23">
        <v>5.0999999999999996</v>
      </c>
      <c r="AF34" s="23">
        <v>21.8</v>
      </c>
      <c r="AG34" s="23">
        <v>23.5</v>
      </c>
      <c r="AH34" s="23">
        <v>21.9</v>
      </c>
      <c r="AI34" s="23">
        <v>27.5</v>
      </c>
      <c r="AJ34" s="23">
        <v>20.8</v>
      </c>
      <c r="AK34" s="23">
        <v>4.7</v>
      </c>
      <c r="AL34" s="23">
        <v>61.4</v>
      </c>
      <c r="AM34" s="23">
        <v>14.6</v>
      </c>
      <c r="AN34" s="23">
        <v>15.3</v>
      </c>
      <c r="AO34" s="23">
        <v>12.9</v>
      </c>
      <c r="AP34" s="23">
        <v>1.5</v>
      </c>
      <c r="AQ34" s="23">
        <v>1.2</v>
      </c>
      <c r="AR34" s="23">
        <v>2.2000000000000002</v>
      </c>
      <c r="AS34" s="23">
        <v>76.3</v>
      </c>
      <c r="AT34" s="23">
        <v>77.8</v>
      </c>
      <c r="AU34" s="23">
        <v>72.599999999999994</v>
      </c>
    </row>
    <row r="35" spans="1:47" ht="15" x14ac:dyDescent="0.35">
      <c r="A35" s="13" t="s">
        <v>1151</v>
      </c>
      <c r="B35" s="45" t="s">
        <v>35</v>
      </c>
      <c r="C35" s="23">
        <v>9.4</v>
      </c>
      <c r="D35" s="23">
        <v>6.6</v>
      </c>
      <c r="E35" s="23">
        <v>14</v>
      </c>
      <c r="F35" s="23">
        <v>48.2</v>
      </c>
      <c r="G35" s="23">
        <v>38.4</v>
      </c>
      <c r="H35" s="23">
        <v>64</v>
      </c>
      <c r="I35" s="23">
        <v>2.2999999999999998</v>
      </c>
      <c r="J35" s="23">
        <v>1.9</v>
      </c>
      <c r="K35" s="23">
        <v>2.9</v>
      </c>
      <c r="L35" s="23">
        <v>6.5</v>
      </c>
      <c r="M35" s="23">
        <v>5.4</v>
      </c>
      <c r="N35" s="23">
        <v>8.3000000000000007</v>
      </c>
      <c r="O35" s="23">
        <v>21.2</v>
      </c>
      <c r="P35" s="23">
        <v>19.399999999999999</v>
      </c>
      <c r="Q35" s="23">
        <v>24.3</v>
      </c>
      <c r="R35" s="23">
        <v>4.9000000000000004</v>
      </c>
      <c r="S35" s="23">
        <v>5.2</v>
      </c>
      <c r="T35" s="23">
        <v>4.5</v>
      </c>
      <c r="U35" s="23">
        <v>2.8</v>
      </c>
      <c r="V35" s="23">
        <v>1.5</v>
      </c>
      <c r="W35" s="23">
        <v>5.0999999999999996</v>
      </c>
      <c r="X35" s="23">
        <v>3.7</v>
      </c>
      <c r="Y35" s="23">
        <v>2.7</v>
      </c>
      <c r="Z35" s="23">
        <v>5.2</v>
      </c>
      <c r="AA35" s="23">
        <v>0.1</v>
      </c>
      <c r="AB35" s="23">
        <v>0.1</v>
      </c>
      <c r="AC35" s="23">
        <v>0.1</v>
      </c>
      <c r="AD35" s="23">
        <v>0.1</v>
      </c>
      <c r="AE35" s="23">
        <v>0</v>
      </c>
      <c r="AF35" s="23">
        <v>0.3</v>
      </c>
      <c r="AG35" s="23">
        <v>22.6</v>
      </c>
      <c r="AH35" s="23">
        <v>21.8</v>
      </c>
      <c r="AI35" s="23">
        <v>23.9</v>
      </c>
      <c r="AJ35" s="23">
        <v>5.3</v>
      </c>
      <c r="AK35" s="23">
        <v>0.2</v>
      </c>
      <c r="AL35" s="23">
        <v>13.7</v>
      </c>
      <c r="AM35" s="23">
        <v>14.9</v>
      </c>
      <c r="AN35" s="23">
        <v>15.6</v>
      </c>
      <c r="AO35" s="23">
        <v>13.8</v>
      </c>
      <c r="AP35" s="23">
        <v>1.7</v>
      </c>
      <c r="AQ35" s="23">
        <v>1.1000000000000001</v>
      </c>
      <c r="AR35" s="23">
        <v>2.6</v>
      </c>
      <c r="AS35" s="23">
        <v>69.099999999999994</v>
      </c>
      <c r="AT35" s="23">
        <v>67</v>
      </c>
      <c r="AU35" s="23">
        <v>72.599999999999994</v>
      </c>
    </row>
    <row r="36" spans="1:47" ht="15" x14ac:dyDescent="0.35">
      <c r="A36" s="13" t="s">
        <v>1152</v>
      </c>
      <c r="B36" s="45" t="s">
        <v>36</v>
      </c>
      <c r="C36" s="23">
        <v>11.4</v>
      </c>
      <c r="D36" s="23">
        <v>10.199999999999999</v>
      </c>
      <c r="E36" s="23">
        <v>16.100000000000001</v>
      </c>
      <c r="F36" s="23">
        <v>54.8</v>
      </c>
      <c r="G36" s="23">
        <v>50.9</v>
      </c>
      <c r="H36" s="23">
        <v>69.3</v>
      </c>
      <c r="I36" s="23">
        <v>0.9</v>
      </c>
      <c r="J36" s="23">
        <v>0.2</v>
      </c>
      <c r="K36" s="23">
        <v>3.6</v>
      </c>
      <c r="L36" s="23">
        <v>0.6</v>
      </c>
      <c r="M36" s="23">
        <v>0.7</v>
      </c>
      <c r="N36" s="23">
        <v>0.4</v>
      </c>
      <c r="O36" s="23">
        <v>34</v>
      </c>
      <c r="P36" s="23">
        <v>34.299999999999997</v>
      </c>
      <c r="Q36" s="23">
        <v>32.799999999999997</v>
      </c>
      <c r="R36" s="23">
        <v>5.9</v>
      </c>
      <c r="S36" s="23">
        <v>6.1</v>
      </c>
      <c r="T36" s="23">
        <v>5.5</v>
      </c>
      <c r="U36" s="23">
        <v>3.7</v>
      </c>
      <c r="V36" s="23">
        <v>2.1</v>
      </c>
      <c r="W36" s="23">
        <v>9.9</v>
      </c>
      <c r="X36" s="23">
        <v>1.6</v>
      </c>
      <c r="Y36" s="23">
        <v>1.3</v>
      </c>
      <c r="Z36" s="23">
        <v>2.9</v>
      </c>
      <c r="AA36" s="23">
        <v>0.5</v>
      </c>
      <c r="AB36" s="23">
        <v>0.4</v>
      </c>
      <c r="AC36" s="23">
        <v>0.7</v>
      </c>
      <c r="AD36" s="23">
        <v>1.1000000000000001</v>
      </c>
      <c r="AE36" s="23">
        <v>0.4</v>
      </c>
      <c r="AF36" s="23">
        <v>3.6</v>
      </c>
      <c r="AG36" s="23">
        <v>12.1</v>
      </c>
      <c r="AH36" s="23">
        <v>10.5</v>
      </c>
      <c r="AI36" s="23">
        <v>18.2</v>
      </c>
      <c r="AJ36" s="23">
        <v>14</v>
      </c>
      <c r="AK36" s="23">
        <v>0.3</v>
      </c>
      <c r="AL36" s="23">
        <v>65</v>
      </c>
      <c r="AM36" s="23">
        <v>14.4</v>
      </c>
      <c r="AN36" s="23">
        <v>14.8</v>
      </c>
      <c r="AO36" s="23">
        <v>13.1</v>
      </c>
      <c r="AP36" s="23">
        <v>0.7</v>
      </c>
      <c r="AQ36" s="23">
        <v>0.5</v>
      </c>
      <c r="AR36" s="23">
        <v>1.5</v>
      </c>
      <c r="AS36" s="23">
        <v>75.099999999999994</v>
      </c>
      <c r="AT36" s="23">
        <v>75.099999999999994</v>
      </c>
      <c r="AU36" s="23">
        <v>75.2</v>
      </c>
    </row>
    <row r="37" spans="1:47" ht="15" x14ac:dyDescent="0.35">
      <c r="A37" s="13" t="s">
        <v>1153</v>
      </c>
      <c r="B37" s="45" t="s">
        <v>37</v>
      </c>
      <c r="C37" s="23">
        <v>16.3</v>
      </c>
      <c r="D37" s="23">
        <v>14.6</v>
      </c>
      <c r="E37" s="23">
        <v>29.1</v>
      </c>
      <c r="F37" s="23">
        <v>55.9</v>
      </c>
      <c r="G37" s="23">
        <v>52.5</v>
      </c>
      <c r="H37" s="23">
        <v>80.2</v>
      </c>
      <c r="I37" s="23">
        <v>2.2999999999999998</v>
      </c>
      <c r="J37" s="23">
        <v>2.1</v>
      </c>
      <c r="K37" s="23">
        <v>4.0999999999999996</v>
      </c>
      <c r="L37" s="23">
        <v>2.9</v>
      </c>
      <c r="M37" s="23">
        <v>2.8</v>
      </c>
      <c r="N37" s="23">
        <v>3.6</v>
      </c>
      <c r="O37" s="23">
        <v>37.9</v>
      </c>
      <c r="P37" s="23">
        <v>36.5</v>
      </c>
      <c r="Q37" s="23">
        <v>48.4</v>
      </c>
      <c r="R37" s="23">
        <v>17.8</v>
      </c>
      <c r="S37" s="23">
        <v>18</v>
      </c>
      <c r="T37" s="23">
        <v>16.100000000000001</v>
      </c>
      <c r="U37" s="23">
        <v>13.7</v>
      </c>
      <c r="V37" s="23">
        <v>9.5</v>
      </c>
      <c r="W37" s="23">
        <v>44.8</v>
      </c>
      <c r="X37" s="23">
        <v>4.8</v>
      </c>
      <c r="Y37" s="23">
        <v>4.5999999999999996</v>
      </c>
      <c r="Z37" s="23">
        <v>6.2</v>
      </c>
      <c r="AA37" s="23">
        <v>10.8</v>
      </c>
      <c r="AB37" s="23">
        <v>11</v>
      </c>
      <c r="AC37" s="23">
        <v>9.1999999999999993</v>
      </c>
      <c r="AD37" s="23">
        <v>13.8</v>
      </c>
      <c r="AE37" s="23">
        <v>8.5</v>
      </c>
      <c r="AF37" s="23">
        <v>53</v>
      </c>
      <c r="AG37" s="23">
        <v>23.3</v>
      </c>
      <c r="AH37" s="23">
        <v>22.7</v>
      </c>
      <c r="AI37" s="23">
        <v>27.9</v>
      </c>
      <c r="AJ37" s="23">
        <v>8.1999999999999993</v>
      </c>
      <c r="AK37" s="23">
        <v>6</v>
      </c>
      <c r="AL37" s="23">
        <v>23.8</v>
      </c>
      <c r="AM37" s="23">
        <v>13.8</v>
      </c>
      <c r="AN37" s="23">
        <v>14</v>
      </c>
      <c r="AO37" s="23">
        <v>12.6</v>
      </c>
      <c r="AP37" s="23">
        <v>1.2</v>
      </c>
      <c r="AQ37" s="23">
        <v>1.2</v>
      </c>
      <c r="AR37" s="23">
        <v>1.8</v>
      </c>
      <c r="AS37" s="23">
        <v>87.7</v>
      </c>
      <c r="AT37" s="23">
        <v>87.4</v>
      </c>
      <c r="AU37" s="23">
        <v>90.2</v>
      </c>
    </row>
    <row r="38" spans="1:47" ht="15" x14ac:dyDescent="0.35">
      <c r="A38" s="13" t="s">
        <v>1154</v>
      </c>
      <c r="B38" s="45" t="s">
        <v>38</v>
      </c>
      <c r="C38" s="23">
        <v>18.100000000000001</v>
      </c>
      <c r="D38" s="23">
        <v>15.8</v>
      </c>
      <c r="E38" s="23">
        <v>30.9</v>
      </c>
      <c r="F38" s="23">
        <v>59.5</v>
      </c>
      <c r="G38" s="23">
        <v>55.9</v>
      </c>
      <c r="H38" s="23">
        <v>79.599999999999994</v>
      </c>
      <c r="I38" s="23">
        <v>2.6</v>
      </c>
      <c r="J38" s="23">
        <v>2.4</v>
      </c>
      <c r="K38" s="23">
        <v>3.7</v>
      </c>
      <c r="L38" s="23">
        <v>4.9000000000000004</v>
      </c>
      <c r="M38" s="23">
        <v>5.5</v>
      </c>
      <c r="N38" s="23">
        <v>1.8</v>
      </c>
      <c r="O38" s="23">
        <v>39.299999999999997</v>
      </c>
      <c r="P38" s="23">
        <v>38</v>
      </c>
      <c r="Q38" s="23">
        <v>46.7</v>
      </c>
      <c r="R38" s="23">
        <v>14.5</v>
      </c>
      <c r="S38" s="23">
        <v>14</v>
      </c>
      <c r="T38" s="23">
        <v>17</v>
      </c>
      <c r="U38" s="23">
        <v>8.9</v>
      </c>
      <c r="V38" s="23">
        <v>3.5</v>
      </c>
      <c r="W38" s="23">
        <v>39.299999999999997</v>
      </c>
      <c r="X38" s="23">
        <v>6</v>
      </c>
      <c r="Y38" s="23">
        <v>5.4</v>
      </c>
      <c r="Z38" s="23">
        <v>9.6</v>
      </c>
      <c r="AA38" s="23">
        <v>6</v>
      </c>
      <c r="AB38" s="23">
        <v>6.7</v>
      </c>
      <c r="AC38" s="23">
        <v>2</v>
      </c>
      <c r="AD38" s="23">
        <v>6.9</v>
      </c>
      <c r="AE38" s="23">
        <v>4.2</v>
      </c>
      <c r="AF38" s="23">
        <v>22</v>
      </c>
      <c r="AG38" s="23">
        <v>23</v>
      </c>
      <c r="AH38" s="23">
        <v>21.3</v>
      </c>
      <c r="AI38" s="23">
        <v>32.4</v>
      </c>
      <c r="AJ38" s="23">
        <v>14</v>
      </c>
      <c r="AK38" s="23">
        <v>7.7</v>
      </c>
      <c r="AL38" s="23">
        <v>49.4</v>
      </c>
      <c r="AM38" s="23">
        <v>17.600000000000001</v>
      </c>
      <c r="AN38" s="23">
        <v>18</v>
      </c>
      <c r="AO38" s="23">
        <v>15.8</v>
      </c>
      <c r="AP38" s="23">
        <v>1.6</v>
      </c>
      <c r="AQ38" s="23">
        <v>1.5</v>
      </c>
      <c r="AR38" s="23">
        <v>2.5</v>
      </c>
      <c r="AS38" s="23">
        <v>80.5</v>
      </c>
      <c r="AT38" s="23">
        <v>80.099999999999994</v>
      </c>
      <c r="AU38" s="23">
        <v>82.6</v>
      </c>
    </row>
    <row r="39" spans="1:47" ht="15" x14ac:dyDescent="0.35">
      <c r="A39" s="13" t="s">
        <v>1155</v>
      </c>
      <c r="B39" s="45" t="s">
        <v>39</v>
      </c>
      <c r="C39" s="23">
        <v>10</v>
      </c>
      <c r="D39" s="23">
        <v>9</v>
      </c>
      <c r="E39" s="23">
        <v>17.5</v>
      </c>
      <c r="F39" s="23">
        <v>60.2</v>
      </c>
      <c r="G39" s="23">
        <v>57</v>
      </c>
      <c r="H39" s="23">
        <v>82.5</v>
      </c>
      <c r="I39" s="23">
        <v>1.1000000000000001</v>
      </c>
      <c r="J39" s="23">
        <v>1.1000000000000001</v>
      </c>
      <c r="K39" s="23">
        <v>1.5</v>
      </c>
      <c r="L39" s="23">
        <v>1.3</v>
      </c>
      <c r="M39" s="23">
        <v>1.4</v>
      </c>
      <c r="N39" s="23">
        <v>0.7</v>
      </c>
      <c r="O39" s="23">
        <v>38.299999999999997</v>
      </c>
      <c r="P39" s="23">
        <v>38.6</v>
      </c>
      <c r="Q39" s="23">
        <v>36.200000000000003</v>
      </c>
      <c r="R39" s="23">
        <v>5.4</v>
      </c>
      <c r="S39" s="23">
        <v>5.6</v>
      </c>
      <c r="T39" s="23">
        <v>3.7</v>
      </c>
      <c r="U39" s="23">
        <v>35.299999999999997</v>
      </c>
      <c r="V39" s="23">
        <v>30.5</v>
      </c>
      <c r="W39" s="23">
        <v>68.599999999999994</v>
      </c>
      <c r="X39" s="23">
        <v>3.3</v>
      </c>
      <c r="Y39" s="23">
        <v>2.4</v>
      </c>
      <c r="Z39" s="23">
        <v>9.6999999999999993</v>
      </c>
      <c r="AA39" s="23">
        <v>3</v>
      </c>
      <c r="AB39" s="23">
        <v>3.4</v>
      </c>
      <c r="AC39" s="23">
        <v>0</v>
      </c>
      <c r="AD39" s="23">
        <v>0.7</v>
      </c>
      <c r="AE39" s="23">
        <v>0.6</v>
      </c>
      <c r="AF39" s="23">
        <v>1.5</v>
      </c>
      <c r="AG39" s="23">
        <v>11</v>
      </c>
      <c r="AH39" s="23">
        <v>10</v>
      </c>
      <c r="AI39" s="23">
        <v>18</v>
      </c>
      <c r="AJ39" s="23">
        <v>34.5</v>
      </c>
      <c r="AK39" s="23">
        <v>30.9</v>
      </c>
      <c r="AL39" s="23">
        <v>60.1</v>
      </c>
      <c r="AM39" s="23">
        <v>12.6</v>
      </c>
      <c r="AN39" s="23">
        <v>12.7</v>
      </c>
      <c r="AO39" s="23">
        <v>12.5</v>
      </c>
      <c r="AP39" s="23">
        <v>0.7</v>
      </c>
      <c r="AQ39" s="23">
        <v>0.5</v>
      </c>
      <c r="AR39" s="23">
        <v>2.5</v>
      </c>
      <c r="AS39" s="23">
        <v>82.7</v>
      </c>
      <c r="AT39" s="23">
        <v>81.8</v>
      </c>
      <c r="AU39" s="23">
        <v>89.3</v>
      </c>
    </row>
    <row r="40" spans="1:47" ht="15" x14ac:dyDescent="0.35">
      <c r="A40" s="13" t="s">
        <v>1156</v>
      </c>
      <c r="B40" s="45" t="s">
        <v>40</v>
      </c>
      <c r="C40" s="23">
        <v>18.8</v>
      </c>
      <c r="D40" s="23">
        <v>13</v>
      </c>
      <c r="E40" s="23">
        <v>23.1</v>
      </c>
      <c r="F40" s="23">
        <v>75</v>
      </c>
      <c r="G40" s="23">
        <v>60.3</v>
      </c>
      <c r="H40" s="23">
        <v>85.8</v>
      </c>
      <c r="I40" s="23">
        <v>1.3</v>
      </c>
      <c r="J40" s="23">
        <v>1.3</v>
      </c>
      <c r="K40" s="23">
        <v>1.2</v>
      </c>
      <c r="L40" s="23">
        <v>5.4</v>
      </c>
      <c r="M40" s="23">
        <v>4</v>
      </c>
      <c r="N40" s="23">
        <v>6.4</v>
      </c>
      <c r="O40" s="23">
        <v>41.5</v>
      </c>
      <c r="P40" s="23">
        <v>36.6</v>
      </c>
      <c r="Q40" s="23">
        <v>45.1</v>
      </c>
      <c r="R40" s="23">
        <v>5.8</v>
      </c>
      <c r="S40" s="23">
        <v>7.6</v>
      </c>
      <c r="T40" s="23">
        <v>4.5</v>
      </c>
      <c r="U40" s="23">
        <v>20.3</v>
      </c>
      <c r="V40" s="23">
        <v>1.4</v>
      </c>
      <c r="W40" s="23">
        <v>34.1</v>
      </c>
      <c r="X40" s="23">
        <v>4.0999999999999996</v>
      </c>
      <c r="Y40" s="23">
        <v>2</v>
      </c>
      <c r="Z40" s="23">
        <v>5.6</v>
      </c>
      <c r="AA40" s="23">
        <v>0.4</v>
      </c>
      <c r="AB40" s="23">
        <v>0.1</v>
      </c>
      <c r="AC40" s="23">
        <v>0.6</v>
      </c>
      <c r="AD40" s="23">
        <v>1</v>
      </c>
      <c r="AE40" s="23">
        <v>0</v>
      </c>
      <c r="AF40" s="23">
        <v>1.8</v>
      </c>
      <c r="AG40" s="23">
        <v>17.899999999999999</v>
      </c>
      <c r="AH40" s="23">
        <v>16.399999999999999</v>
      </c>
      <c r="AI40" s="23">
        <v>19</v>
      </c>
      <c r="AJ40" s="23">
        <v>31.6</v>
      </c>
      <c r="AK40" s="23">
        <v>3.9</v>
      </c>
      <c r="AL40" s="23">
        <v>52.1</v>
      </c>
      <c r="AM40" s="23">
        <v>9.6</v>
      </c>
      <c r="AN40" s="23">
        <v>9.8000000000000007</v>
      </c>
      <c r="AO40" s="23">
        <v>9.3000000000000007</v>
      </c>
      <c r="AP40" s="23">
        <v>2.2999999999999998</v>
      </c>
      <c r="AQ40" s="23">
        <v>1.6</v>
      </c>
      <c r="AR40" s="23">
        <v>2.9</v>
      </c>
      <c r="AS40" s="23">
        <v>85.8</v>
      </c>
      <c r="AT40" s="23">
        <v>80.599999999999994</v>
      </c>
      <c r="AU40" s="23">
        <v>89.6</v>
      </c>
    </row>
    <row r="41" spans="1:47" ht="15" x14ac:dyDescent="0.35">
      <c r="A41" s="13" t="s">
        <v>1157</v>
      </c>
      <c r="B41" s="45" t="s">
        <v>41</v>
      </c>
      <c r="C41" s="23">
        <v>14.5</v>
      </c>
      <c r="D41" s="23">
        <v>10.199999999999999</v>
      </c>
      <c r="E41" s="23">
        <v>18.2</v>
      </c>
      <c r="F41" s="23">
        <v>72.8</v>
      </c>
      <c r="G41" s="23">
        <v>57.8</v>
      </c>
      <c r="H41" s="23">
        <v>86.2</v>
      </c>
      <c r="I41" s="23">
        <v>1.4</v>
      </c>
      <c r="J41" s="23">
        <v>1.5</v>
      </c>
      <c r="K41" s="23">
        <v>1.4</v>
      </c>
      <c r="L41" s="23">
        <v>1.7</v>
      </c>
      <c r="M41" s="23">
        <v>3</v>
      </c>
      <c r="N41" s="23">
        <v>0.5</v>
      </c>
      <c r="O41" s="23">
        <v>30.3</v>
      </c>
      <c r="P41" s="23">
        <v>30.3</v>
      </c>
      <c r="Q41" s="23">
        <v>30.3</v>
      </c>
      <c r="R41" s="23">
        <v>5.4</v>
      </c>
      <c r="S41" s="23">
        <v>5.6</v>
      </c>
      <c r="T41" s="23">
        <v>5.3</v>
      </c>
      <c r="U41" s="23">
        <v>5.0999999999999996</v>
      </c>
      <c r="V41" s="23">
        <v>4.4000000000000004</v>
      </c>
      <c r="W41" s="23">
        <v>5.7</v>
      </c>
      <c r="X41" s="23">
        <v>2.5</v>
      </c>
      <c r="Y41" s="23">
        <v>0.9</v>
      </c>
      <c r="Z41" s="23">
        <v>3.9</v>
      </c>
      <c r="AA41" s="23">
        <v>0.1</v>
      </c>
      <c r="AB41" s="23">
        <v>0.2</v>
      </c>
      <c r="AC41" s="23">
        <v>0.1</v>
      </c>
      <c r="AD41" s="23">
        <v>0.4</v>
      </c>
      <c r="AE41" s="23">
        <v>0</v>
      </c>
      <c r="AF41" s="23">
        <v>0.7</v>
      </c>
      <c r="AG41" s="23">
        <v>11.3</v>
      </c>
      <c r="AH41" s="23">
        <v>8.4</v>
      </c>
      <c r="AI41" s="23">
        <v>13.8</v>
      </c>
      <c r="AJ41" s="23">
        <v>44.9</v>
      </c>
      <c r="AK41" s="23">
        <v>2.4</v>
      </c>
      <c r="AL41" s="23">
        <v>83.1</v>
      </c>
      <c r="AM41" s="23">
        <v>10</v>
      </c>
      <c r="AN41" s="23">
        <v>13.1</v>
      </c>
      <c r="AO41" s="23">
        <v>7.2</v>
      </c>
      <c r="AP41" s="23">
        <v>1.5</v>
      </c>
      <c r="AQ41" s="23">
        <v>0.6</v>
      </c>
      <c r="AR41" s="23">
        <v>2.2999999999999998</v>
      </c>
      <c r="AS41" s="23">
        <v>85.2</v>
      </c>
      <c r="AT41" s="23">
        <v>78.900000000000006</v>
      </c>
      <c r="AU41" s="23">
        <v>90.8</v>
      </c>
    </row>
    <row r="42" spans="1:47" ht="15" x14ac:dyDescent="0.35">
      <c r="A42" s="13" t="s">
        <v>1158</v>
      </c>
      <c r="B42" s="45" t="s">
        <v>42</v>
      </c>
      <c r="C42" s="23">
        <v>29.6</v>
      </c>
      <c r="D42" s="23">
        <v>20.6</v>
      </c>
      <c r="E42" s="23">
        <v>37.4</v>
      </c>
      <c r="F42" s="23">
        <v>80.400000000000006</v>
      </c>
      <c r="G42" s="23">
        <v>66.5</v>
      </c>
      <c r="H42" s="23">
        <v>92.7</v>
      </c>
      <c r="I42" s="23">
        <v>1.3</v>
      </c>
      <c r="J42" s="23">
        <v>0.9</v>
      </c>
      <c r="K42" s="23">
        <v>1.6</v>
      </c>
      <c r="L42" s="23">
        <v>2</v>
      </c>
      <c r="M42" s="23">
        <v>3.4</v>
      </c>
      <c r="N42" s="23">
        <v>0.8</v>
      </c>
      <c r="O42" s="23">
        <v>39</v>
      </c>
      <c r="P42" s="23">
        <v>46.3</v>
      </c>
      <c r="Q42" s="23">
        <v>32.6</v>
      </c>
      <c r="R42" s="23">
        <v>5.4</v>
      </c>
      <c r="S42" s="23">
        <v>6.8</v>
      </c>
      <c r="T42" s="23">
        <v>4.2</v>
      </c>
      <c r="U42" s="23">
        <v>24.5</v>
      </c>
      <c r="V42" s="23">
        <v>1.1000000000000001</v>
      </c>
      <c r="W42" s="23">
        <v>45.1</v>
      </c>
      <c r="X42" s="23">
        <v>5.4</v>
      </c>
      <c r="Y42" s="23">
        <v>2.7</v>
      </c>
      <c r="Z42" s="23">
        <v>7.7</v>
      </c>
      <c r="AA42" s="23">
        <v>0.8</v>
      </c>
      <c r="AB42" s="23">
        <v>0.9</v>
      </c>
      <c r="AC42" s="23">
        <v>0.7</v>
      </c>
      <c r="AD42" s="23">
        <v>2.5</v>
      </c>
      <c r="AE42" s="23">
        <v>0.2</v>
      </c>
      <c r="AF42" s="23">
        <v>4.5999999999999996</v>
      </c>
      <c r="AG42" s="23">
        <v>21.9</v>
      </c>
      <c r="AH42" s="23">
        <v>16.899999999999999</v>
      </c>
      <c r="AI42" s="23">
        <v>26.3</v>
      </c>
      <c r="AJ42" s="23">
        <v>32.5</v>
      </c>
      <c r="AK42" s="23">
        <v>1.9</v>
      </c>
      <c r="AL42" s="23">
        <v>59.2</v>
      </c>
      <c r="AM42" s="23">
        <v>10.6</v>
      </c>
      <c r="AN42" s="23">
        <v>11.5</v>
      </c>
      <c r="AO42" s="23">
        <v>9.6999999999999993</v>
      </c>
      <c r="AP42" s="23">
        <v>2.7</v>
      </c>
      <c r="AQ42" s="23">
        <v>1</v>
      </c>
      <c r="AR42" s="23">
        <v>4.0999999999999996</v>
      </c>
      <c r="AS42" s="23">
        <v>88.2</v>
      </c>
      <c r="AT42" s="23">
        <v>85.6</v>
      </c>
      <c r="AU42" s="23">
        <v>90.5</v>
      </c>
    </row>
    <row r="43" spans="1:47" ht="15" x14ac:dyDescent="0.35">
      <c r="A43" s="13" t="s">
        <v>1159</v>
      </c>
      <c r="B43" s="45" t="s">
        <v>43</v>
      </c>
      <c r="C43" s="23">
        <v>5.4</v>
      </c>
      <c r="D43" s="23">
        <v>4.4000000000000004</v>
      </c>
      <c r="E43" s="23">
        <v>9.8000000000000007</v>
      </c>
      <c r="F43" s="23">
        <v>36.200000000000003</v>
      </c>
      <c r="G43" s="23">
        <v>32.299999999999997</v>
      </c>
      <c r="H43" s="23">
        <v>53</v>
      </c>
      <c r="I43" s="23">
        <v>1.3</v>
      </c>
      <c r="J43" s="23">
        <v>1.3</v>
      </c>
      <c r="K43" s="23">
        <v>1.4</v>
      </c>
      <c r="L43" s="23">
        <v>4.5</v>
      </c>
      <c r="M43" s="23">
        <v>4.0999999999999996</v>
      </c>
      <c r="N43" s="23">
        <v>6.1</v>
      </c>
      <c r="O43" s="23">
        <v>19.8</v>
      </c>
      <c r="P43" s="23">
        <v>19.600000000000001</v>
      </c>
      <c r="Q43" s="23">
        <v>21.1</v>
      </c>
      <c r="R43" s="23">
        <v>3.7</v>
      </c>
      <c r="S43" s="23">
        <v>3.8</v>
      </c>
      <c r="T43" s="23">
        <v>3.1</v>
      </c>
      <c r="U43" s="23">
        <v>5</v>
      </c>
      <c r="V43" s="23">
        <v>2.9</v>
      </c>
      <c r="W43" s="23">
        <v>14.5</v>
      </c>
      <c r="X43" s="23">
        <v>1.9</v>
      </c>
      <c r="Y43" s="23">
        <v>1.8</v>
      </c>
      <c r="Z43" s="23">
        <v>2.2999999999999998</v>
      </c>
      <c r="AA43" s="23">
        <v>0.2</v>
      </c>
      <c r="AB43" s="23">
        <v>0.2</v>
      </c>
      <c r="AC43" s="23">
        <v>0.2</v>
      </c>
      <c r="AD43" s="23">
        <v>0.3</v>
      </c>
      <c r="AE43" s="23">
        <v>0.1</v>
      </c>
      <c r="AF43" s="23">
        <v>1.1000000000000001</v>
      </c>
      <c r="AG43" s="23">
        <v>15.1</v>
      </c>
      <c r="AH43" s="23">
        <v>14.8</v>
      </c>
      <c r="AI43" s="23">
        <v>16.2</v>
      </c>
      <c r="AJ43" s="23">
        <v>4.2</v>
      </c>
      <c r="AK43" s="23">
        <v>0.9</v>
      </c>
      <c r="AL43" s="23">
        <v>18.600000000000001</v>
      </c>
      <c r="AM43" s="23">
        <v>16.2</v>
      </c>
      <c r="AN43" s="23">
        <v>16.7</v>
      </c>
      <c r="AO43" s="23">
        <v>14</v>
      </c>
      <c r="AP43" s="23">
        <v>0.6</v>
      </c>
      <c r="AQ43" s="23">
        <v>0.5</v>
      </c>
      <c r="AR43" s="23">
        <v>1</v>
      </c>
      <c r="AS43" s="23">
        <v>70.5</v>
      </c>
      <c r="AT43" s="23">
        <v>70.5</v>
      </c>
      <c r="AU43" s="23">
        <v>70.2</v>
      </c>
    </row>
    <row r="44" spans="1:47" ht="15" x14ac:dyDescent="0.35">
      <c r="A44" s="13" t="s">
        <v>1160</v>
      </c>
      <c r="B44" s="45" t="s">
        <v>44</v>
      </c>
      <c r="C44" s="23">
        <v>32.6</v>
      </c>
      <c r="D44" s="23">
        <v>19.899999999999999</v>
      </c>
      <c r="E44" s="23">
        <v>42.6</v>
      </c>
      <c r="F44" s="23">
        <v>76.099999999999994</v>
      </c>
      <c r="G44" s="23">
        <v>58.1</v>
      </c>
      <c r="H44" s="23">
        <v>90.3</v>
      </c>
      <c r="I44" s="23">
        <v>5.0999999999999996</v>
      </c>
      <c r="J44" s="23">
        <v>1.5</v>
      </c>
      <c r="K44" s="23">
        <v>7.9</v>
      </c>
      <c r="L44" s="23">
        <v>2.6</v>
      </c>
      <c r="M44" s="23">
        <v>2.6</v>
      </c>
      <c r="N44" s="23">
        <v>2.5</v>
      </c>
      <c r="O44" s="23">
        <v>40.700000000000003</v>
      </c>
      <c r="P44" s="23">
        <v>32.1</v>
      </c>
      <c r="Q44" s="23">
        <v>47.3</v>
      </c>
      <c r="R44" s="23">
        <v>18.2</v>
      </c>
      <c r="S44" s="23">
        <v>12.2</v>
      </c>
      <c r="T44" s="23">
        <v>22.9</v>
      </c>
      <c r="U44" s="23">
        <v>42.7</v>
      </c>
      <c r="V44" s="23">
        <v>5.7</v>
      </c>
      <c r="W44" s="23">
        <v>71.8</v>
      </c>
      <c r="X44" s="23">
        <v>9.8000000000000007</v>
      </c>
      <c r="Y44" s="23">
        <v>3.6</v>
      </c>
      <c r="Z44" s="23">
        <v>14.6</v>
      </c>
      <c r="AA44" s="23">
        <v>13.1</v>
      </c>
      <c r="AB44" s="23">
        <v>7</v>
      </c>
      <c r="AC44" s="23">
        <v>17.8</v>
      </c>
      <c r="AD44" s="23">
        <v>15.7</v>
      </c>
      <c r="AE44" s="23">
        <v>4.3</v>
      </c>
      <c r="AF44" s="23">
        <v>24.7</v>
      </c>
      <c r="AG44" s="23">
        <v>30.3</v>
      </c>
      <c r="AH44" s="23">
        <v>19.600000000000001</v>
      </c>
      <c r="AI44" s="23">
        <v>38.700000000000003</v>
      </c>
      <c r="AJ44" s="23">
        <v>48</v>
      </c>
      <c r="AK44" s="23">
        <v>4.5</v>
      </c>
      <c r="AL44" s="23">
        <v>82.2</v>
      </c>
      <c r="AM44" s="23">
        <v>15.5</v>
      </c>
      <c r="AN44" s="23">
        <v>13.3</v>
      </c>
      <c r="AO44" s="23">
        <v>17.3</v>
      </c>
      <c r="AP44" s="23">
        <v>4.4000000000000004</v>
      </c>
      <c r="AQ44" s="23">
        <v>2.2999999999999998</v>
      </c>
      <c r="AR44" s="23">
        <v>6</v>
      </c>
      <c r="AS44" s="23">
        <v>92.1</v>
      </c>
      <c r="AT44" s="23">
        <v>87</v>
      </c>
      <c r="AU44" s="23">
        <v>96.2</v>
      </c>
    </row>
    <row r="45" spans="1:47" ht="15" x14ac:dyDescent="0.35">
      <c r="A45" s="13" t="s">
        <v>1161</v>
      </c>
      <c r="B45" s="45" t="s">
        <v>45</v>
      </c>
      <c r="C45" s="23">
        <v>6.8</v>
      </c>
      <c r="D45" s="23">
        <v>4.9000000000000004</v>
      </c>
      <c r="E45" s="23">
        <v>13.6</v>
      </c>
      <c r="F45" s="23">
        <v>59.8</v>
      </c>
      <c r="G45" s="23">
        <v>53.4</v>
      </c>
      <c r="H45" s="23">
        <v>83.4</v>
      </c>
      <c r="I45" s="23">
        <v>2.1</v>
      </c>
      <c r="J45" s="23">
        <v>2</v>
      </c>
      <c r="K45" s="23">
        <v>2.1</v>
      </c>
      <c r="L45" s="23">
        <v>0.7</v>
      </c>
      <c r="M45" s="23">
        <v>0.2</v>
      </c>
      <c r="N45" s="23">
        <v>2.6</v>
      </c>
      <c r="O45" s="23">
        <v>24.6</v>
      </c>
      <c r="P45" s="23">
        <v>21.7</v>
      </c>
      <c r="Q45" s="23">
        <v>35.200000000000003</v>
      </c>
      <c r="R45" s="23">
        <v>4.8</v>
      </c>
      <c r="S45" s="23">
        <v>4.5999999999999996</v>
      </c>
      <c r="T45" s="23">
        <v>5.5</v>
      </c>
      <c r="U45" s="23">
        <v>9.1</v>
      </c>
      <c r="V45" s="23">
        <v>0.4</v>
      </c>
      <c r="W45" s="23">
        <v>41.5</v>
      </c>
      <c r="X45" s="23">
        <v>4.5</v>
      </c>
      <c r="Y45" s="23">
        <v>3.7</v>
      </c>
      <c r="Z45" s="23">
        <v>7.5</v>
      </c>
      <c r="AA45" s="23">
        <v>0</v>
      </c>
      <c r="AB45" s="23">
        <v>0</v>
      </c>
      <c r="AC45" s="23">
        <v>0.1</v>
      </c>
      <c r="AD45" s="23">
        <v>0.2</v>
      </c>
      <c r="AE45" s="23">
        <v>0</v>
      </c>
      <c r="AF45" s="23">
        <v>0.8</v>
      </c>
      <c r="AG45" s="23">
        <v>15.9</v>
      </c>
      <c r="AH45" s="23">
        <v>14.6</v>
      </c>
      <c r="AI45" s="23">
        <v>20.6</v>
      </c>
      <c r="AJ45" s="23">
        <v>13</v>
      </c>
      <c r="AK45" s="23">
        <v>0.2</v>
      </c>
      <c r="AL45" s="23">
        <v>60.2</v>
      </c>
      <c r="AM45" s="23">
        <v>14.8</v>
      </c>
      <c r="AN45" s="23">
        <v>14.9</v>
      </c>
      <c r="AO45" s="23">
        <v>14.5</v>
      </c>
      <c r="AP45" s="23">
        <v>2.2999999999999998</v>
      </c>
      <c r="AQ45" s="23">
        <v>2.2000000000000002</v>
      </c>
      <c r="AR45" s="23">
        <v>2.8</v>
      </c>
      <c r="AS45" s="23">
        <v>80.2</v>
      </c>
      <c r="AT45" s="23">
        <v>79.400000000000006</v>
      </c>
      <c r="AU45" s="23">
        <v>83.1</v>
      </c>
    </row>
    <row r="46" spans="1:47" ht="15" x14ac:dyDescent="0.35">
      <c r="A46" s="13" t="s">
        <v>1162</v>
      </c>
      <c r="B46" s="45" t="s">
        <v>46</v>
      </c>
      <c r="C46" s="23">
        <v>22.5</v>
      </c>
      <c r="D46" s="23">
        <v>7.2</v>
      </c>
      <c r="E46" s="23">
        <v>26.2</v>
      </c>
      <c r="F46" s="23">
        <v>79.3</v>
      </c>
      <c r="G46" s="23">
        <v>48.2</v>
      </c>
      <c r="H46" s="23">
        <v>86.7</v>
      </c>
      <c r="I46" s="23">
        <v>1</v>
      </c>
      <c r="J46" s="23">
        <v>0.5</v>
      </c>
      <c r="K46" s="23">
        <v>1.1000000000000001</v>
      </c>
      <c r="L46" s="23">
        <v>6.4</v>
      </c>
      <c r="M46" s="23">
        <v>5.9</v>
      </c>
      <c r="N46" s="23">
        <v>6.5</v>
      </c>
      <c r="O46" s="23">
        <v>34.1</v>
      </c>
      <c r="P46" s="23">
        <v>28.9</v>
      </c>
      <c r="Q46" s="23">
        <v>35.4</v>
      </c>
      <c r="R46" s="23">
        <v>3.8</v>
      </c>
      <c r="S46" s="23">
        <v>4.5</v>
      </c>
      <c r="T46" s="23">
        <v>3.7</v>
      </c>
      <c r="U46" s="23">
        <v>26.1</v>
      </c>
      <c r="V46" s="23">
        <v>4.2</v>
      </c>
      <c r="W46" s="23">
        <v>31.4</v>
      </c>
      <c r="X46" s="23">
        <v>2.6</v>
      </c>
      <c r="Y46" s="23">
        <v>0.7</v>
      </c>
      <c r="Z46" s="23">
        <v>3.1</v>
      </c>
      <c r="AA46" s="23">
        <v>1</v>
      </c>
      <c r="AB46" s="23">
        <v>0.3</v>
      </c>
      <c r="AC46" s="23">
        <v>1.1000000000000001</v>
      </c>
      <c r="AD46" s="23">
        <v>6.5</v>
      </c>
      <c r="AE46" s="23">
        <v>1.5</v>
      </c>
      <c r="AF46" s="23">
        <v>7.6</v>
      </c>
      <c r="AG46" s="23">
        <v>19.3</v>
      </c>
      <c r="AH46" s="23">
        <v>10.7</v>
      </c>
      <c r="AI46" s="23">
        <v>21.3</v>
      </c>
      <c r="AJ46" s="23">
        <v>9.4</v>
      </c>
      <c r="AK46" s="23">
        <v>0.9</v>
      </c>
      <c r="AL46" s="23">
        <v>11.4</v>
      </c>
      <c r="AM46" s="23">
        <v>11.4</v>
      </c>
      <c r="AN46" s="23">
        <v>13.2</v>
      </c>
      <c r="AO46" s="23">
        <v>10.9</v>
      </c>
      <c r="AP46" s="23">
        <v>1.1000000000000001</v>
      </c>
      <c r="AQ46" s="23">
        <v>0.4</v>
      </c>
      <c r="AR46" s="23">
        <v>1.3</v>
      </c>
      <c r="AS46" s="23">
        <v>85.9</v>
      </c>
      <c r="AT46" s="23">
        <v>79.099999999999994</v>
      </c>
      <c r="AU46" s="23">
        <v>87.6</v>
      </c>
    </row>
    <row r="47" spans="1:47" ht="15" x14ac:dyDescent="0.35">
      <c r="A47" s="13" t="s">
        <v>1163</v>
      </c>
      <c r="B47" s="45" t="s">
        <v>47</v>
      </c>
      <c r="C47" s="23">
        <v>23.1</v>
      </c>
      <c r="D47" s="23">
        <v>17.2</v>
      </c>
      <c r="E47" s="23">
        <v>33.5</v>
      </c>
      <c r="F47" s="23">
        <v>69.099999999999994</v>
      </c>
      <c r="G47" s="23">
        <v>59.2</v>
      </c>
      <c r="H47" s="23">
        <v>86.3</v>
      </c>
      <c r="I47" s="23">
        <v>3.6</v>
      </c>
      <c r="J47" s="23">
        <v>2.6</v>
      </c>
      <c r="K47" s="23">
        <v>5.4</v>
      </c>
      <c r="L47" s="23">
        <v>2.7</v>
      </c>
      <c r="M47" s="23">
        <v>3.2</v>
      </c>
      <c r="N47" s="23">
        <v>1.9</v>
      </c>
      <c r="O47" s="23">
        <v>43</v>
      </c>
      <c r="P47" s="23">
        <v>41.8</v>
      </c>
      <c r="Q47" s="23">
        <v>45.2</v>
      </c>
      <c r="R47" s="23">
        <v>19.600000000000001</v>
      </c>
      <c r="S47" s="23">
        <v>19.7</v>
      </c>
      <c r="T47" s="23">
        <v>19.399999999999999</v>
      </c>
      <c r="U47" s="23">
        <v>41.3</v>
      </c>
      <c r="V47" s="23">
        <v>36</v>
      </c>
      <c r="W47" s="23">
        <v>50.5</v>
      </c>
      <c r="X47" s="23">
        <v>8.9</v>
      </c>
      <c r="Y47" s="23">
        <v>7.4</v>
      </c>
      <c r="Z47" s="23">
        <v>11.7</v>
      </c>
      <c r="AA47" s="23">
        <v>10.6</v>
      </c>
      <c r="AB47" s="23">
        <v>10.9</v>
      </c>
      <c r="AC47" s="23">
        <v>10.199999999999999</v>
      </c>
      <c r="AD47" s="23">
        <v>24.3</v>
      </c>
      <c r="AE47" s="23">
        <v>8.8000000000000007</v>
      </c>
      <c r="AF47" s="23">
        <v>51.5</v>
      </c>
      <c r="AG47" s="23">
        <v>29</v>
      </c>
      <c r="AH47" s="23">
        <v>25.4</v>
      </c>
      <c r="AI47" s="23">
        <v>35.299999999999997</v>
      </c>
      <c r="AJ47" s="23">
        <v>18.8</v>
      </c>
      <c r="AK47" s="23">
        <v>8.9</v>
      </c>
      <c r="AL47" s="23">
        <v>36</v>
      </c>
      <c r="AM47" s="23">
        <v>14.8</v>
      </c>
      <c r="AN47" s="23">
        <v>13.1</v>
      </c>
      <c r="AO47" s="23">
        <v>17.7</v>
      </c>
      <c r="AP47" s="23">
        <v>2.9</v>
      </c>
      <c r="AQ47" s="23">
        <v>2</v>
      </c>
      <c r="AR47" s="23">
        <v>4.4000000000000004</v>
      </c>
      <c r="AS47" s="23">
        <v>91.7</v>
      </c>
      <c r="AT47" s="23">
        <v>88.8</v>
      </c>
      <c r="AU47" s="23">
        <v>96.8</v>
      </c>
    </row>
    <row r="48" spans="1:47" ht="15" x14ac:dyDescent="0.35">
      <c r="A48" s="13" t="s">
        <v>1164</v>
      </c>
      <c r="B48" s="45" t="s">
        <v>48</v>
      </c>
      <c r="C48" s="23">
        <v>5.6</v>
      </c>
      <c r="D48" s="23">
        <v>4</v>
      </c>
      <c r="E48" s="23">
        <v>8</v>
      </c>
      <c r="F48" s="23">
        <v>55.6</v>
      </c>
      <c r="G48" s="23">
        <v>40.9</v>
      </c>
      <c r="H48" s="23">
        <v>78.2</v>
      </c>
      <c r="I48" s="23">
        <v>2.2999999999999998</v>
      </c>
      <c r="J48" s="23">
        <v>1.5</v>
      </c>
      <c r="K48" s="23">
        <v>3.4</v>
      </c>
      <c r="L48" s="23">
        <v>5.5</v>
      </c>
      <c r="M48" s="23">
        <v>5.9</v>
      </c>
      <c r="N48" s="23">
        <v>5</v>
      </c>
      <c r="O48" s="23">
        <v>26.5</v>
      </c>
      <c r="P48" s="23">
        <v>22.2</v>
      </c>
      <c r="Q48" s="23">
        <v>33.1</v>
      </c>
      <c r="R48" s="23">
        <v>3.7</v>
      </c>
      <c r="S48" s="23">
        <v>4.5</v>
      </c>
      <c r="T48" s="23">
        <v>2.4</v>
      </c>
      <c r="U48" s="23">
        <v>14.5</v>
      </c>
      <c r="V48" s="23">
        <v>1.8</v>
      </c>
      <c r="W48" s="23">
        <v>34.1</v>
      </c>
      <c r="X48" s="23">
        <v>4.4000000000000004</v>
      </c>
      <c r="Y48" s="23">
        <v>3.5</v>
      </c>
      <c r="Z48" s="23">
        <v>5.6</v>
      </c>
      <c r="AA48" s="23">
        <v>0.1</v>
      </c>
      <c r="AB48" s="23">
        <v>0.2</v>
      </c>
      <c r="AC48" s="23">
        <v>0</v>
      </c>
      <c r="AD48" s="23">
        <v>0.3</v>
      </c>
      <c r="AE48" s="23">
        <v>0.2</v>
      </c>
      <c r="AF48" s="23">
        <v>0.5</v>
      </c>
      <c r="AG48" s="23">
        <v>19.5</v>
      </c>
      <c r="AH48" s="23">
        <v>16</v>
      </c>
      <c r="AI48" s="23">
        <v>24.9</v>
      </c>
      <c r="AJ48" s="23">
        <v>14.8</v>
      </c>
      <c r="AK48" s="23">
        <v>0.6</v>
      </c>
      <c r="AL48" s="23">
        <v>36.5</v>
      </c>
      <c r="AM48" s="23">
        <v>15.1</v>
      </c>
      <c r="AN48" s="23">
        <v>13.9</v>
      </c>
      <c r="AO48" s="23">
        <v>17.100000000000001</v>
      </c>
      <c r="AP48" s="23">
        <v>2.2000000000000002</v>
      </c>
      <c r="AQ48" s="23">
        <v>1.4</v>
      </c>
      <c r="AR48" s="23">
        <v>3.4</v>
      </c>
      <c r="AS48" s="23">
        <v>68.5</v>
      </c>
      <c r="AT48" s="23">
        <v>67.5</v>
      </c>
      <c r="AU48" s="23">
        <v>70</v>
      </c>
    </row>
    <row r="49" spans="1:47" ht="15" x14ac:dyDescent="0.35">
      <c r="A49" s="13" t="s">
        <v>1165</v>
      </c>
      <c r="B49" s="45" t="s">
        <v>49</v>
      </c>
      <c r="C49" s="23">
        <v>2</v>
      </c>
      <c r="D49" s="23">
        <v>1.9</v>
      </c>
      <c r="E49" s="23">
        <v>3.4</v>
      </c>
      <c r="F49" s="23">
        <v>19.399999999999999</v>
      </c>
      <c r="G49" s="23">
        <v>19</v>
      </c>
      <c r="H49" s="23">
        <v>28.2</v>
      </c>
      <c r="I49" s="23">
        <v>1</v>
      </c>
      <c r="J49" s="23">
        <v>0.9</v>
      </c>
      <c r="K49" s="23">
        <v>1.7</v>
      </c>
      <c r="L49" s="23">
        <v>1.5</v>
      </c>
      <c r="M49" s="23">
        <v>1.4</v>
      </c>
      <c r="N49" s="23">
        <v>3.6</v>
      </c>
      <c r="O49" s="23">
        <v>15.6</v>
      </c>
      <c r="P49" s="23">
        <v>15.7</v>
      </c>
      <c r="Q49" s="23">
        <v>13.3</v>
      </c>
      <c r="R49" s="23">
        <v>1.8</v>
      </c>
      <c r="S49" s="23">
        <v>1.8</v>
      </c>
      <c r="T49" s="23">
        <v>1.3</v>
      </c>
      <c r="U49" s="23">
        <v>0.6</v>
      </c>
      <c r="V49" s="23">
        <v>0.2</v>
      </c>
      <c r="W49" s="23">
        <v>8.1999999999999993</v>
      </c>
      <c r="X49" s="23">
        <v>1.6</v>
      </c>
      <c r="Y49" s="23">
        <v>1.5</v>
      </c>
      <c r="Z49" s="23">
        <v>2.7</v>
      </c>
      <c r="AA49" s="23">
        <v>0</v>
      </c>
      <c r="AB49" s="23">
        <v>0</v>
      </c>
      <c r="AC49" s="23">
        <v>0.1</v>
      </c>
      <c r="AD49" s="23">
        <v>0</v>
      </c>
      <c r="AE49" s="23">
        <v>0</v>
      </c>
      <c r="AF49" s="23">
        <v>0.2</v>
      </c>
      <c r="AG49" s="23">
        <v>8.3000000000000007</v>
      </c>
      <c r="AH49" s="23">
        <v>8.3000000000000007</v>
      </c>
      <c r="AI49" s="23">
        <v>8.9</v>
      </c>
      <c r="AJ49" s="23">
        <v>0.9</v>
      </c>
      <c r="AK49" s="23">
        <v>0.1</v>
      </c>
      <c r="AL49" s="23">
        <v>17</v>
      </c>
      <c r="AM49" s="23">
        <v>17</v>
      </c>
      <c r="AN49" s="23">
        <v>17</v>
      </c>
      <c r="AO49" s="23">
        <v>15.1</v>
      </c>
      <c r="AP49" s="23">
        <v>0.2</v>
      </c>
      <c r="AQ49" s="23">
        <v>0.2</v>
      </c>
      <c r="AR49" s="23">
        <v>0.3</v>
      </c>
      <c r="AS49" s="23">
        <v>62.4</v>
      </c>
      <c r="AT49" s="23">
        <v>62.1</v>
      </c>
      <c r="AU49" s="23">
        <v>69</v>
      </c>
    </row>
    <row r="50" spans="1:47" ht="15" x14ac:dyDescent="0.35">
      <c r="A50" s="13" t="s">
        <v>1166</v>
      </c>
      <c r="B50" s="45" t="s">
        <v>50</v>
      </c>
      <c r="C50" s="23">
        <v>16.5</v>
      </c>
      <c r="D50" s="23">
        <v>12</v>
      </c>
      <c r="E50" s="23">
        <v>19.5</v>
      </c>
      <c r="F50" s="23">
        <v>72.400000000000006</v>
      </c>
      <c r="G50" s="23">
        <v>56</v>
      </c>
      <c r="H50" s="23">
        <v>83.7</v>
      </c>
      <c r="I50" s="23">
        <v>1.3</v>
      </c>
      <c r="J50" s="23">
        <v>1.1000000000000001</v>
      </c>
      <c r="K50" s="23">
        <v>1.4</v>
      </c>
      <c r="L50" s="23">
        <v>0.8</v>
      </c>
      <c r="M50" s="23">
        <v>0.6</v>
      </c>
      <c r="N50" s="23">
        <v>1</v>
      </c>
      <c r="O50" s="23">
        <v>29.3</v>
      </c>
      <c r="P50" s="23">
        <v>29.7</v>
      </c>
      <c r="Q50" s="23">
        <v>29.1</v>
      </c>
      <c r="R50" s="23">
        <v>4.3</v>
      </c>
      <c r="S50" s="23">
        <v>5.9</v>
      </c>
      <c r="T50" s="23">
        <v>3.1</v>
      </c>
      <c r="U50" s="23">
        <v>16.3</v>
      </c>
      <c r="V50" s="23">
        <v>3.8</v>
      </c>
      <c r="W50" s="23">
        <v>24.9</v>
      </c>
      <c r="X50" s="23">
        <v>3.1</v>
      </c>
      <c r="Y50" s="23">
        <v>2.5</v>
      </c>
      <c r="Z50" s="23">
        <v>3.4</v>
      </c>
      <c r="AA50" s="23">
        <v>1</v>
      </c>
      <c r="AB50" s="23">
        <v>0.5</v>
      </c>
      <c r="AC50" s="23">
        <v>1.3</v>
      </c>
      <c r="AD50" s="23">
        <v>3</v>
      </c>
      <c r="AE50" s="23">
        <v>0.3</v>
      </c>
      <c r="AF50" s="23">
        <v>4.9000000000000004</v>
      </c>
      <c r="AG50" s="23">
        <v>15.4</v>
      </c>
      <c r="AH50" s="23">
        <v>12.7</v>
      </c>
      <c r="AI50" s="23">
        <v>17.3</v>
      </c>
      <c r="AJ50" s="23">
        <v>16.5</v>
      </c>
      <c r="AK50" s="23">
        <v>2.5</v>
      </c>
      <c r="AL50" s="23">
        <v>26.1</v>
      </c>
      <c r="AM50" s="23">
        <v>20.5</v>
      </c>
      <c r="AN50" s="23">
        <v>22.1</v>
      </c>
      <c r="AO50" s="23">
        <v>19.5</v>
      </c>
      <c r="AP50" s="23">
        <v>1</v>
      </c>
      <c r="AQ50" s="23">
        <v>0.5</v>
      </c>
      <c r="AR50" s="23">
        <v>1.3</v>
      </c>
      <c r="AS50" s="23">
        <v>78.400000000000006</v>
      </c>
      <c r="AT50" s="23">
        <v>79.8</v>
      </c>
      <c r="AU50" s="23">
        <v>77.5</v>
      </c>
    </row>
    <row r="51" spans="1:47" ht="15" x14ac:dyDescent="0.35">
      <c r="A51" s="13" t="s">
        <v>1167</v>
      </c>
      <c r="B51" s="45" t="s">
        <v>51</v>
      </c>
      <c r="C51" s="23">
        <v>24.2</v>
      </c>
      <c r="D51" s="23">
        <v>11.2</v>
      </c>
      <c r="E51" s="23">
        <v>35.6</v>
      </c>
      <c r="F51" s="23">
        <v>71.7</v>
      </c>
      <c r="G51" s="23">
        <v>52.1</v>
      </c>
      <c r="H51" s="23">
        <v>88.7</v>
      </c>
      <c r="I51" s="23">
        <v>4.3</v>
      </c>
      <c r="J51" s="23">
        <v>1.8</v>
      </c>
      <c r="K51" s="23">
        <v>6.5</v>
      </c>
      <c r="L51" s="23">
        <v>1.8</v>
      </c>
      <c r="M51" s="23">
        <v>2.7</v>
      </c>
      <c r="N51" s="23">
        <v>1.1000000000000001</v>
      </c>
      <c r="O51" s="23">
        <v>38.200000000000003</v>
      </c>
      <c r="P51" s="23">
        <v>32.4</v>
      </c>
      <c r="Q51" s="23">
        <v>43.2</v>
      </c>
      <c r="R51" s="23">
        <v>14.3</v>
      </c>
      <c r="S51" s="23">
        <v>7.1</v>
      </c>
      <c r="T51" s="23">
        <v>20.6</v>
      </c>
      <c r="U51" s="23">
        <v>42.1</v>
      </c>
      <c r="V51" s="23">
        <v>2.5</v>
      </c>
      <c r="W51" s="23">
        <v>76.599999999999994</v>
      </c>
      <c r="X51" s="23">
        <v>8.6</v>
      </c>
      <c r="Y51" s="23">
        <v>2.2999999999999998</v>
      </c>
      <c r="Z51" s="23">
        <v>14.1</v>
      </c>
      <c r="AA51" s="23">
        <v>10.7</v>
      </c>
      <c r="AB51" s="23">
        <v>1.7</v>
      </c>
      <c r="AC51" s="23">
        <v>18.5</v>
      </c>
      <c r="AD51" s="23">
        <v>6.6</v>
      </c>
      <c r="AE51" s="23">
        <v>0.9</v>
      </c>
      <c r="AF51" s="23">
        <v>11.5</v>
      </c>
      <c r="AG51" s="23">
        <v>26</v>
      </c>
      <c r="AH51" s="23">
        <v>15.2</v>
      </c>
      <c r="AI51" s="23">
        <v>35.5</v>
      </c>
      <c r="AJ51" s="23">
        <v>27.7</v>
      </c>
      <c r="AK51" s="23">
        <v>1.1000000000000001</v>
      </c>
      <c r="AL51" s="23">
        <v>50.9</v>
      </c>
      <c r="AM51" s="23">
        <v>12.9</v>
      </c>
      <c r="AN51" s="23">
        <v>11.5</v>
      </c>
      <c r="AO51" s="23">
        <v>14.1</v>
      </c>
      <c r="AP51" s="23">
        <v>3.8</v>
      </c>
      <c r="AQ51" s="23">
        <v>1.1000000000000001</v>
      </c>
      <c r="AR51" s="23">
        <v>6.1</v>
      </c>
      <c r="AS51" s="23">
        <v>90.7</v>
      </c>
      <c r="AT51" s="23">
        <v>84.8</v>
      </c>
      <c r="AU51" s="23">
        <v>95.8</v>
      </c>
    </row>
    <row r="52" spans="1:47" ht="15" x14ac:dyDescent="0.35">
      <c r="A52" s="13" t="s">
        <v>1168</v>
      </c>
      <c r="B52" s="45" t="s">
        <v>52</v>
      </c>
      <c r="C52" s="23">
        <v>12.2</v>
      </c>
      <c r="D52" s="23">
        <v>6.9</v>
      </c>
      <c r="E52" s="23">
        <v>15.5</v>
      </c>
      <c r="F52" s="23">
        <v>69.3</v>
      </c>
      <c r="G52" s="23">
        <v>54.4</v>
      </c>
      <c r="H52" s="23">
        <v>78.8</v>
      </c>
      <c r="I52" s="23">
        <v>1.4</v>
      </c>
      <c r="J52" s="23">
        <v>0.9</v>
      </c>
      <c r="K52" s="23">
        <v>1.7</v>
      </c>
      <c r="L52" s="23">
        <v>0.9</v>
      </c>
      <c r="M52" s="23">
        <v>2.1</v>
      </c>
      <c r="N52" s="23">
        <v>0.2</v>
      </c>
      <c r="O52" s="23">
        <v>35.299999999999997</v>
      </c>
      <c r="P52" s="23">
        <v>35.5</v>
      </c>
      <c r="Q52" s="23">
        <v>35.1</v>
      </c>
      <c r="R52" s="23">
        <v>8.1</v>
      </c>
      <c r="S52" s="23">
        <v>10.5</v>
      </c>
      <c r="T52" s="23">
        <v>6.5</v>
      </c>
      <c r="U52" s="23">
        <v>31</v>
      </c>
      <c r="V52" s="23">
        <v>10.199999999999999</v>
      </c>
      <c r="W52" s="23">
        <v>44.2</v>
      </c>
      <c r="X52" s="23">
        <v>5.4</v>
      </c>
      <c r="Y52" s="23">
        <v>5</v>
      </c>
      <c r="Z52" s="23">
        <v>5.6</v>
      </c>
      <c r="AA52" s="23">
        <v>0.2</v>
      </c>
      <c r="AB52" s="23">
        <v>0.2</v>
      </c>
      <c r="AC52" s="23">
        <v>0.2</v>
      </c>
      <c r="AD52" s="23">
        <v>4.3</v>
      </c>
      <c r="AE52" s="23">
        <v>1.2</v>
      </c>
      <c r="AF52" s="23">
        <v>6.2</v>
      </c>
      <c r="AG52" s="23">
        <v>17.5</v>
      </c>
      <c r="AH52" s="23">
        <v>17.100000000000001</v>
      </c>
      <c r="AI52" s="23">
        <v>17.8</v>
      </c>
      <c r="AJ52" s="23">
        <v>8.4</v>
      </c>
      <c r="AK52" s="23">
        <v>3.4</v>
      </c>
      <c r="AL52" s="23">
        <v>11.6</v>
      </c>
      <c r="AM52" s="23">
        <v>10.5</v>
      </c>
      <c r="AN52" s="23">
        <v>13</v>
      </c>
      <c r="AO52" s="23">
        <v>8.9</v>
      </c>
      <c r="AP52" s="23">
        <v>3</v>
      </c>
      <c r="AQ52" s="23">
        <v>2.4</v>
      </c>
      <c r="AR52" s="23">
        <v>3.3</v>
      </c>
      <c r="AS52" s="23">
        <v>84.7</v>
      </c>
      <c r="AT52" s="23">
        <v>78.7</v>
      </c>
      <c r="AU52" s="23">
        <v>88.6</v>
      </c>
    </row>
    <row r="53" spans="1:47" ht="15" x14ac:dyDescent="0.35">
      <c r="A53" s="13" t="s">
        <v>1169</v>
      </c>
      <c r="B53" s="45" t="s">
        <v>53</v>
      </c>
      <c r="C53" s="23">
        <v>6.6</v>
      </c>
      <c r="D53" s="23">
        <v>4.8</v>
      </c>
      <c r="E53" s="23">
        <v>9.1</v>
      </c>
      <c r="F53" s="23">
        <v>42.4</v>
      </c>
      <c r="G53" s="23">
        <v>31.7</v>
      </c>
      <c r="H53" s="23">
        <v>56.9</v>
      </c>
      <c r="I53" s="23">
        <v>1.7</v>
      </c>
      <c r="J53" s="23">
        <v>1.3</v>
      </c>
      <c r="K53" s="23">
        <v>2.2000000000000002</v>
      </c>
      <c r="L53" s="23">
        <v>3.5</v>
      </c>
      <c r="M53" s="23">
        <v>3.8</v>
      </c>
      <c r="N53" s="23">
        <v>3.2</v>
      </c>
      <c r="O53" s="23">
        <v>22.7</v>
      </c>
      <c r="P53" s="23">
        <v>20.6</v>
      </c>
      <c r="Q53" s="23">
        <v>25.4</v>
      </c>
      <c r="R53" s="23">
        <v>3.8</v>
      </c>
      <c r="S53" s="23">
        <v>3.7</v>
      </c>
      <c r="T53" s="23">
        <v>4</v>
      </c>
      <c r="U53" s="23">
        <v>6.4</v>
      </c>
      <c r="V53" s="23">
        <v>0.6</v>
      </c>
      <c r="W53" s="23">
        <v>14.2</v>
      </c>
      <c r="X53" s="23">
        <v>2.4</v>
      </c>
      <c r="Y53" s="23">
        <v>1.6</v>
      </c>
      <c r="Z53" s="23">
        <v>3.3</v>
      </c>
      <c r="AA53" s="23">
        <v>0.1</v>
      </c>
      <c r="AB53" s="23">
        <v>0</v>
      </c>
      <c r="AC53" s="23">
        <v>0.3</v>
      </c>
      <c r="AD53" s="23">
        <v>0.6</v>
      </c>
      <c r="AE53" s="23">
        <v>0</v>
      </c>
      <c r="AF53" s="23">
        <v>1.4</v>
      </c>
      <c r="AG53" s="23">
        <v>12.6</v>
      </c>
      <c r="AH53" s="23">
        <v>11.7</v>
      </c>
      <c r="AI53" s="23">
        <v>13.9</v>
      </c>
      <c r="AJ53" s="23">
        <v>9</v>
      </c>
      <c r="AK53" s="23">
        <v>0.2</v>
      </c>
      <c r="AL53" s="23">
        <v>20.7</v>
      </c>
      <c r="AM53" s="23">
        <v>13.4</v>
      </c>
      <c r="AN53" s="23">
        <v>13.7</v>
      </c>
      <c r="AO53" s="23">
        <v>13</v>
      </c>
      <c r="AP53" s="23">
        <v>0.6</v>
      </c>
      <c r="AQ53" s="23">
        <v>0.3</v>
      </c>
      <c r="AR53" s="23">
        <v>1</v>
      </c>
      <c r="AS53" s="23">
        <v>69.400000000000006</v>
      </c>
      <c r="AT53" s="23">
        <v>66.599999999999994</v>
      </c>
      <c r="AU53" s="23">
        <v>73.099999999999994</v>
      </c>
    </row>
    <row r="54" spans="1:47" ht="15" x14ac:dyDescent="0.35">
      <c r="A54" s="13" t="s">
        <v>1170</v>
      </c>
      <c r="B54" s="45" t="s">
        <v>54</v>
      </c>
      <c r="C54" s="23">
        <v>11.9</v>
      </c>
      <c r="D54" s="23">
        <v>7.4</v>
      </c>
      <c r="E54" s="23">
        <v>17.2</v>
      </c>
      <c r="F54" s="23">
        <v>70</v>
      </c>
      <c r="G54" s="23">
        <v>58.6</v>
      </c>
      <c r="H54" s="23">
        <v>83.2</v>
      </c>
      <c r="I54" s="23">
        <v>1.1000000000000001</v>
      </c>
      <c r="J54" s="23">
        <v>1.1000000000000001</v>
      </c>
      <c r="K54" s="23">
        <v>1.2</v>
      </c>
      <c r="L54" s="23">
        <v>6.2</v>
      </c>
      <c r="M54" s="23">
        <v>3.1</v>
      </c>
      <c r="N54" s="23">
        <v>9.6</v>
      </c>
      <c r="O54" s="23">
        <v>32.200000000000003</v>
      </c>
      <c r="P54" s="23">
        <v>32.799999999999997</v>
      </c>
      <c r="Q54" s="23">
        <v>31.6</v>
      </c>
      <c r="R54" s="23">
        <v>5.3</v>
      </c>
      <c r="S54" s="23">
        <v>5.0999999999999996</v>
      </c>
      <c r="T54" s="23">
        <v>5.6</v>
      </c>
      <c r="U54" s="23">
        <v>21.1</v>
      </c>
      <c r="V54" s="23">
        <v>3.9</v>
      </c>
      <c r="W54" s="23">
        <v>41</v>
      </c>
      <c r="X54" s="23">
        <v>3.1</v>
      </c>
      <c r="Y54" s="23">
        <v>1.5</v>
      </c>
      <c r="Z54" s="23">
        <v>4.9000000000000004</v>
      </c>
      <c r="AA54" s="23">
        <v>0.8</v>
      </c>
      <c r="AB54" s="23">
        <v>0.1</v>
      </c>
      <c r="AC54" s="23">
        <v>1.6</v>
      </c>
      <c r="AD54" s="23">
        <v>3.8</v>
      </c>
      <c r="AE54" s="23">
        <v>0.1</v>
      </c>
      <c r="AF54" s="23">
        <v>8.1</v>
      </c>
      <c r="AG54" s="23">
        <v>19.7</v>
      </c>
      <c r="AH54" s="23">
        <v>17.2</v>
      </c>
      <c r="AI54" s="23">
        <v>22.5</v>
      </c>
      <c r="AJ54" s="23">
        <v>26</v>
      </c>
      <c r="AK54" s="23">
        <v>1.5</v>
      </c>
      <c r="AL54" s="23">
        <v>54.2</v>
      </c>
      <c r="AM54" s="23">
        <v>10.9</v>
      </c>
      <c r="AN54" s="23">
        <v>10.9</v>
      </c>
      <c r="AO54" s="23">
        <v>10.9</v>
      </c>
      <c r="AP54" s="23">
        <v>1.7</v>
      </c>
      <c r="AQ54" s="23">
        <v>0.7</v>
      </c>
      <c r="AR54" s="23">
        <v>2.9</v>
      </c>
      <c r="AS54" s="23">
        <v>81.099999999999994</v>
      </c>
      <c r="AT54" s="23">
        <v>78.2</v>
      </c>
      <c r="AU54" s="23">
        <v>84.4</v>
      </c>
    </row>
    <row r="55" spans="1:47" ht="15" x14ac:dyDescent="0.35">
      <c r="A55" s="13" t="s">
        <v>1171</v>
      </c>
      <c r="B55" s="45" t="s">
        <v>55</v>
      </c>
      <c r="C55" s="23">
        <v>14.4</v>
      </c>
      <c r="D55" s="23">
        <v>12.6</v>
      </c>
      <c r="E55" s="23">
        <v>17</v>
      </c>
      <c r="F55" s="23">
        <v>78.3</v>
      </c>
      <c r="G55" s="23">
        <v>69</v>
      </c>
      <c r="H55" s="23">
        <v>91.4</v>
      </c>
      <c r="I55" s="23">
        <v>2.1</v>
      </c>
      <c r="J55" s="23">
        <v>1.9</v>
      </c>
      <c r="K55" s="23">
        <v>2.2999999999999998</v>
      </c>
      <c r="L55" s="23">
        <v>3.7</v>
      </c>
      <c r="M55" s="23">
        <v>3.5</v>
      </c>
      <c r="N55" s="23">
        <v>4.0999999999999996</v>
      </c>
      <c r="O55" s="23">
        <v>34.299999999999997</v>
      </c>
      <c r="P55" s="23">
        <v>39.6</v>
      </c>
      <c r="Q55" s="23">
        <v>26.7</v>
      </c>
      <c r="R55" s="23">
        <v>8.6</v>
      </c>
      <c r="S55" s="23">
        <v>9.9</v>
      </c>
      <c r="T55" s="23">
        <v>6.7</v>
      </c>
      <c r="U55" s="23">
        <v>15.2</v>
      </c>
      <c r="V55" s="23">
        <v>4.7</v>
      </c>
      <c r="W55" s="23">
        <v>29.9</v>
      </c>
      <c r="X55" s="23">
        <v>5.4</v>
      </c>
      <c r="Y55" s="23">
        <v>2.9</v>
      </c>
      <c r="Z55" s="23">
        <v>9</v>
      </c>
      <c r="AA55" s="23">
        <v>2.5</v>
      </c>
      <c r="AB55" s="23">
        <v>4.2</v>
      </c>
      <c r="AC55" s="23">
        <v>0.1</v>
      </c>
      <c r="AD55" s="23">
        <v>0.3</v>
      </c>
      <c r="AE55" s="23">
        <v>0.1</v>
      </c>
      <c r="AF55" s="23">
        <v>0.6</v>
      </c>
      <c r="AG55" s="23">
        <v>19.3</v>
      </c>
      <c r="AH55" s="23">
        <v>17.899999999999999</v>
      </c>
      <c r="AI55" s="23">
        <v>21.2</v>
      </c>
      <c r="AJ55" s="23">
        <v>13.7</v>
      </c>
      <c r="AK55" s="23">
        <v>4.4000000000000004</v>
      </c>
      <c r="AL55" s="23">
        <v>26.8</v>
      </c>
      <c r="AM55" s="23">
        <v>8.4</v>
      </c>
      <c r="AN55" s="23">
        <v>9.9</v>
      </c>
      <c r="AO55" s="23">
        <v>6.4</v>
      </c>
      <c r="AP55" s="23">
        <v>3.8</v>
      </c>
      <c r="AQ55" s="23">
        <v>1.8</v>
      </c>
      <c r="AR55" s="23">
        <v>6.5</v>
      </c>
      <c r="AS55" s="23">
        <v>84.4</v>
      </c>
      <c r="AT55" s="23">
        <v>78.5</v>
      </c>
      <c r="AU55" s="23">
        <v>92.7</v>
      </c>
    </row>
    <row r="56" spans="1:47" ht="15" x14ac:dyDescent="0.35">
      <c r="A56" s="13" t="s">
        <v>1172</v>
      </c>
      <c r="B56" s="45" t="s">
        <v>56</v>
      </c>
      <c r="C56" s="23">
        <v>21.3</v>
      </c>
      <c r="D56" s="23">
        <v>12.4</v>
      </c>
      <c r="E56" s="23">
        <v>27.6</v>
      </c>
      <c r="F56" s="23">
        <v>74.5</v>
      </c>
      <c r="G56" s="23">
        <v>57.8</v>
      </c>
      <c r="H56" s="23">
        <v>86.3</v>
      </c>
      <c r="I56" s="23">
        <v>1</v>
      </c>
      <c r="J56" s="23">
        <v>0.3</v>
      </c>
      <c r="K56" s="23">
        <v>1.5</v>
      </c>
      <c r="L56" s="23">
        <v>0.6</v>
      </c>
      <c r="M56" s="23">
        <v>1.6</v>
      </c>
      <c r="N56" s="23">
        <v>0</v>
      </c>
      <c r="O56" s="23">
        <v>37.700000000000003</v>
      </c>
      <c r="P56" s="23">
        <v>37.299999999999997</v>
      </c>
      <c r="Q56" s="23">
        <v>38</v>
      </c>
      <c r="R56" s="23">
        <v>7</v>
      </c>
      <c r="S56" s="23">
        <v>9.4</v>
      </c>
      <c r="T56" s="23">
        <v>5.3</v>
      </c>
      <c r="U56" s="23">
        <v>32.799999999999997</v>
      </c>
      <c r="V56" s="23">
        <v>2.8</v>
      </c>
      <c r="W56" s="23">
        <v>54.1</v>
      </c>
      <c r="X56" s="23">
        <v>4</v>
      </c>
      <c r="Y56" s="23">
        <v>1.4</v>
      </c>
      <c r="Z56" s="23">
        <v>5.9</v>
      </c>
      <c r="AA56" s="23">
        <v>0.6</v>
      </c>
      <c r="AB56" s="23">
        <v>0.5</v>
      </c>
      <c r="AC56" s="23">
        <v>0.6</v>
      </c>
      <c r="AD56" s="23">
        <v>3.2</v>
      </c>
      <c r="AE56" s="23">
        <v>0.5</v>
      </c>
      <c r="AF56" s="23">
        <v>5.0999999999999996</v>
      </c>
      <c r="AG56" s="23">
        <v>21.7</v>
      </c>
      <c r="AH56" s="23">
        <v>18.2</v>
      </c>
      <c r="AI56" s="23">
        <v>24.1</v>
      </c>
      <c r="AJ56" s="23">
        <v>35.799999999999997</v>
      </c>
      <c r="AK56" s="23">
        <v>1.4</v>
      </c>
      <c r="AL56" s="23">
        <v>60.4</v>
      </c>
      <c r="AM56" s="23">
        <v>9.1</v>
      </c>
      <c r="AN56" s="23">
        <v>8.6999999999999993</v>
      </c>
      <c r="AO56" s="23">
        <v>9.4</v>
      </c>
      <c r="AP56" s="23">
        <v>1.7</v>
      </c>
      <c r="AQ56" s="23">
        <v>0.8</v>
      </c>
      <c r="AR56" s="23">
        <v>2.4</v>
      </c>
      <c r="AS56" s="23">
        <v>80.2</v>
      </c>
      <c r="AT56" s="23">
        <v>77</v>
      </c>
      <c r="AU56" s="23">
        <v>82.5</v>
      </c>
    </row>
    <row r="57" spans="1:47" ht="15" x14ac:dyDescent="0.35">
      <c r="A57" s="13" t="s">
        <v>1173</v>
      </c>
      <c r="B57" s="45" t="s">
        <v>57</v>
      </c>
      <c r="C57" s="23">
        <v>7.2</v>
      </c>
      <c r="D57" s="23">
        <v>3.6</v>
      </c>
      <c r="E57" s="23">
        <v>9.8000000000000007</v>
      </c>
      <c r="F57" s="23">
        <v>46.3</v>
      </c>
      <c r="G57" s="23">
        <v>35.200000000000003</v>
      </c>
      <c r="H57" s="23">
        <v>54.1</v>
      </c>
      <c r="I57" s="23">
        <v>1.6</v>
      </c>
      <c r="J57" s="23">
        <v>1.2</v>
      </c>
      <c r="K57" s="23">
        <v>1.8</v>
      </c>
      <c r="L57" s="23">
        <v>1.6</v>
      </c>
      <c r="M57" s="23">
        <v>0.8</v>
      </c>
      <c r="N57" s="23">
        <v>2.1</v>
      </c>
      <c r="O57" s="23">
        <v>24.4</v>
      </c>
      <c r="P57" s="23">
        <v>22.7</v>
      </c>
      <c r="Q57" s="23">
        <v>25.7</v>
      </c>
      <c r="R57" s="23">
        <v>3.6</v>
      </c>
      <c r="S57" s="23">
        <v>4.2</v>
      </c>
      <c r="T57" s="23">
        <v>3.1</v>
      </c>
      <c r="U57" s="23">
        <v>6.5</v>
      </c>
      <c r="V57" s="23">
        <v>1</v>
      </c>
      <c r="W57" s="23">
        <v>10.3</v>
      </c>
      <c r="X57" s="23">
        <v>2.1</v>
      </c>
      <c r="Y57" s="23">
        <v>1.2</v>
      </c>
      <c r="Z57" s="23">
        <v>2.7</v>
      </c>
      <c r="AA57" s="23">
        <v>0.3</v>
      </c>
      <c r="AB57" s="23">
        <v>0.2</v>
      </c>
      <c r="AC57" s="23">
        <v>0.4</v>
      </c>
      <c r="AD57" s="23">
        <v>0.8</v>
      </c>
      <c r="AE57" s="23">
        <v>0</v>
      </c>
      <c r="AF57" s="23">
        <v>1.3</v>
      </c>
      <c r="AG57" s="23">
        <v>16.7</v>
      </c>
      <c r="AH57" s="23">
        <v>15.3</v>
      </c>
      <c r="AI57" s="23">
        <v>17.600000000000001</v>
      </c>
      <c r="AJ57" s="23">
        <v>10.3</v>
      </c>
      <c r="AK57" s="23">
        <v>0.3</v>
      </c>
      <c r="AL57" s="23">
        <v>17.399999999999999</v>
      </c>
      <c r="AM57" s="23">
        <v>16.3</v>
      </c>
      <c r="AN57" s="23">
        <v>18.100000000000001</v>
      </c>
      <c r="AO57" s="23">
        <v>15.1</v>
      </c>
      <c r="AP57" s="23">
        <v>0.8</v>
      </c>
      <c r="AQ57" s="23">
        <v>0.3</v>
      </c>
      <c r="AR57" s="23">
        <v>1.2</v>
      </c>
      <c r="AS57" s="23">
        <v>72.599999999999994</v>
      </c>
      <c r="AT57" s="23">
        <v>69.599999999999994</v>
      </c>
      <c r="AU57" s="23">
        <v>74.7</v>
      </c>
    </row>
    <row r="58" spans="1:47" ht="15" x14ac:dyDescent="0.35">
      <c r="A58" s="13" t="s">
        <v>1174</v>
      </c>
      <c r="B58" s="45" t="s">
        <v>58</v>
      </c>
      <c r="C58" s="23">
        <v>4.5</v>
      </c>
      <c r="D58" s="23">
        <v>3.3</v>
      </c>
      <c r="E58" s="23">
        <v>8</v>
      </c>
      <c r="F58" s="23">
        <v>46.3</v>
      </c>
      <c r="G58" s="23">
        <v>42.9</v>
      </c>
      <c r="H58" s="23">
        <v>55.4</v>
      </c>
      <c r="I58" s="23">
        <v>1.1000000000000001</v>
      </c>
      <c r="J58" s="23">
        <v>1.3</v>
      </c>
      <c r="K58" s="23">
        <v>0.5</v>
      </c>
      <c r="L58" s="23">
        <v>3</v>
      </c>
      <c r="M58" s="23">
        <v>0.9</v>
      </c>
      <c r="N58" s="23">
        <v>8.9</v>
      </c>
      <c r="O58" s="23">
        <v>25.8</v>
      </c>
      <c r="P58" s="23">
        <v>26.1</v>
      </c>
      <c r="Q58" s="23">
        <v>24.7</v>
      </c>
      <c r="R58" s="23">
        <v>3.2</v>
      </c>
      <c r="S58" s="23">
        <v>3.9</v>
      </c>
      <c r="T58" s="23">
        <v>1.4</v>
      </c>
      <c r="U58" s="23">
        <v>1.2</v>
      </c>
      <c r="V58" s="23">
        <v>0.4</v>
      </c>
      <c r="W58" s="23">
        <v>3.3</v>
      </c>
      <c r="X58" s="23">
        <v>2.2999999999999998</v>
      </c>
      <c r="Y58" s="23">
        <v>2.5</v>
      </c>
      <c r="Z58" s="23">
        <v>1.7</v>
      </c>
      <c r="AA58" s="23">
        <v>0.1</v>
      </c>
      <c r="AB58" s="23">
        <v>0</v>
      </c>
      <c r="AC58" s="23">
        <v>0.5</v>
      </c>
      <c r="AD58" s="23">
        <v>0.1</v>
      </c>
      <c r="AE58" s="23">
        <v>0</v>
      </c>
      <c r="AF58" s="23">
        <v>0.3</v>
      </c>
      <c r="AG58" s="23">
        <v>8.6999999999999993</v>
      </c>
      <c r="AH58" s="23">
        <v>8.3000000000000007</v>
      </c>
      <c r="AI58" s="23">
        <v>9.6999999999999993</v>
      </c>
      <c r="AJ58" s="23">
        <v>2.7</v>
      </c>
      <c r="AK58" s="23">
        <v>0.2</v>
      </c>
      <c r="AL58" s="23">
        <v>9.6999999999999993</v>
      </c>
      <c r="AM58" s="23">
        <v>14.8</v>
      </c>
      <c r="AN58" s="23">
        <v>15.1</v>
      </c>
      <c r="AO58" s="23">
        <v>14.2</v>
      </c>
      <c r="AP58" s="23">
        <v>0.7</v>
      </c>
      <c r="AQ58" s="23">
        <v>0.7</v>
      </c>
      <c r="AR58" s="23">
        <v>0.8</v>
      </c>
      <c r="AS58" s="23">
        <v>77.8</v>
      </c>
      <c r="AT58" s="23">
        <v>77.5</v>
      </c>
      <c r="AU58" s="23">
        <v>78.400000000000006</v>
      </c>
    </row>
    <row r="59" spans="1:47" ht="15" x14ac:dyDescent="0.35">
      <c r="A59" s="13" t="s">
        <v>1175</v>
      </c>
      <c r="B59" s="45" t="s">
        <v>59</v>
      </c>
      <c r="C59" s="23">
        <v>19.2</v>
      </c>
      <c r="D59" s="23">
        <v>13.6</v>
      </c>
      <c r="E59" s="23">
        <v>23.9</v>
      </c>
      <c r="F59" s="23">
        <v>77.099999999999994</v>
      </c>
      <c r="G59" s="23">
        <v>62.9</v>
      </c>
      <c r="H59" s="23">
        <v>89</v>
      </c>
      <c r="I59" s="23">
        <v>1</v>
      </c>
      <c r="J59" s="23">
        <v>0.9</v>
      </c>
      <c r="K59" s="23">
        <v>1</v>
      </c>
      <c r="L59" s="23">
        <v>6.8</v>
      </c>
      <c r="M59" s="23">
        <v>5.8</v>
      </c>
      <c r="N59" s="23">
        <v>7.7</v>
      </c>
      <c r="O59" s="23">
        <v>32.700000000000003</v>
      </c>
      <c r="P59" s="23">
        <v>30.7</v>
      </c>
      <c r="Q59" s="23">
        <v>34.5</v>
      </c>
      <c r="R59" s="23">
        <v>4.9000000000000004</v>
      </c>
      <c r="S59" s="23">
        <v>6.8</v>
      </c>
      <c r="T59" s="23">
        <v>3.3</v>
      </c>
      <c r="U59" s="23">
        <v>26.5</v>
      </c>
      <c r="V59" s="23">
        <v>7.4</v>
      </c>
      <c r="W59" s="23">
        <v>42.4</v>
      </c>
      <c r="X59" s="23">
        <v>2.8</v>
      </c>
      <c r="Y59" s="23">
        <v>1.8</v>
      </c>
      <c r="Z59" s="23">
        <v>3.5</v>
      </c>
      <c r="AA59" s="23">
        <v>0.7</v>
      </c>
      <c r="AB59" s="23">
        <v>0.9</v>
      </c>
      <c r="AC59" s="23">
        <v>0.4</v>
      </c>
      <c r="AD59" s="23">
        <v>0.9</v>
      </c>
      <c r="AE59" s="23">
        <v>0.3</v>
      </c>
      <c r="AF59" s="23">
        <v>1.4</v>
      </c>
      <c r="AG59" s="23">
        <v>18.399999999999999</v>
      </c>
      <c r="AH59" s="23">
        <v>15</v>
      </c>
      <c r="AI59" s="23">
        <v>21.2</v>
      </c>
      <c r="AJ59" s="23">
        <v>8.8000000000000007</v>
      </c>
      <c r="AK59" s="23">
        <v>1.8</v>
      </c>
      <c r="AL59" s="23">
        <v>14.6</v>
      </c>
      <c r="AM59" s="23">
        <v>13.7</v>
      </c>
      <c r="AN59" s="23">
        <v>15.8</v>
      </c>
      <c r="AO59" s="23">
        <v>12</v>
      </c>
      <c r="AP59" s="23">
        <v>1.7</v>
      </c>
      <c r="AQ59" s="23">
        <v>0.7</v>
      </c>
      <c r="AR59" s="23">
        <v>2.6</v>
      </c>
      <c r="AS59" s="23">
        <v>80.400000000000006</v>
      </c>
      <c r="AT59" s="23">
        <v>77.400000000000006</v>
      </c>
      <c r="AU59" s="23">
        <v>83</v>
      </c>
    </row>
    <row r="60" spans="1:47" ht="15" x14ac:dyDescent="0.35">
      <c r="A60" s="13" t="s">
        <v>1176</v>
      </c>
      <c r="B60" s="45" t="s">
        <v>60</v>
      </c>
      <c r="C60" s="23">
        <v>18.899999999999999</v>
      </c>
      <c r="D60" s="23">
        <v>16.3</v>
      </c>
      <c r="E60" s="23">
        <v>25.1</v>
      </c>
      <c r="F60" s="23">
        <v>69.8</v>
      </c>
      <c r="G60" s="23">
        <v>62.8</v>
      </c>
      <c r="H60" s="23">
        <v>86.5</v>
      </c>
      <c r="I60" s="23">
        <v>1.6</v>
      </c>
      <c r="J60" s="23">
        <v>0.8</v>
      </c>
      <c r="K60" s="23">
        <v>3.3</v>
      </c>
      <c r="L60" s="23">
        <v>4.0999999999999996</v>
      </c>
      <c r="M60" s="23">
        <v>5.0999999999999996</v>
      </c>
      <c r="N60" s="23">
        <v>1.6</v>
      </c>
      <c r="O60" s="23">
        <v>35.1</v>
      </c>
      <c r="P60" s="23">
        <v>33</v>
      </c>
      <c r="Q60" s="23">
        <v>40</v>
      </c>
      <c r="R60" s="23">
        <v>5.3</v>
      </c>
      <c r="S60" s="23">
        <v>5.9</v>
      </c>
      <c r="T60" s="23">
        <v>3.9</v>
      </c>
      <c r="U60" s="23">
        <v>16.3</v>
      </c>
      <c r="V60" s="23">
        <v>1.7</v>
      </c>
      <c r="W60" s="23">
        <v>51</v>
      </c>
      <c r="X60" s="23">
        <v>3.8</v>
      </c>
      <c r="Y60" s="23">
        <v>2.2000000000000002</v>
      </c>
      <c r="Z60" s="23">
        <v>7.6</v>
      </c>
      <c r="AA60" s="23">
        <v>0.1</v>
      </c>
      <c r="AB60" s="23">
        <v>0</v>
      </c>
      <c r="AC60" s="23">
        <v>0.4</v>
      </c>
      <c r="AD60" s="23">
        <v>0.3</v>
      </c>
      <c r="AE60" s="23">
        <v>0</v>
      </c>
      <c r="AF60" s="23">
        <v>1</v>
      </c>
      <c r="AG60" s="23">
        <v>17.5</v>
      </c>
      <c r="AH60" s="23">
        <v>13.9</v>
      </c>
      <c r="AI60" s="23">
        <v>25.9</v>
      </c>
      <c r="AJ60" s="23">
        <v>23.8</v>
      </c>
      <c r="AK60" s="23">
        <v>1</v>
      </c>
      <c r="AL60" s="23">
        <v>77.599999999999994</v>
      </c>
      <c r="AM60" s="23">
        <v>14.6</v>
      </c>
      <c r="AN60" s="23">
        <v>14.5</v>
      </c>
      <c r="AO60" s="23">
        <v>14.7</v>
      </c>
      <c r="AP60" s="23">
        <v>2</v>
      </c>
      <c r="AQ60" s="23">
        <v>1.3</v>
      </c>
      <c r="AR60" s="23">
        <v>3.7</v>
      </c>
      <c r="AS60" s="23">
        <v>79.099999999999994</v>
      </c>
      <c r="AT60" s="23">
        <v>74.8</v>
      </c>
      <c r="AU60" s="23">
        <v>89.2</v>
      </c>
    </row>
    <row r="61" spans="1:47" ht="15" x14ac:dyDescent="0.35">
      <c r="A61" s="13" t="s">
        <v>1177</v>
      </c>
      <c r="B61" s="45" t="s">
        <v>61</v>
      </c>
      <c r="C61" s="23">
        <v>4.0999999999999996</v>
      </c>
      <c r="D61" s="23">
        <v>3.7</v>
      </c>
      <c r="E61" s="23">
        <v>8.3000000000000007</v>
      </c>
      <c r="F61" s="23">
        <v>33.799999999999997</v>
      </c>
      <c r="G61" s="23">
        <v>32.4</v>
      </c>
      <c r="H61" s="23">
        <v>47.1</v>
      </c>
      <c r="I61" s="23">
        <v>1.5</v>
      </c>
      <c r="J61" s="23">
        <v>1.4</v>
      </c>
      <c r="K61" s="23">
        <v>2.6</v>
      </c>
      <c r="L61" s="23">
        <v>3</v>
      </c>
      <c r="M61" s="23">
        <v>2.6</v>
      </c>
      <c r="N61" s="23">
        <v>6.1</v>
      </c>
      <c r="O61" s="23">
        <v>19.100000000000001</v>
      </c>
      <c r="P61" s="23">
        <v>18.7</v>
      </c>
      <c r="Q61" s="23">
        <v>22.6</v>
      </c>
      <c r="R61" s="23">
        <v>4.4000000000000004</v>
      </c>
      <c r="S61" s="23">
        <v>4.4000000000000004</v>
      </c>
      <c r="T61" s="23">
        <v>4.8</v>
      </c>
      <c r="U61" s="23">
        <v>1</v>
      </c>
      <c r="V61" s="23">
        <v>0.5</v>
      </c>
      <c r="W61" s="23">
        <v>6.1</v>
      </c>
      <c r="X61" s="23">
        <v>2.1</v>
      </c>
      <c r="Y61" s="23">
        <v>1.9</v>
      </c>
      <c r="Z61" s="23">
        <v>3.9</v>
      </c>
      <c r="AA61" s="23">
        <v>0.2</v>
      </c>
      <c r="AB61" s="23">
        <v>0.2</v>
      </c>
      <c r="AC61" s="23">
        <v>0</v>
      </c>
      <c r="AD61" s="23">
        <v>0.1</v>
      </c>
      <c r="AE61" s="23">
        <v>0</v>
      </c>
      <c r="AF61" s="23">
        <v>0.7</v>
      </c>
      <c r="AG61" s="23">
        <v>12.7</v>
      </c>
      <c r="AH61" s="23">
        <v>11.8</v>
      </c>
      <c r="AI61" s="23">
        <v>21</v>
      </c>
      <c r="AJ61" s="23">
        <v>1.1000000000000001</v>
      </c>
      <c r="AK61" s="23">
        <v>0.4</v>
      </c>
      <c r="AL61" s="23">
        <v>7.2</v>
      </c>
      <c r="AM61" s="23">
        <v>19.2</v>
      </c>
      <c r="AN61" s="23">
        <v>19.2</v>
      </c>
      <c r="AO61" s="23">
        <v>18.8</v>
      </c>
      <c r="AP61" s="23">
        <v>0.5</v>
      </c>
      <c r="AQ61" s="23">
        <v>0.4</v>
      </c>
      <c r="AR61" s="23">
        <v>1.3</v>
      </c>
      <c r="AS61" s="23">
        <v>69</v>
      </c>
      <c r="AT61" s="23">
        <v>69.099999999999994</v>
      </c>
      <c r="AU61" s="23">
        <v>68.599999999999994</v>
      </c>
    </row>
    <row r="62" spans="1:47" ht="15" x14ac:dyDescent="0.35">
      <c r="A62" s="13" t="s">
        <v>1178</v>
      </c>
      <c r="B62" s="45" t="s">
        <v>62</v>
      </c>
      <c r="C62" s="23">
        <v>29.1</v>
      </c>
      <c r="D62" s="23">
        <v>17.7</v>
      </c>
      <c r="E62" s="23">
        <v>35.9</v>
      </c>
      <c r="F62" s="23">
        <v>77.099999999999994</v>
      </c>
      <c r="G62" s="23">
        <v>54.7</v>
      </c>
      <c r="H62" s="23">
        <v>90.6</v>
      </c>
      <c r="I62" s="23">
        <v>2.8</v>
      </c>
      <c r="J62" s="23">
        <v>2</v>
      </c>
      <c r="K62" s="23">
        <v>3.2</v>
      </c>
      <c r="L62" s="23">
        <v>6.4</v>
      </c>
      <c r="M62" s="23">
        <v>6.1</v>
      </c>
      <c r="N62" s="23">
        <v>6.6</v>
      </c>
      <c r="O62" s="23">
        <v>39.200000000000003</v>
      </c>
      <c r="P62" s="23">
        <v>38</v>
      </c>
      <c r="Q62" s="23">
        <v>39.799999999999997</v>
      </c>
      <c r="R62" s="23">
        <v>10</v>
      </c>
      <c r="S62" s="23">
        <v>10.199999999999999</v>
      </c>
      <c r="T62" s="23">
        <v>9.9</v>
      </c>
      <c r="U62" s="23">
        <v>39.5</v>
      </c>
      <c r="V62" s="23">
        <v>4.5</v>
      </c>
      <c r="W62" s="23">
        <v>60.5</v>
      </c>
      <c r="X62" s="23">
        <v>8.3000000000000007</v>
      </c>
      <c r="Y62" s="23">
        <v>4.2</v>
      </c>
      <c r="Z62" s="23">
        <v>10.7</v>
      </c>
      <c r="AA62" s="23">
        <v>2.4</v>
      </c>
      <c r="AB62" s="23">
        <v>1.5</v>
      </c>
      <c r="AC62" s="23">
        <v>3</v>
      </c>
      <c r="AD62" s="23">
        <v>20.100000000000001</v>
      </c>
      <c r="AE62" s="23">
        <v>2</v>
      </c>
      <c r="AF62" s="23">
        <v>31</v>
      </c>
      <c r="AG62" s="23">
        <v>30</v>
      </c>
      <c r="AH62" s="23">
        <v>23.1</v>
      </c>
      <c r="AI62" s="23">
        <v>34.1</v>
      </c>
      <c r="AJ62" s="23">
        <v>38</v>
      </c>
      <c r="AK62" s="23">
        <v>2.2000000000000002</v>
      </c>
      <c r="AL62" s="23">
        <v>59.5</v>
      </c>
      <c r="AM62" s="23">
        <v>10.6</v>
      </c>
      <c r="AN62" s="23">
        <v>12.7</v>
      </c>
      <c r="AO62" s="23">
        <v>9.4</v>
      </c>
      <c r="AP62" s="23">
        <v>4.7</v>
      </c>
      <c r="AQ62" s="23">
        <v>1.4</v>
      </c>
      <c r="AR62" s="23">
        <v>6.6</v>
      </c>
      <c r="AS62" s="23">
        <v>89.3</v>
      </c>
      <c r="AT62" s="23">
        <v>80.400000000000006</v>
      </c>
      <c r="AU62" s="23">
        <v>94.6</v>
      </c>
    </row>
    <row r="63" spans="1:47" ht="15" x14ac:dyDescent="0.35">
      <c r="A63" s="13" t="s">
        <v>1179</v>
      </c>
      <c r="B63" s="45" t="s">
        <v>63</v>
      </c>
      <c r="C63" s="23">
        <v>12.7</v>
      </c>
      <c r="D63" s="23">
        <v>8.5</v>
      </c>
      <c r="E63" s="23">
        <v>18.3</v>
      </c>
      <c r="F63" s="23">
        <v>65.3</v>
      </c>
      <c r="G63" s="23">
        <v>54</v>
      </c>
      <c r="H63" s="23">
        <v>80.400000000000006</v>
      </c>
      <c r="I63" s="23">
        <v>1.1000000000000001</v>
      </c>
      <c r="J63" s="23">
        <v>0.8</v>
      </c>
      <c r="K63" s="23">
        <v>1.5</v>
      </c>
      <c r="L63" s="23">
        <v>1.8</v>
      </c>
      <c r="M63" s="23">
        <v>0.2</v>
      </c>
      <c r="N63" s="23">
        <v>3.9</v>
      </c>
      <c r="O63" s="23">
        <v>27.2</v>
      </c>
      <c r="P63" s="23">
        <v>25.3</v>
      </c>
      <c r="Q63" s="23">
        <v>29.8</v>
      </c>
      <c r="R63" s="23">
        <v>4.0999999999999996</v>
      </c>
      <c r="S63" s="23">
        <v>4.5</v>
      </c>
      <c r="T63" s="23">
        <v>3.5</v>
      </c>
      <c r="U63" s="23">
        <v>16.2</v>
      </c>
      <c r="V63" s="23">
        <v>1</v>
      </c>
      <c r="W63" s="23">
        <v>36.5</v>
      </c>
      <c r="X63" s="23">
        <v>4</v>
      </c>
      <c r="Y63" s="23">
        <v>2.9</v>
      </c>
      <c r="Z63" s="23">
        <v>5.3</v>
      </c>
      <c r="AA63" s="23">
        <v>1.4</v>
      </c>
      <c r="AB63" s="23">
        <v>0.6</v>
      </c>
      <c r="AC63" s="23">
        <v>2.4</v>
      </c>
      <c r="AD63" s="23">
        <v>1.6</v>
      </c>
      <c r="AE63" s="23">
        <v>0</v>
      </c>
      <c r="AF63" s="23">
        <v>3.6</v>
      </c>
      <c r="AG63" s="23">
        <v>14</v>
      </c>
      <c r="AH63" s="23">
        <v>10.4</v>
      </c>
      <c r="AI63" s="23">
        <v>18.7</v>
      </c>
      <c r="AJ63" s="23">
        <v>19.8</v>
      </c>
      <c r="AK63" s="23">
        <v>0.3</v>
      </c>
      <c r="AL63" s="23">
        <v>45.7</v>
      </c>
      <c r="AM63" s="23">
        <v>12.6</v>
      </c>
      <c r="AN63" s="23">
        <v>13.5</v>
      </c>
      <c r="AO63" s="23">
        <v>11.3</v>
      </c>
      <c r="AP63" s="23">
        <v>2.7</v>
      </c>
      <c r="AQ63" s="23">
        <v>1.9</v>
      </c>
      <c r="AR63" s="23">
        <v>3.6</v>
      </c>
      <c r="AS63" s="23">
        <v>85.8</v>
      </c>
      <c r="AT63" s="23">
        <v>81.5</v>
      </c>
      <c r="AU63" s="23">
        <v>91.5</v>
      </c>
    </row>
    <row r="64" spans="1:47" ht="15" x14ac:dyDescent="0.35">
      <c r="A64" s="13" t="s">
        <v>1180</v>
      </c>
      <c r="B64" s="45" t="s">
        <v>64</v>
      </c>
      <c r="C64" s="23">
        <v>14.8</v>
      </c>
      <c r="D64" s="23">
        <v>11</v>
      </c>
      <c r="E64" s="23">
        <v>21.8</v>
      </c>
      <c r="F64" s="23">
        <v>66.8</v>
      </c>
      <c r="G64" s="23">
        <v>56.4</v>
      </c>
      <c r="H64" s="23">
        <v>86.2</v>
      </c>
      <c r="I64" s="23">
        <v>1</v>
      </c>
      <c r="J64" s="23">
        <v>1</v>
      </c>
      <c r="K64" s="23">
        <v>1.1000000000000001</v>
      </c>
      <c r="L64" s="23">
        <v>2.2999999999999998</v>
      </c>
      <c r="M64" s="23">
        <v>2.4</v>
      </c>
      <c r="N64" s="23">
        <v>2</v>
      </c>
      <c r="O64" s="23">
        <v>30.2</v>
      </c>
      <c r="P64" s="23">
        <v>30.8</v>
      </c>
      <c r="Q64" s="23">
        <v>29.1</v>
      </c>
      <c r="R64" s="23">
        <v>4.0999999999999996</v>
      </c>
      <c r="S64" s="23">
        <v>4.8</v>
      </c>
      <c r="T64" s="23">
        <v>2.9</v>
      </c>
      <c r="U64" s="23">
        <v>6.3</v>
      </c>
      <c r="V64" s="23">
        <v>1.2</v>
      </c>
      <c r="W64" s="23">
        <v>16</v>
      </c>
      <c r="X64" s="23">
        <v>2.6</v>
      </c>
      <c r="Y64" s="23">
        <v>1.4</v>
      </c>
      <c r="Z64" s="23">
        <v>4.8</v>
      </c>
      <c r="AA64" s="23">
        <v>0.5</v>
      </c>
      <c r="AB64" s="23">
        <v>0.4</v>
      </c>
      <c r="AC64" s="23">
        <v>0.7</v>
      </c>
      <c r="AD64" s="23">
        <v>0.2</v>
      </c>
      <c r="AE64" s="23">
        <v>0.1</v>
      </c>
      <c r="AF64" s="23">
        <v>0.3</v>
      </c>
      <c r="AG64" s="23">
        <v>11.2</v>
      </c>
      <c r="AH64" s="23">
        <v>8.6</v>
      </c>
      <c r="AI64" s="23">
        <v>16</v>
      </c>
      <c r="AJ64" s="23">
        <v>14.1</v>
      </c>
      <c r="AK64" s="23">
        <v>0.8</v>
      </c>
      <c r="AL64" s="23">
        <v>38.799999999999997</v>
      </c>
      <c r="AM64" s="23">
        <v>14.1</v>
      </c>
      <c r="AN64" s="23">
        <v>14.9</v>
      </c>
      <c r="AO64" s="23">
        <v>12.5</v>
      </c>
      <c r="AP64" s="23">
        <v>1.2</v>
      </c>
      <c r="AQ64" s="23">
        <v>0.5</v>
      </c>
      <c r="AR64" s="23">
        <v>2.5</v>
      </c>
      <c r="AS64" s="23">
        <v>80</v>
      </c>
      <c r="AT64" s="23">
        <v>78.900000000000006</v>
      </c>
      <c r="AU64" s="23">
        <v>82.1</v>
      </c>
    </row>
    <row r="65" spans="1:47" ht="15" x14ac:dyDescent="0.35">
      <c r="A65" s="13" t="s">
        <v>1181</v>
      </c>
      <c r="B65" s="45" t="s">
        <v>65</v>
      </c>
      <c r="C65" s="23">
        <v>5.7</v>
      </c>
      <c r="D65" s="23">
        <v>5.0999999999999996</v>
      </c>
      <c r="E65" s="23">
        <v>9.6999999999999993</v>
      </c>
      <c r="F65" s="23">
        <v>42.9</v>
      </c>
      <c r="G65" s="23">
        <v>40.200000000000003</v>
      </c>
      <c r="H65" s="23">
        <v>61.2</v>
      </c>
      <c r="I65" s="23">
        <v>1.4</v>
      </c>
      <c r="J65" s="23">
        <v>1.3</v>
      </c>
      <c r="K65" s="23">
        <v>1.6</v>
      </c>
      <c r="L65" s="23">
        <v>2.1</v>
      </c>
      <c r="M65" s="23">
        <v>2.2999999999999998</v>
      </c>
      <c r="N65" s="23">
        <v>0.8</v>
      </c>
      <c r="O65" s="23">
        <v>18.2</v>
      </c>
      <c r="P65" s="23">
        <v>18.2</v>
      </c>
      <c r="Q65" s="23">
        <v>18.100000000000001</v>
      </c>
      <c r="R65" s="23">
        <v>4.2</v>
      </c>
      <c r="S65" s="23">
        <v>4.4000000000000004</v>
      </c>
      <c r="T65" s="23">
        <v>2.2999999999999998</v>
      </c>
      <c r="U65" s="23">
        <v>1.7</v>
      </c>
      <c r="V65" s="23">
        <v>0.4</v>
      </c>
      <c r="W65" s="23">
        <v>10.1</v>
      </c>
      <c r="X65" s="23">
        <v>2.4</v>
      </c>
      <c r="Y65" s="23">
        <v>2.2000000000000002</v>
      </c>
      <c r="Z65" s="23">
        <v>3.9</v>
      </c>
      <c r="AA65" s="23">
        <v>0.1</v>
      </c>
      <c r="AB65" s="23">
        <v>0.1</v>
      </c>
      <c r="AC65" s="23">
        <v>0.2</v>
      </c>
      <c r="AD65" s="23">
        <v>0.1</v>
      </c>
      <c r="AE65" s="23">
        <v>0</v>
      </c>
      <c r="AF65" s="23">
        <v>0.5</v>
      </c>
      <c r="AG65" s="23">
        <v>14.3</v>
      </c>
      <c r="AH65" s="23">
        <v>13.3</v>
      </c>
      <c r="AI65" s="23">
        <v>21.4</v>
      </c>
      <c r="AJ65" s="23">
        <v>5.9</v>
      </c>
      <c r="AK65" s="23">
        <v>0.2</v>
      </c>
      <c r="AL65" s="23">
        <v>44.9</v>
      </c>
      <c r="AM65" s="23">
        <v>13.8</v>
      </c>
      <c r="AN65" s="23">
        <v>14</v>
      </c>
      <c r="AO65" s="23">
        <v>12.1</v>
      </c>
      <c r="AP65" s="23">
        <v>0.8</v>
      </c>
      <c r="AQ65" s="23">
        <v>0.6</v>
      </c>
      <c r="AR65" s="23">
        <v>1.8</v>
      </c>
      <c r="AS65" s="23">
        <v>65.3</v>
      </c>
      <c r="AT65" s="23">
        <v>64.5</v>
      </c>
      <c r="AU65" s="23">
        <v>70.3</v>
      </c>
    </row>
    <row r="66" spans="1:47" ht="15" x14ac:dyDescent="0.35">
      <c r="A66" s="13" t="s">
        <v>1182</v>
      </c>
      <c r="B66" s="45" t="s">
        <v>66</v>
      </c>
      <c r="C66" s="23">
        <v>4.9000000000000004</v>
      </c>
      <c r="D66" s="23">
        <v>4.3</v>
      </c>
      <c r="E66" s="23">
        <v>8.3000000000000007</v>
      </c>
      <c r="F66" s="23">
        <v>33.299999999999997</v>
      </c>
      <c r="G66" s="23">
        <v>31.4</v>
      </c>
      <c r="H66" s="23">
        <v>43.7</v>
      </c>
      <c r="I66" s="23">
        <v>1.4</v>
      </c>
      <c r="J66" s="23">
        <v>1.4</v>
      </c>
      <c r="K66" s="23">
        <v>1.6</v>
      </c>
      <c r="L66" s="23">
        <v>2.2999999999999998</v>
      </c>
      <c r="M66" s="23">
        <v>2.6</v>
      </c>
      <c r="N66" s="23">
        <v>0.7</v>
      </c>
      <c r="O66" s="23">
        <v>16.100000000000001</v>
      </c>
      <c r="P66" s="23">
        <v>15.8</v>
      </c>
      <c r="Q66" s="23">
        <v>17.5</v>
      </c>
      <c r="R66" s="23">
        <v>4.0999999999999996</v>
      </c>
      <c r="S66" s="23">
        <v>4.4000000000000004</v>
      </c>
      <c r="T66" s="23">
        <v>2.2999999999999998</v>
      </c>
      <c r="U66" s="23">
        <v>2.4</v>
      </c>
      <c r="V66" s="23">
        <v>1.9</v>
      </c>
      <c r="W66" s="23">
        <v>5.4</v>
      </c>
      <c r="X66" s="23">
        <v>2.1</v>
      </c>
      <c r="Y66" s="23">
        <v>1.9</v>
      </c>
      <c r="Z66" s="23">
        <v>3.1</v>
      </c>
      <c r="AA66" s="23">
        <v>0.1</v>
      </c>
      <c r="AB66" s="23">
        <v>0.1</v>
      </c>
      <c r="AC66" s="23">
        <v>0.2</v>
      </c>
      <c r="AD66" s="23">
        <v>0.3</v>
      </c>
      <c r="AE66" s="23">
        <v>0</v>
      </c>
      <c r="AF66" s="23">
        <v>1.6</v>
      </c>
      <c r="AG66" s="23">
        <v>11.9</v>
      </c>
      <c r="AH66" s="23">
        <v>12.1</v>
      </c>
      <c r="AI66" s="23">
        <v>10.8</v>
      </c>
      <c r="AJ66" s="23">
        <v>0.8</v>
      </c>
      <c r="AK66" s="23">
        <v>0.6</v>
      </c>
      <c r="AL66" s="23">
        <v>2.2000000000000002</v>
      </c>
      <c r="AM66" s="23">
        <v>16.899999999999999</v>
      </c>
      <c r="AN66" s="23">
        <v>17</v>
      </c>
      <c r="AO66" s="23">
        <v>15.8</v>
      </c>
      <c r="AP66" s="23">
        <v>0.5</v>
      </c>
      <c r="AQ66" s="23">
        <v>0.5</v>
      </c>
      <c r="AR66" s="23">
        <v>0.8</v>
      </c>
      <c r="AS66" s="23">
        <v>65.5</v>
      </c>
      <c r="AT66" s="23">
        <v>64.5</v>
      </c>
      <c r="AU66" s="23">
        <v>71.099999999999994</v>
      </c>
    </row>
    <row r="67" spans="1:47" ht="15" x14ac:dyDescent="0.35">
      <c r="A67" s="13" t="s">
        <v>1183</v>
      </c>
      <c r="B67" s="45" t="s">
        <v>67</v>
      </c>
      <c r="C67" s="23">
        <v>19.600000000000001</v>
      </c>
      <c r="D67" s="23">
        <v>19.2</v>
      </c>
      <c r="E67" s="23">
        <v>22.1</v>
      </c>
      <c r="F67" s="23">
        <v>67</v>
      </c>
      <c r="G67" s="23">
        <v>65.8</v>
      </c>
      <c r="H67" s="23">
        <v>76</v>
      </c>
      <c r="I67" s="23">
        <v>1.3</v>
      </c>
      <c r="J67" s="23">
        <v>1.4</v>
      </c>
      <c r="K67" s="23">
        <v>0.6</v>
      </c>
      <c r="L67" s="23">
        <v>4.3</v>
      </c>
      <c r="M67" s="23">
        <v>4.2</v>
      </c>
      <c r="N67" s="23">
        <v>5.0999999999999996</v>
      </c>
      <c r="O67" s="23">
        <v>23.8</v>
      </c>
      <c r="P67" s="23">
        <v>24.4</v>
      </c>
      <c r="Q67" s="23">
        <v>19.899999999999999</v>
      </c>
      <c r="R67" s="23">
        <v>14.7</v>
      </c>
      <c r="S67" s="23">
        <v>15.9</v>
      </c>
      <c r="T67" s="23">
        <v>5.4</v>
      </c>
      <c r="U67" s="23">
        <v>25.6</v>
      </c>
      <c r="V67" s="23">
        <v>22.7</v>
      </c>
      <c r="W67" s="23">
        <v>48.1</v>
      </c>
      <c r="X67" s="23">
        <v>4.5999999999999996</v>
      </c>
      <c r="Y67" s="23">
        <v>4.5999999999999996</v>
      </c>
      <c r="Z67" s="23">
        <v>4.2</v>
      </c>
      <c r="AA67" s="23">
        <v>2.8</v>
      </c>
      <c r="AB67" s="23">
        <v>2.4</v>
      </c>
      <c r="AC67" s="23">
        <v>5.8</v>
      </c>
      <c r="AD67" s="23">
        <v>1</v>
      </c>
      <c r="AE67" s="23">
        <v>0.6</v>
      </c>
      <c r="AF67" s="23">
        <v>3.8</v>
      </c>
      <c r="AG67" s="23">
        <v>16.899999999999999</v>
      </c>
      <c r="AH67" s="23">
        <v>16.7</v>
      </c>
      <c r="AI67" s="23">
        <v>18.3</v>
      </c>
      <c r="AJ67" s="23">
        <v>3.8</v>
      </c>
      <c r="AK67" s="23">
        <v>1.6</v>
      </c>
      <c r="AL67" s="23">
        <v>20.8</v>
      </c>
      <c r="AM67" s="23">
        <v>16.399999999999999</v>
      </c>
      <c r="AN67" s="23">
        <v>16.5</v>
      </c>
      <c r="AO67" s="23">
        <v>15.4</v>
      </c>
      <c r="AP67" s="23">
        <v>1.2</v>
      </c>
      <c r="AQ67" s="23">
        <v>1.1000000000000001</v>
      </c>
      <c r="AR67" s="23">
        <v>2.2000000000000002</v>
      </c>
      <c r="AS67" s="23">
        <v>73.099999999999994</v>
      </c>
      <c r="AT67" s="23">
        <v>72.900000000000006</v>
      </c>
      <c r="AU67" s="23">
        <v>74.7</v>
      </c>
    </row>
    <row r="68" spans="1:47" ht="15" x14ac:dyDescent="0.35">
      <c r="A68" s="13" t="s">
        <v>1184</v>
      </c>
      <c r="B68" s="45" t="s">
        <v>68</v>
      </c>
      <c r="C68" s="23">
        <v>10.5</v>
      </c>
      <c r="D68" s="23">
        <v>7.9</v>
      </c>
      <c r="E68" s="23">
        <v>14.6</v>
      </c>
      <c r="F68" s="23">
        <v>65.8</v>
      </c>
      <c r="G68" s="23">
        <v>55.3</v>
      </c>
      <c r="H68" s="23">
        <v>82.8</v>
      </c>
      <c r="I68" s="23">
        <v>1.4</v>
      </c>
      <c r="J68" s="23">
        <v>1.2</v>
      </c>
      <c r="K68" s="23">
        <v>1.8</v>
      </c>
      <c r="L68" s="23">
        <v>5.3</v>
      </c>
      <c r="M68" s="23">
        <v>3.7</v>
      </c>
      <c r="N68" s="23">
        <v>7.9</v>
      </c>
      <c r="O68" s="23">
        <v>23.3</v>
      </c>
      <c r="P68" s="23">
        <v>21.9</v>
      </c>
      <c r="Q68" s="23">
        <v>25.5</v>
      </c>
      <c r="R68" s="23">
        <v>5.3</v>
      </c>
      <c r="S68" s="23">
        <v>6.2</v>
      </c>
      <c r="T68" s="23">
        <v>4</v>
      </c>
      <c r="U68" s="23">
        <v>5.6</v>
      </c>
      <c r="V68" s="23">
        <v>0.3</v>
      </c>
      <c r="W68" s="23">
        <v>14.2</v>
      </c>
      <c r="X68" s="23">
        <v>4.0999999999999996</v>
      </c>
      <c r="Y68" s="23">
        <v>3.4</v>
      </c>
      <c r="Z68" s="23">
        <v>5.3</v>
      </c>
      <c r="AA68" s="23">
        <v>0.1</v>
      </c>
      <c r="AB68" s="23">
        <v>0.1</v>
      </c>
      <c r="AC68" s="23">
        <v>0.1</v>
      </c>
      <c r="AD68" s="23">
        <v>0.2</v>
      </c>
      <c r="AE68" s="23">
        <v>0</v>
      </c>
      <c r="AF68" s="23">
        <v>0.5</v>
      </c>
      <c r="AG68" s="23">
        <v>21.7</v>
      </c>
      <c r="AH68" s="23">
        <v>18.600000000000001</v>
      </c>
      <c r="AI68" s="23">
        <v>26.7</v>
      </c>
      <c r="AJ68" s="23">
        <v>14.1</v>
      </c>
      <c r="AK68" s="23">
        <v>0.1</v>
      </c>
      <c r="AL68" s="23">
        <v>36.799999999999997</v>
      </c>
      <c r="AM68" s="23">
        <v>12.4</v>
      </c>
      <c r="AN68" s="23">
        <v>12.5</v>
      </c>
      <c r="AO68" s="23">
        <v>12.3</v>
      </c>
      <c r="AP68" s="23">
        <v>2.9</v>
      </c>
      <c r="AQ68" s="23">
        <v>1.9</v>
      </c>
      <c r="AR68" s="23">
        <v>4.4000000000000004</v>
      </c>
      <c r="AS68" s="23">
        <v>78.900000000000006</v>
      </c>
      <c r="AT68" s="23">
        <v>77.599999999999994</v>
      </c>
      <c r="AU68" s="23">
        <v>81</v>
      </c>
    </row>
    <row r="69" spans="1:47" ht="15" x14ac:dyDescent="0.35">
      <c r="A69" s="13" t="s">
        <v>1185</v>
      </c>
      <c r="B69" s="45" t="s">
        <v>69</v>
      </c>
      <c r="C69" s="23">
        <v>16.899999999999999</v>
      </c>
      <c r="D69" s="23">
        <v>10.7</v>
      </c>
      <c r="E69" s="23">
        <v>19.600000000000001</v>
      </c>
      <c r="F69" s="23">
        <v>73.599999999999994</v>
      </c>
      <c r="G69" s="23">
        <v>48.7</v>
      </c>
      <c r="H69" s="23">
        <v>84.6</v>
      </c>
      <c r="I69" s="23">
        <v>1</v>
      </c>
      <c r="J69" s="23">
        <v>0.5</v>
      </c>
      <c r="K69" s="23">
        <v>1.2</v>
      </c>
      <c r="L69" s="23">
        <v>9.4</v>
      </c>
      <c r="M69" s="23">
        <v>7.5</v>
      </c>
      <c r="N69" s="23">
        <v>10.3</v>
      </c>
      <c r="O69" s="23">
        <v>42</v>
      </c>
      <c r="P69" s="23">
        <v>42.9</v>
      </c>
      <c r="Q69" s="23">
        <v>41.7</v>
      </c>
      <c r="R69" s="23">
        <v>6.1</v>
      </c>
      <c r="S69" s="23">
        <v>4.7</v>
      </c>
      <c r="T69" s="23">
        <v>6.7</v>
      </c>
      <c r="U69" s="23">
        <v>35.700000000000003</v>
      </c>
      <c r="V69" s="23">
        <v>0.6</v>
      </c>
      <c r="W69" s="23">
        <v>51.1</v>
      </c>
      <c r="X69" s="23">
        <v>3</v>
      </c>
      <c r="Y69" s="23">
        <v>0.9</v>
      </c>
      <c r="Z69" s="23">
        <v>3.9</v>
      </c>
      <c r="AA69" s="23">
        <v>0.2</v>
      </c>
      <c r="AB69" s="23">
        <v>0</v>
      </c>
      <c r="AC69" s="23">
        <v>0.2</v>
      </c>
      <c r="AD69" s="23">
        <v>1.4</v>
      </c>
      <c r="AE69" s="23">
        <v>0.4</v>
      </c>
      <c r="AF69" s="23">
        <v>1.8</v>
      </c>
      <c r="AG69" s="23">
        <v>20.7</v>
      </c>
      <c r="AH69" s="23">
        <v>16.8</v>
      </c>
      <c r="AI69" s="23">
        <v>22.4</v>
      </c>
      <c r="AJ69" s="23">
        <v>12.8</v>
      </c>
      <c r="AK69" s="23">
        <v>0.3</v>
      </c>
      <c r="AL69" s="23">
        <v>18.3</v>
      </c>
      <c r="AM69" s="23">
        <v>8.1</v>
      </c>
      <c r="AN69" s="23">
        <v>9.5</v>
      </c>
      <c r="AO69" s="23">
        <v>7.4</v>
      </c>
      <c r="AP69" s="23">
        <v>1.3</v>
      </c>
      <c r="AQ69" s="23">
        <v>0.9</v>
      </c>
      <c r="AR69" s="23">
        <v>1.5</v>
      </c>
      <c r="AS69" s="23">
        <v>89.6</v>
      </c>
      <c r="AT69" s="23">
        <v>82</v>
      </c>
      <c r="AU69" s="23">
        <v>92.9</v>
      </c>
    </row>
    <row r="70" spans="1:47" ht="15" x14ac:dyDescent="0.35">
      <c r="A70" s="13" t="s">
        <v>1186</v>
      </c>
      <c r="B70" s="45" t="s">
        <v>70</v>
      </c>
      <c r="C70" s="23">
        <v>17.399999999999999</v>
      </c>
      <c r="D70" s="23">
        <v>13.2</v>
      </c>
      <c r="E70" s="23">
        <v>20.3</v>
      </c>
      <c r="F70" s="23">
        <v>72.3</v>
      </c>
      <c r="G70" s="23">
        <v>62.3</v>
      </c>
      <c r="H70" s="23">
        <v>79.099999999999994</v>
      </c>
      <c r="I70" s="23">
        <v>1.6</v>
      </c>
      <c r="J70" s="23">
        <v>0.6</v>
      </c>
      <c r="K70" s="23">
        <v>2.4</v>
      </c>
      <c r="L70" s="23">
        <v>3.4</v>
      </c>
      <c r="M70" s="23">
        <v>3.3</v>
      </c>
      <c r="N70" s="23">
        <v>3.5</v>
      </c>
      <c r="O70" s="23">
        <v>30.2</v>
      </c>
      <c r="P70" s="23">
        <v>32</v>
      </c>
      <c r="Q70" s="23">
        <v>29</v>
      </c>
      <c r="R70" s="23">
        <v>6.3</v>
      </c>
      <c r="S70" s="23">
        <v>7.7</v>
      </c>
      <c r="T70" s="23">
        <v>5.4</v>
      </c>
      <c r="U70" s="23">
        <v>30.4</v>
      </c>
      <c r="V70" s="23">
        <v>1.7</v>
      </c>
      <c r="W70" s="23">
        <v>49.9</v>
      </c>
      <c r="X70" s="23">
        <v>4.4000000000000004</v>
      </c>
      <c r="Y70" s="23">
        <v>2.9</v>
      </c>
      <c r="Z70" s="23">
        <v>5.4</v>
      </c>
      <c r="AA70" s="23">
        <v>1.3</v>
      </c>
      <c r="AB70" s="23">
        <v>1.8</v>
      </c>
      <c r="AC70" s="23">
        <v>1</v>
      </c>
      <c r="AD70" s="23">
        <v>4.9000000000000004</v>
      </c>
      <c r="AE70" s="23">
        <v>0.2</v>
      </c>
      <c r="AF70" s="23">
        <v>8.1</v>
      </c>
      <c r="AG70" s="23">
        <v>22.8</v>
      </c>
      <c r="AH70" s="23">
        <v>20.5</v>
      </c>
      <c r="AI70" s="23">
        <v>24.3</v>
      </c>
      <c r="AJ70" s="23">
        <v>21.1</v>
      </c>
      <c r="AK70" s="23">
        <v>2.4</v>
      </c>
      <c r="AL70" s="23">
        <v>33.799999999999997</v>
      </c>
      <c r="AM70" s="23">
        <v>10.5</v>
      </c>
      <c r="AN70" s="23">
        <v>9.3000000000000007</v>
      </c>
      <c r="AO70" s="23">
        <v>11.3</v>
      </c>
      <c r="AP70" s="23">
        <v>2.2999999999999998</v>
      </c>
      <c r="AQ70" s="23">
        <v>1.8</v>
      </c>
      <c r="AR70" s="23">
        <v>2.6</v>
      </c>
      <c r="AS70" s="23">
        <v>84.3</v>
      </c>
      <c r="AT70" s="23">
        <v>81.599999999999994</v>
      </c>
      <c r="AU70" s="23">
        <v>86.2</v>
      </c>
    </row>
    <row r="71" spans="1:47" ht="15" x14ac:dyDescent="0.35">
      <c r="A71" s="13" t="s">
        <v>1187</v>
      </c>
      <c r="B71" s="45" t="s">
        <v>71</v>
      </c>
      <c r="C71" s="23">
        <v>5.7</v>
      </c>
      <c r="D71" s="23">
        <v>4</v>
      </c>
      <c r="E71" s="23">
        <v>10.5</v>
      </c>
      <c r="F71" s="23">
        <v>47.5</v>
      </c>
      <c r="G71" s="23">
        <v>39.5</v>
      </c>
      <c r="H71" s="23">
        <v>69.8</v>
      </c>
      <c r="I71" s="23">
        <v>1.7</v>
      </c>
      <c r="J71" s="23">
        <v>1.6</v>
      </c>
      <c r="K71" s="23">
        <v>2</v>
      </c>
      <c r="L71" s="23">
        <v>3.2</v>
      </c>
      <c r="M71" s="23">
        <v>2.8</v>
      </c>
      <c r="N71" s="23">
        <v>4.0999999999999996</v>
      </c>
      <c r="O71" s="23">
        <v>25.9</v>
      </c>
      <c r="P71" s="23">
        <v>25.1</v>
      </c>
      <c r="Q71" s="23">
        <v>28.4</v>
      </c>
      <c r="R71" s="23">
        <v>5.6</v>
      </c>
      <c r="S71" s="23">
        <v>6.4</v>
      </c>
      <c r="T71" s="23">
        <v>3.6</v>
      </c>
      <c r="U71" s="23">
        <v>1.5</v>
      </c>
      <c r="V71" s="23">
        <v>1.1000000000000001</v>
      </c>
      <c r="W71" s="23">
        <v>2.6</v>
      </c>
      <c r="X71" s="23">
        <v>3.4</v>
      </c>
      <c r="Y71" s="23">
        <v>2.9</v>
      </c>
      <c r="Z71" s="23">
        <v>4.7</v>
      </c>
      <c r="AA71" s="23">
        <v>0.1</v>
      </c>
      <c r="AB71" s="23">
        <v>0.1</v>
      </c>
      <c r="AC71" s="23">
        <v>0.1</v>
      </c>
      <c r="AD71" s="23">
        <v>0.2</v>
      </c>
      <c r="AE71" s="23">
        <v>0</v>
      </c>
      <c r="AF71" s="23">
        <v>0.7</v>
      </c>
      <c r="AG71" s="23">
        <v>17.7</v>
      </c>
      <c r="AH71" s="23">
        <v>17.100000000000001</v>
      </c>
      <c r="AI71" s="23">
        <v>19.600000000000001</v>
      </c>
      <c r="AJ71" s="23">
        <v>1.1000000000000001</v>
      </c>
      <c r="AK71" s="23">
        <v>0.1</v>
      </c>
      <c r="AL71" s="23">
        <v>4</v>
      </c>
      <c r="AM71" s="23">
        <v>15.4</v>
      </c>
      <c r="AN71" s="23">
        <v>15.8</v>
      </c>
      <c r="AO71" s="23">
        <v>14.4</v>
      </c>
      <c r="AP71" s="23">
        <v>1.3</v>
      </c>
      <c r="AQ71" s="23">
        <v>0.8</v>
      </c>
      <c r="AR71" s="23">
        <v>2.6</v>
      </c>
      <c r="AS71" s="23">
        <v>74.5</v>
      </c>
      <c r="AT71" s="23">
        <v>71.8</v>
      </c>
      <c r="AU71" s="23">
        <v>82.2</v>
      </c>
    </row>
    <row r="72" spans="1:47" ht="15" x14ac:dyDescent="0.35">
      <c r="A72" s="13" t="s">
        <v>1188</v>
      </c>
      <c r="B72" s="45" t="s">
        <v>72</v>
      </c>
      <c r="C72" s="23">
        <v>16.899999999999999</v>
      </c>
      <c r="D72" s="23">
        <v>8.9</v>
      </c>
      <c r="E72" s="23">
        <v>20.5</v>
      </c>
      <c r="F72" s="23">
        <v>79.8</v>
      </c>
      <c r="G72" s="23">
        <v>62.3</v>
      </c>
      <c r="H72" s="23">
        <v>87.8</v>
      </c>
      <c r="I72" s="23">
        <v>1.2</v>
      </c>
      <c r="J72" s="23">
        <v>0.3</v>
      </c>
      <c r="K72" s="23">
        <v>1.6</v>
      </c>
      <c r="L72" s="23">
        <v>5.6</v>
      </c>
      <c r="M72" s="23">
        <v>3.1</v>
      </c>
      <c r="N72" s="23">
        <v>6.7</v>
      </c>
      <c r="O72" s="23">
        <v>33.299999999999997</v>
      </c>
      <c r="P72" s="23">
        <v>35.4</v>
      </c>
      <c r="Q72" s="23">
        <v>32.4</v>
      </c>
      <c r="R72" s="23">
        <v>5.0999999999999996</v>
      </c>
      <c r="S72" s="23">
        <v>6.1</v>
      </c>
      <c r="T72" s="23">
        <v>4.5999999999999996</v>
      </c>
      <c r="U72" s="23">
        <v>16</v>
      </c>
      <c r="V72" s="23">
        <v>1.1000000000000001</v>
      </c>
      <c r="W72" s="23">
        <v>22.7</v>
      </c>
      <c r="X72" s="23">
        <v>3.8</v>
      </c>
      <c r="Y72" s="23">
        <v>3.3</v>
      </c>
      <c r="Z72" s="23">
        <v>4.0999999999999996</v>
      </c>
      <c r="AA72" s="23">
        <v>1.1000000000000001</v>
      </c>
      <c r="AB72" s="23">
        <v>0.8</v>
      </c>
      <c r="AC72" s="23">
        <v>1.3</v>
      </c>
      <c r="AD72" s="23">
        <v>1.4</v>
      </c>
      <c r="AE72" s="23">
        <v>0.2</v>
      </c>
      <c r="AF72" s="23">
        <v>2</v>
      </c>
      <c r="AG72" s="23">
        <v>18.3</v>
      </c>
      <c r="AH72" s="23">
        <v>12.1</v>
      </c>
      <c r="AI72" s="23">
        <v>21.2</v>
      </c>
      <c r="AJ72" s="23">
        <v>34.1</v>
      </c>
      <c r="AK72" s="23">
        <v>0.9</v>
      </c>
      <c r="AL72" s="23">
        <v>49.1</v>
      </c>
      <c r="AM72" s="23">
        <v>10.7</v>
      </c>
      <c r="AN72" s="23">
        <v>13</v>
      </c>
      <c r="AO72" s="23">
        <v>9.6999999999999993</v>
      </c>
      <c r="AP72" s="23">
        <v>1.5</v>
      </c>
      <c r="AQ72" s="23">
        <v>0.5</v>
      </c>
      <c r="AR72" s="23">
        <v>2</v>
      </c>
      <c r="AS72" s="23">
        <v>86.3</v>
      </c>
      <c r="AT72" s="23">
        <v>78.2</v>
      </c>
      <c r="AU72" s="23">
        <v>89.9</v>
      </c>
    </row>
    <row r="73" spans="1:47" ht="15" x14ac:dyDescent="0.35">
      <c r="A73" s="13" t="s">
        <v>1189</v>
      </c>
      <c r="B73" s="45" t="s">
        <v>73</v>
      </c>
      <c r="C73" s="23">
        <v>35.6</v>
      </c>
      <c r="D73" s="23">
        <v>13.9</v>
      </c>
      <c r="E73" s="23">
        <v>52.6</v>
      </c>
      <c r="F73" s="23">
        <v>72</v>
      </c>
      <c r="G73" s="23">
        <v>47.9</v>
      </c>
      <c r="H73" s="23">
        <v>90.9</v>
      </c>
      <c r="I73" s="23">
        <v>8.1999999999999993</v>
      </c>
      <c r="J73" s="23">
        <v>1.2</v>
      </c>
      <c r="K73" s="23">
        <v>13.8</v>
      </c>
      <c r="L73" s="23">
        <v>4.3</v>
      </c>
      <c r="M73" s="23">
        <v>3.7</v>
      </c>
      <c r="N73" s="23">
        <v>4.8</v>
      </c>
      <c r="O73" s="23">
        <v>55.3</v>
      </c>
      <c r="P73" s="23">
        <v>42</v>
      </c>
      <c r="Q73" s="23">
        <v>65.7</v>
      </c>
      <c r="R73" s="23">
        <v>24.7</v>
      </c>
      <c r="S73" s="23">
        <v>8.1</v>
      </c>
      <c r="T73" s="23">
        <v>37.700000000000003</v>
      </c>
      <c r="U73" s="23">
        <v>82.7</v>
      </c>
      <c r="V73" s="23">
        <v>94.1</v>
      </c>
      <c r="W73" s="23">
        <v>73.7</v>
      </c>
      <c r="X73" s="23">
        <v>18.3</v>
      </c>
      <c r="Y73" s="23">
        <v>5.5</v>
      </c>
      <c r="Z73" s="23">
        <v>28.4</v>
      </c>
      <c r="AA73" s="23">
        <v>63.9</v>
      </c>
      <c r="AB73" s="23">
        <v>92.5</v>
      </c>
      <c r="AC73" s="23">
        <v>41.4</v>
      </c>
      <c r="AD73" s="23">
        <v>2</v>
      </c>
      <c r="AE73" s="23">
        <v>1</v>
      </c>
      <c r="AF73" s="23">
        <v>2.8</v>
      </c>
      <c r="AG73" s="23">
        <v>51.4</v>
      </c>
      <c r="AH73" s="23">
        <v>38.1</v>
      </c>
      <c r="AI73" s="23">
        <v>61.8</v>
      </c>
      <c r="AJ73" s="23">
        <v>93.9</v>
      </c>
      <c r="AK73" s="23">
        <v>94.9</v>
      </c>
      <c r="AL73" s="23">
        <v>93</v>
      </c>
      <c r="AM73" s="23">
        <v>22.2</v>
      </c>
      <c r="AN73" s="23">
        <v>19.600000000000001</v>
      </c>
      <c r="AO73" s="23">
        <v>24.3</v>
      </c>
      <c r="AP73" s="23">
        <v>5.4</v>
      </c>
      <c r="AQ73" s="23">
        <v>1.6</v>
      </c>
      <c r="AR73" s="23">
        <v>8.5</v>
      </c>
      <c r="AS73" s="23">
        <v>89</v>
      </c>
      <c r="AT73" s="23">
        <v>79</v>
      </c>
      <c r="AU73" s="23">
        <v>96.9</v>
      </c>
    </row>
    <row r="74" spans="1:47" ht="15" x14ac:dyDescent="0.35">
      <c r="A74" s="13" t="s">
        <v>1190</v>
      </c>
      <c r="B74" s="45" t="s">
        <v>74</v>
      </c>
      <c r="C74" s="23">
        <v>27.1</v>
      </c>
      <c r="D74" s="23">
        <v>17.600000000000001</v>
      </c>
      <c r="E74" s="23">
        <v>34.4</v>
      </c>
      <c r="F74" s="23">
        <v>73.099999999999994</v>
      </c>
      <c r="G74" s="23">
        <v>58.8</v>
      </c>
      <c r="H74" s="23">
        <v>84.1</v>
      </c>
      <c r="I74" s="23">
        <v>4.3</v>
      </c>
      <c r="J74" s="23">
        <v>2.4</v>
      </c>
      <c r="K74" s="23">
        <v>5.8</v>
      </c>
      <c r="L74" s="23">
        <v>6.3</v>
      </c>
      <c r="M74" s="23">
        <v>5.5</v>
      </c>
      <c r="N74" s="23">
        <v>6.9</v>
      </c>
      <c r="O74" s="23">
        <v>39</v>
      </c>
      <c r="P74" s="23">
        <v>34.200000000000003</v>
      </c>
      <c r="Q74" s="23">
        <v>42.6</v>
      </c>
      <c r="R74" s="23">
        <v>16.600000000000001</v>
      </c>
      <c r="S74" s="23">
        <v>14.6</v>
      </c>
      <c r="T74" s="23">
        <v>18.100000000000001</v>
      </c>
      <c r="U74" s="23">
        <v>27</v>
      </c>
      <c r="V74" s="23">
        <v>16.100000000000001</v>
      </c>
      <c r="W74" s="23">
        <v>35.299999999999997</v>
      </c>
      <c r="X74" s="23">
        <v>9.5</v>
      </c>
      <c r="Y74" s="23">
        <v>4.5</v>
      </c>
      <c r="Z74" s="23">
        <v>13.4</v>
      </c>
      <c r="AA74" s="23">
        <v>14.6</v>
      </c>
      <c r="AB74" s="23">
        <v>25.8</v>
      </c>
      <c r="AC74" s="23">
        <v>5.9</v>
      </c>
      <c r="AD74" s="23">
        <v>16</v>
      </c>
      <c r="AE74" s="23">
        <v>5.9</v>
      </c>
      <c r="AF74" s="23">
        <v>23.8</v>
      </c>
      <c r="AG74" s="23">
        <v>32.1</v>
      </c>
      <c r="AH74" s="23">
        <v>25.1</v>
      </c>
      <c r="AI74" s="23">
        <v>37.6</v>
      </c>
      <c r="AJ74" s="23">
        <v>39.799999999999997</v>
      </c>
      <c r="AK74" s="23">
        <v>15.8</v>
      </c>
      <c r="AL74" s="23">
        <v>58.2</v>
      </c>
      <c r="AM74" s="23">
        <v>15.9</v>
      </c>
      <c r="AN74" s="23">
        <v>15.9</v>
      </c>
      <c r="AO74" s="23">
        <v>16</v>
      </c>
      <c r="AP74" s="23">
        <v>3.7</v>
      </c>
      <c r="AQ74" s="23">
        <v>2.5</v>
      </c>
      <c r="AR74" s="23">
        <v>4.5999999999999996</v>
      </c>
      <c r="AS74" s="23">
        <v>89.2</v>
      </c>
      <c r="AT74" s="23">
        <v>85.9</v>
      </c>
      <c r="AU74" s="23">
        <v>91.7</v>
      </c>
    </row>
    <row r="75" spans="1:47" ht="15" x14ac:dyDescent="0.35">
      <c r="A75" s="13" t="s">
        <v>1191</v>
      </c>
      <c r="B75" s="45" t="s">
        <v>75</v>
      </c>
      <c r="C75" s="23">
        <v>23.3</v>
      </c>
      <c r="D75" s="23">
        <v>13.9</v>
      </c>
      <c r="E75" s="23">
        <v>28.7</v>
      </c>
      <c r="F75" s="23">
        <v>82.9</v>
      </c>
      <c r="G75" s="23">
        <v>65</v>
      </c>
      <c r="H75" s="23">
        <v>93.2</v>
      </c>
      <c r="I75" s="23">
        <v>1.5</v>
      </c>
      <c r="J75" s="23">
        <v>1.1000000000000001</v>
      </c>
      <c r="K75" s="23">
        <v>1.7</v>
      </c>
      <c r="L75" s="23">
        <v>3.7</v>
      </c>
      <c r="M75" s="23">
        <v>7.4</v>
      </c>
      <c r="N75" s="23">
        <v>1.7</v>
      </c>
      <c r="O75" s="23">
        <v>34.4</v>
      </c>
      <c r="P75" s="23">
        <v>36.9</v>
      </c>
      <c r="Q75" s="23">
        <v>33</v>
      </c>
      <c r="R75" s="23">
        <v>4.9000000000000004</v>
      </c>
      <c r="S75" s="23">
        <v>6.1</v>
      </c>
      <c r="T75" s="23">
        <v>4.2</v>
      </c>
      <c r="U75" s="23">
        <v>46.3</v>
      </c>
      <c r="V75" s="23">
        <v>1.6</v>
      </c>
      <c r="W75" s="23">
        <v>71.8</v>
      </c>
      <c r="X75" s="23">
        <v>7.5</v>
      </c>
      <c r="Y75" s="23">
        <v>3.3</v>
      </c>
      <c r="Z75" s="23">
        <v>10</v>
      </c>
      <c r="AA75" s="23">
        <v>0.4</v>
      </c>
      <c r="AB75" s="23">
        <v>0.4</v>
      </c>
      <c r="AC75" s="23">
        <v>0.4</v>
      </c>
      <c r="AD75" s="23">
        <v>1</v>
      </c>
      <c r="AE75" s="23">
        <v>0</v>
      </c>
      <c r="AF75" s="23">
        <v>1.6</v>
      </c>
      <c r="AG75" s="23">
        <v>22.5</v>
      </c>
      <c r="AH75" s="23">
        <v>16.2</v>
      </c>
      <c r="AI75" s="23">
        <v>26.2</v>
      </c>
      <c r="AJ75" s="23">
        <v>50.5</v>
      </c>
      <c r="AK75" s="23">
        <v>0.7</v>
      </c>
      <c r="AL75" s="23">
        <v>78.900000000000006</v>
      </c>
      <c r="AM75" s="23">
        <v>7.5</v>
      </c>
      <c r="AN75" s="23">
        <v>9.6</v>
      </c>
      <c r="AO75" s="23">
        <v>6.3</v>
      </c>
      <c r="AP75" s="23">
        <v>5.8</v>
      </c>
      <c r="AQ75" s="23">
        <v>2.2999999999999998</v>
      </c>
      <c r="AR75" s="23">
        <v>7.8</v>
      </c>
      <c r="AS75" s="23">
        <v>90.9</v>
      </c>
      <c r="AT75" s="23">
        <v>85.3</v>
      </c>
      <c r="AU75" s="23">
        <v>94.2</v>
      </c>
    </row>
    <row r="76" spans="1:47" ht="15" x14ac:dyDescent="0.35">
      <c r="A76" s="13" t="s">
        <v>1192</v>
      </c>
      <c r="B76" s="45" t="s">
        <v>76</v>
      </c>
      <c r="C76" s="23">
        <v>22.4</v>
      </c>
      <c r="D76" s="23">
        <v>11.3</v>
      </c>
      <c r="E76" s="23">
        <v>26.8</v>
      </c>
      <c r="F76" s="23">
        <v>68.2</v>
      </c>
      <c r="G76" s="23">
        <v>44.4</v>
      </c>
      <c r="H76" s="23">
        <v>77.400000000000006</v>
      </c>
      <c r="I76" s="23">
        <v>3.6</v>
      </c>
      <c r="J76" s="23">
        <v>1.4</v>
      </c>
      <c r="K76" s="23">
        <v>4.5</v>
      </c>
      <c r="L76" s="23">
        <v>7.5</v>
      </c>
      <c r="M76" s="23">
        <v>6.2</v>
      </c>
      <c r="N76" s="23">
        <v>7.9</v>
      </c>
      <c r="O76" s="23">
        <v>50.1</v>
      </c>
      <c r="P76" s="23">
        <v>37.200000000000003</v>
      </c>
      <c r="Q76" s="23">
        <v>55.1</v>
      </c>
      <c r="R76" s="23">
        <v>13.3</v>
      </c>
      <c r="S76" s="23">
        <v>14.1</v>
      </c>
      <c r="T76" s="23">
        <v>13</v>
      </c>
      <c r="U76" s="23">
        <v>35</v>
      </c>
      <c r="V76" s="23">
        <v>13.6</v>
      </c>
      <c r="W76" s="23">
        <v>43.4</v>
      </c>
      <c r="X76" s="23">
        <v>9.5</v>
      </c>
      <c r="Y76" s="23">
        <v>4.0999999999999996</v>
      </c>
      <c r="Z76" s="23">
        <v>11.6</v>
      </c>
      <c r="AA76" s="23">
        <v>8.1999999999999993</v>
      </c>
      <c r="AB76" s="23">
        <v>14.8</v>
      </c>
      <c r="AC76" s="23">
        <v>5.7</v>
      </c>
      <c r="AD76" s="23">
        <v>46.5</v>
      </c>
      <c r="AE76" s="23">
        <v>8.8000000000000007</v>
      </c>
      <c r="AF76" s="23">
        <v>61.2</v>
      </c>
      <c r="AG76" s="23">
        <v>30</v>
      </c>
      <c r="AH76" s="23">
        <v>22.6</v>
      </c>
      <c r="AI76" s="23">
        <v>32.799999999999997</v>
      </c>
      <c r="AJ76" s="23">
        <v>64</v>
      </c>
      <c r="AK76" s="23">
        <v>3.3</v>
      </c>
      <c r="AL76" s="23">
        <v>87.6</v>
      </c>
      <c r="AM76" s="23">
        <v>14.5</v>
      </c>
      <c r="AN76" s="23">
        <v>17.8</v>
      </c>
      <c r="AO76" s="23">
        <v>13.2</v>
      </c>
      <c r="AP76" s="23">
        <v>2.2999999999999998</v>
      </c>
      <c r="AQ76" s="23">
        <v>1.4</v>
      </c>
      <c r="AR76" s="23">
        <v>2.6</v>
      </c>
      <c r="AS76" s="23">
        <v>91.5</v>
      </c>
      <c r="AT76" s="23">
        <v>86.8</v>
      </c>
      <c r="AU76" s="23">
        <v>93.4</v>
      </c>
    </row>
    <row r="77" spans="1:47" ht="15" x14ac:dyDescent="0.35">
      <c r="A77" s="13" t="s">
        <v>1193</v>
      </c>
      <c r="B77" s="45" t="s">
        <v>77</v>
      </c>
      <c r="C77" s="23">
        <v>20.6</v>
      </c>
      <c r="D77" s="23">
        <v>18.2</v>
      </c>
      <c r="E77" s="23">
        <v>23.5</v>
      </c>
      <c r="F77" s="23">
        <v>73.599999999999994</v>
      </c>
      <c r="G77" s="23">
        <v>66.3</v>
      </c>
      <c r="H77" s="23">
        <v>82.5</v>
      </c>
      <c r="I77" s="23">
        <v>3.4</v>
      </c>
      <c r="J77" s="23">
        <v>1.8</v>
      </c>
      <c r="K77" s="23">
        <v>5.3</v>
      </c>
      <c r="L77" s="23">
        <v>9.6999999999999993</v>
      </c>
      <c r="M77" s="23">
        <v>8.8000000000000007</v>
      </c>
      <c r="N77" s="23">
        <v>10.8</v>
      </c>
      <c r="O77" s="23">
        <v>38.700000000000003</v>
      </c>
      <c r="P77" s="23">
        <v>39.4</v>
      </c>
      <c r="Q77" s="23">
        <v>37.799999999999997</v>
      </c>
      <c r="R77" s="23">
        <v>17.8</v>
      </c>
      <c r="S77" s="23">
        <v>20.6</v>
      </c>
      <c r="T77" s="23">
        <v>14.4</v>
      </c>
      <c r="U77" s="23">
        <v>76.8</v>
      </c>
      <c r="V77" s="23">
        <v>90.8</v>
      </c>
      <c r="W77" s="23">
        <v>59.8</v>
      </c>
      <c r="X77" s="23">
        <v>8.5</v>
      </c>
      <c r="Y77" s="23">
        <v>7.4</v>
      </c>
      <c r="Z77" s="23">
        <v>9.8000000000000007</v>
      </c>
      <c r="AA77" s="23">
        <v>22.7</v>
      </c>
      <c r="AB77" s="23">
        <v>33.1</v>
      </c>
      <c r="AC77" s="23">
        <v>9.9</v>
      </c>
      <c r="AD77" s="23">
        <v>47.8</v>
      </c>
      <c r="AE77" s="23">
        <v>34.200000000000003</v>
      </c>
      <c r="AF77" s="23">
        <v>64.400000000000006</v>
      </c>
      <c r="AG77" s="23">
        <v>28.9</v>
      </c>
      <c r="AH77" s="23">
        <v>27.2</v>
      </c>
      <c r="AI77" s="23">
        <v>31</v>
      </c>
      <c r="AJ77" s="23">
        <v>18</v>
      </c>
      <c r="AK77" s="23">
        <v>2.5</v>
      </c>
      <c r="AL77" s="23">
        <v>36.799999999999997</v>
      </c>
      <c r="AM77" s="23">
        <v>13</v>
      </c>
      <c r="AN77" s="23">
        <v>11</v>
      </c>
      <c r="AO77" s="23">
        <v>15.4</v>
      </c>
      <c r="AP77" s="23">
        <v>3.3</v>
      </c>
      <c r="AQ77" s="23">
        <v>2.7</v>
      </c>
      <c r="AR77" s="23">
        <v>4</v>
      </c>
      <c r="AS77" s="23">
        <v>93.3</v>
      </c>
      <c r="AT77" s="23">
        <v>92.2</v>
      </c>
      <c r="AU77" s="23">
        <v>94.7</v>
      </c>
    </row>
    <row r="78" spans="1:47" ht="15" x14ac:dyDescent="0.35">
      <c r="A78" s="13" t="s">
        <v>1194</v>
      </c>
      <c r="B78" s="45" t="s">
        <v>78</v>
      </c>
      <c r="C78" s="23">
        <v>21.3</v>
      </c>
      <c r="D78" s="23">
        <v>17.5</v>
      </c>
      <c r="E78" s="23">
        <v>21.6</v>
      </c>
      <c r="F78" s="23">
        <v>74.900000000000006</v>
      </c>
      <c r="G78" s="23">
        <v>66.3</v>
      </c>
      <c r="H78" s="23">
        <v>75.7</v>
      </c>
      <c r="I78" s="23">
        <v>1.3</v>
      </c>
      <c r="J78" s="23">
        <v>2.5</v>
      </c>
      <c r="K78" s="23">
        <v>1.2</v>
      </c>
      <c r="L78" s="23">
        <v>0.8</v>
      </c>
      <c r="M78" s="23">
        <v>1.3</v>
      </c>
      <c r="N78" s="23">
        <v>0.8</v>
      </c>
      <c r="O78" s="23">
        <v>34</v>
      </c>
      <c r="P78" s="23">
        <v>40</v>
      </c>
      <c r="Q78" s="23">
        <v>33.5</v>
      </c>
      <c r="R78" s="23">
        <v>5.0999999999999996</v>
      </c>
      <c r="S78" s="23">
        <v>8.8000000000000007</v>
      </c>
      <c r="T78" s="23">
        <v>4.8</v>
      </c>
      <c r="U78" s="23">
        <v>13.7</v>
      </c>
      <c r="V78" s="23">
        <v>8.8000000000000007</v>
      </c>
      <c r="W78" s="23">
        <v>14.2</v>
      </c>
      <c r="X78" s="23">
        <v>2.4</v>
      </c>
      <c r="Y78" s="23">
        <v>1.3</v>
      </c>
      <c r="Z78" s="23">
        <v>2.5</v>
      </c>
      <c r="AA78" s="23">
        <v>0.9</v>
      </c>
      <c r="AB78" s="23">
        <v>2.5</v>
      </c>
      <c r="AC78" s="23">
        <v>0.8</v>
      </c>
      <c r="AD78" s="23">
        <v>3.5</v>
      </c>
      <c r="AE78" s="23">
        <v>1.3</v>
      </c>
      <c r="AF78" s="23">
        <v>3.7</v>
      </c>
      <c r="AG78" s="23">
        <v>15.9</v>
      </c>
      <c r="AH78" s="23">
        <v>8.8000000000000007</v>
      </c>
      <c r="AI78" s="23">
        <v>16.5</v>
      </c>
      <c r="AJ78" s="23">
        <v>5.3</v>
      </c>
      <c r="AK78" s="23">
        <v>2.5</v>
      </c>
      <c r="AL78" s="23">
        <v>5.5</v>
      </c>
      <c r="AM78" s="23">
        <v>15.1</v>
      </c>
      <c r="AN78" s="23">
        <v>15</v>
      </c>
      <c r="AO78" s="23">
        <v>15.1</v>
      </c>
      <c r="AP78" s="23">
        <v>1.5</v>
      </c>
      <c r="AQ78" s="23">
        <v>0</v>
      </c>
      <c r="AR78" s="23">
        <v>1.7</v>
      </c>
      <c r="AS78" s="23">
        <v>87</v>
      </c>
      <c r="AT78" s="23">
        <v>81.3</v>
      </c>
      <c r="AU78" s="23">
        <v>87.5</v>
      </c>
    </row>
    <row r="79" spans="1:47" ht="15" x14ac:dyDescent="0.35">
      <c r="A79" s="13" t="s">
        <v>1195</v>
      </c>
      <c r="B79" s="45" t="s">
        <v>79</v>
      </c>
      <c r="C79" s="23">
        <v>7.8</v>
      </c>
      <c r="D79" s="23">
        <v>4</v>
      </c>
      <c r="E79" s="23">
        <v>13.9</v>
      </c>
      <c r="F79" s="23">
        <v>63.5</v>
      </c>
      <c r="G79" s="23">
        <v>53</v>
      </c>
      <c r="H79" s="23">
        <v>80.5</v>
      </c>
      <c r="I79" s="23">
        <v>1.2</v>
      </c>
      <c r="J79" s="23">
        <v>1.5</v>
      </c>
      <c r="K79" s="23">
        <v>0.7</v>
      </c>
      <c r="L79" s="23">
        <v>1.8</v>
      </c>
      <c r="M79" s="23">
        <v>1.4</v>
      </c>
      <c r="N79" s="23">
        <v>2.5</v>
      </c>
      <c r="O79" s="23">
        <v>31.3</v>
      </c>
      <c r="P79" s="23">
        <v>30</v>
      </c>
      <c r="Q79" s="23">
        <v>33.5</v>
      </c>
      <c r="R79" s="23">
        <v>4.9000000000000004</v>
      </c>
      <c r="S79" s="23">
        <v>5.9</v>
      </c>
      <c r="T79" s="23">
        <v>3.3</v>
      </c>
      <c r="U79" s="23">
        <v>7.7</v>
      </c>
      <c r="V79" s="23">
        <v>1.7</v>
      </c>
      <c r="W79" s="23">
        <v>17.399999999999999</v>
      </c>
      <c r="X79" s="23">
        <v>3.1</v>
      </c>
      <c r="Y79" s="23">
        <v>3.1</v>
      </c>
      <c r="Z79" s="23">
        <v>3.1</v>
      </c>
      <c r="AA79" s="23">
        <v>0.2</v>
      </c>
      <c r="AB79" s="23">
        <v>0.2</v>
      </c>
      <c r="AC79" s="23">
        <v>0.3</v>
      </c>
      <c r="AD79" s="23">
        <v>1.2</v>
      </c>
      <c r="AE79" s="23">
        <v>0.1</v>
      </c>
      <c r="AF79" s="23">
        <v>3</v>
      </c>
      <c r="AG79" s="23">
        <v>12.9</v>
      </c>
      <c r="AH79" s="23">
        <v>12.6</v>
      </c>
      <c r="AI79" s="23">
        <v>13.4</v>
      </c>
      <c r="AJ79" s="23">
        <v>7</v>
      </c>
      <c r="AK79" s="23">
        <v>0.6</v>
      </c>
      <c r="AL79" s="23">
        <v>17.3</v>
      </c>
      <c r="AM79" s="23">
        <v>11.6</v>
      </c>
      <c r="AN79" s="23">
        <v>12.8</v>
      </c>
      <c r="AO79" s="23">
        <v>9.5</v>
      </c>
      <c r="AP79" s="23">
        <v>1.8</v>
      </c>
      <c r="AQ79" s="23">
        <v>1.1000000000000001</v>
      </c>
      <c r="AR79" s="23">
        <v>2.9</v>
      </c>
      <c r="AS79" s="23">
        <v>83.3</v>
      </c>
      <c r="AT79" s="23">
        <v>81.900000000000006</v>
      </c>
      <c r="AU79" s="23">
        <v>85.6</v>
      </c>
    </row>
    <row r="80" spans="1:47" ht="15" x14ac:dyDescent="0.35">
      <c r="A80" s="13" t="s">
        <v>1196</v>
      </c>
      <c r="B80" s="45" t="s">
        <v>80</v>
      </c>
      <c r="C80" s="23">
        <v>30.8</v>
      </c>
      <c r="D80" s="23">
        <v>16</v>
      </c>
      <c r="E80" s="23">
        <v>38.1</v>
      </c>
      <c r="F80" s="23">
        <v>79.900000000000006</v>
      </c>
      <c r="G80" s="23">
        <v>53.3</v>
      </c>
      <c r="H80" s="23">
        <v>93</v>
      </c>
      <c r="I80" s="23">
        <v>2.2000000000000002</v>
      </c>
      <c r="J80" s="23">
        <v>1.3</v>
      </c>
      <c r="K80" s="23">
        <v>2.7</v>
      </c>
      <c r="L80" s="23">
        <v>3.5</v>
      </c>
      <c r="M80" s="23">
        <v>4.0999999999999996</v>
      </c>
      <c r="N80" s="23">
        <v>3.1</v>
      </c>
      <c r="O80" s="23">
        <v>32.5</v>
      </c>
      <c r="P80" s="23">
        <v>29.9</v>
      </c>
      <c r="Q80" s="23">
        <v>33.700000000000003</v>
      </c>
      <c r="R80" s="23">
        <v>13.7</v>
      </c>
      <c r="S80" s="23">
        <v>11</v>
      </c>
      <c r="T80" s="23">
        <v>15</v>
      </c>
      <c r="U80" s="23">
        <v>19.2</v>
      </c>
      <c r="V80" s="23">
        <v>1.7</v>
      </c>
      <c r="W80" s="23">
        <v>27.8</v>
      </c>
      <c r="X80" s="23">
        <v>8.3000000000000007</v>
      </c>
      <c r="Y80" s="23">
        <v>3.4</v>
      </c>
      <c r="Z80" s="23">
        <v>10.7</v>
      </c>
      <c r="AA80" s="23">
        <v>0.2</v>
      </c>
      <c r="AB80" s="23">
        <v>0.6</v>
      </c>
      <c r="AC80" s="23">
        <v>0.1</v>
      </c>
      <c r="AD80" s="23">
        <v>16.2</v>
      </c>
      <c r="AE80" s="23">
        <v>1.6</v>
      </c>
      <c r="AF80" s="23">
        <v>23.3</v>
      </c>
      <c r="AG80" s="23">
        <v>29.7</v>
      </c>
      <c r="AH80" s="23">
        <v>19.8</v>
      </c>
      <c r="AI80" s="23">
        <v>34.6</v>
      </c>
      <c r="AJ80" s="23">
        <v>16.3</v>
      </c>
      <c r="AK80" s="23">
        <v>0.1</v>
      </c>
      <c r="AL80" s="23">
        <v>24.2</v>
      </c>
      <c r="AM80" s="23">
        <v>10.3</v>
      </c>
      <c r="AN80" s="23">
        <v>13.5</v>
      </c>
      <c r="AO80" s="23">
        <v>8.6999999999999993</v>
      </c>
      <c r="AP80" s="23">
        <v>6.8</v>
      </c>
      <c r="AQ80" s="23">
        <v>4</v>
      </c>
      <c r="AR80" s="23">
        <v>8.1999999999999993</v>
      </c>
      <c r="AS80" s="23">
        <v>90.6</v>
      </c>
      <c r="AT80" s="23">
        <v>81.8</v>
      </c>
      <c r="AU80" s="23">
        <v>95</v>
      </c>
    </row>
    <row r="81" spans="1:47" ht="15" x14ac:dyDescent="0.35">
      <c r="A81" s="13" t="s">
        <v>1197</v>
      </c>
      <c r="B81" s="45" t="s">
        <v>81</v>
      </c>
      <c r="C81" s="23">
        <v>21.8</v>
      </c>
      <c r="D81" s="23">
        <v>15</v>
      </c>
      <c r="E81" s="23">
        <v>31</v>
      </c>
      <c r="F81" s="23">
        <v>77.900000000000006</v>
      </c>
      <c r="G81" s="23">
        <v>67.099999999999994</v>
      </c>
      <c r="H81" s="23">
        <v>92.5</v>
      </c>
      <c r="I81" s="23">
        <v>0.7</v>
      </c>
      <c r="J81" s="23">
        <v>0.7</v>
      </c>
      <c r="K81" s="23">
        <v>0.7</v>
      </c>
      <c r="L81" s="23">
        <v>2.2999999999999998</v>
      </c>
      <c r="M81" s="23">
        <v>1.5</v>
      </c>
      <c r="N81" s="23">
        <v>3.4</v>
      </c>
      <c r="O81" s="23">
        <v>36.9</v>
      </c>
      <c r="P81" s="23">
        <v>35.799999999999997</v>
      </c>
      <c r="Q81" s="23">
        <v>38.5</v>
      </c>
      <c r="R81" s="23">
        <v>5.2</v>
      </c>
      <c r="S81" s="23">
        <v>5.9</v>
      </c>
      <c r="T81" s="23">
        <v>4.2</v>
      </c>
      <c r="U81" s="23">
        <v>28.8</v>
      </c>
      <c r="V81" s="23">
        <v>9.3000000000000007</v>
      </c>
      <c r="W81" s="23">
        <v>55.3</v>
      </c>
      <c r="X81" s="23">
        <v>4.9000000000000004</v>
      </c>
      <c r="Y81" s="23">
        <v>3.6</v>
      </c>
      <c r="Z81" s="23">
        <v>6.6</v>
      </c>
      <c r="AA81" s="23">
        <v>1.1000000000000001</v>
      </c>
      <c r="AB81" s="23">
        <v>1.2</v>
      </c>
      <c r="AC81" s="23">
        <v>1.1000000000000001</v>
      </c>
      <c r="AD81" s="23">
        <v>1.1000000000000001</v>
      </c>
      <c r="AE81" s="23">
        <v>0.3</v>
      </c>
      <c r="AF81" s="23">
        <v>2.2000000000000002</v>
      </c>
      <c r="AG81" s="23">
        <v>23.2</v>
      </c>
      <c r="AH81" s="23">
        <v>18.3</v>
      </c>
      <c r="AI81" s="23">
        <v>29.9</v>
      </c>
      <c r="AJ81" s="23">
        <v>36.700000000000003</v>
      </c>
      <c r="AK81" s="23">
        <v>4.0999999999999996</v>
      </c>
      <c r="AL81" s="23">
        <v>81.099999999999994</v>
      </c>
      <c r="AM81" s="23">
        <v>8.6999999999999993</v>
      </c>
      <c r="AN81" s="23">
        <v>9.1999999999999993</v>
      </c>
      <c r="AO81" s="23">
        <v>8</v>
      </c>
      <c r="AP81" s="23">
        <v>2.1</v>
      </c>
      <c r="AQ81" s="23">
        <v>0.7</v>
      </c>
      <c r="AR81" s="23">
        <v>4.0999999999999996</v>
      </c>
      <c r="AS81" s="23">
        <v>89.3</v>
      </c>
      <c r="AT81" s="23">
        <v>85</v>
      </c>
      <c r="AU81" s="23">
        <v>95</v>
      </c>
    </row>
    <row r="82" spans="1:47" ht="15" x14ac:dyDescent="0.35">
      <c r="A82" s="13" t="s">
        <v>1198</v>
      </c>
      <c r="B82" s="45" t="s">
        <v>82</v>
      </c>
      <c r="C82" s="23">
        <v>14.9</v>
      </c>
      <c r="D82" s="23">
        <v>14</v>
      </c>
      <c r="E82" s="23">
        <v>20.5</v>
      </c>
      <c r="F82" s="23">
        <v>59</v>
      </c>
      <c r="G82" s="23">
        <v>54.7</v>
      </c>
      <c r="H82" s="23">
        <v>84.5</v>
      </c>
      <c r="I82" s="23">
        <v>1.7</v>
      </c>
      <c r="J82" s="23">
        <v>1.4</v>
      </c>
      <c r="K82" s="23">
        <v>3</v>
      </c>
      <c r="L82" s="23">
        <v>3.5</v>
      </c>
      <c r="M82" s="23">
        <v>3.9</v>
      </c>
      <c r="N82" s="23">
        <v>1.3</v>
      </c>
      <c r="O82" s="23">
        <v>31.1</v>
      </c>
      <c r="P82" s="23">
        <v>30.8</v>
      </c>
      <c r="Q82" s="23">
        <v>33.1</v>
      </c>
      <c r="R82" s="23">
        <v>12.3</v>
      </c>
      <c r="S82" s="23">
        <v>13.1</v>
      </c>
      <c r="T82" s="23">
        <v>7.5</v>
      </c>
      <c r="U82" s="23">
        <v>24</v>
      </c>
      <c r="V82" s="23">
        <v>15.9</v>
      </c>
      <c r="W82" s="23">
        <v>72.2</v>
      </c>
      <c r="X82" s="23">
        <v>4.0999999999999996</v>
      </c>
      <c r="Y82" s="23">
        <v>3.7</v>
      </c>
      <c r="Z82" s="23">
        <v>7.1</v>
      </c>
      <c r="AA82" s="23">
        <v>14.4</v>
      </c>
      <c r="AB82" s="23">
        <v>16.3</v>
      </c>
      <c r="AC82" s="23">
        <v>2.9</v>
      </c>
      <c r="AD82" s="23">
        <v>4.0999999999999996</v>
      </c>
      <c r="AE82" s="23">
        <v>3.1</v>
      </c>
      <c r="AF82" s="23">
        <v>10.3</v>
      </c>
      <c r="AG82" s="23">
        <v>17.7</v>
      </c>
      <c r="AH82" s="23">
        <v>17.100000000000001</v>
      </c>
      <c r="AI82" s="23">
        <v>21.5</v>
      </c>
      <c r="AJ82" s="23">
        <v>4.9000000000000004</v>
      </c>
      <c r="AK82" s="23">
        <v>1.1000000000000001</v>
      </c>
      <c r="AL82" s="23">
        <v>27.7</v>
      </c>
      <c r="AM82" s="23">
        <v>14.7</v>
      </c>
      <c r="AN82" s="23">
        <v>15</v>
      </c>
      <c r="AO82" s="23">
        <v>13.1</v>
      </c>
      <c r="AP82" s="23">
        <v>1.3</v>
      </c>
      <c r="AQ82" s="23">
        <v>1.2</v>
      </c>
      <c r="AR82" s="23">
        <v>2</v>
      </c>
      <c r="AS82" s="23">
        <v>79.2</v>
      </c>
      <c r="AT82" s="23">
        <v>80</v>
      </c>
      <c r="AU82" s="23">
        <v>74.900000000000006</v>
      </c>
    </row>
    <row r="83" spans="1:47" ht="15" x14ac:dyDescent="0.35">
      <c r="A83" s="13" t="s">
        <v>1199</v>
      </c>
      <c r="B83" s="45" t="s">
        <v>83</v>
      </c>
      <c r="C83" s="23">
        <v>17</v>
      </c>
      <c r="D83" s="23">
        <v>15.1</v>
      </c>
      <c r="E83" s="23">
        <v>17.899999999999999</v>
      </c>
      <c r="F83" s="23">
        <v>67.2</v>
      </c>
      <c r="G83" s="23">
        <v>59</v>
      </c>
      <c r="H83" s="23">
        <v>71.2</v>
      </c>
      <c r="I83" s="23">
        <v>2.1</v>
      </c>
      <c r="J83" s="23">
        <v>1.7</v>
      </c>
      <c r="K83" s="23">
        <v>2.2999999999999998</v>
      </c>
      <c r="L83" s="23">
        <v>5.9</v>
      </c>
      <c r="M83" s="23">
        <v>6.4</v>
      </c>
      <c r="N83" s="23">
        <v>5.6</v>
      </c>
      <c r="O83" s="23">
        <v>37.1</v>
      </c>
      <c r="P83" s="23">
        <v>38</v>
      </c>
      <c r="Q83" s="23">
        <v>36.700000000000003</v>
      </c>
      <c r="R83" s="23">
        <v>6.1</v>
      </c>
      <c r="S83" s="23">
        <v>8.6</v>
      </c>
      <c r="T83" s="23">
        <v>4.9000000000000004</v>
      </c>
      <c r="U83" s="23">
        <v>13.3</v>
      </c>
      <c r="V83" s="23">
        <v>1</v>
      </c>
      <c r="W83" s="23">
        <v>19.5</v>
      </c>
      <c r="X83" s="23">
        <v>5.4</v>
      </c>
      <c r="Y83" s="23">
        <v>6.4</v>
      </c>
      <c r="Z83" s="23">
        <v>4.9000000000000004</v>
      </c>
      <c r="AA83" s="23">
        <v>2.2000000000000002</v>
      </c>
      <c r="AB83" s="23">
        <v>5.4</v>
      </c>
      <c r="AC83" s="23">
        <v>0.6</v>
      </c>
      <c r="AD83" s="23">
        <v>2.8</v>
      </c>
      <c r="AE83" s="23">
        <v>0.3</v>
      </c>
      <c r="AF83" s="23">
        <v>4</v>
      </c>
      <c r="AG83" s="23">
        <v>17</v>
      </c>
      <c r="AH83" s="23">
        <v>13.7</v>
      </c>
      <c r="AI83" s="23">
        <v>18.600000000000001</v>
      </c>
      <c r="AJ83" s="23">
        <v>11.7</v>
      </c>
      <c r="AK83" s="23">
        <v>0.4</v>
      </c>
      <c r="AL83" s="23">
        <v>17.3</v>
      </c>
      <c r="AM83" s="23">
        <v>14.1</v>
      </c>
      <c r="AN83" s="23">
        <v>15.2</v>
      </c>
      <c r="AO83" s="23">
        <v>13.5</v>
      </c>
      <c r="AP83" s="23">
        <v>1.2</v>
      </c>
      <c r="AQ83" s="23">
        <v>0.7</v>
      </c>
      <c r="AR83" s="23">
        <v>1.5</v>
      </c>
      <c r="AS83" s="23">
        <v>81.900000000000006</v>
      </c>
      <c r="AT83" s="23">
        <v>81.8</v>
      </c>
      <c r="AU83" s="23">
        <v>82</v>
      </c>
    </row>
    <row r="84" spans="1:47" ht="15" x14ac:dyDescent="0.35">
      <c r="A84" s="13" t="s">
        <v>1200</v>
      </c>
      <c r="B84" s="45" t="s">
        <v>84</v>
      </c>
      <c r="C84" s="23">
        <v>16.100000000000001</v>
      </c>
      <c r="D84" s="23">
        <v>16.399999999999999</v>
      </c>
      <c r="E84" s="23">
        <v>16.100000000000001</v>
      </c>
      <c r="F84" s="23">
        <v>63.5</v>
      </c>
      <c r="G84" s="23">
        <v>51.9</v>
      </c>
      <c r="H84" s="23">
        <v>66.2</v>
      </c>
      <c r="I84" s="23">
        <v>2.6</v>
      </c>
      <c r="J84" s="23">
        <v>2</v>
      </c>
      <c r="K84" s="23">
        <v>2.7</v>
      </c>
      <c r="L84" s="23">
        <v>1.3</v>
      </c>
      <c r="M84" s="23">
        <v>2.4</v>
      </c>
      <c r="N84" s="23">
        <v>1</v>
      </c>
      <c r="O84" s="23">
        <v>30.5</v>
      </c>
      <c r="P84" s="23">
        <v>33.700000000000003</v>
      </c>
      <c r="Q84" s="23">
        <v>29.8</v>
      </c>
      <c r="R84" s="23">
        <v>8.3000000000000007</v>
      </c>
      <c r="S84" s="23">
        <v>11.9</v>
      </c>
      <c r="T84" s="23">
        <v>7.5</v>
      </c>
      <c r="U84" s="23">
        <v>3.6</v>
      </c>
      <c r="V84" s="23">
        <v>3.6</v>
      </c>
      <c r="W84" s="23">
        <v>3.6</v>
      </c>
      <c r="X84" s="23">
        <v>6.4</v>
      </c>
      <c r="Y84" s="23">
        <v>3.2</v>
      </c>
      <c r="Z84" s="23">
        <v>7.1</v>
      </c>
      <c r="AA84" s="23">
        <v>1.4</v>
      </c>
      <c r="AB84" s="23">
        <v>5.2</v>
      </c>
      <c r="AC84" s="23">
        <v>0.6</v>
      </c>
      <c r="AD84" s="23">
        <v>1.7</v>
      </c>
      <c r="AE84" s="23">
        <v>0.9</v>
      </c>
      <c r="AF84" s="23">
        <v>1.9</v>
      </c>
      <c r="AG84" s="23">
        <v>24</v>
      </c>
      <c r="AH84" s="23">
        <v>21</v>
      </c>
      <c r="AI84" s="23">
        <v>24.7</v>
      </c>
      <c r="AJ84" s="23">
        <v>3.6</v>
      </c>
      <c r="AK84" s="23">
        <v>1.2</v>
      </c>
      <c r="AL84" s="23">
        <v>4.0999999999999996</v>
      </c>
      <c r="AM84" s="23">
        <v>16.2</v>
      </c>
      <c r="AN84" s="23">
        <v>17.5</v>
      </c>
      <c r="AO84" s="23">
        <v>15.9</v>
      </c>
      <c r="AP84" s="23">
        <v>2.8</v>
      </c>
      <c r="AQ84" s="23">
        <v>0.9</v>
      </c>
      <c r="AR84" s="23">
        <v>3.3</v>
      </c>
      <c r="AS84" s="23">
        <v>79</v>
      </c>
      <c r="AT84" s="23">
        <v>75.900000000000006</v>
      </c>
      <c r="AU84" s="23">
        <v>79.8</v>
      </c>
    </row>
    <row r="85" spans="1:47" ht="15" x14ac:dyDescent="0.35">
      <c r="A85" s="13" t="s">
        <v>1201</v>
      </c>
      <c r="B85" s="45" t="s">
        <v>85</v>
      </c>
      <c r="C85" s="23">
        <v>18.600000000000001</v>
      </c>
      <c r="D85" s="23">
        <v>15.2</v>
      </c>
      <c r="E85" s="23">
        <v>22</v>
      </c>
      <c r="F85" s="23">
        <v>71.8</v>
      </c>
      <c r="G85" s="23">
        <v>64.400000000000006</v>
      </c>
      <c r="H85" s="23">
        <v>79.099999999999994</v>
      </c>
      <c r="I85" s="23">
        <v>2.8</v>
      </c>
      <c r="J85" s="23">
        <v>1.7</v>
      </c>
      <c r="K85" s="23">
        <v>3.9</v>
      </c>
      <c r="L85" s="23">
        <v>1.5</v>
      </c>
      <c r="M85" s="23">
        <v>0.9</v>
      </c>
      <c r="N85" s="23">
        <v>2.1</v>
      </c>
      <c r="O85" s="23">
        <v>34</v>
      </c>
      <c r="P85" s="23">
        <v>34.700000000000003</v>
      </c>
      <c r="Q85" s="23">
        <v>33.299999999999997</v>
      </c>
      <c r="R85" s="23">
        <v>9.5</v>
      </c>
      <c r="S85" s="23">
        <v>12.3</v>
      </c>
      <c r="T85" s="23">
        <v>6.8</v>
      </c>
      <c r="U85" s="23">
        <v>41.7</v>
      </c>
      <c r="V85" s="23">
        <v>23.7</v>
      </c>
      <c r="W85" s="23">
        <v>59.6</v>
      </c>
      <c r="X85" s="23">
        <v>7.8</v>
      </c>
      <c r="Y85" s="23">
        <v>5.8</v>
      </c>
      <c r="Z85" s="23">
        <v>9.8000000000000007</v>
      </c>
      <c r="AA85" s="23">
        <v>6.5</v>
      </c>
      <c r="AB85" s="23">
        <v>11.2</v>
      </c>
      <c r="AC85" s="23">
        <v>1.8</v>
      </c>
      <c r="AD85" s="23">
        <v>10.3</v>
      </c>
      <c r="AE85" s="23">
        <v>4.0999999999999996</v>
      </c>
      <c r="AF85" s="23">
        <v>16.5</v>
      </c>
      <c r="AG85" s="23">
        <v>27.8</v>
      </c>
      <c r="AH85" s="23">
        <v>27.8</v>
      </c>
      <c r="AI85" s="23">
        <v>27.9</v>
      </c>
      <c r="AJ85" s="23">
        <v>19</v>
      </c>
      <c r="AK85" s="23">
        <v>4</v>
      </c>
      <c r="AL85" s="23">
        <v>33.9</v>
      </c>
      <c r="AM85" s="23">
        <v>12</v>
      </c>
      <c r="AN85" s="23">
        <v>10.9</v>
      </c>
      <c r="AO85" s="23">
        <v>13.2</v>
      </c>
      <c r="AP85" s="23">
        <v>3.2</v>
      </c>
      <c r="AQ85" s="23">
        <v>2.9</v>
      </c>
      <c r="AR85" s="23">
        <v>3.6</v>
      </c>
      <c r="AS85" s="23">
        <v>80.7</v>
      </c>
      <c r="AT85" s="23">
        <v>79.2</v>
      </c>
      <c r="AU85" s="23">
        <v>82.3</v>
      </c>
    </row>
    <row r="86" spans="1:47" ht="15" x14ac:dyDescent="0.35">
      <c r="A86" s="13" t="s">
        <v>1202</v>
      </c>
      <c r="B86" s="45" t="s">
        <v>86</v>
      </c>
      <c r="C86" s="23">
        <v>6.7</v>
      </c>
      <c r="D86" s="23">
        <v>4.8</v>
      </c>
      <c r="E86" s="23">
        <v>9.4</v>
      </c>
      <c r="F86" s="23">
        <v>42.3</v>
      </c>
      <c r="G86" s="23">
        <v>35.6</v>
      </c>
      <c r="H86" s="23">
        <v>52.2</v>
      </c>
      <c r="I86" s="23">
        <v>1.5</v>
      </c>
      <c r="J86" s="23">
        <v>1.3</v>
      </c>
      <c r="K86" s="23">
        <v>1.7</v>
      </c>
      <c r="L86" s="23">
        <v>1.4</v>
      </c>
      <c r="M86" s="23">
        <v>1.6</v>
      </c>
      <c r="N86" s="23">
        <v>1.3</v>
      </c>
      <c r="O86" s="23">
        <v>16.5</v>
      </c>
      <c r="P86" s="23">
        <v>15.1</v>
      </c>
      <c r="Q86" s="23">
        <v>18.5</v>
      </c>
      <c r="R86" s="23">
        <v>2.9</v>
      </c>
      <c r="S86" s="23">
        <v>2.6</v>
      </c>
      <c r="T86" s="23">
        <v>3.3</v>
      </c>
      <c r="U86" s="23">
        <v>1.2</v>
      </c>
      <c r="V86" s="23">
        <v>0.7</v>
      </c>
      <c r="W86" s="23">
        <v>1.9</v>
      </c>
      <c r="X86" s="23">
        <v>2.7</v>
      </c>
      <c r="Y86" s="23">
        <v>2.2999999999999998</v>
      </c>
      <c r="Z86" s="23">
        <v>3.3</v>
      </c>
      <c r="AA86" s="23">
        <v>0.1</v>
      </c>
      <c r="AB86" s="23">
        <v>0</v>
      </c>
      <c r="AC86" s="23">
        <v>0.1</v>
      </c>
      <c r="AD86" s="23">
        <v>0.2</v>
      </c>
      <c r="AE86" s="23">
        <v>0</v>
      </c>
      <c r="AF86" s="23">
        <v>0.6</v>
      </c>
      <c r="AG86" s="23">
        <v>13.7</v>
      </c>
      <c r="AH86" s="23">
        <v>13.7</v>
      </c>
      <c r="AI86" s="23">
        <v>13.8</v>
      </c>
      <c r="AJ86" s="23">
        <v>11.3</v>
      </c>
      <c r="AK86" s="23">
        <v>0.3</v>
      </c>
      <c r="AL86" s="23">
        <v>27.5</v>
      </c>
      <c r="AM86" s="23">
        <v>13.8</v>
      </c>
      <c r="AN86" s="23">
        <v>15</v>
      </c>
      <c r="AO86" s="23">
        <v>12.1</v>
      </c>
      <c r="AP86" s="23">
        <v>0.8</v>
      </c>
      <c r="AQ86" s="23">
        <v>0.4</v>
      </c>
      <c r="AR86" s="23">
        <v>1.3</v>
      </c>
      <c r="AS86" s="23">
        <v>64.900000000000006</v>
      </c>
      <c r="AT86" s="23">
        <v>63.3</v>
      </c>
      <c r="AU86" s="23">
        <v>67.3</v>
      </c>
    </row>
    <row r="87" spans="1:47" ht="15" x14ac:dyDescent="0.35">
      <c r="A87" s="13" t="s">
        <v>1203</v>
      </c>
      <c r="B87" s="45" t="s">
        <v>87</v>
      </c>
      <c r="C87" s="23">
        <v>4</v>
      </c>
      <c r="D87" s="23">
        <v>3</v>
      </c>
      <c r="E87" s="23">
        <v>6.2</v>
      </c>
      <c r="F87" s="23">
        <v>35.5</v>
      </c>
      <c r="G87" s="23">
        <v>29.4</v>
      </c>
      <c r="H87" s="23">
        <v>48.6</v>
      </c>
      <c r="I87" s="23">
        <v>1.4</v>
      </c>
      <c r="J87" s="23">
        <v>1.2</v>
      </c>
      <c r="K87" s="23">
        <v>1.9</v>
      </c>
      <c r="L87" s="23">
        <v>1.4</v>
      </c>
      <c r="M87" s="23">
        <v>1.9</v>
      </c>
      <c r="N87" s="23">
        <v>0.4</v>
      </c>
      <c r="O87" s="23">
        <v>22.8</v>
      </c>
      <c r="P87" s="23">
        <v>23.6</v>
      </c>
      <c r="Q87" s="23">
        <v>21</v>
      </c>
      <c r="R87" s="23">
        <v>3.9</v>
      </c>
      <c r="S87" s="23">
        <v>4.4000000000000004</v>
      </c>
      <c r="T87" s="23">
        <v>3</v>
      </c>
      <c r="U87" s="23">
        <v>0.9</v>
      </c>
      <c r="V87" s="23">
        <v>0.9</v>
      </c>
      <c r="W87" s="23">
        <v>1</v>
      </c>
      <c r="X87" s="23">
        <v>3.8</v>
      </c>
      <c r="Y87" s="23">
        <v>2.9</v>
      </c>
      <c r="Z87" s="23">
        <v>5.9</v>
      </c>
      <c r="AA87" s="23">
        <v>0.1</v>
      </c>
      <c r="AB87" s="23">
        <v>0.1</v>
      </c>
      <c r="AC87" s="23">
        <v>0.2</v>
      </c>
      <c r="AD87" s="23">
        <v>0.2</v>
      </c>
      <c r="AE87" s="23">
        <v>0.1</v>
      </c>
      <c r="AF87" s="23">
        <v>0.3</v>
      </c>
      <c r="AG87" s="23">
        <v>14.1</v>
      </c>
      <c r="AH87" s="23">
        <v>13.8</v>
      </c>
      <c r="AI87" s="23">
        <v>14.9</v>
      </c>
      <c r="AJ87" s="23">
        <v>0.5</v>
      </c>
      <c r="AK87" s="23">
        <v>0.1</v>
      </c>
      <c r="AL87" s="23">
        <v>1.4</v>
      </c>
      <c r="AM87" s="23">
        <v>14.4</v>
      </c>
      <c r="AN87" s="23">
        <v>15</v>
      </c>
      <c r="AO87" s="23">
        <v>13.1</v>
      </c>
      <c r="AP87" s="23">
        <v>0.6</v>
      </c>
      <c r="AQ87" s="23">
        <v>0.4</v>
      </c>
      <c r="AR87" s="23">
        <v>0.9</v>
      </c>
      <c r="AS87" s="23">
        <v>68.099999999999994</v>
      </c>
      <c r="AT87" s="23">
        <v>67.599999999999994</v>
      </c>
      <c r="AU87" s="23">
        <v>69.099999999999994</v>
      </c>
    </row>
    <row r="88" spans="1:47" ht="15" x14ac:dyDescent="0.35">
      <c r="A88" s="13" t="s">
        <v>1204</v>
      </c>
      <c r="B88" s="45" t="s">
        <v>88</v>
      </c>
      <c r="C88" s="23">
        <v>18.3</v>
      </c>
      <c r="D88" s="23">
        <v>13.5</v>
      </c>
      <c r="E88" s="23">
        <v>21.4</v>
      </c>
      <c r="F88" s="23">
        <v>79.099999999999994</v>
      </c>
      <c r="G88" s="23">
        <v>62.6</v>
      </c>
      <c r="H88" s="23">
        <v>89.6</v>
      </c>
      <c r="I88" s="23">
        <v>1.7</v>
      </c>
      <c r="J88" s="23">
        <v>1</v>
      </c>
      <c r="K88" s="23">
        <v>2.2000000000000002</v>
      </c>
      <c r="L88" s="23">
        <v>3.1</v>
      </c>
      <c r="M88" s="23">
        <v>1.8</v>
      </c>
      <c r="N88" s="23">
        <v>4</v>
      </c>
      <c r="O88" s="23">
        <v>47.9</v>
      </c>
      <c r="P88" s="23">
        <v>49.5</v>
      </c>
      <c r="Q88" s="23">
        <v>46.9</v>
      </c>
      <c r="R88" s="23">
        <v>13.5</v>
      </c>
      <c r="S88" s="23">
        <v>14.1</v>
      </c>
      <c r="T88" s="23">
        <v>13</v>
      </c>
      <c r="U88" s="23">
        <v>43.4</v>
      </c>
      <c r="V88" s="23">
        <v>8.4</v>
      </c>
      <c r="W88" s="23">
        <v>65.8</v>
      </c>
      <c r="X88" s="23">
        <v>8.1</v>
      </c>
      <c r="Y88" s="23">
        <v>5.0999999999999996</v>
      </c>
      <c r="Z88" s="23">
        <v>10.1</v>
      </c>
      <c r="AA88" s="23">
        <v>0.3</v>
      </c>
      <c r="AB88" s="23">
        <v>0.2</v>
      </c>
      <c r="AC88" s="23">
        <v>0.4</v>
      </c>
      <c r="AD88" s="23">
        <v>14.3</v>
      </c>
      <c r="AE88" s="23">
        <v>1.2</v>
      </c>
      <c r="AF88" s="23">
        <v>22.6</v>
      </c>
      <c r="AG88" s="23">
        <v>20.6</v>
      </c>
      <c r="AH88" s="23">
        <v>14.6</v>
      </c>
      <c r="AI88" s="23">
        <v>24.4</v>
      </c>
      <c r="AJ88" s="23">
        <v>24</v>
      </c>
      <c r="AK88" s="23">
        <v>1.7</v>
      </c>
      <c r="AL88" s="23">
        <v>38.200000000000003</v>
      </c>
      <c r="AM88" s="23">
        <v>11.9</v>
      </c>
      <c r="AN88" s="23">
        <v>12.6</v>
      </c>
      <c r="AO88" s="23">
        <v>11.5</v>
      </c>
      <c r="AP88" s="23">
        <v>3.2</v>
      </c>
      <c r="AQ88" s="23">
        <v>1.7</v>
      </c>
      <c r="AR88" s="23">
        <v>4.0999999999999996</v>
      </c>
      <c r="AS88" s="23">
        <v>91.7</v>
      </c>
      <c r="AT88" s="23">
        <v>87.6</v>
      </c>
      <c r="AU88" s="23">
        <v>94.3</v>
      </c>
    </row>
    <row r="89" spans="1:47" ht="15" x14ac:dyDescent="0.35">
      <c r="A89" s="13" t="s">
        <v>1205</v>
      </c>
      <c r="B89" s="45" t="s">
        <v>89</v>
      </c>
      <c r="C89" s="23">
        <v>2.2999999999999998</v>
      </c>
      <c r="D89" s="23">
        <v>1.7</v>
      </c>
      <c r="E89" s="23">
        <v>6.6</v>
      </c>
      <c r="F89" s="23">
        <v>18.3</v>
      </c>
      <c r="G89" s="23">
        <v>15.4</v>
      </c>
      <c r="H89" s="23">
        <v>38</v>
      </c>
      <c r="I89" s="23">
        <v>1.1000000000000001</v>
      </c>
      <c r="J89" s="23">
        <v>1</v>
      </c>
      <c r="K89" s="23">
        <v>1.5</v>
      </c>
      <c r="L89" s="23">
        <v>2.9</v>
      </c>
      <c r="M89" s="23">
        <v>3</v>
      </c>
      <c r="N89" s="23">
        <v>2.5</v>
      </c>
      <c r="O89" s="23">
        <v>14.7</v>
      </c>
      <c r="P89" s="23">
        <v>14.6</v>
      </c>
      <c r="Q89" s="23">
        <v>15.3</v>
      </c>
      <c r="R89" s="23">
        <v>1.4</v>
      </c>
      <c r="S89" s="23">
        <v>1.2</v>
      </c>
      <c r="T89" s="23">
        <v>2.8</v>
      </c>
      <c r="U89" s="23">
        <v>0.3</v>
      </c>
      <c r="V89" s="23">
        <v>0.2</v>
      </c>
      <c r="W89" s="23">
        <v>0.9</v>
      </c>
      <c r="X89" s="23">
        <v>1</v>
      </c>
      <c r="Y89" s="23">
        <v>0.7</v>
      </c>
      <c r="Z89" s="23">
        <v>3</v>
      </c>
      <c r="AA89" s="23">
        <v>0</v>
      </c>
      <c r="AB89" s="23">
        <v>0</v>
      </c>
      <c r="AC89" s="23">
        <v>0</v>
      </c>
      <c r="AD89" s="23">
        <v>0</v>
      </c>
      <c r="AE89" s="23">
        <v>0</v>
      </c>
      <c r="AF89" s="23">
        <v>0.1</v>
      </c>
      <c r="AG89" s="23">
        <v>7.6</v>
      </c>
      <c r="AH89" s="23">
        <v>7.2</v>
      </c>
      <c r="AI89" s="23">
        <v>10.5</v>
      </c>
      <c r="AJ89" s="23">
        <v>0.2</v>
      </c>
      <c r="AK89" s="23">
        <v>0.1</v>
      </c>
      <c r="AL89" s="23">
        <v>0.5</v>
      </c>
      <c r="AM89" s="23">
        <v>15.3</v>
      </c>
      <c r="AN89" s="23">
        <v>15</v>
      </c>
      <c r="AO89" s="23">
        <v>17.8</v>
      </c>
      <c r="AP89" s="23">
        <v>0.2</v>
      </c>
      <c r="AQ89" s="23">
        <v>0.2</v>
      </c>
      <c r="AR89" s="23">
        <v>0.6</v>
      </c>
      <c r="AS89" s="23">
        <v>58.7</v>
      </c>
      <c r="AT89" s="23">
        <v>57.5</v>
      </c>
      <c r="AU89" s="23">
        <v>66.900000000000006</v>
      </c>
    </row>
    <row r="90" spans="1:47" ht="15" x14ac:dyDescent="0.35">
      <c r="A90" s="13" t="s">
        <v>1206</v>
      </c>
      <c r="B90" s="45" t="s">
        <v>90</v>
      </c>
      <c r="C90" s="23">
        <v>26.2</v>
      </c>
      <c r="D90" s="23">
        <v>18.100000000000001</v>
      </c>
      <c r="E90" s="23">
        <v>31.4</v>
      </c>
      <c r="F90" s="23">
        <v>81.900000000000006</v>
      </c>
      <c r="G90" s="23">
        <v>66.900000000000006</v>
      </c>
      <c r="H90" s="23">
        <v>91.7</v>
      </c>
      <c r="I90" s="23">
        <v>1.5</v>
      </c>
      <c r="J90" s="23">
        <v>0.7</v>
      </c>
      <c r="K90" s="23">
        <v>2</v>
      </c>
      <c r="L90" s="23">
        <v>5.5</v>
      </c>
      <c r="M90" s="23">
        <v>4.2</v>
      </c>
      <c r="N90" s="23">
        <v>6.3</v>
      </c>
      <c r="O90" s="23">
        <v>28.6</v>
      </c>
      <c r="P90" s="23">
        <v>25.9</v>
      </c>
      <c r="Q90" s="23">
        <v>30.4</v>
      </c>
      <c r="R90" s="23">
        <v>4.7</v>
      </c>
      <c r="S90" s="23">
        <v>5.3</v>
      </c>
      <c r="T90" s="23">
        <v>4.3</v>
      </c>
      <c r="U90" s="23">
        <v>43.3</v>
      </c>
      <c r="V90" s="23">
        <v>3.9</v>
      </c>
      <c r="W90" s="23">
        <v>69.2</v>
      </c>
      <c r="X90" s="23">
        <v>6.8</v>
      </c>
      <c r="Y90" s="23">
        <v>2.9</v>
      </c>
      <c r="Z90" s="23">
        <v>9.4</v>
      </c>
      <c r="AA90" s="23">
        <v>0.9</v>
      </c>
      <c r="AB90" s="23">
        <v>0.2</v>
      </c>
      <c r="AC90" s="23">
        <v>1.4</v>
      </c>
      <c r="AD90" s="23">
        <v>3.4</v>
      </c>
      <c r="AE90" s="23">
        <v>0.1</v>
      </c>
      <c r="AF90" s="23">
        <v>5.6</v>
      </c>
      <c r="AG90" s="23">
        <v>23.6</v>
      </c>
      <c r="AH90" s="23">
        <v>16.600000000000001</v>
      </c>
      <c r="AI90" s="23">
        <v>28.2</v>
      </c>
      <c r="AJ90" s="23">
        <v>43.6</v>
      </c>
      <c r="AK90" s="23">
        <v>2.4</v>
      </c>
      <c r="AL90" s="23">
        <v>70.7</v>
      </c>
      <c r="AM90" s="23">
        <v>12.2</v>
      </c>
      <c r="AN90" s="23">
        <v>13.5</v>
      </c>
      <c r="AO90" s="23">
        <v>11.3</v>
      </c>
      <c r="AP90" s="23">
        <v>4.0999999999999996</v>
      </c>
      <c r="AQ90" s="23">
        <v>1.9</v>
      </c>
      <c r="AR90" s="23">
        <v>5.6</v>
      </c>
      <c r="AS90" s="23">
        <v>87.5</v>
      </c>
      <c r="AT90" s="23">
        <v>83.6</v>
      </c>
      <c r="AU90" s="23">
        <v>90</v>
      </c>
    </row>
    <row r="91" spans="1:47" ht="15" x14ac:dyDescent="0.35">
      <c r="A91" s="13" t="s">
        <v>1207</v>
      </c>
      <c r="B91" s="45" t="s">
        <v>91</v>
      </c>
      <c r="C91" s="23">
        <v>13.1</v>
      </c>
      <c r="D91" s="23">
        <v>8.1999999999999993</v>
      </c>
      <c r="E91" s="23">
        <v>17.399999999999999</v>
      </c>
      <c r="F91" s="23">
        <v>73.7</v>
      </c>
      <c r="G91" s="23">
        <v>55.7</v>
      </c>
      <c r="H91" s="23">
        <v>89.2</v>
      </c>
      <c r="I91" s="23">
        <v>2.9</v>
      </c>
      <c r="J91" s="23">
        <v>2.1</v>
      </c>
      <c r="K91" s="23">
        <v>3.6</v>
      </c>
      <c r="L91" s="23">
        <v>1.6</v>
      </c>
      <c r="M91" s="23">
        <v>1.4</v>
      </c>
      <c r="N91" s="23">
        <v>1.8</v>
      </c>
      <c r="O91" s="23">
        <v>38.299999999999997</v>
      </c>
      <c r="P91" s="23">
        <v>37.6</v>
      </c>
      <c r="Q91" s="23">
        <v>39</v>
      </c>
      <c r="R91" s="23">
        <v>8.9</v>
      </c>
      <c r="S91" s="23">
        <v>10</v>
      </c>
      <c r="T91" s="23">
        <v>8</v>
      </c>
      <c r="U91" s="23">
        <v>41.6</v>
      </c>
      <c r="V91" s="23">
        <v>5.7</v>
      </c>
      <c r="W91" s="23">
        <v>72.599999999999994</v>
      </c>
      <c r="X91" s="23">
        <v>12</v>
      </c>
      <c r="Y91" s="23">
        <v>9.1</v>
      </c>
      <c r="Z91" s="23">
        <v>14.5</v>
      </c>
      <c r="AA91" s="23">
        <v>0.8</v>
      </c>
      <c r="AB91" s="23">
        <v>1.1000000000000001</v>
      </c>
      <c r="AC91" s="23">
        <v>0.6</v>
      </c>
      <c r="AD91" s="23">
        <v>3.9</v>
      </c>
      <c r="AE91" s="23">
        <v>0.9</v>
      </c>
      <c r="AF91" s="23">
        <v>6.4</v>
      </c>
      <c r="AG91" s="23">
        <v>25.4</v>
      </c>
      <c r="AH91" s="23">
        <v>17.8</v>
      </c>
      <c r="AI91" s="23">
        <v>31.9</v>
      </c>
      <c r="AJ91" s="23">
        <v>44.4</v>
      </c>
      <c r="AK91" s="23">
        <v>4</v>
      </c>
      <c r="AL91" s="23">
        <v>79.2</v>
      </c>
      <c r="AM91" s="23">
        <v>12.2</v>
      </c>
      <c r="AN91" s="23">
        <v>15</v>
      </c>
      <c r="AO91" s="23">
        <v>9.6999999999999993</v>
      </c>
      <c r="AP91" s="23">
        <v>4.3</v>
      </c>
      <c r="AQ91" s="23">
        <v>2.2999999999999998</v>
      </c>
      <c r="AR91" s="23">
        <v>6</v>
      </c>
      <c r="AS91" s="23">
        <v>83.9</v>
      </c>
      <c r="AT91" s="23">
        <v>74.900000000000006</v>
      </c>
      <c r="AU91" s="23">
        <v>91.6</v>
      </c>
    </row>
    <row r="92" spans="1:47" ht="15" x14ac:dyDescent="0.35">
      <c r="A92" s="13" t="s">
        <v>1208</v>
      </c>
      <c r="B92" s="45" t="s">
        <v>92</v>
      </c>
      <c r="C92" s="23">
        <v>14.8</v>
      </c>
      <c r="D92" s="23">
        <v>12.9</v>
      </c>
      <c r="E92" s="23">
        <v>16.600000000000001</v>
      </c>
      <c r="F92" s="23">
        <v>68.8</v>
      </c>
      <c r="G92" s="23">
        <v>59.3</v>
      </c>
      <c r="H92" s="23">
        <v>77.900000000000006</v>
      </c>
      <c r="I92" s="23">
        <v>1.7</v>
      </c>
      <c r="J92" s="23">
        <v>1.2</v>
      </c>
      <c r="K92" s="23">
        <v>2.1</v>
      </c>
      <c r="L92" s="23">
        <v>5.0999999999999996</v>
      </c>
      <c r="M92" s="23">
        <v>8.9</v>
      </c>
      <c r="N92" s="23">
        <v>1.5</v>
      </c>
      <c r="O92" s="23">
        <v>38.700000000000003</v>
      </c>
      <c r="P92" s="23">
        <v>38.4</v>
      </c>
      <c r="Q92" s="23">
        <v>39</v>
      </c>
      <c r="R92" s="23">
        <v>4.2</v>
      </c>
      <c r="S92" s="23">
        <v>6</v>
      </c>
      <c r="T92" s="23">
        <v>2.5</v>
      </c>
      <c r="U92" s="23">
        <v>5.2</v>
      </c>
      <c r="V92" s="23">
        <v>2.5</v>
      </c>
      <c r="W92" s="23">
        <v>7.7</v>
      </c>
      <c r="X92" s="23">
        <v>4.5999999999999996</v>
      </c>
      <c r="Y92" s="23">
        <v>2.7</v>
      </c>
      <c r="Z92" s="23">
        <v>6.4</v>
      </c>
      <c r="AA92" s="23">
        <v>1</v>
      </c>
      <c r="AB92" s="23">
        <v>1</v>
      </c>
      <c r="AC92" s="23">
        <v>1</v>
      </c>
      <c r="AD92" s="23">
        <v>2</v>
      </c>
      <c r="AE92" s="23">
        <v>0.2</v>
      </c>
      <c r="AF92" s="23">
        <v>3.6</v>
      </c>
      <c r="AG92" s="23">
        <v>16.3</v>
      </c>
      <c r="AH92" s="23">
        <v>16.3</v>
      </c>
      <c r="AI92" s="23">
        <v>16.399999999999999</v>
      </c>
      <c r="AJ92" s="23">
        <v>11.2</v>
      </c>
      <c r="AK92" s="23">
        <v>1.8</v>
      </c>
      <c r="AL92" s="23">
        <v>20.100000000000001</v>
      </c>
      <c r="AM92" s="23">
        <v>11.6</v>
      </c>
      <c r="AN92" s="23">
        <v>12.9</v>
      </c>
      <c r="AO92" s="23">
        <v>10.4</v>
      </c>
      <c r="AP92" s="23">
        <v>1.7</v>
      </c>
      <c r="AQ92" s="23">
        <v>1.5</v>
      </c>
      <c r="AR92" s="23">
        <v>1.8</v>
      </c>
      <c r="AS92" s="23">
        <v>86.1</v>
      </c>
      <c r="AT92" s="23">
        <v>85.4</v>
      </c>
      <c r="AU92" s="23">
        <v>86.7</v>
      </c>
    </row>
    <row r="93" spans="1:47" ht="15" x14ac:dyDescent="0.35">
      <c r="A93" s="13" t="s">
        <v>1209</v>
      </c>
      <c r="B93" s="45" t="s">
        <v>93</v>
      </c>
      <c r="C93" s="23">
        <v>26.3</v>
      </c>
      <c r="D93" s="23">
        <v>22.8</v>
      </c>
      <c r="E93" s="23">
        <v>29.6</v>
      </c>
      <c r="F93" s="23">
        <v>77.099999999999994</v>
      </c>
      <c r="G93" s="23">
        <v>68.2</v>
      </c>
      <c r="H93" s="23">
        <v>85.5</v>
      </c>
      <c r="I93" s="23">
        <v>1.4</v>
      </c>
      <c r="J93" s="23">
        <v>0.7</v>
      </c>
      <c r="K93" s="23">
        <v>2</v>
      </c>
      <c r="L93" s="23">
        <v>14.2</v>
      </c>
      <c r="M93" s="23">
        <v>7</v>
      </c>
      <c r="N93" s="23">
        <v>21</v>
      </c>
      <c r="O93" s="23">
        <v>39.700000000000003</v>
      </c>
      <c r="P93" s="23">
        <v>38</v>
      </c>
      <c r="Q93" s="23">
        <v>41.4</v>
      </c>
      <c r="R93" s="23">
        <v>7.6</v>
      </c>
      <c r="S93" s="23">
        <v>7.7</v>
      </c>
      <c r="T93" s="23">
        <v>7.5</v>
      </c>
      <c r="U93" s="23">
        <v>16.2</v>
      </c>
      <c r="V93" s="23">
        <v>7.3</v>
      </c>
      <c r="W93" s="23">
        <v>24.7</v>
      </c>
      <c r="X93" s="23">
        <v>5.2</v>
      </c>
      <c r="Y93" s="23">
        <v>3.4</v>
      </c>
      <c r="Z93" s="23">
        <v>7</v>
      </c>
      <c r="AA93" s="23">
        <v>0.8</v>
      </c>
      <c r="AB93" s="23">
        <v>0.7</v>
      </c>
      <c r="AC93" s="23">
        <v>1</v>
      </c>
      <c r="AD93" s="23">
        <v>3.5</v>
      </c>
      <c r="AE93" s="23">
        <v>0.3</v>
      </c>
      <c r="AF93" s="23">
        <v>6.4</v>
      </c>
      <c r="AG93" s="23">
        <v>24.4</v>
      </c>
      <c r="AH93" s="23">
        <v>23.7</v>
      </c>
      <c r="AI93" s="23">
        <v>25.1</v>
      </c>
      <c r="AJ93" s="23">
        <v>26.8</v>
      </c>
      <c r="AK93" s="23">
        <v>1.8</v>
      </c>
      <c r="AL93" s="23">
        <v>50.6</v>
      </c>
      <c r="AM93" s="23">
        <v>8.3000000000000007</v>
      </c>
      <c r="AN93" s="23">
        <v>8.6999999999999993</v>
      </c>
      <c r="AO93" s="23">
        <v>7.8</v>
      </c>
      <c r="AP93" s="23">
        <v>2.5</v>
      </c>
      <c r="AQ93" s="23">
        <v>1.6</v>
      </c>
      <c r="AR93" s="23">
        <v>3.3</v>
      </c>
      <c r="AS93" s="23">
        <v>85.3</v>
      </c>
      <c r="AT93" s="23">
        <v>80.5</v>
      </c>
      <c r="AU93" s="23">
        <v>89.9</v>
      </c>
    </row>
    <row r="94" spans="1:47" ht="15" x14ac:dyDescent="0.35">
      <c r="A94" s="13" t="s">
        <v>1210</v>
      </c>
      <c r="B94" s="45" t="s">
        <v>94</v>
      </c>
      <c r="C94" s="23">
        <v>14.2</v>
      </c>
      <c r="D94" s="23">
        <v>9</v>
      </c>
      <c r="E94" s="23">
        <v>19.399999999999999</v>
      </c>
      <c r="F94" s="23">
        <v>62.1</v>
      </c>
      <c r="G94" s="23">
        <v>45</v>
      </c>
      <c r="H94" s="23">
        <v>79.400000000000006</v>
      </c>
      <c r="I94" s="23">
        <v>1.2</v>
      </c>
      <c r="J94" s="23">
        <v>1.1000000000000001</v>
      </c>
      <c r="K94" s="23">
        <v>1.4</v>
      </c>
      <c r="L94" s="23">
        <v>1.7</v>
      </c>
      <c r="M94" s="23">
        <v>2.2999999999999998</v>
      </c>
      <c r="N94" s="23">
        <v>1.1000000000000001</v>
      </c>
      <c r="O94" s="23">
        <v>32.6</v>
      </c>
      <c r="P94" s="23">
        <v>25.4</v>
      </c>
      <c r="Q94" s="23">
        <v>39.799999999999997</v>
      </c>
      <c r="R94" s="23">
        <v>7.3</v>
      </c>
      <c r="S94" s="23">
        <v>9.1999999999999993</v>
      </c>
      <c r="T94" s="23">
        <v>5.4</v>
      </c>
      <c r="U94" s="23">
        <v>17</v>
      </c>
      <c r="V94" s="23">
        <v>17.600000000000001</v>
      </c>
      <c r="W94" s="23">
        <v>16.399999999999999</v>
      </c>
      <c r="X94" s="23">
        <v>4.0999999999999996</v>
      </c>
      <c r="Y94" s="23">
        <v>3</v>
      </c>
      <c r="Z94" s="23">
        <v>5.2</v>
      </c>
      <c r="AA94" s="23">
        <v>0.6</v>
      </c>
      <c r="AB94" s="23">
        <v>0.5</v>
      </c>
      <c r="AC94" s="23">
        <v>0.8</v>
      </c>
      <c r="AD94" s="23">
        <v>4.0999999999999996</v>
      </c>
      <c r="AE94" s="23">
        <v>1.1000000000000001</v>
      </c>
      <c r="AF94" s="23">
        <v>7.2</v>
      </c>
      <c r="AG94" s="23">
        <v>16.7</v>
      </c>
      <c r="AH94" s="23">
        <v>12.6</v>
      </c>
      <c r="AI94" s="23">
        <v>20.8</v>
      </c>
      <c r="AJ94" s="23">
        <v>15.9</v>
      </c>
      <c r="AK94" s="23">
        <v>2</v>
      </c>
      <c r="AL94" s="23">
        <v>30</v>
      </c>
      <c r="AM94" s="23">
        <v>15.5</v>
      </c>
      <c r="AN94" s="23">
        <v>16.899999999999999</v>
      </c>
      <c r="AO94" s="23">
        <v>14.2</v>
      </c>
      <c r="AP94" s="23">
        <v>1</v>
      </c>
      <c r="AQ94" s="23">
        <v>0.7</v>
      </c>
      <c r="AR94" s="23">
        <v>1.4</v>
      </c>
      <c r="AS94" s="23">
        <v>82</v>
      </c>
      <c r="AT94" s="23">
        <v>78.5</v>
      </c>
      <c r="AU94" s="23">
        <v>85.5</v>
      </c>
    </row>
    <row r="95" spans="1:47" ht="15" x14ac:dyDescent="0.35">
      <c r="A95" s="13" t="s">
        <v>1211</v>
      </c>
      <c r="B95" s="45" t="s">
        <v>95</v>
      </c>
      <c r="C95" s="23">
        <v>8.3000000000000007</v>
      </c>
      <c r="D95" s="23">
        <v>7.5</v>
      </c>
      <c r="E95" s="23">
        <v>10.6</v>
      </c>
      <c r="F95" s="23">
        <v>64.599999999999994</v>
      </c>
      <c r="G95" s="23">
        <v>57.6</v>
      </c>
      <c r="H95" s="23">
        <v>83.9</v>
      </c>
      <c r="I95" s="23">
        <v>2</v>
      </c>
      <c r="J95" s="23">
        <v>1.8</v>
      </c>
      <c r="K95" s="23">
        <v>2.4</v>
      </c>
      <c r="L95" s="23">
        <v>6.2</v>
      </c>
      <c r="M95" s="23">
        <v>3.9</v>
      </c>
      <c r="N95" s="23">
        <v>12.5</v>
      </c>
      <c r="O95" s="23">
        <v>33.9</v>
      </c>
      <c r="P95" s="23">
        <v>35.6</v>
      </c>
      <c r="Q95" s="23">
        <v>29</v>
      </c>
      <c r="R95" s="23">
        <v>6.7</v>
      </c>
      <c r="S95" s="23">
        <v>7.2</v>
      </c>
      <c r="T95" s="23">
        <v>5.5</v>
      </c>
      <c r="U95" s="23">
        <v>25.6</v>
      </c>
      <c r="V95" s="23">
        <v>13.1</v>
      </c>
      <c r="W95" s="23">
        <v>60.4</v>
      </c>
      <c r="X95" s="23">
        <v>4.9000000000000004</v>
      </c>
      <c r="Y95" s="23">
        <v>2.5</v>
      </c>
      <c r="Z95" s="23">
        <v>11.4</v>
      </c>
      <c r="AA95" s="23">
        <v>0</v>
      </c>
      <c r="AB95" s="23">
        <v>0</v>
      </c>
      <c r="AC95" s="23">
        <v>0</v>
      </c>
      <c r="AD95" s="23">
        <v>0.2</v>
      </c>
      <c r="AE95" s="23">
        <v>0.1</v>
      </c>
      <c r="AF95" s="23">
        <v>0.4</v>
      </c>
      <c r="AG95" s="23">
        <v>25</v>
      </c>
      <c r="AH95" s="23">
        <v>22.3</v>
      </c>
      <c r="AI95" s="23">
        <v>32.5</v>
      </c>
      <c r="AJ95" s="23">
        <v>20.9</v>
      </c>
      <c r="AK95" s="23">
        <v>0.6</v>
      </c>
      <c r="AL95" s="23">
        <v>77.599999999999994</v>
      </c>
      <c r="AM95" s="23">
        <v>12.5</v>
      </c>
      <c r="AN95" s="23">
        <v>11.8</v>
      </c>
      <c r="AO95" s="23">
        <v>14.5</v>
      </c>
      <c r="AP95" s="23">
        <v>4.5999999999999996</v>
      </c>
      <c r="AQ95" s="23">
        <v>2.5</v>
      </c>
      <c r="AR95" s="23">
        <v>10.199999999999999</v>
      </c>
      <c r="AS95" s="23">
        <v>77.8</v>
      </c>
      <c r="AT95" s="23">
        <v>78.3</v>
      </c>
      <c r="AU95" s="23">
        <v>76.5</v>
      </c>
    </row>
    <row r="96" spans="1:47" ht="15" x14ac:dyDescent="0.35">
      <c r="A96" s="13" t="s">
        <v>1212</v>
      </c>
      <c r="B96" s="45" t="s">
        <v>96</v>
      </c>
      <c r="C96" s="23">
        <v>22.4</v>
      </c>
      <c r="D96" s="23">
        <v>15</v>
      </c>
      <c r="E96" s="23">
        <v>26.5</v>
      </c>
      <c r="F96" s="23">
        <v>69.099999999999994</v>
      </c>
      <c r="G96" s="23">
        <v>53.3</v>
      </c>
      <c r="H96" s="23">
        <v>77.900000000000006</v>
      </c>
      <c r="I96" s="23">
        <v>3.6</v>
      </c>
      <c r="J96" s="23">
        <v>2.5</v>
      </c>
      <c r="K96" s="23">
        <v>4.2</v>
      </c>
      <c r="L96" s="23">
        <v>0.6</v>
      </c>
      <c r="M96" s="23">
        <v>1.4</v>
      </c>
      <c r="N96" s="23">
        <v>0.2</v>
      </c>
      <c r="O96" s="23">
        <v>54.5</v>
      </c>
      <c r="P96" s="23">
        <v>48.5</v>
      </c>
      <c r="Q96" s="23">
        <v>57.8</v>
      </c>
      <c r="R96" s="23">
        <v>16</v>
      </c>
      <c r="S96" s="23">
        <v>16.100000000000001</v>
      </c>
      <c r="T96" s="23">
        <v>15.9</v>
      </c>
      <c r="U96" s="23">
        <v>34.9</v>
      </c>
      <c r="V96" s="23">
        <v>16.3</v>
      </c>
      <c r="W96" s="23">
        <v>45.3</v>
      </c>
      <c r="X96" s="23">
        <v>7.7</v>
      </c>
      <c r="Y96" s="23">
        <v>5.4</v>
      </c>
      <c r="Z96" s="23">
        <v>8.9</v>
      </c>
      <c r="AA96" s="23">
        <v>15.9</v>
      </c>
      <c r="AB96" s="23">
        <v>33.4</v>
      </c>
      <c r="AC96" s="23">
        <v>6.2</v>
      </c>
      <c r="AD96" s="23">
        <v>52.1</v>
      </c>
      <c r="AE96" s="23">
        <v>19.100000000000001</v>
      </c>
      <c r="AF96" s="23">
        <v>70.5</v>
      </c>
      <c r="AG96" s="23">
        <v>29.2</v>
      </c>
      <c r="AH96" s="23">
        <v>21.2</v>
      </c>
      <c r="AI96" s="23">
        <v>33.700000000000003</v>
      </c>
      <c r="AJ96" s="23">
        <v>60.4</v>
      </c>
      <c r="AK96" s="23">
        <v>4.8</v>
      </c>
      <c r="AL96" s="23">
        <v>91.4</v>
      </c>
      <c r="AM96" s="23">
        <v>12.8</v>
      </c>
      <c r="AN96" s="23">
        <v>14.6</v>
      </c>
      <c r="AO96" s="23">
        <v>11.9</v>
      </c>
      <c r="AP96" s="23">
        <v>2</v>
      </c>
      <c r="AQ96" s="23">
        <v>1</v>
      </c>
      <c r="AR96" s="23">
        <v>2.6</v>
      </c>
      <c r="AS96" s="23">
        <v>92</v>
      </c>
      <c r="AT96" s="23">
        <v>89.8</v>
      </c>
      <c r="AU96" s="23">
        <v>93.2</v>
      </c>
    </row>
    <row r="97" spans="1:47" ht="15" x14ac:dyDescent="0.35">
      <c r="A97" s="13" t="s">
        <v>1213</v>
      </c>
      <c r="B97" s="45" t="s">
        <v>97</v>
      </c>
      <c r="C97" s="23">
        <v>14.2</v>
      </c>
      <c r="D97" s="23">
        <v>11.6</v>
      </c>
      <c r="E97" s="23">
        <v>18.3</v>
      </c>
      <c r="F97" s="23">
        <v>67.099999999999994</v>
      </c>
      <c r="G97" s="23">
        <v>58</v>
      </c>
      <c r="H97" s="23">
        <v>81.2</v>
      </c>
      <c r="I97" s="23">
        <v>1.6</v>
      </c>
      <c r="J97" s="23">
        <v>1.5</v>
      </c>
      <c r="K97" s="23">
        <v>1.9</v>
      </c>
      <c r="L97" s="23">
        <v>2.6</v>
      </c>
      <c r="M97" s="23">
        <v>3.1</v>
      </c>
      <c r="N97" s="23">
        <v>1.8</v>
      </c>
      <c r="O97" s="23">
        <v>35.200000000000003</v>
      </c>
      <c r="P97" s="23">
        <v>37.799999999999997</v>
      </c>
      <c r="Q97" s="23">
        <v>31.2</v>
      </c>
      <c r="R97" s="23">
        <v>6.6</v>
      </c>
      <c r="S97" s="23">
        <v>6.9</v>
      </c>
      <c r="T97" s="23">
        <v>6.1</v>
      </c>
      <c r="U97" s="23">
        <v>14.9</v>
      </c>
      <c r="V97" s="23">
        <v>2.4</v>
      </c>
      <c r="W97" s="23">
        <v>34.200000000000003</v>
      </c>
      <c r="X97" s="23">
        <v>5.6</v>
      </c>
      <c r="Y97" s="23">
        <v>3.6</v>
      </c>
      <c r="Z97" s="23">
        <v>8.8000000000000007</v>
      </c>
      <c r="AA97" s="23">
        <v>0.5</v>
      </c>
      <c r="AB97" s="23">
        <v>0.2</v>
      </c>
      <c r="AC97" s="23">
        <v>1</v>
      </c>
      <c r="AD97" s="23">
        <v>1.6</v>
      </c>
      <c r="AE97" s="23">
        <v>0</v>
      </c>
      <c r="AF97" s="23">
        <v>4.0999999999999996</v>
      </c>
      <c r="AG97" s="23">
        <v>18.899999999999999</v>
      </c>
      <c r="AH97" s="23">
        <v>17</v>
      </c>
      <c r="AI97" s="23">
        <v>21.9</v>
      </c>
      <c r="AJ97" s="23">
        <v>27.8</v>
      </c>
      <c r="AK97" s="23">
        <v>0.4</v>
      </c>
      <c r="AL97" s="23">
        <v>70.2</v>
      </c>
      <c r="AM97" s="23">
        <v>9.6999999999999993</v>
      </c>
      <c r="AN97" s="23">
        <v>9.6999999999999993</v>
      </c>
      <c r="AO97" s="23">
        <v>9.6999999999999993</v>
      </c>
      <c r="AP97" s="23">
        <v>2.2999999999999998</v>
      </c>
      <c r="AQ97" s="23">
        <v>1.5</v>
      </c>
      <c r="AR97" s="23">
        <v>3.6</v>
      </c>
      <c r="AS97" s="23">
        <v>82.1</v>
      </c>
      <c r="AT97" s="23">
        <v>77.7</v>
      </c>
      <c r="AU97" s="23">
        <v>88.9</v>
      </c>
    </row>
    <row r="98" spans="1:47" ht="15" x14ac:dyDescent="0.35">
      <c r="A98" s="13" t="s">
        <v>1214</v>
      </c>
      <c r="B98" s="45" t="s">
        <v>98</v>
      </c>
      <c r="C98" s="23">
        <v>6.7</v>
      </c>
      <c r="D98" s="23">
        <v>4.8</v>
      </c>
      <c r="E98" s="23">
        <v>10</v>
      </c>
      <c r="F98" s="23">
        <v>46.6</v>
      </c>
      <c r="G98" s="23">
        <v>35.200000000000003</v>
      </c>
      <c r="H98" s="23">
        <v>66.3</v>
      </c>
      <c r="I98" s="23">
        <v>1.8</v>
      </c>
      <c r="J98" s="23">
        <v>1.7</v>
      </c>
      <c r="K98" s="23">
        <v>1.9</v>
      </c>
      <c r="L98" s="23">
        <v>0.8</v>
      </c>
      <c r="M98" s="23">
        <v>0.7</v>
      </c>
      <c r="N98" s="23">
        <v>0.9</v>
      </c>
      <c r="O98" s="23">
        <v>33.700000000000003</v>
      </c>
      <c r="P98" s="23">
        <v>31.3</v>
      </c>
      <c r="Q98" s="23">
        <v>37.700000000000003</v>
      </c>
      <c r="R98" s="23">
        <v>5.3</v>
      </c>
      <c r="S98" s="23">
        <v>6</v>
      </c>
      <c r="T98" s="23">
        <v>4.2</v>
      </c>
      <c r="U98" s="23">
        <v>6</v>
      </c>
      <c r="V98" s="23">
        <v>0.6</v>
      </c>
      <c r="W98" s="23">
        <v>15.5</v>
      </c>
      <c r="X98" s="23">
        <v>2.4</v>
      </c>
      <c r="Y98" s="23">
        <v>2.2999999999999998</v>
      </c>
      <c r="Z98" s="23">
        <v>2.5</v>
      </c>
      <c r="AA98" s="23">
        <v>0.1</v>
      </c>
      <c r="AB98" s="23">
        <v>0.1</v>
      </c>
      <c r="AC98" s="23">
        <v>0.1</v>
      </c>
      <c r="AD98" s="23">
        <v>0.2</v>
      </c>
      <c r="AE98" s="23">
        <v>0.1</v>
      </c>
      <c r="AF98" s="23">
        <v>0.6</v>
      </c>
      <c r="AG98" s="23">
        <v>13</v>
      </c>
      <c r="AH98" s="23">
        <v>9.1999999999999993</v>
      </c>
      <c r="AI98" s="23">
        <v>19.8</v>
      </c>
      <c r="AJ98" s="23">
        <v>12.4</v>
      </c>
      <c r="AK98" s="23">
        <v>0.2</v>
      </c>
      <c r="AL98" s="23">
        <v>33.6</v>
      </c>
      <c r="AM98" s="23">
        <v>17</v>
      </c>
      <c r="AN98" s="23">
        <v>16.899999999999999</v>
      </c>
      <c r="AO98" s="23">
        <v>17</v>
      </c>
      <c r="AP98" s="23">
        <v>1.2</v>
      </c>
      <c r="AQ98" s="23">
        <v>1</v>
      </c>
      <c r="AR98" s="23">
        <v>1.5</v>
      </c>
      <c r="AS98" s="23">
        <v>75</v>
      </c>
      <c r="AT98" s="23">
        <v>73.599999999999994</v>
      </c>
      <c r="AU98" s="23">
        <v>77.5</v>
      </c>
    </row>
    <row r="99" spans="1:47" ht="15" x14ac:dyDescent="0.35">
      <c r="A99" s="13" t="s">
        <v>1215</v>
      </c>
      <c r="B99" s="45" t="s">
        <v>99</v>
      </c>
      <c r="C99" s="23">
        <v>24</v>
      </c>
      <c r="D99" s="23">
        <v>16.100000000000001</v>
      </c>
      <c r="E99" s="23">
        <v>30.3</v>
      </c>
      <c r="F99" s="23">
        <v>71.400000000000006</v>
      </c>
      <c r="G99" s="23">
        <v>54.2</v>
      </c>
      <c r="H99" s="23">
        <v>85.1</v>
      </c>
      <c r="I99" s="23">
        <v>2.5</v>
      </c>
      <c r="J99" s="23">
        <v>1.4</v>
      </c>
      <c r="K99" s="23">
        <v>3.3</v>
      </c>
      <c r="L99" s="23">
        <v>2.4</v>
      </c>
      <c r="M99" s="23">
        <v>0.9</v>
      </c>
      <c r="N99" s="23">
        <v>3.7</v>
      </c>
      <c r="O99" s="23">
        <v>48.8</v>
      </c>
      <c r="P99" s="23">
        <v>43.9</v>
      </c>
      <c r="Q99" s="23">
        <v>52.7</v>
      </c>
      <c r="R99" s="23">
        <v>17.8</v>
      </c>
      <c r="S99" s="23">
        <v>18.600000000000001</v>
      </c>
      <c r="T99" s="23">
        <v>17.100000000000001</v>
      </c>
      <c r="U99" s="23">
        <v>38.6</v>
      </c>
      <c r="V99" s="23">
        <v>13.1</v>
      </c>
      <c r="W99" s="23">
        <v>58.9</v>
      </c>
      <c r="X99" s="23">
        <v>6.8</v>
      </c>
      <c r="Y99" s="23">
        <v>3.5</v>
      </c>
      <c r="Z99" s="23">
        <v>9.4</v>
      </c>
      <c r="AA99" s="23">
        <v>10.5</v>
      </c>
      <c r="AB99" s="23">
        <v>19.600000000000001</v>
      </c>
      <c r="AC99" s="23">
        <v>3.3</v>
      </c>
      <c r="AD99" s="23">
        <v>58.9</v>
      </c>
      <c r="AE99" s="23">
        <v>21.7</v>
      </c>
      <c r="AF99" s="23">
        <v>88.5</v>
      </c>
      <c r="AG99" s="23">
        <v>29.1</v>
      </c>
      <c r="AH99" s="23">
        <v>22.6</v>
      </c>
      <c r="AI99" s="23">
        <v>34.200000000000003</v>
      </c>
      <c r="AJ99" s="23">
        <v>44.8</v>
      </c>
      <c r="AK99" s="23">
        <v>1.9</v>
      </c>
      <c r="AL99" s="23">
        <v>78.900000000000006</v>
      </c>
      <c r="AM99" s="23">
        <v>14</v>
      </c>
      <c r="AN99" s="23">
        <v>15.4</v>
      </c>
      <c r="AO99" s="23">
        <v>13</v>
      </c>
      <c r="AP99" s="23">
        <v>1.9</v>
      </c>
      <c r="AQ99" s="23">
        <v>1.3</v>
      </c>
      <c r="AR99" s="23">
        <v>2.2999999999999998</v>
      </c>
      <c r="AS99" s="23">
        <v>92.3</v>
      </c>
      <c r="AT99" s="23">
        <v>88.6</v>
      </c>
      <c r="AU99" s="23">
        <v>95.3</v>
      </c>
    </row>
    <row r="100" spans="1:47" ht="15" x14ac:dyDescent="0.35">
      <c r="A100" s="13" t="s">
        <v>1216</v>
      </c>
      <c r="B100" s="45" t="s">
        <v>100</v>
      </c>
      <c r="C100" s="23">
        <v>15.9</v>
      </c>
      <c r="D100" s="23">
        <v>11.1</v>
      </c>
      <c r="E100" s="23">
        <v>22.8</v>
      </c>
      <c r="F100" s="23">
        <v>66.400000000000006</v>
      </c>
      <c r="G100" s="23">
        <v>55.3</v>
      </c>
      <c r="H100" s="23">
        <v>82.4</v>
      </c>
      <c r="I100" s="23">
        <v>1.3</v>
      </c>
      <c r="J100" s="23">
        <v>1.2</v>
      </c>
      <c r="K100" s="23">
        <v>1.5</v>
      </c>
      <c r="L100" s="23">
        <v>7.7</v>
      </c>
      <c r="M100" s="23">
        <v>7.2</v>
      </c>
      <c r="N100" s="23">
        <v>8.5</v>
      </c>
      <c r="O100" s="23">
        <v>35.1</v>
      </c>
      <c r="P100" s="23">
        <v>36.200000000000003</v>
      </c>
      <c r="Q100" s="23">
        <v>33.4</v>
      </c>
      <c r="R100" s="23">
        <v>5.7</v>
      </c>
      <c r="S100" s="23">
        <v>6.8</v>
      </c>
      <c r="T100" s="23">
        <v>4</v>
      </c>
      <c r="U100" s="23">
        <v>16.8</v>
      </c>
      <c r="V100" s="23">
        <v>10.9</v>
      </c>
      <c r="W100" s="23">
        <v>25.2</v>
      </c>
      <c r="X100" s="23">
        <v>3.3</v>
      </c>
      <c r="Y100" s="23">
        <v>1.8</v>
      </c>
      <c r="Z100" s="23">
        <v>5.4</v>
      </c>
      <c r="AA100" s="23">
        <v>0.8</v>
      </c>
      <c r="AB100" s="23">
        <v>0.6</v>
      </c>
      <c r="AC100" s="23">
        <v>1</v>
      </c>
      <c r="AD100" s="23">
        <v>3.5</v>
      </c>
      <c r="AE100" s="23">
        <v>0.2</v>
      </c>
      <c r="AF100" s="23">
        <v>8.1</v>
      </c>
      <c r="AG100" s="23">
        <v>18.399999999999999</v>
      </c>
      <c r="AH100" s="23">
        <v>17.600000000000001</v>
      </c>
      <c r="AI100" s="23">
        <v>19.600000000000001</v>
      </c>
      <c r="AJ100" s="23">
        <v>31.7</v>
      </c>
      <c r="AK100" s="23">
        <v>2.2000000000000002</v>
      </c>
      <c r="AL100" s="23">
        <v>74</v>
      </c>
      <c r="AM100" s="23">
        <v>12.7</v>
      </c>
      <c r="AN100" s="23">
        <v>15.5</v>
      </c>
      <c r="AO100" s="23">
        <v>8.6</v>
      </c>
      <c r="AP100" s="23">
        <v>2.2000000000000002</v>
      </c>
      <c r="AQ100" s="23">
        <v>1.2</v>
      </c>
      <c r="AR100" s="23">
        <v>3.6</v>
      </c>
      <c r="AS100" s="23">
        <v>83.1</v>
      </c>
      <c r="AT100" s="23">
        <v>79.8</v>
      </c>
      <c r="AU100" s="23">
        <v>87.8</v>
      </c>
    </row>
    <row r="101" spans="1:47" ht="15" x14ac:dyDescent="0.35">
      <c r="A101" s="13" t="s">
        <v>1217</v>
      </c>
      <c r="B101" s="45" t="s">
        <v>101</v>
      </c>
      <c r="C101" s="23">
        <v>16.2</v>
      </c>
      <c r="D101" s="23">
        <v>8.9</v>
      </c>
      <c r="E101" s="23">
        <v>20.100000000000001</v>
      </c>
      <c r="F101" s="23">
        <v>71.400000000000006</v>
      </c>
      <c r="G101" s="23">
        <v>55.8</v>
      </c>
      <c r="H101" s="23">
        <v>79.8</v>
      </c>
      <c r="I101" s="23">
        <v>1.6</v>
      </c>
      <c r="J101" s="23">
        <v>1.1000000000000001</v>
      </c>
      <c r="K101" s="23">
        <v>1.9</v>
      </c>
      <c r="L101" s="23">
        <v>6</v>
      </c>
      <c r="M101" s="23">
        <v>2.2999999999999998</v>
      </c>
      <c r="N101" s="23">
        <v>8</v>
      </c>
      <c r="O101" s="23">
        <v>35.200000000000003</v>
      </c>
      <c r="P101" s="23">
        <v>39</v>
      </c>
      <c r="Q101" s="23">
        <v>33.1</v>
      </c>
      <c r="R101" s="23">
        <v>5.9</v>
      </c>
      <c r="S101" s="23">
        <v>7.3</v>
      </c>
      <c r="T101" s="23">
        <v>5.0999999999999996</v>
      </c>
      <c r="U101" s="23">
        <v>34.1</v>
      </c>
      <c r="V101" s="23">
        <v>1.2</v>
      </c>
      <c r="W101" s="23">
        <v>51.9</v>
      </c>
      <c r="X101" s="23">
        <v>5.4</v>
      </c>
      <c r="Y101" s="23">
        <v>2.4</v>
      </c>
      <c r="Z101" s="23">
        <v>7</v>
      </c>
      <c r="AA101" s="23">
        <v>0.9</v>
      </c>
      <c r="AB101" s="23">
        <v>0.4</v>
      </c>
      <c r="AC101" s="23">
        <v>1.2</v>
      </c>
      <c r="AD101" s="23">
        <v>5.7</v>
      </c>
      <c r="AE101" s="23">
        <v>0.2</v>
      </c>
      <c r="AF101" s="23">
        <v>8.6999999999999993</v>
      </c>
      <c r="AG101" s="23">
        <v>19.899999999999999</v>
      </c>
      <c r="AH101" s="23">
        <v>15.4</v>
      </c>
      <c r="AI101" s="23">
        <v>22.4</v>
      </c>
      <c r="AJ101" s="23">
        <v>30.3</v>
      </c>
      <c r="AK101" s="23">
        <v>0.4</v>
      </c>
      <c r="AL101" s="23">
        <v>46.5</v>
      </c>
      <c r="AM101" s="23">
        <v>11.8</v>
      </c>
      <c r="AN101" s="23">
        <v>14.3</v>
      </c>
      <c r="AO101" s="23">
        <v>10.4</v>
      </c>
      <c r="AP101" s="23">
        <v>3.1</v>
      </c>
      <c r="AQ101" s="23">
        <v>1.3</v>
      </c>
      <c r="AR101" s="23">
        <v>4.0999999999999996</v>
      </c>
      <c r="AS101" s="23">
        <v>87.8</v>
      </c>
      <c r="AT101" s="23">
        <v>85.4</v>
      </c>
      <c r="AU101" s="23">
        <v>89.2</v>
      </c>
    </row>
    <row r="102" spans="1:47" ht="15" x14ac:dyDescent="0.35">
      <c r="A102" s="13" t="s">
        <v>1218</v>
      </c>
      <c r="B102" s="45" t="s">
        <v>102</v>
      </c>
      <c r="C102" s="23">
        <v>13.2</v>
      </c>
      <c r="D102" s="23">
        <v>5.9</v>
      </c>
      <c r="E102" s="23">
        <v>16.2</v>
      </c>
      <c r="F102" s="23">
        <v>70.8</v>
      </c>
      <c r="G102" s="23">
        <v>50</v>
      </c>
      <c r="H102" s="23">
        <v>79.7</v>
      </c>
      <c r="I102" s="23">
        <v>1.2</v>
      </c>
      <c r="J102" s="23">
        <v>1</v>
      </c>
      <c r="K102" s="23">
        <v>1.2</v>
      </c>
      <c r="L102" s="23">
        <v>3.3</v>
      </c>
      <c r="M102" s="23">
        <v>6.3</v>
      </c>
      <c r="N102" s="23">
        <v>2</v>
      </c>
      <c r="O102" s="23">
        <v>29.7</v>
      </c>
      <c r="P102" s="23">
        <v>28.6</v>
      </c>
      <c r="Q102" s="23">
        <v>30.2</v>
      </c>
      <c r="R102" s="23">
        <v>5</v>
      </c>
      <c r="S102" s="23">
        <v>6.4</v>
      </c>
      <c r="T102" s="23">
        <v>4.3</v>
      </c>
      <c r="U102" s="23">
        <v>19.7</v>
      </c>
      <c r="V102" s="23">
        <v>6.6</v>
      </c>
      <c r="W102" s="23">
        <v>25.3</v>
      </c>
      <c r="X102" s="23">
        <v>3.5</v>
      </c>
      <c r="Y102" s="23">
        <v>2.2000000000000002</v>
      </c>
      <c r="Z102" s="23">
        <v>4.0999999999999996</v>
      </c>
      <c r="AA102" s="23">
        <v>0.4</v>
      </c>
      <c r="AB102" s="23">
        <v>0.6</v>
      </c>
      <c r="AC102" s="23">
        <v>0.3</v>
      </c>
      <c r="AD102" s="23">
        <v>3.1</v>
      </c>
      <c r="AE102" s="23">
        <v>0.2</v>
      </c>
      <c r="AF102" s="23">
        <v>4.3</v>
      </c>
      <c r="AG102" s="23">
        <v>15.1</v>
      </c>
      <c r="AH102" s="23">
        <v>16.2</v>
      </c>
      <c r="AI102" s="23">
        <v>14.6</v>
      </c>
      <c r="AJ102" s="23">
        <v>13.9</v>
      </c>
      <c r="AK102" s="23">
        <v>0.2</v>
      </c>
      <c r="AL102" s="23">
        <v>19.7</v>
      </c>
      <c r="AM102" s="23">
        <v>11</v>
      </c>
      <c r="AN102" s="23">
        <v>12.3</v>
      </c>
      <c r="AO102" s="23">
        <v>10.4</v>
      </c>
      <c r="AP102" s="23">
        <v>2.4</v>
      </c>
      <c r="AQ102" s="23">
        <v>1.5</v>
      </c>
      <c r="AR102" s="23">
        <v>2.8</v>
      </c>
      <c r="AS102" s="23">
        <v>85.7</v>
      </c>
      <c r="AT102" s="23">
        <v>79.599999999999994</v>
      </c>
      <c r="AU102" s="23">
        <v>88.3</v>
      </c>
    </row>
    <row r="103" spans="1:47" ht="15" x14ac:dyDescent="0.35">
      <c r="A103" s="13" t="s">
        <v>1219</v>
      </c>
      <c r="B103" s="45" t="s">
        <v>103</v>
      </c>
      <c r="C103" s="23">
        <v>15</v>
      </c>
      <c r="D103" s="23">
        <v>9.5</v>
      </c>
      <c r="E103" s="23">
        <v>20</v>
      </c>
      <c r="F103" s="23">
        <v>69.599999999999994</v>
      </c>
      <c r="G103" s="23">
        <v>55.4</v>
      </c>
      <c r="H103" s="23">
        <v>82.5</v>
      </c>
      <c r="I103" s="23">
        <v>1.2</v>
      </c>
      <c r="J103" s="23">
        <v>1.1000000000000001</v>
      </c>
      <c r="K103" s="23">
        <v>1.2</v>
      </c>
      <c r="L103" s="23">
        <v>5.4</v>
      </c>
      <c r="M103" s="23">
        <v>5.9</v>
      </c>
      <c r="N103" s="23">
        <v>5</v>
      </c>
      <c r="O103" s="23">
        <v>27.5</v>
      </c>
      <c r="P103" s="23">
        <v>27.3</v>
      </c>
      <c r="Q103" s="23">
        <v>27.6</v>
      </c>
      <c r="R103" s="23">
        <v>4.5</v>
      </c>
      <c r="S103" s="23">
        <v>4.9000000000000004</v>
      </c>
      <c r="T103" s="23">
        <v>4.0999999999999996</v>
      </c>
      <c r="U103" s="23">
        <v>9.6999999999999993</v>
      </c>
      <c r="V103" s="23">
        <v>1.1000000000000001</v>
      </c>
      <c r="W103" s="23">
        <v>17.5</v>
      </c>
      <c r="X103" s="23">
        <v>3</v>
      </c>
      <c r="Y103" s="23">
        <v>2.1</v>
      </c>
      <c r="Z103" s="23">
        <v>3.8</v>
      </c>
      <c r="AA103" s="23">
        <v>0.3</v>
      </c>
      <c r="AB103" s="23">
        <v>0.2</v>
      </c>
      <c r="AC103" s="23">
        <v>0.5</v>
      </c>
      <c r="AD103" s="23">
        <v>1.3</v>
      </c>
      <c r="AE103" s="23">
        <v>0.2</v>
      </c>
      <c r="AF103" s="23">
        <v>2.2999999999999998</v>
      </c>
      <c r="AG103" s="23">
        <v>15.5</v>
      </c>
      <c r="AH103" s="23">
        <v>13.2</v>
      </c>
      <c r="AI103" s="23">
        <v>17.600000000000001</v>
      </c>
      <c r="AJ103" s="23">
        <v>13</v>
      </c>
      <c r="AK103" s="23">
        <v>0.4</v>
      </c>
      <c r="AL103" s="23">
        <v>24.4</v>
      </c>
      <c r="AM103" s="23">
        <v>12.2</v>
      </c>
      <c r="AN103" s="23">
        <v>13.7</v>
      </c>
      <c r="AO103" s="23">
        <v>10.8</v>
      </c>
      <c r="AP103" s="23">
        <v>1.5</v>
      </c>
      <c r="AQ103" s="23">
        <v>0.6</v>
      </c>
      <c r="AR103" s="23">
        <v>2.2999999999999998</v>
      </c>
      <c r="AS103" s="23">
        <v>81.8</v>
      </c>
      <c r="AT103" s="23">
        <v>78.2</v>
      </c>
      <c r="AU103" s="23">
        <v>85.1</v>
      </c>
    </row>
    <row r="104" spans="1:47" ht="15" x14ac:dyDescent="0.35">
      <c r="A104" s="13" t="s">
        <v>1220</v>
      </c>
      <c r="B104" s="45" t="s">
        <v>104</v>
      </c>
      <c r="C104" s="23">
        <v>9.1</v>
      </c>
      <c r="D104" s="23">
        <v>5.7</v>
      </c>
      <c r="E104" s="23">
        <v>13.4</v>
      </c>
      <c r="F104" s="23">
        <v>61.9</v>
      </c>
      <c r="G104" s="23">
        <v>45.7</v>
      </c>
      <c r="H104" s="23">
        <v>81.8</v>
      </c>
      <c r="I104" s="23">
        <v>2.2999999999999998</v>
      </c>
      <c r="J104" s="23">
        <v>2.1</v>
      </c>
      <c r="K104" s="23">
        <v>2.6</v>
      </c>
      <c r="L104" s="23">
        <v>1</v>
      </c>
      <c r="M104" s="23">
        <v>1.3</v>
      </c>
      <c r="N104" s="23">
        <v>0.6</v>
      </c>
      <c r="O104" s="23">
        <v>31.6</v>
      </c>
      <c r="P104" s="23">
        <v>29.2</v>
      </c>
      <c r="Q104" s="23">
        <v>34.4</v>
      </c>
      <c r="R104" s="23">
        <v>5.7</v>
      </c>
      <c r="S104" s="23">
        <v>6.2</v>
      </c>
      <c r="T104" s="23">
        <v>5</v>
      </c>
      <c r="U104" s="23">
        <v>27.9</v>
      </c>
      <c r="V104" s="23">
        <v>5.2</v>
      </c>
      <c r="W104" s="23">
        <v>55.9</v>
      </c>
      <c r="X104" s="23">
        <v>5.0999999999999996</v>
      </c>
      <c r="Y104" s="23">
        <v>4.4000000000000004</v>
      </c>
      <c r="Z104" s="23">
        <v>5.8</v>
      </c>
      <c r="AA104" s="23">
        <v>0.1</v>
      </c>
      <c r="AB104" s="23">
        <v>0.1</v>
      </c>
      <c r="AC104" s="23">
        <v>0.1</v>
      </c>
      <c r="AD104" s="23">
        <v>1.4</v>
      </c>
      <c r="AE104" s="23">
        <v>0.1</v>
      </c>
      <c r="AF104" s="23">
        <v>3</v>
      </c>
      <c r="AG104" s="23">
        <v>22.1</v>
      </c>
      <c r="AH104" s="23">
        <v>19.100000000000001</v>
      </c>
      <c r="AI104" s="23">
        <v>25.8</v>
      </c>
      <c r="AJ104" s="23">
        <v>26.3</v>
      </c>
      <c r="AK104" s="23">
        <v>0.8</v>
      </c>
      <c r="AL104" s="23">
        <v>57.6</v>
      </c>
      <c r="AM104" s="23">
        <v>14.9</v>
      </c>
      <c r="AN104" s="23">
        <v>14.9</v>
      </c>
      <c r="AO104" s="23">
        <v>14.9</v>
      </c>
      <c r="AP104" s="23">
        <v>2.1</v>
      </c>
      <c r="AQ104" s="23">
        <v>0.9</v>
      </c>
      <c r="AR104" s="23">
        <v>3.6</v>
      </c>
      <c r="AS104" s="23">
        <v>77.900000000000006</v>
      </c>
      <c r="AT104" s="23">
        <v>75.599999999999994</v>
      </c>
      <c r="AU104" s="23">
        <v>80.8</v>
      </c>
    </row>
    <row r="105" spans="1:47" ht="15" x14ac:dyDescent="0.35">
      <c r="A105" s="13" t="s">
        <v>1221</v>
      </c>
      <c r="B105" s="45" t="s">
        <v>105</v>
      </c>
      <c r="C105" s="23">
        <v>16</v>
      </c>
      <c r="D105" s="23">
        <v>9.6</v>
      </c>
      <c r="E105" s="23">
        <v>18.399999999999999</v>
      </c>
      <c r="F105" s="23">
        <v>71.5</v>
      </c>
      <c r="G105" s="23">
        <v>52.8</v>
      </c>
      <c r="H105" s="23">
        <v>78.400000000000006</v>
      </c>
      <c r="I105" s="23">
        <v>1.5</v>
      </c>
      <c r="J105" s="23">
        <v>1.7</v>
      </c>
      <c r="K105" s="23">
        <v>1.5</v>
      </c>
      <c r="L105" s="23">
        <v>3.4</v>
      </c>
      <c r="M105" s="23">
        <v>2.5</v>
      </c>
      <c r="N105" s="23">
        <v>3.7</v>
      </c>
      <c r="O105" s="23">
        <v>37.700000000000003</v>
      </c>
      <c r="P105" s="23">
        <v>44.6</v>
      </c>
      <c r="Q105" s="23">
        <v>35.200000000000003</v>
      </c>
      <c r="R105" s="23">
        <v>5.0999999999999996</v>
      </c>
      <c r="S105" s="23">
        <v>6.3</v>
      </c>
      <c r="T105" s="23">
        <v>4.5999999999999996</v>
      </c>
      <c r="U105" s="23">
        <v>34.799999999999997</v>
      </c>
      <c r="V105" s="23">
        <v>7</v>
      </c>
      <c r="W105" s="23">
        <v>45.1</v>
      </c>
      <c r="X105" s="23">
        <v>3.5</v>
      </c>
      <c r="Y105" s="23">
        <v>1.7</v>
      </c>
      <c r="Z105" s="23">
        <v>4.2</v>
      </c>
      <c r="AA105" s="23">
        <v>0.6</v>
      </c>
      <c r="AB105" s="23">
        <v>0.6</v>
      </c>
      <c r="AC105" s="23">
        <v>0.6</v>
      </c>
      <c r="AD105" s="23">
        <v>2.1</v>
      </c>
      <c r="AE105" s="23">
        <v>0.4</v>
      </c>
      <c r="AF105" s="23">
        <v>2.7</v>
      </c>
      <c r="AG105" s="23">
        <v>20.7</v>
      </c>
      <c r="AH105" s="23">
        <v>13.3</v>
      </c>
      <c r="AI105" s="23">
        <v>23.5</v>
      </c>
      <c r="AJ105" s="23">
        <v>45.2</v>
      </c>
      <c r="AK105" s="23">
        <v>1.3</v>
      </c>
      <c r="AL105" s="23">
        <v>61.4</v>
      </c>
      <c r="AM105" s="23">
        <v>10.3</v>
      </c>
      <c r="AN105" s="23">
        <v>11.1</v>
      </c>
      <c r="AO105" s="23">
        <v>10</v>
      </c>
      <c r="AP105" s="23">
        <v>2.4</v>
      </c>
      <c r="AQ105" s="23">
        <v>0.8</v>
      </c>
      <c r="AR105" s="23">
        <v>3.1</v>
      </c>
      <c r="AS105" s="23">
        <v>85.4</v>
      </c>
      <c r="AT105" s="23">
        <v>81</v>
      </c>
      <c r="AU105" s="23">
        <v>87</v>
      </c>
    </row>
    <row r="106" spans="1:47" ht="15" x14ac:dyDescent="0.35">
      <c r="A106" s="13" t="s">
        <v>1222</v>
      </c>
      <c r="B106" s="45" t="s">
        <v>106</v>
      </c>
      <c r="C106" s="23">
        <v>9.3000000000000007</v>
      </c>
      <c r="D106" s="23">
        <v>7.9</v>
      </c>
      <c r="E106" s="23">
        <v>13.9</v>
      </c>
      <c r="F106" s="23">
        <v>63.7</v>
      </c>
      <c r="G106" s="23">
        <v>58.1</v>
      </c>
      <c r="H106" s="23">
        <v>82.3</v>
      </c>
      <c r="I106" s="23">
        <v>2</v>
      </c>
      <c r="J106" s="23">
        <v>2</v>
      </c>
      <c r="K106" s="23">
        <v>2</v>
      </c>
      <c r="L106" s="23">
        <v>0.7</v>
      </c>
      <c r="M106" s="23">
        <v>0.7</v>
      </c>
      <c r="N106" s="23">
        <v>0.6</v>
      </c>
      <c r="O106" s="23">
        <v>31.7</v>
      </c>
      <c r="P106" s="23">
        <v>30</v>
      </c>
      <c r="Q106" s="23">
        <v>37.1</v>
      </c>
      <c r="R106" s="23">
        <v>7.2</v>
      </c>
      <c r="S106" s="23">
        <v>7.5</v>
      </c>
      <c r="T106" s="23">
        <v>6.3</v>
      </c>
      <c r="U106" s="23">
        <v>2.1</v>
      </c>
      <c r="V106" s="23">
        <v>0.9</v>
      </c>
      <c r="W106" s="23">
        <v>6</v>
      </c>
      <c r="X106" s="23">
        <v>5.6</v>
      </c>
      <c r="Y106" s="23">
        <v>4.4000000000000004</v>
      </c>
      <c r="Z106" s="23">
        <v>9.6</v>
      </c>
      <c r="AA106" s="23">
        <v>0.1</v>
      </c>
      <c r="AB106" s="23">
        <v>0</v>
      </c>
      <c r="AC106" s="23">
        <v>0.3</v>
      </c>
      <c r="AD106" s="23">
        <v>0.3</v>
      </c>
      <c r="AE106" s="23">
        <v>0</v>
      </c>
      <c r="AF106" s="23">
        <v>1.1000000000000001</v>
      </c>
      <c r="AG106" s="23">
        <v>18.3</v>
      </c>
      <c r="AH106" s="23">
        <v>17.5</v>
      </c>
      <c r="AI106" s="23">
        <v>20.7</v>
      </c>
      <c r="AJ106" s="23">
        <v>5.9</v>
      </c>
      <c r="AK106" s="23">
        <v>2.2999999999999998</v>
      </c>
      <c r="AL106" s="23">
        <v>17.8</v>
      </c>
      <c r="AM106" s="23">
        <v>13.8</v>
      </c>
      <c r="AN106" s="23">
        <v>14</v>
      </c>
      <c r="AO106" s="23">
        <v>13.1</v>
      </c>
      <c r="AP106" s="23">
        <v>2.4</v>
      </c>
      <c r="AQ106" s="23">
        <v>2</v>
      </c>
      <c r="AR106" s="23">
        <v>3.8</v>
      </c>
      <c r="AS106" s="23">
        <v>82.9</v>
      </c>
      <c r="AT106" s="23">
        <v>80.8</v>
      </c>
      <c r="AU106" s="23">
        <v>89.7</v>
      </c>
    </row>
    <row r="107" spans="1:47" ht="15" x14ac:dyDescent="0.35">
      <c r="A107" s="13" t="s">
        <v>1223</v>
      </c>
      <c r="B107" s="45" t="s">
        <v>107</v>
      </c>
      <c r="C107" s="23">
        <v>16</v>
      </c>
      <c r="D107" s="23">
        <v>13.7</v>
      </c>
      <c r="E107" s="23">
        <v>27.9</v>
      </c>
      <c r="F107" s="23">
        <v>66.599999999999994</v>
      </c>
      <c r="G107" s="23">
        <v>63.1</v>
      </c>
      <c r="H107" s="23">
        <v>84.4</v>
      </c>
      <c r="I107" s="23">
        <v>3.1</v>
      </c>
      <c r="J107" s="23">
        <v>2.6</v>
      </c>
      <c r="K107" s="23">
        <v>5.7</v>
      </c>
      <c r="L107" s="23">
        <v>4.5</v>
      </c>
      <c r="M107" s="23">
        <v>3.4</v>
      </c>
      <c r="N107" s="23">
        <v>10.1</v>
      </c>
      <c r="O107" s="23">
        <v>32.700000000000003</v>
      </c>
      <c r="P107" s="23">
        <v>32.4</v>
      </c>
      <c r="Q107" s="23">
        <v>34</v>
      </c>
      <c r="R107" s="23">
        <v>13.2</v>
      </c>
      <c r="S107" s="23">
        <v>13.8</v>
      </c>
      <c r="T107" s="23">
        <v>10.3</v>
      </c>
      <c r="U107" s="23">
        <v>44.1</v>
      </c>
      <c r="V107" s="23">
        <v>38.700000000000003</v>
      </c>
      <c r="W107" s="23">
        <v>71.599999999999994</v>
      </c>
      <c r="X107" s="23">
        <v>10.1</v>
      </c>
      <c r="Y107" s="23">
        <v>9.6999999999999993</v>
      </c>
      <c r="Z107" s="23">
        <v>12</v>
      </c>
      <c r="AA107" s="23">
        <v>9.6999999999999993</v>
      </c>
      <c r="AB107" s="23">
        <v>10.8</v>
      </c>
      <c r="AC107" s="23">
        <v>4.5999999999999996</v>
      </c>
      <c r="AD107" s="23">
        <v>7.3</v>
      </c>
      <c r="AE107" s="23">
        <v>3.2</v>
      </c>
      <c r="AF107" s="23">
        <v>28</v>
      </c>
      <c r="AG107" s="23">
        <v>21.5</v>
      </c>
      <c r="AH107" s="23">
        <v>19.8</v>
      </c>
      <c r="AI107" s="23">
        <v>30.4</v>
      </c>
      <c r="AJ107" s="23">
        <v>23.4</v>
      </c>
      <c r="AK107" s="23">
        <v>18.5</v>
      </c>
      <c r="AL107" s="23">
        <v>47.9</v>
      </c>
      <c r="AM107" s="23">
        <v>16</v>
      </c>
      <c r="AN107" s="23">
        <v>15.4</v>
      </c>
      <c r="AO107" s="23">
        <v>19</v>
      </c>
      <c r="AP107" s="23">
        <v>2.7</v>
      </c>
      <c r="AQ107" s="23">
        <v>2</v>
      </c>
      <c r="AR107" s="23">
        <v>6.2</v>
      </c>
      <c r="AS107" s="23">
        <v>78.900000000000006</v>
      </c>
      <c r="AT107" s="23">
        <v>76.8</v>
      </c>
      <c r="AU107" s="23">
        <v>89.7</v>
      </c>
    </row>
    <row r="108" spans="1:47" ht="15" x14ac:dyDescent="0.35">
      <c r="A108" s="13" t="s">
        <v>1224</v>
      </c>
      <c r="B108" s="45" t="s">
        <v>108</v>
      </c>
      <c r="C108" s="23">
        <v>15.9</v>
      </c>
      <c r="D108" s="23">
        <v>11.1</v>
      </c>
      <c r="E108" s="23">
        <v>21.1</v>
      </c>
      <c r="F108" s="23">
        <v>71.2</v>
      </c>
      <c r="G108" s="23">
        <v>58.4</v>
      </c>
      <c r="H108" s="23">
        <v>85.1</v>
      </c>
      <c r="I108" s="23">
        <v>1.8</v>
      </c>
      <c r="J108" s="23">
        <v>1.3</v>
      </c>
      <c r="K108" s="23">
        <v>2.2000000000000002</v>
      </c>
      <c r="L108" s="23">
        <v>3.5</v>
      </c>
      <c r="M108" s="23">
        <v>4.4000000000000004</v>
      </c>
      <c r="N108" s="23">
        <v>2.6</v>
      </c>
      <c r="O108" s="23">
        <v>31.2</v>
      </c>
      <c r="P108" s="23">
        <v>31.1</v>
      </c>
      <c r="Q108" s="23">
        <v>31.3</v>
      </c>
      <c r="R108" s="23">
        <v>5.0999999999999996</v>
      </c>
      <c r="S108" s="23">
        <v>5.8</v>
      </c>
      <c r="T108" s="23">
        <v>4.2</v>
      </c>
      <c r="U108" s="23">
        <v>24.8</v>
      </c>
      <c r="V108" s="23">
        <v>3.5</v>
      </c>
      <c r="W108" s="23">
        <v>47.8</v>
      </c>
      <c r="X108" s="23">
        <v>5</v>
      </c>
      <c r="Y108" s="23">
        <v>2.9</v>
      </c>
      <c r="Z108" s="23">
        <v>7.3</v>
      </c>
      <c r="AA108" s="23">
        <v>0.6</v>
      </c>
      <c r="AB108" s="23">
        <v>0.7</v>
      </c>
      <c r="AC108" s="23">
        <v>0.4</v>
      </c>
      <c r="AD108" s="23">
        <v>1.8</v>
      </c>
      <c r="AE108" s="23">
        <v>0.2</v>
      </c>
      <c r="AF108" s="23">
        <v>3.4</v>
      </c>
      <c r="AG108" s="23">
        <v>22.8</v>
      </c>
      <c r="AH108" s="23">
        <v>18.399999999999999</v>
      </c>
      <c r="AI108" s="23">
        <v>27.5</v>
      </c>
      <c r="AJ108" s="23">
        <v>32</v>
      </c>
      <c r="AK108" s="23">
        <v>0.9</v>
      </c>
      <c r="AL108" s="23">
        <v>65.400000000000006</v>
      </c>
      <c r="AM108" s="23">
        <v>13.5</v>
      </c>
      <c r="AN108" s="23">
        <v>16</v>
      </c>
      <c r="AO108" s="23">
        <v>10.8</v>
      </c>
      <c r="AP108" s="23">
        <v>3.2</v>
      </c>
      <c r="AQ108" s="23">
        <v>1.7</v>
      </c>
      <c r="AR108" s="23">
        <v>4.8</v>
      </c>
      <c r="AS108" s="23">
        <v>85.9</v>
      </c>
      <c r="AT108" s="23">
        <v>83.5</v>
      </c>
      <c r="AU108" s="23">
        <v>88.5</v>
      </c>
    </row>
    <row r="109" spans="1:47" ht="15" x14ac:dyDescent="0.35">
      <c r="A109" s="13" t="s">
        <v>1225</v>
      </c>
      <c r="B109" s="45" t="s">
        <v>109</v>
      </c>
      <c r="C109" s="23">
        <v>11.8</v>
      </c>
      <c r="D109" s="23">
        <v>7</v>
      </c>
      <c r="E109" s="23">
        <v>16.100000000000001</v>
      </c>
      <c r="F109" s="23">
        <v>65.400000000000006</v>
      </c>
      <c r="G109" s="23">
        <v>49</v>
      </c>
      <c r="H109" s="23">
        <v>80.2</v>
      </c>
      <c r="I109" s="23">
        <v>1.3</v>
      </c>
      <c r="J109" s="23">
        <v>1.2</v>
      </c>
      <c r="K109" s="23">
        <v>1.4</v>
      </c>
      <c r="L109" s="23">
        <v>2.7</v>
      </c>
      <c r="M109" s="23">
        <v>1.9</v>
      </c>
      <c r="N109" s="23">
        <v>3.4</v>
      </c>
      <c r="O109" s="23">
        <v>27.3</v>
      </c>
      <c r="P109" s="23">
        <v>26.5</v>
      </c>
      <c r="Q109" s="23">
        <v>28.1</v>
      </c>
      <c r="R109" s="23">
        <v>7.1</v>
      </c>
      <c r="S109" s="23">
        <v>8</v>
      </c>
      <c r="T109" s="23">
        <v>6.2</v>
      </c>
      <c r="U109" s="23">
        <v>20.399999999999999</v>
      </c>
      <c r="V109" s="23">
        <v>11.4</v>
      </c>
      <c r="W109" s="23">
        <v>28.6</v>
      </c>
      <c r="X109" s="23">
        <v>2.7</v>
      </c>
      <c r="Y109" s="23">
        <v>1.8</v>
      </c>
      <c r="Z109" s="23">
        <v>3.6</v>
      </c>
      <c r="AA109" s="23">
        <v>0.7</v>
      </c>
      <c r="AB109" s="23">
        <v>0.3</v>
      </c>
      <c r="AC109" s="23">
        <v>1.2</v>
      </c>
      <c r="AD109" s="23">
        <v>8.1</v>
      </c>
      <c r="AE109" s="23">
        <v>0.9</v>
      </c>
      <c r="AF109" s="23">
        <v>14.6</v>
      </c>
      <c r="AG109" s="23">
        <v>14.6</v>
      </c>
      <c r="AH109" s="23">
        <v>12.5</v>
      </c>
      <c r="AI109" s="23">
        <v>16.600000000000001</v>
      </c>
      <c r="AJ109" s="23">
        <v>9.1999999999999993</v>
      </c>
      <c r="AK109" s="23">
        <v>0.7</v>
      </c>
      <c r="AL109" s="23">
        <v>16.899999999999999</v>
      </c>
      <c r="AM109" s="23">
        <v>15.2</v>
      </c>
      <c r="AN109" s="23">
        <v>17.899999999999999</v>
      </c>
      <c r="AO109" s="23">
        <v>12.8</v>
      </c>
      <c r="AP109" s="23">
        <v>1.3</v>
      </c>
      <c r="AQ109" s="23">
        <v>0.8</v>
      </c>
      <c r="AR109" s="23">
        <v>1.7</v>
      </c>
      <c r="AS109" s="23">
        <v>82.3</v>
      </c>
      <c r="AT109" s="23">
        <v>79.599999999999994</v>
      </c>
      <c r="AU109" s="23">
        <v>84.7</v>
      </c>
    </row>
    <row r="110" spans="1:47" ht="15" x14ac:dyDescent="0.35">
      <c r="A110" s="13" t="s">
        <v>1226</v>
      </c>
      <c r="B110" s="45" t="s">
        <v>110</v>
      </c>
      <c r="C110" s="23">
        <v>16.3</v>
      </c>
      <c r="D110" s="23">
        <v>11.1</v>
      </c>
      <c r="E110" s="23">
        <v>21.2</v>
      </c>
      <c r="F110" s="23">
        <v>70.900000000000006</v>
      </c>
      <c r="G110" s="23">
        <v>57.6</v>
      </c>
      <c r="H110" s="23">
        <v>83.3</v>
      </c>
      <c r="I110" s="23">
        <v>1</v>
      </c>
      <c r="J110" s="23">
        <v>0.7</v>
      </c>
      <c r="K110" s="23">
        <v>1.2</v>
      </c>
      <c r="L110" s="23">
        <v>5.9</v>
      </c>
      <c r="M110" s="23">
        <v>3.3</v>
      </c>
      <c r="N110" s="23">
        <v>8.4</v>
      </c>
      <c r="O110" s="23">
        <v>37.200000000000003</v>
      </c>
      <c r="P110" s="23">
        <v>38.1</v>
      </c>
      <c r="Q110" s="23">
        <v>36.299999999999997</v>
      </c>
      <c r="R110" s="23">
        <v>4.2</v>
      </c>
      <c r="S110" s="23">
        <v>5.7</v>
      </c>
      <c r="T110" s="23">
        <v>2.8</v>
      </c>
      <c r="U110" s="23">
        <v>23.2</v>
      </c>
      <c r="V110" s="23">
        <v>5.3</v>
      </c>
      <c r="W110" s="23">
        <v>39.799999999999997</v>
      </c>
      <c r="X110" s="23">
        <v>4.0999999999999996</v>
      </c>
      <c r="Y110" s="23">
        <v>1.7</v>
      </c>
      <c r="Z110" s="23">
        <v>6.4</v>
      </c>
      <c r="AA110" s="23">
        <v>0.5</v>
      </c>
      <c r="AB110" s="23">
        <v>0.4</v>
      </c>
      <c r="AC110" s="23">
        <v>0.6</v>
      </c>
      <c r="AD110" s="23">
        <v>0.7</v>
      </c>
      <c r="AE110" s="23">
        <v>0.1</v>
      </c>
      <c r="AF110" s="23">
        <v>1.3</v>
      </c>
      <c r="AG110" s="23">
        <v>16.7</v>
      </c>
      <c r="AH110" s="23">
        <v>14.2</v>
      </c>
      <c r="AI110" s="23">
        <v>19.100000000000001</v>
      </c>
      <c r="AJ110" s="23">
        <v>16.5</v>
      </c>
      <c r="AK110" s="23">
        <v>3</v>
      </c>
      <c r="AL110" s="23">
        <v>29</v>
      </c>
      <c r="AM110" s="23">
        <v>14.8</v>
      </c>
      <c r="AN110" s="23">
        <v>15.6</v>
      </c>
      <c r="AO110" s="23">
        <v>14</v>
      </c>
      <c r="AP110" s="23">
        <v>1</v>
      </c>
      <c r="AQ110" s="23">
        <v>0.5</v>
      </c>
      <c r="AR110" s="23">
        <v>1.5</v>
      </c>
      <c r="AS110" s="23">
        <v>82.9</v>
      </c>
      <c r="AT110" s="23">
        <v>82</v>
      </c>
      <c r="AU110" s="23">
        <v>83.8</v>
      </c>
    </row>
    <row r="111" spans="1:47" ht="15" x14ac:dyDescent="0.35">
      <c r="A111" s="13" t="s">
        <v>1227</v>
      </c>
      <c r="B111" s="45" t="s">
        <v>111</v>
      </c>
      <c r="C111" s="23">
        <v>26.3</v>
      </c>
      <c r="D111" s="23">
        <v>23.8</v>
      </c>
      <c r="E111" s="23">
        <v>29.4</v>
      </c>
      <c r="F111" s="23">
        <v>77</v>
      </c>
      <c r="G111" s="23">
        <v>70.5</v>
      </c>
      <c r="H111" s="23">
        <v>85.1</v>
      </c>
      <c r="I111" s="23">
        <v>3</v>
      </c>
      <c r="J111" s="23">
        <v>2.4</v>
      </c>
      <c r="K111" s="23">
        <v>3.8</v>
      </c>
      <c r="L111" s="23">
        <v>2</v>
      </c>
      <c r="M111" s="23">
        <v>1.6</v>
      </c>
      <c r="N111" s="23">
        <v>2.5</v>
      </c>
      <c r="O111" s="23">
        <v>40.200000000000003</v>
      </c>
      <c r="P111" s="23">
        <v>41.2</v>
      </c>
      <c r="Q111" s="23">
        <v>39.1</v>
      </c>
      <c r="R111" s="23">
        <v>14.4</v>
      </c>
      <c r="S111" s="23">
        <v>17.2</v>
      </c>
      <c r="T111" s="23">
        <v>10.8</v>
      </c>
      <c r="U111" s="23">
        <v>28.5</v>
      </c>
      <c r="V111" s="23">
        <v>12.7</v>
      </c>
      <c r="W111" s="23">
        <v>48.1</v>
      </c>
      <c r="X111" s="23">
        <v>10.8</v>
      </c>
      <c r="Y111" s="23">
        <v>8.6999999999999993</v>
      </c>
      <c r="Z111" s="23">
        <v>13.4</v>
      </c>
      <c r="AA111" s="23">
        <v>11.4</v>
      </c>
      <c r="AB111" s="23">
        <v>17.399999999999999</v>
      </c>
      <c r="AC111" s="23">
        <v>3.9</v>
      </c>
      <c r="AD111" s="23">
        <v>15.2</v>
      </c>
      <c r="AE111" s="23">
        <v>7.2</v>
      </c>
      <c r="AF111" s="23">
        <v>25.2</v>
      </c>
      <c r="AG111" s="23">
        <v>32.200000000000003</v>
      </c>
      <c r="AH111" s="23">
        <v>31.3</v>
      </c>
      <c r="AI111" s="23">
        <v>33.200000000000003</v>
      </c>
      <c r="AJ111" s="23">
        <v>18.7</v>
      </c>
      <c r="AK111" s="23">
        <v>7.5</v>
      </c>
      <c r="AL111" s="23">
        <v>32.799999999999997</v>
      </c>
      <c r="AM111" s="23">
        <v>11.2</v>
      </c>
      <c r="AN111" s="23">
        <v>11.1</v>
      </c>
      <c r="AO111" s="23">
        <v>11.3</v>
      </c>
      <c r="AP111" s="23">
        <v>4.5</v>
      </c>
      <c r="AQ111" s="23">
        <v>3</v>
      </c>
      <c r="AR111" s="23">
        <v>6.2</v>
      </c>
      <c r="AS111" s="23">
        <v>91.8</v>
      </c>
      <c r="AT111" s="23">
        <v>89.1</v>
      </c>
      <c r="AU111" s="23">
        <v>95.3</v>
      </c>
    </row>
    <row r="112" spans="1:47" ht="15" x14ac:dyDescent="0.35">
      <c r="A112" s="13" t="s">
        <v>1228</v>
      </c>
      <c r="B112" s="45" t="s">
        <v>112</v>
      </c>
      <c r="C112" s="23">
        <v>25.2</v>
      </c>
      <c r="D112" s="23">
        <v>23</v>
      </c>
      <c r="E112" s="23">
        <v>28.5</v>
      </c>
      <c r="F112" s="23">
        <v>74</v>
      </c>
      <c r="G112" s="23">
        <v>66.099999999999994</v>
      </c>
      <c r="H112" s="23">
        <v>85.4</v>
      </c>
      <c r="I112" s="23">
        <v>1.6</v>
      </c>
      <c r="J112" s="23">
        <v>1.3</v>
      </c>
      <c r="K112" s="23">
        <v>2</v>
      </c>
      <c r="L112" s="23">
        <v>2.6</v>
      </c>
      <c r="M112" s="23">
        <v>2.6</v>
      </c>
      <c r="N112" s="23">
        <v>2.7</v>
      </c>
      <c r="O112" s="23">
        <v>33.4</v>
      </c>
      <c r="P112" s="23">
        <v>33.5</v>
      </c>
      <c r="Q112" s="23">
        <v>33.200000000000003</v>
      </c>
      <c r="R112" s="23">
        <v>7.6</v>
      </c>
      <c r="S112" s="23">
        <v>9.8000000000000007</v>
      </c>
      <c r="T112" s="23">
        <v>4.4000000000000004</v>
      </c>
      <c r="U112" s="23">
        <v>14.8</v>
      </c>
      <c r="V112" s="23">
        <v>1.1000000000000001</v>
      </c>
      <c r="W112" s="23">
        <v>34.799999999999997</v>
      </c>
      <c r="X112" s="23">
        <v>3.1</v>
      </c>
      <c r="Y112" s="23">
        <v>2.4</v>
      </c>
      <c r="Z112" s="23">
        <v>4.0999999999999996</v>
      </c>
      <c r="AA112" s="23">
        <v>1.4</v>
      </c>
      <c r="AB112" s="23">
        <v>1</v>
      </c>
      <c r="AC112" s="23">
        <v>2</v>
      </c>
      <c r="AD112" s="23">
        <v>1</v>
      </c>
      <c r="AE112" s="23">
        <v>0.2</v>
      </c>
      <c r="AF112" s="23">
        <v>2.1</v>
      </c>
      <c r="AG112" s="23">
        <v>23.1</v>
      </c>
      <c r="AH112" s="23">
        <v>20</v>
      </c>
      <c r="AI112" s="23">
        <v>27.5</v>
      </c>
      <c r="AJ112" s="23">
        <v>35.299999999999997</v>
      </c>
      <c r="AK112" s="23">
        <v>0.8</v>
      </c>
      <c r="AL112" s="23">
        <v>85.3</v>
      </c>
      <c r="AM112" s="23">
        <v>13.9</v>
      </c>
      <c r="AN112" s="23">
        <v>13.6</v>
      </c>
      <c r="AO112" s="23">
        <v>14.3</v>
      </c>
      <c r="AP112" s="23">
        <v>0.8</v>
      </c>
      <c r="AQ112" s="23">
        <v>0.6</v>
      </c>
      <c r="AR112" s="23">
        <v>1.1000000000000001</v>
      </c>
      <c r="AS112" s="23">
        <v>75.5</v>
      </c>
      <c r="AT112" s="23">
        <v>73.900000000000006</v>
      </c>
      <c r="AU112" s="23">
        <v>77.900000000000006</v>
      </c>
    </row>
    <row r="113" spans="1:47" ht="15" x14ac:dyDescent="0.35">
      <c r="A113" s="13" t="s">
        <v>1229</v>
      </c>
      <c r="B113" s="45" t="s">
        <v>113</v>
      </c>
      <c r="C113" s="23">
        <v>19.100000000000001</v>
      </c>
      <c r="D113" s="23">
        <v>14.2</v>
      </c>
      <c r="E113" s="23">
        <v>24.1</v>
      </c>
      <c r="F113" s="23">
        <v>75.2</v>
      </c>
      <c r="G113" s="23">
        <v>63.8</v>
      </c>
      <c r="H113" s="23">
        <v>86.8</v>
      </c>
      <c r="I113" s="23">
        <v>1.3</v>
      </c>
      <c r="J113" s="23">
        <v>1.2</v>
      </c>
      <c r="K113" s="23">
        <v>1.4</v>
      </c>
      <c r="L113" s="23">
        <v>1</v>
      </c>
      <c r="M113" s="23">
        <v>1.3</v>
      </c>
      <c r="N113" s="23">
        <v>0.8</v>
      </c>
      <c r="O113" s="23">
        <v>31.9</v>
      </c>
      <c r="P113" s="23">
        <v>32.799999999999997</v>
      </c>
      <c r="Q113" s="23">
        <v>31</v>
      </c>
      <c r="R113" s="23">
        <v>3.8</v>
      </c>
      <c r="S113" s="23">
        <v>5.3</v>
      </c>
      <c r="T113" s="23">
        <v>2.2000000000000002</v>
      </c>
      <c r="U113" s="23">
        <v>8.1</v>
      </c>
      <c r="V113" s="23">
        <v>1.5</v>
      </c>
      <c r="W113" s="23">
        <v>14.8</v>
      </c>
      <c r="X113" s="23">
        <v>4.8</v>
      </c>
      <c r="Y113" s="23">
        <v>5.4</v>
      </c>
      <c r="Z113" s="23">
        <v>4.0999999999999996</v>
      </c>
      <c r="AA113" s="23">
        <v>0.1</v>
      </c>
      <c r="AB113" s="23">
        <v>0.1</v>
      </c>
      <c r="AC113" s="23">
        <v>0.1</v>
      </c>
      <c r="AD113" s="23">
        <v>1.4</v>
      </c>
      <c r="AE113" s="23">
        <v>0.1</v>
      </c>
      <c r="AF113" s="23">
        <v>2.6</v>
      </c>
      <c r="AG113" s="23">
        <v>16.600000000000001</v>
      </c>
      <c r="AH113" s="23">
        <v>13.5</v>
      </c>
      <c r="AI113" s="23">
        <v>19.8</v>
      </c>
      <c r="AJ113" s="23">
        <v>15</v>
      </c>
      <c r="AK113" s="23">
        <v>0.6</v>
      </c>
      <c r="AL113" s="23">
        <v>29.6</v>
      </c>
      <c r="AM113" s="23">
        <v>11.6</v>
      </c>
      <c r="AN113" s="23">
        <v>13</v>
      </c>
      <c r="AO113" s="23">
        <v>10.3</v>
      </c>
      <c r="AP113" s="23">
        <v>1</v>
      </c>
      <c r="AQ113" s="23">
        <v>0.8</v>
      </c>
      <c r="AR113" s="23">
        <v>1.1000000000000001</v>
      </c>
      <c r="AS113" s="23">
        <v>74.3</v>
      </c>
      <c r="AT113" s="23">
        <v>72.099999999999994</v>
      </c>
      <c r="AU113" s="23">
        <v>76.5</v>
      </c>
    </row>
    <row r="114" spans="1:47" ht="15" x14ac:dyDescent="0.35">
      <c r="A114" s="13" t="s">
        <v>1230</v>
      </c>
      <c r="B114" s="45" t="s">
        <v>114</v>
      </c>
      <c r="C114" s="23">
        <v>19.100000000000001</v>
      </c>
      <c r="D114" s="23">
        <v>10.4</v>
      </c>
      <c r="E114" s="23">
        <v>24.4</v>
      </c>
      <c r="F114" s="23">
        <v>71.8</v>
      </c>
      <c r="G114" s="23">
        <v>50.7</v>
      </c>
      <c r="H114" s="23">
        <v>84.8</v>
      </c>
      <c r="I114" s="23">
        <v>2.1</v>
      </c>
      <c r="J114" s="23">
        <v>1</v>
      </c>
      <c r="K114" s="23">
        <v>2.7</v>
      </c>
      <c r="L114" s="23">
        <v>20.8</v>
      </c>
      <c r="M114" s="23">
        <v>8.6999999999999993</v>
      </c>
      <c r="N114" s="23">
        <v>28.2</v>
      </c>
      <c r="O114" s="23">
        <v>47.1</v>
      </c>
      <c r="P114" s="23">
        <v>33.200000000000003</v>
      </c>
      <c r="Q114" s="23">
        <v>55.6</v>
      </c>
      <c r="R114" s="23">
        <v>11.1</v>
      </c>
      <c r="S114" s="23">
        <v>12</v>
      </c>
      <c r="T114" s="23">
        <v>10.5</v>
      </c>
      <c r="U114" s="23">
        <v>32.200000000000003</v>
      </c>
      <c r="V114" s="23">
        <v>5.3</v>
      </c>
      <c r="W114" s="23">
        <v>48.6</v>
      </c>
      <c r="X114" s="23">
        <v>3.9</v>
      </c>
      <c r="Y114" s="23">
        <v>2.1</v>
      </c>
      <c r="Z114" s="23">
        <v>4.9000000000000004</v>
      </c>
      <c r="AA114" s="23">
        <v>0.9</v>
      </c>
      <c r="AB114" s="23">
        <v>0.8</v>
      </c>
      <c r="AC114" s="23">
        <v>1</v>
      </c>
      <c r="AD114" s="23">
        <v>6.7</v>
      </c>
      <c r="AE114" s="23">
        <v>1</v>
      </c>
      <c r="AF114" s="23">
        <v>10.3</v>
      </c>
      <c r="AG114" s="23">
        <v>24.5</v>
      </c>
      <c r="AH114" s="23">
        <v>17.100000000000001</v>
      </c>
      <c r="AI114" s="23">
        <v>29</v>
      </c>
      <c r="AJ114" s="23">
        <v>25.8</v>
      </c>
      <c r="AK114" s="23">
        <v>1.5</v>
      </c>
      <c r="AL114" s="23">
        <v>40.700000000000003</v>
      </c>
      <c r="AM114" s="23">
        <v>10.9</v>
      </c>
      <c r="AN114" s="23">
        <v>13.2</v>
      </c>
      <c r="AO114" s="23">
        <v>9.5</v>
      </c>
      <c r="AP114" s="23">
        <v>1.9</v>
      </c>
      <c r="AQ114" s="23">
        <v>1</v>
      </c>
      <c r="AR114" s="23">
        <v>2.4</v>
      </c>
      <c r="AS114" s="23">
        <v>86.2</v>
      </c>
      <c r="AT114" s="23">
        <v>77.099999999999994</v>
      </c>
      <c r="AU114" s="23">
        <v>91.7</v>
      </c>
    </row>
    <row r="115" spans="1:47" ht="15" x14ac:dyDescent="0.35">
      <c r="A115" s="13" t="s">
        <v>1231</v>
      </c>
      <c r="B115" s="45" t="s">
        <v>115</v>
      </c>
      <c r="C115" s="23">
        <v>17.3</v>
      </c>
      <c r="D115" s="23">
        <v>11</v>
      </c>
      <c r="E115" s="23">
        <v>21.6</v>
      </c>
      <c r="F115" s="23">
        <v>58.1</v>
      </c>
      <c r="G115" s="23">
        <v>44.3</v>
      </c>
      <c r="H115" s="23">
        <v>67.8</v>
      </c>
      <c r="I115" s="23">
        <v>3.7</v>
      </c>
      <c r="J115" s="23">
        <v>3</v>
      </c>
      <c r="K115" s="23">
        <v>4.3</v>
      </c>
      <c r="L115" s="23">
        <v>5.4</v>
      </c>
      <c r="M115" s="23">
        <v>6.6</v>
      </c>
      <c r="N115" s="23">
        <v>4.5999999999999996</v>
      </c>
      <c r="O115" s="23">
        <v>49.2</v>
      </c>
      <c r="P115" s="23">
        <v>51</v>
      </c>
      <c r="Q115" s="23">
        <v>47.9</v>
      </c>
      <c r="R115" s="23">
        <v>12.7</v>
      </c>
      <c r="S115" s="23">
        <v>13.7</v>
      </c>
      <c r="T115" s="23">
        <v>12</v>
      </c>
      <c r="U115" s="23">
        <v>45.4</v>
      </c>
      <c r="V115" s="23">
        <v>50.4</v>
      </c>
      <c r="W115" s="23">
        <v>42</v>
      </c>
      <c r="X115" s="23">
        <v>7.5</v>
      </c>
      <c r="Y115" s="23">
        <v>6.5</v>
      </c>
      <c r="Z115" s="23">
        <v>8.1999999999999993</v>
      </c>
      <c r="AA115" s="23">
        <v>10.8</v>
      </c>
      <c r="AB115" s="23">
        <v>24.3</v>
      </c>
      <c r="AC115" s="23">
        <v>1.4</v>
      </c>
      <c r="AD115" s="23">
        <v>22.5</v>
      </c>
      <c r="AE115" s="23">
        <v>10.6</v>
      </c>
      <c r="AF115" s="23">
        <v>30.8</v>
      </c>
      <c r="AG115" s="23">
        <v>24.6</v>
      </c>
      <c r="AH115" s="23">
        <v>19.7</v>
      </c>
      <c r="AI115" s="23">
        <v>28</v>
      </c>
      <c r="AJ115" s="23">
        <v>36.799999999999997</v>
      </c>
      <c r="AK115" s="23">
        <v>22.7</v>
      </c>
      <c r="AL115" s="23">
        <v>46.7</v>
      </c>
      <c r="AM115" s="23">
        <v>16.8</v>
      </c>
      <c r="AN115" s="23">
        <v>17.5</v>
      </c>
      <c r="AO115" s="23">
        <v>16.399999999999999</v>
      </c>
      <c r="AP115" s="23">
        <v>2</v>
      </c>
      <c r="AQ115" s="23">
        <v>1</v>
      </c>
      <c r="AR115" s="23">
        <v>2.6</v>
      </c>
      <c r="AS115" s="23">
        <v>87.6</v>
      </c>
      <c r="AT115" s="23">
        <v>90.1</v>
      </c>
      <c r="AU115" s="23">
        <v>85.8</v>
      </c>
    </row>
    <row r="116" spans="1:47" ht="15" x14ac:dyDescent="0.35">
      <c r="A116" s="13" t="s">
        <v>1232</v>
      </c>
      <c r="B116" s="45" t="s">
        <v>116</v>
      </c>
      <c r="C116" s="23">
        <v>24.9</v>
      </c>
      <c r="D116" s="23">
        <v>16.100000000000001</v>
      </c>
      <c r="E116" s="23">
        <v>29.4</v>
      </c>
      <c r="F116" s="23">
        <v>78.2</v>
      </c>
      <c r="G116" s="23">
        <v>59.5</v>
      </c>
      <c r="H116" s="23">
        <v>87.7</v>
      </c>
      <c r="I116" s="23">
        <v>2.6</v>
      </c>
      <c r="J116" s="23">
        <v>1</v>
      </c>
      <c r="K116" s="23">
        <v>3.4</v>
      </c>
      <c r="L116" s="23">
        <v>2.7</v>
      </c>
      <c r="M116" s="23">
        <v>3.4</v>
      </c>
      <c r="N116" s="23">
        <v>2.4</v>
      </c>
      <c r="O116" s="23">
        <v>38.799999999999997</v>
      </c>
      <c r="P116" s="23">
        <v>40.5</v>
      </c>
      <c r="Q116" s="23">
        <v>37.9</v>
      </c>
      <c r="R116" s="23">
        <v>9.1</v>
      </c>
      <c r="S116" s="23">
        <v>9.3000000000000007</v>
      </c>
      <c r="T116" s="23">
        <v>9</v>
      </c>
      <c r="U116" s="23">
        <v>56</v>
      </c>
      <c r="V116" s="23">
        <v>66.8</v>
      </c>
      <c r="W116" s="23">
        <v>50.5</v>
      </c>
      <c r="X116" s="23">
        <v>5</v>
      </c>
      <c r="Y116" s="23">
        <v>1</v>
      </c>
      <c r="Z116" s="23">
        <v>7.1</v>
      </c>
      <c r="AA116" s="23">
        <v>1.7</v>
      </c>
      <c r="AB116" s="23">
        <v>1.4</v>
      </c>
      <c r="AC116" s="23">
        <v>1.8</v>
      </c>
      <c r="AD116" s="23">
        <v>13.2</v>
      </c>
      <c r="AE116" s="23">
        <v>1.4</v>
      </c>
      <c r="AF116" s="23">
        <v>19.2</v>
      </c>
      <c r="AG116" s="23">
        <v>20.3</v>
      </c>
      <c r="AH116" s="23">
        <v>11.8</v>
      </c>
      <c r="AI116" s="23">
        <v>24.5</v>
      </c>
      <c r="AJ116" s="23">
        <v>42.6</v>
      </c>
      <c r="AK116" s="23">
        <v>2.4</v>
      </c>
      <c r="AL116" s="23">
        <v>63</v>
      </c>
      <c r="AM116" s="23">
        <v>15.2</v>
      </c>
      <c r="AN116" s="23">
        <v>10.5</v>
      </c>
      <c r="AO116" s="23">
        <v>17.5</v>
      </c>
      <c r="AP116" s="23">
        <v>3.4</v>
      </c>
      <c r="AQ116" s="23">
        <v>0.9</v>
      </c>
      <c r="AR116" s="23">
        <v>4.5999999999999996</v>
      </c>
      <c r="AS116" s="23">
        <v>92.2</v>
      </c>
      <c r="AT116" s="23">
        <v>86.9</v>
      </c>
      <c r="AU116" s="23">
        <v>94.9</v>
      </c>
    </row>
    <row r="117" spans="1:47" ht="15" x14ac:dyDescent="0.35">
      <c r="A117" s="13" t="s">
        <v>1233</v>
      </c>
      <c r="B117" s="45" t="s">
        <v>117</v>
      </c>
      <c r="C117" s="23">
        <v>23.7</v>
      </c>
      <c r="D117" s="23">
        <v>17.7</v>
      </c>
      <c r="E117" s="23">
        <v>31.5</v>
      </c>
      <c r="F117" s="23">
        <v>74.3</v>
      </c>
      <c r="G117" s="23">
        <v>62.9</v>
      </c>
      <c r="H117" s="23">
        <v>89.1</v>
      </c>
      <c r="I117" s="23">
        <v>2.9</v>
      </c>
      <c r="J117" s="23">
        <v>1.5</v>
      </c>
      <c r="K117" s="23">
        <v>4.7</v>
      </c>
      <c r="L117" s="23">
        <v>7.2</v>
      </c>
      <c r="M117" s="23">
        <v>5</v>
      </c>
      <c r="N117" s="23">
        <v>10.1</v>
      </c>
      <c r="O117" s="23">
        <v>31.4</v>
      </c>
      <c r="P117" s="23">
        <v>30.2</v>
      </c>
      <c r="Q117" s="23">
        <v>33</v>
      </c>
      <c r="R117" s="23">
        <v>9.3000000000000007</v>
      </c>
      <c r="S117" s="23">
        <v>9.4</v>
      </c>
      <c r="T117" s="23">
        <v>9.1</v>
      </c>
      <c r="U117" s="23">
        <v>29.5</v>
      </c>
      <c r="V117" s="23">
        <v>3.2</v>
      </c>
      <c r="W117" s="23">
        <v>63.2</v>
      </c>
      <c r="X117" s="23">
        <v>7</v>
      </c>
      <c r="Y117" s="23">
        <v>3.7</v>
      </c>
      <c r="Z117" s="23">
        <v>11.3</v>
      </c>
      <c r="AA117" s="23">
        <v>4.2</v>
      </c>
      <c r="AB117" s="23">
        <v>3.8</v>
      </c>
      <c r="AC117" s="23">
        <v>4.8</v>
      </c>
      <c r="AD117" s="23">
        <v>3.9</v>
      </c>
      <c r="AE117" s="23">
        <v>1.5</v>
      </c>
      <c r="AF117" s="23">
        <v>7.1</v>
      </c>
      <c r="AG117" s="23">
        <v>23.5</v>
      </c>
      <c r="AH117" s="23">
        <v>19</v>
      </c>
      <c r="AI117" s="23">
        <v>29.3</v>
      </c>
      <c r="AJ117" s="23">
        <v>27.8</v>
      </c>
      <c r="AK117" s="23">
        <v>3.4</v>
      </c>
      <c r="AL117" s="23">
        <v>59.3</v>
      </c>
      <c r="AM117" s="23">
        <v>13.5</v>
      </c>
      <c r="AN117" s="23">
        <v>15.2</v>
      </c>
      <c r="AO117" s="23">
        <v>11.4</v>
      </c>
      <c r="AP117" s="23">
        <v>4</v>
      </c>
      <c r="AQ117" s="23">
        <v>2.2000000000000002</v>
      </c>
      <c r="AR117" s="23">
        <v>6.2</v>
      </c>
      <c r="AS117" s="23">
        <v>89.4</v>
      </c>
      <c r="AT117" s="23">
        <v>86.3</v>
      </c>
      <c r="AU117" s="23">
        <v>93.3</v>
      </c>
    </row>
    <row r="118" spans="1:47" ht="15" x14ac:dyDescent="0.35">
      <c r="A118" s="13" t="s">
        <v>1234</v>
      </c>
      <c r="B118" s="45" t="s">
        <v>118</v>
      </c>
      <c r="C118" s="23">
        <v>24.8</v>
      </c>
      <c r="D118" s="23">
        <v>18.100000000000001</v>
      </c>
      <c r="E118" s="23">
        <v>27.5</v>
      </c>
      <c r="F118" s="23">
        <v>80.7</v>
      </c>
      <c r="G118" s="23">
        <v>65.900000000000006</v>
      </c>
      <c r="H118" s="23">
        <v>86.7</v>
      </c>
      <c r="I118" s="23">
        <v>2.5</v>
      </c>
      <c r="J118" s="23">
        <v>1.6</v>
      </c>
      <c r="K118" s="23">
        <v>2.9</v>
      </c>
      <c r="L118" s="23">
        <v>3.9</v>
      </c>
      <c r="M118" s="23">
        <v>5.6</v>
      </c>
      <c r="N118" s="23">
        <v>3.2</v>
      </c>
      <c r="O118" s="23">
        <v>44.3</v>
      </c>
      <c r="P118" s="23">
        <v>40.1</v>
      </c>
      <c r="Q118" s="23">
        <v>46.1</v>
      </c>
      <c r="R118" s="23">
        <v>7.3</v>
      </c>
      <c r="S118" s="23">
        <v>10.7</v>
      </c>
      <c r="T118" s="23">
        <v>5.9</v>
      </c>
      <c r="U118" s="23">
        <v>49.3</v>
      </c>
      <c r="V118" s="23">
        <v>12.5</v>
      </c>
      <c r="W118" s="23">
        <v>64.2</v>
      </c>
      <c r="X118" s="23">
        <v>10.3</v>
      </c>
      <c r="Y118" s="23">
        <v>3.9</v>
      </c>
      <c r="Z118" s="23">
        <v>12.8</v>
      </c>
      <c r="AA118" s="23">
        <v>4</v>
      </c>
      <c r="AB118" s="23">
        <v>3.8</v>
      </c>
      <c r="AC118" s="23">
        <v>4.0999999999999996</v>
      </c>
      <c r="AD118" s="23">
        <v>9.5</v>
      </c>
      <c r="AE118" s="23">
        <v>1.3</v>
      </c>
      <c r="AF118" s="23">
        <v>12.9</v>
      </c>
      <c r="AG118" s="23">
        <v>26.8</v>
      </c>
      <c r="AH118" s="23">
        <v>20.2</v>
      </c>
      <c r="AI118" s="23">
        <v>29.5</v>
      </c>
      <c r="AJ118" s="23">
        <v>45.9</v>
      </c>
      <c r="AK118" s="23">
        <v>3.1</v>
      </c>
      <c r="AL118" s="23">
        <v>63.3</v>
      </c>
      <c r="AM118" s="23">
        <v>10.4</v>
      </c>
      <c r="AN118" s="23">
        <v>10.3</v>
      </c>
      <c r="AO118" s="23">
        <v>10.4</v>
      </c>
      <c r="AP118" s="23">
        <v>3.6</v>
      </c>
      <c r="AQ118" s="23">
        <v>1.7</v>
      </c>
      <c r="AR118" s="23">
        <v>4.4000000000000004</v>
      </c>
      <c r="AS118" s="23">
        <v>91.5</v>
      </c>
      <c r="AT118" s="23">
        <v>83.8</v>
      </c>
      <c r="AU118" s="23">
        <v>94.6</v>
      </c>
    </row>
    <row r="119" spans="1:47" ht="15" x14ac:dyDescent="0.35">
      <c r="A119" s="13" t="s">
        <v>1235</v>
      </c>
      <c r="B119" s="45" t="s">
        <v>119</v>
      </c>
      <c r="C119" s="23">
        <v>17.7</v>
      </c>
      <c r="D119" s="23">
        <v>12.2</v>
      </c>
      <c r="E119" s="23">
        <v>26.4</v>
      </c>
      <c r="F119" s="23">
        <v>68.599999999999994</v>
      </c>
      <c r="G119" s="23">
        <v>59.5</v>
      </c>
      <c r="H119" s="23">
        <v>83.2</v>
      </c>
      <c r="I119" s="23">
        <v>0.6</v>
      </c>
      <c r="J119" s="23">
        <v>0.4</v>
      </c>
      <c r="K119" s="23">
        <v>0.9</v>
      </c>
      <c r="L119" s="23">
        <v>2.7</v>
      </c>
      <c r="M119" s="23">
        <v>2.8</v>
      </c>
      <c r="N119" s="23">
        <v>2.5</v>
      </c>
      <c r="O119" s="23">
        <v>29.2</v>
      </c>
      <c r="P119" s="23">
        <v>29.4</v>
      </c>
      <c r="Q119" s="23">
        <v>28.8</v>
      </c>
      <c r="R119" s="23">
        <v>4.4000000000000004</v>
      </c>
      <c r="S119" s="23">
        <v>4.8</v>
      </c>
      <c r="T119" s="23">
        <v>3.8</v>
      </c>
      <c r="U119" s="23">
        <v>9</v>
      </c>
      <c r="V119" s="23">
        <v>3.6</v>
      </c>
      <c r="W119" s="23">
        <v>17.600000000000001</v>
      </c>
      <c r="X119" s="23">
        <v>2.4</v>
      </c>
      <c r="Y119" s="23">
        <v>1.2</v>
      </c>
      <c r="Z119" s="23">
        <v>4.3</v>
      </c>
      <c r="AA119" s="23">
        <v>0.8</v>
      </c>
      <c r="AB119" s="23">
        <v>0.3</v>
      </c>
      <c r="AC119" s="23">
        <v>1.5</v>
      </c>
      <c r="AD119" s="23">
        <v>1.6</v>
      </c>
      <c r="AE119" s="23">
        <v>0.5</v>
      </c>
      <c r="AF119" s="23">
        <v>3.4</v>
      </c>
      <c r="AG119" s="23">
        <v>14.2</v>
      </c>
      <c r="AH119" s="23">
        <v>10.8</v>
      </c>
      <c r="AI119" s="23">
        <v>19.7</v>
      </c>
      <c r="AJ119" s="23">
        <v>11.8</v>
      </c>
      <c r="AK119" s="23">
        <v>2.2999999999999998</v>
      </c>
      <c r="AL119" s="23">
        <v>27.2</v>
      </c>
      <c r="AM119" s="23">
        <v>11.9</v>
      </c>
      <c r="AN119" s="23">
        <v>11.7</v>
      </c>
      <c r="AO119" s="23">
        <v>12.2</v>
      </c>
      <c r="AP119" s="23">
        <v>0.9</v>
      </c>
      <c r="AQ119" s="23">
        <v>0.4</v>
      </c>
      <c r="AR119" s="23">
        <v>1.6</v>
      </c>
      <c r="AS119" s="23">
        <v>76.599999999999994</v>
      </c>
      <c r="AT119" s="23">
        <v>76.8</v>
      </c>
      <c r="AU119" s="23">
        <v>76.400000000000006</v>
      </c>
    </row>
    <row r="120" spans="1:47" ht="15" x14ac:dyDescent="0.35">
      <c r="A120" s="13" t="s">
        <v>1236</v>
      </c>
      <c r="B120" s="45" t="s">
        <v>120</v>
      </c>
      <c r="C120" s="23">
        <v>20.6</v>
      </c>
      <c r="D120" s="23">
        <v>17.3</v>
      </c>
      <c r="E120" s="23">
        <v>28.1</v>
      </c>
      <c r="F120" s="23">
        <v>73.5</v>
      </c>
      <c r="G120" s="23">
        <v>67.7</v>
      </c>
      <c r="H120" s="23">
        <v>86.9</v>
      </c>
      <c r="I120" s="23">
        <v>1.5</v>
      </c>
      <c r="J120" s="23">
        <v>1.3</v>
      </c>
      <c r="K120" s="23">
        <v>2.1</v>
      </c>
      <c r="L120" s="23">
        <v>3.9</v>
      </c>
      <c r="M120" s="23">
        <v>3.7</v>
      </c>
      <c r="N120" s="23">
        <v>4.5</v>
      </c>
      <c r="O120" s="23">
        <v>38.799999999999997</v>
      </c>
      <c r="P120" s="23">
        <v>39.200000000000003</v>
      </c>
      <c r="Q120" s="23">
        <v>38.1</v>
      </c>
      <c r="R120" s="23">
        <v>9.1</v>
      </c>
      <c r="S120" s="23">
        <v>9.1999999999999993</v>
      </c>
      <c r="T120" s="23">
        <v>8.8000000000000007</v>
      </c>
      <c r="U120" s="23">
        <v>20.399999999999999</v>
      </c>
      <c r="V120" s="23">
        <v>4.5</v>
      </c>
      <c r="W120" s="23">
        <v>57.2</v>
      </c>
      <c r="X120" s="23">
        <v>5.2</v>
      </c>
      <c r="Y120" s="23">
        <v>4.5</v>
      </c>
      <c r="Z120" s="23">
        <v>6.8</v>
      </c>
      <c r="AA120" s="23">
        <v>2.2999999999999998</v>
      </c>
      <c r="AB120" s="23">
        <v>2.2999999999999998</v>
      </c>
      <c r="AC120" s="23">
        <v>2.2999999999999998</v>
      </c>
      <c r="AD120" s="23">
        <v>8.6</v>
      </c>
      <c r="AE120" s="23">
        <v>0.9</v>
      </c>
      <c r="AF120" s="23">
        <v>26.3</v>
      </c>
      <c r="AG120" s="23">
        <v>20.9</v>
      </c>
      <c r="AH120" s="23">
        <v>20</v>
      </c>
      <c r="AI120" s="23">
        <v>23.1</v>
      </c>
      <c r="AJ120" s="23">
        <v>16.5</v>
      </c>
      <c r="AK120" s="23">
        <v>0.5</v>
      </c>
      <c r="AL120" s="23">
        <v>53.2</v>
      </c>
      <c r="AM120" s="23">
        <v>11.8</v>
      </c>
      <c r="AN120" s="23">
        <v>12.6</v>
      </c>
      <c r="AO120" s="23">
        <v>9.8000000000000007</v>
      </c>
      <c r="AP120" s="23">
        <v>2.2000000000000002</v>
      </c>
      <c r="AQ120" s="23">
        <v>1.6</v>
      </c>
      <c r="AR120" s="23">
        <v>3.6</v>
      </c>
      <c r="AS120" s="23">
        <v>85</v>
      </c>
      <c r="AT120" s="23">
        <v>82.6</v>
      </c>
      <c r="AU120" s="23">
        <v>90.7</v>
      </c>
    </row>
    <row r="121" spans="1:47" ht="15" x14ac:dyDescent="0.35">
      <c r="A121" s="13" t="s">
        <v>1237</v>
      </c>
      <c r="B121" s="45" t="s">
        <v>121</v>
      </c>
      <c r="C121" s="23">
        <v>19.7</v>
      </c>
      <c r="D121" s="23">
        <v>14.7</v>
      </c>
      <c r="E121" s="23">
        <v>24.3</v>
      </c>
      <c r="F121" s="23">
        <v>70.099999999999994</v>
      </c>
      <c r="G121" s="23">
        <v>58.8</v>
      </c>
      <c r="H121" s="23">
        <v>80.400000000000006</v>
      </c>
      <c r="I121" s="23">
        <v>0.9</v>
      </c>
      <c r="J121" s="23">
        <v>0.9</v>
      </c>
      <c r="K121" s="23">
        <v>1</v>
      </c>
      <c r="L121" s="23">
        <v>3.3</v>
      </c>
      <c r="M121" s="23">
        <v>2.6</v>
      </c>
      <c r="N121" s="23">
        <v>3.9</v>
      </c>
      <c r="O121" s="23">
        <v>24.4</v>
      </c>
      <c r="P121" s="23">
        <v>25.6</v>
      </c>
      <c r="Q121" s="23">
        <v>23.3</v>
      </c>
      <c r="R121" s="23">
        <v>3.4</v>
      </c>
      <c r="S121" s="23">
        <v>4.5</v>
      </c>
      <c r="T121" s="23">
        <v>2.5</v>
      </c>
      <c r="U121" s="23">
        <v>6.5</v>
      </c>
      <c r="V121" s="23">
        <v>5.6</v>
      </c>
      <c r="W121" s="23">
        <v>7.3</v>
      </c>
      <c r="X121" s="23">
        <v>3.3</v>
      </c>
      <c r="Y121" s="23">
        <v>1.6</v>
      </c>
      <c r="Z121" s="23">
        <v>4.8</v>
      </c>
      <c r="AA121" s="23">
        <v>0.3</v>
      </c>
      <c r="AB121" s="23">
        <v>0.1</v>
      </c>
      <c r="AC121" s="23">
        <v>0.6</v>
      </c>
      <c r="AD121" s="23">
        <v>0.9</v>
      </c>
      <c r="AE121" s="23">
        <v>0.1</v>
      </c>
      <c r="AF121" s="23">
        <v>1.6</v>
      </c>
      <c r="AG121" s="23">
        <v>17.8</v>
      </c>
      <c r="AH121" s="23">
        <v>14.9</v>
      </c>
      <c r="AI121" s="23">
        <v>20.399999999999999</v>
      </c>
      <c r="AJ121" s="23">
        <v>7.8</v>
      </c>
      <c r="AK121" s="23">
        <v>0.5</v>
      </c>
      <c r="AL121" s="23">
        <v>14.5</v>
      </c>
      <c r="AM121" s="23">
        <v>15.2</v>
      </c>
      <c r="AN121" s="23">
        <v>14.6</v>
      </c>
      <c r="AO121" s="23">
        <v>15.7</v>
      </c>
      <c r="AP121" s="23">
        <v>1.1000000000000001</v>
      </c>
      <c r="AQ121" s="23">
        <v>0.7</v>
      </c>
      <c r="AR121" s="23">
        <v>1.5</v>
      </c>
      <c r="AS121" s="23">
        <v>73.5</v>
      </c>
      <c r="AT121" s="23">
        <v>75.099999999999994</v>
      </c>
      <c r="AU121" s="23">
        <v>72.099999999999994</v>
      </c>
    </row>
    <row r="122" spans="1:47" ht="15" x14ac:dyDescent="0.35">
      <c r="A122" s="13" t="s">
        <v>1238</v>
      </c>
      <c r="B122" s="45" t="s">
        <v>122</v>
      </c>
      <c r="C122" s="23">
        <v>25.1</v>
      </c>
      <c r="D122" s="23">
        <v>14.5</v>
      </c>
      <c r="E122" s="23">
        <v>32.700000000000003</v>
      </c>
      <c r="F122" s="23">
        <v>69</v>
      </c>
      <c r="G122" s="23">
        <v>50.5</v>
      </c>
      <c r="H122" s="23">
        <v>82.2</v>
      </c>
      <c r="I122" s="23">
        <v>7.6</v>
      </c>
      <c r="J122" s="23">
        <v>4.5999999999999996</v>
      </c>
      <c r="K122" s="23">
        <v>9.6999999999999993</v>
      </c>
      <c r="L122" s="23">
        <v>7.4</v>
      </c>
      <c r="M122" s="23">
        <v>8.4</v>
      </c>
      <c r="N122" s="23">
        <v>6.7</v>
      </c>
      <c r="O122" s="23">
        <v>64.400000000000006</v>
      </c>
      <c r="P122" s="23">
        <v>52</v>
      </c>
      <c r="Q122" s="23">
        <v>73.2</v>
      </c>
      <c r="R122" s="23">
        <v>12</v>
      </c>
      <c r="S122" s="23">
        <v>9.9</v>
      </c>
      <c r="T122" s="23">
        <v>13.5</v>
      </c>
      <c r="U122" s="23">
        <v>81.599999999999994</v>
      </c>
      <c r="V122" s="23">
        <v>96.5</v>
      </c>
      <c r="W122" s="23">
        <v>70.900000000000006</v>
      </c>
      <c r="X122" s="23">
        <v>8.6999999999999993</v>
      </c>
      <c r="Y122" s="23">
        <v>6.9</v>
      </c>
      <c r="Z122" s="23">
        <v>10</v>
      </c>
      <c r="AA122" s="23">
        <v>39.6</v>
      </c>
      <c r="AB122" s="23">
        <v>94</v>
      </c>
      <c r="AC122" s="23">
        <v>1</v>
      </c>
      <c r="AD122" s="23">
        <v>1.9</v>
      </c>
      <c r="AE122" s="23">
        <v>0.5</v>
      </c>
      <c r="AF122" s="23">
        <v>2.8</v>
      </c>
      <c r="AG122" s="23">
        <v>37.9</v>
      </c>
      <c r="AH122" s="23">
        <v>31.5</v>
      </c>
      <c r="AI122" s="23">
        <v>42.5</v>
      </c>
      <c r="AJ122" s="23">
        <v>89.3</v>
      </c>
      <c r="AK122" s="23">
        <v>96.1</v>
      </c>
      <c r="AL122" s="23">
        <v>84.4</v>
      </c>
      <c r="AM122" s="23">
        <v>18.399999999999999</v>
      </c>
      <c r="AN122" s="23">
        <v>17.2</v>
      </c>
      <c r="AO122" s="23">
        <v>19.2</v>
      </c>
      <c r="AP122" s="23">
        <v>2.1</v>
      </c>
      <c r="AQ122" s="23">
        <v>2.1</v>
      </c>
      <c r="AR122" s="23">
        <v>2.1</v>
      </c>
      <c r="AS122" s="23">
        <v>93.6</v>
      </c>
      <c r="AT122" s="23">
        <v>89.1</v>
      </c>
      <c r="AU122" s="23">
        <v>96.9</v>
      </c>
    </row>
    <row r="123" spans="1:47" ht="15" x14ac:dyDescent="0.35">
      <c r="A123" s="13" t="s">
        <v>1239</v>
      </c>
      <c r="B123" s="45" t="s">
        <v>123</v>
      </c>
      <c r="C123" s="23">
        <v>23.6</v>
      </c>
      <c r="D123" s="23">
        <v>19</v>
      </c>
      <c r="E123" s="23">
        <v>28.2</v>
      </c>
      <c r="F123" s="23">
        <v>78.7</v>
      </c>
      <c r="G123" s="23">
        <v>68.3</v>
      </c>
      <c r="H123" s="23">
        <v>89.4</v>
      </c>
      <c r="I123" s="23">
        <v>1.3</v>
      </c>
      <c r="J123" s="23">
        <v>0.9</v>
      </c>
      <c r="K123" s="23">
        <v>1.8</v>
      </c>
      <c r="L123" s="23">
        <v>2.9</v>
      </c>
      <c r="M123" s="23">
        <v>2.2000000000000002</v>
      </c>
      <c r="N123" s="23">
        <v>3.6</v>
      </c>
      <c r="O123" s="23">
        <v>31.3</v>
      </c>
      <c r="P123" s="23">
        <v>32.799999999999997</v>
      </c>
      <c r="Q123" s="23">
        <v>29.9</v>
      </c>
      <c r="R123" s="23">
        <v>6.1</v>
      </c>
      <c r="S123" s="23">
        <v>6.2</v>
      </c>
      <c r="T123" s="23">
        <v>6.1</v>
      </c>
      <c r="U123" s="23">
        <v>34.1</v>
      </c>
      <c r="V123" s="23">
        <v>1.8</v>
      </c>
      <c r="W123" s="23">
        <v>67.099999999999994</v>
      </c>
      <c r="X123" s="23">
        <v>5.2</v>
      </c>
      <c r="Y123" s="23">
        <v>3.1</v>
      </c>
      <c r="Z123" s="23">
        <v>7.4</v>
      </c>
      <c r="AA123" s="23">
        <v>1.8</v>
      </c>
      <c r="AB123" s="23">
        <v>0.5</v>
      </c>
      <c r="AC123" s="23">
        <v>3.1</v>
      </c>
      <c r="AD123" s="23">
        <v>16.100000000000001</v>
      </c>
      <c r="AE123" s="23">
        <v>2.1</v>
      </c>
      <c r="AF123" s="23">
        <v>30.3</v>
      </c>
      <c r="AG123" s="23">
        <v>21.3</v>
      </c>
      <c r="AH123" s="23">
        <v>18.399999999999999</v>
      </c>
      <c r="AI123" s="23">
        <v>24.3</v>
      </c>
      <c r="AJ123" s="23">
        <v>29.7</v>
      </c>
      <c r="AK123" s="23">
        <v>0.8</v>
      </c>
      <c r="AL123" s="23">
        <v>59.1</v>
      </c>
      <c r="AM123" s="23">
        <v>9.1</v>
      </c>
      <c r="AN123" s="23">
        <v>8.9</v>
      </c>
      <c r="AO123" s="23">
        <v>9.4</v>
      </c>
      <c r="AP123" s="23">
        <v>3.3</v>
      </c>
      <c r="AQ123" s="23">
        <v>1.1000000000000001</v>
      </c>
      <c r="AR123" s="23">
        <v>5.5</v>
      </c>
      <c r="AS123" s="23">
        <v>87.1</v>
      </c>
      <c r="AT123" s="23">
        <v>84.1</v>
      </c>
      <c r="AU123" s="23">
        <v>90.2</v>
      </c>
    </row>
    <row r="124" spans="1:47" ht="15" x14ac:dyDescent="0.35">
      <c r="A124" s="13" t="s">
        <v>1240</v>
      </c>
      <c r="B124" s="45" t="s">
        <v>124</v>
      </c>
      <c r="C124" s="23">
        <v>14.5</v>
      </c>
      <c r="D124" s="23">
        <v>13.4</v>
      </c>
      <c r="E124" s="23">
        <v>17.600000000000001</v>
      </c>
      <c r="F124" s="23">
        <v>61.6</v>
      </c>
      <c r="G124" s="23">
        <v>55.1</v>
      </c>
      <c r="H124" s="23">
        <v>80.8</v>
      </c>
      <c r="I124" s="23">
        <v>2.6</v>
      </c>
      <c r="J124" s="23">
        <v>2.2999999999999998</v>
      </c>
      <c r="K124" s="23">
        <v>3.3</v>
      </c>
      <c r="L124" s="23">
        <v>3.4</v>
      </c>
      <c r="M124" s="23">
        <v>3.1</v>
      </c>
      <c r="N124" s="23">
        <v>4.2</v>
      </c>
      <c r="O124" s="23">
        <v>38.1</v>
      </c>
      <c r="P124" s="23">
        <v>38.799999999999997</v>
      </c>
      <c r="Q124" s="23">
        <v>36</v>
      </c>
      <c r="R124" s="23">
        <v>6.6</v>
      </c>
      <c r="S124" s="23">
        <v>6.8</v>
      </c>
      <c r="T124" s="23">
        <v>6</v>
      </c>
      <c r="U124" s="23">
        <v>18.7</v>
      </c>
      <c r="V124" s="23">
        <v>3.1</v>
      </c>
      <c r="W124" s="23">
        <v>64.599999999999994</v>
      </c>
      <c r="X124" s="23">
        <v>4.5999999999999996</v>
      </c>
      <c r="Y124" s="23">
        <v>3.2</v>
      </c>
      <c r="Z124" s="23">
        <v>8.6999999999999993</v>
      </c>
      <c r="AA124" s="23">
        <v>0.5</v>
      </c>
      <c r="AB124" s="23">
        <v>0.4</v>
      </c>
      <c r="AC124" s="23">
        <v>1</v>
      </c>
      <c r="AD124" s="23">
        <v>1.1000000000000001</v>
      </c>
      <c r="AE124" s="23">
        <v>0.4</v>
      </c>
      <c r="AF124" s="23">
        <v>3.2</v>
      </c>
      <c r="AG124" s="23">
        <v>19.100000000000001</v>
      </c>
      <c r="AH124" s="23">
        <v>16.8</v>
      </c>
      <c r="AI124" s="23">
        <v>25.7</v>
      </c>
      <c r="AJ124" s="23">
        <v>15.9</v>
      </c>
      <c r="AK124" s="23">
        <v>2.7</v>
      </c>
      <c r="AL124" s="23">
        <v>54.7</v>
      </c>
      <c r="AM124" s="23">
        <v>13.4</v>
      </c>
      <c r="AN124" s="23">
        <v>13.8</v>
      </c>
      <c r="AO124" s="23">
        <v>12.5</v>
      </c>
      <c r="AP124" s="23">
        <v>2.4</v>
      </c>
      <c r="AQ124" s="23">
        <v>1.3</v>
      </c>
      <c r="AR124" s="23">
        <v>5.8</v>
      </c>
      <c r="AS124" s="23">
        <v>84.3</v>
      </c>
      <c r="AT124" s="23">
        <v>83.1</v>
      </c>
      <c r="AU124" s="23">
        <v>87.9</v>
      </c>
    </row>
    <row r="125" spans="1:47" ht="15" x14ac:dyDescent="0.35">
      <c r="A125" s="13" t="s">
        <v>1241</v>
      </c>
      <c r="B125" s="45" t="s">
        <v>125</v>
      </c>
      <c r="C125" s="23">
        <v>16.600000000000001</v>
      </c>
      <c r="D125" s="23">
        <v>9</v>
      </c>
      <c r="E125" s="23">
        <v>20.6</v>
      </c>
      <c r="F125" s="23">
        <v>76.7</v>
      </c>
      <c r="G125" s="23">
        <v>57.4</v>
      </c>
      <c r="H125" s="23">
        <v>86.9</v>
      </c>
      <c r="I125" s="23">
        <v>1.4</v>
      </c>
      <c r="J125" s="23">
        <v>0.9</v>
      </c>
      <c r="K125" s="23">
        <v>1.6</v>
      </c>
      <c r="L125" s="23">
        <v>3.3</v>
      </c>
      <c r="M125" s="23">
        <v>6.2</v>
      </c>
      <c r="N125" s="23">
        <v>1.7</v>
      </c>
      <c r="O125" s="23">
        <v>33.200000000000003</v>
      </c>
      <c r="P125" s="23">
        <v>35.6</v>
      </c>
      <c r="Q125" s="23">
        <v>31.9</v>
      </c>
      <c r="R125" s="23">
        <v>6.5</v>
      </c>
      <c r="S125" s="23">
        <v>7.8</v>
      </c>
      <c r="T125" s="23">
        <v>5.8</v>
      </c>
      <c r="U125" s="23">
        <v>47.8</v>
      </c>
      <c r="V125" s="23">
        <v>25.4</v>
      </c>
      <c r="W125" s="23">
        <v>59.5</v>
      </c>
      <c r="X125" s="23">
        <v>5.2</v>
      </c>
      <c r="Y125" s="23">
        <v>2</v>
      </c>
      <c r="Z125" s="23">
        <v>6.9</v>
      </c>
      <c r="AA125" s="23">
        <v>0.6</v>
      </c>
      <c r="AB125" s="23">
        <v>0.9</v>
      </c>
      <c r="AC125" s="23">
        <v>0.4</v>
      </c>
      <c r="AD125" s="23">
        <v>6.5</v>
      </c>
      <c r="AE125" s="23">
        <v>0.4</v>
      </c>
      <c r="AF125" s="23">
        <v>9.6999999999999993</v>
      </c>
      <c r="AG125" s="23">
        <v>17.3</v>
      </c>
      <c r="AH125" s="23">
        <v>12.7</v>
      </c>
      <c r="AI125" s="23">
        <v>19.7</v>
      </c>
      <c r="AJ125" s="23">
        <v>42.5</v>
      </c>
      <c r="AK125" s="23">
        <v>0.6</v>
      </c>
      <c r="AL125" s="23">
        <v>64.5</v>
      </c>
      <c r="AM125" s="23">
        <v>12.2</v>
      </c>
      <c r="AN125" s="23">
        <v>13</v>
      </c>
      <c r="AO125" s="23">
        <v>11.7</v>
      </c>
      <c r="AP125" s="23">
        <v>2.4</v>
      </c>
      <c r="AQ125" s="23">
        <v>1.1000000000000001</v>
      </c>
      <c r="AR125" s="23">
        <v>3.1</v>
      </c>
      <c r="AS125" s="23">
        <v>87.7</v>
      </c>
      <c r="AT125" s="23">
        <v>83.5</v>
      </c>
      <c r="AU125" s="23">
        <v>90</v>
      </c>
    </row>
    <row r="126" spans="1:47" ht="15" x14ac:dyDescent="0.35">
      <c r="A126" s="13" t="s">
        <v>1242</v>
      </c>
      <c r="B126" s="45" t="s">
        <v>126</v>
      </c>
      <c r="C126" s="23">
        <v>18.100000000000001</v>
      </c>
      <c r="D126" s="23">
        <v>13.1</v>
      </c>
      <c r="E126" s="23">
        <v>24.2</v>
      </c>
      <c r="F126" s="23">
        <v>63.8</v>
      </c>
      <c r="G126" s="23">
        <v>51.9</v>
      </c>
      <c r="H126" s="23">
        <v>78.2</v>
      </c>
      <c r="I126" s="23">
        <v>3.6</v>
      </c>
      <c r="J126" s="23">
        <v>2.5</v>
      </c>
      <c r="K126" s="23">
        <v>4.9000000000000004</v>
      </c>
      <c r="L126" s="23">
        <v>5</v>
      </c>
      <c r="M126" s="23">
        <v>5.8</v>
      </c>
      <c r="N126" s="23">
        <v>4</v>
      </c>
      <c r="O126" s="23">
        <v>46.6</v>
      </c>
      <c r="P126" s="23">
        <v>52.6</v>
      </c>
      <c r="Q126" s="23">
        <v>39.4</v>
      </c>
      <c r="R126" s="23">
        <v>11.9</v>
      </c>
      <c r="S126" s="23">
        <v>15.4</v>
      </c>
      <c r="T126" s="23">
        <v>7.6</v>
      </c>
      <c r="U126" s="23">
        <v>19.2</v>
      </c>
      <c r="V126" s="23">
        <v>10.4</v>
      </c>
      <c r="W126" s="23">
        <v>29.9</v>
      </c>
      <c r="X126" s="23">
        <v>7.6</v>
      </c>
      <c r="Y126" s="23">
        <v>5.5</v>
      </c>
      <c r="Z126" s="23">
        <v>10</v>
      </c>
      <c r="AA126" s="23">
        <v>17.3</v>
      </c>
      <c r="AB126" s="23">
        <v>29.8</v>
      </c>
      <c r="AC126" s="23">
        <v>2.1</v>
      </c>
      <c r="AD126" s="23">
        <v>19</v>
      </c>
      <c r="AE126" s="23">
        <v>12.1</v>
      </c>
      <c r="AF126" s="23">
        <v>27.2</v>
      </c>
      <c r="AG126" s="23">
        <v>25.1</v>
      </c>
      <c r="AH126" s="23">
        <v>23.3</v>
      </c>
      <c r="AI126" s="23">
        <v>27.4</v>
      </c>
      <c r="AJ126" s="23">
        <v>11.4</v>
      </c>
      <c r="AK126" s="23">
        <v>8.4</v>
      </c>
      <c r="AL126" s="23">
        <v>15.1</v>
      </c>
      <c r="AM126" s="23">
        <v>23.1</v>
      </c>
      <c r="AN126" s="23">
        <v>23</v>
      </c>
      <c r="AO126" s="23">
        <v>23.3</v>
      </c>
      <c r="AP126" s="23">
        <v>2</v>
      </c>
      <c r="AQ126" s="23">
        <v>0.8</v>
      </c>
      <c r="AR126" s="23">
        <v>3.4</v>
      </c>
      <c r="AS126" s="23">
        <v>81.900000000000006</v>
      </c>
      <c r="AT126" s="23">
        <v>79.8</v>
      </c>
      <c r="AU126" s="23">
        <v>84.4</v>
      </c>
    </row>
    <row r="127" spans="1:47" ht="15" x14ac:dyDescent="0.35">
      <c r="A127" s="13" t="s">
        <v>1243</v>
      </c>
      <c r="B127" s="45" t="s">
        <v>127</v>
      </c>
      <c r="C127" s="23">
        <v>24.4</v>
      </c>
      <c r="D127" s="23">
        <v>17.5</v>
      </c>
      <c r="E127" s="23">
        <v>30.3</v>
      </c>
      <c r="F127" s="23">
        <v>72.599999999999994</v>
      </c>
      <c r="G127" s="23">
        <v>61.5</v>
      </c>
      <c r="H127" s="23">
        <v>82</v>
      </c>
      <c r="I127" s="23">
        <v>3.9</v>
      </c>
      <c r="J127" s="23">
        <v>2.2999999999999998</v>
      </c>
      <c r="K127" s="23">
        <v>5.2</v>
      </c>
      <c r="L127" s="23">
        <v>4.7</v>
      </c>
      <c r="M127" s="23">
        <v>5.4</v>
      </c>
      <c r="N127" s="23">
        <v>4.0999999999999996</v>
      </c>
      <c r="O127" s="23">
        <v>49.2</v>
      </c>
      <c r="P127" s="23">
        <v>48.8</v>
      </c>
      <c r="Q127" s="23">
        <v>49.5</v>
      </c>
      <c r="R127" s="23">
        <v>15</v>
      </c>
      <c r="S127" s="23">
        <v>16.600000000000001</v>
      </c>
      <c r="T127" s="23">
        <v>13.6</v>
      </c>
      <c r="U127" s="23">
        <v>42.2</v>
      </c>
      <c r="V127" s="23">
        <v>27.6</v>
      </c>
      <c r="W127" s="23">
        <v>54.7</v>
      </c>
      <c r="X127" s="23">
        <v>7.5</v>
      </c>
      <c r="Y127" s="23">
        <v>5.2</v>
      </c>
      <c r="Z127" s="23">
        <v>9.5</v>
      </c>
      <c r="AA127" s="23">
        <v>14.3</v>
      </c>
      <c r="AB127" s="23">
        <v>14.9</v>
      </c>
      <c r="AC127" s="23">
        <v>13.7</v>
      </c>
      <c r="AD127" s="23">
        <v>33.700000000000003</v>
      </c>
      <c r="AE127" s="23">
        <v>6.8</v>
      </c>
      <c r="AF127" s="23">
        <v>56.7</v>
      </c>
      <c r="AG127" s="23">
        <v>29.9</v>
      </c>
      <c r="AH127" s="23">
        <v>24.8</v>
      </c>
      <c r="AI127" s="23">
        <v>34.200000000000003</v>
      </c>
      <c r="AJ127" s="23">
        <v>30.5</v>
      </c>
      <c r="AK127" s="23">
        <v>12</v>
      </c>
      <c r="AL127" s="23">
        <v>46.4</v>
      </c>
      <c r="AM127" s="23">
        <v>13.6</v>
      </c>
      <c r="AN127" s="23">
        <v>13.2</v>
      </c>
      <c r="AO127" s="23">
        <v>14</v>
      </c>
      <c r="AP127" s="23">
        <v>2.5</v>
      </c>
      <c r="AQ127" s="23">
        <v>1.9</v>
      </c>
      <c r="AR127" s="23">
        <v>3.1</v>
      </c>
      <c r="AS127" s="23">
        <v>91.1</v>
      </c>
      <c r="AT127" s="23">
        <v>90.2</v>
      </c>
      <c r="AU127" s="23">
        <v>91.9</v>
      </c>
    </row>
    <row r="128" spans="1:47" ht="15" x14ac:dyDescent="0.35">
      <c r="A128" s="13" t="s">
        <v>1244</v>
      </c>
      <c r="B128" s="45" t="s">
        <v>128</v>
      </c>
      <c r="C128" s="23">
        <v>5.2</v>
      </c>
      <c r="D128" s="23">
        <v>5.2</v>
      </c>
      <c r="E128" s="23">
        <v>21.4</v>
      </c>
      <c r="F128" s="23">
        <v>29</v>
      </c>
      <c r="G128" s="23">
        <v>29</v>
      </c>
      <c r="H128" s="23">
        <v>65</v>
      </c>
      <c r="I128" s="23">
        <v>2.4</v>
      </c>
      <c r="J128" s="23">
        <v>2.4</v>
      </c>
      <c r="K128" s="23">
        <v>5</v>
      </c>
      <c r="L128" s="23">
        <v>3</v>
      </c>
      <c r="M128" s="23">
        <v>3</v>
      </c>
      <c r="N128" s="23">
        <v>1.4</v>
      </c>
      <c r="O128" s="23">
        <v>29.7</v>
      </c>
      <c r="P128" s="23">
        <v>29.7</v>
      </c>
      <c r="Q128" s="23">
        <v>28.6</v>
      </c>
      <c r="R128" s="23">
        <v>13.5</v>
      </c>
      <c r="S128" s="23">
        <v>13.5</v>
      </c>
      <c r="T128" s="23">
        <v>15.5</v>
      </c>
      <c r="U128" s="23">
        <v>2.1</v>
      </c>
      <c r="V128" s="23">
        <v>2.1</v>
      </c>
      <c r="W128" s="23">
        <v>40.9</v>
      </c>
      <c r="X128" s="23">
        <v>5</v>
      </c>
      <c r="Y128" s="23">
        <v>5</v>
      </c>
      <c r="Z128" s="23">
        <v>6.4</v>
      </c>
      <c r="AA128" s="23">
        <v>1.5</v>
      </c>
      <c r="AB128" s="23">
        <v>1.5</v>
      </c>
      <c r="AC128" s="23">
        <v>12.3</v>
      </c>
      <c r="AD128" s="23">
        <v>1.4</v>
      </c>
      <c r="AE128" s="23">
        <v>1.4</v>
      </c>
      <c r="AF128" s="23">
        <v>23.6</v>
      </c>
      <c r="AG128" s="23">
        <v>16.100000000000001</v>
      </c>
      <c r="AH128" s="23">
        <v>16.100000000000001</v>
      </c>
      <c r="AI128" s="23">
        <v>23.2</v>
      </c>
      <c r="AJ128" s="23">
        <v>1</v>
      </c>
      <c r="AK128" s="23">
        <v>1</v>
      </c>
      <c r="AL128" s="23">
        <v>53.2</v>
      </c>
      <c r="AM128" s="23">
        <v>20.100000000000001</v>
      </c>
      <c r="AN128" s="23">
        <v>20.100000000000001</v>
      </c>
      <c r="AO128" s="23">
        <v>22.3</v>
      </c>
      <c r="AP128" s="23">
        <v>0.6</v>
      </c>
      <c r="AQ128" s="23">
        <v>0.6</v>
      </c>
      <c r="AR128" s="23">
        <v>2.7</v>
      </c>
      <c r="AS128" s="23">
        <v>84.6</v>
      </c>
      <c r="AT128" s="23">
        <v>84.6</v>
      </c>
      <c r="AU128" s="23">
        <v>87.3</v>
      </c>
    </row>
    <row r="129" spans="1:47" ht="15" x14ac:dyDescent="0.35">
      <c r="A129" s="13" t="s">
        <v>1245</v>
      </c>
      <c r="B129" s="45" t="s">
        <v>129</v>
      </c>
      <c r="C129" s="23">
        <v>11.2</v>
      </c>
      <c r="D129" s="23">
        <v>10.199999999999999</v>
      </c>
      <c r="E129" s="23">
        <v>15.7</v>
      </c>
      <c r="F129" s="23">
        <v>42.8</v>
      </c>
      <c r="G129" s="23">
        <v>40.1</v>
      </c>
      <c r="H129" s="23">
        <v>55.9</v>
      </c>
      <c r="I129" s="23">
        <v>2</v>
      </c>
      <c r="J129" s="23">
        <v>1.9</v>
      </c>
      <c r="K129" s="23">
        <v>2.4</v>
      </c>
      <c r="L129" s="23">
        <v>5.3</v>
      </c>
      <c r="M129" s="23">
        <v>4.5</v>
      </c>
      <c r="N129" s="23">
        <v>9.1</v>
      </c>
      <c r="O129" s="23">
        <v>41</v>
      </c>
      <c r="P129" s="23">
        <v>41.1</v>
      </c>
      <c r="Q129" s="23">
        <v>40.799999999999997</v>
      </c>
      <c r="R129" s="23">
        <v>19.3</v>
      </c>
      <c r="S129" s="23">
        <v>20.8</v>
      </c>
      <c r="T129" s="23">
        <v>12</v>
      </c>
      <c r="U129" s="23">
        <v>48.4</v>
      </c>
      <c r="V129" s="23">
        <v>56.4</v>
      </c>
      <c r="W129" s="23">
        <v>9.4</v>
      </c>
      <c r="X129" s="23">
        <v>3.5</v>
      </c>
      <c r="Y129" s="23">
        <v>3.3</v>
      </c>
      <c r="Z129" s="23">
        <v>4.7</v>
      </c>
      <c r="AA129" s="23">
        <v>4.3</v>
      </c>
      <c r="AB129" s="23">
        <v>3.9</v>
      </c>
      <c r="AC129" s="23">
        <v>6</v>
      </c>
      <c r="AD129" s="23">
        <v>5.4</v>
      </c>
      <c r="AE129" s="23">
        <v>4.7</v>
      </c>
      <c r="AF129" s="23">
        <v>8.6</v>
      </c>
      <c r="AG129" s="23">
        <v>16.5</v>
      </c>
      <c r="AH129" s="23">
        <v>15.7</v>
      </c>
      <c r="AI129" s="23">
        <v>20.2</v>
      </c>
      <c r="AJ129" s="23">
        <v>8.9</v>
      </c>
      <c r="AK129" s="23">
        <v>7.1</v>
      </c>
      <c r="AL129" s="23">
        <v>17.600000000000001</v>
      </c>
      <c r="AM129" s="23">
        <v>21.5</v>
      </c>
      <c r="AN129" s="23">
        <v>21.3</v>
      </c>
      <c r="AO129" s="23">
        <v>22.6</v>
      </c>
      <c r="AP129" s="23">
        <v>0.5</v>
      </c>
      <c r="AQ129" s="23">
        <v>0.5</v>
      </c>
      <c r="AR129" s="23">
        <v>0.7</v>
      </c>
      <c r="AS129" s="23">
        <v>87.6</v>
      </c>
      <c r="AT129" s="23">
        <v>87.4</v>
      </c>
      <c r="AU129" s="23">
        <v>88.3</v>
      </c>
    </row>
    <row r="130" spans="1:47" ht="15" x14ac:dyDescent="0.35">
      <c r="A130" s="13" t="s">
        <v>1246</v>
      </c>
      <c r="B130" s="45" t="s">
        <v>130</v>
      </c>
      <c r="C130" s="23">
        <v>26.2</v>
      </c>
      <c r="D130" s="23">
        <v>25.3</v>
      </c>
      <c r="E130" s="23">
        <v>32.4</v>
      </c>
      <c r="F130" s="23">
        <v>68.3</v>
      </c>
      <c r="G130" s="23">
        <v>66.8</v>
      </c>
      <c r="H130" s="23">
        <v>78.599999999999994</v>
      </c>
      <c r="I130" s="23">
        <v>3</v>
      </c>
      <c r="J130" s="23">
        <v>2.8</v>
      </c>
      <c r="K130" s="23">
        <v>4.5</v>
      </c>
      <c r="L130" s="23">
        <v>0.4</v>
      </c>
      <c r="M130" s="23">
        <v>0.3</v>
      </c>
      <c r="N130" s="23">
        <v>0.8</v>
      </c>
      <c r="O130" s="23">
        <v>66.8</v>
      </c>
      <c r="P130" s="23">
        <v>67.8</v>
      </c>
      <c r="Q130" s="23">
        <v>60.1</v>
      </c>
      <c r="R130" s="23">
        <v>25.7</v>
      </c>
      <c r="S130" s="23">
        <v>26.5</v>
      </c>
      <c r="T130" s="23">
        <v>19.899999999999999</v>
      </c>
      <c r="U130" s="23">
        <v>85</v>
      </c>
      <c r="V130" s="23">
        <v>94.8</v>
      </c>
      <c r="W130" s="23">
        <v>18.899999999999999</v>
      </c>
      <c r="X130" s="23">
        <v>8.8000000000000007</v>
      </c>
      <c r="Y130" s="23">
        <v>8.6999999999999993</v>
      </c>
      <c r="Z130" s="23">
        <v>9.6</v>
      </c>
      <c r="AA130" s="23">
        <v>1.5</v>
      </c>
      <c r="AB130" s="23">
        <v>1.4</v>
      </c>
      <c r="AC130" s="23">
        <v>2.1</v>
      </c>
      <c r="AD130" s="23">
        <v>8.3000000000000007</v>
      </c>
      <c r="AE130" s="23">
        <v>8</v>
      </c>
      <c r="AF130" s="23">
        <v>10.7</v>
      </c>
      <c r="AG130" s="23">
        <v>24.1</v>
      </c>
      <c r="AH130" s="23">
        <v>24</v>
      </c>
      <c r="AI130" s="23">
        <v>24.8</v>
      </c>
      <c r="AJ130" s="23">
        <v>14.6</v>
      </c>
      <c r="AK130" s="23">
        <v>16</v>
      </c>
      <c r="AL130" s="23">
        <v>5.6</v>
      </c>
      <c r="AM130" s="23">
        <v>17.399999999999999</v>
      </c>
      <c r="AN130" s="23">
        <v>16.899999999999999</v>
      </c>
      <c r="AO130" s="23">
        <v>20.8</v>
      </c>
      <c r="AP130" s="23">
        <v>0.6</v>
      </c>
      <c r="AQ130" s="23">
        <v>0.4</v>
      </c>
      <c r="AR130" s="23">
        <v>1.5</v>
      </c>
      <c r="AS130" s="23">
        <v>95.3</v>
      </c>
      <c r="AT130" s="23">
        <v>95.4</v>
      </c>
      <c r="AU130" s="23">
        <v>94.5</v>
      </c>
    </row>
    <row r="131" spans="1:47" ht="15" x14ac:dyDescent="0.35">
      <c r="A131" s="13" t="s">
        <v>1247</v>
      </c>
      <c r="B131" s="45" t="s">
        <v>131</v>
      </c>
      <c r="C131" s="23">
        <v>34.9</v>
      </c>
      <c r="D131" s="23">
        <v>36.1</v>
      </c>
      <c r="E131" s="23">
        <v>31.8</v>
      </c>
      <c r="F131" s="23">
        <v>71.099999999999994</v>
      </c>
      <c r="G131" s="23">
        <v>70.3</v>
      </c>
      <c r="H131" s="23">
        <v>73.5</v>
      </c>
      <c r="I131" s="23">
        <v>2.2999999999999998</v>
      </c>
      <c r="J131" s="23">
        <v>2.1</v>
      </c>
      <c r="K131" s="23">
        <v>2.8</v>
      </c>
      <c r="L131" s="23">
        <v>2.6</v>
      </c>
      <c r="M131" s="23">
        <v>1.9</v>
      </c>
      <c r="N131" s="23">
        <v>4.5999999999999996</v>
      </c>
      <c r="O131" s="23">
        <v>55.6</v>
      </c>
      <c r="P131" s="23">
        <v>55</v>
      </c>
      <c r="Q131" s="23">
        <v>57</v>
      </c>
      <c r="R131" s="23">
        <v>27.9</v>
      </c>
      <c r="S131" s="23">
        <v>30.5</v>
      </c>
      <c r="T131" s="23">
        <v>20.9</v>
      </c>
      <c r="U131" s="23">
        <v>23.6</v>
      </c>
      <c r="V131" s="23">
        <v>22.8</v>
      </c>
      <c r="W131" s="23">
        <v>25.7</v>
      </c>
      <c r="X131" s="23">
        <v>10.1</v>
      </c>
      <c r="Y131" s="23">
        <v>10.8</v>
      </c>
      <c r="Z131" s="23">
        <v>8.1</v>
      </c>
      <c r="AA131" s="23">
        <v>0.8</v>
      </c>
      <c r="AB131" s="23">
        <v>0.7</v>
      </c>
      <c r="AC131" s="23">
        <v>1.1000000000000001</v>
      </c>
      <c r="AD131" s="23">
        <v>4.8</v>
      </c>
      <c r="AE131" s="23">
        <v>4</v>
      </c>
      <c r="AF131" s="23">
        <v>7.1</v>
      </c>
      <c r="AG131" s="23">
        <v>17.600000000000001</v>
      </c>
      <c r="AH131" s="23">
        <v>17.399999999999999</v>
      </c>
      <c r="AI131" s="23">
        <v>18</v>
      </c>
      <c r="AJ131" s="23">
        <v>10.9</v>
      </c>
      <c r="AK131" s="23">
        <v>8.6</v>
      </c>
      <c r="AL131" s="23">
        <v>17.100000000000001</v>
      </c>
      <c r="AM131" s="23">
        <v>13</v>
      </c>
      <c r="AN131" s="23">
        <v>11.9</v>
      </c>
      <c r="AO131" s="23">
        <v>16.2</v>
      </c>
      <c r="AP131" s="23">
        <v>1</v>
      </c>
      <c r="AQ131" s="23">
        <v>1</v>
      </c>
      <c r="AR131" s="23">
        <v>1.1000000000000001</v>
      </c>
      <c r="AS131" s="23">
        <v>94</v>
      </c>
      <c r="AT131" s="23">
        <v>93.4</v>
      </c>
      <c r="AU131" s="23">
        <v>95.6</v>
      </c>
    </row>
    <row r="132" spans="1:47" ht="15" x14ac:dyDescent="0.35">
      <c r="A132" s="13" t="s">
        <v>1248</v>
      </c>
      <c r="B132" s="45" t="s">
        <v>132</v>
      </c>
      <c r="C132" s="23">
        <v>8.1</v>
      </c>
      <c r="D132" s="23">
        <v>7.2</v>
      </c>
      <c r="E132" s="23">
        <v>23.9</v>
      </c>
      <c r="F132" s="23">
        <v>40.1</v>
      </c>
      <c r="G132" s="23">
        <v>38.4</v>
      </c>
      <c r="H132" s="23">
        <v>68.5</v>
      </c>
      <c r="I132" s="23">
        <v>2.8</v>
      </c>
      <c r="J132" s="23">
        <v>2.8</v>
      </c>
      <c r="K132" s="23">
        <v>2.9</v>
      </c>
      <c r="L132" s="23">
        <v>1.3</v>
      </c>
      <c r="M132" s="23">
        <v>1.4</v>
      </c>
      <c r="N132" s="23">
        <v>0.2</v>
      </c>
      <c r="O132" s="23">
        <v>40.5</v>
      </c>
      <c r="P132" s="23">
        <v>40.299999999999997</v>
      </c>
      <c r="Q132" s="23">
        <v>43.7</v>
      </c>
      <c r="R132" s="23">
        <v>17.8</v>
      </c>
      <c r="S132" s="23">
        <v>18</v>
      </c>
      <c r="T132" s="23">
        <v>14.5</v>
      </c>
      <c r="U132" s="23">
        <v>12.9</v>
      </c>
      <c r="V132" s="23">
        <v>13</v>
      </c>
      <c r="W132" s="23">
        <v>12</v>
      </c>
      <c r="X132" s="23">
        <v>7.7</v>
      </c>
      <c r="Y132" s="23">
        <v>7.8</v>
      </c>
      <c r="Z132" s="23">
        <v>6.4</v>
      </c>
      <c r="AA132" s="23">
        <v>3.4</v>
      </c>
      <c r="AB132" s="23">
        <v>3.5</v>
      </c>
      <c r="AC132" s="23">
        <v>2</v>
      </c>
      <c r="AD132" s="23">
        <v>2.6</v>
      </c>
      <c r="AE132" s="23">
        <v>2</v>
      </c>
      <c r="AF132" s="23">
        <v>12.9</v>
      </c>
      <c r="AG132" s="23">
        <v>14.3</v>
      </c>
      <c r="AH132" s="23">
        <v>14</v>
      </c>
      <c r="AI132" s="23">
        <v>19.2</v>
      </c>
      <c r="AJ132" s="23">
        <v>3.3</v>
      </c>
      <c r="AK132" s="23">
        <v>2.2000000000000002</v>
      </c>
      <c r="AL132" s="23">
        <v>21.7</v>
      </c>
      <c r="AM132" s="23">
        <v>17.399999999999999</v>
      </c>
      <c r="AN132" s="23">
        <v>17.5</v>
      </c>
      <c r="AO132" s="23">
        <v>15.7</v>
      </c>
      <c r="AP132" s="23">
        <v>0.5</v>
      </c>
      <c r="AQ132" s="23">
        <v>0.5</v>
      </c>
      <c r="AR132" s="23">
        <v>0.8</v>
      </c>
      <c r="AS132" s="23">
        <v>85</v>
      </c>
      <c r="AT132" s="23">
        <v>84.7</v>
      </c>
      <c r="AU132" s="23">
        <v>90.2</v>
      </c>
    </row>
    <row r="133" spans="1:47" ht="15" x14ac:dyDescent="0.35">
      <c r="A133" s="13" t="s">
        <v>1249</v>
      </c>
      <c r="B133" s="45" t="s">
        <v>133</v>
      </c>
      <c r="C133" s="23">
        <v>17.8</v>
      </c>
      <c r="D133" s="23">
        <v>16.5</v>
      </c>
      <c r="E133" s="23">
        <v>20</v>
      </c>
      <c r="F133" s="23">
        <v>53.6</v>
      </c>
      <c r="G133" s="23">
        <v>49.5</v>
      </c>
      <c r="H133" s="23">
        <v>60.7</v>
      </c>
      <c r="I133" s="23">
        <v>2.2999999999999998</v>
      </c>
      <c r="J133" s="23">
        <v>2.2999999999999998</v>
      </c>
      <c r="K133" s="23">
        <v>2.2999999999999998</v>
      </c>
      <c r="L133" s="23">
        <v>2.2000000000000002</v>
      </c>
      <c r="M133" s="23">
        <v>1.9</v>
      </c>
      <c r="N133" s="23">
        <v>2.6</v>
      </c>
      <c r="O133" s="23">
        <v>38</v>
      </c>
      <c r="P133" s="23">
        <v>37.799999999999997</v>
      </c>
      <c r="Q133" s="23">
        <v>38.4</v>
      </c>
      <c r="R133" s="23">
        <v>15.8</v>
      </c>
      <c r="S133" s="23">
        <v>18.2</v>
      </c>
      <c r="T133" s="23">
        <v>11.6</v>
      </c>
      <c r="U133" s="23">
        <v>67.099999999999994</v>
      </c>
      <c r="V133" s="23">
        <v>99</v>
      </c>
      <c r="W133" s="23">
        <v>11.8</v>
      </c>
      <c r="X133" s="23">
        <v>8.1</v>
      </c>
      <c r="Y133" s="23">
        <v>7.8</v>
      </c>
      <c r="Z133" s="23">
        <v>8.6</v>
      </c>
      <c r="AA133" s="23">
        <v>1.5</v>
      </c>
      <c r="AB133" s="23">
        <v>0.8</v>
      </c>
      <c r="AC133" s="23">
        <v>2.7</v>
      </c>
      <c r="AD133" s="23">
        <v>4.7</v>
      </c>
      <c r="AE133" s="23">
        <v>2.8</v>
      </c>
      <c r="AF133" s="23">
        <v>8</v>
      </c>
      <c r="AG133" s="23">
        <v>14.2</v>
      </c>
      <c r="AH133" s="23">
        <v>14.3</v>
      </c>
      <c r="AI133" s="23">
        <v>14.1</v>
      </c>
      <c r="AJ133" s="23">
        <v>7</v>
      </c>
      <c r="AK133" s="23">
        <v>4.4000000000000004</v>
      </c>
      <c r="AL133" s="23">
        <v>11.6</v>
      </c>
      <c r="AM133" s="23">
        <v>12.7</v>
      </c>
      <c r="AN133" s="23">
        <v>13.2</v>
      </c>
      <c r="AO133" s="23">
        <v>12</v>
      </c>
      <c r="AP133" s="23">
        <v>1.1000000000000001</v>
      </c>
      <c r="AQ133" s="23">
        <v>1</v>
      </c>
      <c r="AR133" s="23">
        <v>1.3</v>
      </c>
      <c r="AS133" s="23">
        <v>91.2</v>
      </c>
      <c r="AT133" s="23">
        <v>91.9</v>
      </c>
      <c r="AU133" s="23">
        <v>90</v>
      </c>
    </row>
    <row r="134" spans="1:47" ht="15" x14ac:dyDescent="0.35">
      <c r="A134" s="13" t="s">
        <v>1250</v>
      </c>
      <c r="B134" s="45" t="s">
        <v>134</v>
      </c>
      <c r="C134" s="23">
        <v>25.8</v>
      </c>
      <c r="D134" s="23">
        <v>20.8</v>
      </c>
      <c r="E134" s="23">
        <v>31</v>
      </c>
      <c r="F134" s="23">
        <v>65.7</v>
      </c>
      <c r="G134" s="23">
        <v>61.4</v>
      </c>
      <c r="H134" s="23">
        <v>70.2</v>
      </c>
      <c r="I134" s="23">
        <v>3.4</v>
      </c>
      <c r="J134" s="23">
        <v>3.5</v>
      </c>
      <c r="K134" s="23">
        <v>3.3</v>
      </c>
      <c r="L134" s="23">
        <v>5.2</v>
      </c>
      <c r="M134" s="23">
        <v>5.4</v>
      </c>
      <c r="N134" s="23">
        <v>4.9000000000000004</v>
      </c>
      <c r="O134" s="23">
        <v>51</v>
      </c>
      <c r="P134" s="23">
        <v>51.4</v>
      </c>
      <c r="Q134" s="23">
        <v>50.6</v>
      </c>
      <c r="R134" s="23">
        <v>19.8</v>
      </c>
      <c r="S134" s="23">
        <v>25.8</v>
      </c>
      <c r="T134" s="23">
        <v>13.6</v>
      </c>
      <c r="U134" s="23">
        <v>29.5</v>
      </c>
      <c r="V134" s="23">
        <v>46.1</v>
      </c>
      <c r="W134" s="23">
        <v>12.2</v>
      </c>
      <c r="X134" s="23">
        <v>5.8</v>
      </c>
      <c r="Y134" s="23">
        <v>6.3</v>
      </c>
      <c r="Z134" s="23">
        <v>5.4</v>
      </c>
      <c r="AA134" s="23">
        <v>3.2</v>
      </c>
      <c r="AB134" s="23">
        <v>4.4000000000000004</v>
      </c>
      <c r="AC134" s="23">
        <v>2</v>
      </c>
      <c r="AD134" s="23">
        <v>13.9</v>
      </c>
      <c r="AE134" s="23">
        <v>12.8</v>
      </c>
      <c r="AF134" s="23">
        <v>15.1</v>
      </c>
      <c r="AG134" s="23">
        <v>19.2</v>
      </c>
      <c r="AH134" s="23">
        <v>19.399999999999999</v>
      </c>
      <c r="AI134" s="23">
        <v>19</v>
      </c>
      <c r="AJ134" s="23">
        <v>41.8</v>
      </c>
      <c r="AK134" s="23">
        <v>8.9</v>
      </c>
      <c r="AL134" s="23">
        <v>76.099999999999994</v>
      </c>
      <c r="AM134" s="23">
        <v>20.5</v>
      </c>
      <c r="AN134" s="23">
        <v>20.5</v>
      </c>
      <c r="AO134" s="23">
        <v>20.5</v>
      </c>
      <c r="AP134" s="23">
        <v>0.9</v>
      </c>
      <c r="AQ134" s="23">
        <v>0.9</v>
      </c>
      <c r="AR134" s="23">
        <v>0.8</v>
      </c>
      <c r="AS134" s="23">
        <v>93.2</v>
      </c>
      <c r="AT134" s="23">
        <v>93.2</v>
      </c>
      <c r="AU134" s="23">
        <v>93.4</v>
      </c>
    </row>
    <row r="135" spans="1:47" ht="15" x14ac:dyDescent="0.35">
      <c r="A135" s="13" t="s">
        <v>1251</v>
      </c>
      <c r="B135" s="45" t="s">
        <v>135</v>
      </c>
      <c r="C135" s="23">
        <v>10.6</v>
      </c>
      <c r="D135" s="23">
        <v>10.1</v>
      </c>
      <c r="E135" s="23">
        <v>19.2</v>
      </c>
      <c r="F135" s="23">
        <v>44.2</v>
      </c>
      <c r="G135" s="23">
        <v>43.4</v>
      </c>
      <c r="H135" s="23">
        <v>56.5</v>
      </c>
      <c r="I135" s="23">
        <v>3</v>
      </c>
      <c r="J135" s="23">
        <v>2.9</v>
      </c>
      <c r="K135" s="23">
        <v>3.1</v>
      </c>
      <c r="L135" s="23">
        <v>5</v>
      </c>
      <c r="M135" s="23">
        <v>5.3</v>
      </c>
      <c r="N135" s="23">
        <v>1.3</v>
      </c>
      <c r="O135" s="23">
        <v>41.3</v>
      </c>
      <c r="P135" s="23">
        <v>41.2</v>
      </c>
      <c r="Q135" s="23">
        <v>43.6</v>
      </c>
      <c r="R135" s="23">
        <v>16.7</v>
      </c>
      <c r="S135" s="23">
        <v>17</v>
      </c>
      <c r="T135" s="23">
        <v>12.6</v>
      </c>
      <c r="U135" s="23">
        <v>14.3</v>
      </c>
      <c r="V135" s="23">
        <v>14.7</v>
      </c>
      <c r="W135" s="23">
        <v>7.5</v>
      </c>
      <c r="X135" s="23">
        <v>6.5</v>
      </c>
      <c r="Y135" s="23">
        <v>6.5</v>
      </c>
      <c r="Z135" s="23">
        <v>6.2</v>
      </c>
      <c r="AA135" s="23">
        <v>1.8</v>
      </c>
      <c r="AB135" s="23">
        <v>1.9</v>
      </c>
      <c r="AC135" s="23">
        <v>0.7</v>
      </c>
      <c r="AD135" s="23">
        <v>3</v>
      </c>
      <c r="AE135" s="23">
        <v>2.7</v>
      </c>
      <c r="AF135" s="23">
        <v>7.7</v>
      </c>
      <c r="AG135" s="23">
        <v>23</v>
      </c>
      <c r="AH135" s="23">
        <v>23.2</v>
      </c>
      <c r="AI135" s="23">
        <v>18.8</v>
      </c>
      <c r="AJ135" s="23">
        <v>6.2</v>
      </c>
      <c r="AK135" s="23">
        <v>3.5</v>
      </c>
      <c r="AL135" s="23">
        <v>46.1</v>
      </c>
      <c r="AM135" s="23">
        <v>17.600000000000001</v>
      </c>
      <c r="AN135" s="23">
        <v>17.5</v>
      </c>
      <c r="AO135" s="23">
        <v>20.5</v>
      </c>
      <c r="AP135" s="23">
        <v>0.7</v>
      </c>
      <c r="AQ135" s="23">
        <v>0.7</v>
      </c>
      <c r="AR135" s="23">
        <v>0.6</v>
      </c>
      <c r="AS135" s="23">
        <v>88.5</v>
      </c>
      <c r="AT135" s="23">
        <v>88.6</v>
      </c>
      <c r="AU135" s="23">
        <v>87.8</v>
      </c>
    </row>
    <row r="136" spans="1:47" ht="15" x14ac:dyDescent="0.35">
      <c r="A136" s="13" t="s">
        <v>1252</v>
      </c>
      <c r="B136" s="45" t="s">
        <v>136</v>
      </c>
      <c r="C136" s="23">
        <v>24.4</v>
      </c>
      <c r="D136" s="23">
        <v>22.3</v>
      </c>
      <c r="E136" s="23">
        <v>39.9</v>
      </c>
      <c r="F136" s="23">
        <v>59.9</v>
      </c>
      <c r="G136" s="23">
        <v>56.5</v>
      </c>
      <c r="H136" s="23">
        <v>84.5</v>
      </c>
      <c r="I136" s="23">
        <v>3.3</v>
      </c>
      <c r="J136" s="23">
        <v>3.2</v>
      </c>
      <c r="K136" s="23">
        <v>3.8</v>
      </c>
      <c r="L136" s="23">
        <v>1</v>
      </c>
      <c r="M136" s="23">
        <v>1.1000000000000001</v>
      </c>
      <c r="N136" s="23">
        <v>0.2</v>
      </c>
      <c r="O136" s="23">
        <v>53.2</v>
      </c>
      <c r="P136" s="23">
        <v>55</v>
      </c>
      <c r="Q136" s="23">
        <v>40.799999999999997</v>
      </c>
      <c r="R136" s="23">
        <v>22.5</v>
      </c>
      <c r="S136" s="23">
        <v>23.8</v>
      </c>
      <c r="T136" s="23">
        <v>13.6</v>
      </c>
      <c r="U136" s="23">
        <v>41.6</v>
      </c>
      <c r="V136" s="23">
        <v>40.6</v>
      </c>
      <c r="W136" s="23">
        <v>48.4</v>
      </c>
      <c r="X136" s="23">
        <v>8.5</v>
      </c>
      <c r="Y136" s="23">
        <v>8.4</v>
      </c>
      <c r="Z136" s="23">
        <v>9.1999999999999993</v>
      </c>
      <c r="AA136" s="23">
        <v>0.9</v>
      </c>
      <c r="AB136" s="23">
        <v>0.7</v>
      </c>
      <c r="AC136" s="23">
        <v>2.2999999999999998</v>
      </c>
      <c r="AD136" s="23">
        <v>4.2</v>
      </c>
      <c r="AE136" s="23">
        <v>3.6</v>
      </c>
      <c r="AF136" s="23">
        <v>9.1</v>
      </c>
      <c r="AG136" s="23">
        <v>21.8</v>
      </c>
      <c r="AH136" s="23">
        <v>21.1</v>
      </c>
      <c r="AI136" s="23">
        <v>26.5</v>
      </c>
      <c r="AJ136" s="23">
        <v>8.6999999999999993</v>
      </c>
      <c r="AK136" s="23">
        <v>5.8</v>
      </c>
      <c r="AL136" s="23">
        <v>29.4</v>
      </c>
      <c r="AM136" s="23">
        <v>19.8</v>
      </c>
      <c r="AN136" s="23">
        <v>20.2</v>
      </c>
      <c r="AO136" s="23">
        <v>17.399999999999999</v>
      </c>
      <c r="AP136" s="23">
        <v>1</v>
      </c>
      <c r="AQ136" s="23">
        <v>0.9</v>
      </c>
      <c r="AR136" s="23">
        <v>1.2</v>
      </c>
      <c r="AS136" s="23">
        <v>92.3</v>
      </c>
      <c r="AT136" s="23">
        <v>92.4</v>
      </c>
      <c r="AU136" s="23">
        <v>92.2</v>
      </c>
    </row>
    <row r="137" spans="1:47" ht="15" x14ac:dyDescent="0.35">
      <c r="A137" s="13" t="s">
        <v>1253</v>
      </c>
      <c r="B137" s="45" t="s">
        <v>137</v>
      </c>
      <c r="C137" s="23">
        <v>13.9</v>
      </c>
      <c r="D137" s="23">
        <v>13.1</v>
      </c>
      <c r="E137" s="23">
        <v>31.4</v>
      </c>
      <c r="F137" s="23">
        <v>48.6</v>
      </c>
      <c r="G137" s="23">
        <v>46.9</v>
      </c>
      <c r="H137" s="23">
        <v>81</v>
      </c>
      <c r="I137" s="23">
        <v>2</v>
      </c>
      <c r="J137" s="23">
        <v>2</v>
      </c>
      <c r="K137" s="23">
        <v>2.2000000000000002</v>
      </c>
      <c r="L137" s="23">
        <v>2.8</v>
      </c>
      <c r="M137" s="23">
        <v>2.7</v>
      </c>
      <c r="N137" s="23">
        <v>5.6</v>
      </c>
      <c r="O137" s="23">
        <v>51</v>
      </c>
      <c r="P137" s="23">
        <v>52.3</v>
      </c>
      <c r="Q137" s="23">
        <v>26.9</v>
      </c>
      <c r="R137" s="23">
        <v>17.899999999999999</v>
      </c>
      <c r="S137" s="23">
        <v>18.100000000000001</v>
      </c>
      <c r="T137" s="23">
        <v>13.7</v>
      </c>
      <c r="U137" s="23">
        <v>56.8</v>
      </c>
      <c r="V137" s="23">
        <v>57.9</v>
      </c>
      <c r="W137" s="23">
        <v>35.299999999999997</v>
      </c>
      <c r="X137" s="23">
        <v>6.1</v>
      </c>
      <c r="Y137" s="23">
        <v>6</v>
      </c>
      <c r="Z137" s="23">
        <v>8.4</v>
      </c>
      <c r="AA137" s="23">
        <v>4.2</v>
      </c>
      <c r="AB137" s="23">
        <v>4.0999999999999996</v>
      </c>
      <c r="AC137" s="23">
        <v>6.4</v>
      </c>
      <c r="AD137" s="23">
        <v>4.5999999999999996</v>
      </c>
      <c r="AE137" s="23">
        <v>4.3</v>
      </c>
      <c r="AF137" s="23">
        <v>11.8</v>
      </c>
      <c r="AG137" s="23">
        <v>17.5</v>
      </c>
      <c r="AH137" s="23">
        <v>17.399999999999999</v>
      </c>
      <c r="AI137" s="23">
        <v>19.899999999999999</v>
      </c>
      <c r="AJ137" s="23">
        <v>5.8</v>
      </c>
      <c r="AK137" s="23">
        <v>2.9</v>
      </c>
      <c r="AL137" s="23">
        <v>63.6</v>
      </c>
      <c r="AM137" s="23">
        <v>13.1</v>
      </c>
      <c r="AN137" s="23">
        <v>13.2</v>
      </c>
      <c r="AO137" s="23">
        <v>11.5</v>
      </c>
      <c r="AP137" s="23">
        <v>0.5</v>
      </c>
      <c r="AQ137" s="23">
        <v>0.5</v>
      </c>
      <c r="AR137" s="23">
        <v>1.4</v>
      </c>
      <c r="AS137" s="23">
        <v>86.7</v>
      </c>
      <c r="AT137" s="23">
        <v>86.5</v>
      </c>
      <c r="AU137" s="23">
        <v>89.6</v>
      </c>
    </row>
    <row r="138" spans="1:47" ht="15" x14ac:dyDescent="0.35">
      <c r="A138" s="13" t="s">
        <v>1254</v>
      </c>
      <c r="B138" s="45" t="s">
        <v>138</v>
      </c>
      <c r="C138" s="23">
        <v>26.2</v>
      </c>
      <c r="D138" s="23">
        <v>21.1</v>
      </c>
      <c r="E138" s="23">
        <v>30.4</v>
      </c>
      <c r="F138" s="23">
        <v>61.5</v>
      </c>
      <c r="G138" s="23">
        <v>46.8</v>
      </c>
      <c r="H138" s="23">
        <v>73.5</v>
      </c>
      <c r="I138" s="23">
        <v>2.6</v>
      </c>
      <c r="J138" s="23">
        <v>2</v>
      </c>
      <c r="K138" s="23">
        <v>3.1</v>
      </c>
      <c r="L138" s="23">
        <v>0.1</v>
      </c>
      <c r="M138" s="23">
        <v>0</v>
      </c>
      <c r="N138" s="23">
        <v>0.2</v>
      </c>
      <c r="O138" s="23">
        <v>40.9</v>
      </c>
      <c r="P138" s="23">
        <v>37.700000000000003</v>
      </c>
      <c r="Q138" s="23">
        <v>43.5</v>
      </c>
      <c r="R138" s="23">
        <v>14.7</v>
      </c>
      <c r="S138" s="23">
        <v>20.2</v>
      </c>
      <c r="T138" s="23">
        <v>10.199999999999999</v>
      </c>
      <c r="U138" s="23">
        <v>58.7</v>
      </c>
      <c r="V138" s="23">
        <v>98.8</v>
      </c>
      <c r="W138" s="23">
        <v>25.7</v>
      </c>
      <c r="X138" s="23">
        <v>5.9</v>
      </c>
      <c r="Y138" s="23">
        <v>6.8</v>
      </c>
      <c r="Z138" s="23">
        <v>5.0999999999999996</v>
      </c>
      <c r="AA138" s="23">
        <v>1.8</v>
      </c>
      <c r="AB138" s="23">
        <v>2.5</v>
      </c>
      <c r="AC138" s="23">
        <v>1.2</v>
      </c>
      <c r="AD138" s="23">
        <v>9.8000000000000007</v>
      </c>
      <c r="AE138" s="23">
        <v>3.6</v>
      </c>
      <c r="AF138" s="23">
        <v>14.9</v>
      </c>
      <c r="AG138" s="23">
        <v>15.4</v>
      </c>
      <c r="AH138" s="23">
        <v>13</v>
      </c>
      <c r="AI138" s="23">
        <v>17.3</v>
      </c>
      <c r="AJ138" s="23">
        <v>18</v>
      </c>
      <c r="AK138" s="23">
        <v>6.6</v>
      </c>
      <c r="AL138" s="23">
        <v>27.4</v>
      </c>
      <c r="AM138" s="23">
        <v>18.8</v>
      </c>
      <c r="AN138" s="23">
        <v>21.2</v>
      </c>
      <c r="AO138" s="23">
        <v>16.8</v>
      </c>
      <c r="AP138" s="23">
        <v>0.8</v>
      </c>
      <c r="AQ138" s="23">
        <v>0.9</v>
      </c>
      <c r="AR138" s="23">
        <v>0.7</v>
      </c>
      <c r="AS138" s="23">
        <v>87.6</v>
      </c>
      <c r="AT138" s="23">
        <v>87</v>
      </c>
      <c r="AU138" s="23">
        <v>88</v>
      </c>
    </row>
    <row r="139" spans="1:47" ht="15" x14ac:dyDescent="0.35">
      <c r="A139" s="13" t="s">
        <v>1255</v>
      </c>
      <c r="B139" s="45" t="s">
        <v>139</v>
      </c>
      <c r="C139" s="23">
        <v>13.6</v>
      </c>
      <c r="D139" s="23">
        <v>11.3</v>
      </c>
      <c r="E139" s="23">
        <v>24.5</v>
      </c>
      <c r="F139" s="23">
        <v>47.7</v>
      </c>
      <c r="G139" s="23">
        <v>43.3</v>
      </c>
      <c r="H139" s="23">
        <v>69</v>
      </c>
      <c r="I139" s="23">
        <v>1.9</v>
      </c>
      <c r="J139" s="23">
        <v>1.7</v>
      </c>
      <c r="K139" s="23">
        <v>3</v>
      </c>
      <c r="L139" s="23">
        <v>4.5999999999999996</v>
      </c>
      <c r="M139" s="23">
        <v>4.3</v>
      </c>
      <c r="N139" s="23">
        <v>5.9</v>
      </c>
      <c r="O139" s="23">
        <v>38.200000000000003</v>
      </c>
      <c r="P139" s="23">
        <v>37.799999999999997</v>
      </c>
      <c r="Q139" s="23">
        <v>40.299999999999997</v>
      </c>
      <c r="R139" s="23">
        <v>18.899999999999999</v>
      </c>
      <c r="S139" s="23">
        <v>18.899999999999999</v>
      </c>
      <c r="T139" s="23">
        <v>18.7</v>
      </c>
      <c r="U139" s="23">
        <v>37.799999999999997</v>
      </c>
      <c r="V139" s="23">
        <v>43.5</v>
      </c>
      <c r="W139" s="23">
        <v>9.9</v>
      </c>
      <c r="X139" s="23">
        <v>5.0999999999999996</v>
      </c>
      <c r="Y139" s="23">
        <v>4.5</v>
      </c>
      <c r="Z139" s="23">
        <v>7.9</v>
      </c>
      <c r="AA139" s="23">
        <v>3.6</v>
      </c>
      <c r="AB139" s="23">
        <v>3.5</v>
      </c>
      <c r="AC139" s="23">
        <v>4.0999999999999996</v>
      </c>
      <c r="AD139" s="23">
        <v>4.3</v>
      </c>
      <c r="AE139" s="23">
        <v>4.0999999999999996</v>
      </c>
      <c r="AF139" s="23">
        <v>5.3</v>
      </c>
      <c r="AG139" s="23">
        <v>18.600000000000001</v>
      </c>
      <c r="AH139" s="23">
        <v>17</v>
      </c>
      <c r="AI139" s="23">
        <v>26</v>
      </c>
      <c r="AJ139" s="23">
        <v>11.7</v>
      </c>
      <c r="AK139" s="23">
        <v>10.3</v>
      </c>
      <c r="AL139" s="23">
        <v>18.399999999999999</v>
      </c>
      <c r="AM139" s="23">
        <v>13.4</v>
      </c>
      <c r="AN139" s="23">
        <v>13.5</v>
      </c>
      <c r="AO139" s="23">
        <v>12.7</v>
      </c>
      <c r="AP139" s="23">
        <v>0.7</v>
      </c>
      <c r="AQ139" s="23">
        <v>0.5</v>
      </c>
      <c r="AR139" s="23">
        <v>1.7</v>
      </c>
      <c r="AS139" s="23">
        <v>85.3</v>
      </c>
      <c r="AT139" s="23">
        <v>84.9</v>
      </c>
      <c r="AU139" s="23">
        <v>87.1</v>
      </c>
    </row>
    <row r="140" spans="1:47" ht="15" x14ac:dyDescent="0.35">
      <c r="A140" s="13" t="s">
        <v>1256</v>
      </c>
      <c r="B140" s="45" t="s">
        <v>140</v>
      </c>
      <c r="C140" s="23">
        <v>28.7</v>
      </c>
      <c r="D140" s="23">
        <v>25.7</v>
      </c>
      <c r="E140" s="23">
        <v>33.1</v>
      </c>
      <c r="F140" s="23">
        <v>65.400000000000006</v>
      </c>
      <c r="G140" s="23">
        <v>59.6</v>
      </c>
      <c r="H140" s="23">
        <v>73.8</v>
      </c>
      <c r="I140" s="23">
        <v>2.5</v>
      </c>
      <c r="J140" s="23">
        <v>2.4</v>
      </c>
      <c r="K140" s="23">
        <v>2.8</v>
      </c>
      <c r="L140" s="23">
        <v>5.2</v>
      </c>
      <c r="M140" s="23">
        <v>5.6</v>
      </c>
      <c r="N140" s="23">
        <v>4.5999999999999996</v>
      </c>
      <c r="O140" s="23">
        <v>46.5</v>
      </c>
      <c r="P140" s="23">
        <v>44.4</v>
      </c>
      <c r="Q140" s="23">
        <v>49.5</v>
      </c>
      <c r="R140" s="23">
        <v>23.8</v>
      </c>
      <c r="S140" s="23">
        <v>27.8</v>
      </c>
      <c r="T140" s="23">
        <v>18</v>
      </c>
      <c r="U140" s="23">
        <v>19.7</v>
      </c>
      <c r="V140" s="23">
        <v>20</v>
      </c>
      <c r="W140" s="23">
        <v>19.2</v>
      </c>
      <c r="X140" s="23">
        <v>6.3</v>
      </c>
      <c r="Y140" s="23">
        <v>4.7</v>
      </c>
      <c r="Z140" s="23">
        <v>8.6</v>
      </c>
      <c r="AA140" s="23">
        <v>5.9</v>
      </c>
      <c r="AB140" s="23">
        <v>7.3</v>
      </c>
      <c r="AC140" s="23">
        <v>3.8</v>
      </c>
      <c r="AD140" s="23">
        <v>8.6999999999999993</v>
      </c>
      <c r="AE140" s="23">
        <v>6.4</v>
      </c>
      <c r="AF140" s="23">
        <v>12</v>
      </c>
      <c r="AG140" s="23">
        <v>20.6</v>
      </c>
      <c r="AH140" s="23">
        <v>20.6</v>
      </c>
      <c r="AI140" s="23">
        <v>20.5</v>
      </c>
      <c r="AJ140" s="23">
        <v>6.6</v>
      </c>
      <c r="AK140" s="23">
        <v>3.9</v>
      </c>
      <c r="AL140" s="23">
        <v>10.4</v>
      </c>
      <c r="AM140" s="23">
        <v>17.8</v>
      </c>
      <c r="AN140" s="23">
        <v>16.5</v>
      </c>
      <c r="AO140" s="23">
        <v>19.8</v>
      </c>
      <c r="AP140" s="23">
        <v>1</v>
      </c>
      <c r="AQ140" s="23">
        <v>1</v>
      </c>
      <c r="AR140" s="23">
        <v>1.1000000000000001</v>
      </c>
      <c r="AS140" s="23">
        <v>90</v>
      </c>
      <c r="AT140" s="23">
        <v>89.9</v>
      </c>
      <c r="AU140" s="23">
        <v>90</v>
      </c>
    </row>
    <row r="141" spans="1:47" ht="15" x14ac:dyDescent="0.35">
      <c r="A141" s="13" t="s">
        <v>1257</v>
      </c>
      <c r="B141" s="45" t="s">
        <v>141</v>
      </c>
      <c r="C141" s="23">
        <v>5.2</v>
      </c>
      <c r="D141" s="23">
        <v>4.5999999999999996</v>
      </c>
      <c r="E141" s="23">
        <v>9.4</v>
      </c>
      <c r="F141" s="23">
        <v>23.4</v>
      </c>
      <c r="G141" s="23">
        <v>21.1</v>
      </c>
      <c r="H141" s="23">
        <v>39</v>
      </c>
      <c r="I141" s="23">
        <v>2.6</v>
      </c>
      <c r="J141" s="23">
        <v>2.6</v>
      </c>
      <c r="K141" s="23">
        <v>3</v>
      </c>
      <c r="L141" s="23">
        <v>2</v>
      </c>
      <c r="M141" s="23">
        <v>2.2999999999999998</v>
      </c>
      <c r="N141" s="23">
        <v>0.3</v>
      </c>
      <c r="O141" s="23">
        <v>28.2</v>
      </c>
      <c r="P141" s="23">
        <v>28.1</v>
      </c>
      <c r="Q141" s="23">
        <v>29.1</v>
      </c>
      <c r="R141" s="23">
        <v>11.7</v>
      </c>
      <c r="S141" s="23">
        <v>12.1</v>
      </c>
      <c r="T141" s="23">
        <v>9.3000000000000007</v>
      </c>
      <c r="U141" s="23">
        <v>6.5</v>
      </c>
      <c r="V141" s="23">
        <v>6.8</v>
      </c>
      <c r="W141" s="23">
        <v>4.3</v>
      </c>
      <c r="X141" s="23">
        <v>3</v>
      </c>
      <c r="Y141" s="23">
        <v>3</v>
      </c>
      <c r="Z141" s="23">
        <v>3.3</v>
      </c>
      <c r="AA141" s="23">
        <v>2.7</v>
      </c>
      <c r="AB141" s="23">
        <v>3</v>
      </c>
      <c r="AC141" s="23">
        <v>0.8</v>
      </c>
      <c r="AD141" s="23">
        <v>2.2999999999999998</v>
      </c>
      <c r="AE141" s="23">
        <v>1.6</v>
      </c>
      <c r="AF141" s="23">
        <v>7.2</v>
      </c>
      <c r="AG141" s="23">
        <v>13.6</v>
      </c>
      <c r="AH141" s="23">
        <v>13.4</v>
      </c>
      <c r="AI141" s="23">
        <v>14.6</v>
      </c>
      <c r="AJ141" s="23">
        <v>4.7</v>
      </c>
      <c r="AK141" s="23">
        <v>4.7</v>
      </c>
      <c r="AL141" s="23">
        <v>4.5</v>
      </c>
      <c r="AM141" s="23">
        <v>18.5</v>
      </c>
      <c r="AN141" s="23">
        <v>18.5</v>
      </c>
      <c r="AO141" s="23">
        <v>18.399999999999999</v>
      </c>
      <c r="AP141" s="23">
        <v>0.5</v>
      </c>
      <c r="AQ141" s="23">
        <v>0.5</v>
      </c>
      <c r="AR141" s="23">
        <v>0.4</v>
      </c>
      <c r="AS141" s="23">
        <v>80.7</v>
      </c>
      <c r="AT141" s="23">
        <v>80</v>
      </c>
      <c r="AU141" s="23">
        <v>85</v>
      </c>
    </row>
    <row r="142" spans="1:47" ht="15" x14ac:dyDescent="0.35">
      <c r="A142" s="13" t="s">
        <v>1258</v>
      </c>
      <c r="B142" s="45" t="s">
        <v>142</v>
      </c>
      <c r="C142" s="23">
        <v>24.6</v>
      </c>
      <c r="D142" s="23">
        <v>22.8</v>
      </c>
      <c r="E142" s="23">
        <v>28.5</v>
      </c>
      <c r="F142" s="23">
        <v>66</v>
      </c>
      <c r="G142" s="23">
        <v>62.8</v>
      </c>
      <c r="H142" s="23">
        <v>73.099999999999994</v>
      </c>
      <c r="I142" s="23">
        <v>3</v>
      </c>
      <c r="J142" s="23">
        <v>2.7</v>
      </c>
      <c r="K142" s="23">
        <v>3.6</v>
      </c>
      <c r="L142" s="23">
        <v>8.3000000000000007</v>
      </c>
      <c r="M142" s="23">
        <v>9.8000000000000007</v>
      </c>
      <c r="N142" s="23">
        <v>5.0999999999999996</v>
      </c>
      <c r="O142" s="23">
        <v>49</v>
      </c>
      <c r="P142" s="23">
        <v>48.9</v>
      </c>
      <c r="Q142" s="23">
        <v>49.2</v>
      </c>
      <c r="R142" s="23">
        <v>21.9</v>
      </c>
      <c r="S142" s="23">
        <v>25.8</v>
      </c>
      <c r="T142" s="23">
        <v>13.3</v>
      </c>
      <c r="U142" s="23">
        <v>67.3</v>
      </c>
      <c r="V142" s="23">
        <v>87.3</v>
      </c>
      <c r="W142" s="23">
        <v>23.7</v>
      </c>
      <c r="X142" s="23">
        <v>5.7</v>
      </c>
      <c r="Y142" s="23">
        <v>6.1</v>
      </c>
      <c r="Z142" s="23">
        <v>4.8</v>
      </c>
      <c r="AA142" s="23">
        <v>0.7</v>
      </c>
      <c r="AB142" s="23">
        <v>0.3</v>
      </c>
      <c r="AC142" s="23">
        <v>1.6</v>
      </c>
      <c r="AD142" s="23">
        <v>10.4</v>
      </c>
      <c r="AE142" s="23">
        <v>8.9</v>
      </c>
      <c r="AF142" s="23">
        <v>13.8</v>
      </c>
      <c r="AG142" s="23">
        <v>24.5</v>
      </c>
      <c r="AH142" s="23">
        <v>24.1</v>
      </c>
      <c r="AI142" s="23">
        <v>25.2</v>
      </c>
      <c r="AJ142" s="23">
        <v>13</v>
      </c>
      <c r="AK142" s="23">
        <v>4.4000000000000004</v>
      </c>
      <c r="AL142" s="23">
        <v>32</v>
      </c>
      <c r="AM142" s="23">
        <v>18.600000000000001</v>
      </c>
      <c r="AN142" s="23">
        <v>17.7</v>
      </c>
      <c r="AO142" s="23">
        <v>20.5</v>
      </c>
      <c r="AP142" s="23">
        <v>0.9</v>
      </c>
      <c r="AQ142" s="23">
        <v>0.9</v>
      </c>
      <c r="AR142" s="23">
        <v>0.9</v>
      </c>
      <c r="AS142" s="23">
        <v>90.9</v>
      </c>
      <c r="AT142" s="23">
        <v>90.4</v>
      </c>
      <c r="AU142" s="23">
        <v>92.1</v>
      </c>
    </row>
    <row r="143" spans="1:47" ht="15" x14ac:dyDescent="0.35">
      <c r="A143" s="13" t="s">
        <v>1259</v>
      </c>
      <c r="B143" s="45" t="s">
        <v>143</v>
      </c>
      <c r="C143" s="23">
        <v>14.9</v>
      </c>
      <c r="D143" s="23">
        <v>13.9</v>
      </c>
      <c r="E143" s="23">
        <v>32.700000000000003</v>
      </c>
      <c r="F143" s="23">
        <v>46.7</v>
      </c>
      <c r="G143" s="23">
        <v>45.2</v>
      </c>
      <c r="H143" s="23">
        <v>74.599999999999994</v>
      </c>
      <c r="I143" s="23">
        <v>2.6</v>
      </c>
      <c r="J143" s="23">
        <v>2.6</v>
      </c>
      <c r="K143" s="23">
        <v>2.9</v>
      </c>
      <c r="L143" s="23">
        <v>2.8</v>
      </c>
      <c r="M143" s="23">
        <v>2.2999999999999998</v>
      </c>
      <c r="N143" s="23">
        <v>11.5</v>
      </c>
      <c r="O143" s="23">
        <v>43</v>
      </c>
      <c r="P143" s="23">
        <v>43.6</v>
      </c>
      <c r="Q143" s="23">
        <v>32.4</v>
      </c>
      <c r="R143" s="23">
        <v>20</v>
      </c>
      <c r="S143" s="23">
        <v>20.2</v>
      </c>
      <c r="T143" s="23">
        <v>17.600000000000001</v>
      </c>
      <c r="U143" s="23">
        <v>4.9000000000000004</v>
      </c>
      <c r="V143" s="23">
        <v>4.2</v>
      </c>
      <c r="W143" s="23">
        <v>18</v>
      </c>
      <c r="X143" s="23">
        <v>4.9000000000000004</v>
      </c>
      <c r="Y143" s="23">
        <v>4.7</v>
      </c>
      <c r="Z143" s="23">
        <v>9</v>
      </c>
      <c r="AA143" s="23">
        <v>3.4</v>
      </c>
      <c r="AB143" s="23">
        <v>3.2</v>
      </c>
      <c r="AC143" s="23">
        <v>5.9</v>
      </c>
      <c r="AD143" s="23">
        <v>4.2</v>
      </c>
      <c r="AE143" s="23">
        <v>3.5</v>
      </c>
      <c r="AF143" s="23">
        <v>15.6</v>
      </c>
      <c r="AG143" s="23">
        <v>18.8</v>
      </c>
      <c r="AH143" s="23">
        <v>18.399999999999999</v>
      </c>
      <c r="AI143" s="23">
        <v>26.1</v>
      </c>
      <c r="AJ143" s="23">
        <v>3.7</v>
      </c>
      <c r="AK143" s="23">
        <v>2.4</v>
      </c>
      <c r="AL143" s="23">
        <v>27.6</v>
      </c>
      <c r="AM143" s="23">
        <v>19.600000000000001</v>
      </c>
      <c r="AN143" s="23">
        <v>19.7</v>
      </c>
      <c r="AO143" s="23">
        <v>17.100000000000001</v>
      </c>
      <c r="AP143" s="23">
        <v>0.8</v>
      </c>
      <c r="AQ143" s="23">
        <v>0.7</v>
      </c>
      <c r="AR143" s="23">
        <v>3.2</v>
      </c>
      <c r="AS143" s="23">
        <v>86.2</v>
      </c>
      <c r="AT143" s="23">
        <v>85.9</v>
      </c>
      <c r="AU143" s="23">
        <v>92.2</v>
      </c>
    </row>
    <row r="144" spans="1:47" ht="15" x14ac:dyDescent="0.35">
      <c r="A144" s="13" t="s">
        <v>1260</v>
      </c>
      <c r="B144" s="45" t="s">
        <v>88</v>
      </c>
      <c r="C144" s="23">
        <v>19.399999999999999</v>
      </c>
      <c r="D144" s="23">
        <v>14.7</v>
      </c>
      <c r="E144" s="23">
        <v>34.1</v>
      </c>
      <c r="F144" s="23">
        <v>46.7</v>
      </c>
      <c r="G144" s="23">
        <v>39</v>
      </c>
      <c r="H144" s="23">
        <v>71</v>
      </c>
      <c r="I144" s="23">
        <v>3.4</v>
      </c>
      <c r="J144" s="23">
        <v>2.9</v>
      </c>
      <c r="K144" s="23">
        <v>4.8</v>
      </c>
      <c r="L144" s="23">
        <v>4.0999999999999996</v>
      </c>
      <c r="M144" s="23">
        <v>2.6</v>
      </c>
      <c r="N144" s="23">
        <v>9</v>
      </c>
      <c r="O144" s="23">
        <v>47.4</v>
      </c>
      <c r="P144" s="23">
        <v>45.1</v>
      </c>
      <c r="Q144" s="23">
        <v>54.3</v>
      </c>
      <c r="R144" s="23">
        <v>18.8</v>
      </c>
      <c r="S144" s="23">
        <v>18.399999999999999</v>
      </c>
      <c r="T144" s="23">
        <v>20</v>
      </c>
      <c r="U144" s="23">
        <v>15</v>
      </c>
      <c r="V144" s="23">
        <v>12.8</v>
      </c>
      <c r="W144" s="23">
        <v>22</v>
      </c>
      <c r="X144" s="23">
        <v>5.2</v>
      </c>
      <c r="Y144" s="23">
        <v>4.5999999999999996</v>
      </c>
      <c r="Z144" s="23">
        <v>7</v>
      </c>
      <c r="AA144" s="23">
        <v>4.5</v>
      </c>
      <c r="AB144" s="23">
        <v>4.7</v>
      </c>
      <c r="AC144" s="23">
        <v>3.7</v>
      </c>
      <c r="AD144" s="23">
        <v>6.3</v>
      </c>
      <c r="AE144" s="23">
        <v>5.4</v>
      </c>
      <c r="AF144" s="23">
        <v>9.1999999999999993</v>
      </c>
      <c r="AG144" s="23">
        <v>15.5</v>
      </c>
      <c r="AH144" s="23">
        <v>13</v>
      </c>
      <c r="AI144" s="23">
        <v>23.2</v>
      </c>
      <c r="AJ144" s="23">
        <v>11.6</v>
      </c>
      <c r="AK144" s="23">
        <v>10.1</v>
      </c>
      <c r="AL144" s="23">
        <v>16.100000000000001</v>
      </c>
      <c r="AM144" s="23">
        <v>20.7</v>
      </c>
      <c r="AN144" s="23">
        <v>20.6</v>
      </c>
      <c r="AO144" s="23">
        <v>21.3</v>
      </c>
      <c r="AP144" s="23">
        <v>0.6</v>
      </c>
      <c r="AQ144" s="23">
        <v>0.5</v>
      </c>
      <c r="AR144" s="23">
        <v>0.9</v>
      </c>
      <c r="AS144" s="23">
        <v>89.6</v>
      </c>
      <c r="AT144" s="23">
        <v>89</v>
      </c>
      <c r="AU144" s="23">
        <v>91.7</v>
      </c>
    </row>
    <row r="145" spans="1:47" ht="15" x14ac:dyDescent="0.35">
      <c r="A145" s="13" t="s">
        <v>1261</v>
      </c>
      <c r="B145" s="45" t="s">
        <v>144</v>
      </c>
      <c r="C145" s="23">
        <v>20.5</v>
      </c>
      <c r="D145" s="23">
        <v>19.7</v>
      </c>
      <c r="E145" s="23">
        <v>26.2</v>
      </c>
      <c r="F145" s="23">
        <v>65.8</v>
      </c>
      <c r="G145" s="23">
        <v>65</v>
      </c>
      <c r="H145" s="23">
        <v>71.400000000000006</v>
      </c>
      <c r="I145" s="23">
        <v>2.5</v>
      </c>
      <c r="J145" s="23">
        <v>2.2999999999999998</v>
      </c>
      <c r="K145" s="23">
        <v>3.9</v>
      </c>
      <c r="L145" s="23">
        <v>1.1000000000000001</v>
      </c>
      <c r="M145" s="23">
        <v>0.8</v>
      </c>
      <c r="N145" s="23">
        <v>3.3</v>
      </c>
      <c r="O145" s="23">
        <v>58.3</v>
      </c>
      <c r="P145" s="23">
        <v>59.1</v>
      </c>
      <c r="Q145" s="23">
        <v>52.8</v>
      </c>
      <c r="R145" s="23">
        <v>16.5</v>
      </c>
      <c r="S145" s="23">
        <v>16.899999999999999</v>
      </c>
      <c r="T145" s="23">
        <v>13.3</v>
      </c>
      <c r="U145" s="23">
        <v>32.1</v>
      </c>
      <c r="V145" s="23">
        <v>29.3</v>
      </c>
      <c r="W145" s="23">
        <v>52</v>
      </c>
      <c r="X145" s="23">
        <v>6.2</v>
      </c>
      <c r="Y145" s="23">
        <v>6.1</v>
      </c>
      <c r="Z145" s="23">
        <v>7</v>
      </c>
      <c r="AA145" s="23">
        <v>3.8</v>
      </c>
      <c r="AB145" s="23">
        <v>3.3</v>
      </c>
      <c r="AC145" s="23">
        <v>7.9</v>
      </c>
      <c r="AD145" s="23">
        <v>7.3</v>
      </c>
      <c r="AE145" s="23">
        <v>6.9</v>
      </c>
      <c r="AF145" s="23">
        <v>9.6</v>
      </c>
      <c r="AG145" s="23">
        <v>24</v>
      </c>
      <c r="AH145" s="23">
        <v>23.3</v>
      </c>
      <c r="AI145" s="23">
        <v>28.4</v>
      </c>
      <c r="AJ145" s="23">
        <v>9.8000000000000007</v>
      </c>
      <c r="AK145" s="23">
        <v>9.9</v>
      </c>
      <c r="AL145" s="23">
        <v>9</v>
      </c>
      <c r="AM145" s="23">
        <v>16.2</v>
      </c>
      <c r="AN145" s="23">
        <v>16.100000000000001</v>
      </c>
      <c r="AO145" s="23">
        <v>17.2</v>
      </c>
      <c r="AP145" s="23">
        <v>0.8</v>
      </c>
      <c r="AQ145" s="23">
        <v>0.8</v>
      </c>
      <c r="AR145" s="23">
        <v>0.9</v>
      </c>
      <c r="AS145" s="23">
        <v>91.7</v>
      </c>
      <c r="AT145" s="23">
        <v>91.7</v>
      </c>
      <c r="AU145" s="23">
        <v>91.3</v>
      </c>
    </row>
    <row r="146" spans="1:47" ht="15" x14ac:dyDescent="0.35">
      <c r="A146" s="13" t="s">
        <v>1262</v>
      </c>
      <c r="B146" s="45" t="s">
        <v>145</v>
      </c>
      <c r="C146" s="23">
        <v>13.6</v>
      </c>
      <c r="D146" s="23">
        <v>12.6</v>
      </c>
      <c r="E146" s="23">
        <v>32.700000000000003</v>
      </c>
      <c r="F146" s="23">
        <v>41.7</v>
      </c>
      <c r="G146" s="23">
        <v>39.700000000000003</v>
      </c>
      <c r="H146" s="23">
        <v>79.400000000000006</v>
      </c>
      <c r="I146" s="23">
        <v>1.6</v>
      </c>
      <c r="J146" s="23">
        <v>1.6</v>
      </c>
      <c r="K146" s="23">
        <v>1.3</v>
      </c>
      <c r="L146" s="23">
        <v>1.4</v>
      </c>
      <c r="M146" s="23">
        <v>1.4</v>
      </c>
      <c r="N146" s="23">
        <v>1.8</v>
      </c>
      <c r="O146" s="23">
        <v>34.200000000000003</v>
      </c>
      <c r="P146" s="23">
        <v>34.299999999999997</v>
      </c>
      <c r="Q146" s="23">
        <v>33</v>
      </c>
      <c r="R146" s="23">
        <v>17.100000000000001</v>
      </c>
      <c r="S146" s="23">
        <v>17.100000000000001</v>
      </c>
      <c r="T146" s="23">
        <v>16.600000000000001</v>
      </c>
      <c r="U146" s="23">
        <v>15.2</v>
      </c>
      <c r="V146" s="23">
        <v>14.7</v>
      </c>
      <c r="W146" s="23">
        <v>24.8</v>
      </c>
      <c r="X146" s="23">
        <v>5.4</v>
      </c>
      <c r="Y146" s="23">
        <v>5.2</v>
      </c>
      <c r="Z146" s="23">
        <v>9.5</v>
      </c>
      <c r="AA146" s="23">
        <v>3.7</v>
      </c>
      <c r="AB146" s="23">
        <v>3.8</v>
      </c>
      <c r="AC146" s="23">
        <v>1.6</v>
      </c>
      <c r="AD146" s="23">
        <v>4</v>
      </c>
      <c r="AE146" s="23">
        <v>3.9</v>
      </c>
      <c r="AF146" s="23">
        <v>5.5</v>
      </c>
      <c r="AG146" s="23">
        <v>18.600000000000001</v>
      </c>
      <c r="AH146" s="23">
        <v>18.2</v>
      </c>
      <c r="AI146" s="23">
        <v>26.4</v>
      </c>
      <c r="AJ146" s="23">
        <v>9</v>
      </c>
      <c r="AK146" s="23">
        <v>6.8</v>
      </c>
      <c r="AL146" s="23">
        <v>49.9</v>
      </c>
      <c r="AM146" s="23">
        <v>16.7</v>
      </c>
      <c r="AN146" s="23">
        <v>16.8</v>
      </c>
      <c r="AO146" s="23">
        <v>13.2</v>
      </c>
      <c r="AP146" s="23">
        <v>1</v>
      </c>
      <c r="AQ146" s="23">
        <v>0.9</v>
      </c>
      <c r="AR146" s="23">
        <v>2.4</v>
      </c>
      <c r="AS146" s="23">
        <v>85.5</v>
      </c>
      <c r="AT146" s="23">
        <v>85.3</v>
      </c>
      <c r="AU146" s="23">
        <v>89.2</v>
      </c>
    </row>
    <row r="147" spans="1:47" ht="15" x14ac:dyDescent="0.35">
      <c r="A147" s="13" t="s">
        <v>1263</v>
      </c>
      <c r="B147" s="45" t="s">
        <v>146</v>
      </c>
      <c r="C147" s="23">
        <v>5.8</v>
      </c>
      <c r="D147" s="23">
        <v>5.7</v>
      </c>
      <c r="E147" s="23">
        <v>43.5</v>
      </c>
      <c r="F147" s="23">
        <v>31.4</v>
      </c>
      <c r="G147" s="23">
        <v>31.3</v>
      </c>
      <c r="H147" s="23">
        <v>90.7</v>
      </c>
      <c r="I147" s="23">
        <v>3.1</v>
      </c>
      <c r="J147" s="23">
        <v>3.1</v>
      </c>
      <c r="K147" s="23">
        <v>4.8</v>
      </c>
      <c r="L147" s="23">
        <v>2.9</v>
      </c>
      <c r="M147" s="23">
        <v>2.9</v>
      </c>
      <c r="N147" s="23">
        <v>0.4</v>
      </c>
      <c r="O147" s="23">
        <v>36</v>
      </c>
      <c r="P147" s="23">
        <v>35.9</v>
      </c>
      <c r="Q147" s="23">
        <v>48</v>
      </c>
      <c r="R147" s="23">
        <v>12.5</v>
      </c>
      <c r="S147" s="23">
        <v>12.5</v>
      </c>
      <c r="T147" s="23">
        <v>23</v>
      </c>
      <c r="U147" s="23">
        <v>10.3</v>
      </c>
      <c r="V147" s="23">
        <v>10.1</v>
      </c>
      <c r="W147" s="23">
        <v>88.3</v>
      </c>
      <c r="X147" s="23">
        <v>5.4</v>
      </c>
      <c r="Y147" s="23">
        <v>5.4</v>
      </c>
      <c r="Z147" s="23">
        <v>12.5</v>
      </c>
      <c r="AA147" s="23">
        <v>0.5</v>
      </c>
      <c r="AB147" s="23">
        <v>0.5</v>
      </c>
      <c r="AC147" s="23">
        <v>4.4000000000000004</v>
      </c>
      <c r="AD147" s="23">
        <v>1.1000000000000001</v>
      </c>
      <c r="AE147" s="23">
        <v>1</v>
      </c>
      <c r="AF147" s="23">
        <v>81.900000000000006</v>
      </c>
      <c r="AG147" s="23">
        <v>15.9</v>
      </c>
      <c r="AH147" s="23">
        <v>15.9</v>
      </c>
      <c r="AI147" s="23">
        <v>38.700000000000003</v>
      </c>
      <c r="AJ147" s="23">
        <v>1.5</v>
      </c>
      <c r="AK147" s="23">
        <v>1.4</v>
      </c>
      <c r="AL147" s="23">
        <v>49.2</v>
      </c>
      <c r="AM147" s="23">
        <v>19.5</v>
      </c>
      <c r="AN147" s="23">
        <v>19.5</v>
      </c>
      <c r="AO147" s="23">
        <v>19</v>
      </c>
      <c r="AP147" s="23">
        <v>0.6</v>
      </c>
      <c r="AQ147" s="23">
        <v>0.6</v>
      </c>
      <c r="AR147" s="23">
        <v>2</v>
      </c>
      <c r="AS147" s="23">
        <v>86.1</v>
      </c>
      <c r="AT147" s="23">
        <v>86.1</v>
      </c>
      <c r="AU147" s="23">
        <v>89.9</v>
      </c>
    </row>
    <row r="148" spans="1:47" ht="15" x14ac:dyDescent="0.35">
      <c r="A148" s="13" t="s">
        <v>1264</v>
      </c>
      <c r="B148" s="45" t="s">
        <v>147</v>
      </c>
      <c r="C148" s="23">
        <v>21.5</v>
      </c>
      <c r="D148" s="23">
        <v>20.8</v>
      </c>
      <c r="E148" s="23">
        <v>35.299999999999997</v>
      </c>
      <c r="F148" s="23">
        <v>56.6</v>
      </c>
      <c r="G148" s="23">
        <v>55.4</v>
      </c>
      <c r="H148" s="23">
        <v>82.4</v>
      </c>
      <c r="I148" s="23">
        <v>2.9</v>
      </c>
      <c r="J148" s="23">
        <v>2.7</v>
      </c>
      <c r="K148" s="23">
        <v>7.4</v>
      </c>
      <c r="L148" s="23">
        <v>5.2</v>
      </c>
      <c r="M148" s="23">
        <v>5.4</v>
      </c>
      <c r="N148" s="23">
        <v>0</v>
      </c>
      <c r="O148" s="23">
        <v>45.2</v>
      </c>
      <c r="P148" s="23">
        <v>46.2</v>
      </c>
      <c r="Q148" s="23">
        <v>25.7</v>
      </c>
      <c r="R148" s="23">
        <v>29.7</v>
      </c>
      <c r="S148" s="23">
        <v>30.6</v>
      </c>
      <c r="T148" s="23">
        <v>10.3</v>
      </c>
      <c r="U148" s="23">
        <v>17</v>
      </c>
      <c r="V148" s="23">
        <v>15.6</v>
      </c>
      <c r="W148" s="23">
        <v>45.6</v>
      </c>
      <c r="X148" s="23">
        <v>4.8</v>
      </c>
      <c r="Y148" s="23">
        <v>4.5</v>
      </c>
      <c r="Z148" s="23">
        <v>11</v>
      </c>
      <c r="AA148" s="23">
        <v>0.1</v>
      </c>
      <c r="AB148" s="23">
        <v>0.1</v>
      </c>
      <c r="AC148" s="23">
        <v>0.7</v>
      </c>
      <c r="AD148" s="23">
        <v>1.3</v>
      </c>
      <c r="AE148" s="23">
        <v>1.3</v>
      </c>
      <c r="AF148" s="23">
        <v>1.5</v>
      </c>
      <c r="AG148" s="23">
        <v>18.600000000000001</v>
      </c>
      <c r="AH148" s="23">
        <v>18.5</v>
      </c>
      <c r="AI148" s="23">
        <v>21.3</v>
      </c>
      <c r="AJ148" s="23">
        <v>3.8</v>
      </c>
      <c r="AK148" s="23">
        <v>1.7</v>
      </c>
      <c r="AL148" s="23">
        <v>46.3</v>
      </c>
      <c r="AM148" s="23">
        <v>21.9</v>
      </c>
      <c r="AN148" s="23">
        <v>22.1</v>
      </c>
      <c r="AO148" s="23">
        <v>17.600000000000001</v>
      </c>
      <c r="AP148" s="23">
        <v>1.4</v>
      </c>
      <c r="AQ148" s="23">
        <v>1.4</v>
      </c>
      <c r="AR148" s="23">
        <v>1.5</v>
      </c>
      <c r="AS148" s="23">
        <v>91.2</v>
      </c>
      <c r="AT148" s="23">
        <v>91.2</v>
      </c>
      <c r="AU148" s="23">
        <v>91.9</v>
      </c>
    </row>
    <row r="149" spans="1:47" ht="15" x14ac:dyDescent="0.35">
      <c r="A149" s="13" t="s">
        <v>1265</v>
      </c>
      <c r="B149" s="45" t="s">
        <v>148</v>
      </c>
      <c r="C149" s="23">
        <v>18.8</v>
      </c>
      <c r="D149" s="23">
        <v>15.2</v>
      </c>
      <c r="E149" s="23">
        <v>22.3</v>
      </c>
      <c r="F149" s="23">
        <v>54.2</v>
      </c>
      <c r="G149" s="23">
        <v>45</v>
      </c>
      <c r="H149" s="23">
        <v>63.2</v>
      </c>
      <c r="I149" s="23">
        <v>1.7</v>
      </c>
      <c r="J149" s="23">
        <v>1.9</v>
      </c>
      <c r="K149" s="23">
        <v>1.6</v>
      </c>
      <c r="L149" s="23">
        <v>1.3</v>
      </c>
      <c r="M149" s="23">
        <v>0.5</v>
      </c>
      <c r="N149" s="23">
        <v>2.1</v>
      </c>
      <c r="O149" s="23">
        <v>42.9</v>
      </c>
      <c r="P149" s="23">
        <v>42.2</v>
      </c>
      <c r="Q149" s="23">
        <v>43.5</v>
      </c>
      <c r="R149" s="23">
        <v>11.9</v>
      </c>
      <c r="S149" s="23">
        <v>13.2</v>
      </c>
      <c r="T149" s="23">
        <v>10.6</v>
      </c>
      <c r="U149" s="23">
        <v>29.7</v>
      </c>
      <c r="V149" s="23">
        <v>50.2</v>
      </c>
      <c r="W149" s="23">
        <v>9.5</v>
      </c>
      <c r="X149" s="23">
        <v>3</v>
      </c>
      <c r="Y149" s="23">
        <v>2.1</v>
      </c>
      <c r="Z149" s="23">
        <v>3.9</v>
      </c>
      <c r="AA149" s="23">
        <v>1.7</v>
      </c>
      <c r="AB149" s="23">
        <v>1.1000000000000001</v>
      </c>
      <c r="AC149" s="23">
        <v>2.2999999999999998</v>
      </c>
      <c r="AD149" s="23">
        <v>10.199999999999999</v>
      </c>
      <c r="AE149" s="23">
        <v>5.6</v>
      </c>
      <c r="AF149" s="23">
        <v>14.8</v>
      </c>
      <c r="AG149" s="23">
        <v>16.2</v>
      </c>
      <c r="AH149" s="23">
        <v>13.8</v>
      </c>
      <c r="AI149" s="23">
        <v>18.7</v>
      </c>
      <c r="AJ149" s="23">
        <v>9.1999999999999993</v>
      </c>
      <c r="AK149" s="23">
        <v>8.1</v>
      </c>
      <c r="AL149" s="23">
        <v>10.3</v>
      </c>
      <c r="AM149" s="23">
        <v>17.3</v>
      </c>
      <c r="AN149" s="23">
        <v>18.600000000000001</v>
      </c>
      <c r="AO149" s="23">
        <v>16</v>
      </c>
      <c r="AP149" s="23">
        <v>0.4</v>
      </c>
      <c r="AQ149" s="23">
        <v>0.2</v>
      </c>
      <c r="AR149" s="23">
        <v>0.7</v>
      </c>
      <c r="AS149" s="23">
        <v>83.2</v>
      </c>
      <c r="AT149" s="23">
        <v>82.4</v>
      </c>
      <c r="AU149" s="23">
        <v>84</v>
      </c>
    </row>
    <row r="150" spans="1:47" ht="15" x14ac:dyDescent="0.35">
      <c r="A150" s="13" t="s">
        <v>1266</v>
      </c>
      <c r="B150" s="45" t="s">
        <v>149</v>
      </c>
      <c r="C150" s="23">
        <v>16.3</v>
      </c>
      <c r="D150" s="23">
        <v>14.7</v>
      </c>
      <c r="E150" s="23">
        <v>37.4</v>
      </c>
      <c r="F150" s="23">
        <v>52.4</v>
      </c>
      <c r="G150" s="23">
        <v>49.5</v>
      </c>
      <c r="H150" s="23">
        <v>89.3</v>
      </c>
      <c r="I150" s="23">
        <v>1.7</v>
      </c>
      <c r="J150" s="23">
        <v>1.6</v>
      </c>
      <c r="K150" s="23">
        <v>2.9</v>
      </c>
      <c r="L150" s="23">
        <v>0.6</v>
      </c>
      <c r="M150" s="23">
        <v>0.6</v>
      </c>
      <c r="N150" s="23">
        <v>0.5</v>
      </c>
      <c r="O150" s="23">
        <v>42.9</v>
      </c>
      <c r="P150" s="23">
        <v>44.3</v>
      </c>
      <c r="Q150" s="23">
        <v>24.3</v>
      </c>
      <c r="R150" s="23">
        <v>14.7</v>
      </c>
      <c r="S150" s="23">
        <v>14.9</v>
      </c>
      <c r="T150" s="23">
        <v>12.6</v>
      </c>
      <c r="U150" s="23">
        <v>50.9</v>
      </c>
      <c r="V150" s="23">
        <v>53</v>
      </c>
      <c r="W150" s="23">
        <v>25.2</v>
      </c>
      <c r="X150" s="23">
        <v>4.3</v>
      </c>
      <c r="Y150" s="23">
        <v>4.0999999999999996</v>
      </c>
      <c r="Z150" s="23">
        <v>7.3</v>
      </c>
      <c r="AA150" s="23">
        <v>2.9</v>
      </c>
      <c r="AB150" s="23">
        <v>2.1</v>
      </c>
      <c r="AC150" s="23">
        <v>13.1</v>
      </c>
      <c r="AD150" s="23">
        <v>3.6</v>
      </c>
      <c r="AE150" s="23">
        <v>2.5</v>
      </c>
      <c r="AF150" s="23">
        <v>17.5</v>
      </c>
      <c r="AG150" s="23">
        <v>10.6</v>
      </c>
      <c r="AH150" s="23">
        <v>10</v>
      </c>
      <c r="AI150" s="23">
        <v>18</v>
      </c>
      <c r="AJ150" s="23">
        <v>12.6</v>
      </c>
      <c r="AK150" s="23">
        <v>8.8000000000000007</v>
      </c>
      <c r="AL150" s="23">
        <v>60.7</v>
      </c>
      <c r="AM150" s="23">
        <v>16.399999999999999</v>
      </c>
      <c r="AN150" s="23">
        <v>16.5</v>
      </c>
      <c r="AO150" s="23">
        <v>14.1</v>
      </c>
      <c r="AP150" s="23">
        <v>0.4</v>
      </c>
      <c r="AQ150" s="23">
        <v>0.4</v>
      </c>
      <c r="AR150" s="23">
        <v>0</v>
      </c>
      <c r="AS150" s="23">
        <v>85</v>
      </c>
      <c r="AT150" s="23">
        <v>84.8</v>
      </c>
      <c r="AU150" s="23">
        <v>88.3</v>
      </c>
    </row>
    <row r="151" spans="1:47" ht="15" x14ac:dyDescent="0.35">
      <c r="A151" s="13" t="s">
        <v>1267</v>
      </c>
      <c r="B151" s="45" t="s">
        <v>150</v>
      </c>
      <c r="C151" s="23">
        <v>2.8</v>
      </c>
      <c r="D151" s="23">
        <v>2.8</v>
      </c>
      <c r="E151" s="23">
        <v>10</v>
      </c>
      <c r="F151" s="23">
        <v>26.2</v>
      </c>
      <c r="G151" s="23">
        <v>26.1</v>
      </c>
      <c r="H151" s="23">
        <v>62.5</v>
      </c>
      <c r="I151" s="23">
        <v>1.8</v>
      </c>
      <c r="J151" s="23">
        <v>1.7</v>
      </c>
      <c r="K151" s="23">
        <v>3</v>
      </c>
      <c r="L151" s="23">
        <v>4.3</v>
      </c>
      <c r="M151" s="23">
        <v>4.3</v>
      </c>
      <c r="N151" s="23">
        <v>6</v>
      </c>
      <c r="O151" s="23">
        <v>18.899999999999999</v>
      </c>
      <c r="P151" s="23">
        <v>18.899999999999999</v>
      </c>
      <c r="Q151" s="23">
        <v>35</v>
      </c>
      <c r="R151" s="23">
        <v>5.6</v>
      </c>
      <c r="S151" s="23">
        <v>5.6</v>
      </c>
      <c r="T151" s="23">
        <v>5.5</v>
      </c>
      <c r="U151" s="23">
        <v>0.7</v>
      </c>
      <c r="V151" s="23">
        <v>0.7</v>
      </c>
      <c r="W151" s="23">
        <v>11.8</v>
      </c>
      <c r="X151" s="23">
        <v>1.9</v>
      </c>
      <c r="Y151" s="23">
        <v>1.9</v>
      </c>
      <c r="Z151" s="23">
        <v>3.2</v>
      </c>
      <c r="AA151" s="23">
        <v>0.3</v>
      </c>
      <c r="AB151" s="23">
        <v>0.3</v>
      </c>
      <c r="AC151" s="23">
        <v>2.2999999999999998</v>
      </c>
      <c r="AD151" s="23">
        <v>0.3</v>
      </c>
      <c r="AE151" s="23">
        <v>0.3</v>
      </c>
      <c r="AF151" s="23">
        <v>3.5</v>
      </c>
      <c r="AG151" s="23">
        <v>11.5</v>
      </c>
      <c r="AH151" s="23">
        <v>11.5</v>
      </c>
      <c r="AI151" s="23">
        <v>16.8</v>
      </c>
      <c r="AJ151" s="23">
        <v>0.5</v>
      </c>
      <c r="AK151" s="23">
        <v>0.5</v>
      </c>
      <c r="AL151" s="23">
        <v>16.8</v>
      </c>
      <c r="AM151" s="23">
        <v>18.7</v>
      </c>
      <c r="AN151" s="23">
        <v>18.7</v>
      </c>
      <c r="AO151" s="23">
        <v>18.5</v>
      </c>
      <c r="AP151" s="23">
        <v>0.5</v>
      </c>
      <c r="AQ151" s="23">
        <v>0.5</v>
      </c>
      <c r="AR151" s="23">
        <v>1.5</v>
      </c>
      <c r="AS151" s="23">
        <v>69.099999999999994</v>
      </c>
      <c r="AT151" s="23">
        <v>69.099999999999994</v>
      </c>
      <c r="AU151" s="23">
        <v>84.4</v>
      </c>
    </row>
    <row r="152" spans="1:47" ht="15" x14ac:dyDescent="0.35">
      <c r="A152" s="13" t="s">
        <v>1268</v>
      </c>
      <c r="B152" s="45" t="s">
        <v>151</v>
      </c>
      <c r="C152" s="23">
        <v>6.5</v>
      </c>
      <c r="D152" s="23">
        <v>5.5</v>
      </c>
      <c r="E152" s="23">
        <v>16.5</v>
      </c>
      <c r="F152" s="23">
        <v>33.5</v>
      </c>
      <c r="G152" s="23">
        <v>31.6</v>
      </c>
      <c r="H152" s="23">
        <v>52.8</v>
      </c>
      <c r="I152" s="23">
        <v>2.2999999999999998</v>
      </c>
      <c r="J152" s="23">
        <v>2.2999999999999998</v>
      </c>
      <c r="K152" s="23">
        <v>2.4</v>
      </c>
      <c r="L152" s="23">
        <v>2.5</v>
      </c>
      <c r="M152" s="23">
        <v>1.7</v>
      </c>
      <c r="N152" s="23">
        <v>9.5</v>
      </c>
      <c r="O152" s="23">
        <v>36.700000000000003</v>
      </c>
      <c r="P152" s="23">
        <v>35.9</v>
      </c>
      <c r="Q152" s="23">
        <v>44.5</v>
      </c>
      <c r="R152" s="23">
        <v>14.2</v>
      </c>
      <c r="S152" s="23">
        <v>14.5</v>
      </c>
      <c r="T152" s="23">
        <v>10.4</v>
      </c>
      <c r="U152" s="23">
        <v>7.8</v>
      </c>
      <c r="V152" s="23">
        <v>7.6</v>
      </c>
      <c r="W152" s="23">
        <v>10.8</v>
      </c>
      <c r="X152" s="23">
        <v>6.4</v>
      </c>
      <c r="Y152" s="23">
        <v>6.4</v>
      </c>
      <c r="Z152" s="23">
        <v>5.6</v>
      </c>
      <c r="AA152" s="23">
        <v>4.9000000000000004</v>
      </c>
      <c r="AB152" s="23">
        <v>5.2</v>
      </c>
      <c r="AC152" s="23">
        <v>2.2000000000000002</v>
      </c>
      <c r="AD152" s="23">
        <v>5</v>
      </c>
      <c r="AE152" s="23">
        <v>4.2</v>
      </c>
      <c r="AF152" s="23">
        <v>12.4</v>
      </c>
      <c r="AG152" s="23">
        <v>13.4</v>
      </c>
      <c r="AH152" s="23">
        <v>12.8</v>
      </c>
      <c r="AI152" s="23">
        <v>19.2</v>
      </c>
      <c r="AJ152" s="23">
        <v>5.4</v>
      </c>
      <c r="AK152" s="23">
        <v>4</v>
      </c>
      <c r="AL152" s="23">
        <v>19.7</v>
      </c>
      <c r="AM152" s="23">
        <v>17.600000000000001</v>
      </c>
      <c r="AN152" s="23">
        <v>17.899999999999999</v>
      </c>
      <c r="AO152" s="23">
        <v>14.8</v>
      </c>
      <c r="AP152" s="23">
        <v>0.7</v>
      </c>
      <c r="AQ152" s="23">
        <v>0.6</v>
      </c>
      <c r="AR152" s="23">
        <v>0.9</v>
      </c>
      <c r="AS152" s="23">
        <v>86.6</v>
      </c>
      <c r="AT152" s="23">
        <v>86.3</v>
      </c>
      <c r="AU152" s="23">
        <v>89.8</v>
      </c>
    </row>
    <row r="153" spans="1:47" ht="15" x14ac:dyDescent="0.35">
      <c r="A153" s="13" t="s">
        <v>1269</v>
      </c>
      <c r="B153" s="45" t="s">
        <v>152</v>
      </c>
      <c r="C153" s="23">
        <v>26.7</v>
      </c>
      <c r="D153" s="23">
        <v>17.899999999999999</v>
      </c>
      <c r="E153" s="23">
        <v>29.8</v>
      </c>
      <c r="F153" s="23">
        <v>71.5</v>
      </c>
      <c r="G153" s="23">
        <v>52</v>
      </c>
      <c r="H153" s="23">
        <v>78.2</v>
      </c>
      <c r="I153" s="23">
        <v>3.1</v>
      </c>
      <c r="J153" s="23">
        <v>1.6</v>
      </c>
      <c r="K153" s="23">
        <v>3.6</v>
      </c>
      <c r="L153" s="23">
        <v>9.1</v>
      </c>
      <c r="M153" s="23">
        <v>1</v>
      </c>
      <c r="N153" s="23">
        <v>11.9</v>
      </c>
      <c r="O153" s="23">
        <v>46.5</v>
      </c>
      <c r="P153" s="23">
        <v>50.1</v>
      </c>
      <c r="Q153" s="23">
        <v>45.3</v>
      </c>
      <c r="R153" s="23">
        <v>15.4</v>
      </c>
      <c r="S153" s="23">
        <v>16.2</v>
      </c>
      <c r="T153" s="23">
        <v>15.2</v>
      </c>
      <c r="U153" s="23">
        <v>67.3</v>
      </c>
      <c r="V153" s="23">
        <v>97.7</v>
      </c>
      <c r="W153" s="23">
        <v>56.9</v>
      </c>
      <c r="X153" s="23">
        <v>6.1</v>
      </c>
      <c r="Y153" s="23">
        <v>3.8</v>
      </c>
      <c r="Z153" s="23">
        <v>6.9</v>
      </c>
      <c r="AA153" s="23">
        <v>6.8</v>
      </c>
      <c r="AB153" s="23">
        <v>13.3</v>
      </c>
      <c r="AC153" s="23">
        <v>4.5</v>
      </c>
      <c r="AD153" s="23">
        <v>60.3</v>
      </c>
      <c r="AE153" s="23">
        <v>23.6</v>
      </c>
      <c r="AF153" s="23">
        <v>72.8</v>
      </c>
      <c r="AG153" s="23">
        <v>22.4</v>
      </c>
      <c r="AH153" s="23">
        <v>13.9</v>
      </c>
      <c r="AI153" s="23">
        <v>25.3</v>
      </c>
      <c r="AJ153" s="23">
        <v>19.3</v>
      </c>
      <c r="AK153" s="23">
        <v>4.5999999999999996</v>
      </c>
      <c r="AL153" s="23">
        <v>24.3</v>
      </c>
      <c r="AM153" s="23">
        <v>16.600000000000001</v>
      </c>
      <c r="AN153" s="23">
        <v>14.6</v>
      </c>
      <c r="AO153" s="23">
        <v>17.399999999999999</v>
      </c>
      <c r="AP153" s="23">
        <v>2.6</v>
      </c>
      <c r="AQ153" s="23">
        <v>0.9</v>
      </c>
      <c r="AR153" s="23">
        <v>3.1</v>
      </c>
      <c r="AS153" s="23">
        <v>94.2</v>
      </c>
      <c r="AT153" s="23">
        <v>90.2</v>
      </c>
      <c r="AU153" s="23">
        <v>95.6</v>
      </c>
    </row>
    <row r="154" spans="1:47" ht="15" x14ac:dyDescent="0.35">
      <c r="A154" s="13" t="s">
        <v>1270</v>
      </c>
      <c r="B154" s="45" t="s">
        <v>153</v>
      </c>
      <c r="C154" s="23">
        <v>30</v>
      </c>
      <c r="D154" s="23">
        <v>32</v>
      </c>
      <c r="E154" s="23">
        <v>28.4</v>
      </c>
      <c r="F154" s="23">
        <v>79.900000000000006</v>
      </c>
      <c r="G154" s="23">
        <v>74.400000000000006</v>
      </c>
      <c r="H154" s="23">
        <v>83.9</v>
      </c>
      <c r="I154" s="23">
        <v>2.5</v>
      </c>
      <c r="J154" s="23">
        <v>2.1</v>
      </c>
      <c r="K154" s="23">
        <v>2.7</v>
      </c>
      <c r="L154" s="23">
        <v>8.6</v>
      </c>
      <c r="M154" s="23">
        <v>1.1000000000000001</v>
      </c>
      <c r="N154" s="23">
        <v>14</v>
      </c>
      <c r="O154" s="23">
        <v>49.9</v>
      </c>
      <c r="P154" s="23">
        <v>51.1</v>
      </c>
      <c r="Q154" s="23">
        <v>49.1</v>
      </c>
      <c r="R154" s="23">
        <v>23.5</v>
      </c>
      <c r="S154" s="23">
        <v>24.2</v>
      </c>
      <c r="T154" s="23">
        <v>23.1</v>
      </c>
      <c r="U154" s="23">
        <v>75</v>
      </c>
      <c r="V154" s="23">
        <v>92.6</v>
      </c>
      <c r="W154" s="23">
        <v>62.2</v>
      </c>
      <c r="X154" s="23">
        <v>7.6</v>
      </c>
      <c r="Y154" s="23">
        <v>5.2</v>
      </c>
      <c r="Z154" s="23">
        <v>9.4</v>
      </c>
      <c r="AA154" s="23">
        <v>14.2</v>
      </c>
      <c r="AB154" s="23">
        <v>25.2</v>
      </c>
      <c r="AC154" s="23">
        <v>6.3</v>
      </c>
      <c r="AD154" s="23">
        <v>51.5</v>
      </c>
      <c r="AE154" s="23">
        <v>31.7</v>
      </c>
      <c r="AF154" s="23">
        <v>65.8</v>
      </c>
      <c r="AG154" s="23">
        <v>30.5</v>
      </c>
      <c r="AH154" s="23">
        <v>27.6</v>
      </c>
      <c r="AI154" s="23">
        <v>32.6</v>
      </c>
      <c r="AJ154" s="23">
        <v>27.8</v>
      </c>
      <c r="AK154" s="23">
        <v>24.7</v>
      </c>
      <c r="AL154" s="23">
        <v>30</v>
      </c>
      <c r="AM154" s="23">
        <v>14.9</v>
      </c>
      <c r="AN154" s="23">
        <v>14.1</v>
      </c>
      <c r="AO154" s="23">
        <v>15.4</v>
      </c>
      <c r="AP154" s="23">
        <v>3.2</v>
      </c>
      <c r="AQ154" s="23">
        <v>1.8</v>
      </c>
      <c r="AR154" s="23">
        <v>4.2</v>
      </c>
      <c r="AS154" s="23">
        <v>96</v>
      </c>
      <c r="AT154" s="23">
        <v>95</v>
      </c>
      <c r="AU154" s="23">
        <v>96.7</v>
      </c>
    </row>
    <row r="155" spans="1:47" ht="15" x14ac:dyDescent="0.35">
      <c r="A155" s="13" t="s">
        <v>1271</v>
      </c>
      <c r="B155" s="45" t="s">
        <v>154</v>
      </c>
      <c r="C155" s="23">
        <v>22.5</v>
      </c>
      <c r="D155" s="23">
        <v>19.8</v>
      </c>
      <c r="E155" s="23">
        <v>26.7</v>
      </c>
      <c r="F155" s="23">
        <v>73</v>
      </c>
      <c r="G155" s="23">
        <v>68.900000000000006</v>
      </c>
      <c r="H155" s="23">
        <v>79.2</v>
      </c>
      <c r="I155" s="23">
        <v>3.1</v>
      </c>
      <c r="J155" s="23">
        <v>3</v>
      </c>
      <c r="K155" s="23">
        <v>3.2</v>
      </c>
      <c r="L155" s="23">
        <v>18</v>
      </c>
      <c r="M155" s="23">
        <v>18</v>
      </c>
      <c r="N155" s="23">
        <v>18</v>
      </c>
      <c r="O155" s="23">
        <v>59.2</v>
      </c>
      <c r="P155" s="23">
        <v>61.9</v>
      </c>
      <c r="Q155" s="23">
        <v>55.1</v>
      </c>
      <c r="R155" s="23">
        <v>21.3</v>
      </c>
      <c r="S155" s="23">
        <v>24.5</v>
      </c>
      <c r="T155" s="23">
        <v>16.600000000000001</v>
      </c>
      <c r="U155" s="23">
        <v>35.1</v>
      </c>
      <c r="V155" s="23">
        <v>42.8</v>
      </c>
      <c r="W155" s="23">
        <v>23.4</v>
      </c>
      <c r="X155" s="23">
        <v>7.8</v>
      </c>
      <c r="Y155" s="23">
        <v>4.9000000000000004</v>
      </c>
      <c r="Z155" s="23">
        <v>12</v>
      </c>
      <c r="AA155" s="23">
        <v>5.7</v>
      </c>
      <c r="AB155" s="23">
        <v>7.8</v>
      </c>
      <c r="AC155" s="23">
        <v>2.7</v>
      </c>
      <c r="AD155" s="23">
        <v>24.6</v>
      </c>
      <c r="AE155" s="23">
        <v>11.8</v>
      </c>
      <c r="AF155" s="23">
        <v>43.8</v>
      </c>
      <c r="AG155" s="23">
        <v>25.2</v>
      </c>
      <c r="AH155" s="23">
        <v>24.7</v>
      </c>
      <c r="AI155" s="23">
        <v>26</v>
      </c>
      <c r="AJ155" s="23">
        <v>17.899999999999999</v>
      </c>
      <c r="AK155" s="23">
        <v>3.7</v>
      </c>
      <c r="AL155" s="23">
        <v>39.1</v>
      </c>
      <c r="AM155" s="23">
        <v>13.3</v>
      </c>
      <c r="AN155" s="23">
        <v>13.8</v>
      </c>
      <c r="AO155" s="23">
        <v>12.4</v>
      </c>
      <c r="AP155" s="23">
        <v>1.8</v>
      </c>
      <c r="AQ155" s="23">
        <v>1.5</v>
      </c>
      <c r="AR155" s="23">
        <v>2.2999999999999998</v>
      </c>
      <c r="AS155" s="23">
        <v>93.2</v>
      </c>
      <c r="AT155" s="23">
        <v>91.6</v>
      </c>
      <c r="AU155" s="23">
        <v>95.8</v>
      </c>
    </row>
    <row r="156" spans="1:47" ht="15" x14ac:dyDescent="0.35">
      <c r="A156" s="13" t="s">
        <v>1272</v>
      </c>
      <c r="B156" s="45" t="s">
        <v>155</v>
      </c>
      <c r="C156" s="23">
        <v>22.4</v>
      </c>
      <c r="D156" s="23">
        <v>20.7</v>
      </c>
      <c r="E156" s="23">
        <v>28.9</v>
      </c>
      <c r="F156" s="23">
        <v>55.5</v>
      </c>
      <c r="G156" s="23">
        <v>51.9</v>
      </c>
      <c r="H156" s="23">
        <v>69.5</v>
      </c>
      <c r="I156" s="23">
        <v>2.4</v>
      </c>
      <c r="J156" s="23">
        <v>2.4</v>
      </c>
      <c r="K156" s="23">
        <v>2.6</v>
      </c>
      <c r="L156" s="23">
        <v>6.8</v>
      </c>
      <c r="M156" s="23">
        <v>7.2</v>
      </c>
      <c r="N156" s="23">
        <v>5.3</v>
      </c>
      <c r="O156" s="23">
        <v>42.3</v>
      </c>
      <c r="P156" s="23">
        <v>42.2</v>
      </c>
      <c r="Q156" s="23">
        <v>42.9</v>
      </c>
      <c r="R156" s="23">
        <v>24.1</v>
      </c>
      <c r="S156" s="23">
        <v>26.2</v>
      </c>
      <c r="T156" s="23">
        <v>15.8</v>
      </c>
      <c r="U156" s="23">
        <v>79.8</v>
      </c>
      <c r="V156" s="23">
        <v>90.1</v>
      </c>
      <c r="W156" s="23">
        <v>39.9</v>
      </c>
      <c r="X156" s="23">
        <v>4.9000000000000004</v>
      </c>
      <c r="Y156" s="23">
        <v>5</v>
      </c>
      <c r="Z156" s="23">
        <v>4.7</v>
      </c>
      <c r="AA156" s="23">
        <v>5.0999999999999996</v>
      </c>
      <c r="AB156" s="23">
        <v>5.5</v>
      </c>
      <c r="AC156" s="23">
        <v>3.2</v>
      </c>
      <c r="AD156" s="23">
        <v>13.2</v>
      </c>
      <c r="AE156" s="23">
        <v>11.2</v>
      </c>
      <c r="AF156" s="23">
        <v>20.9</v>
      </c>
      <c r="AG156" s="23">
        <v>20.2</v>
      </c>
      <c r="AH156" s="23">
        <v>19.100000000000001</v>
      </c>
      <c r="AI156" s="23">
        <v>24.2</v>
      </c>
      <c r="AJ156" s="23">
        <v>17.2</v>
      </c>
      <c r="AK156" s="23">
        <v>15</v>
      </c>
      <c r="AL156" s="23">
        <v>25.5</v>
      </c>
      <c r="AM156" s="23">
        <v>14.7</v>
      </c>
      <c r="AN156" s="23">
        <v>14.9</v>
      </c>
      <c r="AO156" s="23">
        <v>13.8</v>
      </c>
      <c r="AP156" s="23">
        <v>0.7</v>
      </c>
      <c r="AQ156" s="23">
        <v>0.6</v>
      </c>
      <c r="AR156" s="23">
        <v>1.1000000000000001</v>
      </c>
      <c r="AS156" s="23">
        <v>87.8</v>
      </c>
      <c r="AT156" s="23">
        <v>88.3</v>
      </c>
      <c r="AU156" s="23">
        <v>86</v>
      </c>
    </row>
    <row r="157" spans="1:47" ht="15" x14ac:dyDescent="0.35">
      <c r="A157" s="13" t="s">
        <v>1273</v>
      </c>
      <c r="B157" s="45" t="s">
        <v>156</v>
      </c>
      <c r="C157" s="23">
        <v>37.1</v>
      </c>
      <c r="D157" s="23">
        <v>34</v>
      </c>
      <c r="E157" s="23">
        <v>41.6</v>
      </c>
      <c r="F157" s="23">
        <v>74.7</v>
      </c>
      <c r="G157" s="23">
        <v>69.5</v>
      </c>
      <c r="H157" s="23">
        <v>82.2</v>
      </c>
      <c r="I157" s="23">
        <v>3</v>
      </c>
      <c r="J157" s="23">
        <v>2.9</v>
      </c>
      <c r="K157" s="23">
        <v>3.3</v>
      </c>
      <c r="L157" s="23">
        <v>5.6</v>
      </c>
      <c r="M157" s="23">
        <v>0.6</v>
      </c>
      <c r="N157" s="23">
        <v>12.8</v>
      </c>
      <c r="O157" s="23">
        <v>46.7</v>
      </c>
      <c r="P157" s="23">
        <v>49.3</v>
      </c>
      <c r="Q157" s="23">
        <v>43</v>
      </c>
      <c r="R157" s="23">
        <v>28.6</v>
      </c>
      <c r="S157" s="23">
        <v>32.6</v>
      </c>
      <c r="T157" s="23">
        <v>22.9</v>
      </c>
      <c r="U157" s="23">
        <v>57</v>
      </c>
      <c r="V157" s="23">
        <v>75.400000000000006</v>
      </c>
      <c r="W157" s="23">
        <v>30.5</v>
      </c>
      <c r="X157" s="23">
        <v>6.3</v>
      </c>
      <c r="Y157" s="23">
        <v>7.7</v>
      </c>
      <c r="Z157" s="23">
        <v>4.3</v>
      </c>
      <c r="AA157" s="23">
        <v>1.5</v>
      </c>
      <c r="AB157" s="23">
        <v>0.9</v>
      </c>
      <c r="AC157" s="23">
        <v>2.4</v>
      </c>
      <c r="AD157" s="23">
        <v>20.6</v>
      </c>
      <c r="AE157" s="23">
        <v>18.600000000000001</v>
      </c>
      <c r="AF157" s="23">
        <v>23.6</v>
      </c>
      <c r="AG157" s="23">
        <v>29.5</v>
      </c>
      <c r="AH157" s="23">
        <v>26.4</v>
      </c>
      <c r="AI157" s="23">
        <v>33.799999999999997</v>
      </c>
      <c r="AJ157" s="23">
        <v>39.799999999999997</v>
      </c>
      <c r="AK157" s="23">
        <v>42.5</v>
      </c>
      <c r="AL157" s="23">
        <v>35.9</v>
      </c>
      <c r="AM157" s="23">
        <v>23.6</v>
      </c>
      <c r="AN157" s="23">
        <v>22.1</v>
      </c>
      <c r="AO157" s="23">
        <v>25.7</v>
      </c>
      <c r="AP157" s="23">
        <v>1.9</v>
      </c>
      <c r="AQ157" s="23">
        <v>2.5</v>
      </c>
      <c r="AR157" s="23">
        <v>1.1000000000000001</v>
      </c>
      <c r="AS157" s="23">
        <v>94.9</v>
      </c>
      <c r="AT157" s="23">
        <v>93.9</v>
      </c>
      <c r="AU157" s="23">
        <v>96.3</v>
      </c>
    </row>
    <row r="158" spans="1:47" ht="15" x14ac:dyDescent="0.35">
      <c r="A158" s="13" t="s">
        <v>1274</v>
      </c>
      <c r="B158" s="45" t="s">
        <v>157</v>
      </c>
      <c r="C158" s="23">
        <v>31.8</v>
      </c>
      <c r="D158" s="23">
        <v>27.7</v>
      </c>
      <c r="E158" s="23">
        <v>34.4</v>
      </c>
      <c r="F158" s="23">
        <v>75.400000000000006</v>
      </c>
      <c r="G158" s="23">
        <v>65.2</v>
      </c>
      <c r="H158" s="23">
        <v>81.900000000000006</v>
      </c>
      <c r="I158" s="23">
        <v>4.3</v>
      </c>
      <c r="J158" s="23">
        <v>3.3</v>
      </c>
      <c r="K158" s="23">
        <v>5</v>
      </c>
      <c r="L158" s="23">
        <v>4.2</v>
      </c>
      <c r="M158" s="23">
        <v>4.5</v>
      </c>
      <c r="N158" s="23">
        <v>4</v>
      </c>
      <c r="O158" s="23">
        <v>51.8</v>
      </c>
      <c r="P158" s="23">
        <v>57.9</v>
      </c>
      <c r="Q158" s="23">
        <v>47.9</v>
      </c>
      <c r="R158" s="23">
        <v>21.6</v>
      </c>
      <c r="S158" s="23">
        <v>24</v>
      </c>
      <c r="T158" s="23">
        <v>20.100000000000001</v>
      </c>
      <c r="U158" s="23">
        <v>69.099999999999994</v>
      </c>
      <c r="V158" s="23">
        <v>90.8</v>
      </c>
      <c r="W158" s="23">
        <v>55.1</v>
      </c>
      <c r="X158" s="23">
        <v>7.4</v>
      </c>
      <c r="Y158" s="23">
        <v>5.4</v>
      </c>
      <c r="Z158" s="23">
        <v>8.6</v>
      </c>
      <c r="AA158" s="23">
        <v>8.3000000000000007</v>
      </c>
      <c r="AB158" s="23">
        <v>8.8000000000000007</v>
      </c>
      <c r="AC158" s="23">
        <v>8</v>
      </c>
      <c r="AD158" s="23">
        <v>45.9</v>
      </c>
      <c r="AE158" s="23">
        <v>15.9</v>
      </c>
      <c r="AF158" s="23">
        <v>65.099999999999994</v>
      </c>
      <c r="AG158" s="23">
        <v>32.1</v>
      </c>
      <c r="AH158" s="23">
        <v>28.7</v>
      </c>
      <c r="AI158" s="23">
        <v>34.4</v>
      </c>
      <c r="AJ158" s="23">
        <v>28</v>
      </c>
      <c r="AK158" s="23">
        <v>21.6</v>
      </c>
      <c r="AL158" s="23">
        <v>32.200000000000003</v>
      </c>
      <c r="AM158" s="23">
        <v>18.600000000000001</v>
      </c>
      <c r="AN158" s="23">
        <v>17.2</v>
      </c>
      <c r="AO158" s="23">
        <v>19.5</v>
      </c>
      <c r="AP158" s="23">
        <v>2.1</v>
      </c>
      <c r="AQ158" s="23">
        <v>1.1000000000000001</v>
      </c>
      <c r="AR158" s="23">
        <v>2.8</v>
      </c>
      <c r="AS158" s="23">
        <v>93.7</v>
      </c>
      <c r="AT158" s="23">
        <v>92.2</v>
      </c>
      <c r="AU158" s="23">
        <v>94.8</v>
      </c>
    </row>
    <row r="159" spans="1:47" ht="15" x14ac:dyDescent="0.35">
      <c r="A159" s="13" t="s">
        <v>1275</v>
      </c>
      <c r="B159" s="45" t="s">
        <v>158</v>
      </c>
      <c r="C159" s="23">
        <v>29.7</v>
      </c>
      <c r="D159" s="23">
        <v>23.6</v>
      </c>
      <c r="E159" s="23">
        <v>37.6</v>
      </c>
      <c r="F159" s="23">
        <v>66.7</v>
      </c>
      <c r="G159" s="23">
        <v>57.9</v>
      </c>
      <c r="H159" s="23">
        <v>77.900000000000006</v>
      </c>
      <c r="I159" s="23">
        <v>2.5</v>
      </c>
      <c r="J159" s="23">
        <v>2.5</v>
      </c>
      <c r="K159" s="23">
        <v>2.5</v>
      </c>
      <c r="L159" s="23">
        <v>2.2999999999999998</v>
      </c>
      <c r="M159" s="23">
        <v>1.9</v>
      </c>
      <c r="N159" s="23">
        <v>3</v>
      </c>
      <c r="O159" s="23">
        <v>50</v>
      </c>
      <c r="P159" s="23">
        <v>49.1</v>
      </c>
      <c r="Q159" s="23">
        <v>51.1</v>
      </c>
      <c r="R159" s="23">
        <v>27.5</v>
      </c>
      <c r="S159" s="23">
        <v>35.700000000000003</v>
      </c>
      <c r="T159" s="23">
        <v>17</v>
      </c>
      <c r="U159" s="23">
        <v>75.8</v>
      </c>
      <c r="V159" s="23">
        <v>98.3</v>
      </c>
      <c r="W159" s="23">
        <v>47.1</v>
      </c>
      <c r="X159" s="23">
        <v>5.2</v>
      </c>
      <c r="Y159" s="23">
        <v>4.9000000000000004</v>
      </c>
      <c r="Z159" s="23">
        <v>5.5</v>
      </c>
      <c r="AA159" s="23">
        <v>3</v>
      </c>
      <c r="AB159" s="23">
        <v>1.4</v>
      </c>
      <c r="AC159" s="23">
        <v>5</v>
      </c>
      <c r="AD159" s="23">
        <v>17.399999999999999</v>
      </c>
      <c r="AE159" s="23">
        <v>11.9</v>
      </c>
      <c r="AF159" s="23">
        <v>24.5</v>
      </c>
      <c r="AG159" s="23">
        <v>21.6</v>
      </c>
      <c r="AH159" s="23">
        <v>19.7</v>
      </c>
      <c r="AI159" s="23">
        <v>24.1</v>
      </c>
      <c r="AJ159" s="23">
        <v>44.3</v>
      </c>
      <c r="AK159" s="23">
        <v>12.6</v>
      </c>
      <c r="AL159" s="23">
        <v>84.9</v>
      </c>
      <c r="AM159" s="23">
        <v>16.5</v>
      </c>
      <c r="AN159" s="23">
        <v>16</v>
      </c>
      <c r="AO159" s="23">
        <v>17</v>
      </c>
      <c r="AP159" s="23">
        <v>0.6</v>
      </c>
      <c r="AQ159" s="23">
        <v>0.7</v>
      </c>
      <c r="AR159" s="23">
        <v>0.5</v>
      </c>
      <c r="AS159" s="23">
        <v>94</v>
      </c>
      <c r="AT159" s="23">
        <v>93</v>
      </c>
      <c r="AU159" s="23">
        <v>95.3</v>
      </c>
    </row>
    <row r="160" spans="1:47" ht="15" x14ac:dyDescent="0.35">
      <c r="A160" s="13" t="s">
        <v>1276</v>
      </c>
      <c r="B160" s="45" t="s">
        <v>159</v>
      </c>
      <c r="C160" s="23">
        <v>20.9</v>
      </c>
      <c r="D160" s="23">
        <v>12.6</v>
      </c>
      <c r="E160" s="23">
        <v>30.1</v>
      </c>
      <c r="F160" s="23">
        <v>65.5</v>
      </c>
      <c r="G160" s="23">
        <v>46.8</v>
      </c>
      <c r="H160" s="23">
        <v>86.4</v>
      </c>
      <c r="I160" s="23">
        <v>2.6</v>
      </c>
      <c r="J160" s="23">
        <v>1.7</v>
      </c>
      <c r="K160" s="23">
        <v>3.6</v>
      </c>
      <c r="L160" s="23">
        <v>7.5</v>
      </c>
      <c r="M160" s="23">
        <v>0.7</v>
      </c>
      <c r="N160" s="23">
        <v>15.2</v>
      </c>
      <c r="O160" s="23">
        <v>48.3</v>
      </c>
      <c r="P160" s="23">
        <v>58.4</v>
      </c>
      <c r="Q160" s="23">
        <v>37</v>
      </c>
      <c r="R160" s="23">
        <v>18.899999999999999</v>
      </c>
      <c r="S160" s="23">
        <v>22.1</v>
      </c>
      <c r="T160" s="23">
        <v>15.4</v>
      </c>
      <c r="U160" s="23">
        <v>33.1</v>
      </c>
      <c r="V160" s="23">
        <v>15.7</v>
      </c>
      <c r="W160" s="23">
        <v>52.5</v>
      </c>
      <c r="X160" s="23">
        <v>6.2</v>
      </c>
      <c r="Y160" s="23">
        <v>3</v>
      </c>
      <c r="Z160" s="23">
        <v>9.9</v>
      </c>
      <c r="AA160" s="23">
        <v>8.1</v>
      </c>
      <c r="AB160" s="23">
        <v>11.9</v>
      </c>
      <c r="AC160" s="23">
        <v>3.8</v>
      </c>
      <c r="AD160" s="23">
        <v>28.7</v>
      </c>
      <c r="AE160" s="23">
        <v>10.5</v>
      </c>
      <c r="AF160" s="23">
        <v>49.1</v>
      </c>
      <c r="AG160" s="23">
        <v>23.1</v>
      </c>
      <c r="AH160" s="23">
        <v>16.2</v>
      </c>
      <c r="AI160" s="23">
        <v>30.9</v>
      </c>
      <c r="AJ160" s="23">
        <v>28</v>
      </c>
      <c r="AK160" s="23">
        <v>14.7</v>
      </c>
      <c r="AL160" s="23">
        <v>42.9</v>
      </c>
      <c r="AM160" s="23">
        <v>15.6</v>
      </c>
      <c r="AN160" s="23">
        <v>16.2</v>
      </c>
      <c r="AO160" s="23">
        <v>14.9</v>
      </c>
      <c r="AP160" s="23">
        <v>2.5</v>
      </c>
      <c r="AQ160" s="23">
        <v>0.3</v>
      </c>
      <c r="AR160" s="23">
        <v>4.9000000000000004</v>
      </c>
      <c r="AS160" s="23">
        <v>86</v>
      </c>
      <c r="AT160" s="23">
        <v>83.4</v>
      </c>
      <c r="AU160" s="23">
        <v>89</v>
      </c>
    </row>
    <row r="161" spans="1:47" ht="15" x14ac:dyDescent="0.35">
      <c r="A161" s="13" t="s">
        <v>1277</v>
      </c>
      <c r="B161" s="45" t="s">
        <v>160</v>
      </c>
      <c r="C161" s="23">
        <v>29.7</v>
      </c>
      <c r="D161" s="23">
        <v>25.9</v>
      </c>
      <c r="E161" s="23">
        <v>36.5</v>
      </c>
      <c r="F161" s="23">
        <v>69.3</v>
      </c>
      <c r="G161" s="23">
        <v>62.6</v>
      </c>
      <c r="H161" s="23">
        <v>81.7</v>
      </c>
      <c r="I161" s="23">
        <v>2.2000000000000002</v>
      </c>
      <c r="J161" s="23">
        <v>1.8</v>
      </c>
      <c r="K161" s="23">
        <v>3.1</v>
      </c>
      <c r="L161" s="23">
        <v>12.6</v>
      </c>
      <c r="M161" s="23">
        <v>12</v>
      </c>
      <c r="N161" s="23">
        <v>13.6</v>
      </c>
      <c r="O161" s="23">
        <v>49.5</v>
      </c>
      <c r="P161" s="23">
        <v>50.8</v>
      </c>
      <c r="Q161" s="23">
        <v>47.1</v>
      </c>
      <c r="R161" s="23">
        <v>26.6</v>
      </c>
      <c r="S161" s="23">
        <v>27.7</v>
      </c>
      <c r="T161" s="23">
        <v>24.8</v>
      </c>
      <c r="U161" s="23">
        <v>78.099999999999994</v>
      </c>
      <c r="V161" s="23">
        <v>97.9</v>
      </c>
      <c r="W161" s="23">
        <v>41.5</v>
      </c>
      <c r="X161" s="23">
        <v>6.5</v>
      </c>
      <c r="Y161" s="23">
        <v>5.5</v>
      </c>
      <c r="Z161" s="23">
        <v>8.4</v>
      </c>
      <c r="AA161" s="23">
        <v>3.7</v>
      </c>
      <c r="AB161" s="23">
        <v>3.5</v>
      </c>
      <c r="AC161" s="23">
        <v>4.0999999999999996</v>
      </c>
      <c r="AD161" s="23">
        <v>28.5</v>
      </c>
      <c r="AE161" s="23">
        <v>20</v>
      </c>
      <c r="AF161" s="23">
        <v>44.2</v>
      </c>
      <c r="AG161" s="23">
        <v>28.2</v>
      </c>
      <c r="AH161" s="23">
        <v>26.3</v>
      </c>
      <c r="AI161" s="23">
        <v>31.7</v>
      </c>
      <c r="AJ161" s="23">
        <v>5.3</v>
      </c>
      <c r="AK161" s="23">
        <v>4</v>
      </c>
      <c r="AL161" s="23">
        <v>7.8</v>
      </c>
      <c r="AM161" s="23">
        <v>14.7</v>
      </c>
      <c r="AN161" s="23">
        <v>14.4</v>
      </c>
      <c r="AO161" s="23">
        <v>15.1</v>
      </c>
      <c r="AP161" s="23">
        <v>1.5</v>
      </c>
      <c r="AQ161" s="23">
        <v>1.1000000000000001</v>
      </c>
      <c r="AR161" s="23">
        <v>2.2000000000000002</v>
      </c>
      <c r="AS161" s="23">
        <v>91.1</v>
      </c>
      <c r="AT161" s="23">
        <v>91.3</v>
      </c>
      <c r="AU161" s="23">
        <v>90.7</v>
      </c>
    </row>
    <row r="162" spans="1:47" ht="15" x14ac:dyDescent="0.35">
      <c r="A162" s="13" t="s">
        <v>1278</v>
      </c>
      <c r="B162" s="45" t="s">
        <v>161</v>
      </c>
      <c r="C162" s="23">
        <v>41</v>
      </c>
      <c r="D162" s="23">
        <v>42.9</v>
      </c>
      <c r="E162" s="23">
        <v>40.299999999999997</v>
      </c>
      <c r="F162" s="23">
        <v>74.099999999999994</v>
      </c>
      <c r="G162" s="23">
        <v>72.3</v>
      </c>
      <c r="H162" s="23">
        <v>74.8</v>
      </c>
      <c r="I162" s="23">
        <v>2.1</v>
      </c>
      <c r="J162" s="23">
        <v>1.6</v>
      </c>
      <c r="K162" s="23">
        <v>2.2999999999999998</v>
      </c>
      <c r="L162" s="23">
        <v>13.1</v>
      </c>
      <c r="M162" s="23">
        <v>12.8</v>
      </c>
      <c r="N162" s="23">
        <v>13.3</v>
      </c>
      <c r="O162" s="23">
        <v>48.2</v>
      </c>
      <c r="P162" s="23">
        <v>50</v>
      </c>
      <c r="Q162" s="23">
        <v>47.6</v>
      </c>
      <c r="R162" s="23">
        <v>18.3</v>
      </c>
      <c r="S162" s="23">
        <v>28.1</v>
      </c>
      <c r="T162" s="23">
        <v>14.7</v>
      </c>
      <c r="U162" s="23">
        <v>44.5</v>
      </c>
      <c r="V162" s="23">
        <v>94.9</v>
      </c>
      <c r="W162" s="23">
        <v>25.8</v>
      </c>
      <c r="X162" s="23">
        <v>3.7</v>
      </c>
      <c r="Y162" s="23">
        <v>4</v>
      </c>
      <c r="Z162" s="23">
        <v>3.6</v>
      </c>
      <c r="AA162" s="23">
        <v>1.3</v>
      </c>
      <c r="AB162" s="23">
        <v>1.6</v>
      </c>
      <c r="AC162" s="23">
        <v>1.2</v>
      </c>
      <c r="AD162" s="23">
        <v>34.299999999999997</v>
      </c>
      <c r="AE162" s="23">
        <v>36.9</v>
      </c>
      <c r="AF162" s="23">
        <v>33.299999999999997</v>
      </c>
      <c r="AG162" s="23">
        <v>20.2</v>
      </c>
      <c r="AH162" s="23">
        <v>22</v>
      </c>
      <c r="AI162" s="23">
        <v>19.5</v>
      </c>
      <c r="AJ162" s="23">
        <v>27.6</v>
      </c>
      <c r="AK162" s="23">
        <v>4.3</v>
      </c>
      <c r="AL162" s="23">
        <v>36.299999999999997</v>
      </c>
      <c r="AM162" s="23">
        <v>12</v>
      </c>
      <c r="AN162" s="23">
        <v>13.6</v>
      </c>
      <c r="AO162" s="23">
        <v>11.4</v>
      </c>
      <c r="AP162" s="23">
        <v>1.3</v>
      </c>
      <c r="AQ162" s="23">
        <v>1</v>
      </c>
      <c r="AR162" s="23">
        <v>1.5</v>
      </c>
      <c r="AS162" s="23">
        <v>95.5</v>
      </c>
      <c r="AT162" s="23">
        <v>91.8</v>
      </c>
      <c r="AU162" s="23">
        <v>96.8</v>
      </c>
    </row>
    <row r="163" spans="1:47" ht="15" x14ac:dyDescent="0.35">
      <c r="A163" s="13" t="s">
        <v>1279</v>
      </c>
      <c r="B163" s="45" t="s">
        <v>162</v>
      </c>
      <c r="C163" s="23">
        <v>24.5</v>
      </c>
      <c r="D163" s="23">
        <v>23.1</v>
      </c>
      <c r="E163" s="23">
        <v>31.3</v>
      </c>
      <c r="F163" s="23">
        <v>60.4</v>
      </c>
      <c r="G163" s="23">
        <v>55.3</v>
      </c>
      <c r="H163" s="23">
        <v>85</v>
      </c>
      <c r="I163" s="23">
        <v>3</v>
      </c>
      <c r="J163" s="23">
        <v>2.9</v>
      </c>
      <c r="K163" s="23">
        <v>3.1</v>
      </c>
      <c r="L163" s="23">
        <v>1.6</v>
      </c>
      <c r="M163" s="23">
        <v>1.7</v>
      </c>
      <c r="N163" s="23">
        <v>1.3</v>
      </c>
      <c r="O163" s="23">
        <v>55.6</v>
      </c>
      <c r="P163" s="23">
        <v>59.5</v>
      </c>
      <c r="Q163" s="23">
        <v>36.4</v>
      </c>
      <c r="R163" s="23">
        <v>29.3</v>
      </c>
      <c r="S163" s="23">
        <v>32.9</v>
      </c>
      <c r="T163" s="23">
        <v>12</v>
      </c>
      <c r="U163" s="23">
        <v>91.4</v>
      </c>
      <c r="V163" s="23">
        <v>99</v>
      </c>
      <c r="W163" s="23">
        <v>55.1</v>
      </c>
      <c r="X163" s="23">
        <v>6.3</v>
      </c>
      <c r="Y163" s="23">
        <v>6.5</v>
      </c>
      <c r="Z163" s="23">
        <v>5.0999999999999996</v>
      </c>
      <c r="AA163" s="23">
        <v>17</v>
      </c>
      <c r="AB163" s="23">
        <v>15.3</v>
      </c>
      <c r="AC163" s="23">
        <v>25.5</v>
      </c>
      <c r="AD163" s="23">
        <v>29.9</v>
      </c>
      <c r="AE163" s="23">
        <v>22.7</v>
      </c>
      <c r="AF163" s="23">
        <v>64.3</v>
      </c>
      <c r="AG163" s="23">
        <v>19.3</v>
      </c>
      <c r="AH163" s="23">
        <v>18</v>
      </c>
      <c r="AI163" s="23">
        <v>25.4</v>
      </c>
      <c r="AJ163" s="23">
        <v>86.6</v>
      </c>
      <c r="AK163" s="23">
        <v>84.5</v>
      </c>
      <c r="AL163" s="23">
        <v>96.4</v>
      </c>
      <c r="AM163" s="23">
        <v>19.8</v>
      </c>
      <c r="AN163" s="23">
        <v>20.399999999999999</v>
      </c>
      <c r="AO163" s="23">
        <v>17.2</v>
      </c>
      <c r="AP163" s="23">
        <v>0.8</v>
      </c>
      <c r="AQ163" s="23">
        <v>0.6</v>
      </c>
      <c r="AR163" s="23">
        <v>1.3</v>
      </c>
      <c r="AS163" s="23">
        <v>90.1</v>
      </c>
      <c r="AT163" s="23">
        <v>89.4</v>
      </c>
      <c r="AU163" s="23">
        <v>93.1</v>
      </c>
    </row>
    <row r="164" spans="1:47" ht="15" x14ac:dyDescent="0.35">
      <c r="A164" s="13" t="s">
        <v>1280</v>
      </c>
      <c r="B164" s="45" t="s">
        <v>163</v>
      </c>
      <c r="C164" s="23">
        <v>29.1</v>
      </c>
      <c r="D164" s="23">
        <v>26</v>
      </c>
      <c r="E164" s="23">
        <v>37.4</v>
      </c>
      <c r="F164" s="23">
        <v>64.599999999999994</v>
      </c>
      <c r="G164" s="23">
        <v>57.1</v>
      </c>
      <c r="H164" s="23">
        <v>84.5</v>
      </c>
      <c r="I164" s="23">
        <v>2.2000000000000002</v>
      </c>
      <c r="J164" s="23">
        <v>1.9</v>
      </c>
      <c r="K164" s="23">
        <v>2.8</v>
      </c>
      <c r="L164" s="23">
        <v>6.8</v>
      </c>
      <c r="M164" s="23">
        <v>4.3</v>
      </c>
      <c r="N164" s="23">
        <v>13.2</v>
      </c>
      <c r="O164" s="23">
        <v>41.1</v>
      </c>
      <c r="P164" s="23">
        <v>41.6</v>
      </c>
      <c r="Q164" s="23">
        <v>39.9</v>
      </c>
      <c r="R164" s="23">
        <v>26.6</v>
      </c>
      <c r="S164" s="23">
        <v>27.5</v>
      </c>
      <c r="T164" s="23">
        <v>24.1</v>
      </c>
      <c r="U164" s="23">
        <v>88.7</v>
      </c>
      <c r="V164" s="23">
        <v>97.5</v>
      </c>
      <c r="W164" s="23">
        <v>65.3</v>
      </c>
      <c r="X164" s="23">
        <v>5</v>
      </c>
      <c r="Y164" s="23">
        <v>3.8</v>
      </c>
      <c r="Z164" s="23">
        <v>8</v>
      </c>
      <c r="AA164" s="23">
        <v>7.7</v>
      </c>
      <c r="AB164" s="23">
        <v>4.3</v>
      </c>
      <c r="AC164" s="23">
        <v>16.8</v>
      </c>
      <c r="AD164" s="23">
        <v>36.700000000000003</v>
      </c>
      <c r="AE164" s="23">
        <v>21.9</v>
      </c>
      <c r="AF164" s="23">
        <v>76.400000000000006</v>
      </c>
      <c r="AG164" s="23">
        <v>17.2</v>
      </c>
      <c r="AH164" s="23">
        <v>15</v>
      </c>
      <c r="AI164" s="23">
        <v>23</v>
      </c>
      <c r="AJ164" s="23">
        <v>25.4</v>
      </c>
      <c r="AK164" s="23">
        <v>4</v>
      </c>
      <c r="AL164" s="23">
        <v>82.5</v>
      </c>
      <c r="AM164" s="23">
        <v>12</v>
      </c>
      <c r="AN164" s="23">
        <v>12.2</v>
      </c>
      <c r="AO164" s="23">
        <v>11.5</v>
      </c>
      <c r="AP164" s="23">
        <v>1.4</v>
      </c>
      <c r="AQ164" s="23">
        <v>0.8</v>
      </c>
      <c r="AR164" s="23">
        <v>3</v>
      </c>
      <c r="AS164" s="23">
        <v>93.6</v>
      </c>
      <c r="AT164" s="23">
        <v>92.7</v>
      </c>
      <c r="AU164" s="23">
        <v>95.8</v>
      </c>
    </row>
    <row r="165" spans="1:47" ht="15" x14ac:dyDescent="0.35">
      <c r="A165" s="13" t="s">
        <v>1281</v>
      </c>
      <c r="B165" s="45" t="s">
        <v>164</v>
      </c>
      <c r="C165" s="23">
        <v>36.700000000000003</v>
      </c>
      <c r="D165" s="23">
        <v>34.6</v>
      </c>
      <c r="E165" s="23">
        <v>38.799999999999997</v>
      </c>
      <c r="F165" s="23">
        <v>75.900000000000006</v>
      </c>
      <c r="G165" s="23">
        <v>72.099999999999994</v>
      </c>
      <c r="H165" s="23">
        <v>79.900000000000006</v>
      </c>
      <c r="I165" s="23">
        <v>2.2999999999999998</v>
      </c>
      <c r="J165" s="23">
        <v>1.3</v>
      </c>
      <c r="K165" s="23">
        <v>3.4</v>
      </c>
      <c r="L165" s="23">
        <v>5.7</v>
      </c>
      <c r="M165" s="23">
        <v>3.9</v>
      </c>
      <c r="N165" s="23">
        <v>7.5</v>
      </c>
      <c r="O165" s="23">
        <v>45.4</v>
      </c>
      <c r="P165" s="23">
        <v>44.5</v>
      </c>
      <c r="Q165" s="23">
        <v>46.3</v>
      </c>
      <c r="R165" s="23">
        <v>16.899999999999999</v>
      </c>
      <c r="S165" s="23">
        <v>18.399999999999999</v>
      </c>
      <c r="T165" s="23">
        <v>15.4</v>
      </c>
      <c r="U165" s="23">
        <v>62.5</v>
      </c>
      <c r="V165" s="23">
        <v>99.4</v>
      </c>
      <c r="W165" s="23">
        <v>23.4</v>
      </c>
      <c r="X165" s="23">
        <v>3.3</v>
      </c>
      <c r="Y165" s="23">
        <v>2.6</v>
      </c>
      <c r="Z165" s="23">
        <v>4.0999999999999996</v>
      </c>
      <c r="AA165" s="23">
        <v>1.2</v>
      </c>
      <c r="AB165" s="23">
        <v>0.5</v>
      </c>
      <c r="AC165" s="23">
        <v>1.9</v>
      </c>
      <c r="AD165" s="23">
        <v>23</v>
      </c>
      <c r="AE165" s="23">
        <v>18.5</v>
      </c>
      <c r="AF165" s="23">
        <v>27.7</v>
      </c>
      <c r="AG165" s="23">
        <v>18.7</v>
      </c>
      <c r="AH165" s="23">
        <v>16.899999999999999</v>
      </c>
      <c r="AI165" s="23">
        <v>20.7</v>
      </c>
      <c r="AJ165" s="23">
        <v>18.399999999999999</v>
      </c>
      <c r="AK165" s="23">
        <v>3.8</v>
      </c>
      <c r="AL165" s="23">
        <v>33.700000000000003</v>
      </c>
      <c r="AM165" s="23">
        <v>9.3000000000000007</v>
      </c>
      <c r="AN165" s="23">
        <v>5.9</v>
      </c>
      <c r="AO165" s="23">
        <v>12.9</v>
      </c>
      <c r="AP165" s="23">
        <v>0.6</v>
      </c>
      <c r="AQ165" s="23">
        <v>0.3</v>
      </c>
      <c r="AR165" s="23">
        <v>1</v>
      </c>
      <c r="AS165" s="23">
        <v>94</v>
      </c>
      <c r="AT165" s="23">
        <v>92.3</v>
      </c>
      <c r="AU165" s="23">
        <v>95.7</v>
      </c>
    </row>
    <row r="166" spans="1:47" ht="15" x14ac:dyDescent="0.35">
      <c r="A166" s="13" t="s">
        <v>1282</v>
      </c>
      <c r="B166" s="45" t="s">
        <v>165</v>
      </c>
      <c r="C166" s="23">
        <v>27.2</v>
      </c>
      <c r="D166" s="23">
        <v>21.2</v>
      </c>
      <c r="E166" s="23">
        <v>31.1</v>
      </c>
      <c r="F166" s="23">
        <v>73.3</v>
      </c>
      <c r="G166" s="23">
        <v>64.099999999999994</v>
      </c>
      <c r="H166" s="23">
        <v>79.2</v>
      </c>
      <c r="I166" s="23">
        <v>2.2999999999999998</v>
      </c>
      <c r="J166" s="23">
        <v>1.4</v>
      </c>
      <c r="K166" s="23">
        <v>2.8</v>
      </c>
      <c r="L166" s="23">
        <v>16.899999999999999</v>
      </c>
      <c r="M166" s="23">
        <v>8.1</v>
      </c>
      <c r="N166" s="23">
        <v>22.6</v>
      </c>
      <c r="O166" s="23">
        <v>59.7</v>
      </c>
      <c r="P166" s="23">
        <v>54.6</v>
      </c>
      <c r="Q166" s="23">
        <v>63</v>
      </c>
      <c r="R166" s="23">
        <v>23.9</v>
      </c>
      <c r="S166" s="23">
        <v>25.4</v>
      </c>
      <c r="T166" s="23">
        <v>22.8</v>
      </c>
      <c r="U166" s="23">
        <v>64.5</v>
      </c>
      <c r="V166" s="23">
        <v>94.5</v>
      </c>
      <c r="W166" s="23">
        <v>45</v>
      </c>
      <c r="X166" s="23">
        <v>5.6</v>
      </c>
      <c r="Y166" s="23">
        <v>4.0999999999999996</v>
      </c>
      <c r="Z166" s="23">
        <v>6.5</v>
      </c>
      <c r="AA166" s="23">
        <v>3.4</v>
      </c>
      <c r="AB166" s="23">
        <v>4.3</v>
      </c>
      <c r="AC166" s="23">
        <v>2.7</v>
      </c>
      <c r="AD166" s="23">
        <v>37.799999999999997</v>
      </c>
      <c r="AE166" s="23">
        <v>14.4</v>
      </c>
      <c r="AF166" s="23">
        <v>53</v>
      </c>
      <c r="AG166" s="23">
        <v>31.5</v>
      </c>
      <c r="AH166" s="23">
        <v>26.5</v>
      </c>
      <c r="AI166" s="23">
        <v>34.700000000000003</v>
      </c>
      <c r="AJ166" s="23">
        <v>36.4</v>
      </c>
      <c r="AK166" s="23">
        <v>5.3</v>
      </c>
      <c r="AL166" s="23">
        <v>56.5</v>
      </c>
      <c r="AM166" s="23">
        <v>13</v>
      </c>
      <c r="AN166" s="23">
        <v>13.1</v>
      </c>
      <c r="AO166" s="23">
        <v>12.9</v>
      </c>
      <c r="AP166" s="23">
        <v>0.9</v>
      </c>
      <c r="AQ166" s="23">
        <v>0.4</v>
      </c>
      <c r="AR166" s="23">
        <v>1.2</v>
      </c>
      <c r="AS166" s="23">
        <v>89.9</v>
      </c>
      <c r="AT166" s="23">
        <v>87.8</v>
      </c>
      <c r="AU166" s="23">
        <v>91.2</v>
      </c>
    </row>
    <row r="167" spans="1:47" ht="15" x14ac:dyDescent="0.35">
      <c r="A167" s="13" t="s">
        <v>1283</v>
      </c>
      <c r="B167" s="45" t="s">
        <v>166</v>
      </c>
      <c r="C167" s="23">
        <v>37.4</v>
      </c>
      <c r="D167" s="23">
        <v>31.3</v>
      </c>
      <c r="E167" s="23">
        <v>39.799999999999997</v>
      </c>
      <c r="F167" s="23">
        <v>78.3</v>
      </c>
      <c r="G167" s="23">
        <v>69.7</v>
      </c>
      <c r="H167" s="23">
        <v>81.7</v>
      </c>
      <c r="I167" s="23">
        <v>4.3</v>
      </c>
      <c r="J167" s="23">
        <v>4</v>
      </c>
      <c r="K167" s="23">
        <v>4.4000000000000004</v>
      </c>
      <c r="L167" s="23">
        <v>21.3</v>
      </c>
      <c r="M167" s="23">
        <v>12.7</v>
      </c>
      <c r="N167" s="23">
        <v>24.6</v>
      </c>
      <c r="O167" s="23">
        <v>57.4</v>
      </c>
      <c r="P167" s="23">
        <v>57.2</v>
      </c>
      <c r="Q167" s="23">
        <v>57.5</v>
      </c>
      <c r="R167" s="23">
        <v>29.8</v>
      </c>
      <c r="S167" s="23">
        <v>33.700000000000003</v>
      </c>
      <c r="T167" s="23">
        <v>28.3</v>
      </c>
      <c r="U167" s="23">
        <v>43.6</v>
      </c>
      <c r="V167" s="23">
        <v>26.2</v>
      </c>
      <c r="W167" s="23">
        <v>50.3</v>
      </c>
      <c r="X167" s="23">
        <v>9.3000000000000007</v>
      </c>
      <c r="Y167" s="23">
        <v>8</v>
      </c>
      <c r="Z167" s="23">
        <v>9.8000000000000007</v>
      </c>
      <c r="AA167" s="23">
        <v>6.7</v>
      </c>
      <c r="AB167" s="23">
        <v>6.3</v>
      </c>
      <c r="AC167" s="23">
        <v>6.9</v>
      </c>
      <c r="AD167" s="23">
        <v>38</v>
      </c>
      <c r="AE167" s="23">
        <v>10.9</v>
      </c>
      <c r="AF167" s="23">
        <v>48.5</v>
      </c>
      <c r="AG167" s="23">
        <v>36.799999999999997</v>
      </c>
      <c r="AH167" s="23">
        <v>30.9</v>
      </c>
      <c r="AI167" s="23">
        <v>39.1</v>
      </c>
      <c r="AJ167" s="23">
        <v>15.9</v>
      </c>
      <c r="AK167" s="23">
        <v>5.0999999999999996</v>
      </c>
      <c r="AL167" s="23">
        <v>20.100000000000001</v>
      </c>
      <c r="AM167" s="23">
        <v>20</v>
      </c>
      <c r="AN167" s="23">
        <v>20.8</v>
      </c>
      <c r="AO167" s="23">
        <v>19.600000000000001</v>
      </c>
      <c r="AP167" s="23">
        <v>1.8</v>
      </c>
      <c r="AQ167" s="23">
        <v>1.2</v>
      </c>
      <c r="AR167" s="23">
        <v>2</v>
      </c>
      <c r="AS167" s="23">
        <v>93.2</v>
      </c>
      <c r="AT167" s="23">
        <v>91.7</v>
      </c>
      <c r="AU167" s="23">
        <v>93.8</v>
      </c>
    </row>
    <row r="168" spans="1:47" ht="15" x14ac:dyDescent="0.35">
      <c r="A168" s="13" t="s">
        <v>1284</v>
      </c>
      <c r="B168" s="45" t="s">
        <v>167</v>
      </c>
      <c r="C168" s="23">
        <v>20.9</v>
      </c>
      <c r="D168" s="23">
        <v>15.4</v>
      </c>
      <c r="E168" s="23">
        <v>33</v>
      </c>
      <c r="F168" s="23">
        <v>60.5</v>
      </c>
      <c r="G168" s="23">
        <v>53.1</v>
      </c>
      <c r="H168" s="23">
        <v>77</v>
      </c>
      <c r="I168" s="23">
        <v>2.4</v>
      </c>
      <c r="J168" s="23">
        <v>2.2999999999999998</v>
      </c>
      <c r="K168" s="23">
        <v>2.7</v>
      </c>
      <c r="L168" s="23">
        <v>4.5</v>
      </c>
      <c r="M168" s="23">
        <v>4</v>
      </c>
      <c r="N168" s="23">
        <v>5.5</v>
      </c>
      <c r="O168" s="23">
        <v>46.5</v>
      </c>
      <c r="P168" s="23">
        <v>44.7</v>
      </c>
      <c r="Q168" s="23">
        <v>50.7</v>
      </c>
      <c r="R168" s="23">
        <v>17.7</v>
      </c>
      <c r="S168" s="23">
        <v>19.399999999999999</v>
      </c>
      <c r="T168" s="23">
        <v>14</v>
      </c>
      <c r="U168" s="23">
        <v>46.9</v>
      </c>
      <c r="V168" s="23">
        <v>56.7</v>
      </c>
      <c r="W168" s="23">
        <v>24.9</v>
      </c>
      <c r="X168" s="23">
        <v>5.4</v>
      </c>
      <c r="Y168" s="23">
        <v>5.0999999999999996</v>
      </c>
      <c r="Z168" s="23">
        <v>6.1</v>
      </c>
      <c r="AA168" s="23">
        <v>8.6</v>
      </c>
      <c r="AB168" s="23">
        <v>8.3000000000000007</v>
      </c>
      <c r="AC168" s="23">
        <v>9.5</v>
      </c>
      <c r="AD168" s="23">
        <v>21.9</v>
      </c>
      <c r="AE168" s="23">
        <v>13.8</v>
      </c>
      <c r="AF168" s="23">
        <v>40</v>
      </c>
      <c r="AG168" s="23">
        <v>22.3</v>
      </c>
      <c r="AH168" s="23">
        <v>21.6</v>
      </c>
      <c r="AI168" s="23">
        <v>23.9</v>
      </c>
      <c r="AJ168" s="23">
        <v>12.6</v>
      </c>
      <c r="AK168" s="23">
        <v>10.5</v>
      </c>
      <c r="AL168" s="23">
        <v>17.3</v>
      </c>
      <c r="AM168" s="23">
        <v>17.2</v>
      </c>
      <c r="AN168" s="23">
        <v>17.5</v>
      </c>
      <c r="AO168" s="23">
        <v>16.399999999999999</v>
      </c>
      <c r="AP168" s="23">
        <v>1.1000000000000001</v>
      </c>
      <c r="AQ168" s="23">
        <v>0.9</v>
      </c>
      <c r="AR168" s="23">
        <v>1.3</v>
      </c>
      <c r="AS168" s="23">
        <v>93.4</v>
      </c>
      <c r="AT168" s="23">
        <v>92.5</v>
      </c>
      <c r="AU168" s="23">
        <v>95.5</v>
      </c>
    </row>
    <row r="169" spans="1:47" ht="15" x14ac:dyDescent="0.35">
      <c r="A169" s="13" t="s">
        <v>1285</v>
      </c>
      <c r="B169" s="45" t="s">
        <v>168</v>
      </c>
      <c r="C169" s="23">
        <v>28.6</v>
      </c>
      <c r="D169" s="23">
        <v>26.9</v>
      </c>
      <c r="E169" s="23">
        <v>29.6</v>
      </c>
      <c r="F169" s="23">
        <v>66.599999999999994</v>
      </c>
      <c r="G169" s="23">
        <v>63.4</v>
      </c>
      <c r="H169" s="23">
        <v>68.599999999999994</v>
      </c>
      <c r="I169" s="23">
        <v>2.1</v>
      </c>
      <c r="J169" s="23">
        <v>1.8</v>
      </c>
      <c r="K169" s="23">
        <v>2.2000000000000002</v>
      </c>
      <c r="L169" s="23">
        <v>14.9</v>
      </c>
      <c r="M169" s="23">
        <v>17</v>
      </c>
      <c r="N169" s="23">
        <v>13.5</v>
      </c>
      <c r="O169" s="23">
        <v>48.4</v>
      </c>
      <c r="P169" s="23">
        <v>42.8</v>
      </c>
      <c r="Q169" s="23">
        <v>51.9</v>
      </c>
      <c r="R169" s="23">
        <v>20</v>
      </c>
      <c r="S169" s="23">
        <v>32.4</v>
      </c>
      <c r="T169" s="23">
        <v>12.2</v>
      </c>
      <c r="U169" s="23">
        <v>51.6</v>
      </c>
      <c r="V169" s="23">
        <v>98.9</v>
      </c>
      <c r="W169" s="23">
        <v>21.7</v>
      </c>
      <c r="X169" s="23">
        <v>3.7</v>
      </c>
      <c r="Y169" s="23">
        <v>3.2</v>
      </c>
      <c r="Z169" s="23">
        <v>4.0999999999999996</v>
      </c>
      <c r="AA169" s="23">
        <v>4</v>
      </c>
      <c r="AB169" s="23">
        <v>5.6</v>
      </c>
      <c r="AC169" s="23">
        <v>3</v>
      </c>
      <c r="AD169" s="23">
        <v>15.8</v>
      </c>
      <c r="AE169" s="23">
        <v>16.899999999999999</v>
      </c>
      <c r="AF169" s="23">
        <v>15.1</v>
      </c>
      <c r="AG169" s="23">
        <v>19.600000000000001</v>
      </c>
      <c r="AH169" s="23">
        <v>20.3</v>
      </c>
      <c r="AI169" s="23">
        <v>19.100000000000001</v>
      </c>
      <c r="AJ169" s="23">
        <v>11.3</v>
      </c>
      <c r="AK169" s="23">
        <v>8.1</v>
      </c>
      <c r="AL169" s="23">
        <v>13.4</v>
      </c>
      <c r="AM169" s="23">
        <v>16.100000000000001</v>
      </c>
      <c r="AN169" s="23">
        <v>15.1</v>
      </c>
      <c r="AO169" s="23">
        <v>16.7</v>
      </c>
      <c r="AP169" s="23">
        <v>0.8</v>
      </c>
      <c r="AQ169" s="23">
        <v>0.9</v>
      </c>
      <c r="AR169" s="23">
        <v>0.8</v>
      </c>
      <c r="AS169" s="23">
        <v>92.4</v>
      </c>
      <c r="AT169" s="23">
        <v>92.5</v>
      </c>
      <c r="AU169" s="23">
        <v>92.4</v>
      </c>
    </row>
    <row r="170" spans="1:47" ht="15" x14ac:dyDescent="0.35">
      <c r="A170" s="13" t="s">
        <v>1286</v>
      </c>
      <c r="B170" s="45" t="s">
        <v>169</v>
      </c>
      <c r="C170" s="23">
        <v>29</v>
      </c>
      <c r="D170" s="23">
        <v>19</v>
      </c>
      <c r="E170" s="23">
        <v>31.4</v>
      </c>
      <c r="F170" s="23">
        <v>76.599999999999994</v>
      </c>
      <c r="G170" s="23">
        <v>64.7</v>
      </c>
      <c r="H170" s="23">
        <v>79.5</v>
      </c>
      <c r="I170" s="23">
        <v>2.2999999999999998</v>
      </c>
      <c r="J170" s="23">
        <v>0.9</v>
      </c>
      <c r="K170" s="23">
        <v>2.6</v>
      </c>
      <c r="L170" s="23">
        <v>15.5</v>
      </c>
      <c r="M170" s="23">
        <v>9.4</v>
      </c>
      <c r="N170" s="23">
        <v>17</v>
      </c>
      <c r="O170" s="23">
        <v>49.9</v>
      </c>
      <c r="P170" s="23">
        <v>43.2</v>
      </c>
      <c r="Q170" s="23">
        <v>51.5</v>
      </c>
      <c r="R170" s="23">
        <v>19.7</v>
      </c>
      <c r="S170" s="23">
        <v>18.8</v>
      </c>
      <c r="T170" s="23">
        <v>19.899999999999999</v>
      </c>
      <c r="U170" s="23">
        <v>49.4</v>
      </c>
      <c r="V170" s="23">
        <v>98.7</v>
      </c>
      <c r="W170" s="23">
        <v>37.799999999999997</v>
      </c>
      <c r="X170" s="23">
        <v>5.3</v>
      </c>
      <c r="Y170" s="23">
        <v>1.7</v>
      </c>
      <c r="Z170" s="23">
        <v>6.2</v>
      </c>
      <c r="AA170" s="23">
        <v>2.2000000000000002</v>
      </c>
      <c r="AB170" s="23">
        <v>3</v>
      </c>
      <c r="AC170" s="23">
        <v>2</v>
      </c>
      <c r="AD170" s="23">
        <v>44</v>
      </c>
      <c r="AE170" s="23">
        <v>18.399999999999999</v>
      </c>
      <c r="AF170" s="23">
        <v>50.1</v>
      </c>
      <c r="AG170" s="23">
        <v>24.4</v>
      </c>
      <c r="AH170" s="23">
        <v>12.2</v>
      </c>
      <c r="AI170" s="23">
        <v>27.3</v>
      </c>
      <c r="AJ170" s="23">
        <v>27.7</v>
      </c>
      <c r="AK170" s="23">
        <v>7.7</v>
      </c>
      <c r="AL170" s="23">
        <v>32.5</v>
      </c>
      <c r="AM170" s="23">
        <v>18.100000000000001</v>
      </c>
      <c r="AN170" s="23">
        <v>16.899999999999999</v>
      </c>
      <c r="AO170" s="23">
        <v>18.399999999999999</v>
      </c>
      <c r="AP170" s="23">
        <v>1.2</v>
      </c>
      <c r="AQ170" s="23">
        <v>0.4</v>
      </c>
      <c r="AR170" s="23">
        <v>1.4</v>
      </c>
      <c r="AS170" s="23">
        <v>95</v>
      </c>
      <c r="AT170" s="23">
        <v>94.4</v>
      </c>
      <c r="AU170" s="23">
        <v>95.2</v>
      </c>
    </row>
    <row r="171" spans="1:47" ht="15" x14ac:dyDescent="0.35">
      <c r="A171" s="13" t="s">
        <v>1287</v>
      </c>
      <c r="B171" s="45" t="s">
        <v>170</v>
      </c>
      <c r="C171" s="23">
        <v>32.9</v>
      </c>
      <c r="D171" s="23">
        <v>21.6</v>
      </c>
      <c r="E171" s="23">
        <v>42.9</v>
      </c>
      <c r="F171" s="23">
        <v>72.8</v>
      </c>
      <c r="G171" s="23">
        <v>63.2</v>
      </c>
      <c r="H171" s="23">
        <v>81.3</v>
      </c>
      <c r="I171" s="23">
        <v>5.7</v>
      </c>
      <c r="J171" s="23">
        <v>6.9</v>
      </c>
      <c r="K171" s="23">
        <v>4.7</v>
      </c>
      <c r="L171" s="23">
        <v>1.2</v>
      </c>
      <c r="M171" s="23">
        <v>2</v>
      </c>
      <c r="N171" s="23">
        <v>0.5</v>
      </c>
      <c r="O171" s="23">
        <v>46.4</v>
      </c>
      <c r="P171" s="23">
        <v>42.6</v>
      </c>
      <c r="Q171" s="23">
        <v>49.7</v>
      </c>
      <c r="R171" s="23">
        <v>16.5</v>
      </c>
      <c r="S171" s="23">
        <v>20.7</v>
      </c>
      <c r="T171" s="23">
        <v>12.8</v>
      </c>
      <c r="U171" s="23">
        <v>56.6</v>
      </c>
      <c r="V171" s="23">
        <v>80.5</v>
      </c>
      <c r="W171" s="23">
        <v>35.700000000000003</v>
      </c>
      <c r="X171" s="23">
        <v>18</v>
      </c>
      <c r="Y171" s="23">
        <v>21.4</v>
      </c>
      <c r="Z171" s="23">
        <v>14.9</v>
      </c>
      <c r="AA171" s="23">
        <v>17.5</v>
      </c>
      <c r="AB171" s="23">
        <v>12.2</v>
      </c>
      <c r="AC171" s="23">
        <v>22.3</v>
      </c>
      <c r="AD171" s="23">
        <v>30.1</v>
      </c>
      <c r="AE171" s="23">
        <v>27.6</v>
      </c>
      <c r="AF171" s="23">
        <v>32.4</v>
      </c>
      <c r="AG171" s="23">
        <v>23.7</v>
      </c>
      <c r="AH171" s="23">
        <v>19.7</v>
      </c>
      <c r="AI171" s="23">
        <v>27.2</v>
      </c>
      <c r="AJ171" s="23">
        <v>45.8</v>
      </c>
      <c r="AK171" s="23">
        <v>79.7</v>
      </c>
      <c r="AL171" s="23">
        <v>16</v>
      </c>
      <c r="AM171" s="23">
        <v>18.399999999999999</v>
      </c>
      <c r="AN171" s="23">
        <v>21.4</v>
      </c>
      <c r="AO171" s="23">
        <v>15.7</v>
      </c>
      <c r="AP171" s="23">
        <v>2.2000000000000002</v>
      </c>
      <c r="AQ171" s="23">
        <v>2.6</v>
      </c>
      <c r="AR171" s="23">
        <v>1.9</v>
      </c>
      <c r="AS171" s="23">
        <v>94.4</v>
      </c>
      <c r="AT171" s="23">
        <v>93.3</v>
      </c>
      <c r="AU171" s="23">
        <v>95.3</v>
      </c>
    </row>
    <row r="172" spans="1:47" ht="15" x14ac:dyDescent="0.35">
      <c r="A172" s="13" t="s">
        <v>1288</v>
      </c>
      <c r="B172" s="45" t="s">
        <v>171</v>
      </c>
      <c r="C172" s="23">
        <v>20.9</v>
      </c>
      <c r="D172" s="23">
        <v>20.6</v>
      </c>
      <c r="E172" s="23">
        <v>21.1</v>
      </c>
      <c r="F172" s="23">
        <v>79.3</v>
      </c>
      <c r="G172" s="23">
        <v>69.900000000000006</v>
      </c>
      <c r="H172" s="23">
        <v>82.2</v>
      </c>
      <c r="I172" s="23">
        <v>6.1</v>
      </c>
      <c r="J172" s="23">
        <v>2.4</v>
      </c>
      <c r="K172" s="23">
        <v>7.2</v>
      </c>
      <c r="L172" s="23">
        <v>22.8</v>
      </c>
      <c r="M172" s="23">
        <v>18.600000000000001</v>
      </c>
      <c r="N172" s="23">
        <v>24.1</v>
      </c>
      <c r="O172" s="23">
        <v>36.799999999999997</v>
      </c>
      <c r="P172" s="23">
        <v>42.3</v>
      </c>
      <c r="Q172" s="23">
        <v>35.1</v>
      </c>
      <c r="R172" s="23">
        <v>15.4</v>
      </c>
      <c r="S172" s="23">
        <v>22.1</v>
      </c>
      <c r="T172" s="23">
        <v>13.3</v>
      </c>
      <c r="U172" s="23">
        <v>63.8</v>
      </c>
      <c r="V172" s="23">
        <v>99.2</v>
      </c>
      <c r="W172" s="23">
        <v>52.8</v>
      </c>
      <c r="X172" s="23">
        <v>9.1</v>
      </c>
      <c r="Y172" s="23">
        <v>7.4</v>
      </c>
      <c r="Z172" s="23">
        <v>9.6</v>
      </c>
      <c r="AA172" s="23">
        <v>7.7</v>
      </c>
      <c r="AB172" s="23">
        <v>24.1</v>
      </c>
      <c r="AC172" s="23">
        <v>2.6</v>
      </c>
      <c r="AD172" s="23">
        <v>53.8</v>
      </c>
      <c r="AE172" s="23">
        <v>31.8</v>
      </c>
      <c r="AF172" s="23">
        <v>60.7</v>
      </c>
      <c r="AG172" s="23">
        <v>27.8</v>
      </c>
      <c r="AH172" s="23">
        <v>31.6</v>
      </c>
      <c r="AI172" s="23">
        <v>26.6</v>
      </c>
      <c r="AJ172" s="23">
        <v>60.6</v>
      </c>
      <c r="AK172" s="23">
        <v>30.1</v>
      </c>
      <c r="AL172" s="23">
        <v>70.099999999999994</v>
      </c>
      <c r="AM172" s="23">
        <v>16.899999999999999</v>
      </c>
      <c r="AN172" s="23">
        <v>10.8</v>
      </c>
      <c r="AO172" s="23">
        <v>18.899999999999999</v>
      </c>
      <c r="AP172" s="23">
        <v>3.7</v>
      </c>
      <c r="AQ172" s="23">
        <v>3</v>
      </c>
      <c r="AR172" s="23">
        <v>3.8</v>
      </c>
      <c r="AS172" s="23">
        <v>88.8</v>
      </c>
      <c r="AT172" s="23">
        <v>94.9</v>
      </c>
      <c r="AU172" s="23">
        <v>86.9</v>
      </c>
    </row>
    <row r="173" spans="1:47" ht="15" x14ac:dyDescent="0.35">
      <c r="A173" s="13" t="s">
        <v>1289</v>
      </c>
      <c r="B173" s="45" t="s">
        <v>172</v>
      </c>
      <c r="C173" s="23">
        <v>24</v>
      </c>
      <c r="D173" s="23">
        <v>14.3</v>
      </c>
      <c r="E173" s="23">
        <v>36</v>
      </c>
      <c r="F173" s="23">
        <v>61.5</v>
      </c>
      <c r="G173" s="23">
        <v>46.3</v>
      </c>
      <c r="H173" s="23">
        <v>80.400000000000006</v>
      </c>
      <c r="I173" s="23">
        <v>3.4</v>
      </c>
      <c r="J173" s="23">
        <v>2.2000000000000002</v>
      </c>
      <c r="K173" s="23">
        <v>4.8</v>
      </c>
      <c r="L173" s="23">
        <v>1</v>
      </c>
      <c r="M173" s="23">
        <v>0.8</v>
      </c>
      <c r="N173" s="23">
        <v>1.2</v>
      </c>
      <c r="O173" s="23">
        <v>43.2</v>
      </c>
      <c r="P173" s="23">
        <v>36.299999999999997</v>
      </c>
      <c r="Q173" s="23">
        <v>51.8</v>
      </c>
      <c r="R173" s="23">
        <v>20.5</v>
      </c>
      <c r="S173" s="23">
        <v>22.7</v>
      </c>
      <c r="T173" s="23">
        <v>17.7</v>
      </c>
      <c r="U173" s="23">
        <v>42.2</v>
      </c>
      <c r="V173" s="23">
        <v>49.1</v>
      </c>
      <c r="W173" s="23">
        <v>33.700000000000003</v>
      </c>
      <c r="X173" s="23">
        <v>5.4</v>
      </c>
      <c r="Y173" s="23">
        <v>3.5</v>
      </c>
      <c r="Z173" s="23">
        <v>7.7</v>
      </c>
      <c r="AA173" s="23">
        <v>3.9</v>
      </c>
      <c r="AB173" s="23">
        <v>3.1</v>
      </c>
      <c r="AC173" s="23">
        <v>4.9000000000000004</v>
      </c>
      <c r="AD173" s="23">
        <v>28.7</v>
      </c>
      <c r="AE173" s="23">
        <v>11.2</v>
      </c>
      <c r="AF173" s="23">
        <v>50.5</v>
      </c>
      <c r="AG173" s="23">
        <v>22.4</v>
      </c>
      <c r="AH173" s="23">
        <v>15.6</v>
      </c>
      <c r="AI173" s="23">
        <v>30.8</v>
      </c>
      <c r="AJ173" s="23">
        <v>8.9</v>
      </c>
      <c r="AK173" s="23">
        <v>2.2000000000000002</v>
      </c>
      <c r="AL173" s="23">
        <v>17.3</v>
      </c>
      <c r="AM173" s="23">
        <v>17.399999999999999</v>
      </c>
      <c r="AN173" s="23">
        <v>17.600000000000001</v>
      </c>
      <c r="AO173" s="23">
        <v>17.3</v>
      </c>
      <c r="AP173" s="23">
        <v>1.3</v>
      </c>
      <c r="AQ173" s="23">
        <v>0.9</v>
      </c>
      <c r="AR173" s="23">
        <v>1.8</v>
      </c>
      <c r="AS173" s="23">
        <v>93.2</v>
      </c>
      <c r="AT173" s="23">
        <v>91.3</v>
      </c>
      <c r="AU173" s="23">
        <v>95.5</v>
      </c>
    </row>
    <row r="174" spans="1:47" ht="15" x14ac:dyDescent="0.35">
      <c r="A174" s="13" t="s">
        <v>1290</v>
      </c>
      <c r="B174" s="45" t="s">
        <v>173</v>
      </c>
      <c r="C174" s="23">
        <v>15.7</v>
      </c>
      <c r="D174" s="23">
        <v>14.6</v>
      </c>
      <c r="E174" s="23">
        <v>16.3</v>
      </c>
      <c r="F174" s="23">
        <v>74.7</v>
      </c>
      <c r="G174" s="23">
        <v>64</v>
      </c>
      <c r="H174" s="23">
        <v>79.7</v>
      </c>
      <c r="I174" s="23">
        <v>3.6</v>
      </c>
      <c r="J174" s="23">
        <v>1.9</v>
      </c>
      <c r="K174" s="23">
        <v>4.4000000000000004</v>
      </c>
      <c r="L174" s="23">
        <v>6.4</v>
      </c>
      <c r="M174" s="23">
        <v>1.5</v>
      </c>
      <c r="N174" s="23">
        <v>8.6</v>
      </c>
      <c r="O174" s="23">
        <v>45.7</v>
      </c>
      <c r="P174" s="23">
        <v>54.2</v>
      </c>
      <c r="Q174" s="23">
        <v>41.6</v>
      </c>
      <c r="R174" s="23">
        <v>14.7</v>
      </c>
      <c r="S174" s="23">
        <v>22.8</v>
      </c>
      <c r="T174" s="23">
        <v>10.9</v>
      </c>
      <c r="U174" s="23">
        <v>26.2</v>
      </c>
      <c r="V174" s="23">
        <v>11.3</v>
      </c>
      <c r="W174" s="23">
        <v>33.1</v>
      </c>
      <c r="X174" s="23">
        <v>6.2</v>
      </c>
      <c r="Y174" s="23">
        <v>4.0999999999999996</v>
      </c>
      <c r="Z174" s="23">
        <v>7.2</v>
      </c>
      <c r="AA174" s="23">
        <v>7.6</v>
      </c>
      <c r="AB174" s="23">
        <v>18</v>
      </c>
      <c r="AC174" s="23">
        <v>2.7</v>
      </c>
      <c r="AD174" s="23">
        <v>56.6</v>
      </c>
      <c r="AE174" s="23">
        <v>34.6</v>
      </c>
      <c r="AF174" s="23">
        <v>67</v>
      </c>
      <c r="AG174" s="23">
        <v>24.6</v>
      </c>
      <c r="AH174" s="23">
        <v>22.5</v>
      </c>
      <c r="AI174" s="23">
        <v>25.6</v>
      </c>
      <c r="AJ174" s="23">
        <v>34.700000000000003</v>
      </c>
      <c r="AK174" s="23">
        <v>8.8000000000000007</v>
      </c>
      <c r="AL174" s="23">
        <v>46.9</v>
      </c>
      <c r="AM174" s="23">
        <v>18.3</v>
      </c>
      <c r="AN174" s="23">
        <v>17.399999999999999</v>
      </c>
      <c r="AO174" s="23">
        <v>18.8</v>
      </c>
      <c r="AP174" s="23">
        <v>1.8</v>
      </c>
      <c r="AQ174" s="23">
        <v>1.2</v>
      </c>
      <c r="AR174" s="23">
        <v>2.1</v>
      </c>
      <c r="AS174" s="23">
        <v>93.4</v>
      </c>
      <c r="AT174" s="23">
        <v>93.1</v>
      </c>
      <c r="AU174" s="23">
        <v>93.6</v>
      </c>
    </row>
    <row r="175" spans="1:47" ht="15" x14ac:dyDescent="0.35">
      <c r="A175" s="13" t="s">
        <v>1291</v>
      </c>
      <c r="B175" s="45" t="s">
        <v>174</v>
      </c>
      <c r="C175" s="23">
        <v>20.3</v>
      </c>
      <c r="D175" s="23">
        <v>18</v>
      </c>
      <c r="E175" s="23">
        <v>21.1</v>
      </c>
      <c r="F175" s="23">
        <v>77.3</v>
      </c>
      <c r="G175" s="23">
        <v>62.8</v>
      </c>
      <c r="H175" s="23">
        <v>81.900000000000006</v>
      </c>
      <c r="I175" s="23">
        <v>3.7</v>
      </c>
      <c r="J175" s="23">
        <v>1.3</v>
      </c>
      <c r="K175" s="23">
        <v>4.5</v>
      </c>
      <c r="L175" s="23">
        <v>11.2</v>
      </c>
      <c r="M175" s="23">
        <v>7.9</v>
      </c>
      <c r="N175" s="23">
        <v>12.2</v>
      </c>
      <c r="O175" s="23">
        <v>36.9</v>
      </c>
      <c r="P175" s="23">
        <v>35.1</v>
      </c>
      <c r="Q175" s="23">
        <v>37.4</v>
      </c>
      <c r="R175" s="23">
        <v>15.8</v>
      </c>
      <c r="S175" s="23">
        <v>22.2</v>
      </c>
      <c r="T175" s="23">
        <v>13.8</v>
      </c>
      <c r="U175" s="23">
        <v>69.5</v>
      </c>
      <c r="V175" s="23">
        <v>95.9</v>
      </c>
      <c r="W175" s="23">
        <v>61.1</v>
      </c>
      <c r="X175" s="23">
        <v>8.5</v>
      </c>
      <c r="Y175" s="23">
        <v>3.5</v>
      </c>
      <c r="Z175" s="23">
        <v>10.1</v>
      </c>
      <c r="AA175" s="23">
        <v>13.9</v>
      </c>
      <c r="AB175" s="23">
        <v>31.1</v>
      </c>
      <c r="AC175" s="23">
        <v>8.4</v>
      </c>
      <c r="AD175" s="23">
        <v>62.2</v>
      </c>
      <c r="AE175" s="23">
        <v>28.3</v>
      </c>
      <c r="AF175" s="23">
        <v>72.900000000000006</v>
      </c>
      <c r="AG175" s="23">
        <v>23</v>
      </c>
      <c r="AH175" s="23">
        <v>22.4</v>
      </c>
      <c r="AI175" s="23">
        <v>23.2</v>
      </c>
      <c r="AJ175" s="23">
        <v>57</v>
      </c>
      <c r="AK175" s="23">
        <v>92.9</v>
      </c>
      <c r="AL175" s="23">
        <v>45.6</v>
      </c>
      <c r="AM175" s="23">
        <v>17.600000000000001</v>
      </c>
      <c r="AN175" s="23">
        <v>13.5</v>
      </c>
      <c r="AO175" s="23">
        <v>18.899999999999999</v>
      </c>
      <c r="AP175" s="23">
        <v>2.2999999999999998</v>
      </c>
      <c r="AQ175" s="23">
        <v>2</v>
      </c>
      <c r="AR175" s="23">
        <v>2.4</v>
      </c>
      <c r="AS175" s="23">
        <v>92.7</v>
      </c>
      <c r="AT175" s="23">
        <v>88.1</v>
      </c>
      <c r="AU175" s="23">
        <v>94.1</v>
      </c>
    </row>
    <row r="176" spans="1:47" ht="15" x14ac:dyDescent="0.35">
      <c r="A176" s="13" t="s">
        <v>1292</v>
      </c>
      <c r="B176" s="45" t="s">
        <v>175</v>
      </c>
      <c r="C176" s="23">
        <v>25.9</v>
      </c>
      <c r="D176" s="23">
        <v>16.100000000000001</v>
      </c>
      <c r="E176" s="23">
        <v>27.9</v>
      </c>
      <c r="F176" s="23">
        <v>73.8</v>
      </c>
      <c r="G176" s="23">
        <v>55.8</v>
      </c>
      <c r="H176" s="23">
        <v>77.3</v>
      </c>
      <c r="I176" s="23">
        <v>3</v>
      </c>
      <c r="J176" s="23">
        <v>2</v>
      </c>
      <c r="K176" s="23">
        <v>3.2</v>
      </c>
      <c r="L176" s="23">
        <v>0.3</v>
      </c>
      <c r="M176" s="23">
        <v>0.8</v>
      </c>
      <c r="N176" s="23">
        <v>0.2</v>
      </c>
      <c r="O176" s="23">
        <v>58.5</v>
      </c>
      <c r="P176" s="23">
        <v>59.5</v>
      </c>
      <c r="Q176" s="23">
        <v>58.3</v>
      </c>
      <c r="R176" s="23">
        <v>31</v>
      </c>
      <c r="S176" s="23">
        <v>31.5</v>
      </c>
      <c r="T176" s="23">
        <v>30.9</v>
      </c>
      <c r="U176" s="23">
        <v>53.2</v>
      </c>
      <c r="V176" s="23">
        <v>32.299999999999997</v>
      </c>
      <c r="W176" s="23">
        <v>57.4</v>
      </c>
      <c r="X176" s="23">
        <v>6.4</v>
      </c>
      <c r="Y176" s="23">
        <v>4.2</v>
      </c>
      <c r="Z176" s="23">
        <v>6.8</v>
      </c>
      <c r="AA176" s="23">
        <v>15</v>
      </c>
      <c r="AB176" s="23">
        <v>16.8</v>
      </c>
      <c r="AC176" s="23">
        <v>14.7</v>
      </c>
      <c r="AD176" s="23">
        <v>68.3</v>
      </c>
      <c r="AE176" s="23">
        <v>41.1</v>
      </c>
      <c r="AF176" s="23">
        <v>73.599999999999994</v>
      </c>
      <c r="AG176" s="23">
        <v>25</v>
      </c>
      <c r="AH176" s="23">
        <v>17.2</v>
      </c>
      <c r="AI176" s="23">
        <v>26.5</v>
      </c>
      <c r="AJ176" s="23">
        <v>40</v>
      </c>
      <c r="AK176" s="23">
        <v>14.1</v>
      </c>
      <c r="AL176" s="23">
        <v>45.1</v>
      </c>
      <c r="AM176" s="23">
        <v>14.4</v>
      </c>
      <c r="AN176" s="23">
        <v>10.3</v>
      </c>
      <c r="AO176" s="23">
        <v>15.2</v>
      </c>
      <c r="AP176" s="23">
        <v>1.6</v>
      </c>
      <c r="AQ176" s="23">
        <v>1.2</v>
      </c>
      <c r="AR176" s="23">
        <v>1.7</v>
      </c>
      <c r="AS176" s="23">
        <v>94.8</v>
      </c>
      <c r="AT176" s="23">
        <v>93.6</v>
      </c>
      <c r="AU176" s="23">
        <v>95.1</v>
      </c>
    </row>
    <row r="177" spans="1:47" ht="15" x14ac:dyDescent="0.35">
      <c r="A177" s="13" t="s">
        <v>1293</v>
      </c>
      <c r="B177" s="45" t="s">
        <v>176</v>
      </c>
      <c r="C177" s="23">
        <v>21.5</v>
      </c>
      <c r="D177" s="23">
        <v>17.100000000000001</v>
      </c>
      <c r="E177" s="23">
        <v>28.3</v>
      </c>
      <c r="F177" s="23">
        <v>62</v>
      </c>
      <c r="G177" s="23">
        <v>53.9</v>
      </c>
      <c r="H177" s="23">
        <v>74.5</v>
      </c>
      <c r="I177" s="23">
        <v>4.0999999999999996</v>
      </c>
      <c r="J177" s="23">
        <v>3.6</v>
      </c>
      <c r="K177" s="23">
        <v>4.8</v>
      </c>
      <c r="L177" s="23">
        <v>4.9000000000000004</v>
      </c>
      <c r="M177" s="23">
        <v>7.9</v>
      </c>
      <c r="N177" s="23">
        <v>0.1</v>
      </c>
      <c r="O177" s="23">
        <v>48.8</v>
      </c>
      <c r="P177" s="23">
        <v>51.4</v>
      </c>
      <c r="Q177" s="23">
        <v>44.9</v>
      </c>
      <c r="R177" s="23">
        <v>14.8</v>
      </c>
      <c r="S177" s="23">
        <v>17.399999999999999</v>
      </c>
      <c r="T177" s="23">
        <v>10.9</v>
      </c>
      <c r="U177" s="23">
        <v>67.099999999999994</v>
      </c>
      <c r="V177" s="23">
        <v>95.2</v>
      </c>
      <c r="W177" s="23">
        <v>24</v>
      </c>
      <c r="X177" s="23">
        <v>5.5</v>
      </c>
      <c r="Y177" s="23">
        <v>5.9</v>
      </c>
      <c r="Z177" s="23">
        <v>4.8</v>
      </c>
      <c r="AA177" s="23">
        <v>16.100000000000001</v>
      </c>
      <c r="AB177" s="23">
        <v>24.7</v>
      </c>
      <c r="AC177" s="23">
        <v>2.8</v>
      </c>
      <c r="AD177" s="23">
        <v>20.6</v>
      </c>
      <c r="AE177" s="23">
        <v>14</v>
      </c>
      <c r="AF177" s="23">
        <v>30.8</v>
      </c>
      <c r="AG177" s="23">
        <v>21.9</v>
      </c>
      <c r="AH177" s="23">
        <v>20.3</v>
      </c>
      <c r="AI177" s="23">
        <v>24.2</v>
      </c>
      <c r="AJ177" s="23">
        <v>3.9</v>
      </c>
      <c r="AK177" s="23">
        <v>3.6</v>
      </c>
      <c r="AL177" s="23">
        <v>4.4000000000000004</v>
      </c>
      <c r="AM177" s="23">
        <v>15.8</v>
      </c>
      <c r="AN177" s="23">
        <v>16.399999999999999</v>
      </c>
      <c r="AO177" s="23">
        <v>15</v>
      </c>
      <c r="AP177" s="23">
        <v>1.1000000000000001</v>
      </c>
      <c r="AQ177" s="23">
        <v>0.5</v>
      </c>
      <c r="AR177" s="23">
        <v>2.1</v>
      </c>
      <c r="AS177" s="23">
        <v>78.8</v>
      </c>
      <c r="AT177" s="23">
        <v>77.7</v>
      </c>
      <c r="AU177" s="23">
        <v>80.400000000000006</v>
      </c>
    </row>
    <row r="178" spans="1:47" ht="15" x14ac:dyDescent="0.35">
      <c r="A178" s="13" t="s">
        <v>1294</v>
      </c>
      <c r="B178" s="45" t="s">
        <v>177</v>
      </c>
      <c r="C178" s="23">
        <v>23.3</v>
      </c>
      <c r="D178" s="23">
        <v>18</v>
      </c>
      <c r="E178" s="23">
        <v>28.8</v>
      </c>
      <c r="F178" s="23">
        <v>71.400000000000006</v>
      </c>
      <c r="G178" s="23">
        <v>61.1</v>
      </c>
      <c r="H178" s="23">
        <v>82.2</v>
      </c>
      <c r="I178" s="23">
        <v>2.6</v>
      </c>
      <c r="J178" s="23">
        <v>2</v>
      </c>
      <c r="K178" s="23">
        <v>3.1</v>
      </c>
      <c r="L178" s="23">
        <v>1.9</v>
      </c>
      <c r="M178" s="23">
        <v>3.4</v>
      </c>
      <c r="N178" s="23">
        <v>0.3</v>
      </c>
      <c r="O178" s="23">
        <v>49</v>
      </c>
      <c r="P178" s="23">
        <v>50.3</v>
      </c>
      <c r="Q178" s="23">
        <v>47.7</v>
      </c>
      <c r="R178" s="23">
        <v>18.600000000000001</v>
      </c>
      <c r="S178" s="23">
        <v>23.1</v>
      </c>
      <c r="T178" s="23">
        <v>13.8</v>
      </c>
      <c r="U178" s="23">
        <v>36.6</v>
      </c>
      <c r="V178" s="23">
        <v>28</v>
      </c>
      <c r="W178" s="23">
        <v>45.6</v>
      </c>
      <c r="X178" s="23">
        <v>5.4</v>
      </c>
      <c r="Y178" s="23">
        <v>4.0999999999999996</v>
      </c>
      <c r="Z178" s="23">
        <v>6.7</v>
      </c>
      <c r="AA178" s="23">
        <v>16.899999999999999</v>
      </c>
      <c r="AB178" s="23">
        <v>26.5</v>
      </c>
      <c r="AC178" s="23">
        <v>6.8</v>
      </c>
      <c r="AD178" s="23">
        <v>41.8</v>
      </c>
      <c r="AE178" s="23">
        <v>20.399999999999999</v>
      </c>
      <c r="AF178" s="23">
        <v>64.3</v>
      </c>
      <c r="AG178" s="23">
        <v>26.8</v>
      </c>
      <c r="AH178" s="23">
        <v>26.3</v>
      </c>
      <c r="AI178" s="23">
        <v>27.3</v>
      </c>
      <c r="AJ178" s="23">
        <v>28.5</v>
      </c>
      <c r="AK178" s="23">
        <v>4</v>
      </c>
      <c r="AL178" s="23">
        <v>54.1</v>
      </c>
      <c r="AM178" s="23">
        <v>18</v>
      </c>
      <c r="AN178" s="23">
        <v>17.399999999999999</v>
      </c>
      <c r="AO178" s="23">
        <v>18.7</v>
      </c>
      <c r="AP178" s="23">
        <v>1.6</v>
      </c>
      <c r="AQ178" s="23">
        <v>1</v>
      </c>
      <c r="AR178" s="23">
        <v>2.2000000000000002</v>
      </c>
      <c r="AS178" s="23">
        <v>90</v>
      </c>
      <c r="AT178" s="23">
        <v>86.7</v>
      </c>
      <c r="AU178" s="23">
        <v>93.5</v>
      </c>
    </row>
    <row r="179" spans="1:47" ht="15" x14ac:dyDescent="0.35">
      <c r="A179" s="13" t="s">
        <v>1295</v>
      </c>
      <c r="B179" s="45" t="s">
        <v>178</v>
      </c>
      <c r="C179" s="23">
        <v>19.5</v>
      </c>
      <c r="D179" s="23">
        <v>19.7</v>
      </c>
      <c r="E179" s="23">
        <v>18.8</v>
      </c>
      <c r="F179" s="23">
        <v>63.3</v>
      </c>
      <c r="G179" s="23">
        <v>61.8</v>
      </c>
      <c r="H179" s="23">
        <v>68.099999999999994</v>
      </c>
      <c r="I179" s="23">
        <v>1.5</v>
      </c>
      <c r="J179" s="23">
        <v>1.5</v>
      </c>
      <c r="K179" s="23">
        <v>1.5</v>
      </c>
      <c r="L179" s="23">
        <v>6.5</v>
      </c>
      <c r="M179" s="23">
        <v>5.0999999999999996</v>
      </c>
      <c r="N179" s="23">
        <v>10.9</v>
      </c>
      <c r="O179" s="23">
        <v>53.8</v>
      </c>
      <c r="P179" s="23">
        <v>54.7</v>
      </c>
      <c r="Q179" s="23">
        <v>51.1</v>
      </c>
      <c r="R179" s="23">
        <v>22.5</v>
      </c>
      <c r="S179" s="23">
        <v>25.5</v>
      </c>
      <c r="T179" s="23">
        <v>13</v>
      </c>
      <c r="U179" s="23">
        <v>76.400000000000006</v>
      </c>
      <c r="V179" s="23">
        <v>98.4</v>
      </c>
      <c r="W179" s="23">
        <v>7.5</v>
      </c>
      <c r="X179" s="23">
        <v>3.1</v>
      </c>
      <c r="Y179" s="23">
        <v>2.7</v>
      </c>
      <c r="Z179" s="23">
        <v>4.5999999999999996</v>
      </c>
      <c r="AA179" s="23">
        <v>1.9</v>
      </c>
      <c r="AB179" s="23">
        <v>2.4</v>
      </c>
      <c r="AC179" s="23">
        <v>0.4</v>
      </c>
      <c r="AD179" s="23">
        <v>11.1</v>
      </c>
      <c r="AE179" s="23">
        <v>12.1</v>
      </c>
      <c r="AF179" s="23">
        <v>7.7</v>
      </c>
      <c r="AG179" s="23">
        <v>15.4</v>
      </c>
      <c r="AH179" s="23">
        <v>16.399999999999999</v>
      </c>
      <c r="AI179" s="23">
        <v>12.4</v>
      </c>
      <c r="AJ179" s="23">
        <v>4.0999999999999996</v>
      </c>
      <c r="AK179" s="23">
        <v>3.3</v>
      </c>
      <c r="AL179" s="23">
        <v>6.8</v>
      </c>
      <c r="AM179" s="23">
        <v>15.2</v>
      </c>
      <c r="AN179" s="23">
        <v>15</v>
      </c>
      <c r="AO179" s="23">
        <v>16.100000000000001</v>
      </c>
      <c r="AP179" s="23">
        <v>0.6</v>
      </c>
      <c r="AQ179" s="23">
        <v>0.6</v>
      </c>
      <c r="AR179" s="23">
        <v>0.7</v>
      </c>
      <c r="AS179" s="23">
        <v>92.5</v>
      </c>
      <c r="AT179" s="23">
        <v>92.6</v>
      </c>
      <c r="AU179" s="23">
        <v>92.2</v>
      </c>
    </row>
    <row r="180" spans="1:47" ht="15" x14ac:dyDescent="0.35">
      <c r="A180" s="13" t="s">
        <v>1296</v>
      </c>
      <c r="B180" s="45" t="s">
        <v>179</v>
      </c>
      <c r="C180" s="23">
        <v>25.9</v>
      </c>
      <c r="D180" s="23">
        <v>22.6</v>
      </c>
      <c r="E180" s="23">
        <v>33.799999999999997</v>
      </c>
      <c r="F180" s="23">
        <v>62.5</v>
      </c>
      <c r="G180" s="23">
        <v>56.6</v>
      </c>
      <c r="H180" s="23">
        <v>76.400000000000006</v>
      </c>
      <c r="I180" s="23">
        <v>1.9</v>
      </c>
      <c r="J180" s="23">
        <v>1.4</v>
      </c>
      <c r="K180" s="23">
        <v>3.1</v>
      </c>
      <c r="L180" s="23">
        <v>4.5</v>
      </c>
      <c r="M180" s="23">
        <v>5.8</v>
      </c>
      <c r="N180" s="23">
        <v>1.5</v>
      </c>
      <c r="O180" s="23">
        <v>43.3</v>
      </c>
      <c r="P180" s="23">
        <v>40.5</v>
      </c>
      <c r="Q180" s="23">
        <v>50.1</v>
      </c>
      <c r="R180" s="23">
        <v>23.1</v>
      </c>
      <c r="S180" s="23">
        <v>26.6</v>
      </c>
      <c r="T180" s="23">
        <v>14.9</v>
      </c>
      <c r="U180" s="23">
        <v>82</v>
      </c>
      <c r="V180" s="23">
        <v>99.1</v>
      </c>
      <c r="W180" s="23">
        <v>41.7</v>
      </c>
      <c r="X180" s="23">
        <v>4.9000000000000004</v>
      </c>
      <c r="Y180" s="23">
        <v>4.5</v>
      </c>
      <c r="Z180" s="23">
        <v>5.9</v>
      </c>
      <c r="AA180" s="23">
        <v>3.4</v>
      </c>
      <c r="AB180" s="23">
        <v>3.5</v>
      </c>
      <c r="AC180" s="23">
        <v>3.2</v>
      </c>
      <c r="AD180" s="23">
        <v>16.8</v>
      </c>
      <c r="AE180" s="23">
        <v>16.8</v>
      </c>
      <c r="AF180" s="23">
        <v>17</v>
      </c>
      <c r="AG180" s="23">
        <v>17.100000000000001</v>
      </c>
      <c r="AH180" s="23">
        <v>16.600000000000001</v>
      </c>
      <c r="AI180" s="23">
        <v>18.100000000000001</v>
      </c>
      <c r="AJ180" s="23">
        <v>13.5</v>
      </c>
      <c r="AK180" s="23">
        <v>5.5</v>
      </c>
      <c r="AL180" s="23">
        <v>32.6</v>
      </c>
      <c r="AM180" s="23">
        <v>14.3</v>
      </c>
      <c r="AN180" s="23">
        <v>13.7</v>
      </c>
      <c r="AO180" s="23">
        <v>15.5</v>
      </c>
      <c r="AP180" s="23">
        <v>0.7</v>
      </c>
      <c r="AQ180" s="23">
        <v>0.7</v>
      </c>
      <c r="AR180" s="23">
        <v>0.7</v>
      </c>
      <c r="AS180" s="23">
        <v>89.9</v>
      </c>
      <c r="AT180" s="23">
        <v>89.1</v>
      </c>
      <c r="AU180" s="23">
        <v>91.7</v>
      </c>
    </row>
    <row r="181" spans="1:47" ht="15" x14ac:dyDescent="0.35">
      <c r="A181" s="13" t="s">
        <v>1297</v>
      </c>
      <c r="B181" s="45" t="s">
        <v>180</v>
      </c>
      <c r="C181" s="23">
        <v>30.9</v>
      </c>
      <c r="D181" s="23">
        <v>18.7</v>
      </c>
      <c r="E181" s="23">
        <v>34.200000000000003</v>
      </c>
      <c r="F181" s="23">
        <v>74.3</v>
      </c>
      <c r="G181" s="23">
        <v>49.1</v>
      </c>
      <c r="H181" s="23">
        <v>81.2</v>
      </c>
      <c r="I181" s="23">
        <v>2</v>
      </c>
      <c r="J181" s="23">
        <v>0.6</v>
      </c>
      <c r="K181" s="23">
        <v>2.4</v>
      </c>
      <c r="L181" s="23">
        <v>2.7</v>
      </c>
      <c r="M181" s="23">
        <v>4.5</v>
      </c>
      <c r="N181" s="23">
        <v>2.2000000000000002</v>
      </c>
      <c r="O181" s="23">
        <v>60.1</v>
      </c>
      <c r="P181" s="23">
        <v>53.8</v>
      </c>
      <c r="Q181" s="23">
        <v>61.9</v>
      </c>
      <c r="R181" s="23">
        <v>23.2</v>
      </c>
      <c r="S181" s="23">
        <v>26.4</v>
      </c>
      <c r="T181" s="23">
        <v>22.3</v>
      </c>
      <c r="U181" s="23">
        <v>41.6</v>
      </c>
      <c r="V181" s="23">
        <v>40.9</v>
      </c>
      <c r="W181" s="23">
        <v>41.8</v>
      </c>
      <c r="X181" s="23">
        <v>5.2</v>
      </c>
      <c r="Y181" s="23">
        <v>2.2999999999999998</v>
      </c>
      <c r="Z181" s="23">
        <v>6.1</v>
      </c>
      <c r="AA181" s="23">
        <v>1.2</v>
      </c>
      <c r="AB181" s="23">
        <v>0.8</v>
      </c>
      <c r="AC181" s="23">
        <v>1.3</v>
      </c>
      <c r="AD181" s="23">
        <v>48.7</v>
      </c>
      <c r="AE181" s="23">
        <v>13.7</v>
      </c>
      <c r="AF181" s="23">
        <v>58.3</v>
      </c>
      <c r="AG181" s="23">
        <v>26.9</v>
      </c>
      <c r="AH181" s="23">
        <v>15</v>
      </c>
      <c r="AI181" s="23">
        <v>30.1</v>
      </c>
      <c r="AJ181" s="23">
        <v>20.2</v>
      </c>
      <c r="AK181" s="23">
        <v>3.9</v>
      </c>
      <c r="AL181" s="23">
        <v>24.7</v>
      </c>
      <c r="AM181" s="23">
        <v>15.8</v>
      </c>
      <c r="AN181" s="23">
        <v>18.2</v>
      </c>
      <c r="AO181" s="23">
        <v>15.2</v>
      </c>
      <c r="AP181" s="23">
        <v>1.4</v>
      </c>
      <c r="AQ181" s="23">
        <v>0.5</v>
      </c>
      <c r="AR181" s="23">
        <v>1.6</v>
      </c>
      <c r="AS181" s="23">
        <v>93.8</v>
      </c>
      <c r="AT181" s="23">
        <v>89.7</v>
      </c>
      <c r="AU181" s="23">
        <v>94.9</v>
      </c>
    </row>
    <row r="182" spans="1:47" ht="15" x14ac:dyDescent="0.35">
      <c r="A182" s="13" t="s">
        <v>1298</v>
      </c>
      <c r="B182" s="45" t="s">
        <v>181</v>
      </c>
      <c r="C182" s="23">
        <v>29.8</v>
      </c>
      <c r="D182" s="23">
        <v>27.6</v>
      </c>
      <c r="E182" s="23">
        <v>43.5</v>
      </c>
      <c r="F182" s="23">
        <v>63</v>
      </c>
      <c r="G182" s="23">
        <v>58.9</v>
      </c>
      <c r="H182" s="23">
        <v>87</v>
      </c>
      <c r="I182" s="23">
        <v>1.2</v>
      </c>
      <c r="J182" s="23">
        <v>0.9</v>
      </c>
      <c r="K182" s="23">
        <v>3</v>
      </c>
      <c r="L182" s="23">
        <v>6.8</v>
      </c>
      <c r="M182" s="23">
        <v>7.6</v>
      </c>
      <c r="N182" s="23">
        <v>2.4</v>
      </c>
      <c r="O182" s="23">
        <v>48.2</v>
      </c>
      <c r="P182" s="23">
        <v>49.7</v>
      </c>
      <c r="Q182" s="23">
        <v>39.200000000000003</v>
      </c>
      <c r="R182" s="23">
        <v>22.1</v>
      </c>
      <c r="S182" s="23">
        <v>23</v>
      </c>
      <c r="T182" s="23">
        <v>17.100000000000001</v>
      </c>
      <c r="U182" s="23">
        <v>94</v>
      </c>
      <c r="V182" s="23">
        <v>99.5</v>
      </c>
      <c r="W182" s="23">
        <v>61.6</v>
      </c>
      <c r="X182" s="23">
        <v>3.9</v>
      </c>
      <c r="Y182" s="23">
        <v>2.9</v>
      </c>
      <c r="Z182" s="23">
        <v>10</v>
      </c>
      <c r="AA182" s="23">
        <v>4.5999999999999996</v>
      </c>
      <c r="AB182" s="23">
        <v>3</v>
      </c>
      <c r="AC182" s="23">
        <v>14.1</v>
      </c>
      <c r="AD182" s="23">
        <v>25.8</v>
      </c>
      <c r="AE182" s="23">
        <v>19.8</v>
      </c>
      <c r="AF182" s="23">
        <v>61.5</v>
      </c>
      <c r="AG182" s="23">
        <v>19.3</v>
      </c>
      <c r="AH182" s="23">
        <v>18.2</v>
      </c>
      <c r="AI182" s="23">
        <v>26.4</v>
      </c>
      <c r="AJ182" s="23">
        <v>99</v>
      </c>
      <c r="AK182" s="23">
        <v>99.4</v>
      </c>
      <c r="AL182" s="23">
        <v>96.9</v>
      </c>
      <c r="AM182" s="23">
        <v>9.1999999999999993</v>
      </c>
      <c r="AN182" s="23">
        <v>8.9</v>
      </c>
      <c r="AO182" s="23">
        <v>10.6</v>
      </c>
      <c r="AP182" s="23">
        <v>0.9</v>
      </c>
      <c r="AQ182" s="23">
        <v>0.7</v>
      </c>
      <c r="AR182" s="23">
        <v>2.2000000000000002</v>
      </c>
      <c r="AS182" s="23">
        <v>94.3</v>
      </c>
      <c r="AT182" s="23">
        <v>94</v>
      </c>
      <c r="AU182" s="23">
        <v>96.1</v>
      </c>
    </row>
    <row r="183" spans="1:47" ht="15" x14ac:dyDescent="0.35">
      <c r="A183" s="13" t="s">
        <v>1299</v>
      </c>
      <c r="B183" s="45" t="s">
        <v>182</v>
      </c>
      <c r="C183" s="23">
        <v>24.5</v>
      </c>
      <c r="D183" s="23">
        <v>21.2</v>
      </c>
      <c r="E183" s="23">
        <v>25.7</v>
      </c>
      <c r="F183" s="23">
        <v>73.3</v>
      </c>
      <c r="G183" s="23">
        <v>65.5</v>
      </c>
      <c r="H183" s="23">
        <v>76.3</v>
      </c>
      <c r="I183" s="23">
        <v>3.6</v>
      </c>
      <c r="J183" s="23">
        <v>3.9</v>
      </c>
      <c r="K183" s="23">
        <v>3.4</v>
      </c>
      <c r="L183" s="23">
        <v>1.3</v>
      </c>
      <c r="M183" s="23">
        <v>0.9</v>
      </c>
      <c r="N183" s="23">
        <v>1.4</v>
      </c>
      <c r="O183" s="23">
        <v>54.4</v>
      </c>
      <c r="P183" s="23">
        <v>51.1</v>
      </c>
      <c r="Q183" s="23">
        <v>55.7</v>
      </c>
      <c r="R183" s="23">
        <v>20.100000000000001</v>
      </c>
      <c r="S183" s="23">
        <v>32</v>
      </c>
      <c r="T183" s="23">
        <v>15.4</v>
      </c>
      <c r="U183" s="23">
        <v>73.5</v>
      </c>
      <c r="V183" s="23">
        <v>98.1</v>
      </c>
      <c r="W183" s="23">
        <v>63.8</v>
      </c>
      <c r="X183" s="23">
        <v>5.7</v>
      </c>
      <c r="Y183" s="23">
        <v>4.4000000000000004</v>
      </c>
      <c r="Z183" s="23">
        <v>6.2</v>
      </c>
      <c r="AA183" s="23">
        <v>18</v>
      </c>
      <c r="AB183" s="23">
        <v>33.299999999999997</v>
      </c>
      <c r="AC183" s="23">
        <v>11.9</v>
      </c>
      <c r="AD183" s="23">
        <v>64.2</v>
      </c>
      <c r="AE183" s="23">
        <v>39.6</v>
      </c>
      <c r="AF183" s="23">
        <v>74</v>
      </c>
      <c r="AG183" s="23">
        <v>24</v>
      </c>
      <c r="AH183" s="23">
        <v>25.8</v>
      </c>
      <c r="AI183" s="23">
        <v>23.2</v>
      </c>
      <c r="AJ183" s="23">
        <v>45</v>
      </c>
      <c r="AK183" s="23">
        <v>9.9</v>
      </c>
      <c r="AL183" s="23">
        <v>58.8</v>
      </c>
      <c r="AM183" s="23">
        <v>13.5</v>
      </c>
      <c r="AN183" s="23">
        <v>14.5</v>
      </c>
      <c r="AO183" s="23">
        <v>13.1</v>
      </c>
      <c r="AP183" s="23">
        <v>2.6</v>
      </c>
      <c r="AQ183" s="23">
        <v>2</v>
      </c>
      <c r="AR183" s="23">
        <v>2.9</v>
      </c>
      <c r="AS183" s="23">
        <v>95</v>
      </c>
      <c r="AT183" s="23">
        <v>90.8</v>
      </c>
      <c r="AU183" s="23">
        <v>96.6</v>
      </c>
    </row>
    <row r="184" spans="1:47" ht="15" x14ac:dyDescent="0.35">
      <c r="A184" s="13" t="s">
        <v>1300</v>
      </c>
      <c r="B184" s="45" t="s">
        <v>183</v>
      </c>
      <c r="C184" s="23">
        <v>30.2</v>
      </c>
      <c r="D184" s="23">
        <v>28.6</v>
      </c>
      <c r="E184" s="23">
        <v>34.700000000000003</v>
      </c>
      <c r="F184" s="23">
        <v>63</v>
      </c>
      <c r="G184" s="23">
        <v>57.9</v>
      </c>
      <c r="H184" s="23">
        <v>77.5</v>
      </c>
      <c r="I184" s="23">
        <v>1.9</v>
      </c>
      <c r="J184" s="23">
        <v>1.5</v>
      </c>
      <c r="K184" s="23">
        <v>3</v>
      </c>
      <c r="L184" s="23">
        <v>6.6</v>
      </c>
      <c r="M184" s="23">
        <v>8.1999999999999993</v>
      </c>
      <c r="N184" s="23">
        <v>2</v>
      </c>
      <c r="O184" s="23">
        <v>39.9</v>
      </c>
      <c r="P184" s="23">
        <v>40.1</v>
      </c>
      <c r="Q184" s="23">
        <v>39.5</v>
      </c>
      <c r="R184" s="23">
        <v>20.399999999999999</v>
      </c>
      <c r="S184" s="23">
        <v>23.3</v>
      </c>
      <c r="T184" s="23">
        <v>12.1</v>
      </c>
      <c r="U184" s="23">
        <v>77.900000000000006</v>
      </c>
      <c r="V184" s="23">
        <v>98.5</v>
      </c>
      <c r="W184" s="23">
        <v>19.2</v>
      </c>
      <c r="X184" s="23">
        <v>4</v>
      </c>
      <c r="Y184" s="23">
        <v>3.2</v>
      </c>
      <c r="Z184" s="23">
        <v>6.2</v>
      </c>
      <c r="AA184" s="23">
        <v>4.4000000000000004</v>
      </c>
      <c r="AB184" s="23">
        <v>4.3</v>
      </c>
      <c r="AC184" s="23">
        <v>4.7</v>
      </c>
      <c r="AD184" s="23">
        <v>13.5</v>
      </c>
      <c r="AE184" s="23">
        <v>9.9</v>
      </c>
      <c r="AF184" s="23">
        <v>23.7</v>
      </c>
      <c r="AG184" s="23">
        <v>12.8</v>
      </c>
      <c r="AH184" s="23">
        <v>11.3</v>
      </c>
      <c r="AI184" s="23">
        <v>17.100000000000001</v>
      </c>
      <c r="AJ184" s="23">
        <v>49</v>
      </c>
      <c r="AK184" s="23">
        <v>35.1</v>
      </c>
      <c r="AL184" s="23">
        <v>88.7</v>
      </c>
      <c r="AM184" s="23">
        <v>12</v>
      </c>
      <c r="AN184" s="23">
        <v>11.8</v>
      </c>
      <c r="AO184" s="23">
        <v>12.6</v>
      </c>
      <c r="AP184" s="23">
        <v>1.1000000000000001</v>
      </c>
      <c r="AQ184" s="23">
        <v>0.9</v>
      </c>
      <c r="AR184" s="23">
        <v>1.6</v>
      </c>
      <c r="AS184" s="23">
        <v>92.9</v>
      </c>
      <c r="AT184" s="23">
        <v>92</v>
      </c>
      <c r="AU184" s="23">
        <v>95.4</v>
      </c>
    </row>
    <row r="185" spans="1:47" ht="15" x14ac:dyDescent="0.35">
      <c r="A185" s="13" t="s">
        <v>1301</v>
      </c>
      <c r="B185" s="45" t="s">
        <v>184</v>
      </c>
      <c r="C185" s="23">
        <v>26.3</v>
      </c>
      <c r="D185" s="23">
        <v>18.8</v>
      </c>
      <c r="E185" s="23">
        <v>33.299999999999997</v>
      </c>
      <c r="F185" s="23">
        <v>73.2</v>
      </c>
      <c r="G185" s="23">
        <v>63.7</v>
      </c>
      <c r="H185" s="23">
        <v>82.1</v>
      </c>
      <c r="I185" s="23">
        <v>2.6</v>
      </c>
      <c r="J185" s="23">
        <v>2</v>
      </c>
      <c r="K185" s="23">
        <v>3.2</v>
      </c>
      <c r="L185" s="23">
        <v>0.7</v>
      </c>
      <c r="M185" s="23">
        <v>1.3</v>
      </c>
      <c r="N185" s="23">
        <v>0.2</v>
      </c>
      <c r="O185" s="23">
        <v>49.6</v>
      </c>
      <c r="P185" s="23">
        <v>45.5</v>
      </c>
      <c r="Q185" s="23">
        <v>53.4</v>
      </c>
      <c r="R185" s="23">
        <v>25.9</v>
      </c>
      <c r="S185" s="23">
        <v>29</v>
      </c>
      <c r="T185" s="23">
        <v>23.1</v>
      </c>
      <c r="U185" s="23">
        <v>39.799999999999997</v>
      </c>
      <c r="V185" s="23">
        <v>29.9</v>
      </c>
      <c r="W185" s="23">
        <v>49</v>
      </c>
      <c r="X185" s="23">
        <v>6.6</v>
      </c>
      <c r="Y185" s="23">
        <v>5.2</v>
      </c>
      <c r="Z185" s="23">
        <v>7.9</v>
      </c>
      <c r="AA185" s="23">
        <v>14.1</v>
      </c>
      <c r="AB185" s="23">
        <v>18</v>
      </c>
      <c r="AC185" s="23">
        <v>10.5</v>
      </c>
      <c r="AD185" s="23">
        <v>36</v>
      </c>
      <c r="AE185" s="23">
        <v>18</v>
      </c>
      <c r="AF185" s="23">
        <v>52.7</v>
      </c>
      <c r="AG185" s="23">
        <v>28.8</v>
      </c>
      <c r="AH185" s="23">
        <v>22.7</v>
      </c>
      <c r="AI185" s="23">
        <v>34.6</v>
      </c>
      <c r="AJ185" s="23">
        <v>26.9</v>
      </c>
      <c r="AK185" s="23">
        <v>13.3</v>
      </c>
      <c r="AL185" s="23">
        <v>39.6</v>
      </c>
      <c r="AM185" s="23">
        <v>18.600000000000001</v>
      </c>
      <c r="AN185" s="23">
        <v>18.7</v>
      </c>
      <c r="AO185" s="23">
        <v>18.5</v>
      </c>
      <c r="AP185" s="23">
        <v>1.3</v>
      </c>
      <c r="AQ185" s="23">
        <v>1.3</v>
      </c>
      <c r="AR185" s="23">
        <v>1.3</v>
      </c>
      <c r="AS185" s="23">
        <v>95.2</v>
      </c>
      <c r="AT185" s="23">
        <v>94.3</v>
      </c>
      <c r="AU185" s="23">
        <v>96.1</v>
      </c>
    </row>
    <row r="186" spans="1:47" ht="15" x14ac:dyDescent="0.35">
      <c r="A186" s="13" t="s">
        <v>1302</v>
      </c>
      <c r="B186" s="45" t="s">
        <v>185</v>
      </c>
      <c r="C186" s="23">
        <v>20.9</v>
      </c>
      <c r="D186" s="23">
        <v>18.8</v>
      </c>
      <c r="E186" s="23">
        <v>27.2</v>
      </c>
      <c r="F186" s="23">
        <v>69.7</v>
      </c>
      <c r="G186" s="23">
        <v>64.7</v>
      </c>
      <c r="H186" s="23">
        <v>85.2</v>
      </c>
      <c r="I186" s="23">
        <v>3.6</v>
      </c>
      <c r="J186" s="23">
        <v>3.3</v>
      </c>
      <c r="K186" s="23">
        <v>4.4000000000000004</v>
      </c>
      <c r="L186" s="23">
        <v>7.1</v>
      </c>
      <c r="M186" s="23">
        <v>4.5999999999999996</v>
      </c>
      <c r="N186" s="23">
        <v>14.8</v>
      </c>
      <c r="O186" s="23">
        <v>41.1</v>
      </c>
      <c r="P186" s="23">
        <v>39.799999999999997</v>
      </c>
      <c r="Q186" s="23">
        <v>45.2</v>
      </c>
      <c r="R186" s="23">
        <v>20.8</v>
      </c>
      <c r="S186" s="23">
        <v>23.1</v>
      </c>
      <c r="T186" s="23">
        <v>13.7</v>
      </c>
      <c r="U186" s="23">
        <v>38.1</v>
      </c>
      <c r="V186" s="23">
        <v>37.700000000000003</v>
      </c>
      <c r="W186" s="23">
        <v>39.1</v>
      </c>
      <c r="X186" s="23">
        <v>8</v>
      </c>
      <c r="Y186" s="23">
        <v>7.3</v>
      </c>
      <c r="Z186" s="23">
        <v>9.9</v>
      </c>
      <c r="AA186" s="23">
        <v>20.8</v>
      </c>
      <c r="AB186" s="23">
        <v>25.2</v>
      </c>
      <c r="AC186" s="23">
        <v>7.1</v>
      </c>
      <c r="AD186" s="23">
        <v>31.2</v>
      </c>
      <c r="AE186" s="23">
        <v>23</v>
      </c>
      <c r="AF186" s="23">
        <v>56.5</v>
      </c>
      <c r="AG186" s="23">
        <v>26.1</v>
      </c>
      <c r="AH186" s="23">
        <v>25.7</v>
      </c>
      <c r="AI186" s="23">
        <v>27.5</v>
      </c>
      <c r="AJ186" s="23">
        <v>18.8</v>
      </c>
      <c r="AK186" s="23">
        <v>9.1999999999999993</v>
      </c>
      <c r="AL186" s="23">
        <v>48.4</v>
      </c>
      <c r="AM186" s="23">
        <v>17.2</v>
      </c>
      <c r="AN186" s="23">
        <v>18.100000000000001</v>
      </c>
      <c r="AO186" s="23">
        <v>14.4</v>
      </c>
      <c r="AP186" s="23">
        <v>3</v>
      </c>
      <c r="AQ186" s="23">
        <v>2.8</v>
      </c>
      <c r="AR186" s="23">
        <v>3.7</v>
      </c>
      <c r="AS186" s="23">
        <v>90.3</v>
      </c>
      <c r="AT186" s="23">
        <v>90</v>
      </c>
      <c r="AU186" s="23">
        <v>91.2</v>
      </c>
    </row>
    <row r="187" spans="1:47" ht="15" x14ac:dyDescent="0.35">
      <c r="A187" s="13" t="s">
        <v>1303</v>
      </c>
      <c r="B187" s="45" t="s">
        <v>186</v>
      </c>
      <c r="C187" s="23">
        <v>23.3</v>
      </c>
      <c r="D187" s="23">
        <v>20.7</v>
      </c>
      <c r="E187" s="23">
        <v>24.9</v>
      </c>
      <c r="F187" s="23">
        <v>62.6</v>
      </c>
      <c r="G187" s="23">
        <v>52.5</v>
      </c>
      <c r="H187" s="23">
        <v>69</v>
      </c>
      <c r="I187" s="23">
        <v>1.9</v>
      </c>
      <c r="J187" s="23">
        <v>1.4</v>
      </c>
      <c r="K187" s="23">
        <v>2.2000000000000002</v>
      </c>
      <c r="L187" s="23">
        <v>0.9</v>
      </c>
      <c r="M187" s="23">
        <v>0.4</v>
      </c>
      <c r="N187" s="23">
        <v>1.2</v>
      </c>
      <c r="O187" s="23">
        <v>46.7</v>
      </c>
      <c r="P187" s="23">
        <v>44.9</v>
      </c>
      <c r="Q187" s="23">
        <v>47.9</v>
      </c>
      <c r="R187" s="23">
        <v>15.5</v>
      </c>
      <c r="S187" s="23">
        <v>19.7</v>
      </c>
      <c r="T187" s="23">
        <v>12.9</v>
      </c>
      <c r="U187" s="23">
        <v>57.2</v>
      </c>
      <c r="V187" s="23">
        <v>98.8</v>
      </c>
      <c r="W187" s="23">
        <v>31.2</v>
      </c>
      <c r="X187" s="23">
        <v>4</v>
      </c>
      <c r="Y187" s="23">
        <v>2.6</v>
      </c>
      <c r="Z187" s="23">
        <v>4.8</v>
      </c>
      <c r="AA187" s="23">
        <v>6.4</v>
      </c>
      <c r="AB187" s="23">
        <v>11.6</v>
      </c>
      <c r="AC187" s="23">
        <v>3</v>
      </c>
      <c r="AD187" s="23">
        <v>12.1</v>
      </c>
      <c r="AE187" s="23">
        <v>11.5</v>
      </c>
      <c r="AF187" s="23">
        <v>12.4</v>
      </c>
      <c r="AG187" s="23">
        <v>25.2</v>
      </c>
      <c r="AH187" s="23">
        <v>20.6</v>
      </c>
      <c r="AI187" s="23">
        <v>28.1</v>
      </c>
      <c r="AJ187" s="23">
        <v>95</v>
      </c>
      <c r="AK187" s="23">
        <v>94.1</v>
      </c>
      <c r="AL187" s="23">
        <v>95.5</v>
      </c>
      <c r="AM187" s="23">
        <v>15.1</v>
      </c>
      <c r="AN187" s="23">
        <v>13.7</v>
      </c>
      <c r="AO187" s="23">
        <v>16.100000000000001</v>
      </c>
      <c r="AP187" s="23">
        <v>0.6</v>
      </c>
      <c r="AQ187" s="23">
        <v>0.6</v>
      </c>
      <c r="AR187" s="23">
        <v>0.7</v>
      </c>
      <c r="AS187" s="23">
        <v>89.5</v>
      </c>
      <c r="AT187" s="23">
        <v>89.4</v>
      </c>
      <c r="AU187" s="23">
        <v>89.5</v>
      </c>
    </row>
    <row r="188" spans="1:47" ht="15" x14ac:dyDescent="0.35">
      <c r="A188" s="13" t="s">
        <v>1304</v>
      </c>
      <c r="B188" s="45" t="s">
        <v>187</v>
      </c>
      <c r="C188" s="23">
        <v>19.8</v>
      </c>
      <c r="D188" s="23">
        <v>18.8</v>
      </c>
      <c r="E188" s="23">
        <v>30.9</v>
      </c>
      <c r="F188" s="23">
        <v>56.3</v>
      </c>
      <c r="G188" s="23">
        <v>54.5</v>
      </c>
      <c r="H188" s="23">
        <v>76.3</v>
      </c>
      <c r="I188" s="23">
        <v>2.6</v>
      </c>
      <c r="J188" s="23">
        <v>2.4</v>
      </c>
      <c r="K188" s="23">
        <v>4.4000000000000004</v>
      </c>
      <c r="L188" s="23">
        <v>8.6</v>
      </c>
      <c r="M188" s="23">
        <v>9.3000000000000007</v>
      </c>
      <c r="N188" s="23">
        <v>0.7</v>
      </c>
      <c r="O188" s="23">
        <v>46.2</v>
      </c>
      <c r="P188" s="23">
        <v>46.8</v>
      </c>
      <c r="Q188" s="23">
        <v>39.700000000000003</v>
      </c>
      <c r="R188" s="23">
        <v>17.100000000000001</v>
      </c>
      <c r="S188" s="23">
        <v>17.7</v>
      </c>
      <c r="T188" s="23">
        <v>10.4</v>
      </c>
      <c r="U188" s="23">
        <v>94.3</v>
      </c>
      <c r="V188" s="23">
        <v>99.1</v>
      </c>
      <c r="W188" s="23">
        <v>40.1</v>
      </c>
      <c r="X188" s="23">
        <v>11.6</v>
      </c>
      <c r="Y188" s="23">
        <v>10.7</v>
      </c>
      <c r="Z188" s="23">
        <v>21.6</v>
      </c>
      <c r="AA188" s="23">
        <v>33</v>
      </c>
      <c r="AB188" s="23">
        <v>35.799999999999997</v>
      </c>
      <c r="AC188" s="23">
        <v>2.1</v>
      </c>
      <c r="AD188" s="23">
        <v>16.100000000000001</v>
      </c>
      <c r="AE188" s="23">
        <v>14.8</v>
      </c>
      <c r="AF188" s="23">
        <v>30.2</v>
      </c>
      <c r="AG188" s="23">
        <v>19.899999999999999</v>
      </c>
      <c r="AH188" s="23">
        <v>20</v>
      </c>
      <c r="AI188" s="23">
        <v>19.3</v>
      </c>
      <c r="AJ188" s="23">
        <v>64.8</v>
      </c>
      <c r="AK188" s="23">
        <v>63</v>
      </c>
      <c r="AL188" s="23">
        <v>85.6</v>
      </c>
      <c r="AM188" s="23">
        <v>11.2</v>
      </c>
      <c r="AN188" s="23">
        <v>10.9</v>
      </c>
      <c r="AO188" s="23">
        <v>14.8</v>
      </c>
      <c r="AP188" s="23">
        <v>0.6</v>
      </c>
      <c r="AQ188" s="23">
        <v>0.5</v>
      </c>
      <c r="AR188" s="23">
        <v>1.4</v>
      </c>
      <c r="AS188" s="23">
        <v>88.1</v>
      </c>
      <c r="AT188" s="23">
        <v>88.1</v>
      </c>
      <c r="AU188" s="23">
        <v>88.4</v>
      </c>
    </row>
    <row r="189" spans="1:47" ht="15" x14ac:dyDescent="0.35">
      <c r="A189" s="13" t="s">
        <v>1305</v>
      </c>
      <c r="B189" s="45" t="s">
        <v>188</v>
      </c>
      <c r="C189" s="23">
        <v>9.4</v>
      </c>
      <c r="D189" s="23">
        <v>7.5</v>
      </c>
      <c r="E189" s="23">
        <v>12.3</v>
      </c>
      <c r="F189" s="23">
        <v>69.099999999999994</v>
      </c>
      <c r="G189" s="23">
        <v>60.3</v>
      </c>
      <c r="H189" s="23">
        <v>81.8</v>
      </c>
      <c r="I189" s="23">
        <v>3.6</v>
      </c>
      <c r="J189" s="23">
        <v>3.3</v>
      </c>
      <c r="K189" s="23">
        <v>3.9</v>
      </c>
      <c r="L189" s="23">
        <v>13.4</v>
      </c>
      <c r="M189" s="23">
        <v>10</v>
      </c>
      <c r="N189" s="23">
        <v>18.2</v>
      </c>
      <c r="O189" s="23">
        <v>34.200000000000003</v>
      </c>
      <c r="P189" s="23">
        <v>36.799999999999997</v>
      </c>
      <c r="Q189" s="23">
        <v>30.3</v>
      </c>
      <c r="R189" s="23">
        <v>15.4</v>
      </c>
      <c r="S189" s="23">
        <v>22.1</v>
      </c>
      <c r="T189" s="23">
        <v>5.5</v>
      </c>
      <c r="U189" s="23">
        <v>17</v>
      </c>
      <c r="V189" s="23">
        <v>1.3</v>
      </c>
      <c r="W189" s="23">
        <v>39.799999999999997</v>
      </c>
      <c r="X189" s="23">
        <v>7.4</v>
      </c>
      <c r="Y189" s="23">
        <v>6.4</v>
      </c>
      <c r="Z189" s="23">
        <v>8.6999999999999993</v>
      </c>
      <c r="AA189" s="23">
        <v>3.9</v>
      </c>
      <c r="AB189" s="23">
        <v>3.2</v>
      </c>
      <c r="AC189" s="23">
        <v>4.8</v>
      </c>
      <c r="AD189" s="23">
        <v>20</v>
      </c>
      <c r="AE189" s="23">
        <v>3.8</v>
      </c>
      <c r="AF189" s="23">
        <v>43.3</v>
      </c>
      <c r="AG189" s="23">
        <v>24.8</v>
      </c>
      <c r="AH189" s="23">
        <v>25.1</v>
      </c>
      <c r="AI189" s="23">
        <v>24.4</v>
      </c>
      <c r="AJ189" s="23">
        <v>23.3</v>
      </c>
      <c r="AK189" s="23">
        <v>0.5</v>
      </c>
      <c r="AL189" s="23">
        <v>56.3</v>
      </c>
      <c r="AM189" s="23">
        <v>14</v>
      </c>
      <c r="AN189" s="23">
        <v>15.7</v>
      </c>
      <c r="AO189" s="23">
        <v>11.4</v>
      </c>
      <c r="AP189" s="23">
        <v>3.7</v>
      </c>
      <c r="AQ189" s="23">
        <v>2.6</v>
      </c>
      <c r="AR189" s="23">
        <v>5.3</v>
      </c>
      <c r="AS189" s="23">
        <v>91.5</v>
      </c>
      <c r="AT189" s="23">
        <v>89.9</v>
      </c>
      <c r="AU189" s="23">
        <v>93.8</v>
      </c>
    </row>
    <row r="190" spans="1:47" ht="15" x14ac:dyDescent="0.35">
      <c r="A190" s="13" t="s">
        <v>1306</v>
      </c>
      <c r="B190" s="45" t="s">
        <v>189</v>
      </c>
      <c r="C190" s="23">
        <v>20.9</v>
      </c>
      <c r="D190" s="23">
        <v>17.899999999999999</v>
      </c>
      <c r="E190" s="23">
        <v>22.7</v>
      </c>
      <c r="F190" s="23">
        <v>72.900000000000006</v>
      </c>
      <c r="G190" s="23">
        <v>56.8</v>
      </c>
      <c r="H190" s="23">
        <v>82.7</v>
      </c>
      <c r="I190" s="23">
        <v>3.7</v>
      </c>
      <c r="J190" s="23">
        <v>2</v>
      </c>
      <c r="K190" s="23">
        <v>4.7</v>
      </c>
      <c r="L190" s="23">
        <v>8.1999999999999993</v>
      </c>
      <c r="M190" s="23">
        <v>7.9</v>
      </c>
      <c r="N190" s="23">
        <v>8.4</v>
      </c>
      <c r="O190" s="23">
        <v>39.4</v>
      </c>
      <c r="P190" s="23">
        <v>38.299999999999997</v>
      </c>
      <c r="Q190" s="23">
        <v>40.1</v>
      </c>
      <c r="R190" s="23">
        <v>16.8</v>
      </c>
      <c r="S190" s="23">
        <v>23.9</v>
      </c>
      <c r="T190" s="23">
        <v>12.5</v>
      </c>
      <c r="U190" s="23">
        <v>57</v>
      </c>
      <c r="V190" s="23">
        <v>98</v>
      </c>
      <c r="W190" s="23">
        <v>32</v>
      </c>
      <c r="X190" s="23">
        <v>6.7</v>
      </c>
      <c r="Y190" s="23">
        <v>2.9</v>
      </c>
      <c r="Z190" s="23">
        <v>9</v>
      </c>
      <c r="AA190" s="23">
        <v>3.1</v>
      </c>
      <c r="AB190" s="23">
        <v>3.1</v>
      </c>
      <c r="AC190" s="23">
        <v>3.2</v>
      </c>
      <c r="AD190" s="23">
        <v>26.5</v>
      </c>
      <c r="AE190" s="23">
        <v>7.8</v>
      </c>
      <c r="AF190" s="23">
        <v>38</v>
      </c>
      <c r="AG190" s="23">
        <v>25.5</v>
      </c>
      <c r="AH190" s="23">
        <v>18.399999999999999</v>
      </c>
      <c r="AI190" s="23">
        <v>29.9</v>
      </c>
      <c r="AJ190" s="23">
        <v>25.1</v>
      </c>
      <c r="AK190" s="23">
        <v>4.9000000000000004</v>
      </c>
      <c r="AL190" s="23">
        <v>37.5</v>
      </c>
      <c r="AM190" s="23">
        <v>16</v>
      </c>
      <c r="AN190" s="23">
        <v>17.5</v>
      </c>
      <c r="AO190" s="23">
        <v>15.1</v>
      </c>
      <c r="AP190" s="23">
        <v>2.9</v>
      </c>
      <c r="AQ190" s="23">
        <v>1.4</v>
      </c>
      <c r="AR190" s="23">
        <v>3.8</v>
      </c>
      <c r="AS190" s="23">
        <v>91.1</v>
      </c>
      <c r="AT190" s="23">
        <v>87.4</v>
      </c>
      <c r="AU190" s="23">
        <v>93.3</v>
      </c>
    </row>
    <row r="191" spans="1:47" ht="15" x14ac:dyDescent="0.35">
      <c r="A191" s="13" t="s">
        <v>1307</v>
      </c>
      <c r="B191" s="45" t="s">
        <v>190</v>
      </c>
      <c r="C191" s="23">
        <v>10.7</v>
      </c>
      <c r="D191" s="23">
        <v>10.3</v>
      </c>
      <c r="E191" s="23">
        <v>43.2</v>
      </c>
      <c r="F191" s="23">
        <v>48.8</v>
      </c>
      <c r="G191" s="23">
        <v>48.2</v>
      </c>
      <c r="H191" s="23">
        <v>88.6</v>
      </c>
      <c r="I191" s="23">
        <v>1.6</v>
      </c>
      <c r="J191" s="23">
        <v>1.6</v>
      </c>
      <c r="K191" s="23">
        <v>2.2999999999999998</v>
      </c>
      <c r="L191" s="23">
        <v>3.5</v>
      </c>
      <c r="M191" s="23">
        <v>3.5</v>
      </c>
      <c r="N191" s="23">
        <v>2.2999999999999998</v>
      </c>
      <c r="O191" s="23">
        <v>45.3</v>
      </c>
      <c r="P191" s="23">
        <v>45.2</v>
      </c>
      <c r="Q191" s="23">
        <v>50</v>
      </c>
      <c r="R191" s="23">
        <v>24.5</v>
      </c>
      <c r="S191" s="23">
        <v>24.7</v>
      </c>
      <c r="T191" s="23">
        <v>13.6</v>
      </c>
      <c r="U191" s="23">
        <v>98.7</v>
      </c>
      <c r="V191" s="23">
        <v>99</v>
      </c>
      <c r="W191" s="23">
        <v>77.3</v>
      </c>
      <c r="X191" s="23">
        <v>2.5</v>
      </c>
      <c r="Y191" s="23">
        <v>2.2999999999999998</v>
      </c>
      <c r="Z191" s="23">
        <v>15.9</v>
      </c>
      <c r="AA191" s="23">
        <v>0.9</v>
      </c>
      <c r="AB191" s="23">
        <v>0.9</v>
      </c>
      <c r="AC191" s="23">
        <v>2.2999999999999998</v>
      </c>
      <c r="AD191" s="23">
        <v>13.3</v>
      </c>
      <c r="AE191" s="23">
        <v>13</v>
      </c>
      <c r="AF191" s="23">
        <v>36.4</v>
      </c>
      <c r="AG191" s="23">
        <v>12.2</v>
      </c>
      <c r="AH191" s="23">
        <v>12.1</v>
      </c>
      <c r="AI191" s="23">
        <v>20.5</v>
      </c>
      <c r="AJ191" s="23">
        <v>9.6999999999999993</v>
      </c>
      <c r="AK191" s="23">
        <v>8.6</v>
      </c>
      <c r="AL191" s="23">
        <v>86.4</v>
      </c>
      <c r="AM191" s="23">
        <v>16.3</v>
      </c>
      <c r="AN191" s="23">
        <v>16.2</v>
      </c>
      <c r="AO191" s="23">
        <v>20.5</v>
      </c>
      <c r="AP191" s="23">
        <v>0.4</v>
      </c>
      <c r="AQ191" s="23">
        <v>0.4</v>
      </c>
      <c r="AR191" s="23">
        <v>0</v>
      </c>
      <c r="AS191" s="23">
        <v>89.2</v>
      </c>
      <c r="AT191" s="23">
        <v>89.1</v>
      </c>
      <c r="AU191" s="23">
        <v>95.5</v>
      </c>
    </row>
    <row r="192" spans="1:47" ht="15" x14ac:dyDescent="0.35">
      <c r="A192" s="13" t="s">
        <v>1308</v>
      </c>
      <c r="B192" s="45" t="s">
        <v>191</v>
      </c>
      <c r="C192" s="23">
        <v>23.4</v>
      </c>
      <c r="D192" s="23">
        <v>15.2</v>
      </c>
      <c r="E192" s="23">
        <v>32</v>
      </c>
      <c r="F192" s="23">
        <v>59</v>
      </c>
      <c r="G192" s="23">
        <v>48.3</v>
      </c>
      <c r="H192" s="23">
        <v>70</v>
      </c>
      <c r="I192" s="23">
        <v>1.5</v>
      </c>
      <c r="J192" s="23">
        <v>1.2</v>
      </c>
      <c r="K192" s="23">
        <v>1.8</v>
      </c>
      <c r="L192" s="23">
        <v>4.8</v>
      </c>
      <c r="M192" s="23">
        <v>2.6</v>
      </c>
      <c r="N192" s="23">
        <v>7.1</v>
      </c>
      <c r="O192" s="23">
        <v>51.8</v>
      </c>
      <c r="P192" s="23">
        <v>54.2</v>
      </c>
      <c r="Q192" s="23">
        <v>49.3</v>
      </c>
      <c r="R192" s="23">
        <v>26.7</v>
      </c>
      <c r="S192" s="23">
        <v>29.4</v>
      </c>
      <c r="T192" s="23">
        <v>23.9</v>
      </c>
      <c r="U192" s="23">
        <v>44.4</v>
      </c>
      <c r="V192" s="23">
        <v>59</v>
      </c>
      <c r="W192" s="23">
        <v>29.4</v>
      </c>
      <c r="X192" s="23">
        <v>3.9</v>
      </c>
      <c r="Y192" s="23">
        <v>2.7</v>
      </c>
      <c r="Z192" s="23">
        <v>5.0999999999999996</v>
      </c>
      <c r="AA192" s="23">
        <v>0.9</v>
      </c>
      <c r="AB192" s="23">
        <v>1.3</v>
      </c>
      <c r="AC192" s="23">
        <v>0.6</v>
      </c>
      <c r="AD192" s="23">
        <v>25.4</v>
      </c>
      <c r="AE192" s="23">
        <v>15.9</v>
      </c>
      <c r="AF192" s="23">
        <v>35.299999999999997</v>
      </c>
      <c r="AG192" s="23">
        <v>23.3</v>
      </c>
      <c r="AH192" s="23">
        <v>17.3</v>
      </c>
      <c r="AI192" s="23">
        <v>29.6</v>
      </c>
      <c r="AJ192" s="23">
        <v>7.5</v>
      </c>
      <c r="AK192" s="23">
        <v>2.7</v>
      </c>
      <c r="AL192" s="23">
        <v>12.5</v>
      </c>
      <c r="AM192" s="23">
        <v>14.4</v>
      </c>
      <c r="AN192" s="23">
        <v>13.7</v>
      </c>
      <c r="AO192" s="23">
        <v>15.2</v>
      </c>
      <c r="AP192" s="23">
        <v>1.1000000000000001</v>
      </c>
      <c r="AQ192" s="23">
        <v>0.4</v>
      </c>
      <c r="AR192" s="23">
        <v>1.7</v>
      </c>
      <c r="AS192" s="23">
        <v>93.4</v>
      </c>
      <c r="AT192" s="23">
        <v>92.8</v>
      </c>
      <c r="AU192" s="23">
        <v>94</v>
      </c>
    </row>
    <row r="193" spans="1:47" ht="15" x14ac:dyDescent="0.35">
      <c r="A193" s="13" t="s">
        <v>1309</v>
      </c>
      <c r="B193" s="45" t="s">
        <v>192</v>
      </c>
      <c r="C193" s="23">
        <v>27.1</v>
      </c>
      <c r="D193" s="23">
        <v>22.7</v>
      </c>
      <c r="E193" s="23">
        <v>29.2</v>
      </c>
      <c r="F193" s="23">
        <v>76</v>
      </c>
      <c r="G193" s="23">
        <v>65.900000000000006</v>
      </c>
      <c r="H193" s="23">
        <v>80.900000000000006</v>
      </c>
      <c r="I193" s="23">
        <v>6.2</v>
      </c>
      <c r="J193" s="23">
        <v>5.7</v>
      </c>
      <c r="K193" s="23">
        <v>6.5</v>
      </c>
      <c r="L193" s="23">
        <v>13.4</v>
      </c>
      <c r="M193" s="23">
        <v>6.4</v>
      </c>
      <c r="N193" s="23">
        <v>16.8</v>
      </c>
      <c r="O193" s="23">
        <v>47.2</v>
      </c>
      <c r="P193" s="23">
        <v>46.9</v>
      </c>
      <c r="Q193" s="23">
        <v>47.3</v>
      </c>
      <c r="R193" s="23">
        <v>22</v>
      </c>
      <c r="S193" s="23">
        <v>28.4</v>
      </c>
      <c r="T193" s="23">
        <v>18.8</v>
      </c>
      <c r="U193" s="23">
        <v>76.3</v>
      </c>
      <c r="V193" s="23">
        <v>98.8</v>
      </c>
      <c r="W193" s="23">
        <v>65.2</v>
      </c>
      <c r="X193" s="23">
        <v>10.1</v>
      </c>
      <c r="Y193" s="23">
        <v>7.7</v>
      </c>
      <c r="Z193" s="23">
        <v>11.3</v>
      </c>
      <c r="AA193" s="23">
        <v>14.6</v>
      </c>
      <c r="AB193" s="23">
        <v>34.4</v>
      </c>
      <c r="AC193" s="23">
        <v>4.9000000000000004</v>
      </c>
      <c r="AD193" s="23">
        <v>54.2</v>
      </c>
      <c r="AE193" s="23">
        <v>30.6</v>
      </c>
      <c r="AF193" s="23">
        <v>65.8</v>
      </c>
      <c r="AG193" s="23">
        <v>34.200000000000003</v>
      </c>
      <c r="AH193" s="23">
        <v>33.700000000000003</v>
      </c>
      <c r="AI193" s="23">
        <v>34.5</v>
      </c>
      <c r="AJ193" s="23">
        <v>49</v>
      </c>
      <c r="AK193" s="23">
        <v>65.099999999999994</v>
      </c>
      <c r="AL193" s="23">
        <v>41.1</v>
      </c>
      <c r="AM193" s="23">
        <v>17.600000000000001</v>
      </c>
      <c r="AN193" s="23">
        <v>17.899999999999999</v>
      </c>
      <c r="AO193" s="23">
        <v>17.5</v>
      </c>
      <c r="AP193" s="23">
        <v>4.2</v>
      </c>
      <c r="AQ193" s="23">
        <v>3.9</v>
      </c>
      <c r="AR193" s="23">
        <v>4.3</v>
      </c>
      <c r="AS193" s="23">
        <v>96.8</v>
      </c>
      <c r="AT193" s="23">
        <v>95.2</v>
      </c>
      <c r="AU193" s="23">
        <v>97.6</v>
      </c>
    </row>
    <row r="194" spans="1:47" ht="15" x14ac:dyDescent="0.35">
      <c r="A194" s="13" t="s">
        <v>1310</v>
      </c>
      <c r="B194" s="45" t="s">
        <v>193</v>
      </c>
      <c r="C194" s="23">
        <v>10.4</v>
      </c>
      <c r="D194" s="23">
        <v>9</v>
      </c>
      <c r="E194" s="23">
        <v>29</v>
      </c>
      <c r="F194" s="23">
        <v>35.1</v>
      </c>
      <c r="G194" s="23">
        <v>32.5</v>
      </c>
      <c r="H194" s="23">
        <v>71.5</v>
      </c>
      <c r="I194" s="23">
        <v>2.2000000000000002</v>
      </c>
      <c r="J194" s="23">
        <v>2.1</v>
      </c>
      <c r="K194" s="23">
        <v>2.9</v>
      </c>
      <c r="L194" s="23">
        <v>4.4000000000000004</v>
      </c>
      <c r="M194" s="23">
        <v>4.4000000000000004</v>
      </c>
      <c r="N194" s="23">
        <v>4.4000000000000004</v>
      </c>
      <c r="O194" s="23">
        <v>37.200000000000003</v>
      </c>
      <c r="P194" s="23">
        <v>36.9</v>
      </c>
      <c r="Q194" s="23">
        <v>41.3</v>
      </c>
      <c r="R194" s="23">
        <v>16</v>
      </c>
      <c r="S194" s="23">
        <v>16.399999999999999</v>
      </c>
      <c r="T194" s="23">
        <v>10.6</v>
      </c>
      <c r="U194" s="23">
        <v>72.400000000000006</v>
      </c>
      <c r="V194" s="23">
        <v>75.3</v>
      </c>
      <c r="W194" s="23">
        <v>31</v>
      </c>
      <c r="X194" s="23">
        <v>2.9</v>
      </c>
      <c r="Y194" s="23">
        <v>2.7</v>
      </c>
      <c r="Z194" s="23">
        <v>4.9000000000000004</v>
      </c>
      <c r="AA194" s="23">
        <v>3.4</v>
      </c>
      <c r="AB194" s="23">
        <v>3.2</v>
      </c>
      <c r="AC194" s="23">
        <v>7.1</v>
      </c>
      <c r="AD194" s="23">
        <v>4</v>
      </c>
      <c r="AE194" s="23">
        <v>2.8</v>
      </c>
      <c r="AF194" s="23">
        <v>21.1</v>
      </c>
      <c r="AG194" s="23">
        <v>15</v>
      </c>
      <c r="AH194" s="23">
        <v>14.5</v>
      </c>
      <c r="AI194" s="23">
        <v>21.1</v>
      </c>
      <c r="AJ194" s="23">
        <v>22.7</v>
      </c>
      <c r="AK194" s="23">
        <v>19.100000000000001</v>
      </c>
      <c r="AL194" s="23">
        <v>72.8</v>
      </c>
      <c r="AM194" s="23">
        <v>17.5</v>
      </c>
      <c r="AN194" s="23">
        <v>17.600000000000001</v>
      </c>
      <c r="AO194" s="23">
        <v>15.3</v>
      </c>
      <c r="AP194" s="23">
        <v>0.4</v>
      </c>
      <c r="AQ194" s="23">
        <v>0.3</v>
      </c>
      <c r="AR194" s="23">
        <v>1.4</v>
      </c>
      <c r="AS194" s="23">
        <v>83.2</v>
      </c>
      <c r="AT194" s="23">
        <v>82.7</v>
      </c>
      <c r="AU194" s="23">
        <v>90.6</v>
      </c>
    </row>
    <row r="195" spans="1:47" ht="15" x14ac:dyDescent="0.35">
      <c r="A195" s="13" t="s">
        <v>1311</v>
      </c>
      <c r="B195" s="45" t="s">
        <v>194</v>
      </c>
      <c r="C195" s="23">
        <v>19.600000000000001</v>
      </c>
      <c r="D195" s="23">
        <v>13.9</v>
      </c>
      <c r="E195" s="23">
        <v>37.4</v>
      </c>
      <c r="F195" s="23">
        <v>56.5</v>
      </c>
      <c r="G195" s="23">
        <v>50.3</v>
      </c>
      <c r="H195" s="23">
        <v>75.900000000000006</v>
      </c>
      <c r="I195" s="23">
        <v>1.7</v>
      </c>
      <c r="J195" s="23">
        <v>1.8</v>
      </c>
      <c r="K195" s="23">
        <v>1.5</v>
      </c>
      <c r="L195" s="23">
        <v>4.7</v>
      </c>
      <c r="M195" s="23">
        <v>6.1</v>
      </c>
      <c r="N195" s="23">
        <v>0.1</v>
      </c>
      <c r="O195" s="23">
        <v>50</v>
      </c>
      <c r="P195" s="23">
        <v>51</v>
      </c>
      <c r="Q195" s="23">
        <v>47.1</v>
      </c>
      <c r="R195" s="23">
        <v>24.5</v>
      </c>
      <c r="S195" s="23">
        <v>28.8</v>
      </c>
      <c r="T195" s="23">
        <v>11.1</v>
      </c>
      <c r="U195" s="23">
        <v>41.5</v>
      </c>
      <c r="V195" s="23">
        <v>44.1</v>
      </c>
      <c r="W195" s="23">
        <v>33.6</v>
      </c>
      <c r="X195" s="23">
        <v>4.2</v>
      </c>
      <c r="Y195" s="23">
        <v>4.5</v>
      </c>
      <c r="Z195" s="23">
        <v>3.4</v>
      </c>
      <c r="AA195" s="23">
        <v>8.3000000000000007</v>
      </c>
      <c r="AB195" s="23">
        <v>10.7</v>
      </c>
      <c r="AC195" s="23">
        <v>0.9</v>
      </c>
      <c r="AD195" s="23">
        <v>6.7</v>
      </c>
      <c r="AE195" s="23">
        <v>4.8</v>
      </c>
      <c r="AF195" s="23">
        <v>12.5</v>
      </c>
      <c r="AG195" s="23">
        <v>16.2</v>
      </c>
      <c r="AH195" s="23">
        <v>16.100000000000001</v>
      </c>
      <c r="AI195" s="23">
        <v>16.600000000000001</v>
      </c>
      <c r="AJ195" s="23">
        <v>41.4</v>
      </c>
      <c r="AK195" s="23">
        <v>45.6</v>
      </c>
      <c r="AL195" s="23">
        <v>28.4</v>
      </c>
      <c r="AM195" s="23">
        <v>16.7</v>
      </c>
      <c r="AN195" s="23">
        <v>15.2</v>
      </c>
      <c r="AO195" s="23">
        <v>21.4</v>
      </c>
      <c r="AP195" s="23">
        <v>0.2</v>
      </c>
      <c r="AQ195" s="23">
        <v>0.1</v>
      </c>
      <c r="AR195" s="23">
        <v>0.6</v>
      </c>
      <c r="AS195" s="23">
        <v>83.3</v>
      </c>
      <c r="AT195" s="23">
        <v>82</v>
      </c>
      <c r="AU195" s="23">
        <v>87.2</v>
      </c>
    </row>
    <row r="196" spans="1:47" ht="15" x14ac:dyDescent="0.35">
      <c r="A196" s="13" t="s">
        <v>1312</v>
      </c>
      <c r="B196" s="45" t="s">
        <v>195</v>
      </c>
      <c r="C196" s="23">
        <v>25.1</v>
      </c>
      <c r="D196" s="23">
        <v>24.8</v>
      </c>
      <c r="E196" s="23">
        <v>27.3</v>
      </c>
      <c r="F196" s="23">
        <v>62.8</v>
      </c>
      <c r="G196" s="23">
        <v>61.2</v>
      </c>
      <c r="H196" s="23">
        <v>74.3</v>
      </c>
      <c r="I196" s="23">
        <v>1.8</v>
      </c>
      <c r="J196" s="23">
        <v>1.9</v>
      </c>
      <c r="K196" s="23">
        <v>1.5</v>
      </c>
      <c r="L196" s="23">
        <v>2.6</v>
      </c>
      <c r="M196" s="23">
        <v>2.4</v>
      </c>
      <c r="N196" s="23">
        <v>4.0999999999999996</v>
      </c>
      <c r="O196" s="23">
        <v>38.799999999999997</v>
      </c>
      <c r="P196" s="23">
        <v>38.799999999999997</v>
      </c>
      <c r="Q196" s="23">
        <v>38.299999999999997</v>
      </c>
      <c r="R196" s="23">
        <v>23.7</v>
      </c>
      <c r="S196" s="23">
        <v>25.7</v>
      </c>
      <c r="T196" s="23">
        <v>9.1999999999999993</v>
      </c>
      <c r="U196" s="23">
        <v>91.9</v>
      </c>
      <c r="V196" s="23">
        <v>98.8</v>
      </c>
      <c r="W196" s="23">
        <v>42.2</v>
      </c>
      <c r="X196" s="23">
        <v>3.6</v>
      </c>
      <c r="Y196" s="23">
        <v>3.4</v>
      </c>
      <c r="Z196" s="23">
        <v>5.2</v>
      </c>
      <c r="AA196" s="23">
        <v>29.1</v>
      </c>
      <c r="AB196" s="23">
        <v>32.5</v>
      </c>
      <c r="AC196" s="23">
        <v>4.4000000000000004</v>
      </c>
      <c r="AD196" s="23">
        <v>22.7</v>
      </c>
      <c r="AE196" s="23">
        <v>21.3</v>
      </c>
      <c r="AF196" s="23">
        <v>32.700000000000003</v>
      </c>
      <c r="AG196" s="23">
        <v>26.5</v>
      </c>
      <c r="AH196" s="23">
        <v>26.9</v>
      </c>
      <c r="AI196" s="23">
        <v>23.2</v>
      </c>
      <c r="AJ196" s="23">
        <v>45.5</v>
      </c>
      <c r="AK196" s="23">
        <v>40</v>
      </c>
      <c r="AL196" s="23">
        <v>85.3</v>
      </c>
      <c r="AM196" s="23">
        <v>13.1</v>
      </c>
      <c r="AN196" s="23">
        <v>13.4</v>
      </c>
      <c r="AO196" s="23">
        <v>10.6</v>
      </c>
      <c r="AP196" s="23">
        <v>0.9</v>
      </c>
      <c r="AQ196" s="23">
        <v>0.8</v>
      </c>
      <c r="AR196" s="23">
        <v>2.1</v>
      </c>
      <c r="AS196" s="23">
        <v>90.9</v>
      </c>
      <c r="AT196" s="23">
        <v>90.4</v>
      </c>
      <c r="AU196" s="23">
        <v>94.8</v>
      </c>
    </row>
    <row r="197" spans="1:47" ht="15" x14ac:dyDescent="0.35">
      <c r="A197" s="13" t="s">
        <v>1313</v>
      </c>
      <c r="B197" s="45" t="s">
        <v>196</v>
      </c>
      <c r="C197" s="23">
        <v>34.9</v>
      </c>
      <c r="D197" s="23">
        <v>33.4</v>
      </c>
      <c r="E197" s="23">
        <v>43.7</v>
      </c>
      <c r="F197" s="23">
        <v>66.900000000000006</v>
      </c>
      <c r="G197" s="23">
        <v>63.8</v>
      </c>
      <c r="H197" s="23">
        <v>86.4</v>
      </c>
      <c r="I197" s="23">
        <v>1.8</v>
      </c>
      <c r="J197" s="23">
        <v>1.9</v>
      </c>
      <c r="K197" s="23">
        <v>1.4</v>
      </c>
      <c r="L197" s="23">
        <v>6.2</v>
      </c>
      <c r="M197" s="23">
        <v>5.0999999999999996</v>
      </c>
      <c r="N197" s="23">
        <v>13.6</v>
      </c>
      <c r="O197" s="23">
        <v>48.1</v>
      </c>
      <c r="P197" s="23">
        <v>52.7</v>
      </c>
      <c r="Q197" s="23">
        <v>19.600000000000001</v>
      </c>
      <c r="R197" s="23">
        <v>30.1</v>
      </c>
      <c r="S197" s="23">
        <v>32.6</v>
      </c>
      <c r="T197" s="23">
        <v>14.3</v>
      </c>
      <c r="U197" s="23">
        <v>94.7</v>
      </c>
      <c r="V197" s="23">
        <v>98.1</v>
      </c>
      <c r="W197" s="23">
        <v>73.3</v>
      </c>
      <c r="X197" s="23">
        <v>4.9000000000000004</v>
      </c>
      <c r="Y197" s="23">
        <v>4.4000000000000004</v>
      </c>
      <c r="Z197" s="23">
        <v>8.4</v>
      </c>
      <c r="AA197" s="23">
        <v>11.1</v>
      </c>
      <c r="AB197" s="23">
        <v>7.9</v>
      </c>
      <c r="AC197" s="23">
        <v>30.8</v>
      </c>
      <c r="AD197" s="23">
        <v>25.2</v>
      </c>
      <c r="AE197" s="23">
        <v>18.3</v>
      </c>
      <c r="AF197" s="23">
        <v>67.8</v>
      </c>
      <c r="AG197" s="23">
        <v>17.5</v>
      </c>
      <c r="AH197" s="23">
        <v>17.8</v>
      </c>
      <c r="AI197" s="23">
        <v>15.5</v>
      </c>
      <c r="AJ197" s="23">
        <v>18.100000000000001</v>
      </c>
      <c r="AK197" s="23">
        <v>5.4</v>
      </c>
      <c r="AL197" s="23">
        <v>97.1</v>
      </c>
      <c r="AM197" s="23">
        <v>12.1</v>
      </c>
      <c r="AN197" s="23">
        <v>12.2</v>
      </c>
      <c r="AO197" s="23">
        <v>11.7</v>
      </c>
      <c r="AP197" s="23">
        <v>1.1000000000000001</v>
      </c>
      <c r="AQ197" s="23">
        <v>0.8</v>
      </c>
      <c r="AR197" s="23">
        <v>2.6</v>
      </c>
      <c r="AS197" s="23">
        <v>91.7</v>
      </c>
      <c r="AT197" s="23">
        <v>91</v>
      </c>
      <c r="AU197" s="23">
        <v>95.7</v>
      </c>
    </row>
    <row r="198" spans="1:47" ht="15" x14ac:dyDescent="0.35">
      <c r="A198" s="13" t="s">
        <v>1314</v>
      </c>
      <c r="B198" s="45" t="s">
        <v>197</v>
      </c>
      <c r="C198" s="23">
        <v>3.8</v>
      </c>
      <c r="D198" s="23">
        <v>3.5</v>
      </c>
      <c r="E198" s="23">
        <v>13.8</v>
      </c>
      <c r="F198" s="23">
        <v>25.6</v>
      </c>
      <c r="G198" s="23">
        <v>23.7</v>
      </c>
      <c r="H198" s="23">
        <v>75.099999999999994</v>
      </c>
      <c r="I198" s="23">
        <v>1.3</v>
      </c>
      <c r="J198" s="23">
        <v>1.3</v>
      </c>
      <c r="K198" s="23">
        <v>1.8</v>
      </c>
      <c r="L198" s="23">
        <v>5.5</v>
      </c>
      <c r="M198" s="23">
        <v>5.6</v>
      </c>
      <c r="N198" s="23">
        <v>3.4</v>
      </c>
      <c r="O198" s="23">
        <v>27.7</v>
      </c>
      <c r="P198" s="23">
        <v>27.1</v>
      </c>
      <c r="Q198" s="23">
        <v>42.6</v>
      </c>
      <c r="R198" s="23">
        <v>4.4000000000000004</v>
      </c>
      <c r="S198" s="23">
        <v>4.4000000000000004</v>
      </c>
      <c r="T198" s="23">
        <v>4.7</v>
      </c>
      <c r="U198" s="23">
        <v>1.9</v>
      </c>
      <c r="V198" s="23">
        <v>0.8</v>
      </c>
      <c r="W198" s="23">
        <v>29.9</v>
      </c>
      <c r="X198" s="23">
        <v>1.5</v>
      </c>
      <c r="Y198" s="23">
        <v>1.4</v>
      </c>
      <c r="Z198" s="23">
        <v>3.1</v>
      </c>
      <c r="AA198" s="23">
        <v>0.1</v>
      </c>
      <c r="AB198" s="23">
        <v>0.1</v>
      </c>
      <c r="AC198" s="23">
        <v>0.6</v>
      </c>
      <c r="AD198" s="23">
        <v>0.5</v>
      </c>
      <c r="AE198" s="23">
        <v>0.2</v>
      </c>
      <c r="AF198" s="23">
        <v>7.2</v>
      </c>
      <c r="AG198" s="23">
        <v>12.3</v>
      </c>
      <c r="AH198" s="23">
        <v>12</v>
      </c>
      <c r="AI198" s="23">
        <v>21.3</v>
      </c>
      <c r="AJ198" s="23">
        <v>0.9</v>
      </c>
      <c r="AK198" s="23">
        <v>0.4</v>
      </c>
      <c r="AL198" s="23">
        <v>13</v>
      </c>
      <c r="AM198" s="23">
        <v>18</v>
      </c>
      <c r="AN198" s="23">
        <v>18.3</v>
      </c>
      <c r="AO198" s="23">
        <v>11.1</v>
      </c>
      <c r="AP198" s="23">
        <v>0.5</v>
      </c>
      <c r="AQ198" s="23">
        <v>0.5</v>
      </c>
      <c r="AR198" s="23">
        <v>2.2000000000000002</v>
      </c>
      <c r="AS198" s="23">
        <v>75.3</v>
      </c>
      <c r="AT198" s="23">
        <v>74.8</v>
      </c>
      <c r="AU198" s="23">
        <v>88.8</v>
      </c>
    </row>
    <row r="199" spans="1:47" ht="15" x14ac:dyDescent="0.35">
      <c r="A199" s="13" t="s">
        <v>1315</v>
      </c>
      <c r="B199" s="45" t="s">
        <v>198</v>
      </c>
      <c r="C199" s="23">
        <v>14.9</v>
      </c>
      <c r="D199" s="23">
        <v>4.2</v>
      </c>
      <c r="E199" s="23">
        <v>17.2</v>
      </c>
      <c r="F199" s="23">
        <v>76.8</v>
      </c>
      <c r="G199" s="23">
        <v>43.7</v>
      </c>
      <c r="H199" s="23">
        <v>83.7</v>
      </c>
      <c r="I199" s="23">
        <v>1.7</v>
      </c>
      <c r="J199" s="23">
        <v>1.7</v>
      </c>
      <c r="K199" s="23">
        <v>1.8</v>
      </c>
      <c r="L199" s="23">
        <v>0.7</v>
      </c>
      <c r="M199" s="23">
        <v>0</v>
      </c>
      <c r="N199" s="23">
        <v>0.9</v>
      </c>
      <c r="O199" s="23">
        <v>51.3</v>
      </c>
      <c r="P199" s="23">
        <v>37.799999999999997</v>
      </c>
      <c r="Q199" s="23">
        <v>54.1</v>
      </c>
      <c r="R199" s="23">
        <v>2.2000000000000002</v>
      </c>
      <c r="S199" s="23">
        <v>5</v>
      </c>
      <c r="T199" s="23">
        <v>1.6</v>
      </c>
      <c r="U199" s="23">
        <v>9.9</v>
      </c>
      <c r="V199" s="23">
        <v>0</v>
      </c>
      <c r="W199" s="23">
        <v>11.9</v>
      </c>
      <c r="X199" s="23">
        <v>3.2</v>
      </c>
      <c r="Y199" s="23">
        <v>0</v>
      </c>
      <c r="Z199" s="23">
        <v>3.9</v>
      </c>
      <c r="AA199" s="23">
        <v>0.9</v>
      </c>
      <c r="AB199" s="23">
        <v>0.8</v>
      </c>
      <c r="AC199" s="23">
        <v>0.9</v>
      </c>
      <c r="AD199" s="23">
        <v>17.5</v>
      </c>
      <c r="AE199" s="23">
        <v>0</v>
      </c>
      <c r="AF199" s="23">
        <v>21.2</v>
      </c>
      <c r="AG199" s="23">
        <v>8.4</v>
      </c>
      <c r="AH199" s="23">
        <v>7.6</v>
      </c>
      <c r="AI199" s="23">
        <v>8.6</v>
      </c>
      <c r="AJ199" s="23">
        <v>36.4</v>
      </c>
      <c r="AK199" s="23">
        <v>0</v>
      </c>
      <c r="AL199" s="23">
        <v>44</v>
      </c>
      <c r="AM199" s="23">
        <v>8.3000000000000007</v>
      </c>
      <c r="AN199" s="23">
        <v>16</v>
      </c>
      <c r="AO199" s="23">
        <v>6.7</v>
      </c>
      <c r="AP199" s="23">
        <v>1</v>
      </c>
      <c r="AQ199" s="23">
        <v>0.8</v>
      </c>
      <c r="AR199" s="23">
        <v>1.1000000000000001</v>
      </c>
      <c r="AS199" s="23">
        <v>88.8</v>
      </c>
      <c r="AT199" s="23">
        <v>74.8</v>
      </c>
      <c r="AU199" s="23">
        <v>91.8</v>
      </c>
    </row>
    <row r="200" spans="1:47" ht="15" x14ac:dyDescent="0.35">
      <c r="A200" s="13" t="s">
        <v>1316</v>
      </c>
      <c r="B200" s="45" t="s">
        <v>199</v>
      </c>
      <c r="C200" s="23">
        <v>16.100000000000001</v>
      </c>
      <c r="D200" s="23">
        <v>11</v>
      </c>
      <c r="E200" s="23">
        <v>19.5</v>
      </c>
      <c r="F200" s="23">
        <v>77.599999999999994</v>
      </c>
      <c r="G200" s="23">
        <v>65.400000000000006</v>
      </c>
      <c r="H200" s="23">
        <v>85.9</v>
      </c>
      <c r="I200" s="23">
        <v>1.4</v>
      </c>
      <c r="J200" s="23">
        <v>1.9</v>
      </c>
      <c r="K200" s="23">
        <v>1</v>
      </c>
      <c r="L200" s="23">
        <v>3.5</v>
      </c>
      <c r="M200" s="23">
        <v>3.7</v>
      </c>
      <c r="N200" s="23">
        <v>3.5</v>
      </c>
      <c r="O200" s="23">
        <v>36.700000000000003</v>
      </c>
      <c r="P200" s="23">
        <v>34.299999999999997</v>
      </c>
      <c r="Q200" s="23">
        <v>38.4</v>
      </c>
      <c r="R200" s="23">
        <v>6.5</v>
      </c>
      <c r="S200" s="23">
        <v>10.8</v>
      </c>
      <c r="T200" s="23">
        <v>3.5</v>
      </c>
      <c r="U200" s="23">
        <v>13.8</v>
      </c>
      <c r="V200" s="23">
        <v>8.6999999999999993</v>
      </c>
      <c r="W200" s="23">
        <v>17.399999999999999</v>
      </c>
      <c r="X200" s="23">
        <v>4.4000000000000004</v>
      </c>
      <c r="Y200" s="23">
        <v>3.7</v>
      </c>
      <c r="Z200" s="23">
        <v>4.9000000000000004</v>
      </c>
      <c r="AA200" s="23">
        <v>0.4</v>
      </c>
      <c r="AB200" s="23">
        <v>0.7</v>
      </c>
      <c r="AC200" s="23">
        <v>0.2</v>
      </c>
      <c r="AD200" s="23">
        <v>8.6999999999999993</v>
      </c>
      <c r="AE200" s="23">
        <v>1.3</v>
      </c>
      <c r="AF200" s="23">
        <v>13.7</v>
      </c>
      <c r="AG200" s="23">
        <v>14.9</v>
      </c>
      <c r="AH200" s="23">
        <v>13.6</v>
      </c>
      <c r="AI200" s="23">
        <v>15.9</v>
      </c>
      <c r="AJ200" s="23">
        <v>23.9</v>
      </c>
      <c r="AK200" s="23">
        <v>2.5</v>
      </c>
      <c r="AL200" s="23">
        <v>38.4</v>
      </c>
      <c r="AM200" s="23">
        <v>10.6</v>
      </c>
      <c r="AN200" s="23">
        <v>13.4</v>
      </c>
      <c r="AO200" s="23">
        <v>8.6999999999999993</v>
      </c>
      <c r="AP200" s="23">
        <v>3.5</v>
      </c>
      <c r="AQ200" s="23">
        <v>2.4</v>
      </c>
      <c r="AR200" s="23">
        <v>4.3</v>
      </c>
      <c r="AS200" s="23">
        <v>95.1</v>
      </c>
      <c r="AT200" s="23">
        <v>93.9</v>
      </c>
      <c r="AU200" s="23">
        <v>95.9</v>
      </c>
    </row>
    <row r="201" spans="1:47" ht="15" x14ac:dyDescent="0.35">
      <c r="A201" s="13" t="s">
        <v>1317</v>
      </c>
      <c r="B201" s="45" t="s">
        <v>200</v>
      </c>
      <c r="C201" s="23">
        <v>10.9</v>
      </c>
      <c r="D201" s="23">
        <v>6.2</v>
      </c>
      <c r="E201" s="23">
        <v>14.7</v>
      </c>
      <c r="F201" s="23">
        <v>66</v>
      </c>
      <c r="G201" s="23">
        <v>45.3</v>
      </c>
      <c r="H201" s="23">
        <v>82.5</v>
      </c>
      <c r="I201" s="23">
        <v>1.2</v>
      </c>
      <c r="J201" s="23">
        <v>0.6</v>
      </c>
      <c r="K201" s="23">
        <v>1.7</v>
      </c>
      <c r="L201" s="23">
        <v>4.3</v>
      </c>
      <c r="M201" s="23">
        <v>1.1000000000000001</v>
      </c>
      <c r="N201" s="23">
        <v>6.9</v>
      </c>
      <c r="O201" s="23">
        <v>23.9</v>
      </c>
      <c r="P201" s="23">
        <v>26.9</v>
      </c>
      <c r="Q201" s="23">
        <v>21.5</v>
      </c>
      <c r="R201" s="23">
        <v>6.5</v>
      </c>
      <c r="S201" s="23">
        <v>9.9</v>
      </c>
      <c r="T201" s="23">
        <v>3.7</v>
      </c>
      <c r="U201" s="23">
        <v>15.4</v>
      </c>
      <c r="V201" s="23">
        <v>2.4</v>
      </c>
      <c r="W201" s="23">
        <v>25.7</v>
      </c>
      <c r="X201" s="23">
        <v>6.5</v>
      </c>
      <c r="Y201" s="23">
        <v>3.3</v>
      </c>
      <c r="Z201" s="23">
        <v>9.1</v>
      </c>
      <c r="AA201" s="23">
        <v>0.4</v>
      </c>
      <c r="AB201" s="23">
        <v>0.4</v>
      </c>
      <c r="AC201" s="23">
        <v>0.4</v>
      </c>
      <c r="AD201" s="23">
        <v>3.6</v>
      </c>
      <c r="AE201" s="23">
        <v>0.2</v>
      </c>
      <c r="AF201" s="23">
        <v>6.2</v>
      </c>
      <c r="AG201" s="23">
        <v>15.9</v>
      </c>
      <c r="AH201" s="23">
        <v>12.9</v>
      </c>
      <c r="AI201" s="23">
        <v>18.3</v>
      </c>
      <c r="AJ201" s="23">
        <v>17</v>
      </c>
      <c r="AK201" s="23">
        <v>0.5</v>
      </c>
      <c r="AL201" s="23">
        <v>30.1</v>
      </c>
      <c r="AM201" s="23">
        <v>11.5</v>
      </c>
      <c r="AN201" s="23">
        <v>12.2</v>
      </c>
      <c r="AO201" s="23">
        <v>11</v>
      </c>
      <c r="AP201" s="23">
        <v>2.7</v>
      </c>
      <c r="AQ201" s="23">
        <v>0.7</v>
      </c>
      <c r="AR201" s="23">
        <v>4.3</v>
      </c>
      <c r="AS201" s="23">
        <v>89.4</v>
      </c>
      <c r="AT201" s="23">
        <v>84.6</v>
      </c>
      <c r="AU201" s="23">
        <v>93.2</v>
      </c>
    </row>
    <row r="202" spans="1:47" ht="15" x14ac:dyDescent="0.35">
      <c r="A202" s="13" t="s">
        <v>1318</v>
      </c>
      <c r="B202" s="45" t="s">
        <v>201</v>
      </c>
      <c r="C202" s="23">
        <v>11</v>
      </c>
      <c r="D202" s="23">
        <v>8.4</v>
      </c>
      <c r="E202" s="23">
        <v>14.6</v>
      </c>
      <c r="F202" s="23">
        <v>63.4</v>
      </c>
      <c r="G202" s="23">
        <v>50.5</v>
      </c>
      <c r="H202" s="23">
        <v>82.1</v>
      </c>
      <c r="I202" s="23">
        <v>1.1000000000000001</v>
      </c>
      <c r="J202" s="23">
        <v>0.9</v>
      </c>
      <c r="K202" s="23">
        <v>1.5</v>
      </c>
      <c r="L202" s="23">
        <v>4.7</v>
      </c>
      <c r="M202" s="23">
        <v>4.0999999999999996</v>
      </c>
      <c r="N202" s="23">
        <v>5.6</v>
      </c>
      <c r="O202" s="23">
        <v>40.299999999999997</v>
      </c>
      <c r="P202" s="23">
        <v>35.299999999999997</v>
      </c>
      <c r="Q202" s="23">
        <v>47.5</v>
      </c>
      <c r="R202" s="23">
        <v>7.5</v>
      </c>
      <c r="S202" s="23">
        <v>9.4</v>
      </c>
      <c r="T202" s="23">
        <v>4.7</v>
      </c>
      <c r="U202" s="23">
        <v>8</v>
      </c>
      <c r="V202" s="23">
        <v>0.8</v>
      </c>
      <c r="W202" s="23">
        <v>18.3</v>
      </c>
      <c r="X202" s="23">
        <v>1.7</v>
      </c>
      <c r="Y202" s="23">
        <v>1.2</v>
      </c>
      <c r="Z202" s="23">
        <v>2.5</v>
      </c>
      <c r="AA202" s="23">
        <v>0.2</v>
      </c>
      <c r="AB202" s="23">
        <v>0.3</v>
      </c>
      <c r="AC202" s="23">
        <v>0.2</v>
      </c>
      <c r="AD202" s="23">
        <v>5.3</v>
      </c>
      <c r="AE202" s="23">
        <v>0.5</v>
      </c>
      <c r="AF202" s="23">
        <v>12.2</v>
      </c>
      <c r="AG202" s="23">
        <v>14.9</v>
      </c>
      <c r="AH202" s="23">
        <v>13.3</v>
      </c>
      <c r="AI202" s="23">
        <v>17.3</v>
      </c>
      <c r="AJ202" s="23">
        <v>8.4</v>
      </c>
      <c r="AK202" s="23">
        <v>0.4</v>
      </c>
      <c r="AL202" s="23">
        <v>20</v>
      </c>
      <c r="AM202" s="23">
        <v>10.3</v>
      </c>
      <c r="AN202" s="23">
        <v>11.2</v>
      </c>
      <c r="AO202" s="23">
        <v>9</v>
      </c>
      <c r="AP202" s="23">
        <v>1.3</v>
      </c>
      <c r="AQ202" s="23">
        <v>1.5</v>
      </c>
      <c r="AR202" s="23">
        <v>1.1000000000000001</v>
      </c>
      <c r="AS202" s="23">
        <v>85.6</v>
      </c>
      <c r="AT202" s="23">
        <v>83.7</v>
      </c>
      <c r="AU202" s="23">
        <v>88.5</v>
      </c>
    </row>
    <row r="203" spans="1:47" ht="15" x14ac:dyDescent="0.35">
      <c r="A203" s="13" t="s">
        <v>1319</v>
      </c>
      <c r="B203" s="45" t="s">
        <v>202</v>
      </c>
      <c r="C203" s="23">
        <v>18.100000000000001</v>
      </c>
      <c r="D203" s="23">
        <v>8.8000000000000007</v>
      </c>
      <c r="E203" s="23">
        <v>21.3</v>
      </c>
      <c r="F203" s="23">
        <v>73.400000000000006</v>
      </c>
      <c r="G203" s="23">
        <v>50.7</v>
      </c>
      <c r="H203" s="23">
        <v>81.3</v>
      </c>
      <c r="I203" s="23">
        <v>0.9</v>
      </c>
      <c r="J203" s="23">
        <v>2</v>
      </c>
      <c r="K203" s="23">
        <v>0.5</v>
      </c>
      <c r="L203" s="23">
        <v>1.2</v>
      </c>
      <c r="M203" s="23">
        <v>4.0999999999999996</v>
      </c>
      <c r="N203" s="23">
        <v>0.2</v>
      </c>
      <c r="O203" s="23">
        <v>58.4</v>
      </c>
      <c r="P203" s="23">
        <v>48.6</v>
      </c>
      <c r="Q203" s="23">
        <v>61.8</v>
      </c>
      <c r="R203" s="23">
        <v>3.5</v>
      </c>
      <c r="S203" s="23">
        <v>8.1</v>
      </c>
      <c r="T203" s="23">
        <v>1.9</v>
      </c>
      <c r="U203" s="23">
        <v>11.5</v>
      </c>
      <c r="V203" s="23">
        <v>5.4</v>
      </c>
      <c r="W203" s="23">
        <v>13.6</v>
      </c>
      <c r="X203" s="23">
        <v>2.6</v>
      </c>
      <c r="Y203" s="23">
        <v>0.7</v>
      </c>
      <c r="Z203" s="23">
        <v>3.3</v>
      </c>
      <c r="AA203" s="23">
        <v>1</v>
      </c>
      <c r="AB203" s="23">
        <v>3.4</v>
      </c>
      <c r="AC203" s="23">
        <v>0.2</v>
      </c>
      <c r="AD203" s="23">
        <v>16.2</v>
      </c>
      <c r="AE203" s="23">
        <v>0</v>
      </c>
      <c r="AF203" s="23">
        <v>21.8</v>
      </c>
      <c r="AG203" s="23">
        <v>14.3</v>
      </c>
      <c r="AH203" s="23">
        <v>20.3</v>
      </c>
      <c r="AI203" s="23">
        <v>12.2</v>
      </c>
      <c r="AJ203" s="23">
        <v>14.8</v>
      </c>
      <c r="AK203" s="23">
        <v>0</v>
      </c>
      <c r="AL203" s="23">
        <v>19.899999999999999</v>
      </c>
      <c r="AM203" s="23">
        <v>9.4</v>
      </c>
      <c r="AN203" s="23">
        <v>12.8</v>
      </c>
      <c r="AO203" s="23">
        <v>8.1999999999999993</v>
      </c>
      <c r="AP203" s="23">
        <v>0.5</v>
      </c>
      <c r="AQ203" s="23">
        <v>0</v>
      </c>
      <c r="AR203" s="23">
        <v>0.7</v>
      </c>
      <c r="AS203" s="23">
        <v>84.9</v>
      </c>
      <c r="AT203" s="23">
        <v>79.099999999999994</v>
      </c>
      <c r="AU203" s="23">
        <v>86.9</v>
      </c>
    </row>
    <row r="204" spans="1:47" ht="15" x14ac:dyDescent="0.35">
      <c r="A204" s="13" t="s">
        <v>1320</v>
      </c>
      <c r="B204" s="45" t="s">
        <v>203</v>
      </c>
      <c r="C204" s="23">
        <v>15.5</v>
      </c>
      <c r="D204" s="23">
        <v>4.7</v>
      </c>
      <c r="E204" s="23">
        <v>17.7</v>
      </c>
      <c r="F204" s="23">
        <v>69.900000000000006</v>
      </c>
      <c r="G204" s="23">
        <v>46.1</v>
      </c>
      <c r="H204" s="23">
        <v>74.8</v>
      </c>
      <c r="I204" s="23">
        <v>0.8</v>
      </c>
      <c r="J204" s="23">
        <v>0.8</v>
      </c>
      <c r="K204" s="23">
        <v>0.8</v>
      </c>
      <c r="L204" s="23">
        <v>4.3</v>
      </c>
      <c r="M204" s="23">
        <v>3.1</v>
      </c>
      <c r="N204" s="23">
        <v>4.5</v>
      </c>
      <c r="O204" s="23">
        <v>60.7</v>
      </c>
      <c r="P204" s="23">
        <v>50.8</v>
      </c>
      <c r="Q204" s="23">
        <v>62.7</v>
      </c>
      <c r="R204" s="23">
        <v>6.4</v>
      </c>
      <c r="S204" s="23">
        <v>7.8</v>
      </c>
      <c r="T204" s="23">
        <v>6.1</v>
      </c>
      <c r="U204" s="23">
        <v>18.899999999999999</v>
      </c>
      <c r="V204" s="23">
        <v>4.7</v>
      </c>
      <c r="W204" s="23">
        <v>21.8</v>
      </c>
      <c r="X204" s="23">
        <v>2</v>
      </c>
      <c r="Y204" s="23">
        <v>0.8</v>
      </c>
      <c r="Z204" s="23">
        <v>2.2999999999999998</v>
      </c>
      <c r="AA204" s="23">
        <v>0.1</v>
      </c>
      <c r="AB204" s="23">
        <v>0</v>
      </c>
      <c r="AC204" s="23">
        <v>0.2</v>
      </c>
      <c r="AD204" s="23">
        <v>27.5</v>
      </c>
      <c r="AE204" s="23">
        <v>5.5</v>
      </c>
      <c r="AF204" s="23">
        <v>32.1</v>
      </c>
      <c r="AG204" s="23">
        <v>11.2</v>
      </c>
      <c r="AH204" s="23">
        <v>11.7</v>
      </c>
      <c r="AI204" s="23">
        <v>11.1</v>
      </c>
      <c r="AJ204" s="23">
        <v>40.4</v>
      </c>
      <c r="AK204" s="23">
        <v>0.8</v>
      </c>
      <c r="AL204" s="23">
        <v>48.5</v>
      </c>
      <c r="AM204" s="23">
        <v>10.6</v>
      </c>
      <c r="AN204" s="23">
        <v>13.3</v>
      </c>
      <c r="AO204" s="23">
        <v>10</v>
      </c>
      <c r="AP204" s="23">
        <v>0.4</v>
      </c>
      <c r="AQ204" s="23">
        <v>0.8</v>
      </c>
      <c r="AR204" s="23">
        <v>0.3</v>
      </c>
      <c r="AS204" s="23">
        <v>84</v>
      </c>
      <c r="AT204" s="23">
        <v>80.5</v>
      </c>
      <c r="AU204" s="23">
        <v>84.7</v>
      </c>
    </row>
    <row r="205" spans="1:47" ht="15" x14ac:dyDescent="0.35">
      <c r="A205" s="13" t="s">
        <v>1321</v>
      </c>
      <c r="B205" s="45" t="s">
        <v>204</v>
      </c>
      <c r="C205" s="23">
        <v>18.5</v>
      </c>
      <c r="D205" s="23">
        <v>8.5</v>
      </c>
      <c r="E205" s="23">
        <v>26.6</v>
      </c>
      <c r="F205" s="23">
        <v>69.599999999999994</v>
      </c>
      <c r="G205" s="23">
        <v>47.8</v>
      </c>
      <c r="H205" s="23">
        <v>87.1</v>
      </c>
      <c r="I205" s="23">
        <v>0.9</v>
      </c>
      <c r="J205" s="23">
        <v>0.7</v>
      </c>
      <c r="K205" s="23">
        <v>1.1000000000000001</v>
      </c>
      <c r="L205" s="23">
        <v>9.5</v>
      </c>
      <c r="M205" s="23">
        <v>7</v>
      </c>
      <c r="N205" s="23">
        <v>11.5</v>
      </c>
      <c r="O205" s="23">
        <v>53.3</v>
      </c>
      <c r="P205" s="23">
        <v>41.5</v>
      </c>
      <c r="Q205" s="23">
        <v>62.7</v>
      </c>
      <c r="R205" s="23">
        <v>9.9</v>
      </c>
      <c r="S205" s="23">
        <v>11.1</v>
      </c>
      <c r="T205" s="23">
        <v>9</v>
      </c>
      <c r="U205" s="23">
        <v>12.9</v>
      </c>
      <c r="V205" s="23">
        <v>0.8</v>
      </c>
      <c r="W205" s="23">
        <v>22.6</v>
      </c>
      <c r="X205" s="23">
        <v>1.8</v>
      </c>
      <c r="Y205" s="23">
        <v>1</v>
      </c>
      <c r="Z205" s="23">
        <v>2.4</v>
      </c>
      <c r="AA205" s="23">
        <v>0.3</v>
      </c>
      <c r="AB205" s="23">
        <v>0</v>
      </c>
      <c r="AC205" s="23">
        <v>0.5</v>
      </c>
      <c r="AD205" s="23">
        <v>42.1</v>
      </c>
      <c r="AE205" s="23">
        <v>1.7</v>
      </c>
      <c r="AF205" s="23">
        <v>74.7</v>
      </c>
      <c r="AG205" s="23">
        <v>17</v>
      </c>
      <c r="AH205" s="23">
        <v>15.1</v>
      </c>
      <c r="AI205" s="23">
        <v>18.5</v>
      </c>
      <c r="AJ205" s="23">
        <v>46</v>
      </c>
      <c r="AK205" s="23">
        <v>0.5</v>
      </c>
      <c r="AL205" s="23">
        <v>82.7</v>
      </c>
      <c r="AM205" s="23">
        <v>11.5</v>
      </c>
      <c r="AN205" s="23">
        <v>13.2</v>
      </c>
      <c r="AO205" s="23">
        <v>10.1</v>
      </c>
      <c r="AP205" s="23">
        <v>0.3</v>
      </c>
      <c r="AQ205" s="23">
        <v>0.2</v>
      </c>
      <c r="AR205" s="23">
        <v>0.4</v>
      </c>
      <c r="AS205" s="23">
        <v>85.3</v>
      </c>
      <c r="AT205" s="23">
        <v>78</v>
      </c>
      <c r="AU205" s="23">
        <v>91.1</v>
      </c>
    </row>
    <row r="206" spans="1:47" ht="15" x14ac:dyDescent="0.35">
      <c r="A206" s="13" t="s">
        <v>1322</v>
      </c>
      <c r="B206" s="45" t="s">
        <v>205</v>
      </c>
      <c r="C206" s="23">
        <v>21.1</v>
      </c>
      <c r="D206" s="23">
        <v>7.9</v>
      </c>
      <c r="E206" s="23">
        <v>23.9</v>
      </c>
      <c r="F206" s="23">
        <v>84.7</v>
      </c>
      <c r="G206" s="23">
        <v>59.2</v>
      </c>
      <c r="H206" s="23">
        <v>90.2</v>
      </c>
      <c r="I206" s="23">
        <v>1.8</v>
      </c>
      <c r="J206" s="23">
        <v>1.9</v>
      </c>
      <c r="K206" s="23">
        <v>1.7</v>
      </c>
      <c r="L206" s="23">
        <v>3.6</v>
      </c>
      <c r="M206" s="23">
        <v>0.4</v>
      </c>
      <c r="N206" s="23">
        <v>4.3</v>
      </c>
      <c r="O206" s="23">
        <v>48.1</v>
      </c>
      <c r="P206" s="23">
        <v>58.8</v>
      </c>
      <c r="Q206" s="23">
        <v>45.8</v>
      </c>
      <c r="R206" s="23">
        <v>4.3</v>
      </c>
      <c r="S206" s="23">
        <v>5.2</v>
      </c>
      <c r="T206" s="23">
        <v>4</v>
      </c>
      <c r="U206" s="23">
        <v>16.7</v>
      </c>
      <c r="V206" s="23">
        <v>16.100000000000001</v>
      </c>
      <c r="W206" s="23">
        <v>16.8</v>
      </c>
      <c r="X206" s="23">
        <v>3.4</v>
      </c>
      <c r="Y206" s="23">
        <v>0.4</v>
      </c>
      <c r="Z206" s="23">
        <v>4</v>
      </c>
      <c r="AA206" s="23">
        <v>0.4</v>
      </c>
      <c r="AB206" s="23">
        <v>0</v>
      </c>
      <c r="AC206" s="23">
        <v>0.5</v>
      </c>
      <c r="AD206" s="23">
        <v>9.1999999999999993</v>
      </c>
      <c r="AE206" s="23">
        <v>1.9</v>
      </c>
      <c r="AF206" s="23">
        <v>10.7</v>
      </c>
      <c r="AG206" s="23">
        <v>13.7</v>
      </c>
      <c r="AH206" s="23">
        <v>9</v>
      </c>
      <c r="AI206" s="23">
        <v>14.7</v>
      </c>
      <c r="AJ206" s="23">
        <v>13.7</v>
      </c>
      <c r="AK206" s="23">
        <v>6.4</v>
      </c>
      <c r="AL206" s="23">
        <v>15.2</v>
      </c>
      <c r="AM206" s="23">
        <v>10.1</v>
      </c>
      <c r="AN206" s="23">
        <v>14.6</v>
      </c>
      <c r="AO206" s="23">
        <v>9.1</v>
      </c>
      <c r="AP206" s="23">
        <v>2.6</v>
      </c>
      <c r="AQ206" s="23">
        <v>0.4</v>
      </c>
      <c r="AR206" s="23">
        <v>3</v>
      </c>
      <c r="AS206" s="23">
        <v>91.6</v>
      </c>
      <c r="AT206" s="23">
        <v>85.8</v>
      </c>
      <c r="AU206" s="23">
        <v>92.9</v>
      </c>
    </row>
    <row r="207" spans="1:47" ht="15" x14ac:dyDescent="0.35">
      <c r="A207" s="13" t="s">
        <v>1323</v>
      </c>
      <c r="B207" s="45" t="s">
        <v>25</v>
      </c>
      <c r="C207" s="23">
        <v>18.7</v>
      </c>
      <c r="D207" s="23">
        <v>9.8000000000000007</v>
      </c>
      <c r="E207" s="23">
        <v>21.4</v>
      </c>
      <c r="F207" s="23">
        <v>82.4</v>
      </c>
      <c r="G207" s="23">
        <v>54.3</v>
      </c>
      <c r="H207" s="23">
        <v>91</v>
      </c>
      <c r="I207" s="23">
        <v>0.8</v>
      </c>
      <c r="J207" s="23">
        <v>0.6</v>
      </c>
      <c r="K207" s="23">
        <v>0.9</v>
      </c>
      <c r="L207" s="23">
        <v>7.6</v>
      </c>
      <c r="M207" s="23">
        <v>4.3</v>
      </c>
      <c r="N207" s="23">
        <v>8.6999999999999993</v>
      </c>
      <c r="O207" s="23">
        <v>37.700000000000003</v>
      </c>
      <c r="P207" s="23">
        <v>32.9</v>
      </c>
      <c r="Q207" s="23">
        <v>39.1</v>
      </c>
      <c r="R207" s="23">
        <v>5.4</v>
      </c>
      <c r="S207" s="23">
        <v>8.5</v>
      </c>
      <c r="T207" s="23">
        <v>4.4000000000000004</v>
      </c>
      <c r="U207" s="23">
        <v>8.1999999999999993</v>
      </c>
      <c r="V207" s="23">
        <v>1.2</v>
      </c>
      <c r="W207" s="23">
        <v>10.3</v>
      </c>
      <c r="X207" s="23">
        <v>5.2</v>
      </c>
      <c r="Y207" s="23">
        <v>3</v>
      </c>
      <c r="Z207" s="23">
        <v>5.9</v>
      </c>
      <c r="AA207" s="23">
        <v>0.7</v>
      </c>
      <c r="AB207" s="23">
        <v>0</v>
      </c>
      <c r="AC207" s="23">
        <v>0.9</v>
      </c>
      <c r="AD207" s="23">
        <v>5.2</v>
      </c>
      <c r="AE207" s="23">
        <v>0</v>
      </c>
      <c r="AF207" s="23">
        <v>6.8</v>
      </c>
      <c r="AG207" s="23">
        <v>19</v>
      </c>
      <c r="AH207" s="23">
        <v>15.9</v>
      </c>
      <c r="AI207" s="23">
        <v>19.899999999999999</v>
      </c>
      <c r="AJ207" s="23">
        <v>51.6</v>
      </c>
      <c r="AK207" s="23">
        <v>1.2</v>
      </c>
      <c r="AL207" s="23">
        <v>66.8</v>
      </c>
      <c r="AM207" s="23">
        <v>13</v>
      </c>
      <c r="AN207" s="23">
        <v>15.2</v>
      </c>
      <c r="AO207" s="23">
        <v>12.4</v>
      </c>
      <c r="AP207" s="23">
        <v>2.8</v>
      </c>
      <c r="AQ207" s="23">
        <v>0.6</v>
      </c>
      <c r="AR207" s="23">
        <v>3.5</v>
      </c>
      <c r="AS207" s="23">
        <v>90.2</v>
      </c>
      <c r="AT207" s="23">
        <v>76.8</v>
      </c>
      <c r="AU207" s="23">
        <v>94.3</v>
      </c>
    </row>
    <row r="208" spans="1:47" ht="15" x14ac:dyDescent="0.35">
      <c r="A208" s="13" t="s">
        <v>1324</v>
      </c>
      <c r="B208" s="45" t="s">
        <v>206</v>
      </c>
      <c r="C208" s="23">
        <v>23.6</v>
      </c>
      <c r="D208" s="23">
        <v>6.3</v>
      </c>
      <c r="E208" s="23">
        <v>27.5</v>
      </c>
      <c r="F208" s="23">
        <v>83.4</v>
      </c>
      <c r="G208" s="23">
        <v>56.1</v>
      </c>
      <c r="H208" s="23">
        <v>89.5</v>
      </c>
      <c r="I208" s="23">
        <v>0.8</v>
      </c>
      <c r="J208" s="23">
        <v>0.7</v>
      </c>
      <c r="K208" s="23">
        <v>0.9</v>
      </c>
      <c r="L208" s="23">
        <v>1</v>
      </c>
      <c r="M208" s="23">
        <v>1.4</v>
      </c>
      <c r="N208" s="23">
        <v>1</v>
      </c>
      <c r="O208" s="23">
        <v>35.299999999999997</v>
      </c>
      <c r="P208" s="23">
        <v>40.4</v>
      </c>
      <c r="Q208" s="23">
        <v>34.200000000000003</v>
      </c>
      <c r="R208" s="23">
        <v>3.8</v>
      </c>
      <c r="S208" s="23">
        <v>10.5</v>
      </c>
      <c r="T208" s="23">
        <v>2.2000000000000002</v>
      </c>
      <c r="U208" s="23">
        <v>10.1</v>
      </c>
      <c r="V208" s="23">
        <v>0.7</v>
      </c>
      <c r="W208" s="23">
        <v>12.3</v>
      </c>
      <c r="X208" s="23">
        <v>3</v>
      </c>
      <c r="Y208" s="23">
        <v>0.4</v>
      </c>
      <c r="Z208" s="23">
        <v>3.6</v>
      </c>
      <c r="AA208" s="23">
        <v>0.3</v>
      </c>
      <c r="AB208" s="23">
        <v>0</v>
      </c>
      <c r="AC208" s="23">
        <v>0.3</v>
      </c>
      <c r="AD208" s="23">
        <v>10.7</v>
      </c>
      <c r="AE208" s="23">
        <v>2.1</v>
      </c>
      <c r="AF208" s="23">
        <v>12.6</v>
      </c>
      <c r="AG208" s="23">
        <v>18.100000000000001</v>
      </c>
      <c r="AH208" s="23">
        <v>13.7</v>
      </c>
      <c r="AI208" s="23">
        <v>19.2</v>
      </c>
      <c r="AJ208" s="23">
        <v>49.3</v>
      </c>
      <c r="AK208" s="23">
        <v>0</v>
      </c>
      <c r="AL208" s="23">
        <v>60.6</v>
      </c>
      <c r="AM208" s="23">
        <v>10.199999999999999</v>
      </c>
      <c r="AN208" s="23">
        <v>10.199999999999999</v>
      </c>
      <c r="AO208" s="23">
        <v>10.199999999999999</v>
      </c>
      <c r="AP208" s="23">
        <v>1.4</v>
      </c>
      <c r="AQ208" s="23">
        <v>1.4</v>
      </c>
      <c r="AR208" s="23">
        <v>1.4</v>
      </c>
      <c r="AS208" s="23">
        <v>93</v>
      </c>
      <c r="AT208" s="23">
        <v>84.9</v>
      </c>
      <c r="AU208" s="23">
        <v>94.9</v>
      </c>
    </row>
    <row r="209" spans="1:47" ht="15" x14ac:dyDescent="0.35">
      <c r="A209" s="13" t="s">
        <v>1325</v>
      </c>
      <c r="B209" s="45" t="s">
        <v>207</v>
      </c>
      <c r="C209" s="23">
        <v>10.9</v>
      </c>
      <c r="D209" s="23">
        <v>12</v>
      </c>
      <c r="E209" s="23">
        <v>10.1</v>
      </c>
      <c r="F209" s="23">
        <v>64.2</v>
      </c>
      <c r="G209" s="23">
        <v>57.7</v>
      </c>
      <c r="H209" s="23">
        <v>69.3</v>
      </c>
      <c r="I209" s="23">
        <v>0.9</v>
      </c>
      <c r="J209" s="23">
        <v>1.4</v>
      </c>
      <c r="K209" s="23">
        <v>0.6</v>
      </c>
      <c r="L209" s="23">
        <v>1.2</v>
      </c>
      <c r="M209" s="23">
        <v>2.8</v>
      </c>
      <c r="N209" s="23">
        <v>0</v>
      </c>
      <c r="O209" s="23">
        <v>55.8</v>
      </c>
      <c r="P209" s="23">
        <v>52.8</v>
      </c>
      <c r="Q209" s="23">
        <v>58.1</v>
      </c>
      <c r="R209" s="23">
        <v>8.4</v>
      </c>
      <c r="S209" s="23">
        <v>13.4</v>
      </c>
      <c r="T209" s="23">
        <v>4.5</v>
      </c>
      <c r="U209" s="23">
        <v>5.9</v>
      </c>
      <c r="V209" s="23">
        <v>5.6</v>
      </c>
      <c r="W209" s="23">
        <v>6.1</v>
      </c>
      <c r="X209" s="23">
        <v>1.6</v>
      </c>
      <c r="Y209" s="23">
        <v>2.1</v>
      </c>
      <c r="Z209" s="23">
        <v>1.1000000000000001</v>
      </c>
      <c r="AA209" s="23">
        <v>0</v>
      </c>
      <c r="AB209" s="23">
        <v>0</v>
      </c>
      <c r="AC209" s="23">
        <v>0</v>
      </c>
      <c r="AD209" s="23">
        <v>22.7</v>
      </c>
      <c r="AE209" s="23">
        <v>5.6</v>
      </c>
      <c r="AF209" s="23">
        <v>36.299999999999997</v>
      </c>
      <c r="AG209" s="23">
        <v>12.5</v>
      </c>
      <c r="AH209" s="23">
        <v>14.8</v>
      </c>
      <c r="AI209" s="23">
        <v>10.6</v>
      </c>
      <c r="AJ209" s="23">
        <v>7.8</v>
      </c>
      <c r="AK209" s="23">
        <v>3.5</v>
      </c>
      <c r="AL209" s="23">
        <v>11.2</v>
      </c>
      <c r="AM209" s="23">
        <v>8.6999999999999993</v>
      </c>
      <c r="AN209" s="23">
        <v>7.7</v>
      </c>
      <c r="AO209" s="23">
        <v>9.5</v>
      </c>
      <c r="AP209" s="23">
        <v>0.6</v>
      </c>
      <c r="AQ209" s="23">
        <v>1.4</v>
      </c>
      <c r="AR209" s="23">
        <v>0</v>
      </c>
      <c r="AS209" s="23">
        <v>85.4</v>
      </c>
      <c r="AT209" s="23">
        <v>85.2</v>
      </c>
      <c r="AU209" s="23">
        <v>85.5</v>
      </c>
    </row>
    <row r="210" spans="1:47" ht="15" x14ac:dyDescent="0.35">
      <c r="A210" s="13" t="s">
        <v>1326</v>
      </c>
      <c r="B210" s="45" t="s">
        <v>29</v>
      </c>
      <c r="C210" s="23">
        <v>15.5</v>
      </c>
      <c r="D210" s="23">
        <v>6.9</v>
      </c>
      <c r="E210" s="23">
        <v>16.3</v>
      </c>
      <c r="F210" s="23">
        <v>77.900000000000006</v>
      </c>
      <c r="G210" s="23">
        <v>51.7</v>
      </c>
      <c r="H210" s="23">
        <v>80.400000000000006</v>
      </c>
      <c r="I210" s="23">
        <v>1.1000000000000001</v>
      </c>
      <c r="J210" s="23">
        <v>0</v>
      </c>
      <c r="K210" s="23">
        <v>1.2</v>
      </c>
      <c r="L210" s="23">
        <v>1.5</v>
      </c>
      <c r="M210" s="23">
        <v>2.2999999999999998</v>
      </c>
      <c r="N210" s="23">
        <v>1.4</v>
      </c>
      <c r="O210" s="23">
        <v>54.7</v>
      </c>
      <c r="P210" s="23">
        <v>24.1</v>
      </c>
      <c r="Q210" s="23">
        <v>57.5</v>
      </c>
      <c r="R210" s="23">
        <v>5.2</v>
      </c>
      <c r="S210" s="23">
        <v>10.3</v>
      </c>
      <c r="T210" s="23">
        <v>4.8</v>
      </c>
      <c r="U210" s="23">
        <v>15.8</v>
      </c>
      <c r="V210" s="23">
        <v>9.1999999999999993</v>
      </c>
      <c r="W210" s="23">
        <v>16.5</v>
      </c>
      <c r="X210" s="23">
        <v>2.5</v>
      </c>
      <c r="Y210" s="23">
        <v>4.5999999999999996</v>
      </c>
      <c r="Z210" s="23">
        <v>2.2999999999999998</v>
      </c>
      <c r="AA210" s="23">
        <v>0.5</v>
      </c>
      <c r="AB210" s="23">
        <v>2.2999999999999998</v>
      </c>
      <c r="AC210" s="23">
        <v>0.3</v>
      </c>
      <c r="AD210" s="23">
        <v>10</v>
      </c>
      <c r="AE210" s="23">
        <v>2.2999999999999998</v>
      </c>
      <c r="AF210" s="23">
        <v>10.7</v>
      </c>
      <c r="AG210" s="23">
        <v>13.7</v>
      </c>
      <c r="AH210" s="23">
        <v>10.3</v>
      </c>
      <c r="AI210" s="23">
        <v>14</v>
      </c>
      <c r="AJ210" s="23">
        <v>33.4</v>
      </c>
      <c r="AK210" s="23">
        <v>2.2999999999999998</v>
      </c>
      <c r="AL210" s="23">
        <v>36.299999999999997</v>
      </c>
      <c r="AM210" s="23">
        <v>12.1</v>
      </c>
      <c r="AN210" s="23">
        <v>12.6</v>
      </c>
      <c r="AO210" s="23">
        <v>12.1</v>
      </c>
      <c r="AP210" s="23">
        <v>0.9</v>
      </c>
      <c r="AQ210" s="23">
        <v>1.1000000000000001</v>
      </c>
      <c r="AR210" s="23">
        <v>0.8</v>
      </c>
      <c r="AS210" s="23">
        <v>91.8</v>
      </c>
      <c r="AT210" s="23">
        <v>81.599999999999994</v>
      </c>
      <c r="AU210" s="23">
        <v>92.8</v>
      </c>
    </row>
    <row r="211" spans="1:47" ht="15" x14ac:dyDescent="0.35">
      <c r="A211" s="13" t="s">
        <v>1327</v>
      </c>
      <c r="B211" s="45" t="s">
        <v>208</v>
      </c>
      <c r="C211" s="23">
        <v>13.7</v>
      </c>
      <c r="D211" s="23">
        <v>6.6</v>
      </c>
      <c r="E211" s="23">
        <v>16.600000000000001</v>
      </c>
      <c r="F211" s="23">
        <v>77.3</v>
      </c>
      <c r="G211" s="23">
        <v>52.1</v>
      </c>
      <c r="H211" s="23">
        <v>87.5</v>
      </c>
      <c r="I211" s="23">
        <v>1.4</v>
      </c>
      <c r="J211" s="23">
        <v>0.7</v>
      </c>
      <c r="K211" s="23">
        <v>1.7</v>
      </c>
      <c r="L211" s="23">
        <v>9.4</v>
      </c>
      <c r="M211" s="23">
        <v>1</v>
      </c>
      <c r="N211" s="23">
        <v>12.8</v>
      </c>
      <c r="O211" s="23">
        <v>49.3</v>
      </c>
      <c r="P211" s="23">
        <v>48.3</v>
      </c>
      <c r="Q211" s="23">
        <v>49.7</v>
      </c>
      <c r="R211" s="23">
        <v>3.8</v>
      </c>
      <c r="S211" s="23">
        <v>6.3</v>
      </c>
      <c r="T211" s="23">
        <v>2.8</v>
      </c>
      <c r="U211" s="23">
        <v>15.2</v>
      </c>
      <c r="V211" s="23">
        <v>2.4</v>
      </c>
      <c r="W211" s="23">
        <v>20.3</v>
      </c>
      <c r="X211" s="23">
        <v>4</v>
      </c>
      <c r="Y211" s="23">
        <v>0.3</v>
      </c>
      <c r="Z211" s="23">
        <v>5.4</v>
      </c>
      <c r="AA211" s="23">
        <v>0.6</v>
      </c>
      <c r="AB211" s="23">
        <v>0.7</v>
      </c>
      <c r="AC211" s="23">
        <v>0.6</v>
      </c>
      <c r="AD211" s="23">
        <v>25.3</v>
      </c>
      <c r="AE211" s="23">
        <v>3.5</v>
      </c>
      <c r="AF211" s="23">
        <v>34.1</v>
      </c>
      <c r="AG211" s="23">
        <v>19.2</v>
      </c>
      <c r="AH211" s="23">
        <v>12.5</v>
      </c>
      <c r="AI211" s="23">
        <v>21.9</v>
      </c>
      <c r="AJ211" s="23">
        <v>55.4</v>
      </c>
      <c r="AK211" s="23">
        <v>0.7</v>
      </c>
      <c r="AL211" s="23">
        <v>77.3</v>
      </c>
      <c r="AM211" s="23">
        <v>7.8</v>
      </c>
      <c r="AN211" s="23">
        <v>8.3000000000000007</v>
      </c>
      <c r="AO211" s="23">
        <v>7.5</v>
      </c>
      <c r="AP211" s="23">
        <v>1.8</v>
      </c>
      <c r="AQ211" s="23">
        <v>0</v>
      </c>
      <c r="AR211" s="23">
        <v>2.5</v>
      </c>
      <c r="AS211" s="23">
        <v>89.8</v>
      </c>
      <c r="AT211" s="23">
        <v>77.8</v>
      </c>
      <c r="AU211" s="23">
        <v>94.6</v>
      </c>
    </row>
    <row r="212" spans="1:47" ht="15" x14ac:dyDescent="0.35">
      <c r="A212" s="13" t="s">
        <v>1328</v>
      </c>
      <c r="B212" s="45" t="s">
        <v>209</v>
      </c>
      <c r="C212" s="23">
        <v>9.9</v>
      </c>
      <c r="D212" s="23">
        <v>7</v>
      </c>
      <c r="E212" s="23">
        <v>12.1</v>
      </c>
      <c r="F212" s="23">
        <v>68.900000000000006</v>
      </c>
      <c r="G212" s="23">
        <v>51.1</v>
      </c>
      <c r="H212" s="23">
        <v>82</v>
      </c>
      <c r="I212" s="23">
        <v>0.7</v>
      </c>
      <c r="J212" s="23">
        <v>0.4</v>
      </c>
      <c r="K212" s="23">
        <v>0.9</v>
      </c>
      <c r="L212" s="23">
        <v>13.5</v>
      </c>
      <c r="M212" s="23">
        <v>10.9</v>
      </c>
      <c r="N212" s="23">
        <v>15.5</v>
      </c>
      <c r="O212" s="23">
        <v>46.1</v>
      </c>
      <c r="P212" s="23">
        <v>42.5</v>
      </c>
      <c r="Q212" s="23">
        <v>48.7</v>
      </c>
      <c r="R212" s="23">
        <v>4.7</v>
      </c>
      <c r="S212" s="23">
        <v>7.6</v>
      </c>
      <c r="T212" s="23">
        <v>2.6</v>
      </c>
      <c r="U212" s="23">
        <v>8.6</v>
      </c>
      <c r="V212" s="23">
        <v>0.4</v>
      </c>
      <c r="W212" s="23">
        <v>14.6</v>
      </c>
      <c r="X212" s="23">
        <v>1.5</v>
      </c>
      <c r="Y212" s="23">
        <v>0.8</v>
      </c>
      <c r="Z212" s="23">
        <v>2</v>
      </c>
      <c r="AA212" s="23">
        <v>0.1</v>
      </c>
      <c r="AB212" s="23">
        <v>0.2</v>
      </c>
      <c r="AC212" s="23">
        <v>0</v>
      </c>
      <c r="AD212" s="23">
        <v>6.2</v>
      </c>
      <c r="AE212" s="23">
        <v>0.4</v>
      </c>
      <c r="AF212" s="23">
        <v>10.4</v>
      </c>
      <c r="AG212" s="23">
        <v>10.9</v>
      </c>
      <c r="AH212" s="23">
        <v>11.8</v>
      </c>
      <c r="AI212" s="23">
        <v>10.199999999999999</v>
      </c>
      <c r="AJ212" s="23">
        <v>6.7</v>
      </c>
      <c r="AK212" s="23">
        <v>0.2</v>
      </c>
      <c r="AL212" s="23">
        <v>11.5</v>
      </c>
      <c r="AM212" s="23">
        <v>11.8</v>
      </c>
      <c r="AN212" s="23">
        <v>11.7</v>
      </c>
      <c r="AO212" s="23">
        <v>11.9</v>
      </c>
      <c r="AP212" s="23">
        <v>0.2</v>
      </c>
      <c r="AQ212" s="23">
        <v>0.2</v>
      </c>
      <c r="AR212" s="23">
        <v>0.3</v>
      </c>
      <c r="AS212" s="23">
        <v>87.4</v>
      </c>
      <c r="AT212" s="23">
        <v>85.8</v>
      </c>
      <c r="AU212" s="23">
        <v>88.6</v>
      </c>
    </row>
    <row r="213" spans="1:47" ht="15" x14ac:dyDescent="0.35">
      <c r="A213" s="13" t="s">
        <v>1329</v>
      </c>
      <c r="B213" s="45" t="s">
        <v>210</v>
      </c>
      <c r="C213" s="23">
        <v>17.5</v>
      </c>
      <c r="D213" s="23">
        <v>11.5</v>
      </c>
      <c r="E213" s="23">
        <v>21.6</v>
      </c>
      <c r="F213" s="23">
        <v>77</v>
      </c>
      <c r="G213" s="23">
        <v>58.6</v>
      </c>
      <c r="H213" s="23">
        <v>89.2</v>
      </c>
      <c r="I213" s="23">
        <v>1.9</v>
      </c>
      <c r="J213" s="23">
        <v>1.3</v>
      </c>
      <c r="K213" s="23">
        <v>2.4</v>
      </c>
      <c r="L213" s="23">
        <v>0.9</v>
      </c>
      <c r="M213" s="23">
        <v>1.8</v>
      </c>
      <c r="N213" s="23">
        <v>0.3</v>
      </c>
      <c r="O213" s="23">
        <v>56.2</v>
      </c>
      <c r="P213" s="23">
        <v>34.299999999999997</v>
      </c>
      <c r="Q213" s="23">
        <v>70.8</v>
      </c>
      <c r="R213" s="23">
        <v>5.8</v>
      </c>
      <c r="S213" s="23">
        <v>6.6</v>
      </c>
      <c r="T213" s="23">
        <v>5.3</v>
      </c>
      <c r="U213" s="23">
        <v>8</v>
      </c>
      <c r="V213" s="23">
        <v>2.9</v>
      </c>
      <c r="W213" s="23">
        <v>11.4</v>
      </c>
      <c r="X213" s="23">
        <v>5.2</v>
      </c>
      <c r="Y213" s="23">
        <v>3.1</v>
      </c>
      <c r="Z213" s="23">
        <v>6.6</v>
      </c>
      <c r="AA213" s="23">
        <v>0.4</v>
      </c>
      <c r="AB213" s="23">
        <v>0.2</v>
      </c>
      <c r="AC213" s="23">
        <v>0.6</v>
      </c>
      <c r="AD213" s="23">
        <v>10.9</v>
      </c>
      <c r="AE213" s="23">
        <v>0.7</v>
      </c>
      <c r="AF213" s="23">
        <v>17.7</v>
      </c>
      <c r="AG213" s="23">
        <v>9.6999999999999993</v>
      </c>
      <c r="AH213" s="23">
        <v>8.4</v>
      </c>
      <c r="AI213" s="23">
        <v>10.5</v>
      </c>
      <c r="AJ213" s="23">
        <v>18.2</v>
      </c>
      <c r="AK213" s="23">
        <v>0.7</v>
      </c>
      <c r="AL213" s="23">
        <v>29.8</v>
      </c>
      <c r="AM213" s="23">
        <v>9.9</v>
      </c>
      <c r="AN213" s="23">
        <v>10.8</v>
      </c>
      <c r="AO213" s="23">
        <v>9.3000000000000007</v>
      </c>
      <c r="AP213" s="23">
        <v>0.8</v>
      </c>
      <c r="AQ213" s="23">
        <v>1.1000000000000001</v>
      </c>
      <c r="AR213" s="23">
        <v>0.6</v>
      </c>
      <c r="AS213" s="23">
        <v>90.8</v>
      </c>
      <c r="AT213" s="23">
        <v>83.8</v>
      </c>
      <c r="AU213" s="23">
        <v>95.4</v>
      </c>
    </row>
    <row r="214" spans="1:47" ht="15" x14ac:dyDescent="0.35">
      <c r="A214" s="13" t="s">
        <v>1330</v>
      </c>
      <c r="B214" s="45" t="s">
        <v>211</v>
      </c>
      <c r="C214" s="23">
        <v>8.4</v>
      </c>
      <c r="D214" s="23">
        <v>7.2</v>
      </c>
      <c r="E214" s="23">
        <v>17.899999999999999</v>
      </c>
      <c r="F214" s="23">
        <v>44.7</v>
      </c>
      <c r="G214" s="23">
        <v>41</v>
      </c>
      <c r="H214" s="23">
        <v>76.099999999999994</v>
      </c>
      <c r="I214" s="23">
        <v>1.5</v>
      </c>
      <c r="J214" s="23">
        <v>1.5</v>
      </c>
      <c r="K214" s="23">
        <v>1.6</v>
      </c>
      <c r="L214" s="23">
        <v>4.5</v>
      </c>
      <c r="M214" s="23">
        <v>4.5999999999999996</v>
      </c>
      <c r="N214" s="23">
        <v>3.8</v>
      </c>
      <c r="O214" s="23">
        <v>29.2</v>
      </c>
      <c r="P214" s="23">
        <v>28.5</v>
      </c>
      <c r="Q214" s="23">
        <v>34.799999999999997</v>
      </c>
      <c r="R214" s="23">
        <v>5.2</v>
      </c>
      <c r="S214" s="23">
        <v>5.4</v>
      </c>
      <c r="T214" s="23">
        <v>3.6</v>
      </c>
      <c r="U214" s="23">
        <v>1.9</v>
      </c>
      <c r="V214" s="23">
        <v>1</v>
      </c>
      <c r="W214" s="23">
        <v>9.6</v>
      </c>
      <c r="X214" s="23">
        <v>2.1</v>
      </c>
      <c r="Y214" s="23">
        <v>2</v>
      </c>
      <c r="Z214" s="23">
        <v>2.7</v>
      </c>
      <c r="AA214" s="23">
        <v>0.4</v>
      </c>
      <c r="AB214" s="23">
        <v>0.5</v>
      </c>
      <c r="AC214" s="23">
        <v>0.3</v>
      </c>
      <c r="AD214" s="23">
        <v>1.1000000000000001</v>
      </c>
      <c r="AE214" s="23">
        <v>0.4</v>
      </c>
      <c r="AF214" s="23">
        <v>7</v>
      </c>
      <c r="AG214" s="23">
        <v>13.5</v>
      </c>
      <c r="AH214" s="23">
        <v>13.1</v>
      </c>
      <c r="AI214" s="23">
        <v>16.8</v>
      </c>
      <c r="AJ214" s="23">
        <v>3.4</v>
      </c>
      <c r="AK214" s="23">
        <v>0.4</v>
      </c>
      <c r="AL214" s="23">
        <v>29.1</v>
      </c>
      <c r="AM214" s="23">
        <v>15.3</v>
      </c>
      <c r="AN214" s="23">
        <v>15.5</v>
      </c>
      <c r="AO214" s="23">
        <v>13.2</v>
      </c>
      <c r="AP214" s="23">
        <v>1.3</v>
      </c>
      <c r="AQ214" s="23">
        <v>1.2</v>
      </c>
      <c r="AR214" s="23">
        <v>2</v>
      </c>
      <c r="AS214" s="23">
        <v>84.2</v>
      </c>
      <c r="AT214" s="23">
        <v>83.6</v>
      </c>
      <c r="AU214" s="23">
        <v>89.4</v>
      </c>
    </row>
    <row r="215" spans="1:47" ht="15" x14ac:dyDescent="0.35">
      <c r="A215" s="13" t="s">
        <v>1331</v>
      </c>
      <c r="B215" s="45" t="s">
        <v>212</v>
      </c>
      <c r="C215" s="23">
        <v>16.5</v>
      </c>
      <c r="D215" s="23">
        <v>11</v>
      </c>
      <c r="E215" s="23">
        <v>18.399999999999999</v>
      </c>
      <c r="F215" s="23">
        <v>70.7</v>
      </c>
      <c r="G215" s="23">
        <v>43</v>
      </c>
      <c r="H215" s="23">
        <v>80.5</v>
      </c>
      <c r="I215" s="23">
        <v>1.7</v>
      </c>
      <c r="J215" s="23">
        <v>0.6</v>
      </c>
      <c r="K215" s="23">
        <v>2.1</v>
      </c>
      <c r="L215" s="23">
        <v>8</v>
      </c>
      <c r="M215" s="23">
        <v>2.4</v>
      </c>
      <c r="N215" s="23">
        <v>10</v>
      </c>
      <c r="O215" s="23">
        <v>68.900000000000006</v>
      </c>
      <c r="P215" s="23">
        <v>38</v>
      </c>
      <c r="Q215" s="23">
        <v>79.7</v>
      </c>
      <c r="R215" s="23">
        <v>16</v>
      </c>
      <c r="S215" s="23">
        <v>11.9</v>
      </c>
      <c r="T215" s="23">
        <v>17.5</v>
      </c>
      <c r="U215" s="23">
        <v>19.600000000000001</v>
      </c>
      <c r="V215" s="23">
        <v>3.9</v>
      </c>
      <c r="W215" s="23">
        <v>25.1</v>
      </c>
      <c r="X215" s="23">
        <v>2.2999999999999998</v>
      </c>
      <c r="Y215" s="23">
        <v>1.2</v>
      </c>
      <c r="Z215" s="23">
        <v>2.7</v>
      </c>
      <c r="AA215" s="23">
        <v>0.5</v>
      </c>
      <c r="AB215" s="23">
        <v>0.6</v>
      </c>
      <c r="AC215" s="23">
        <v>0.4</v>
      </c>
      <c r="AD215" s="23">
        <v>53.1</v>
      </c>
      <c r="AE215" s="23">
        <v>5.3</v>
      </c>
      <c r="AF215" s="23">
        <v>69.900000000000006</v>
      </c>
      <c r="AG215" s="23">
        <v>15.2</v>
      </c>
      <c r="AH215" s="23">
        <v>6.8</v>
      </c>
      <c r="AI215" s="23">
        <v>18.100000000000001</v>
      </c>
      <c r="AJ215" s="23">
        <v>23.9</v>
      </c>
      <c r="AK215" s="23">
        <v>1.5</v>
      </c>
      <c r="AL215" s="23">
        <v>31.7</v>
      </c>
      <c r="AM215" s="23">
        <v>16.2</v>
      </c>
      <c r="AN215" s="23">
        <v>17.5</v>
      </c>
      <c r="AO215" s="23">
        <v>15.8</v>
      </c>
      <c r="AP215" s="23">
        <v>0.5</v>
      </c>
      <c r="AQ215" s="23">
        <v>0</v>
      </c>
      <c r="AR215" s="23">
        <v>0.7</v>
      </c>
      <c r="AS215" s="23">
        <v>92.3</v>
      </c>
      <c r="AT215" s="23">
        <v>81.3</v>
      </c>
      <c r="AU215" s="23">
        <v>96.2</v>
      </c>
    </row>
    <row r="216" spans="1:47" ht="15" x14ac:dyDescent="0.35">
      <c r="A216" s="13" t="s">
        <v>1332</v>
      </c>
      <c r="B216" s="45" t="s">
        <v>213</v>
      </c>
      <c r="C216" s="23">
        <v>22.4</v>
      </c>
      <c r="D216" s="23">
        <v>10.6</v>
      </c>
      <c r="E216" s="23">
        <v>26.5</v>
      </c>
      <c r="F216" s="23">
        <v>80.3</v>
      </c>
      <c r="G216" s="23">
        <v>53.7</v>
      </c>
      <c r="H216" s="23">
        <v>89.4</v>
      </c>
      <c r="I216" s="23">
        <v>1.2</v>
      </c>
      <c r="J216" s="23">
        <v>0.9</v>
      </c>
      <c r="K216" s="23">
        <v>1.3</v>
      </c>
      <c r="L216" s="23">
        <v>5.0999999999999996</v>
      </c>
      <c r="M216" s="23">
        <v>5</v>
      </c>
      <c r="N216" s="23">
        <v>5.0999999999999996</v>
      </c>
      <c r="O216" s="23">
        <v>71.5</v>
      </c>
      <c r="P216" s="23">
        <v>43.7</v>
      </c>
      <c r="Q216" s="23">
        <v>81.099999999999994</v>
      </c>
      <c r="R216" s="23">
        <v>18.3</v>
      </c>
      <c r="S216" s="23">
        <v>17.399999999999999</v>
      </c>
      <c r="T216" s="23">
        <v>18.7</v>
      </c>
      <c r="U216" s="23">
        <v>27.2</v>
      </c>
      <c r="V216" s="23">
        <v>8.4</v>
      </c>
      <c r="W216" s="23">
        <v>33.700000000000003</v>
      </c>
      <c r="X216" s="23">
        <v>4.2</v>
      </c>
      <c r="Y216" s="23">
        <v>2.2000000000000002</v>
      </c>
      <c r="Z216" s="23">
        <v>4.9000000000000004</v>
      </c>
      <c r="AA216" s="23">
        <v>0.9</v>
      </c>
      <c r="AB216" s="23">
        <v>2.4</v>
      </c>
      <c r="AC216" s="23">
        <v>0.4</v>
      </c>
      <c r="AD216" s="23">
        <v>66.099999999999994</v>
      </c>
      <c r="AE216" s="23">
        <v>12.7</v>
      </c>
      <c r="AF216" s="23">
        <v>84.5</v>
      </c>
      <c r="AG216" s="23">
        <v>22.6</v>
      </c>
      <c r="AH216" s="23">
        <v>13.3</v>
      </c>
      <c r="AI216" s="23">
        <v>25.9</v>
      </c>
      <c r="AJ216" s="23">
        <v>46.9</v>
      </c>
      <c r="AK216" s="23">
        <v>1.5</v>
      </c>
      <c r="AL216" s="23">
        <v>62.4</v>
      </c>
      <c r="AM216" s="23">
        <v>11.3</v>
      </c>
      <c r="AN216" s="23">
        <v>16.8</v>
      </c>
      <c r="AO216" s="23">
        <v>9.5</v>
      </c>
      <c r="AP216" s="23">
        <v>0.9</v>
      </c>
      <c r="AQ216" s="23">
        <v>0.9</v>
      </c>
      <c r="AR216" s="23">
        <v>0.9</v>
      </c>
      <c r="AS216" s="23">
        <v>93.1</v>
      </c>
      <c r="AT216" s="23">
        <v>86.4</v>
      </c>
      <c r="AU216" s="23">
        <v>95.4</v>
      </c>
    </row>
    <row r="217" spans="1:47" ht="15" x14ac:dyDescent="0.35">
      <c r="A217" s="13" t="s">
        <v>1333</v>
      </c>
      <c r="B217" s="45" t="s">
        <v>214</v>
      </c>
      <c r="C217" s="23">
        <v>20</v>
      </c>
      <c r="D217" s="23">
        <v>7.1</v>
      </c>
      <c r="E217" s="23">
        <v>23.9</v>
      </c>
      <c r="F217" s="23">
        <v>81.8</v>
      </c>
      <c r="G217" s="23">
        <v>50.1</v>
      </c>
      <c r="H217" s="23">
        <v>91.2</v>
      </c>
      <c r="I217" s="23">
        <v>2.1</v>
      </c>
      <c r="J217" s="23">
        <v>2.5</v>
      </c>
      <c r="K217" s="23">
        <v>1.9</v>
      </c>
      <c r="L217" s="23">
        <v>1.1000000000000001</v>
      </c>
      <c r="M217" s="23">
        <v>1</v>
      </c>
      <c r="N217" s="23">
        <v>1.1000000000000001</v>
      </c>
      <c r="O217" s="23">
        <v>32.700000000000003</v>
      </c>
      <c r="P217" s="23">
        <v>24.9</v>
      </c>
      <c r="Q217" s="23">
        <v>35</v>
      </c>
      <c r="R217" s="23">
        <v>3.5</v>
      </c>
      <c r="S217" s="23">
        <v>6.5</v>
      </c>
      <c r="T217" s="23">
        <v>2.5</v>
      </c>
      <c r="U217" s="23">
        <v>20.3</v>
      </c>
      <c r="V217" s="23">
        <v>1</v>
      </c>
      <c r="W217" s="23">
        <v>26</v>
      </c>
      <c r="X217" s="23">
        <v>5.9</v>
      </c>
      <c r="Y217" s="23">
        <v>3.8</v>
      </c>
      <c r="Z217" s="23">
        <v>6.5</v>
      </c>
      <c r="AA217" s="23">
        <v>2.7</v>
      </c>
      <c r="AB217" s="23">
        <v>0</v>
      </c>
      <c r="AC217" s="23">
        <v>3.5</v>
      </c>
      <c r="AD217" s="23">
        <v>25.6</v>
      </c>
      <c r="AE217" s="23">
        <v>0.3</v>
      </c>
      <c r="AF217" s="23">
        <v>33.1</v>
      </c>
      <c r="AG217" s="23">
        <v>13.7</v>
      </c>
      <c r="AH217" s="23">
        <v>5.8</v>
      </c>
      <c r="AI217" s="23">
        <v>16.100000000000001</v>
      </c>
      <c r="AJ217" s="23">
        <v>55</v>
      </c>
      <c r="AK217" s="23">
        <v>0.8</v>
      </c>
      <c r="AL217" s="23">
        <v>71.099999999999994</v>
      </c>
      <c r="AM217" s="23">
        <v>11</v>
      </c>
      <c r="AN217" s="23">
        <v>16.399999999999999</v>
      </c>
      <c r="AO217" s="23">
        <v>9.4</v>
      </c>
      <c r="AP217" s="23">
        <v>2.6</v>
      </c>
      <c r="AQ217" s="23">
        <v>1.5</v>
      </c>
      <c r="AR217" s="23">
        <v>2.9</v>
      </c>
      <c r="AS217" s="23">
        <v>93.6</v>
      </c>
      <c r="AT217" s="23">
        <v>82.6</v>
      </c>
      <c r="AU217" s="23">
        <v>96.9</v>
      </c>
    </row>
    <row r="218" spans="1:47" ht="15" x14ac:dyDescent="0.35">
      <c r="A218" s="13" t="s">
        <v>1334</v>
      </c>
      <c r="B218" s="45" t="s">
        <v>215</v>
      </c>
      <c r="C218" s="23">
        <v>18.8</v>
      </c>
      <c r="D218" s="23">
        <v>5.4</v>
      </c>
      <c r="E218" s="23">
        <v>21.7</v>
      </c>
      <c r="F218" s="23">
        <v>70.3</v>
      </c>
      <c r="G218" s="23">
        <v>45.6</v>
      </c>
      <c r="H218" s="23">
        <v>75.7</v>
      </c>
      <c r="I218" s="23">
        <v>2.5</v>
      </c>
      <c r="J218" s="23">
        <v>3.4</v>
      </c>
      <c r="K218" s="23">
        <v>2.2999999999999998</v>
      </c>
      <c r="L218" s="23">
        <v>4.3</v>
      </c>
      <c r="M218" s="23">
        <v>0.7</v>
      </c>
      <c r="N218" s="23">
        <v>5.0999999999999996</v>
      </c>
      <c r="O218" s="23">
        <v>57.3</v>
      </c>
      <c r="P218" s="23">
        <v>42.3</v>
      </c>
      <c r="Q218" s="23">
        <v>60.6</v>
      </c>
      <c r="R218" s="23">
        <v>11.2</v>
      </c>
      <c r="S218" s="23">
        <v>17.399999999999999</v>
      </c>
      <c r="T218" s="23">
        <v>9.9</v>
      </c>
      <c r="U218" s="23">
        <v>23</v>
      </c>
      <c r="V218" s="23">
        <v>4.7</v>
      </c>
      <c r="W218" s="23">
        <v>26.9</v>
      </c>
      <c r="X218" s="23">
        <v>2.6</v>
      </c>
      <c r="Y218" s="23">
        <v>2.7</v>
      </c>
      <c r="Z218" s="23">
        <v>2.6</v>
      </c>
      <c r="AA218" s="23">
        <v>0.5</v>
      </c>
      <c r="AB218" s="23">
        <v>0.7</v>
      </c>
      <c r="AC218" s="23">
        <v>0.4</v>
      </c>
      <c r="AD218" s="23">
        <v>10</v>
      </c>
      <c r="AE218" s="23">
        <v>0.7</v>
      </c>
      <c r="AF218" s="23">
        <v>12.1</v>
      </c>
      <c r="AG218" s="23">
        <v>18.5</v>
      </c>
      <c r="AH218" s="23">
        <v>20.8</v>
      </c>
      <c r="AI218" s="23">
        <v>18</v>
      </c>
      <c r="AJ218" s="23">
        <v>10.9</v>
      </c>
      <c r="AK218" s="23">
        <v>0.7</v>
      </c>
      <c r="AL218" s="23">
        <v>13.1</v>
      </c>
      <c r="AM218" s="23">
        <v>13.5</v>
      </c>
      <c r="AN218" s="23">
        <v>16.100000000000001</v>
      </c>
      <c r="AO218" s="23">
        <v>13</v>
      </c>
      <c r="AP218" s="23">
        <v>0.5</v>
      </c>
      <c r="AQ218" s="23">
        <v>0</v>
      </c>
      <c r="AR218" s="23">
        <v>0.6</v>
      </c>
      <c r="AS218" s="23">
        <v>83.1</v>
      </c>
      <c r="AT218" s="23">
        <v>71.8</v>
      </c>
      <c r="AU218" s="23">
        <v>85.6</v>
      </c>
    </row>
    <row r="219" spans="1:47" ht="15" x14ac:dyDescent="0.35">
      <c r="A219" s="13" t="s">
        <v>1335</v>
      </c>
      <c r="B219" s="45" t="s">
        <v>216</v>
      </c>
      <c r="C219" s="23">
        <v>17.100000000000001</v>
      </c>
      <c r="D219" s="23">
        <v>9.1</v>
      </c>
      <c r="E219" s="23">
        <v>20.2</v>
      </c>
      <c r="F219" s="23">
        <v>81.400000000000006</v>
      </c>
      <c r="G219" s="23">
        <v>59.1</v>
      </c>
      <c r="H219" s="23">
        <v>89.9</v>
      </c>
      <c r="I219" s="23">
        <v>0.9</v>
      </c>
      <c r="J219" s="23">
        <v>1.9</v>
      </c>
      <c r="K219" s="23">
        <v>0.5</v>
      </c>
      <c r="L219" s="23">
        <v>1.1000000000000001</v>
      </c>
      <c r="M219" s="23">
        <v>1.2</v>
      </c>
      <c r="N219" s="23">
        <v>1</v>
      </c>
      <c r="O219" s="23">
        <v>38.799999999999997</v>
      </c>
      <c r="P219" s="23">
        <v>27.3</v>
      </c>
      <c r="Q219" s="23">
        <v>43.3</v>
      </c>
      <c r="R219" s="23">
        <v>6.8</v>
      </c>
      <c r="S219" s="23">
        <v>12</v>
      </c>
      <c r="T219" s="23">
        <v>4.8</v>
      </c>
      <c r="U219" s="23">
        <v>46.1</v>
      </c>
      <c r="V219" s="23">
        <v>4.0999999999999996</v>
      </c>
      <c r="W219" s="23">
        <v>62.1</v>
      </c>
      <c r="X219" s="23">
        <v>3.4</v>
      </c>
      <c r="Y219" s="23">
        <v>2.4</v>
      </c>
      <c r="Z219" s="23">
        <v>3.8</v>
      </c>
      <c r="AA219" s="23">
        <v>0.1</v>
      </c>
      <c r="AB219" s="23">
        <v>0.2</v>
      </c>
      <c r="AC219" s="23">
        <v>0</v>
      </c>
      <c r="AD219" s="23">
        <v>3.6</v>
      </c>
      <c r="AE219" s="23">
        <v>0.2</v>
      </c>
      <c r="AF219" s="23">
        <v>4.9000000000000004</v>
      </c>
      <c r="AG219" s="23">
        <v>17</v>
      </c>
      <c r="AH219" s="23">
        <v>12.4</v>
      </c>
      <c r="AI219" s="23">
        <v>18.8</v>
      </c>
      <c r="AJ219" s="23">
        <v>12.7</v>
      </c>
      <c r="AK219" s="23">
        <v>0.5</v>
      </c>
      <c r="AL219" s="23">
        <v>17.399999999999999</v>
      </c>
      <c r="AM219" s="23">
        <v>8.5</v>
      </c>
      <c r="AN219" s="23">
        <v>13.9</v>
      </c>
      <c r="AO219" s="23">
        <v>6.4</v>
      </c>
      <c r="AP219" s="23">
        <v>2.8</v>
      </c>
      <c r="AQ219" s="23">
        <v>1.2</v>
      </c>
      <c r="AR219" s="23">
        <v>3.5</v>
      </c>
      <c r="AS219" s="23">
        <v>91.9</v>
      </c>
      <c r="AT219" s="23">
        <v>83</v>
      </c>
      <c r="AU219" s="23">
        <v>95.2</v>
      </c>
    </row>
    <row r="220" spans="1:47" ht="15" x14ac:dyDescent="0.35">
      <c r="A220" s="13" t="s">
        <v>1336</v>
      </c>
      <c r="B220" s="45" t="s">
        <v>217</v>
      </c>
      <c r="C220" s="23">
        <v>12.9</v>
      </c>
      <c r="D220" s="23">
        <v>7.8</v>
      </c>
      <c r="E220" s="23">
        <v>13.7</v>
      </c>
      <c r="F220" s="23">
        <v>69</v>
      </c>
      <c r="G220" s="23">
        <v>43.5</v>
      </c>
      <c r="H220" s="23">
        <v>73</v>
      </c>
      <c r="I220" s="23">
        <v>1</v>
      </c>
      <c r="J220" s="23">
        <v>1.5</v>
      </c>
      <c r="K220" s="23">
        <v>1</v>
      </c>
      <c r="L220" s="23">
        <v>2.7</v>
      </c>
      <c r="M220" s="23">
        <v>0.5</v>
      </c>
      <c r="N220" s="23">
        <v>3.1</v>
      </c>
      <c r="O220" s="23">
        <v>41.9</v>
      </c>
      <c r="P220" s="23">
        <v>33.700000000000003</v>
      </c>
      <c r="Q220" s="23">
        <v>43.2</v>
      </c>
      <c r="R220" s="23">
        <v>5.4</v>
      </c>
      <c r="S220" s="23">
        <v>11.6</v>
      </c>
      <c r="T220" s="23">
        <v>4.4000000000000004</v>
      </c>
      <c r="U220" s="23">
        <v>41.9</v>
      </c>
      <c r="V220" s="23">
        <v>8.5</v>
      </c>
      <c r="W220" s="23">
        <v>47.2</v>
      </c>
      <c r="X220" s="23">
        <v>3.1</v>
      </c>
      <c r="Y220" s="23">
        <v>2.8</v>
      </c>
      <c r="Z220" s="23">
        <v>3.1</v>
      </c>
      <c r="AA220" s="23">
        <v>0</v>
      </c>
      <c r="AB220" s="23">
        <v>0</v>
      </c>
      <c r="AC220" s="23">
        <v>0</v>
      </c>
      <c r="AD220" s="23">
        <v>2.9</v>
      </c>
      <c r="AE220" s="23">
        <v>0.8</v>
      </c>
      <c r="AF220" s="23">
        <v>3.3</v>
      </c>
      <c r="AG220" s="23">
        <v>18.3</v>
      </c>
      <c r="AH220" s="23">
        <v>18.600000000000001</v>
      </c>
      <c r="AI220" s="23">
        <v>18.2</v>
      </c>
      <c r="AJ220" s="23">
        <v>11.6</v>
      </c>
      <c r="AK220" s="23">
        <v>1.3</v>
      </c>
      <c r="AL220" s="23">
        <v>13.2</v>
      </c>
      <c r="AM220" s="23">
        <v>12.2</v>
      </c>
      <c r="AN220" s="23">
        <v>12.6</v>
      </c>
      <c r="AO220" s="23">
        <v>12.2</v>
      </c>
      <c r="AP220" s="23">
        <v>1.2</v>
      </c>
      <c r="AQ220" s="23">
        <v>0.8</v>
      </c>
      <c r="AR220" s="23">
        <v>1.2</v>
      </c>
      <c r="AS220" s="23">
        <v>86.1</v>
      </c>
      <c r="AT220" s="23">
        <v>82.7</v>
      </c>
      <c r="AU220" s="23">
        <v>86.7</v>
      </c>
    </row>
    <row r="221" spans="1:47" ht="15" x14ac:dyDescent="0.35">
      <c r="A221" s="13" t="s">
        <v>1337</v>
      </c>
      <c r="B221" s="45" t="s">
        <v>218</v>
      </c>
      <c r="C221" s="23">
        <v>23.2</v>
      </c>
      <c r="D221" s="23">
        <v>12</v>
      </c>
      <c r="E221" s="23">
        <v>27.1</v>
      </c>
      <c r="F221" s="23">
        <v>80.8</v>
      </c>
      <c r="G221" s="23">
        <v>53.8</v>
      </c>
      <c r="H221" s="23">
        <v>90</v>
      </c>
      <c r="I221" s="23">
        <v>2</v>
      </c>
      <c r="J221" s="23">
        <v>3</v>
      </c>
      <c r="K221" s="23">
        <v>1.7</v>
      </c>
      <c r="L221" s="23">
        <v>0.5</v>
      </c>
      <c r="M221" s="23">
        <v>1</v>
      </c>
      <c r="N221" s="23">
        <v>0.3</v>
      </c>
      <c r="O221" s="23">
        <v>25.3</v>
      </c>
      <c r="P221" s="23">
        <v>33.200000000000003</v>
      </c>
      <c r="Q221" s="23">
        <v>22.5</v>
      </c>
      <c r="R221" s="23">
        <v>4.2</v>
      </c>
      <c r="S221" s="23">
        <v>8.6</v>
      </c>
      <c r="T221" s="23">
        <v>2.7</v>
      </c>
      <c r="U221" s="23">
        <v>4.5</v>
      </c>
      <c r="V221" s="23">
        <v>2.7</v>
      </c>
      <c r="W221" s="23">
        <v>5.2</v>
      </c>
      <c r="X221" s="23">
        <v>7.2</v>
      </c>
      <c r="Y221" s="23">
        <v>4.7</v>
      </c>
      <c r="Z221" s="23">
        <v>8.1</v>
      </c>
      <c r="AA221" s="23">
        <v>0.4</v>
      </c>
      <c r="AB221" s="23">
        <v>0.3</v>
      </c>
      <c r="AC221" s="23">
        <v>0.5</v>
      </c>
      <c r="AD221" s="23">
        <v>5.9</v>
      </c>
      <c r="AE221" s="23">
        <v>0.7</v>
      </c>
      <c r="AF221" s="23">
        <v>7.7</v>
      </c>
      <c r="AG221" s="23">
        <v>13.2</v>
      </c>
      <c r="AH221" s="23">
        <v>14.6</v>
      </c>
      <c r="AI221" s="23">
        <v>12.7</v>
      </c>
      <c r="AJ221" s="23">
        <v>63</v>
      </c>
      <c r="AK221" s="23">
        <v>1.7</v>
      </c>
      <c r="AL221" s="23">
        <v>83.8</v>
      </c>
      <c r="AM221" s="23">
        <v>9.1999999999999993</v>
      </c>
      <c r="AN221" s="23">
        <v>9.3000000000000007</v>
      </c>
      <c r="AO221" s="23">
        <v>9.1</v>
      </c>
      <c r="AP221" s="23">
        <v>2.2000000000000002</v>
      </c>
      <c r="AQ221" s="23">
        <v>1</v>
      </c>
      <c r="AR221" s="23">
        <v>2.6</v>
      </c>
      <c r="AS221" s="23">
        <v>92.4</v>
      </c>
      <c r="AT221" s="23">
        <v>82.1</v>
      </c>
      <c r="AU221" s="23">
        <v>95.9</v>
      </c>
    </row>
    <row r="222" spans="1:47" ht="15" x14ac:dyDescent="0.35">
      <c r="A222" s="13" t="s">
        <v>1338</v>
      </c>
      <c r="B222" s="45" t="s">
        <v>219</v>
      </c>
      <c r="C222" s="23">
        <v>10.3</v>
      </c>
      <c r="D222" s="23">
        <v>7.3</v>
      </c>
      <c r="E222" s="23">
        <v>15.4</v>
      </c>
      <c r="F222" s="23">
        <v>64.5</v>
      </c>
      <c r="G222" s="23">
        <v>55.3</v>
      </c>
      <c r="H222" s="23">
        <v>80.5</v>
      </c>
      <c r="I222" s="23">
        <v>2.1</v>
      </c>
      <c r="J222" s="23">
        <v>1.8</v>
      </c>
      <c r="K222" s="23">
        <v>2.7</v>
      </c>
      <c r="L222" s="23">
        <v>2.2999999999999998</v>
      </c>
      <c r="M222" s="23">
        <v>1.2</v>
      </c>
      <c r="N222" s="23">
        <v>4.0999999999999996</v>
      </c>
      <c r="O222" s="23">
        <v>47.2</v>
      </c>
      <c r="P222" s="23">
        <v>48.2</v>
      </c>
      <c r="Q222" s="23">
        <v>45.5</v>
      </c>
      <c r="R222" s="23">
        <v>10.5</v>
      </c>
      <c r="S222" s="23">
        <v>11.3</v>
      </c>
      <c r="T222" s="23">
        <v>9.1999999999999993</v>
      </c>
      <c r="U222" s="23">
        <v>8.3000000000000007</v>
      </c>
      <c r="V222" s="23">
        <v>0.8</v>
      </c>
      <c r="W222" s="23">
        <v>21.2</v>
      </c>
      <c r="X222" s="23">
        <v>1.6</v>
      </c>
      <c r="Y222" s="23">
        <v>0.8</v>
      </c>
      <c r="Z222" s="23">
        <v>3.1</v>
      </c>
      <c r="AA222" s="23">
        <v>0</v>
      </c>
      <c r="AB222" s="23">
        <v>0</v>
      </c>
      <c r="AC222" s="23">
        <v>0</v>
      </c>
      <c r="AD222" s="23">
        <v>9.5</v>
      </c>
      <c r="AE222" s="23">
        <v>2</v>
      </c>
      <c r="AF222" s="23">
        <v>22.6</v>
      </c>
      <c r="AG222" s="23">
        <v>17</v>
      </c>
      <c r="AH222" s="23">
        <v>13.4</v>
      </c>
      <c r="AI222" s="23">
        <v>23.3</v>
      </c>
      <c r="AJ222" s="23">
        <v>5.9</v>
      </c>
      <c r="AK222" s="23">
        <v>0.4</v>
      </c>
      <c r="AL222" s="23">
        <v>15.4</v>
      </c>
      <c r="AM222" s="23">
        <v>12.7</v>
      </c>
      <c r="AN222" s="23">
        <v>12.5</v>
      </c>
      <c r="AO222" s="23">
        <v>13</v>
      </c>
      <c r="AP222" s="23">
        <v>0.3</v>
      </c>
      <c r="AQ222" s="23">
        <v>0</v>
      </c>
      <c r="AR222" s="23">
        <v>0.7</v>
      </c>
      <c r="AS222" s="23">
        <v>76.400000000000006</v>
      </c>
      <c r="AT222" s="23">
        <v>78.099999999999994</v>
      </c>
      <c r="AU222" s="23">
        <v>73.599999999999994</v>
      </c>
    </row>
    <row r="223" spans="1:47" ht="15" x14ac:dyDescent="0.35">
      <c r="A223" s="13" t="s">
        <v>1339</v>
      </c>
      <c r="B223" s="45" t="s">
        <v>220</v>
      </c>
      <c r="C223" s="23">
        <v>21.2</v>
      </c>
      <c r="D223" s="23">
        <v>4.5999999999999996</v>
      </c>
      <c r="E223" s="23">
        <v>25.3</v>
      </c>
      <c r="F223" s="23">
        <v>75.900000000000006</v>
      </c>
      <c r="G223" s="23">
        <v>45.1</v>
      </c>
      <c r="H223" s="23">
        <v>83.3</v>
      </c>
      <c r="I223" s="23">
        <v>0.9</v>
      </c>
      <c r="J223" s="23">
        <v>0</v>
      </c>
      <c r="K223" s="23">
        <v>1.1000000000000001</v>
      </c>
      <c r="L223" s="23">
        <v>5.8</v>
      </c>
      <c r="M223" s="23">
        <v>2.2999999999999998</v>
      </c>
      <c r="N223" s="23">
        <v>6.6</v>
      </c>
      <c r="O223" s="23">
        <v>63.3</v>
      </c>
      <c r="P223" s="23">
        <v>50.3</v>
      </c>
      <c r="Q223" s="23">
        <v>66.400000000000006</v>
      </c>
      <c r="R223" s="23">
        <v>12.2</v>
      </c>
      <c r="S223" s="23">
        <v>14.3</v>
      </c>
      <c r="T223" s="23">
        <v>11.7</v>
      </c>
      <c r="U223" s="23">
        <v>25.9</v>
      </c>
      <c r="V223" s="23">
        <v>2.9</v>
      </c>
      <c r="W223" s="23">
        <v>31.5</v>
      </c>
      <c r="X223" s="23">
        <v>1.8</v>
      </c>
      <c r="Y223" s="23">
        <v>1.7</v>
      </c>
      <c r="Z223" s="23">
        <v>1.8</v>
      </c>
      <c r="AA223" s="23">
        <v>0.2</v>
      </c>
      <c r="AB223" s="23">
        <v>0</v>
      </c>
      <c r="AC223" s="23">
        <v>0.3</v>
      </c>
      <c r="AD223" s="23">
        <v>46.8</v>
      </c>
      <c r="AE223" s="23">
        <v>1.7</v>
      </c>
      <c r="AF223" s="23">
        <v>57.7</v>
      </c>
      <c r="AG223" s="23">
        <v>14.7</v>
      </c>
      <c r="AH223" s="23">
        <v>4.5999999999999996</v>
      </c>
      <c r="AI223" s="23">
        <v>17.100000000000001</v>
      </c>
      <c r="AJ223" s="23">
        <v>41.2</v>
      </c>
      <c r="AK223" s="23">
        <v>4.5999999999999996</v>
      </c>
      <c r="AL223" s="23">
        <v>50</v>
      </c>
      <c r="AM223" s="23">
        <v>9.3000000000000007</v>
      </c>
      <c r="AN223" s="23">
        <v>14.3</v>
      </c>
      <c r="AO223" s="23">
        <v>8.1</v>
      </c>
      <c r="AP223" s="23">
        <v>0.2</v>
      </c>
      <c r="AQ223" s="23">
        <v>0</v>
      </c>
      <c r="AR223" s="23">
        <v>0.3</v>
      </c>
      <c r="AS223" s="23">
        <v>91.8</v>
      </c>
      <c r="AT223" s="23">
        <v>78.900000000000006</v>
      </c>
      <c r="AU223" s="23">
        <v>94.9</v>
      </c>
    </row>
    <row r="224" spans="1:47" ht="15" x14ac:dyDescent="0.35">
      <c r="A224" s="13" t="s">
        <v>1340</v>
      </c>
      <c r="B224" s="45" t="s">
        <v>221</v>
      </c>
      <c r="C224" s="23">
        <v>45.2</v>
      </c>
      <c r="D224" s="23">
        <v>9.6999999999999993</v>
      </c>
      <c r="E224" s="23">
        <v>57.7</v>
      </c>
      <c r="F224" s="23">
        <v>76.2</v>
      </c>
      <c r="G224" s="23">
        <v>48.8</v>
      </c>
      <c r="H224" s="23">
        <v>85.9</v>
      </c>
      <c r="I224" s="23">
        <v>9</v>
      </c>
      <c r="J224" s="23">
        <v>1.5</v>
      </c>
      <c r="K224" s="23">
        <v>11.7</v>
      </c>
      <c r="L224" s="23">
        <v>2.2999999999999998</v>
      </c>
      <c r="M224" s="23">
        <v>6.4</v>
      </c>
      <c r="N224" s="23">
        <v>0.8</v>
      </c>
      <c r="O224" s="23">
        <v>68</v>
      </c>
      <c r="P224" s="23">
        <v>49.5</v>
      </c>
      <c r="Q224" s="23">
        <v>74.599999999999994</v>
      </c>
      <c r="R224" s="23">
        <v>30.7</v>
      </c>
      <c r="S224" s="23">
        <v>16.100000000000001</v>
      </c>
      <c r="T224" s="23">
        <v>35.9</v>
      </c>
      <c r="U224" s="23">
        <v>49.7</v>
      </c>
      <c r="V224" s="23">
        <v>9.3000000000000007</v>
      </c>
      <c r="W224" s="23">
        <v>63.9</v>
      </c>
      <c r="X224" s="23">
        <v>23.3</v>
      </c>
      <c r="Y224" s="23">
        <v>2.4</v>
      </c>
      <c r="Z224" s="23">
        <v>30.7</v>
      </c>
      <c r="AA224" s="23">
        <v>41.4</v>
      </c>
      <c r="AB224" s="23">
        <v>19.2</v>
      </c>
      <c r="AC224" s="23">
        <v>49.2</v>
      </c>
      <c r="AD224" s="23">
        <v>48.1</v>
      </c>
      <c r="AE224" s="23">
        <v>8.9</v>
      </c>
      <c r="AF224" s="23">
        <v>62</v>
      </c>
      <c r="AG224" s="23">
        <v>36.1</v>
      </c>
      <c r="AH224" s="23">
        <v>16</v>
      </c>
      <c r="AI224" s="23">
        <v>43.2</v>
      </c>
      <c r="AJ224" s="23">
        <v>49.6</v>
      </c>
      <c r="AK224" s="23">
        <v>9.1999999999999993</v>
      </c>
      <c r="AL224" s="23">
        <v>63.8</v>
      </c>
      <c r="AM224" s="23">
        <v>25.4</v>
      </c>
      <c r="AN224" s="23">
        <v>13.8</v>
      </c>
      <c r="AO224" s="23">
        <v>29.5</v>
      </c>
      <c r="AP224" s="23">
        <v>1.1000000000000001</v>
      </c>
      <c r="AQ224" s="23">
        <v>0.8</v>
      </c>
      <c r="AR224" s="23">
        <v>1.2</v>
      </c>
      <c r="AS224" s="23">
        <v>91.8</v>
      </c>
      <c r="AT224" s="23">
        <v>82.9</v>
      </c>
      <c r="AU224" s="23">
        <v>95</v>
      </c>
    </row>
    <row r="225" spans="1:47" ht="15" x14ac:dyDescent="0.35">
      <c r="A225" s="13" t="s">
        <v>1341</v>
      </c>
      <c r="B225" s="45" t="s">
        <v>222</v>
      </c>
      <c r="C225" s="23">
        <v>10.5</v>
      </c>
      <c r="D225" s="23">
        <v>9.4</v>
      </c>
      <c r="E225" s="23">
        <v>11.3</v>
      </c>
      <c r="F225" s="23">
        <v>73.900000000000006</v>
      </c>
      <c r="G225" s="23">
        <v>57.3</v>
      </c>
      <c r="H225" s="23">
        <v>85.8</v>
      </c>
      <c r="I225" s="23">
        <v>1</v>
      </c>
      <c r="J225" s="23">
        <v>0.5</v>
      </c>
      <c r="K225" s="23">
        <v>1.4</v>
      </c>
      <c r="L225" s="23">
        <v>2.8</v>
      </c>
      <c r="M225" s="23">
        <v>5.2</v>
      </c>
      <c r="N225" s="23">
        <v>1</v>
      </c>
      <c r="O225" s="23">
        <v>38.700000000000003</v>
      </c>
      <c r="P225" s="23">
        <v>35.4</v>
      </c>
      <c r="Q225" s="23">
        <v>41</v>
      </c>
      <c r="R225" s="23">
        <v>8.6999999999999993</v>
      </c>
      <c r="S225" s="23">
        <v>15</v>
      </c>
      <c r="T225" s="23">
        <v>4.2</v>
      </c>
      <c r="U225" s="23">
        <v>6.2</v>
      </c>
      <c r="V225" s="23">
        <v>2.1</v>
      </c>
      <c r="W225" s="23">
        <v>9.1</v>
      </c>
      <c r="X225" s="23">
        <v>3.7</v>
      </c>
      <c r="Y225" s="23">
        <v>4.7</v>
      </c>
      <c r="Z225" s="23">
        <v>3</v>
      </c>
      <c r="AA225" s="23">
        <v>0.1</v>
      </c>
      <c r="AB225" s="23">
        <v>0.2</v>
      </c>
      <c r="AC225" s="23">
        <v>0</v>
      </c>
      <c r="AD225" s="23">
        <v>8.3000000000000007</v>
      </c>
      <c r="AE225" s="23">
        <v>3.5</v>
      </c>
      <c r="AF225" s="23">
        <v>11.8</v>
      </c>
      <c r="AG225" s="23">
        <v>12.7</v>
      </c>
      <c r="AH225" s="23">
        <v>13.1</v>
      </c>
      <c r="AI225" s="23">
        <v>12.3</v>
      </c>
      <c r="AJ225" s="23">
        <v>5.5</v>
      </c>
      <c r="AK225" s="23">
        <v>0.5</v>
      </c>
      <c r="AL225" s="23">
        <v>9.1</v>
      </c>
      <c r="AM225" s="23">
        <v>9.1</v>
      </c>
      <c r="AN225" s="23">
        <v>11.7</v>
      </c>
      <c r="AO225" s="23">
        <v>7.3</v>
      </c>
      <c r="AP225" s="23">
        <v>3.4</v>
      </c>
      <c r="AQ225" s="23">
        <v>5.6</v>
      </c>
      <c r="AR225" s="23">
        <v>1.9</v>
      </c>
      <c r="AS225" s="23">
        <v>90.1</v>
      </c>
      <c r="AT225" s="23">
        <v>87.3</v>
      </c>
      <c r="AU225" s="23">
        <v>92.1</v>
      </c>
    </row>
    <row r="226" spans="1:47" ht="15" x14ac:dyDescent="0.35">
      <c r="A226" s="13" t="s">
        <v>1342</v>
      </c>
      <c r="B226" s="45" t="s">
        <v>223</v>
      </c>
      <c r="C226" s="23">
        <v>14.7</v>
      </c>
      <c r="D226" s="23">
        <v>6.3</v>
      </c>
      <c r="E226" s="23">
        <v>16.3</v>
      </c>
      <c r="F226" s="23">
        <v>73.2</v>
      </c>
      <c r="G226" s="23">
        <v>44.8</v>
      </c>
      <c r="H226" s="23">
        <v>78.7</v>
      </c>
      <c r="I226" s="23">
        <v>1.5</v>
      </c>
      <c r="J226" s="23">
        <v>1</v>
      </c>
      <c r="K226" s="23">
        <v>1.6</v>
      </c>
      <c r="L226" s="23">
        <v>5.5</v>
      </c>
      <c r="M226" s="23">
        <v>7.3</v>
      </c>
      <c r="N226" s="23">
        <v>5.2</v>
      </c>
      <c r="O226" s="23">
        <v>52.2</v>
      </c>
      <c r="P226" s="23">
        <v>34.4</v>
      </c>
      <c r="Q226" s="23">
        <v>55.6</v>
      </c>
      <c r="R226" s="23">
        <v>4.8</v>
      </c>
      <c r="S226" s="23">
        <v>5.2</v>
      </c>
      <c r="T226" s="23">
        <v>4.8</v>
      </c>
      <c r="U226" s="23">
        <v>10.5</v>
      </c>
      <c r="V226" s="23">
        <v>6.3</v>
      </c>
      <c r="W226" s="23">
        <v>11.4</v>
      </c>
      <c r="X226" s="23">
        <v>3.2</v>
      </c>
      <c r="Y226" s="23">
        <v>2.1</v>
      </c>
      <c r="Z226" s="23">
        <v>3.4</v>
      </c>
      <c r="AA226" s="23">
        <v>0</v>
      </c>
      <c r="AB226" s="23">
        <v>0</v>
      </c>
      <c r="AC226" s="23">
        <v>0</v>
      </c>
      <c r="AD226" s="23">
        <v>8.4</v>
      </c>
      <c r="AE226" s="23">
        <v>1</v>
      </c>
      <c r="AF226" s="23">
        <v>9.8000000000000007</v>
      </c>
      <c r="AG226" s="23">
        <v>17.2</v>
      </c>
      <c r="AH226" s="23">
        <v>13.5</v>
      </c>
      <c r="AI226" s="23">
        <v>17.899999999999999</v>
      </c>
      <c r="AJ226" s="23">
        <v>15.1</v>
      </c>
      <c r="AK226" s="23">
        <v>1</v>
      </c>
      <c r="AL226" s="23">
        <v>17.7</v>
      </c>
      <c r="AM226" s="23">
        <v>10.7</v>
      </c>
      <c r="AN226" s="23">
        <v>19.8</v>
      </c>
      <c r="AO226" s="23">
        <v>9</v>
      </c>
      <c r="AP226" s="23">
        <v>1.2</v>
      </c>
      <c r="AQ226" s="23">
        <v>0</v>
      </c>
      <c r="AR226" s="23">
        <v>1.4</v>
      </c>
      <c r="AS226" s="23">
        <v>88.6</v>
      </c>
      <c r="AT226" s="23">
        <v>83.3</v>
      </c>
      <c r="AU226" s="23">
        <v>89.6</v>
      </c>
    </row>
    <row r="227" spans="1:47" ht="15" x14ac:dyDescent="0.35">
      <c r="A227" s="13" t="s">
        <v>1343</v>
      </c>
      <c r="B227" s="45" t="s">
        <v>224</v>
      </c>
      <c r="C227" s="23">
        <v>19.399999999999999</v>
      </c>
      <c r="D227" s="23">
        <v>6.9</v>
      </c>
      <c r="E227" s="23">
        <v>20.399999999999999</v>
      </c>
      <c r="F227" s="23">
        <v>92.1</v>
      </c>
      <c r="G227" s="23">
        <v>72.5</v>
      </c>
      <c r="H227" s="23">
        <v>93.6</v>
      </c>
      <c r="I227" s="23">
        <v>1.5</v>
      </c>
      <c r="J227" s="23">
        <v>2</v>
      </c>
      <c r="K227" s="23">
        <v>1.4</v>
      </c>
      <c r="L227" s="23">
        <v>0.2</v>
      </c>
      <c r="M227" s="23">
        <v>0</v>
      </c>
      <c r="N227" s="23">
        <v>0.2</v>
      </c>
      <c r="O227" s="23">
        <v>43.2</v>
      </c>
      <c r="P227" s="23">
        <v>48</v>
      </c>
      <c r="Q227" s="23">
        <v>42.8</v>
      </c>
      <c r="R227" s="23">
        <v>10.1</v>
      </c>
      <c r="S227" s="23">
        <v>16.7</v>
      </c>
      <c r="T227" s="23">
        <v>9.6</v>
      </c>
      <c r="U227" s="23">
        <v>48.1</v>
      </c>
      <c r="V227" s="23">
        <v>8.8000000000000007</v>
      </c>
      <c r="W227" s="23">
        <v>51.4</v>
      </c>
      <c r="X227" s="23">
        <v>6.1</v>
      </c>
      <c r="Y227" s="23">
        <v>2.9</v>
      </c>
      <c r="Z227" s="23">
        <v>6.4</v>
      </c>
      <c r="AA227" s="23">
        <v>0.1</v>
      </c>
      <c r="AB227" s="23">
        <v>0</v>
      </c>
      <c r="AC227" s="23">
        <v>0.2</v>
      </c>
      <c r="AD227" s="23">
        <v>18.100000000000001</v>
      </c>
      <c r="AE227" s="23">
        <v>2</v>
      </c>
      <c r="AF227" s="23">
        <v>19.399999999999999</v>
      </c>
      <c r="AG227" s="23">
        <v>19.8</v>
      </c>
      <c r="AH227" s="23">
        <v>21.6</v>
      </c>
      <c r="AI227" s="23">
        <v>19.7</v>
      </c>
      <c r="AJ227" s="23">
        <v>24.1</v>
      </c>
      <c r="AK227" s="23">
        <v>2.9</v>
      </c>
      <c r="AL227" s="23">
        <v>25.8</v>
      </c>
      <c r="AM227" s="23">
        <v>9.1</v>
      </c>
      <c r="AN227" s="23">
        <v>6.9</v>
      </c>
      <c r="AO227" s="23">
        <v>9.1999999999999993</v>
      </c>
      <c r="AP227" s="23">
        <v>2.2000000000000002</v>
      </c>
      <c r="AQ227" s="23">
        <v>1</v>
      </c>
      <c r="AR227" s="23">
        <v>2.2999999999999998</v>
      </c>
      <c r="AS227" s="23">
        <v>95.9</v>
      </c>
      <c r="AT227" s="23">
        <v>90.2</v>
      </c>
      <c r="AU227" s="23">
        <v>96.4</v>
      </c>
    </row>
    <row r="228" spans="1:47" ht="15" x14ac:dyDescent="0.35">
      <c r="A228" s="13" t="s">
        <v>1344</v>
      </c>
      <c r="B228" s="45" t="s">
        <v>225</v>
      </c>
      <c r="C228" s="23">
        <v>16.100000000000001</v>
      </c>
      <c r="D228" s="23">
        <v>6.1</v>
      </c>
      <c r="E228" s="23">
        <v>21.2</v>
      </c>
      <c r="F228" s="23">
        <v>76.599999999999994</v>
      </c>
      <c r="G228" s="23">
        <v>54.5</v>
      </c>
      <c r="H228" s="23">
        <v>87.7</v>
      </c>
      <c r="I228" s="23">
        <v>0.8</v>
      </c>
      <c r="J228" s="23">
        <v>1</v>
      </c>
      <c r="K228" s="23">
        <v>0.8</v>
      </c>
      <c r="L228" s="23">
        <v>2.7</v>
      </c>
      <c r="M228" s="23">
        <v>0</v>
      </c>
      <c r="N228" s="23">
        <v>4</v>
      </c>
      <c r="O228" s="23">
        <v>58.3</v>
      </c>
      <c r="P228" s="23">
        <v>41.9</v>
      </c>
      <c r="Q228" s="23">
        <v>66.5</v>
      </c>
      <c r="R228" s="23">
        <v>4.9000000000000004</v>
      </c>
      <c r="S228" s="23">
        <v>9.6</v>
      </c>
      <c r="T228" s="23">
        <v>2.5</v>
      </c>
      <c r="U228" s="23">
        <v>31.3</v>
      </c>
      <c r="V228" s="23">
        <v>0</v>
      </c>
      <c r="W228" s="23">
        <v>46.9</v>
      </c>
      <c r="X228" s="23">
        <v>2.4</v>
      </c>
      <c r="Y228" s="23">
        <v>1.5</v>
      </c>
      <c r="Z228" s="23">
        <v>2.8</v>
      </c>
      <c r="AA228" s="23">
        <v>1.5</v>
      </c>
      <c r="AB228" s="23">
        <v>2</v>
      </c>
      <c r="AC228" s="23">
        <v>1.3</v>
      </c>
      <c r="AD228" s="23">
        <v>15.8</v>
      </c>
      <c r="AE228" s="23">
        <v>0</v>
      </c>
      <c r="AF228" s="23">
        <v>23.7</v>
      </c>
      <c r="AG228" s="23">
        <v>7.4</v>
      </c>
      <c r="AH228" s="23">
        <v>7.1</v>
      </c>
      <c r="AI228" s="23">
        <v>7.6</v>
      </c>
      <c r="AJ228" s="23">
        <v>34.299999999999997</v>
      </c>
      <c r="AK228" s="23">
        <v>0</v>
      </c>
      <c r="AL228" s="23">
        <v>51.4</v>
      </c>
      <c r="AM228" s="23">
        <v>11.9</v>
      </c>
      <c r="AN228" s="23">
        <v>13.1</v>
      </c>
      <c r="AO228" s="23">
        <v>11.3</v>
      </c>
      <c r="AP228" s="23">
        <v>1</v>
      </c>
      <c r="AQ228" s="23">
        <v>0.5</v>
      </c>
      <c r="AR228" s="23">
        <v>1.3</v>
      </c>
      <c r="AS228" s="23">
        <v>93.6</v>
      </c>
      <c r="AT228" s="23">
        <v>91.4</v>
      </c>
      <c r="AU228" s="23">
        <v>94.7</v>
      </c>
    </row>
    <row r="229" spans="1:47" ht="15" x14ac:dyDescent="0.35">
      <c r="A229" s="13" t="s">
        <v>1345</v>
      </c>
      <c r="B229" s="45" t="s">
        <v>226</v>
      </c>
      <c r="C229" s="23">
        <v>4.8</v>
      </c>
      <c r="D229" s="23">
        <v>4.0999999999999996</v>
      </c>
      <c r="E229" s="23">
        <v>10.4</v>
      </c>
      <c r="F229" s="23">
        <v>34.299999999999997</v>
      </c>
      <c r="G229" s="23">
        <v>31.6</v>
      </c>
      <c r="H229" s="23">
        <v>55.8</v>
      </c>
      <c r="I229" s="23">
        <v>1.4</v>
      </c>
      <c r="J229" s="23">
        <v>1.4</v>
      </c>
      <c r="K229" s="23">
        <v>1.6</v>
      </c>
      <c r="L229" s="23">
        <v>3.7</v>
      </c>
      <c r="M229" s="23">
        <v>3.6</v>
      </c>
      <c r="N229" s="23">
        <v>5</v>
      </c>
      <c r="O229" s="23">
        <v>27.9</v>
      </c>
      <c r="P229" s="23">
        <v>27.2</v>
      </c>
      <c r="Q229" s="23">
        <v>34.200000000000003</v>
      </c>
      <c r="R229" s="23">
        <v>4</v>
      </c>
      <c r="S229" s="23">
        <v>4.0999999999999996</v>
      </c>
      <c r="T229" s="23">
        <v>2.7</v>
      </c>
      <c r="U229" s="23">
        <v>1.3</v>
      </c>
      <c r="V229" s="23">
        <v>0.9</v>
      </c>
      <c r="W229" s="23">
        <v>4.5</v>
      </c>
      <c r="X229" s="23">
        <v>1.5</v>
      </c>
      <c r="Y229" s="23">
        <v>1.4</v>
      </c>
      <c r="Z229" s="23">
        <v>2.4</v>
      </c>
      <c r="AA229" s="23">
        <v>0.2</v>
      </c>
      <c r="AB229" s="23">
        <v>0.2</v>
      </c>
      <c r="AC229" s="23">
        <v>0.1</v>
      </c>
      <c r="AD229" s="23">
        <v>0.5</v>
      </c>
      <c r="AE229" s="23">
        <v>0.3</v>
      </c>
      <c r="AF229" s="23">
        <v>2.5</v>
      </c>
      <c r="AG229" s="23">
        <v>11.4</v>
      </c>
      <c r="AH229" s="23">
        <v>11.2</v>
      </c>
      <c r="AI229" s="23">
        <v>13.6</v>
      </c>
      <c r="AJ229" s="23">
        <v>1</v>
      </c>
      <c r="AK229" s="23">
        <v>0.3</v>
      </c>
      <c r="AL229" s="23">
        <v>6.9</v>
      </c>
      <c r="AM229" s="23">
        <v>14.8</v>
      </c>
      <c r="AN229" s="23">
        <v>14.8</v>
      </c>
      <c r="AO229" s="23">
        <v>14.3</v>
      </c>
      <c r="AP229" s="23">
        <v>0.6</v>
      </c>
      <c r="AQ229" s="23">
        <v>0.5</v>
      </c>
      <c r="AR229" s="23">
        <v>0.9</v>
      </c>
      <c r="AS229" s="23">
        <v>78</v>
      </c>
      <c r="AT229" s="23">
        <v>77.2</v>
      </c>
      <c r="AU229" s="23">
        <v>84.3</v>
      </c>
    </row>
    <row r="230" spans="1:47" ht="15" x14ac:dyDescent="0.35">
      <c r="A230" s="13" t="s">
        <v>1346</v>
      </c>
      <c r="B230" s="45" t="s">
        <v>227</v>
      </c>
      <c r="C230" s="23">
        <v>13.1</v>
      </c>
      <c r="D230" s="23">
        <v>11.8</v>
      </c>
      <c r="E230" s="23">
        <v>15</v>
      </c>
      <c r="F230" s="23">
        <v>71.900000000000006</v>
      </c>
      <c r="G230" s="23">
        <v>60</v>
      </c>
      <c r="H230" s="23">
        <v>89</v>
      </c>
      <c r="I230" s="23">
        <v>1.3</v>
      </c>
      <c r="J230" s="23">
        <v>0.9</v>
      </c>
      <c r="K230" s="23">
        <v>1.8</v>
      </c>
      <c r="L230" s="23">
        <v>3.8</v>
      </c>
      <c r="M230" s="23">
        <v>2.6</v>
      </c>
      <c r="N230" s="23">
        <v>5.7</v>
      </c>
      <c r="O230" s="23">
        <v>60.2</v>
      </c>
      <c r="P230" s="23">
        <v>49.6</v>
      </c>
      <c r="Q230" s="23">
        <v>75.400000000000006</v>
      </c>
      <c r="R230" s="23">
        <v>19.5</v>
      </c>
      <c r="S230" s="23">
        <v>17.8</v>
      </c>
      <c r="T230" s="23">
        <v>22</v>
      </c>
      <c r="U230" s="23">
        <v>7.2</v>
      </c>
      <c r="V230" s="23">
        <v>2.9</v>
      </c>
      <c r="W230" s="23">
        <v>13.4</v>
      </c>
      <c r="X230" s="23">
        <v>5.0999999999999996</v>
      </c>
      <c r="Y230" s="23">
        <v>2.2000000000000002</v>
      </c>
      <c r="Z230" s="23">
        <v>9.4</v>
      </c>
      <c r="AA230" s="23">
        <v>2.9</v>
      </c>
      <c r="AB230" s="23">
        <v>4.0999999999999996</v>
      </c>
      <c r="AC230" s="23">
        <v>1.1000000000000001</v>
      </c>
      <c r="AD230" s="23">
        <v>37</v>
      </c>
      <c r="AE230" s="23">
        <v>15.9</v>
      </c>
      <c r="AF230" s="23">
        <v>67.3</v>
      </c>
      <c r="AG230" s="23">
        <v>16.7</v>
      </c>
      <c r="AH230" s="23">
        <v>11.4</v>
      </c>
      <c r="AI230" s="23">
        <v>24.2</v>
      </c>
      <c r="AJ230" s="23">
        <v>13.6</v>
      </c>
      <c r="AK230" s="23">
        <v>1.9</v>
      </c>
      <c r="AL230" s="23">
        <v>30.5</v>
      </c>
      <c r="AM230" s="23">
        <v>8.6999999999999993</v>
      </c>
      <c r="AN230" s="23">
        <v>11.1</v>
      </c>
      <c r="AO230" s="23">
        <v>5.0999999999999996</v>
      </c>
      <c r="AP230" s="23">
        <v>1</v>
      </c>
      <c r="AQ230" s="23">
        <v>0.5</v>
      </c>
      <c r="AR230" s="23">
        <v>1.7</v>
      </c>
      <c r="AS230" s="23">
        <v>91.4</v>
      </c>
      <c r="AT230" s="23">
        <v>86.6</v>
      </c>
      <c r="AU230" s="23">
        <v>98.3</v>
      </c>
    </row>
    <row r="231" spans="1:47" ht="15" x14ac:dyDescent="0.35">
      <c r="A231" s="13" t="s">
        <v>1347</v>
      </c>
      <c r="B231" s="45" t="s">
        <v>228</v>
      </c>
      <c r="C231" s="23">
        <v>10</v>
      </c>
      <c r="D231" s="23">
        <v>7.7</v>
      </c>
      <c r="E231" s="23">
        <v>12.2</v>
      </c>
      <c r="F231" s="23">
        <v>58.8</v>
      </c>
      <c r="G231" s="23">
        <v>44.8</v>
      </c>
      <c r="H231" s="23">
        <v>72.400000000000006</v>
      </c>
      <c r="I231" s="23">
        <v>1</v>
      </c>
      <c r="J231" s="23">
        <v>0.8</v>
      </c>
      <c r="K231" s="23">
        <v>1.2</v>
      </c>
      <c r="L231" s="23">
        <v>4.4000000000000004</v>
      </c>
      <c r="M231" s="23">
        <v>7.5</v>
      </c>
      <c r="N231" s="23">
        <v>1.4</v>
      </c>
      <c r="O231" s="23">
        <v>52.6</v>
      </c>
      <c r="P231" s="23">
        <v>43.9</v>
      </c>
      <c r="Q231" s="23">
        <v>61.1</v>
      </c>
      <c r="R231" s="23">
        <v>10.6</v>
      </c>
      <c r="S231" s="23">
        <v>11.3</v>
      </c>
      <c r="T231" s="23">
        <v>9.9</v>
      </c>
      <c r="U231" s="23">
        <v>4.9000000000000004</v>
      </c>
      <c r="V231" s="23">
        <v>2.2999999999999998</v>
      </c>
      <c r="W231" s="23">
        <v>7.5</v>
      </c>
      <c r="X231" s="23">
        <v>1.9</v>
      </c>
      <c r="Y231" s="23">
        <v>1.9</v>
      </c>
      <c r="Z231" s="23">
        <v>1.8</v>
      </c>
      <c r="AA231" s="23">
        <v>0.4</v>
      </c>
      <c r="AB231" s="23">
        <v>0.6</v>
      </c>
      <c r="AC231" s="23">
        <v>0.2</v>
      </c>
      <c r="AD231" s="23">
        <v>22.7</v>
      </c>
      <c r="AE231" s="23">
        <v>2.2999999999999998</v>
      </c>
      <c r="AF231" s="23">
        <v>42.4</v>
      </c>
      <c r="AG231" s="23">
        <v>7.7</v>
      </c>
      <c r="AH231" s="23">
        <v>8.6</v>
      </c>
      <c r="AI231" s="23">
        <v>6.9</v>
      </c>
      <c r="AJ231" s="23">
        <v>11.3</v>
      </c>
      <c r="AK231" s="23">
        <v>0.6</v>
      </c>
      <c r="AL231" s="23">
        <v>21.7</v>
      </c>
      <c r="AM231" s="23">
        <v>10.4</v>
      </c>
      <c r="AN231" s="23">
        <v>11.3</v>
      </c>
      <c r="AO231" s="23">
        <v>9.5</v>
      </c>
      <c r="AP231" s="23">
        <v>0.9</v>
      </c>
      <c r="AQ231" s="23">
        <v>1.3</v>
      </c>
      <c r="AR231" s="23">
        <v>0.6</v>
      </c>
      <c r="AS231" s="23">
        <v>89.3</v>
      </c>
      <c r="AT231" s="23">
        <v>86.4</v>
      </c>
      <c r="AU231" s="23">
        <v>92.1</v>
      </c>
    </row>
    <row r="232" spans="1:47" ht="15" x14ac:dyDescent="0.35">
      <c r="A232" s="13" t="s">
        <v>1348</v>
      </c>
      <c r="B232" s="45" t="s">
        <v>229</v>
      </c>
      <c r="C232" s="23">
        <v>11.3</v>
      </c>
      <c r="D232" s="23">
        <v>5.8</v>
      </c>
      <c r="E232" s="23">
        <v>14.7</v>
      </c>
      <c r="F232" s="23">
        <v>57.2</v>
      </c>
      <c r="G232" s="23">
        <v>41.9</v>
      </c>
      <c r="H232" s="23">
        <v>66.5</v>
      </c>
      <c r="I232" s="23">
        <v>0.9</v>
      </c>
      <c r="J232" s="23">
        <v>1.1000000000000001</v>
      </c>
      <c r="K232" s="23">
        <v>0.8</v>
      </c>
      <c r="L232" s="23">
        <v>6.7</v>
      </c>
      <c r="M232" s="23">
        <v>2.2999999999999998</v>
      </c>
      <c r="N232" s="23">
        <v>9.4</v>
      </c>
      <c r="O232" s="23">
        <v>38.4</v>
      </c>
      <c r="P232" s="23">
        <v>34.299999999999997</v>
      </c>
      <c r="Q232" s="23">
        <v>41</v>
      </c>
      <c r="R232" s="23">
        <v>4.8</v>
      </c>
      <c r="S232" s="23">
        <v>6.8</v>
      </c>
      <c r="T232" s="23">
        <v>3.6</v>
      </c>
      <c r="U232" s="23">
        <v>11.8</v>
      </c>
      <c r="V232" s="23">
        <v>2.8</v>
      </c>
      <c r="W232" s="23">
        <v>17.399999999999999</v>
      </c>
      <c r="X232" s="23">
        <v>1.4</v>
      </c>
      <c r="Y232" s="23">
        <v>1.5</v>
      </c>
      <c r="Z232" s="23">
        <v>1.4</v>
      </c>
      <c r="AA232" s="23">
        <v>0.4</v>
      </c>
      <c r="AB232" s="23">
        <v>0.6</v>
      </c>
      <c r="AC232" s="23">
        <v>0.3</v>
      </c>
      <c r="AD232" s="23">
        <v>4.7</v>
      </c>
      <c r="AE232" s="23">
        <v>0.1</v>
      </c>
      <c r="AF232" s="23">
        <v>7.4</v>
      </c>
      <c r="AG232" s="23">
        <v>12.4</v>
      </c>
      <c r="AH232" s="23">
        <v>9.5</v>
      </c>
      <c r="AI232" s="23">
        <v>14.2</v>
      </c>
      <c r="AJ232" s="23">
        <v>7.3</v>
      </c>
      <c r="AK232" s="23">
        <v>0.5</v>
      </c>
      <c r="AL232" s="23">
        <v>11.5</v>
      </c>
      <c r="AM232" s="23">
        <v>9.6999999999999993</v>
      </c>
      <c r="AN232" s="23">
        <v>11</v>
      </c>
      <c r="AO232" s="23">
        <v>8.8000000000000007</v>
      </c>
      <c r="AP232" s="23">
        <v>0.6</v>
      </c>
      <c r="AQ232" s="23">
        <v>0.4</v>
      </c>
      <c r="AR232" s="23">
        <v>0.7</v>
      </c>
      <c r="AS232" s="23">
        <v>82.1</v>
      </c>
      <c r="AT232" s="23">
        <v>76.8</v>
      </c>
      <c r="AU232" s="23">
        <v>85.3</v>
      </c>
    </row>
    <row r="233" spans="1:47" ht="15" x14ac:dyDescent="0.35">
      <c r="A233" s="13" t="s">
        <v>1349</v>
      </c>
      <c r="B233" s="45" t="s">
        <v>230</v>
      </c>
      <c r="C233" s="23">
        <v>17.600000000000001</v>
      </c>
      <c r="D233" s="23">
        <v>11.5</v>
      </c>
      <c r="E233" s="23">
        <v>20.8</v>
      </c>
      <c r="F233" s="23">
        <v>76.2</v>
      </c>
      <c r="G233" s="23">
        <v>59.1</v>
      </c>
      <c r="H233" s="23">
        <v>85.2</v>
      </c>
      <c r="I233" s="23">
        <v>0.5</v>
      </c>
      <c r="J233" s="23">
        <v>0.3</v>
      </c>
      <c r="K233" s="23">
        <v>0.7</v>
      </c>
      <c r="L233" s="23">
        <v>3</v>
      </c>
      <c r="M233" s="23">
        <v>5.2</v>
      </c>
      <c r="N233" s="23">
        <v>1.8</v>
      </c>
      <c r="O233" s="23">
        <v>60.2</v>
      </c>
      <c r="P233" s="23">
        <v>50.1</v>
      </c>
      <c r="Q233" s="23">
        <v>65.5</v>
      </c>
      <c r="R233" s="23">
        <v>10</v>
      </c>
      <c r="S233" s="23">
        <v>12.1</v>
      </c>
      <c r="T233" s="23">
        <v>8.9</v>
      </c>
      <c r="U233" s="23">
        <v>15.2</v>
      </c>
      <c r="V233" s="23">
        <v>4.7</v>
      </c>
      <c r="W233" s="23">
        <v>20.7</v>
      </c>
      <c r="X233" s="23">
        <v>2.4</v>
      </c>
      <c r="Y233" s="23">
        <v>0.8</v>
      </c>
      <c r="Z233" s="23">
        <v>3.3</v>
      </c>
      <c r="AA233" s="23">
        <v>0.1</v>
      </c>
      <c r="AB233" s="23">
        <v>0.3</v>
      </c>
      <c r="AC233" s="23">
        <v>0</v>
      </c>
      <c r="AD233" s="23">
        <v>23.1</v>
      </c>
      <c r="AE233" s="23">
        <v>3.1</v>
      </c>
      <c r="AF233" s="23">
        <v>33.6</v>
      </c>
      <c r="AG233" s="23">
        <v>13.1</v>
      </c>
      <c r="AH233" s="23">
        <v>9.6999999999999993</v>
      </c>
      <c r="AI233" s="23">
        <v>14.8</v>
      </c>
      <c r="AJ233" s="23">
        <v>15</v>
      </c>
      <c r="AK233" s="23">
        <v>0.8</v>
      </c>
      <c r="AL233" s="23">
        <v>22.5</v>
      </c>
      <c r="AM233" s="23">
        <v>7.7</v>
      </c>
      <c r="AN233" s="23">
        <v>8.6999999999999993</v>
      </c>
      <c r="AO233" s="23">
        <v>7.3</v>
      </c>
      <c r="AP233" s="23">
        <v>0.4</v>
      </c>
      <c r="AQ233" s="23">
        <v>0.8</v>
      </c>
      <c r="AR233" s="23">
        <v>0.1</v>
      </c>
      <c r="AS233" s="23">
        <v>89.4</v>
      </c>
      <c r="AT233" s="23">
        <v>81.599999999999994</v>
      </c>
      <c r="AU233" s="23">
        <v>93.4</v>
      </c>
    </row>
    <row r="234" spans="1:47" ht="15" x14ac:dyDescent="0.35">
      <c r="A234" s="13" t="s">
        <v>1350</v>
      </c>
      <c r="B234" s="45" t="s">
        <v>231</v>
      </c>
      <c r="C234" s="23">
        <v>17</v>
      </c>
      <c r="D234" s="23">
        <v>5.7</v>
      </c>
      <c r="E234" s="23">
        <v>20.100000000000001</v>
      </c>
      <c r="F234" s="23">
        <v>76.599999999999994</v>
      </c>
      <c r="G234" s="23">
        <v>47.6</v>
      </c>
      <c r="H234" s="23">
        <v>84.5</v>
      </c>
      <c r="I234" s="23">
        <v>0.9</v>
      </c>
      <c r="J234" s="23">
        <v>1.4</v>
      </c>
      <c r="K234" s="23">
        <v>0.8</v>
      </c>
      <c r="L234" s="23">
        <v>22.4</v>
      </c>
      <c r="M234" s="23">
        <v>15.2</v>
      </c>
      <c r="N234" s="23">
        <v>24.3</v>
      </c>
      <c r="O234" s="23">
        <v>39.4</v>
      </c>
      <c r="P234" s="23">
        <v>37.6</v>
      </c>
      <c r="Q234" s="23">
        <v>39.799999999999997</v>
      </c>
      <c r="R234" s="23">
        <v>5.6</v>
      </c>
      <c r="S234" s="23">
        <v>9</v>
      </c>
      <c r="T234" s="23">
        <v>4.7</v>
      </c>
      <c r="U234" s="23">
        <v>32</v>
      </c>
      <c r="V234" s="23">
        <v>1.9</v>
      </c>
      <c r="W234" s="23">
        <v>40.200000000000003</v>
      </c>
      <c r="X234" s="23">
        <v>2</v>
      </c>
      <c r="Y234" s="23">
        <v>1.9</v>
      </c>
      <c r="Z234" s="23">
        <v>2.1</v>
      </c>
      <c r="AA234" s="23">
        <v>0.4</v>
      </c>
      <c r="AB234" s="23">
        <v>0.5</v>
      </c>
      <c r="AC234" s="23">
        <v>0.4</v>
      </c>
      <c r="AD234" s="23">
        <v>22.4</v>
      </c>
      <c r="AE234" s="23">
        <v>0.5</v>
      </c>
      <c r="AF234" s="23">
        <v>28.4</v>
      </c>
      <c r="AG234" s="23">
        <v>12.1</v>
      </c>
      <c r="AH234" s="23">
        <v>10.5</v>
      </c>
      <c r="AI234" s="23">
        <v>12.5</v>
      </c>
      <c r="AJ234" s="23">
        <v>35.5</v>
      </c>
      <c r="AK234" s="23">
        <v>0</v>
      </c>
      <c r="AL234" s="23">
        <v>45.2</v>
      </c>
      <c r="AM234" s="23">
        <v>9.1</v>
      </c>
      <c r="AN234" s="23">
        <v>13.8</v>
      </c>
      <c r="AO234" s="23">
        <v>7.8</v>
      </c>
      <c r="AP234" s="23">
        <v>1.6</v>
      </c>
      <c r="AQ234" s="23">
        <v>0</v>
      </c>
      <c r="AR234" s="23">
        <v>2.1</v>
      </c>
      <c r="AS234" s="23">
        <v>89</v>
      </c>
      <c r="AT234" s="23">
        <v>81.400000000000006</v>
      </c>
      <c r="AU234" s="23">
        <v>91</v>
      </c>
    </row>
    <row r="235" spans="1:47" ht="15" x14ac:dyDescent="0.35">
      <c r="A235" s="13" t="s">
        <v>1351</v>
      </c>
      <c r="B235" s="45" t="s">
        <v>232</v>
      </c>
      <c r="C235" s="23">
        <v>14.1</v>
      </c>
      <c r="D235" s="23">
        <v>11.7</v>
      </c>
      <c r="E235" s="23">
        <v>15.3</v>
      </c>
      <c r="F235" s="23">
        <v>80.099999999999994</v>
      </c>
      <c r="G235" s="23">
        <v>64.099999999999994</v>
      </c>
      <c r="H235" s="23">
        <v>87.5</v>
      </c>
      <c r="I235" s="23">
        <v>1.4</v>
      </c>
      <c r="J235" s="23">
        <v>1.7</v>
      </c>
      <c r="K235" s="23">
        <v>1.3</v>
      </c>
      <c r="L235" s="23">
        <v>3.9</v>
      </c>
      <c r="M235" s="23">
        <v>3</v>
      </c>
      <c r="N235" s="23">
        <v>4.2</v>
      </c>
      <c r="O235" s="23">
        <v>52.8</v>
      </c>
      <c r="P235" s="23">
        <v>45.7</v>
      </c>
      <c r="Q235" s="23">
        <v>56.2</v>
      </c>
      <c r="R235" s="23">
        <v>11.4</v>
      </c>
      <c r="S235" s="23">
        <v>12.8</v>
      </c>
      <c r="T235" s="23">
        <v>10.7</v>
      </c>
      <c r="U235" s="23">
        <v>22.3</v>
      </c>
      <c r="V235" s="23">
        <v>4.5999999999999996</v>
      </c>
      <c r="W235" s="23">
        <v>30.5</v>
      </c>
      <c r="X235" s="23">
        <v>3.7</v>
      </c>
      <c r="Y235" s="23">
        <v>1.1000000000000001</v>
      </c>
      <c r="Z235" s="23">
        <v>4.8</v>
      </c>
      <c r="AA235" s="23">
        <v>0.1</v>
      </c>
      <c r="AB235" s="23">
        <v>0</v>
      </c>
      <c r="AC235" s="23">
        <v>0.1</v>
      </c>
      <c r="AD235" s="23">
        <v>8.9</v>
      </c>
      <c r="AE235" s="23">
        <v>0.4</v>
      </c>
      <c r="AF235" s="23">
        <v>12.8</v>
      </c>
      <c r="AG235" s="23">
        <v>16.899999999999999</v>
      </c>
      <c r="AH235" s="23">
        <v>12.4</v>
      </c>
      <c r="AI235" s="23">
        <v>19</v>
      </c>
      <c r="AJ235" s="23">
        <v>7.9</v>
      </c>
      <c r="AK235" s="23">
        <v>0.7</v>
      </c>
      <c r="AL235" s="23">
        <v>11.2</v>
      </c>
      <c r="AM235" s="23">
        <v>14</v>
      </c>
      <c r="AN235" s="23">
        <v>14.6</v>
      </c>
      <c r="AO235" s="23">
        <v>13.7</v>
      </c>
      <c r="AP235" s="23">
        <v>0.8</v>
      </c>
      <c r="AQ235" s="23">
        <v>0.2</v>
      </c>
      <c r="AR235" s="23">
        <v>1.1000000000000001</v>
      </c>
      <c r="AS235" s="23">
        <v>82.3</v>
      </c>
      <c r="AT235" s="23">
        <v>77.8</v>
      </c>
      <c r="AU235" s="23">
        <v>84.3</v>
      </c>
    </row>
    <row r="236" spans="1:47" ht="15" x14ac:dyDescent="0.35">
      <c r="A236" s="13" t="s">
        <v>1352</v>
      </c>
      <c r="B236" s="45" t="s">
        <v>233</v>
      </c>
      <c r="C236" s="23">
        <v>8.4</v>
      </c>
      <c r="D236" s="23">
        <v>6.5</v>
      </c>
      <c r="E236" s="23">
        <v>14.3</v>
      </c>
      <c r="F236" s="23">
        <v>57.1</v>
      </c>
      <c r="G236" s="23">
        <v>47.4</v>
      </c>
      <c r="H236" s="23">
        <v>88.2</v>
      </c>
      <c r="I236" s="23">
        <v>1.1000000000000001</v>
      </c>
      <c r="J236" s="23">
        <v>1</v>
      </c>
      <c r="K236" s="23">
        <v>1.2</v>
      </c>
      <c r="L236" s="23">
        <v>3.6</v>
      </c>
      <c r="M236" s="23">
        <v>3.3</v>
      </c>
      <c r="N236" s="23">
        <v>4.7</v>
      </c>
      <c r="O236" s="23">
        <v>35.799999999999997</v>
      </c>
      <c r="P236" s="23">
        <v>31.6</v>
      </c>
      <c r="Q236" s="23">
        <v>49.2</v>
      </c>
      <c r="R236" s="23">
        <v>3.9</v>
      </c>
      <c r="S236" s="23">
        <v>4.3</v>
      </c>
      <c r="T236" s="23">
        <v>2.5</v>
      </c>
      <c r="U236" s="23">
        <v>5.3</v>
      </c>
      <c r="V236" s="23">
        <v>0.8</v>
      </c>
      <c r="W236" s="23">
        <v>19.899999999999999</v>
      </c>
      <c r="X236" s="23">
        <v>2</v>
      </c>
      <c r="Y236" s="23">
        <v>1.5</v>
      </c>
      <c r="Z236" s="23">
        <v>3.8</v>
      </c>
      <c r="AA236" s="23">
        <v>0.6</v>
      </c>
      <c r="AB236" s="23">
        <v>0.6</v>
      </c>
      <c r="AC236" s="23">
        <v>0.6</v>
      </c>
      <c r="AD236" s="23">
        <v>4.4000000000000004</v>
      </c>
      <c r="AE236" s="23">
        <v>0.6</v>
      </c>
      <c r="AF236" s="23">
        <v>16.7</v>
      </c>
      <c r="AG236" s="23">
        <v>9.8000000000000007</v>
      </c>
      <c r="AH236" s="23">
        <v>9.6</v>
      </c>
      <c r="AI236" s="23">
        <v>10.3</v>
      </c>
      <c r="AJ236" s="23">
        <v>13.8</v>
      </c>
      <c r="AK236" s="23">
        <v>0.5</v>
      </c>
      <c r="AL236" s="23">
        <v>57</v>
      </c>
      <c r="AM236" s="23">
        <v>12</v>
      </c>
      <c r="AN236" s="23">
        <v>12.2</v>
      </c>
      <c r="AO236" s="23">
        <v>11.1</v>
      </c>
      <c r="AP236" s="23">
        <v>0.8</v>
      </c>
      <c r="AQ236" s="23">
        <v>0.7</v>
      </c>
      <c r="AR236" s="23">
        <v>1.1000000000000001</v>
      </c>
      <c r="AS236" s="23">
        <v>84.2</v>
      </c>
      <c r="AT236" s="23">
        <v>81.8</v>
      </c>
      <c r="AU236" s="23">
        <v>91.6</v>
      </c>
    </row>
    <row r="237" spans="1:47" ht="15" x14ac:dyDescent="0.35">
      <c r="A237" s="13" t="s">
        <v>1353</v>
      </c>
      <c r="B237" s="45" t="s">
        <v>234</v>
      </c>
      <c r="C237" s="23">
        <v>11.7</v>
      </c>
      <c r="D237" s="23">
        <v>6.4</v>
      </c>
      <c r="E237" s="23">
        <v>14.3</v>
      </c>
      <c r="F237" s="23">
        <v>63.4</v>
      </c>
      <c r="G237" s="23">
        <v>45.7</v>
      </c>
      <c r="H237" s="23">
        <v>71.900000000000006</v>
      </c>
      <c r="I237" s="23">
        <v>0.7</v>
      </c>
      <c r="J237" s="23">
        <v>1.4</v>
      </c>
      <c r="K237" s="23">
        <v>0.4</v>
      </c>
      <c r="L237" s="23">
        <v>1.2</v>
      </c>
      <c r="M237" s="23">
        <v>1.8</v>
      </c>
      <c r="N237" s="23">
        <v>0.9</v>
      </c>
      <c r="O237" s="23">
        <v>49.2</v>
      </c>
      <c r="P237" s="23">
        <v>42</v>
      </c>
      <c r="Q237" s="23">
        <v>52.6</v>
      </c>
      <c r="R237" s="23">
        <v>8</v>
      </c>
      <c r="S237" s="23">
        <v>15.1</v>
      </c>
      <c r="T237" s="23">
        <v>4.5999999999999996</v>
      </c>
      <c r="U237" s="23">
        <v>9.1999999999999993</v>
      </c>
      <c r="V237" s="23">
        <v>1.4</v>
      </c>
      <c r="W237" s="23">
        <v>12.9</v>
      </c>
      <c r="X237" s="23">
        <v>2.4</v>
      </c>
      <c r="Y237" s="23">
        <v>5</v>
      </c>
      <c r="Z237" s="23">
        <v>1.1000000000000001</v>
      </c>
      <c r="AA237" s="23">
        <v>0</v>
      </c>
      <c r="AB237" s="23">
        <v>0</v>
      </c>
      <c r="AC237" s="23">
        <v>0</v>
      </c>
      <c r="AD237" s="23">
        <v>16.899999999999999</v>
      </c>
      <c r="AE237" s="23">
        <v>2.2999999999999998</v>
      </c>
      <c r="AF237" s="23">
        <v>23.9</v>
      </c>
      <c r="AG237" s="23">
        <v>14.1</v>
      </c>
      <c r="AH237" s="23">
        <v>12.3</v>
      </c>
      <c r="AI237" s="23">
        <v>14.9</v>
      </c>
      <c r="AJ237" s="23">
        <v>18.7</v>
      </c>
      <c r="AK237" s="23">
        <v>0.5</v>
      </c>
      <c r="AL237" s="23">
        <v>27.4</v>
      </c>
      <c r="AM237" s="23">
        <v>11.3</v>
      </c>
      <c r="AN237" s="23">
        <v>13.7</v>
      </c>
      <c r="AO237" s="23">
        <v>10.1</v>
      </c>
      <c r="AP237" s="23">
        <v>0.6</v>
      </c>
      <c r="AQ237" s="23">
        <v>0</v>
      </c>
      <c r="AR237" s="23">
        <v>0.9</v>
      </c>
      <c r="AS237" s="23">
        <v>89</v>
      </c>
      <c r="AT237" s="23">
        <v>84.5</v>
      </c>
      <c r="AU237" s="23">
        <v>91.2</v>
      </c>
    </row>
    <row r="238" spans="1:47" ht="15" x14ac:dyDescent="0.35">
      <c r="A238" s="13" t="s">
        <v>1354</v>
      </c>
      <c r="B238" s="45" t="s">
        <v>235</v>
      </c>
      <c r="C238" s="23">
        <v>9.8000000000000007</v>
      </c>
      <c r="D238" s="23">
        <v>6.8</v>
      </c>
      <c r="E238" s="23">
        <v>21.5</v>
      </c>
      <c r="F238" s="23">
        <v>55.1</v>
      </c>
      <c r="G238" s="23">
        <v>48.1</v>
      </c>
      <c r="H238" s="23">
        <v>82.2</v>
      </c>
      <c r="I238" s="23">
        <v>1.1000000000000001</v>
      </c>
      <c r="J238" s="23">
        <v>1</v>
      </c>
      <c r="K238" s="23">
        <v>1.4</v>
      </c>
      <c r="L238" s="23">
        <v>6.2</v>
      </c>
      <c r="M238" s="23">
        <v>6.3</v>
      </c>
      <c r="N238" s="23">
        <v>6.1</v>
      </c>
      <c r="O238" s="23">
        <v>29.7</v>
      </c>
      <c r="P238" s="23">
        <v>26.8</v>
      </c>
      <c r="Q238" s="23">
        <v>41.1</v>
      </c>
      <c r="R238" s="23">
        <v>4.7</v>
      </c>
      <c r="S238" s="23">
        <v>5.0999999999999996</v>
      </c>
      <c r="T238" s="23">
        <v>3.2</v>
      </c>
      <c r="U238" s="23">
        <v>8.4</v>
      </c>
      <c r="V238" s="23">
        <v>2.9</v>
      </c>
      <c r="W238" s="23">
        <v>29.7</v>
      </c>
      <c r="X238" s="23">
        <v>1.5</v>
      </c>
      <c r="Y238" s="23">
        <v>1.6</v>
      </c>
      <c r="Z238" s="23">
        <v>1.1000000000000001</v>
      </c>
      <c r="AA238" s="23">
        <v>1.1000000000000001</v>
      </c>
      <c r="AB238" s="23">
        <v>1.1000000000000001</v>
      </c>
      <c r="AC238" s="23">
        <v>0.8</v>
      </c>
      <c r="AD238" s="23">
        <v>5.5</v>
      </c>
      <c r="AE238" s="23">
        <v>1.5</v>
      </c>
      <c r="AF238" s="23">
        <v>21.3</v>
      </c>
      <c r="AG238" s="23">
        <v>10</v>
      </c>
      <c r="AH238" s="23">
        <v>10.4</v>
      </c>
      <c r="AI238" s="23">
        <v>8.8000000000000007</v>
      </c>
      <c r="AJ238" s="23">
        <v>7.7</v>
      </c>
      <c r="AK238" s="23">
        <v>0.5</v>
      </c>
      <c r="AL238" s="23">
        <v>35.6</v>
      </c>
      <c r="AM238" s="23">
        <v>10.7</v>
      </c>
      <c r="AN238" s="23">
        <v>11.4</v>
      </c>
      <c r="AO238" s="23">
        <v>7.9</v>
      </c>
      <c r="AP238" s="23">
        <v>1.1000000000000001</v>
      </c>
      <c r="AQ238" s="23">
        <v>1.1000000000000001</v>
      </c>
      <c r="AR238" s="23">
        <v>1</v>
      </c>
      <c r="AS238" s="23">
        <v>82.8</v>
      </c>
      <c r="AT238" s="23">
        <v>80.7</v>
      </c>
      <c r="AU238" s="23">
        <v>90.9</v>
      </c>
    </row>
    <row r="239" spans="1:47" ht="15" x14ac:dyDescent="0.35">
      <c r="A239" s="13" t="s">
        <v>1355</v>
      </c>
      <c r="B239" s="45" t="s">
        <v>236</v>
      </c>
      <c r="C239" s="23">
        <v>17.7</v>
      </c>
      <c r="D239" s="23">
        <v>9.6</v>
      </c>
      <c r="E239" s="23">
        <v>21.6</v>
      </c>
      <c r="F239" s="23">
        <v>78.099999999999994</v>
      </c>
      <c r="G239" s="23">
        <v>51.2</v>
      </c>
      <c r="H239" s="23">
        <v>91</v>
      </c>
      <c r="I239" s="23">
        <v>0.8</v>
      </c>
      <c r="J239" s="23">
        <v>1</v>
      </c>
      <c r="K239" s="23">
        <v>0.7</v>
      </c>
      <c r="L239" s="23">
        <v>6.3</v>
      </c>
      <c r="M239" s="23">
        <v>1.2</v>
      </c>
      <c r="N239" s="23">
        <v>8.8000000000000007</v>
      </c>
      <c r="O239" s="23">
        <v>41</v>
      </c>
      <c r="P239" s="23">
        <v>26.6</v>
      </c>
      <c r="Q239" s="23">
        <v>47.9</v>
      </c>
      <c r="R239" s="23">
        <v>4.3</v>
      </c>
      <c r="S239" s="23">
        <v>5.3</v>
      </c>
      <c r="T239" s="23">
        <v>3.8</v>
      </c>
      <c r="U239" s="23">
        <v>20.399999999999999</v>
      </c>
      <c r="V239" s="23">
        <v>4.0999999999999996</v>
      </c>
      <c r="W239" s="23">
        <v>28.3</v>
      </c>
      <c r="X239" s="23">
        <v>1.4</v>
      </c>
      <c r="Y239" s="23">
        <v>2.4</v>
      </c>
      <c r="Z239" s="23">
        <v>0.9</v>
      </c>
      <c r="AA239" s="23">
        <v>0.5</v>
      </c>
      <c r="AB239" s="23">
        <v>0.7</v>
      </c>
      <c r="AC239" s="23">
        <v>0.5</v>
      </c>
      <c r="AD239" s="23">
        <v>24.6</v>
      </c>
      <c r="AE239" s="23">
        <v>1.2</v>
      </c>
      <c r="AF239" s="23">
        <v>35.799999999999997</v>
      </c>
      <c r="AG239" s="23">
        <v>7.9</v>
      </c>
      <c r="AH239" s="23">
        <v>8.6</v>
      </c>
      <c r="AI239" s="23">
        <v>7.6</v>
      </c>
      <c r="AJ239" s="23">
        <v>21.1</v>
      </c>
      <c r="AK239" s="23">
        <v>0.2</v>
      </c>
      <c r="AL239" s="23">
        <v>31.1</v>
      </c>
      <c r="AM239" s="23">
        <v>7.4</v>
      </c>
      <c r="AN239" s="23">
        <v>10.8</v>
      </c>
      <c r="AO239" s="23">
        <v>5.8</v>
      </c>
      <c r="AP239" s="23">
        <v>0.9</v>
      </c>
      <c r="AQ239" s="23">
        <v>0.7</v>
      </c>
      <c r="AR239" s="23">
        <v>1</v>
      </c>
      <c r="AS239" s="23">
        <v>89.8</v>
      </c>
      <c r="AT239" s="23">
        <v>77.8</v>
      </c>
      <c r="AU239" s="23">
        <v>95.5</v>
      </c>
    </row>
    <row r="240" spans="1:47" ht="15" x14ac:dyDescent="0.35">
      <c r="A240" s="13" t="s">
        <v>1356</v>
      </c>
      <c r="B240" s="45" t="s">
        <v>237</v>
      </c>
      <c r="C240" s="23">
        <v>24.2</v>
      </c>
      <c r="D240" s="23">
        <v>7.2</v>
      </c>
      <c r="E240" s="23">
        <v>33.6</v>
      </c>
      <c r="F240" s="23">
        <v>67.400000000000006</v>
      </c>
      <c r="G240" s="23">
        <v>46.1</v>
      </c>
      <c r="H240" s="23">
        <v>79.099999999999994</v>
      </c>
      <c r="I240" s="23">
        <v>2.7</v>
      </c>
      <c r="J240" s="23">
        <v>0.8</v>
      </c>
      <c r="K240" s="23">
        <v>3.8</v>
      </c>
      <c r="L240" s="23">
        <v>8.1</v>
      </c>
      <c r="M240" s="23">
        <v>8</v>
      </c>
      <c r="N240" s="23">
        <v>8.1999999999999993</v>
      </c>
      <c r="O240" s="23">
        <v>51.5</v>
      </c>
      <c r="P240" s="23">
        <v>37.799999999999997</v>
      </c>
      <c r="Q240" s="23">
        <v>59</v>
      </c>
      <c r="R240" s="23">
        <v>16.600000000000001</v>
      </c>
      <c r="S240" s="23">
        <v>10.1</v>
      </c>
      <c r="T240" s="23">
        <v>20.2</v>
      </c>
      <c r="U240" s="23">
        <v>21.1</v>
      </c>
      <c r="V240" s="23">
        <v>0.8</v>
      </c>
      <c r="W240" s="23">
        <v>32.299999999999997</v>
      </c>
      <c r="X240" s="23">
        <v>11.2</v>
      </c>
      <c r="Y240" s="23">
        <v>0.4</v>
      </c>
      <c r="Z240" s="23">
        <v>17.100000000000001</v>
      </c>
      <c r="AA240" s="23">
        <v>10.8</v>
      </c>
      <c r="AB240" s="23">
        <v>0.8</v>
      </c>
      <c r="AC240" s="23">
        <v>16.399999999999999</v>
      </c>
      <c r="AD240" s="23">
        <v>33.5</v>
      </c>
      <c r="AE240" s="23">
        <v>1.8</v>
      </c>
      <c r="AF240" s="23">
        <v>50.9</v>
      </c>
      <c r="AG240" s="23">
        <v>20.399999999999999</v>
      </c>
      <c r="AH240" s="23">
        <v>6.4</v>
      </c>
      <c r="AI240" s="23">
        <v>28.1</v>
      </c>
      <c r="AJ240" s="23">
        <v>32.4</v>
      </c>
      <c r="AK240" s="23">
        <v>0.2</v>
      </c>
      <c r="AL240" s="23">
        <v>50.1</v>
      </c>
      <c r="AM240" s="23">
        <v>15.3</v>
      </c>
      <c r="AN240" s="23">
        <v>12.7</v>
      </c>
      <c r="AO240" s="23">
        <v>16.7</v>
      </c>
      <c r="AP240" s="23">
        <v>2.2000000000000002</v>
      </c>
      <c r="AQ240" s="23">
        <v>0.4</v>
      </c>
      <c r="AR240" s="23">
        <v>3.2</v>
      </c>
      <c r="AS240" s="23">
        <v>89</v>
      </c>
      <c r="AT240" s="23">
        <v>80.7</v>
      </c>
      <c r="AU240" s="23">
        <v>93.6</v>
      </c>
    </row>
    <row r="241" spans="1:47" ht="15" x14ac:dyDescent="0.35">
      <c r="A241" s="13" t="s">
        <v>1357</v>
      </c>
      <c r="B241" s="45" t="s">
        <v>238</v>
      </c>
      <c r="C241" s="23">
        <v>8.1999999999999993</v>
      </c>
      <c r="D241" s="23">
        <v>6.5</v>
      </c>
      <c r="E241" s="23">
        <v>10.8</v>
      </c>
      <c r="F241" s="23">
        <v>52.2</v>
      </c>
      <c r="G241" s="23">
        <v>43.5</v>
      </c>
      <c r="H241" s="23">
        <v>65.599999999999994</v>
      </c>
      <c r="I241" s="23">
        <v>1.8</v>
      </c>
      <c r="J241" s="23">
        <v>1.4</v>
      </c>
      <c r="K241" s="23">
        <v>2.5</v>
      </c>
      <c r="L241" s="23">
        <v>5.8</v>
      </c>
      <c r="M241" s="23">
        <v>5.0999999999999996</v>
      </c>
      <c r="N241" s="23">
        <v>6.8</v>
      </c>
      <c r="O241" s="23">
        <v>42</v>
      </c>
      <c r="P241" s="23">
        <v>37.700000000000003</v>
      </c>
      <c r="Q241" s="23">
        <v>48.7</v>
      </c>
      <c r="R241" s="23">
        <v>8.9</v>
      </c>
      <c r="S241" s="23">
        <v>10.7</v>
      </c>
      <c r="T241" s="23">
        <v>6.1</v>
      </c>
      <c r="U241" s="23">
        <v>7.9</v>
      </c>
      <c r="V241" s="23">
        <v>4.9000000000000004</v>
      </c>
      <c r="W241" s="23">
        <v>12.5</v>
      </c>
      <c r="X241" s="23">
        <v>1</v>
      </c>
      <c r="Y241" s="23">
        <v>0.2</v>
      </c>
      <c r="Z241" s="23">
        <v>2.2000000000000002</v>
      </c>
      <c r="AA241" s="23">
        <v>0.7</v>
      </c>
      <c r="AB241" s="23">
        <v>0.9</v>
      </c>
      <c r="AC241" s="23">
        <v>0.4</v>
      </c>
      <c r="AD241" s="23">
        <v>4.8</v>
      </c>
      <c r="AE241" s="23">
        <v>2.2999999999999998</v>
      </c>
      <c r="AF241" s="23">
        <v>8.6</v>
      </c>
      <c r="AG241" s="23">
        <v>13.8</v>
      </c>
      <c r="AH241" s="23">
        <v>10.7</v>
      </c>
      <c r="AI241" s="23">
        <v>18.600000000000001</v>
      </c>
      <c r="AJ241" s="23">
        <v>7.8</v>
      </c>
      <c r="AK241" s="23">
        <v>0.9</v>
      </c>
      <c r="AL241" s="23">
        <v>18.3</v>
      </c>
      <c r="AM241" s="23">
        <v>17.100000000000001</v>
      </c>
      <c r="AN241" s="23">
        <v>17</v>
      </c>
      <c r="AO241" s="23">
        <v>17.2</v>
      </c>
      <c r="AP241" s="23">
        <v>0.8</v>
      </c>
      <c r="AQ241" s="23">
        <v>0.9</v>
      </c>
      <c r="AR241" s="23">
        <v>0.7</v>
      </c>
      <c r="AS241" s="23">
        <v>82.7</v>
      </c>
      <c r="AT241" s="23">
        <v>82.3</v>
      </c>
      <c r="AU241" s="23">
        <v>83.2</v>
      </c>
    </row>
    <row r="242" spans="1:47" ht="15" x14ac:dyDescent="0.35">
      <c r="A242" s="13" t="s">
        <v>1358</v>
      </c>
      <c r="B242" s="45" t="s">
        <v>239</v>
      </c>
      <c r="C242" s="23">
        <v>19</v>
      </c>
      <c r="D242" s="23">
        <v>7.1</v>
      </c>
      <c r="E242" s="23">
        <v>23.5</v>
      </c>
      <c r="F242" s="23">
        <v>79</v>
      </c>
      <c r="G242" s="23">
        <v>49.7</v>
      </c>
      <c r="H242" s="23">
        <v>90</v>
      </c>
      <c r="I242" s="23">
        <v>1.6</v>
      </c>
      <c r="J242" s="23">
        <v>2</v>
      </c>
      <c r="K242" s="23">
        <v>1.5</v>
      </c>
      <c r="L242" s="23">
        <v>0.8</v>
      </c>
      <c r="M242" s="23">
        <v>1.5</v>
      </c>
      <c r="N242" s="23">
        <v>0.6</v>
      </c>
      <c r="O242" s="23">
        <v>49.2</v>
      </c>
      <c r="P242" s="23">
        <v>34.6</v>
      </c>
      <c r="Q242" s="23">
        <v>54.7</v>
      </c>
      <c r="R242" s="23">
        <v>5.3</v>
      </c>
      <c r="S242" s="23">
        <v>9</v>
      </c>
      <c r="T242" s="23">
        <v>3.9</v>
      </c>
      <c r="U242" s="23">
        <v>14</v>
      </c>
      <c r="V242" s="23">
        <v>3.4</v>
      </c>
      <c r="W242" s="23">
        <v>18</v>
      </c>
      <c r="X242" s="23">
        <v>3.6</v>
      </c>
      <c r="Y242" s="23">
        <v>2.4</v>
      </c>
      <c r="Z242" s="23">
        <v>4</v>
      </c>
      <c r="AA242" s="23">
        <v>0.2</v>
      </c>
      <c r="AB242" s="23">
        <v>0.3</v>
      </c>
      <c r="AC242" s="23">
        <v>0.1</v>
      </c>
      <c r="AD242" s="23">
        <v>10.199999999999999</v>
      </c>
      <c r="AE242" s="23">
        <v>0.5</v>
      </c>
      <c r="AF242" s="23">
        <v>13.8</v>
      </c>
      <c r="AG242" s="23">
        <v>12.8</v>
      </c>
      <c r="AH242" s="23">
        <v>13.2</v>
      </c>
      <c r="AI242" s="23">
        <v>12.6</v>
      </c>
      <c r="AJ242" s="23">
        <v>16.7</v>
      </c>
      <c r="AK242" s="23">
        <v>0.8</v>
      </c>
      <c r="AL242" s="23">
        <v>22.6</v>
      </c>
      <c r="AM242" s="23">
        <v>7.5</v>
      </c>
      <c r="AN242" s="23">
        <v>10.3</v>
      </c>
      <c r="AO242" s="23">
        <v>6.4</v>
      </c>
      <c r="AP242" s="23">
        <v>1.3</v>
      </c>
      <c r="AQ242" s="23">
        <v>0.3</v>
      </c>
      <c r="AR242" s="23">
        <v>1.7</v>
      </c>
      <c r="AS242" s="23">
        <v>89.8</v>
      </c>
      <c r="AT242" s="23">
        <v>80.2</v>
      </c>
      <c r="AU242" s="23">
        <v>93.4</v>
      </c>
    </row>
    <row r="243" spans="1:47" ht="15" x14ac:dyDescent="0.35">
      <c r="A243" s="13" t="s">
        <v>1359</v>
      </c>
      <c r="B243" s="45" t="s">
        <v>64</v>
      </c>
      <c r="C243" s="23">
        <v>24.7</v>
      </c>
      <c r="D243" s="23">
        <v>8.6</v>
      </c>
      <c r="E243" s="23">
        <v>30.4</v>
      </c>
      <c r="F243" s="23">
        <v>83</v>
      </c>
      <c r="G243" s="23">
        <v>60.1</v>
      </c>
      <c r="H243" s="23">
        <v>90.9</v>
      </c>
      <c r="I243" s="23">
        <v>1.5</v>
      </c>
      <c r="J243" s="23">
        <v>1.2</v>
      </c>
      <c r="K243" s="23">
        <v>1.6</v>
      </c>
      <c r="L243" s="23">
        <v>2.2999999999999998</v>
      </c>
      <c r="M243" s="23">
        <v>0.9</v>
      </c>
      <c r="N243" s="23">
        <v>2.8</v>
      </c>
      <c r="O243" s="23">
        <v>77.599999999999994</v>
      </c>
      <c r="P243" s="23">
        <v>58.6</v>
      </c>
      <c r="Q243" s="23">
        <v>84.3</v>
      </c>
      <c r="R243" s="23">
        <v>15</v>
      </c>
      <c r="S243" s="23">
        <v>15.3</v>
      </c>
      <c r="T243" s="23">
        <v>14.9</v>
      </c>
      <c r="U243" s="23">
        <v>39.9</v>
      </c>
      <c r="V243" s="23">
        <v>2.1</v>
      </c>
      <c r="W243" s="23">
        <v>53</v>
      </c>
      <c r="X243" s="23">
        <v>4.2</v>
      </c>
      <c r="Y243" s="23">
        <v>2.1</v>
      </c>
      <c r="Z243" s="23">
        <v>4.9000000000000004</v>
      </c>
      <c r="AA243" s="23">
        <v>1.2</v>
      </c>
      <c r="AB243" s="23">
        <v>0</v>
      </c>
      <c r="AC243" s="23">
        <v>1.6</v>
      </c>
      <c r="AD243" s="23">
        <v>52.6</v>
      </c>
      <c r="AE243" s="23">
        <v>8</v>
      </c>
      <c r="AF243" s="23">
        <v>68.099999999999994</v>
      </c>
      <c r="AG243" s="23">
        <v>12.5</v>
      </c>
      <c r="AH243" s="23">
        <v>12.6</v>
      </c>
      <c r="AI243" s="23">
        <v>12.4</v>
      </c>
      <c r="AJ243" s="23">
        <v>44.3</v>
      </c>
      <c r="AK243" s="23">
        <v>0.9</v>
      </c>
      <c r="AL243" s="23">
        <v>59.4</v>
      </c>
      <c r="AM243" s="23">
        <v>9.8000000000000007</v>
      </c>
      <c r="AN243" s="23">
        <v>14.7</v>
      </c>
      <c r="AO243" s="23">
        <v>8</v>
      </c>
      <c r="AP243" s="23">
        <v>0.4</v>
      </c>
      <c r="AQ243" s="23">
        <v>0</v>
      </c>
      <c r="AR243" s="23">
        <v>0.5</v>
      </c>
      <c r="AS243" s="23">
        <v>90.2</v>
      </c>
      <c r="AT243" s="23">
        <v>77.3</v>
      </c>
      <c r="AU243" s="23">
        <v>94.7</v>
      </c>
    </row>
    <row r="244" spans="1:47" ht="15" x14ac:dyDescent="0.35">
      <c r="A244" s="13" t="s">
        <v>1360</v>
      </c>
      <c r="B244" s="45" t="s">
        <v>240</v>
      </c>
      <c r="C244" s="23">
        <v>27.4</v>
      </c>
      <c r="D244" s="23">
        <v>11.8</v>
      </c>
      <c r="E244" s="23">
        <v>36.4</v>
      </c>
      <c r="F244" s="23">
        <v>82.2</v>
      </c>
      <c r="G244" s="23">
        <v>57.1</v>
      </c>
      <c r="H244" s="23">
        <v>96.7</v>
      </c>
      <c r="I244" s="23">
        <v>2.4</v>
      </c>
      <c r="J244" s="23">
        <v>1</v>
      </c>
      <c r="K244" s="23">
        <v>3.3</v>
      </c>
      <c r="L244" s="23">
        <v>7</v>
      </c>
      <c r="M244" s="23">
        <v>5.7</v>
      </c>
      <c r="N244" s="23">
        <v>7.8</v>
      </c>
      <c r="O244" s="23">
        <v>47.2</v>
      </c>
      <c r="P244" s="23">
        <v>53</v>
      </c>
      <c r="Q244" s="23">
        <v>43.8</v>
      </c>
      <c r="R244" s="23">
        <v>11.5</v>
      </c>
      <c r="S244" s="23">
        <v>14.8</v>
      </c>
      <c r="T244" s="23">
        <v>9.5</v>
      </c>
      <c r="U244" s="23">
        <v>33.799999999999997</v>
      </c>
      <c r="V244" s="23">
        <v>2.7</v>
      </c>
      <c r="W244" s="23">
        <v>51.8</v>
      </c>
      <c r="X244" s="23">
        <v>4</v>
      </c>
      <c r="Y244" s="23">
        <v>0.5</v>
      </c>
      <c r="Z244" s="23">
        <v>6</v>
      </c>
      <c r="AA244" s="23">
        <v>1.4</v>
      </c>
      <c r="AB244" s="23">
        <v>2</v>
      </c>
      <c r="AC244" s="23">
        <v>1.1000000000000001</v>
      </c>
      <c r="AD244" s="23">
        <v>39.9</v>
      </c>
      <c r="AE244" s="23">
        <v>3</v>
      </c>
      <c r="AF244" s="23">
        <v>61.2</v>
      </c>
      <c r="AG244" s="23">
        <v>15.8</v>
      </c>
      <c r="AH244" s="23">
        <v>10.6</v>
      </c>
      <c r="AI244" s="23">
        <v>18.8</v>
      </c>
      <c r="AJ244" s="23">
        <v>32.1</v>
      </c>
      <c r="AK244" s="23">
        <v>2</v>
      </c>
      <c r="AL244" s="23">
        <v>49.5</v>
      </c>
      <c r="AM244" s="23">
        <v>10.1</v>
      </c>
      <c r="AN244" s="23">
        <v>10.3</v>
      </c>
      <c r="AO244" s="23">
        <v>10</v>
      </c>
      <c r="AP244" s="23">
        <v>2.1</v>
      </c>
      <c r="AQ244" s="23">
        <v>0.2</v>
      </c>
      <c r="AR244" s="23">
        <v>3.1</v>
      </c>
      <c r="AS244" s="23">
        <v>91.6</v>
      </c>
      <c r="AT244" s="23">
        <v>85.7</v>
      </c>
      <c r="AU244" s="23">
        <v>95</v>
      </c>
    </row>
    <row r="245" spans="1:47" ht="15" x14ac:dyDescent="0.35">
      <c r="A245" s="13" t="s">
        <v>1361</v>
      </c>
      <c r="B245" s="45" t="s">
        <v>241</v>
      </c>
      <c r="C245" s="23">
        <v>15.5</v>
      </c>
      <c r="D245" s="23">
        <v>11.1</v>
      </c>
      <c r="E245" s="23">
        <v>18.399999999999999</v>
      </c>
      <c r="F245" s="23">
        <v>77.5</v>
      </c>
      <c r="G245" s="23">
        <v>56.3</v>
      </c>
      <c r="H245" s="23">
        <v>91.5</v>
      </c>
      <c r="I245" s="23">
        <v>0.4</v>
      </c>
      <c r="J245" s="23">
        <v>0.3</v>
      </c>
      <c r="K245" s="23">
        <v>0.6</v>
      </c>
      <c r="L245" s="23">
        <v>1</v>
      </c>
      <c r="M245" s="23">
        <v>1.9</v>
      </c>
      <c r="N245" s="23">
        <v>0.4</v>
      </c>
      <c r="O245" s="23">
        <v>45.5</v>
      </c>
      <c r="P245" s="23">
        <v>36.200000000000003</v>
      </c>
      <c r="Q245" s="23">
        <v>51.6</v>
      </c>
      <c r="R245" s="23">
        <v>3.2</v>
      </c>
      <c r="S245" s="23">
        <v>4.5</v>
      </c>
      <c r="T245" s="23">
        <v>2.4</v>
      </c>
      <c r="U245" s="23">
        <v>12.4</v>
      </c>
      <c r="V245" s="23">
        <v>4.2</v>
      </c>
      <c r="W245" s="23">
        <v>17.899999999999999</v>
      </c>
      <c r="X245" s="23">
        <v>2.1</v>
      </c>
      <c r="Y245" s="23">
        <v>1.4</v>
      </c>
      <c r="Z245" s="23">
        <v>2.6</v>
      </c>
      <c r="AA245" s="23">
        <v>0.2</v>
      </c>
      <c r="AB245" s="23">
        <v>0.3</v>
      </c>
      <c r="AC245" s="23">
        <v>0.2</v>
      </c>
      <c r="AD245" s="23">
        <v>7.3</v>
      </c>
      <c r="AE245" s="23">
        <v>0.8</v>
      </c>
      <c r="AF245" s="23">
        <v>11.6</v>
      </c>
      <c r="AG245" s="23">
        <v>11.2</v>
      </c>
      <c r="AH245" s="23">
        <v>14.8</v>
      </c>
      <c r="AI245" s="23">
        <v>8.8000000000000007</v>
      </c>
      <c r="AJ245" s="23">
        <v>19.100000000000001</v>
      </c>
      <c r="AK245" s="23">
        <v>0.3</v>
      </c>
      <c r="AL245" s="23">
        <v>31.5</v>
      </c>
      <c r="AM245" s="23">
        <v>7.6</v>
      </c>
      <c r="AN245" s="23">
        <v>10.6</v>
      </c>
      <c r="AO245" s="23">
        <v>5.7</v>
      </c>
      <c r="AP245" s="23">
        <v>1.4</v>
      </c>
      <c r="AQ245" s="23">
        <v>0.6</v>
      </c>
      <c r="AR245" s="23">
        <v>2</v>
      </c>
      <c r="AS245" s="23">
        <v>90.6</v>
      </c>
      <c r="AT245" s="23">
        <v>84.1</v>
      </c>
      <c r="AU245" s="23">
        <v>94.8</v>
      </c>
    </row>
    <row r="246" spans="1:47" ht="15" x14ac:dyDescent="0.35">
      <c r="A246" s="13" t="s">
        <v>1362</v>
      </c>
      <c r="B246" s="45" t="s">
        <v>242</v>
      </c>
      <c r="C246" s="23">
        <v>23.8</v>
      </c>
      <c r="D246" s="23">
        <v>10.9</v>
      </c>
      <c r="E246" s="23">
        <v>31</v>
      </c>
      <c r="F246" s="23">
        <v>76.7</v>
      </c>
      <c r="G246" s="23">
        <v>52.2</v>
      </c>
      <c r="H246" s="23">
        <v>90.3</v>
      </c>
      <c r="I246" s="23">
        <v>0.8</v>
      </c>
      <c r="J246" s="23">
        <v>0.7</v>
      </c>
      <c r="K246" s="23">
        <v>0.8</v>
      </c>
      <c r="L246" s="23">
        <v>0.5</v>
      </c>
      <c r="M246" s="23">
        <v>1.4</v>
      </c>
      <c r="N246" s="23">
        <v>0</v>
      </c>
      <c r="O246" s="23">
        <v>28</v>
      </c>
      <c r="P246" s="23">
        <v>26.1</v>
      </c>
      <c r="Q246" s="23">
        <v>29</v>
      </c>
      <c r="R246" s="23">
        <v>1.6</v>
      </c>
      <c r="S246" s="23">
        <v>3.6</v>
      </c>
      <c r="T246" s="23">
        <v>0.4</v>
      </c>
      <c r="U246" s="23">
        <v>18.399999999999999</v>
      </c>
      <c r="V246" s="23">
        <v>2.9</v>
      </c>
      <c r="W246" s="23">
        <v>27</v>
      </c>
      <c r="X246" s="23">
        <v>2.6</v>
      </c>
      <c r="Y246" s="23">
        <v>0</v>
      </c>
      <c r="Z246" s="23">
        <v>4</v>
      </c>
      <c r="AA246" s="23">
        <v>4.0999999999999996</v>
      </c>
      <c r="AB246" s="23">
        <v>5.0999999999999996</v>
      </c>
      <c r="AC246" s="23">
        <v>3.6</v>
      </c>
      <c r="AD246" s="23">
        <v>17.899999999999999</v>
      </c>
      <c r="AE246" s="23">
        <v>0.7</v>
      </c>
      <c r="AF246" s="23">
        <v>27.4</v>
      </c>
      <c r="AG246" s="23">
        <v>18.7</v>
      </c>
      <c r="AH246" s="23">
        <v>13</v>
      </c>
      <c r="AI246" s="23">
        <v>21.8</v>
      </c>
      <c r="AJ246" s="23">
        <v>32.4</v>
      </c>
      <c r="AK246" s="23">
        <v>0.7</v>
      </c>
      <c r="AL246" s="23">
        <v>50</v>
      </c>
      <c r="AM246" s="23">
        <v>7.3</v>
      </c>
      <c r="AN246" s="23">
        <v>10.9</v>
      </c>
      <c r="AO246" s="23">
        <v>5.2</v>
      </c>
      <c r="AP246" s="23">
        <v>2.6</v>
      </c>
      <c r="AQ246" s="23">
        <v>0.7</v>
      </c>
      <c r="AR246" s="23">
        <v>3.6</v>
      </c>
      <c r="AS246" s="23">
        <v>86.8</v>
      </c>
      <c r="AT246" s="23">
        <v>76.8</v>
      </c>
      <c r="AU246" s="23">
        <v>92.3</v>
      </c>
    </row>
    <row r="247" spans="1:47" ht="15" x14ac:dyDescent="0.35">
      <c r="A247" s="13" t="s">
        <v>1363</v>
      </c>
      <c r="B247" s="45" t="s">
        <v>243</v>
      </c>
      <c r="C247" s="23">
        <v>11.5</v>
      </c>
      <c r="D247" s="23">
        <v>7.8</v>
      </c>
      <c r="E247" s="23">
        <v>14.1</v>
      </c>
      <c r="F247" s="23">
        <v>68.099999999999994</v>
      </c>
      <c r="G247" s="23">
        <v>55.4</v>
      </c>
      <c r="H247" s="23">
        <v>77.099999999999994</v>
      </c>
      <c r="I247" s="23">
        <v>0.7</v>
      </c>
      <c r="J247" s="23">
        <v>0.9</v>
      </c>
      <c r="K247" s="23">
        <v>0.6</v>
      </c>
      <c r="L247" s="23">
        <v>5.7</v>
      </c>
      <c r="M247" s="23">
        <v>6.3</v>
      </c>
      <c r="N247" s="23">
        <v>5.2</v>
      </c>
      <c r="O247" s="23">
        <v>63.7</v>
      </c>
      <c r="P247" s="23">
        <v>53.2</v>
      </c>
      <c r="Q247" s="23">
        <v>71.099999999999994</v>
      </c>
      <c r="R247" s="23">
        <v>8.6</v>
      </c>
      <c r="S247" s="23">
        <v>11.6</v>
      </c>
      <c r="T247" s="23">
        <v>6.5</v>
      </c>
      <c r="U247" s="23">
        <v>9.3000000000000007</v>
      </c>
      <c r="V247" s="23">
        <v>1.1000000000000001</v>
      </c>
      <c r="W247" s="23">
        <v>15.2</v>
      </c>
      <c r="X247" s="23">
        <v>1.6</v>
      </c>
      <c r="Y247" s="23">
        <v>0.4</v>
      </c>
      <c r="Z247" s="23">
        <v>2.5</v>
      </c>
      <c r="AA247" s="23">
        <v>0.2</v>
      </c>
      <c r="AB247" s="23">
        <v>0.2</v>
      </c>
      <c r="AC247" s="23">
        <v>0.2</v>
      </c>
      <c r="AD247" s="23">
        <v>24.7</v>
      </c>
      <c r="AE247" s="23">
        <v>2.4</v>
      </c>
      <c r="AF247" s="23">
        <v>40.6</v>
      </c>
      <c r="AG247" s="23">
        <v>15.4</v>
      </c>
      <c r="AH247" s="23">
        <v>15.5</v>
      </c>
      <c r="AI247" s="23">
        <v>15.4</v>
      </c>
      <c r="AJ247" s="23">
        <v>16.899999999999999</v>
      </c>
      <c r="AK247" s="23">
        <v>1.9</v>
      </c>
      <c r="AL247" s="23">
        <v>27.5</v>
      </c>
      <c r="AM247" s="23">
        <v>13</v>
      </c>
      <c r="AN247" s="23">
        <v>15.9</v>
      </c>
      <c r="AO247" s="23">
        <v>10.9</v>
      </c>
      <c r="AP247" s="23">
        <v>0.4</v>
      </c>
      <c r="AQ247" s="23">
        <v>0</v>
      </c>
      <c r="AR247" s="23">
        <v>0.8</v>
      </c>
      <c r="AS247" s="23">
        <v>88.4</v>
      </c>
      <c r="AT247" s="23">
        <v>84.7</v>
      </c>
      <c r="AU247" s="23">
        <v>91.1</v>
      </c>
    </row>
    <row r="248" spans="1:47" ht="15" x14ac:dyDescent="0.35">
      <c r="A248" s="13" t="s">
        <v>1364</v>
      </c>
      <c r="B248" s="45" t="s">
        <v>244</v>
      </c>
      <c r="C248" s="23">
        <v>6.9</v>
      </c>
      <c r="D248" s="23">
        <v>5.0999999999999996</v>
      </c>
      <c r="E248" s="23">
        <v>9</v>
      </c>
      <c r="F248" s="23">
        <v>43.7</v>
      </c>
      <c r="G248" s="23">
        <v>33.299999999999997</v>
      </c>
      <c r="H248" s="23">
        <v>56.1</v>
      </c>
      <c r="I248" s="23">
        <v>2</v>
      </c>
      <c r="J248" s="23">
        <v>2.2000000000000002</v>
      </c>
      <c r="K248" s="23">
        <v>1.8</v>
      </c>
      <c r="L248" s="23">
        <v>4</v>
      </c>
      <c r="M248" s="23">
        <v>2.8</v>
      </c>
      <c r="N248" s="23">
        <v>5.4</v>
      </c>
      <c r="O248" s="23">
        <v>19.8</v>
      </c>
      <c r="P248" s="23">
        <v>17.5</v>
      </c>
      <c r="Q248" s="23">
        <v>22.5</v>
      </c>
      <c r="R248" s="23">
        <v>8.5</v>
      </c>
      <c r="S248" s="23">
        <v>11.5</v>
      </c>
      <c r="T248" s="23">
        <v>4.9000000000000004</v>
      </c>
      <c r="U248" s="23">
        <v>2.8</v>
      </c>
      <c r="V248" s="23">
        <v>1.6</v>
      </c>
      <c r="W248" s="23">
        <v>4.3</v>
      </c>
      <c r="X248" s="23">
        <v>2.6</v>
      </c>
      <c r="Y248" s="23">
        <v>2.5</v>
      </c>
      <c r="Z248" s="23">
        <v>2.7</v>
      </c>
      <c r="AA248" s="23">
        <v>0.8</v>
      </c>
      <c r="AB248" s="23">
        <v>0.5</v>
      </c>
      <c r="AC248" s="23">
        <v>1.1000000000000001</v>
      </c>
      <c r="AD248" s="23">
        <v>3.1</v>
      </c>
      <c r="AE248" s="23">
        <v>0.4</v>
      </c>
      <c r="AF248" s="23">
        <v>6.3</v>
      </c>
      <c r="AG248" s="23">
        <v>11.6</v>
      </c>
      <c r="AH248" s="23">
        <v>8.6999999999999993</v>
      </c>
      <c r="AI248" s="23">
        <v>15.1</v>
      </c>
      <c r="AJ248" s="23">
        <v>3.9</v>
      </c>
      <c r="AK248" s="23">
        <v>0.8</v>
      </c>
      <c r="AL248" s="23">
        <v>7.6</v>
      </c>
      <c r="AM248" s="23">
        <v>16.2</v>
      </c>
      <c r="AN248" s="23">
        <v>19.100000000000001</v>
      </c>
      <c r="AO248" s="23">
        <v>12.7</v>
      </c>
      <c r="AP248" s="23">
        <v>1.3</v>
      </c>
      <c r="AQ248" s="23">
        <v>1.3</v>
      </c>
      <c r="AR248" s="23">
        <v>1.4</v>
      </c>
      <c r="AS248" s="23">
        <v>81.400000000000006</v>
      </c>
      <c r="AT248" s="23">
        <v>79.900000000000006</v>
      </c>
      <c r="AU248" s="23">
        <v>83.1</v>
      </c>
    </row>
    <row r="249" spans="1:47" ht="15" x14ac:dyDescent="0.35">
      <c r="A249" s="13" t="s">
        <v>1365</v>
      </c>
      <c r="B249" s="45" t="s">
        <v>245</v>
      </c>
      <c r="C249" s="23">
        <v>14.9</v>
      </c>
      <c r="D249" s="23">
        <v>4.9000000000000004</v>
      </c>
      <c r="E249" s="23">
        <v>18.5</v>
      </c>
      <c r="F249" s="23">
        <v>73.099999999999994</v>
      </c>
      <c r="G249" s="23">
        <v>41</v>
      </c>
      <c r="H249" s="23">
        <v>84.8</v>
      </c>
      <c r="I249" s="23">
        <v>1</v>
      </c>
      <c r="J249" s="23">
        <v>0.8</v>
      </c>
      <c r="K249" s="23">
        <v>1.1000000000000001</v>
      </c>
      <c r="L249" s="23">
        <v>0.6</v>
      </c>
      <c r="M249" s="23">
        <v>0.3</v>
      </c>
      <c r="N249" s="23">
        <v>0.7</v>
      </c>
      <c r="O249" s="23">
        <v>37.299999999999997</v>
      </c>
      <c r="P249" s="23">
        <v>24.2</v>
      </c>
      <c r="Q249" s="23">
        <v>42.1</v>
      </c>
      <c r="R249" s="23">
        <v>2.8</v>
      </c>
      <c r="S249" s="23">
        <v>5.4</v>
      </c>
      <c r="T249" s="23">
        <v>1.8</v>
      </c>
      <c r="U249" s="23">
        <v>6.6</v>
      </c>
      <c r="V249" s="23">
        <v>1.9</v>
      </c>
      <c r="W249" s="23">
        <v>8.3000000000000007</v>
      </c>
      <c r="X249" s="23">
        <v>2.8</v>
      </c>
      <c r="Y249" s="23">
        <v>1.1000000000000001</v>
      </c>
      <c r="Z249" s="23">
        <v>3.5</v>
      </c>
      <c r="AA249" s="23">
        <v>0.5</v>
      </c>
      <c r="AB249" s="23">
        <v>0.3</v>
      </c>
      <c r="AC249" s="23">
        <v>0.6</v>
      </c>
      <c r="AD249" s="23">
        <v>8.5</v>
      </c>
      <c r="AE249" s="23">
        <v>0</v>
      </c>
      <c r="AF249" s="23">
        <v>11.6</v>
      </c>
      <c r="AG249" s="23">
        <v>13.8</v>
      </c>
      <c r="AH249" s="23">
        <v>12.2</v>
      </c>
      <c r="AI249" s="23">
        <v>14.4</v>
      </c>
      <c r="AJ249" s="23">
        <v>23.2</v>
      </c>
      <c r="AK249" s="23">
        <v>0.8</v>
      </c>
      <c r="AL249" s="23">
        <v>31.3</v>
      </c>
      <c r="AM249" s="23">
        <v>10.1</v>
      </c>
      <c r="AN249" s="23">
        <v>10.6</v>
      </c>
      <c r="AO249" s="23">
        <v>10</v>
      </c>
      <c r="AP249" s="23">
        <v>1.1000000000000001</v>
      </c>
      <c r="AQ249" s="23">
        <v>0.3</v>
      </c>
      <c r="AR249" s="23">
        <v>1.4</v>
      </c>
      <c r="AS249" s="23">
        <v>88.6</v>
      </c>
      <c r="AT249" s="23">
        <v>79.099999999999994</v>
      </c>
      <c r="AU249" s="23">
        <v>92.1</v>
      </c>
    </row>
    <row r="250" spans="1:47" ht="15" x14ac:dyDescent="0.35">
      <c r="A250" s="13" t="s">
        <v>1366</v>
      </c>
      <c r="B250" s="45" t="s">
        <v>246</v>
      </c>
      <c r="C250" s="23">
        <v>28.1</v>
      </c>
      <c r="D250" s="23">
        <v>6.5</v>
      </c>
      <c r="E250" s="23">
        <v>31.6</v>
      </c>
      <c r="F250" s="23">
        <v>84.6</v>
      </c>
      <c r="G250" s="23">
        <v>47.8</v>
      </c>
      <c r="H250" s="23">
        <v>90.5</v>
      </c>
      <c r="I250" s="23">
        <v>1.3</v>
      </c>
      <c r="J250" s="23">
        <v>0.4</v>
      </c>
      <c r="K250" s="23">
        <v>1.4</v>
      </c>
      <c r="L250" s="23">
        <v>11.9</v>
      </c>
      <c r="M250" s="23">
        <v>1.2</v>
      </c>
      <c r="N250" s="23">
        <v>13.7</v>
      </c>
      <c r="O250" s="23">
        <v>52.1</v>
      </c>
      <c r="P250" s="23">
        <v>46.2</v>
      </c>
      <c r="Q250" s="23">
        <v>53</v>
      </c>
      <c r="R250" s="23">
        <v>4.0999999999999996</v>
      </c>
      <c r="S250" s="23">
        <v>6.9</v>
      </c>
      <c r="T250" s="23">
        <v>3.7</v>
      </c>
      <c r="U250" s="23">
        <v>35.1</v>
      </c>
      <c r="V250" s="23">
        <v>4.9000000000000004</v>
      </c>
      <c r="W250" s="23">
        <v>39.9</v>
      </c>
      <c r="X250" s="23">
        <v>4</v>
      </c>
      <c r="Y250" s="23">
        <v>3.6</v>
      </c>
      <c r="Z250" s="23">
        <v>4</v>
      </c>
      <c r="AA250" s="23">
        <v>0.5</v>
      </c>
      <c r="AB250" s="23">
        <v>1.6</v>
      </c>
      <c r="AC250" s="23">
        <v>0.3</v>
      </c>
      <c r="AD250" s="23">
        <v>19.5</v>
      </c>
      <c r="AE250" s="23">
        <v>4</v>
      </c>
      <c r="AF250" s="23">
        <v>22</v>
      </c>
      <c r="AG250" s="23">
        <v>17.600000000000001</v>
      </c>
      <c r="AH250" s="23">
        <v>19</v>
      </c>
      <c r="AI250" s="23">
        <v>17.399999999999999</v>
      </c>
      <c r="AJ250" s="23">
        <v>71.8</v>
      </c>
      <c r="AK250" s="23">
        <v>2</v>
      </c>
      <c r="AL250" s="23">
        <v>83</v>
      </c>
      <c r="AM250" s="23">
        <v>10.8</v>
      </c>
      <c r="AN250" s="23">
        <v>9.6999999999999993</v>
      </c>
      <c r="AO250" s="23">
        <v>11</v>
      </c>
      <c r="AP250" s="23">
        <v>1.2</v>
      </c>
      <c r="AQ250" s="23">
        <v>0.4</v>
      </c>
      <c r="AR250" s="23">
        <v>1.4</v>
      </c>
      <c r="AS250" s="23">
        <v>93.1</v>
      </c>
      <c r="AT250" s="23">
        <v>85</v>
      </c>
      <c r="AU250" s="23">
        <v>94.4</v>
      </c>
    </row>
    <row r="251" spans="1:47" ht="15" x14ac:dyDescent="0.35">
      <c r="A251" s="13" t="s">
        <v>1367</v>
      </c>
      <c r="B251" s="45" t="s">
        <v>247</v>
      </c>
      <c r="C251" s="23">
        <v>12.3</v>
      </c>
      <c r="D251" s="23">
        <v>8.1</v>
      </c>
      <c r="E251" s="23">
        <v>18.5</v>
      </c>
      <c r="F251" s="23">
        <v>61.3</v>
      </c>
      <c r="G251" s="23">
        <v>46.9</v>
      </c>
      <c r="H251" s="23">
        <v>83.1</v>
      </c>
      <c r="I251" s="23">
        <v>0.8</v>
      </c>
      <c r="J251" s="23">
        <v>0.7</v>
      </c>
      <c r="K251" s="23">
        <v>0.9</v>
      </c>
      <c r="L251" s="23">
        <v>2.6</v>
      </c>
      <c r="M251" s="23">
        <v>1.7</v>
      </c>
      <c r="N251" s="23">
        <v>4</v>
      </c>
      <c r="O251" s="23">
        <v>32.1</v>
      </c>
      <c r="P251" s="23">
        <v>31.1</v>
      </c>
      <c r="Q251" s="23">
        <v>33.700000000000003</v>
      </c>
      <c r="R251" s="23">
        <v>4.5</v>
      </c>
      <c r="S251" s="23">
        <v>6.3</v>
      </c>
      <c r="T251" s="23">
        <v>1.8</v>
      </c>
      <c r="U251" s="23">
        <v>3.3</v>
      </c>
      <c r="V251" s="23">
        <v>0.8</v>
      </c>
      <c r="W251" s="23">
        <v>6.9</v>
      </c>
      <c r="X251" s="23">
        <v>1.9</v>
      </c>
      <c r="Y251" s="23">
        <v>1.3</v>
      </c>
      <c r="Z251" s="23">
        <v>2.9</v>
      </c>
      <c r="AA251" s="23">
        <v>2.1</v>
      </c>
      <c r="AB251" s="23">
        <v>3.5</v>
      </c>
      <c r="AC251" s="23">
        <v>0.1</v>
      </c>
      <c r="AD251" s="23">
        <v>3.9</v>
      </c>
      <c r="AE251" s="23">
        <v>1.9</v>
      </c>
      <c r="AF251" s="23">
        <v>7</v>
      </c>
      <c r="AG251" s="23">
        <v>10.6</v>
      </c>
      <c r="AH251" s="23">
        <v>7.4</v>
      </c>
      <c r="AI251" s="23">
        <v>15.4</v>
      </c>
      <c r="AJ251" s="23">
        <v>13.2</v>
      </c>
      <c r="AK251" s="23">
        <v>0.9</v>
      </c>
      <c r="AL251" s="23">
        <v>31.8</v>
      </c>
      <c r="AM251" s="23">
        <v>10.1</v>
      </c>
      <c r="AN251" s="23">
        <v>11.5</v>
      </c>
      <c r="AO251" s="23">
        <v>8.1</v>
      </c>
      <c r="AP251" s="23">
        <v>0.7</v>
      </c>
      <c r="AQ251" s="23">
        <v>0.7</v>
      </c>
      <c r="AR251" s="23">
        <v>0.6</v>
      </c>
      <c r="AS251" s="23">
        <v>84</v>
      </c>
      <c r="AT251" s="23">
        <v>80.2</v>
      </c>
      <c r="AU251" s="23">
        <v>89.7</v>
      </c>
    </row>
    <row r="252" spans="1:47" ht="15" x14ac:dyDescent="0.35">
      <c r="A252" s="13" t="s">
        <v>1368</v>
      </c>
      <c r="B252" s="45" t="s">
        <v>248</v>
      </c>
      <c r="C252" s="23">
        <v>15.1</v>
      </c>
      <c r="D252" s="23">
        <v>11.5</v>
      </c>
      <c r="E252" s="23">
        <v>18.3</v>
      </c>
      <c r="F252" s="23">
        <v>72.3</v>
      </c>
      <c r="G252" s="23">
        <v>55.4</v>
      </c>
      <c r="H252" s="23">
        <v>87.1</v>
      </c>
      <c r="I252" s="23">
        <v>1.7</v>
      </c>
      <c r="J252" s="23">
        <v>1.7</v>
      </c>
      <c r="K252" s="23">
        <v>1.7</v>
      </c>
      <c r="L252" s="23">
        <v>17.899999999999999</v>
      </c>
      <c r="M252" s="23">
        <v>18.3</v>
      </c>
      <c r="N252" s="23">
        <v>17.7</v>
      </c>
      <c r="O252" s="23">
        <v>64.8</v>
      </c>
      <c r="P252" s="23">
        <v>58.9</v>
      </c>
      <c r="Q252" s="23">
        <v>70</v>
      </c>
      <c r="R252" s="23">
        <v>11</v>
      </c>
      <c r="S252" s="23">
        <v>12.7</v>
      </c>
      <c r="T252" s="23">
        <v>9.6</v>
      </c>
      <c r="U252" s="23">
        <v>25</v>
      </c>
      <c r="V252" s="23">
        <v>6.8</v>
      </c>
      <c r="W252" s="23">
        <v>40.799999999999997</v>
      </c>
      <c r="X252" s="23">
        <v>3.4</v>
      </c>
      <c r="Y252" s="23">
        <v>2.4</v>
      </c>
      <c r="Z252" s="23">
        <v>4.2</v>
      </c>
      <c r="AA252" s="23">
        <v>0.6</v>
      </c>
      <c r="AB252" s="23">
        <v>0.2</v>
      </c>
      <c r="AC252" s="23">
        <v>0.9</v>
      </c>
      <c r="AD252" s="23">
        <v>28.5</v>
      </c>
      <c r="AE252" s="23">
        <v>3.9</v>
      </c>
      <c r="AF252" s="23">
        <v>49.9</v>
      </c>
      <c r="AG252" s="23">
        <v>16.899999999999999</v>
      </c>
      <c r="AH252" s="23">
        <v>16.5</v>
      </c>
      <c r="AI252" s="23">
        <v>17.3</v>
      </c>
      <c r="AJ252" s="23">
        <v>15.5</v>
      </c>
      <c r="AK252" s="23">
        <v>0.3</v>
      </c>
      <c r="AL252" s="23">
        <v>28.7</v>
      </c>
      <c r="AM252" s="23">
        <v>11.2</v>
      </c>
      <c r="AN252" s="23">
        <v>12.5</v>
      </c>
      <c r="AO252" s="23">
        <v>10</v>
      </c>
      <c r="AP252" s="23">
        <v>0.9</v>
      </c>
      <c r="AQ252" s="23">
        <v>0.5</v>
      </c>
      <c r="AR252" s="23">
        <v>1.3</v>
      </c>
      <c r="AS252" s="23">
        <v>85.5</v>
      </c>
      <c r="AT252" s="23">
        <v>79.900000000000006</v>
      </c>
      <c r="AU252" s="23">
        <v>90.4</v>
      </c>
    </row>
    <row r="253" spans="1:47" ht="15" x14ac:dyDescent="0.35">
      <c r="A253" s="13" t="s">
        <v>1369</v>
      </c>
      <c r="B253" s="45" t="s">
        <v>249</v>
      </c>
      <c r="C253" s="23">
        <v>13.7</v>
      </c>
      <c r="D253" s="23">
        <v>9.1</v>
      </c>
      <c r="E253" s="23">
        <v>20.9</v>
      </c>
      <c r="F253" s="23">
        <v>61.1</v>
      </c>
      <c r="G253" s="23">
        <v>50.8</v>
      </c>
      <c r="H253" s="23">
        <v>77.2</v>
      </c>
      <c r="I253" s="23">
        <v>1.7</v>
      </c>
      <c r="J253" s="23">
        <v>1.7</v>
      </c>
      <c r="K253" s="23">
        <v>1.7</v>
      </c>
      <c r="L253" s="23">
        <v>3.7</v>
      </c>
      <c r="M253" s="23">
        <v>3.8</v>
      </c>
      <c r="N253" s="23">
        <v>3.6</v>
      </c>
      <c r="O253" s="23">
        <v>44.2</v>
      </c>
      <c r="P253" s="23">
        <v>39.799999999999997</v>
      </c>
      <c r="Q253" s="23">
        <v>51.1</v>
      </c>
      <c r="R253" s="23">
        <v>9.1999999999999993</v>
      </c>
      <c r="S253" s="23">
        <v>10.8</v>
      </c>
      <c r="T253" s="23">
        <v>6.8</v>
      </c>
      <c r="U253" s="23">
        <v>6</v>
      </c>
      <c r="V253" s="23">
        <v>2.4</v>
      </c>
      <c r="W253" s="23">
        <v>11.5</v>
      </c>
      <c r="X253" s="23">
        <v>4.3</v>
      </c>
      <c r="Y253" s="23">
        <v>2.7</v>
      </c>
      <c r="Z253" s="23">
        <v>6.8</v>
      </c>
      <c r="AA253" s="23">
        <v>0.4</v>
      </c>
      <c r="AB253" s="23">
        <v>0.5</v>
      </c>
      <c r="AC253" s="23">
        <v>0.2</v>
      </c>
      <c r="AD253" s="23">
        <v>8.1</v>
      </c>
      <c r="AE253" s="23">
        <v>3.2</v>
      </c>
      <c r="AF253" s="23">
        <v>15.8</v>
      </c>
      <c r="AG253" s="23">
        <v>13.7</v>
      </c>
      <c r="AH253" s="23">
        <v>10.9</v>
      </c>
      <c r="AI253" s="23">
        <v>18.100000000000001</v>
      </c>
      <c r="AJ253" s="23">
        <v>5.7</v>
      </c>
      <c r="AK253" s="23">
        <v>0.8</v>
      </c>
      <c r="AL253" s="23">
        <v>13.2</v>
      </c>
      <c r="AM253" s="23">
        <v>14.5</v>
      </c>
      <c r="AN253" s="23">
        <v>15.2</v>
      </c>
      <c r="AO253" s="23">
        <v>13.6</v>
      </c>
      <c r="AP253" s="23">
        <v>0.8</v>
      </c>
      <c r="AQ253" s="23">
        <v>0.2</v>
      </c>
      <c r="AR253" s="23">
        <v>1.7</v>
      </c>
      <c r="AS253" s="23">
        <v>86.9</v>
      </c>
      <c r="AT253" s="23">
        <v>86.9</v>
      </c>
      <c r="AU253" s="23">
        <v>87</v>
      </c>
    </row>
    <row r="254" spans="1:47" ht="15" x14ac:dyDescent="0.35">
      <c r="A254" s="13" t="s">
        <v>1370</v>
      </c>
      <c r="B254" s="45" t="s">
        <v>250</v>
      </c>
      <c r="C254" s="23">
        <v>15.3</v>
      </c>
      <c r="D254" s="23">
        <v>7.8</v>
      </c>
      <c r="E254" s="23">
        <v>23.8</v>
      </c>
      <c r="F254" s="23">
        <v>59.4</v>
      </c>
      <c r="G254" s="23">
        <v>41.3</v>
      </c>
      <c r="H254" s="23">
        <v>80</v>
      </c>
      <c r="I254" s="23">
        <v>1.6</v>
      </c>
      <c r="J254" s="23">
        <v>1.3</v>
      </c>
      <c r="K254" s="23">
        <v>1.9</v>
      </c>
      <c r="L254" s="23">
        <v>2.9</v>
      </c>
      <c r="M254" s="23">
        <v>3.2</v>
      </c>
      <c r="N254" s="23">
        <v>2.6</v>
      </c>
      <c r="O254" s="23">
        <v>29.2</v>
      </c>
      <c r="P254" s="23">
        <v>23.3</v>
      </c>
      <c r="Q254" s="23">
        <v>35.9</v>
      </c>
      <c r="R254" s="23">
        <v>4.7</v>
      </c>
      <c r="S254" s="23">
        <v>6.5</v>
      </c>
      <c r="T254" s="23">
        <v>2.7</v>
      </c>
      <c r="U254" s="23">
        <v>12.1</v>
      </c>
      <c r="V254" s="23">
        <v>4.4000000000000004</v>
      </c>
      <c r="W254" s="23">
        <v>20.9</v>
      </c>
      <c r="X254" s="23">
        <v>3.8</v>
      </c>
      <c r="Y254" s="23">
        <v>2.2000000000000002</v>
      </c>
      <c r="Z254" s="23">
        <v>5.6</v>
      </c>
      <c r="AA254" s="23">
        <v>0.6</v>
      </c>
      <c r="AB254" s="23">
        <v>0.4</v>
      </c>
      <c r="AC254" s="23">
        <v>0.8</v>
      </c>
      <c r="AD254" s="23">
        <v>4.3</v>
      </c>
      <c r="AE254" s="23">
        <v>0.3</v>
      </c>
      <c r="AF254" s="23">
        <v>8.9</v>
      </c>
      <c r="AG254" s="23">
        <v>11.1</v>
      </c>
      <c r="AH254" s="23">
        <v>10.5</v>
      </c>
      <c r="AI254" s="23">
        <v>11.7</v>
      </c>
      <c r="AJ254" s="23">
        <v>20.399999999999999</v>
      </c>
      <c r="AK254" s="23">
        <v>0.6</v>
      </c>
      <c r="AL254" s="23">
        <v>42.9</v>
      </c>
      <c r="AM254" s="23">
        <v>12.4</v>
      </c>
      <c r="AN254" s="23">
        <v>14.1</v>
      </c>
      <c r="AO254" s="23">
        <v>10.4</v>
      </c>
      <c r="AP254" s="23">
        <v>1.2</v>
      </c>
      <c r="AQ254" s="23">
        <v>0.9</v>
      </c>
      <c r="AR254" s="23">
        <v>1.6</v>
      </c>
      <c r="AS254" s="23">
        <v>85.7</v>
      </c>
      <c r="AT254" s="23">
        <v>81.400000000000006</v>
      </c>
      <c r="AU254" s="23">
        <v>90.6</v>
      </c>
    </row>
    <row r="255" spans="1:47" ht="15" x14ac:dyDescent="0.35">
      <c r="A255" s="13" t="s">
        <v>1371</v>
      </c>
      <c r="B255" s="45" t="s">
        <v>251</v>
      </c>
      <c r="C255" s="23">
        <v>12.4</v>
      </c>
      <c r="D255" s="23">
        <v>7.4</v>
      </c>
      <c r="E255" s="23">
        <v>13.2</v>
      </c>
      <c r="F255" s="23">
        <v>71.7</v>
      </c>
      <c r="G255" s="23">
        <v>48.9</v>
      </c>
      <c r="H255" s="23">
        <v>75.099999999999994</v>
      </c>
      <c r="I255" s="23">
        <v>1.8</v>
      </c>
      <c r="J255" s="23">
        <v>0.5</v>
      </c>
      <c r="K255" s="23">
        <v>1.9</v>
      </c>
      <c r="L255" s="23">
        <v>2.7</v>
      </c>
      <c r="M255" s="23">
        <v>7.4</v>
      </c>
      <c r="N255" s="23">
        <v>2</v>
      </c>
      <c r="O255" s="23">
        <v>64.400000000000006</v>
      </c>
      <c r="P255" s="23">
        <v>33</v>
      </c>
      <c r="Q255" s="23">
        <v>69.099999999999994</v>
      </c>
      <c r="R255" s="23">
        <v>8.9</v>
      </c>
      <c r="S255" s="23">
        <v>12.2</v>
      </c>
      <c r="T255" s="23">
        <v>8.3000000000000007</v>
      </c>
      <c r="U255" s="23">
        <v>26.4</v>
      </c>
      <c r="V255" s="23">
        <v>4.3</v>
      </c>
      <c r="W255" s="23">
        <v>29.7</v>
      </c>
      <c r="X255" s="23">
        <v>3.9</v>
      </c>
      <c r="Y255" s="23">
        <v>0.5</v>
      </c>
      <c r="Z255" s="23">
        <v>4.5</v>
      </c>
      <c r="AA255" s="23">
        <v>0.5</v>
      </c>
      <c r="AB255" s="23">
        <v>0</v>
      </c>
      <c r="AC255" s="23">
        <v>0.6</v>
      </c>
      <c r="AD255" s="23">
        <v>11.9</v>
      </c>
      <c r="AE255" s="23">
        <v>1.1000000000000001</v>
      </c>
      <c r="AF255" s="23">
        <v>13.5</v>
      </c>
      <c r="AG255" s="23">
        <v>16</v>
      </c>
      <c r="AH255" s="23">
        <v>22.3</v>
      </c>
      <c r="AI255" s="23">
        <v>15.1</v>
      </c>
      <c r="AJ255" s="23">
        <v>35.799999999999997</v>
      </c>
      <c r="AK255" s="23">
        <v>3.2</v>
      </c>
      <c r="AL255" s="23">
        <v>40.799999999999997</v>
      </c>
      <c r="AM255" s="23">
        <v>13.2</v>
      </c>
      <c r="AN255" s="23">
        <v>16</v>
      </c>
      <c r="AO255" s="23">
        <v>12.8</v>
      </c>
      <c r="AP255" s="23">
        <v>0.8</v>
      </c>
      <c r="AQ255" s="23">
        <v>0.5</v>
      </c>
      <c r="AR255" s="23">
        <v>0.8</v>
      </c>
      <c r="AS255" s="23">
        <v>89.3</v>
      </c>
      <c r="AT255" s="23">
        <v>82.4</v>
      </c>
      <c r="AU255" s="23">
        <v>90.4</v>
      </c>
    </row>
    <row r="256" spans="1:47" ht="15" x14ac:dyDescent="0.35">
      <c r="A256" s="13" t="s">
        <v>1372</v>
      </c>
      <c r="B256" s="45" t="s">
        <v>252</v>
      </c>
      <c r="C256" s="23">
        <v>17.8</v>
      </c>
      <c r="D256" s="23">
        <v>12.9</v>
      </c>
      <c r="E256" s="23">
        <v>26.1</v>
      </c>
      <c r="F256" s="23">
        <v>70.599999999999994</v>
      </c>
      <c r="G256" s="23">
        <v>61.5</v>
      </c>
      <c r="H256" s="23">
        <v>86.1</v>
      </c>
      <c r="I256" s="23">
        <v>0.7</v>
      </c>
      <c r="J256" s="23">
        <v>0.8</v>
      </c>
      <c r="K256" s="23">
        <v>0.5</v>
      </c>
      <c r="L256" s="23">
        <v>7.8</v>
      </c>
      <c r="M256" s="23">
        <v>7.9</v>
      </c>
      <c r="N256" s="23">
        <v>7.6</v>
      </c>
      <c r="O256" s="23">
        <v>39.799999999999997</v>
      </c>
      <c r="P256" s="23">
        <v>50.3</v>
      </c>
      <c r="Q256" s="23">
        <v>22.1</v>
      </c>
      <c r="R256" s="23">
        <v>9.1</v>
      </c>
      <c r="S256" s="23">
        <v>12.9</v>
      </c>
      <c r="T256" s="23">
        <v>2.7</v>
      </c>
      <c r="U256" s="23">
        <v>23</v>
      </c>
      <c r="V256" s="23">
        <v>9.1</v>
      </c>
      <c r="W256" s="23">
        <v>46.5</v>
      </c>
      <c r="X256" s="23">
        <v>2.7</v>
      </c>
      <c r="Y256" s="23">
        <v>3</v>
      </c>
      <c r="Z256" s="23">
        <v>2.2999999999999998</v>
      </c>
      <c r="AA256" s="23">
        <v>9.6999999999999993</v>
      </c>
      <c r="AB256" s="23">
        <v>13</v>
      </c>
      <c r="AC256" s="23">
        <v>4</v>
      </c>
      <c r="AD256" s="23">
        <v>14.3</v>
      </c>
      <c r="AE256" s="23">
        <v>5.7</v>
      </c>
      <c r="AF256" s="23">
        <v>29.1</v>
      </c>
      <c r="AG256" s="23">
        <v>19.3</v>
      </c>
      <c r="AH256" s="23">
        <v>20.399999999999999</v>
      </c>
      <c r="AI256" s="23">
        <v>17.399999999999999</v>
      </c>
      <c r="AJ256" s="23">
        <v>34.5</v>
      </c>
      <c r="AK256" s="23">
        <v>6.6</v>
      </c>
      <c r="AL256" s="23">
        <v>82.1</v>
      </c>
      <c r="AM256" s="23">
        <v>10.4</v>
      </c>
      <c r="AN256" s="23">
        <v>11</v>
      </c>
      <c r="AO256" s="23">
        <v>9.1999999999999993</v>
      </c>
      <c r="AP256" s="23">
        <v>1.1000000000000001</v>
      </c>
      <c r="AQ256" s="23">
        <v>0.9</v>
      </c>
      <c r="AR256" s="23">
        <v>1.3</v>
      </c>
      <c r="AS256" s="23">
        <v>86.4</v>
      </c>
      <c r="AT256" s="23">
        <v>85.6</v>
      </c>
      <c r="AU256" s="23">
        <v>87.8</v>
      </c>
    </row>
    <row r="257" spans="1:47" ht="15" x14ac:dyDescent="0.35">
      <c r="A257" s="13" t="s">
        <v>1373</v>
      </c>
      <c r="B257" s="45" t="s">
        <v>253</v>
      </c>
      <c r="C257" s="23">
        <v>5.4</v>
      </c>
      <c r="D257" s="23">
        <v>4</v>
      </c>
      <c r="E257" s="23">
        <v>6.1</v>
      </c>
      <c r="F257" s="23">
        <v>41.7</v>
      </c>
      <c r="G257" s="23">
        <v>32.4</v>
      </c>
      <c r="H257" s="23">
        <v>46.5</v>
      </c>
      <c r="I257" s="23">
        <v>1.2</v>
      </c>
      <c r="J257" s="23">
        <v>1.5</v>
      </c>
      <c r="K257" s="23">
        <v>1.1000000000000001</v>
      </c>
      <c r="L257" s="23">
        <v>3.2</v>
      </c>
      <c r="M257" s="23">
        <v>4.4000000000000004</v>
      </c>
      <c r="N257" s="23">
        <v>2.5</v>
      </c>
      <c r="O257" s="23">
        <v>31.1</v>
      </c>
      <c r="P257" s="23">
        <v>28</v>
      </c>
      <c r="Q257" s="23">
        <v>32.700000000000003</v>
      </c>
      <c r="R257" s="23">
        <v>3.5</v>
      </c>
      <c r="S257" s="23">
        <v>5.6</v>
      </c>
      <c r="T257" s="23">
        <v>2.4</v>
      </c>
      <c r="U257" s="23">
        <v>1.2</v>
      </c>
      <c r="V257" s="23">
        <v>0.6</v>
      </c>
      <c r="W257" s="23">
        <v>1.5</v>
      </c>
      <c r="X257" s="23">
        <v>2.4</v>
      </c>
      <c r="Y257" s="23">
        <v>2.1</v>
      </c>
      <c r="Z257" s="23">
        <v>2.5</v>
      </c>
      <c r="AA257" s="23">
        <v>0.2</v>
      </c>
      <c r="AB257" s="23">
        <v>0.1</v>
      </c>
      <c r="AC257" s="23">
        <v>0.2</v>
      </c>
      <c r="AD257" s="23">
        <v>0.5</v>
      </c>
      <c r="AE257" s="23">
        <v>0.2</v>
      </c>
      <c r="AF257" s="23">
        <v>0.6</v>
      </c>
      <c r="AG257" s="23">
        <v>10.7</v>
      </c>
      <c r="AH257" s="23">
        <v>9.3000000000000007</v>
      </c>
      <c r="AI257" s="23">
        <v>11.3</v>
      </c>
      <c r="AJ257" s="23">
        <v>0.8</v>
      </c>
      <c r="AK257" s="23">
        <v>0.3</v>
      </c>
      <c r="AL257" s="23">
        <v>1.1000000000000001</v>
      </c>
      <c r="AM257" s="23">
        <v>13</v>
      </c>
      <c r="AN257" s="23">
        <v>14</v>
      </c>
      <c r="AO257" s="23">
        <v>12.5</v>
      </c>
      <c r="AP257" s="23">
        <v>0.6</v>
      </c>
      <c r="AQ257" s="23">
        <v>0.3</v>
      </c>
      <c r="AR257" s="23">
        <v>0.8</v>
      </c>
      <c r="AS257" s="23">
        <v>79.599999999999994</v>
      </c>
      <c r="AT257" s="23">
        <v>81.3</v>
      </c>
      <c r="AU257" s="23">
        <v>78.7</v>
      </c>
    </row>
    <row r="258" spans="1:47" ht="15" x14ac:dyDescent="0.35">
      <c r="A258" s="13" t="s">
        <v>1374</v>
      </c>
      <c r="B258" s="45" t="s">
        <v>254</v>
      </c>
      <c r="C258" s="23">
        <v>12.9</v>
      </c>
      <c r="D258" s="23">
        <v>5.4</v>
      </c>
      <c r="E258" s="23">
        <v>14.7</v>
      </c>
      <c r="F258" s="23">
        <v>76.3</v>
      </c>
      <c r="G258" s="23">
        <v>51</v>
      </c>
      <c r="H258" s="23">
        <v>82.3</v>
      </c>
      <c r="I258" s="23">
        <v>2</v>
      </c>
      <c r="J258" s="23">
        <v>1.6</v>
      </c>
      <c r="K258" s="23">
        <v>2.1</v>
      </c>
      <c r="L258" s="23">
        <v>9.4</v>
      </c>
      <c r="M258" s="23">
        <v>3.2</v>
      </c>
      <c r="N258" s="23">
        <v>10.8</v>
      </c>
      <c r="O258" s="23">
        <v>49.1</v>
      </c>
      <c r="P258" s="23">
        <v>32.799999999999997</v>
      </c>
      <c r="Q258" s="23">
        <v>53</v>
      </c>
      <c r="R258" s="23">
        <v>5.7</v>
      </c>
      <c r="S258" s="23">
        <v>11.8</v>
      </c>
      <c r="T258" s="23">
        <v>4.2</v>
      </c>
      <c r="U258" s="23">
        <v>30.4</v>
      </c>
      <c r="V258" s="23">
        <v>9.6</v>
      </c>
      <c r="W258" s="23">
        <v>35.299999999999997</v>
      </c>
      <c r="X258" s="23">
        <v>5.5</v>
      </c>
      <c r="Y258" s="23">
        <v>3.5</v>
      </c>
      <c r="Z258" s="23">
        <v>5.9</v>
      </c>
      <c r="AA258" s="23">
        <v>1.2</v>
      </c>
      <c r="AB258" s="23">
        <v>1</v>
      </c>
      <c r="AC258" s="23">
        <v>1.2</v>
      </c>
      <c r="AD258" s="23">
        <v>12.9</v>
      </c>
      <c r="AE258" s="23">
        <v>1.3</v>
      </c>
      <c r="AF258" s="23">
        <v>15.6</v>
      </c>
      <c r="AG258" s="23">
        <v>16.100000000000001</v>
      </c>
      <c r="AH258" s="23">
        <v>18.2</v>
      </c>
      <c r="AI258" s="23">
        <v>15.6</v>
      </c>
      <c r="AJ258" s="23">
        <v>19.8</v>
      </c>
      <c r="AK258" s="23">
        <v>0.6</v>
      </c>
      <c r="AL258" s="23">
        <v>24.3</v>
      </c>
      <c r="AM258" s="23">
        <v>9.8000000000000007</v>
      </c>
      <c r="AN258" s="23">
        <v>10.5</v>
      </c>
      <c r="AO258" s="23">
        <v>9.6</v>
      </c>
      <c r="AP258" s="23">
        <v>1.5</v>
      </c>
      <c r="AQ258" s="23">
        <v>0.6</v>
      </c>
      <c r="AR258" s="23">
        <v>1.7</v>
      </c>
      <c r="AS258" s="23">
        <v>94.2</v>
      </c>
      <c r="AT258" s="23">
        <v>91.7</v>
      </c>
      <c r="AU258" s="23">
        <v>94.7</v>
      </c>
    </row>
    <row r="259" spans="1:47" ht="15" x14ac:dyDescent="0.35">
      <c r="A259" s="13" t="s">
        <v>1375</v>
      </c>
      <c r="B259" s="45" t="s">
        <v>255</v>
      </c>
      <c r="C259" s="23">
        <v>11.3</v>
      </c>
      <c r="D259" s="23">
        <v>6.7</v>
      </c>
      <c r="E259" s="23">
        <v>12.1</v>
      </c>
      <c r="F259" s="23">
        <v>60.6</v>
      </c>
      <c r="G259" s="23">
        <v>38.799999999999997</v>
      </c>
      <c r="H259" s="23">
        <v>64.3</v>
      </c>
      <c r="I259" s="23">
        <v>1.7</v>
      </c>
      <c r="J259" s="23">
        <v>3.7</v>
      </c>
      <c r="K259" s="23">
        <v>1.4</v>
      </c>
      <c r="L259" s="23">
        <v>9.9</v>
      </c>
      <c r="M259" s="23">
        <v>13.4</v>
      </c>
      <c r="N259" s="23">
        <v>9.3000000000000007</v>
      </c>
      <c r="O259" s="23">
        <v>26.1</v>
      </c>
      <c r="P259" s="23">
        <v>24.6</v>
      </c>
      <c r="Q259" s="23">
        <v>26.4</v>
      </c>
      <c r="R259" s="23">
        <v>5.8</v>
      </c>
      <c r="S259" s="23">
        <v>19.399999999999999</v>
      </c>
      <c r="T259" s="23">
        <v>3.5</v>
      </c>
      <c r="U259" s="23">
        <v>7.4</v>
      </c>
      <c r="V259" s="23">
        <v>9</v>
      </c>
      <c r="W259" s="23">
        <v>7.1</v>
      </c>
      <c r="X259" s="23">
        <v>1.2</v>
      </c>
      <c r="Y259" s="23">
        <v>0.7</v>
      </c>
      <c r="Z259" s="23">
        <v>1.3</v>
      </c>
      <c r="AA259" s="23">
        <v>0.3</v>
      </c>
      <c r="AB259" s="23">
        <v>0.7</v>
      </c>
      <c r="AC259" s="23">
        <v>0.3</v>
      </c>
      <c r="AD259" s="23">
        <v>8.1999999999999993</v>
      </c>
      <c r="AE259" s="23">
        <v>0</v>
      </c>
      <c r="AF259" s="23">
        <v>9.6</v>
      </c>
      <c r="AG259" s="23">
        <v>18.100000000000001</v>
      </c>
      <c r="AH259" s="23">
        <v>14.2</v>
      </c>
      <c r="AI259" s="23">
        <v>18.8</v>
      </c>
      <c r="AJ259" s="23">
        <v>5</v>
      </c>
      <c r="AK259" s="23">
        <v>2.2000000000000002</v>
      </c>
      <c r="AL259" s="23">
        <v>5.5</v>
      </c>
      <c r="AM259" s="23">
        <v>13.5</v>
      </c>
      <c r="AN259" s="23">
        <v>11.9</v>
      </c>
      <c r="AO259" s="23">
        <v>13.8</v>
      </c>
      <c r="AP259" s="23">
        <v>1</v>
      </c>
      <c r="AQ259" s="23">
        <v>0</v>
      </c>
      <c r="AR259" s="23">
        <v>1.1000000000000001</v>
      </c>
      <c r="AS259" s="23">
        <v>80.3</v>
      </c>
      <c r="AT259" s="23">
        <v>80.599999999999994</v>
      </c>
      <c r="AU259" s="23">
        <v>80.3</v>
      </c>
    </row>
    <row r="260" spans="1:47" ht="15" x14ac:dyDescent="0.35">
      <c r="A260" s="13" t="s">
        <v>1376</v>
      </c>
      <c r="B260" s="45" t="s">
        <v>256</v>
      </c>
      <c r="C260" s="23">
        <v>19</v>
      </c>
      <c r="D260" s="23">
        <v>11.2</v>
      </c>
      <c r="E260" s="23">
        <v>25.9</v>
      </c>
      <c r="F260" s="23">
        <v>73.2</v>
      </c>
      <c r="G260" s="23">
        <v>56.2</v>
      </c>
      <c r="H260" s="23">
        <v>88.3</v>
      </c>
      <c r="I260" s="23">
        <v>1.7</v>
      </c>
      <c r="J260" s="23">
        <v>1</v>
      </c>
      <c r="K260" s="23">
        <v>2.2999999999999998</v>
      </c>
      <c r="L260" s="23">
        <v>3.3</v>
      </c>
      <c r="M260" s="23">
        <v>2.7</v>
      </c>
      <c r="N260" s="23">
        <v>3.8</v>
      </c>
      <c r="O260" s="23">
        <v>31</v>
      </c>
      <c r="P260" s="23">
        <v>32.1</v>
      </c>
      <c r="Q260" s="23">
        <v>30</v>
      </c>
      <c r="R260" s="23">
        <v>5.8</v>
      </c>
      <c r="S260" s="23">
        <v>9.1</v>
      </c>
      <c r="T260" s="23">
        <v>2.8</v>
      </c>
      <c r="U260" s="23">
        <v>42.6</v>
      </c>
      <c r="V260" s="23">
        <v>4.0999999999999996</v>
      </c>
      <c r="W260" s="23">
        <v>76.8</v>
      </c>
      <c r="X260" s="23">
        <v>4</v>
      </c>
      <c r="Y260" s="23">
        <v>2</v>
      </c>
      <c r="Z260" s="23">
        <v>5.8</v>
      </c>
      <c r="AA260" s="23">
        <v>18.399999999999999</v>
      </c>
      <c r="AB260" s="23">
        <v>38.200000000000003</v>
      </c>
      <c r="AC260" s="23">
        <v>0.9</v>
      </c>
      <c r="AD260" s="23">
        <v>17</v>
      </c>
      <c r="AE260" s="23">
        <v>1.9</v>
      </c>
      <c r="AF260" s="23">
        <v>30.4</v>
      </c>
      <c r="AG260" s="23">
        <v>14</v>
      </c>
      <c r="AH260" s="23">
        <v>14.7</v>
      </c>
      <c r="AI260" s="23">
        <v>13.5</v>
      </c>
      <c r="AJ260" s="23">
        <v>44.1</v>
      </c>
      <c r="AK260" s="23">
        <v>4.2</v>
      </c>
      <c r="AL260" s="23">
        <v>79.400000000000006</v>
      </c>
      <c r="AM260" s="23">
        <v>12.5</v>
      </c>
      <c r="AN260" s="23">
        <v>13.4</v>
      </c>
      <c r="AO260" s="23">
        <v>11.8</v>
      </c>
      <c r="AP260" s="23">
        <v>1.9</v>
      </c>
      <c r="AQ260" s="23">
        <v>1.2</v>
      </c>
      <c r="AR260" s="23">
        <v>2.4</v>
      </c>
      <c r="AS260" s="23">
        <v>86.6</v>
      </c>
      <c r="AT260" s="23">
        <v>84.8</v>
      </c>
      <c r="AU260" s="23">
        <v>88.2</v>
      </c>
    </row>
    <row r="261" spans="1:47" ht="15" x14ac:dyDescent="0.35">
      <c r="A261" s="13" t="s">
        <v>1377</v>
      </c>
      <c r="B261" s="45" t="s">
        <v>257</v>
      </c>
      <c r="C261" s="23">
        <v>15.3</v>
      </c>
      <c r="D261" s="23">
        <v>5.8</v>
      </c>
      <c r="E261" s="23">
        <v>17.8</v>
      </c>
      <c r="F261" s="23">
        <v>82.4</v>
      </c>
      <c r="G261" s="23">
        <v>45.3</v>
      </c>
      <c r="H261" s="23">
        <v>92.2</v>
      </c>
      <c r="I261" s="23">
        <v>0.9</v>
      </c>
      <c r="J261" s="23">
        <v>1.1000000000000001</v>
      </c>
      <c r="K261" s="23">
        <v>0.8</v>
      </c>
      <c r="L261" s="23">
        <v>13.5</v>
      </c>
      <c r="M261" s="23">
        <v>11.1</v>
      </c>
      <c r="N261" s="23">
        <v>14.2</v>
      </c>
      <c r="O261" s="23">
        <v>39.299999999999997</v>
      </c>
      <c r="P261" s="23">
        <v>49.5</v>
      </c>
      <c r="Q261" s="23">
        <v>36.700000000000003</v>
      </c>
      <c r="R261" s="23">
        <v>4.7</v>
      </c>
      <c r="S261" s="23">
        <v>11.6</v>
      </c>
      <c r="T261" s="23">
        <v>2.9</v>
      </c>
      <c r="U261" s="23">
        <v>10.3</v>
      </c>
      <c r="V261" s="23">
        <v>4.7</v>
      </c>
      <c r="W261" s="23">
        <v>11.8</v>
      </c>
      <c r="X261" s="23">
        <v>3.1</v>
      </c>
      <c r="Y261" s="23">
        <v>1.1000000000000001</v>
      </c>
      <c r="Z261" s="23">
        <v>3.6</v>
      </c>
      <c r="AA261" s="23">
        <v>0.4</v>
      </c>
      <c r="AB261" s="23">
        <v>0.5</v>
      </c>
      <c r="AC261" s="23">
        <v>0.4</v>
      </c>
      <c r="AD261" s="23">
        <v>12.7</v>
      </c>
      <c r="AE261" s="23">
        <v>0</v>
      </c>
      <c r="AF261" s="23">
        <v>16.100000000000001</v>
      </c>
      <c r="AG261" s="23">
        <v>14.5</v>
      </c>
      <c r="AH261" s="23">
        <v>15.3</v>
      </c>
      <c r="AI261" s="23">
        <v>14.3</v>
      </c>
      <c r="AJ261" s="23">
        <v>19</v>
      </c>
      <c r="AK261" s="23">
        <v>0.5</v>
      </c>
      <c r="AL261" s="23">
        <v>23.9</v>
      </c>
      <c r="AM261" s="23">
        <v>6.2</v>
      </c>
      <c r="AN261" s="23">
        <v>12.1</v>
      </c>
      <c r="AO261" s="23">
        <v>4.5999999999999996</v>
      </c>
      <c r="AP261" s="23">
        <v>0.9</v>
      </c>
      <c r="AQ261" s="23">
        <v>1.1000000000000001</v>
      </c>
      <c r="AR261" s="23">
        <v>0.8</v>
      </c>
      <c r="AS261" s="23">
        <v>89.1</v>
      </c>
      <c r="AT261" s="23">
        <v>78.400000000000006</v>
      </c>
      <c r="AU261" s="23">
        <v>91.9</v>
      </c>
    </row>
    <row r="262" spans="1:47" ht="15" x14ac:dyDescent="0.35">
      <c r="A262" s="13" t="s">
        <v>1378</v>
      </c>
      <c r="B262" s="45" t="s">
        <v>258</v>
      </c>
      <c r="C262" s="23">
        <v>14.8</v>
      </c>
      <c r="D262" s="23">
        <v>11.9</v>
      </c>
      <c r="E262" s="23">
        <v>17</v>
      </c>
      <c r="F262" s="23">
        <v>73.099999999999994</v>
      </c>
      <c r="G262" s="23">
        <v>55.9</v>
      </c>
      <c r="H262" s="23">
        <v>85.7</v>
      </c>
      <c r="I262" s="23">
        <v>1.4</v>
      </c>
      <c r="J262" s="23">
        <v>1.9</v>
      </c>
      <c r="K262" s="23">
        <v>1</v>
      </c>
      <c r="L262" s="23">
        <v>3.9</v>
      </c>
      <c r="M262" s="23">
        <v>2.8</v>
      </c>
      <c r="N262" s="23">
        <v>4.8</v>
      </c>
      <c r="O262" s="23">
        <v>43</v>
      </c>
      <c r="P262" s="23">
        <v>46.9</v>
      </c>
      <c r="Q262" s="23">
        <v>40.200000000000003</v>
      </c>
      <c r="R262" s="23">
        <v>3.8</v>
      </c>
      <c r="S262" s="23">
        <v>5.6</v>
      </c>
      <c r="T262" s="23">
        <v>2.4</v>
      </c>
      <c r="U262" s="23">
        <v>13.8</v>
      </c>
      <c r="V262" s="23">
        <v>5.4</v>
      </c>
      <c r="W262" s="23">
        <v>20</v>
      </c>
      <c r="X262" s="23">
        <v>2.7</v>
      </c>
      <c r="Y262" s="23">
        <v>1.7</v>
      </c>
      <c r="Z262" s="23">
        <v>3.5</v>
      </c>
      <c r="AA262" s="23">
        <v>1.4</v>
      </c>
      <c r="AB262" s="23">
        <v>3.2</v>
      </c>
      <c r="AC262" s="23">
        <v>0</v>
      </c>
      <c r="AD262" s="23">
        <v>11.8</v>
      </c>
      <c r="AE262" s="23">
        <v>1.1000000000000001</v>
      </c>
      <c r="AF262" s="23">
        <v>19.7</v>
      </c>
      <c r="AG262" s="23">
        <v>13.7</v>
      </c>
      <c r="AH262" s="23">
        <v>12.7</v>
      </c>
      <c r="AI262" s="23">
        <v>14.5</v>
      </c>
      <c r="AJ262" s="23">
        <v>47.3</v>
      </c>
      <c r="AK262" s="23">
        <v>3.9</v>
      </c>
      <c r="AL262" s="23">
        <v>79.2</v>
      </c>
      <c r="AM262" s="23">
        <v>9.1999999999999993</v>
      </c>
      <c r="AN262" s="23">
        <v>11.4</v>
      </c>
      <c r="AO262" s="23">
        <v>7.5</v>
      </c>
      <c r="AP262" s="23">
        <v>1</v>
      </c>
      <c r="AQ262" s="23">
        <v>0.4</v>
      </c>
      <c r="AR262" s="23">
        <v>1.4</v>
      </c>
      <c r="AS262" s="23">
        <v>84.8</v>
      </c>
      <c r="AT262" s="23">
        <v>81.900000000000006</v>
      </c>
      <c r="AU262" s="23">
        <v>87</v>
      </c>
    </row>
    <row r="263" spans="1:47" ht="15" x14ac:dyDescent="0.35">
      <c r="A263" s="13" t="s">
        <v>1379</v>
      </c>
      <c r="B263" s="45" t="s">
        <v>259</v>
      </c>
      <c r="C263" s="23">
        <v>6.9</v>
      </c>
      <c r="D263" s="23">
        <v>4</v>
      </c>
      <c r="E263" s="23">
        <v>11.8</v>
      </c>
      <c r="F263" s="23">
        <v>46.5</v>
      </c>
      <c r="G263" s="23">
        <v>33.299999999999997</v>
      </c>
      <c r="H263" s="23">
        <v>68.7</v>
      </c>
      <c r="I263" s="23">
        <v>0.9</v>
      </c>
      <c r="J263" s="23">
        <v>1</v>
      </c>
      <c r="K263" s="23">
        <v>0.7</v>
      </c>
      <c r="L263" s="23">
        <v>3.5</v>
      </c>
      <c r="M263" s="23">
        <v>4.4000000000000004</v>
      </c>
      <c r="N263" s="23">
        <v>2</v>
      </c>
      <c r="O263" s="23">
        <v>31.8</v>
      </c>
      <c r="P263" s="23">
        <v>27.5</v>
      </c>
      <c r="Q263" s="23">
        <v>38.9</v>
      </c>
      <c r="R263" s="23">
        <v>4.5999999999999996</v>
      </c>
      <c r="S263" s="23">
        <v>5.4</v>
      </c>
      <c r="T263" s="23">
        <v>3.3</v>
      </c>
      <c r="U263" s="23">
        <v>4.4000000000000004</v>
      </c>
      <c r="V263" s="23">
        <v>1.8</v>
      </c>
      <c r="W263" s="23">
        <v>8.6999999999999993</v>
      </c>
      <c r="X263" s="23">
        <v>1.9</v>
      </c>
      <c r="Y263" s="23">
        <v>1.7</v>
      </c>
      <c r="Z263" s="23">
        <v>2.2999999999999998</v>
      </c>
      <c r="AA263" s="23">
        <v>0.2</v>
      </c>
      <c r="AB263" s="23">
        <v>0.1</v>
      </c>
      <c r="AC263" s="23">
        <v>0.2</v>
      </c>
      <c r="AD263" s="23">
        <v>2</v>
      </c>
      <c r="AE263" s="23">
        <v>0.3</v>
      </c>
      <c r="AF263" s="23">
        <v>4.9000000000000004</v>
      </c>
      <c r="AG263" s="23">
        <v>13.7</v>
      </c>
      <c r="AH263" s="23">
        <v>12.5</v>
      </c>
      <c r="AI263" s="23">
        <v>15.7</v>
      </c>
      <c r="AJ263" s="23">
        <v>5.0999999999999996</v>
      </c>
      <c r="AK263" s="23">
        <v>0.4</v>
      </c>
      <c r="AL263" s="23">
        <v>13</v>
      </c>
      <c r="AM263" s="23">
        <v>11.3</v>
      </c>
      <c r="AN263" s="23">
        <v>12.1</v>
      </c>
      <c r="AO263" s="23">
        <v>10</v>
      </c>
      <c r="AP263" s="23">
        <v>0.9</v>
      </c>
      <c r="AQ263" s="23">
        <v>0.7</v>
      </c>
      <c r="AR263" s="23">
        <v>1.2</v>
      </c>
      <c r="AS263" s="23">
        <v>78</v>
      </c>
      <c r="AT263" s="23">
        <v>75.900000000000006</v>
      </c>
      <c r="AU263" s="23">
        <v>81.400000000000006</v>
      </c>
    </row>
    <row r="264" spans="1:47" ht="15" x14ac:dyDescent="0.35">
      <c r="A264" s="13" t="s">
        <v>1380</v>
      </c>
      <c r="B264" s="45" t="s">
        <v>260</v>
      </c>
      <c r="C264" s="23">
        <v>15.5</v>
      </c>
      <c r="D264" s="23">
        <v>7.9</v>
      </c>
      <c r="E264" s="23">
        <v>22.7</v>
      </c>
      <c r="F264" s="23">
        <v>65.8</v>
      </c>
      <c r="G264" s="23">
        <v>50.3</v>
      </c>
      <c r="H264" s="23">
        <v>80.7</v>
      </c>
      <c r="I264" s="23">
        <v>1.7</v>
      </c>
      <c r="J264" s="23">
        <v>2.6</v>
      </c>
      <c r="K264" s="23">
        <v>0.8</v>
      </c>
      <c r="L264" s="23">
        <v>1.6</v>
      </c>
      <c r="M264" s="23">
        <v>2</v>
      </c>
      <c r="N264" s="23">
        <v>1.1000000000000001</v>
      </c>
      <c r="O264" s="23">
        <v>29.9</v>
      </c>
      <c r="P264" s="23">
        <v>33.9</v>
      </c>
      <c r="Q264" s="23">
        <v>26.1</v>
      </c>
      <c r="R264" s="23">
        <v>6</v>
      </c>
      <c r="S264" s="23">
        <v>9.4</v>
      </c>
      <c r="T264" s="23">
        <v>2.8</v>
      </c>
      <c r="U264" s="23">
        <v>9.4</v>
      </c>
      <c r="V264" s="23">
        <v>0.9</v>
      </c>
      <c r="W264" s="23">
        <v>17.600000000000001</v>
      </c>
      <c r="X264" s="23">
        <v>2</v>
      </c>
      <c r="Y264" s="23">
        <v>0.9</v>
      </c>
      <c r="Z264" s="23">
        <v>3.1</v>
      </c>
      <c r="AA264" s="23">
        <v>0.7</v>
      </c>
      <c r="AB264" s="23">
        <v>0.6</v>
      </c>
      <c r="AC264" s="23">
        <v>0.8</v>
      </c>
      <c r="AD264" s="23">
        <v>3</v>
      </c>
      <c r="AE264" s="23">
        <v>0.9</v>
      </c>
      <c r="AF264" s="23">
        <v>5</v>
      </c>
      <c r="AG264" s="23">
        <v>12.9</v>
      </c>
      <c r="AH264" s="23">
        <v>12.9</v>
      </c>
      <c r="AI264" s="23">
        <v>12.9</v>
      </c>
      <c r="AJ264" s="23">
        <v>23.5</v>
      </c>
      <c r="AK264" s="23">
        <v>0.6</v>
      </c>
      <c r="AL264" s="23">
        <v>45.4</v>
      </c>
      <c r="AM264" s="23">
        <v>14.2</v>
      </c>
      <c r="AN264" s="23">
        <v>16.7</v>
      </c>
      <c r="AO264" s="23">
        <v>11.8</v>
      </c>
      <c r="AP264" s="23">
        <v>1</v>
      </c>
      <c r="AQ264" s="23">
        <v>0.6</v>
      </c>
      <c r="AR264" s="23">
        <v>1.4</v>
      </c>
      <c r="AS264" s="23">
        <v>78.099999999999994</v>
      </c>
      <c r="AT264" s="23">
        <v>73.099999999999994</v>
      </c>
      <c r="AU264" s="23">
        <v>82.9</v>
      </c>
    </row>
    <row r="265" spans="1:47" ht="15" x14ac:dyDescent="0.35">
      <c r="A265" s="13" t="s">
        <v>1381</v>
      </c>
      <c r="B265" s="45" t="s">
        <v>261</v>
      </c>
      <c r="C265" s="23">
        <v>16.600000000000001</v>
      </c>
      <c r="D265" s="23">
        <v>6.5</v>
      </c>
      <c r="E265" s="23">
        <v>25.9</v>
      </c>
      <c r="F265" s="23">
        <v>67.400000000000006</v>
      </c>
      <c r="G265" s="23">
        <v>47.1</v>
      </c>
      <c r="H265" s="23">
        <v>86</v>
      </c>
      <c r="I265" s="23">
        <v>2.4</v>
      </c>
      <c r="J265" s="23">
        <v>2.2999999999999998</v>
      </c>
      <c r="K265" s="23">
        <v>2.4</v>
      </c>
      <c r="L265" s="23">
        <v>0.5</v>
      </c>
      <c r="M265" s="23">
        <v>0.8</v>
      </c>
      <c r="N265" s="23">
        <v>0.3</v>
      </c>
      <c r="O265" s="23">
        <v>52.1</v>
      </c>
      <c r="P265" s="23">
        <v>31.9</v>
      </c>
      <c r="Q265" s="23">
        <v>70.599999999999994</v>
      </c>
      <c r="R265" s="23">
        <v>8.9</v>
      </c>
      <c r="S265" s="23">
        <v>8.6999999999999993</v>
      </c>
      <c r="T265" s="23">
        <v>9.1</v>
      </c>
      <c r="U265" s="23">
        <v>6</v>
      </c>
      <c r="V265" s="23">
        <v>1.1000000000000001</v>
      </c>
      <c r="W265" s="23">
        <v>10.5</v>
      </c>
      <c r="X265" s="23">
        <v>4.5999999999999996</v>
      </c>
      <c r="Y265" s="23">
        <v>2.7</v>
      </c>
      <c r="Z265" s="23">
        <v>6.3</v>
      </c>
      <c r="AA265" s="23">
        <v>0.9</v>
      </c>
      <c r="AB265" s="23">
        <v>0</v>
      </c>
      <c r="AC265" s="23">
        <v>1.7</v>
      </c>
      <c r="AD265" s="23">
        <v>24</v>
      </c>
      <c r="AE265" s="23">
        <v>1.5</v>
      </c>
      <c r="AF265" s="23">
        <v>44.8</v>
      </c>
      <c r="AG265" s="23">
        <v>13.5</v>
      </c>
      <c r="AH265" s="23">
        <v>11</v>
      </c>
      <c r="AI265" s="23">
        <v>15.7</v>
      </c>
      <c r="AJ265" s="23">
        <v>27.5</v>
      </c>
      <c r="AK265" s="23">
        <v>0.4</v>
      </c>
      <c r="AL265" s="23">
        <v>52.4</v>
      </c>
      <c r="AM265" s="23">
        <v>12.9</v>
      </c>
      <c r="AN265" s="23">
        <v>16.7</v>
      </c>
      <c r="AO265" s="23">
        <v>9.4</v>
      </c>
      <c r="AP265" s="23">
        <v>1.8</v>
      </c>
      <c r="AQ265" s="23">
        <v>2.7</v>
      </c>
      <c r="AR265" s="23">
        <v>1</v>
      </c>
      <c r="AS265" s="23">
        <v>92</v>
      </c>
      <c r="AT265" s="23">
        <v>86.3</v>
      </c>
      <c r="AU265" s="23">
        <v>97.2</v>
      </c>
    </row>
    <row r="266" spans="1:47" ht="15" x14ac:dyDescent="0.35">
      <c r="A266" s="13" t="s">
        <v>1382</v>
      </c>
      <c r="B266" s="45" t="s">
        <v>262</v>
      </c>
      <c r="C266" s="23">
        <v>29.5</v>
      </c>
      <c r="D266" s="23">
        <v>12.1</v>
      </c>
      <c r="E266" s="23">
        <v>36.5</v>
      </c>
      <c r="F266" s="23">
        <v>80</v>
      </c>
      <c r="G266" s="23">
        <v>57.8</v>
      </c>
      <c r="H266" s="23">
        <v>89</v>
      </c>
      <c r="I266" s="23">
        <v>1.3</v>
      </c>
      <c r="J266" s="23">
        <v>1</v>
      </c>
      <c r="K266" s="23">
        <v>1.4</v>
      </c>
      <c r="L266" s="23">
        <v>2.7</v>
      </c>
      <c r="M266" s="23">
        <v>7.8</v>
      </c>
      <c r="N266" s="23">
        <v>0.6</v>
      </c>
      <c r="O266" s="23">
        <v>33.700000000000003</v>
      </c>
      <c r="P266" s="23">
        <v>37.6</v>
      </c>
      <c r="Q266" s="23">
        <v>32.1</v>
      </c>
      <c r="R266" s="23">
        <v>3.7</v>
      </c>
      <c r="S266" s="23">
        <v>8.3000000000000007</v>
      </c>
      <c r="T266" s="23">
        <v>1.9</v>
      </c>
      <c r="U266" s="23">
        <v>30.2</v>
      </c>
      <c r="V266" s="23">
        <v>3.8</v>
      </c>
      <c r="W266" s="23">
        <v>40.9</v>
      </c>
      <c r="X266" s="23">
        <v>3.8</v>
      </c>
      <c r="Y266" s="23">
        <v>1.4</v>
      </c>
      <c r="Z266" s="23">
        <v>4.8</v>
      </c>
      <c r="AA266" s="23">
        <v>2.6</v>
      </c>
      <c r="AB266" s="23">
        <v>4.4000000000000004</v>
      </c>
      <c r="AC266" s="23">
        <v>1.8</v>
      </c>
      <c r="AD266" s="23">
        <v>14.8</v>
      </c>
      <c r="AE266" s="23">
        <v>1.6</v>
      </c>
      <c r="AF266" s="23">
        <v>20.2</v>
      </c>
      <c r="AG266" s="23">
        <v>11.3</v>
      </c>
      <c r="AH266" s="23">
        <v>8.8000000000000007</v>
      </c>
      <c r="AI266" s="23">
        <v>12.3</v>
      </c>
      <c r="AJ266" s="23">
        <v>52.6</v>
      </c>
      <c r="AK266" s="23">
        <v>2.2999999999999998</v>
      </c>
      <c r="AL266" s="23">
        <v>73.099999999999994</v>
      </c>
      <c r="AM266" s="23">
        <v>10.9</v>
      </c>
      <c r="AN266" s="23">
        <v>12.4</v>
      </c>
      <c r="AO266" s="23">
        <v>10.199999999999999</v>
      </c>
      <c r="AP266" s="23">
        <v>1.9</v>
      </c>
      <c r="AQ266" s="23">
        <v>0.7</v>
      </c>
      <c r="AR266" s="23">
        <v>2.4</v>
      </c>
      <c r="AS266" s="23">
        <v>91.5</v>
      </c>
      <c r="AT266" s="23">
        <v>84.4</v>
      </c>
      <c r="AU266" s="23">
        <v>94.3</v>
      </c>
    </row>
    <row r="267" spans="1:47" ht="15" x14ac:dyDescent="0.35">
      <c r="A267" s="13" t="s">
        <v>1383</v>
      </c>
      <c r="B267" s="45" t="s">
        <v>263</v>
      </c>
      <c r="C267" s="23">
        <v>25</v>
      </c>
      <c r="D267" s="23">
        <v>8.1999999999999993</v>
      </c>
      <c r="E267" s="23">
        <v>30.1</v>
      </c>
      <c r="F267" s="23">
        <v>77.099999999999994</v>
      </c>
      <c r="G267" s="23">
        <v>40.1</v>
      </c>
      <c r="H267" s="23">
        <v>88.4</v>
      </c>
      <c r="I267" s="23">
        <v>3.2</v>
      </c>
      <c r="J267" s="23">
        <v>0.7</v>
      </c>
      <c r="K267" s="23">
        <v>3.9</v>
      </c>
      <c r="L267" s="23">
        <v>2.9</v>
      </c>
      <c r="M267" s="23">
        <v>4.8</v>
      </c>
      <c r="N267" s="23">
        <v>2.2999999999999998</v>
      </c>
      <c r="O267" s="23">
        <v>59.5</v>
      </c>
      <c r="P267" s="23">
        <v>49.7</v>
      </c>
      <c r="Q267" s="23">
        <v>62.4</v>
      </c>
      <c r="R267" s="23">
        <v>15.3</v>
      </c>
      <c r="S267" s="23">
        <v>16.3</v>
      </c>
      <c r="T267" s="23">
        <v>14.9</v>
      </c>
      <c r="U267" s="23">
        <v>42.4</v>
      </c>
      <c r="V267" s="23">
        <v>0.7</v>
      </c>
      <c r="W267" s="23">
        <v>55.2</v>
      </c>
      <c r="X267" s="23">
        <v>6.2</v>
      </c>
      <c r="Y267" s="23">
        <v>0</v>
      </c>
      <c r="Z267" s="23">
        <v>8.1</v>
      </c>
      <c r="AA267" s="23">
        <v>1.7</v>
      </c>
      <c r="AB267" s="23">
        <v>0</v>
      </c>
      <c r="AC267" s="23">
        <v>2.2999999999999998</v>
      </c>
      <c r="AD267" s="23">
        <v>64.400000000000006</v>
      </c>
      <c r="AE267" s="23">
        <v>10.9</v>
      </c>
      <c r="AF267" s="23">
        <v>80.7</v>
      </c>
      <c r="AG267" s="23">
        <v>26.6</v>
      </c>
      <c r="AH267" s="23">
        <v>15.6</v>
      </c>
      <c r="AI267" s="23">
        <v>29.9</v>
      </c>
      <c r="AJ267" s="23">
        <v>59.6</v>
      </c>
      <c r="AK267" s="23">
        <v>0.7</v>
      </c>
      <c r="AL267" s="23">
        <v>77.599999999999994</v>
      </c>
      <c r="AM267" s="23">
        <v>9.5</v>
      </c>
      <c r="AN267" s="23">
        <v>5.4</v>
      </c>
      <c r="AO267" s="23">
        <v>10.8</v>
      </c>
      <c r="AP267" s="23">
        <v>2.9</v>
      </c>
      <c r="AQ267" s="23">
        <v>0.7</v>
      </c>
      <c r="AR267" s="23">
        <v>3.5</v>
      </c>
      <c r="AS267" s="23">
        <v>92.5</v>
      </c>
      <c r="AT267" s="23">
        <v>84.4</v>
      </c>
      <c r="AU267" s="23">
        <v>95</v>
      </c>
    </row>
    <row r="268" spans="1:47" ht="15" x14ac:dyDescent="0.35">
      <c r="A268" s="13" t="s">
        <v>1384</v>
      </c>
      <c r="B268" s="45" t="s">
        <v>264</v>
      </c>
      <c r="C268" s="23">
        <v>11.2</v>
      </c>
      <c r="D268" s="23">
        <v>4.9000000000000004</v>
      </c>
      <c r="E268" s="23">
        <v>21.4</v>
      </c>
      <c r="F268" s="23">
        <v>58</v>
      </c>
      <c r="G268" s="23">
        <v>42.2</v>
      </c>
      <c r="H268" s="23">
        <v>84.1</v>
      </c>
      <c r="I268" s="23">
        <v>1</v>
      </c>
      <c r="J268" s="23">
        <v>0.9</v>
      </c>
      <c r="K268" s="23">
        <v>1.1000000000000001</v>
      </c>
      <c r="L268" s="23">
        <v>1.3</v>
      </c>
      <c r="M268" s="23">
        <v>1.8</v>
      </c>
      <c r="N268" s="23">
        <v>0.6</v>
      </c>
      <c r="O268" s="23">
        <v>35.200000000000003</v>
      </c>
      <c r="P268" s="23">
        <v>27.9</v>
      </c>
      <c r="Q268" s="23">
        <v>47.3</v>
      </c>
      <c r="R268" s="23">
        <v>6.9</v>
      </c>
      <c r="S268" s="23">
        <v>7.6</v>
      </c>
      <c r="T268" s="23">
        <v>5.7</v>
      </c>
      <c r="U268" s="23">
        <v>10.7</v>
      </c>
      <c r="V268" s="23">
        <v>1.3</v>
      </c>
      <c r="W268" s="23">
        <v>26.2</v>
      </c>
      <c r="X268" s="23">
        <v>1</v>
      </c>
      <c r="Y268" s="23">
        <v>1.1000000000000001</v>
      </c>
      <c r="Z268" s="23">
        <v>0.9</v>
      </c>
      <c r="AA268" s="23">
        <v>0.1</v>
      </c>
      <c r="AB268" s="23">
        <v>0</v>
      </c>
      <c r="AC268" s="23">
        <v>0.4</v>
      </c>
      <c r="AD268" s="23">
        <v>7.9</v>
      </c>
      <c r="AE268" s="23">
        <v>0.4</v>
      </c>
      <c r="AF268" s="23">
        <v>20.100000000000001</v>
      </c>
      <c r="AG268" s="23">
        <v>13</v>
      </c>
      <c r="AH268" s="23">
        <v>13.5</v>
      </c>
      <c r="AI268" s="23">
        <v>12.2</v>
      </c>
      <c r="AJ268" s="23">
        <v>8.6999999999999993</v>
      </c>
      <c r="AK268" s="23">
        <v>0.4</v>
      </c>
      <c r="AL268" s="23">
        <v>22.4</v>
      </c>
      <c r="AM268" s="23">
        <v>12.8</v>
      </c>
      <c r="AN268" s="23">
        <v>14.3</v>
      </c>
      <c r="AO268" s="23">
        <v>10.199999999999999</v>
      </c>
      <c r="AP268" s="23">
        <v>0.3</v>
      </c>
      <c r="AQ268" s="23">
        <v>0.2</v>
      </c>
      <c r="AR268" s="23">
        <v>0.6</v>
      </c>
      <c r="AS268" s="23">
        <v>73.099999999999994</v>
      </c>
      <c r="AT268" s="23">
        <v>67</v>
      </c>
      <c r="AU268" s="23">
        <v>83.2</v>
      </c>
    </row>
    <row r="269" spans="1:47" ht="15" x14ac:dyDescent="0.35">
      <c r="A269" s="13" t="s">
        <v>1385</v>
      </c>
      <c r="B269" s="45" t="s">
        <v>265</v>
      </c>
      <c r="C269" s="23">
        <v>16</v>
      </c>
      <c r="D269" s="23">
        <v>11.5</v>
      </c>
      <c r="E269" s="23">
        <v>18.5</v>
      </c>
      <c r="F269" s="23">
        <v>75.8</v>
      </c>
      <c r="G269" s="23">
        <v>57.3</v>
      </c>
      <c r="H269" s="23">
        <v>86.2</v>
      </c>
      <c r="I269" s="23">
        <v>0.8</v>
      </c>
      <c r="J269" s="23">
        <v>0.8</v>
      </c>
      <c r="K269" s="23">
        <v>0.9</v>
      </c>
      <c r="L269" s="23">
        <v>4.8</v>
      </c>
      <c r="M269" s="23">
        <v>0.9</v>
      </c>
      <c r="N269" s="23">
        <v>7</v>
      </c>
      <c r="O269" s="23">
        <v>43.9</v>
      </c>
      <c r="P269" s="23">
        <v>40.799999999999997</v>
      </c>
      <c r="Q269" s="23">
        <v>45.7</v>
      </c>
      <c r="R269" s="23">
        <v>8.6999999999999993</v>
      </c>
      <c r="S269" s="23">
        <v>9.6999999999999993</v>
      </c>
      <c r="T269" s="23">
        <v>8.1</v>
      </c>
      <c r="U269" s="23">
        <v>24.2</v>
      </c>
      <c r="V269" s="23">
        <v>1.2</v>
      </c>
      <c r="W269" s="23">
        <v>37.299999999999997</v>
      </c>
      <c r="X269" s="23">
        <v>3.4</v>
      </c>
      <c r="Y269" s="23">
        <v>1.7</v>
      </c>
      <c r="Z269" s="23">
        <v>4.4000000000000004</v>
      </c>
      <c r="AA269" s="23">
        <v>0.3</v>
      </c>
      <c r="AB269" s="23">
        <v>0.6</v>
      </c>
      <c r="AC269" s="23">
        <v>0.1</v>
      </c>
      <c r="AD269" s="23">
        <v>18.600000000000001</v>
      </c>
      <c r="AE269" s="23">
        <v>1.2</v>
      </c>
      <c r="AF269" s="23">
        <v>28.4</v>
      </c>
      <c r="AG269" s="23">
        <v>12.2</v>
      </c>
      <c r="AH269" s="23">
        <v>7.6</v>
      </c>
      <c r="AI269" s="23">
        <v>14.8</v>
      </c>
      <c r="AJ269" s="23">
        <v>13.3</v>
      </c>
      <c r="AK269" s="23">
        <v>0.4</v>
      </c>
      <c r="AL269" s="23">
        <v>20.7</v>
      </c>
      <c r="AM269" s="23">
        <v>10.199999999999999</v>
      </c>
      <c r="AN269" s="23">
        <v>14.2</v>
      </c>
      <c r="AO269" s="23">
        <v>8</v>
      </c>
      <c r="AP269" s="23">
        <v>2.2000000000000002</v>
      </c>
      <c r="AQ269" s="23">
        <v>0.4</v>
      </c>
      <c r="AR269" s="23">
        <v>3.3</v>
      </c>
      <c r="AS269" s="23">
        <v>90.6</v>
      </c>
      <c r="AT269" s="23">
        <v>85.4</v>
      </c>
      <c r="AU269" s="23">
        <v>93.5</v>
      </c>
    </row>
    <row r="270" spans="1:47" ht="15" x14ac:dyDescent="0.35">
      <c r="A270" s="13" t="s">
        <v>1386</v>
      </c>
      <c r="B270" s="45" t="s">
        <v>266</v>
      </c>
      <c r="C270" s="23">
        <v>18.600000000000001</v>
      </c>
      <c r="D270" s="23">
        <v>7.9</v>
      </c>
      <c r="E270" s="23">
        <v>24.9</v>
      </c>
      <c r="F270" s="23">
        <v>73.7</v>
      </c>
      <c r="G270" s="23">
        <v>49.8</v>
      </c>
      <c r="H270" s="23">
        <v>88</v>
      </c>
      <c r="I270" s="23">
        <v>2</v>
      </c>
      <c r="J270" s="23">
        <v>3</v>
      </c>
      <c r="K270" s="23">
        <v>1.5</v>
      </c>
      <c r="L270" s="23">
        <v>4.4000000000000004</v>
      </c>
      <c r="M270" s="23">
        <v>1.5</v>
      </c>
      <c r="N270" s="23">
        <v>6.2</v>
      </c>
      <c r="O270" s="23">
        <v>52.8</v>
      </c>
      <c r="P270" s="23">
        <v>52.7</v>
      </c>
      <c r="Q270" s="23">
        <v>52.8</v>
      </c>
      <c r="R270" s="23">
        <v>14</v>
      </c>
      <c r="S270" s="23">
        <v>17.2</v>
      </c>
      <c r="T270" s="23">
        <v>12</v>
      </c>
      <c r="U270" s="23">
        <v>24.1</v>
      </c>
      <c r="V270" s="23">
        <v>6.4</v>
      </c>
      <c r="W270" s="23">
        <v>34.6</v>
      </c>
      <c r="X270" s="23">
        <v>5.5</v>
      </c>
      <c r="Y270" s="23">
        <v>2.5</v>
      </c>
      <c r="Z270" s="23">
        <v>7.3</v>
      </c>
      <c r="AA270" s="23">
        <v>2.2000000000000002</v>
      </c>
      <c r="AB270" s="23">
        <v>4.4000000000000004</v>
      </c>
      <c r="AC270" s="23">
        <v>0.9</v>
      </c>
      <c r="AD270" s="23">
        <v>38.200000000000003</v>
      </c>
      <c r="AE270" s="23">
        <v>11.8</v>
      </c>
      <c r="AF270" s="23">
        <v>54</v>
      </c>
      <c r="AG270" s="23">
        <v>18.2</v>
      </c>
      <c r="AH270" s="23">
        <v>19.2</v>
      </c>
      <c r="AI270" s="23">
        <v>17.600000000000001</v>
      </c>
      <c r="AJ270" s="23">
        <v>50.2</v>
      </c>
      <c r="AK270" s="23">
        <v>2</v>
      </c>
      <c r="AL270" s="23">
        <v>78.900000000000006</v>
      </c>
      <c r="AM270" s="23">
        <v>10.3</v>
      </c>
      <c r="AN270" s="23">
        <v>10.8</v>
      </c>
      <c r="AO270" s="23">
        <v>10</v>
      </c>
      <c r="AP270" s="23">
        <v>3.1</v>
      </c>
      <c r="AQ270" s="23">
        <v>1.5</v>
      </c>
      <c r="AR270" s="23">
        <v>4.0999999999999996</v>
      </c>
      <c r="AS270" s="23">
        <v>88.4</v>
      </c>
      <c r="AT270" s="23">
        <v>80.3</v>
      </c>
      <c r="AU270" s="23">
        <v>93.3</v>
      </c>
    </row>
    <row r="271" spans="1:47" ht="15" x14ac:dyDescent="0.35">
      <c r="A271" s="13" t="s">
        <v>1387</v>
      </c>
      <c r="B271" s="45" t="s">
        <v>267</v>
      </c>
      <c r="C271" s="23">
        <v>15.4</v>
      </c>
      <c r="D271" s="23">
        <v>12.1</v>
      </c>
      <c r="E271" s="23">
        <v>23.7</v>
      </c>
      <c r="F271" s="23">
        <v>62.1</v>
      </c>
      <c r="G271" s="23">
        <v>55.7</v>
      </c>
      <c r="H271" s="23">
        <v>78.8</v>
      </c>
      <c r="I271" s="23">
        <v>2</v>
      </c>
      <c r="J271" s="23">
        <v>1.8</v>
      </c>
      <c r="K271" s="23">
        <v>2.6</v>
      </c>
      <c r="L271" s="23">
        <v>5.5</v>
      </c>
      <c r="M271" s="23">
        <v>4.9000000000000004</v>
      </c>
      <c r="N271" s="23">
        <v>7.1</v>
      </c>
      <c r="O271" s="23">
        <v>37.799999999999997</v>
      </c>
      <c r="P271" s="23">
        <v>38.4</v>
      </c>
      <c r="Q271" s="23">
        <v>36.200000000000003</v>
      </c>
      <c r="R271" s="23">
        <v>11.4</v>
      </c>
      <c r="S271" s="23">
        <v>12.8</v>
      </c>
      <c r="T271" s="23">
        <v>7.6</v>
      </c>
      <c r="U271" s="23">
        <v>8.9</v>
      </c>
      <c r="V271" s="23">
        <v>6.5</v>
      </c>
      <c r="W271" s="23">
        <v>15.2</v>
      </c>
      <c r="X271" s="23">
        <v>3.2</v>
      </c>
      <c r="Y271" s="23">
        <v>2.8</v>
      </c>
      <c r="Z271" s="23">
        <v>4.4000000000000004</v>
      </c>
      <c r="AA271" s="23">
        <v>7</v>
      </c>
      <c r="AB271" s="23">
        <v>8.8000000000000007</v>
      </c>
      <c r="AC271" s="23">
        <v>2.5</v>
      </c>
      <c r="AD271" s="23">
        <v>4.9000000000000004</v>
      </c>
      <c r="AE271" s="23">
        <v>2.9</v>
      </c>
      <c r="AF271" s="23">
        <v>9.9</v>
      </c>
      <c r="AG271" s="23">
        <v>20.100000000000001</v>
      </c>
      <c r="AH271" s="23">
        <v>18.7</v>
      </c>
      <c r="AI271" s="23">
        <v>23.9</v>
      </c>
      <c r="AJ271" s="23">
        <v>5.8</v>
      </c>
      <c r="AK271" s="23">
        <v>2.5</v>
      </c>
      <c r="AL271" s="23">
        <v>14.1</v>
      </c>
      <c r="AM271" s="23">
        <v>16.7</v>
      </c>
      <c r="AN271" s="23">
        <v>16.5</v>
      </c>
      <c r="AO271" s="23">
        <v>17.100000000000001</v>
      </c>
      <c r="AP271" s="23">
        <v>0.9</v>
      </c>
      <c r="AQ271" s="23">
        <v>0.7</v>
      </c>
      <c r="AR271" s="23">
        <v>1.6</v>
      </c>
      <c r="AS271" s="23">
        <v>80.7</v>
      </c>
      <c r="AT271" s="23">
        <v>81.400000000000006</v>
      </c>
      <c r="AU271" s="23">
        <v>78.900000000000006</v>
      </c>
    </row>
    <row r="272" spans="1:47" ht="15" x14ac:dyDescent="0.35">
      <c r="A272" s="13" t="s">
        <v>1388</v>
      </c>
      <c r="B272" s="45" t="s">
        <v>268</v>
      </c>
      <c r="C272" s="23">
        <v>23.3</v>
      </c>
      <c r="D272" s="23">
        <v>15.8</v>
      </c>
      <c r="E272" s="23">
        <v>25.9</v>
      </c>
      <c r="F272" s="23">
        <v>79.099999999999994</v>
      </c>
      <c r="G272" s="23">
        <v>60.6</v>
      </c>
      <c r="H272" s="23">
        <v>85.7</v>
      </c>
      <c r="I272" s="23">
        <v>1.2</v>
      </c>
      <c r="J272" s="23">
        <v>2</v>
      </c>
      <c r="K272" s="23">
        <v>1</v>
      </c>
      <c r="L272" s="23">
        <v>0.3</v>
      </c>
      <c r="M272" s="23">
        <v>1.1000000000000001</v>
      </c>
      <c r="N272" s="23">
        <v>0</v>
      </c>
      <c r="O272" s="23">
        <v>72.900000000000006</v>
      </c>
      <c r="P272" s="23">
        <v>55.2</v>
      </c>
      <c r="Q272" s="23">
        <v>79.2</v>
      </c>
      <c r="R272" s="23">
        <v>4.9000000000000004</v>
      </c>
      <c r="S272" s="23">
        <v>11.3</v>
      </c>
      <c r="T272" s="23">
        <v>2.6</v>
      </c>
      <c r="U272" s="23">
        <v>37.799999999999997</v>
      </c>
      <c r="V272" s="23">
        <v>8.8000000000000007</v>
      </c>
      <c r="W272" s="23">
        <v>48.2</v>
      </c>
      <c r="X272" s="23">
        <v>5.2</v>
      </c>
      <c r="Y272" s="23">
        <v>5.2</v>
      </c>
      <c r="Z272" s="23">
        <v>5.2</v>
      </c>
      <c r="AA272" s="23">
        <v>13.1</v>
      </c>
      <c r="AB272" s="23">
        <v>23</v>
      </c>
      <c r="AC272" s="23">
        <v>9.6</v>
      </c>
      <c r="AD272" s="23">
        <v>32.200000000000003</v>
      </c>
      <c r="AE272" s="23">
        <v>7.2</v>
      </c>
      <c r="AF272" s="23">
        <v>41.2</v>
      </c>
      <c r="AG272" s="23">
        <v>11.7</v>
      </c>
      <c r="AH272" s="23">
        <v>13.3</v>
      </c>
      <c r="AI272" s="23">
        <v>11.2</v>
      </c>
      <c r="AJ272" s="23">
        <v>63.6</v>
      </c>
      <c r="AK272" s="23">
        <v>10.6</v>
      </c>
      <c r="AL272" s="23">
        <v>82.4</v>
      </c>
      <c r="AM272" s="23">
        <v>13.3</v>
      </c>
      <c r="AN272" s="23">
        <v>14.4</v>
      </c>
      <c r="AO272" s="23">
        <v>12.9</v>
      </c>
      <c r="AP272" s="23">
        <v>0.4</v>
      </c>
      <c r="AQ272" s="23">
        <v>0.5</v>
      </c>
      <c r="AR272" s="23">
        <v>0.3</v>
      </c>
      <c r="AS272" s="23">
        <v>92.8</v>
      </c>
      <c r="AT272" s="23">
        <v>84.2</v>
      </c>
      <c r="AU272" s="23">
        <v>95.8</v>
      </c>
    </row>
    <row r="273" spans="1:47" ht="15" x14ac:dyDescent="0.35">
      <c r="A273" s="13" t="s">
        <v>1389</v>
      </c>
      <c r="B273" s="45" t="s">
        <v>269</v>
      </c>
      <c r="C273" s="23">
        <v>15.7</v>
      </c>
      <c r="D273" s="23">
        <v>6.3</v>
      </c>
      <c r="E273" s="23">
        <v>23.6</v>
      </c>
      <c r="F273" s="23">
        <v>66.3</v>
      </c>
      <c r="G273" s="23">
        <v>45.2</v>
      </c>
      <c r="H273" s="23">
        <v>84.1</v>
      </c>
      <c r="I273" s="23">
        <v>1.2</v>
      </c>
      <c r="J273" s="23">
        <v>1</v>
      </c>
      <c r="K273" s="23">
        <v>1.5</v>
      </c>
      <c r="L273" s="23">
        <v>5.7</v>
      </c>
      <c r="M273" s="23">
        <v>9</v>
      </c>
      <c r="N273" s="23">
        <v>2.8</v>
      </c>
      <c r="O273" s="23">
        <v>35.6</v>
      </c>
      <c r="P273" s="23">
        <v>29.7</v>
      </c>
      <c r="Q273" s="23">
        <v>40.5</v>
      </c>
      <c r="R273" s="23">
        <v>5.5</v>
      </c>
      <c r="S273" s="23">
        <v>7</v>
      </c>
      <c r="T273" s="23">
        <v>4.2</v>
      </c>
      <c r="U273" s="23">
        <v>19.7</v>
      </c>
      <c r="V273" s="23">
        <v>4.0999999999999996</v>
      </c>
      <c r="W273" s="23">
        <v>32.799999999999997</v>
      </c>
      <c r="X273" s="23">
        <v>3.8</v>
      </c>
      <c r="Y273" s="23">
        <v>1.7</v>
      </c>
      <c r="Z273" s="23">
        <v>5.7</v>
      </c>
      <c r="AA273" s="23">
        <v>0.4</v>
      </c>
      <c r="AB273" s="23">
        <v>0.4</v>
      </c>
      <c r="AC273" s="23">
        <v>0.4</v>
      </c>
      <c r="AD273" s="23">
        <v>5.3</v>
      </c>
      <c r="AE273" s="23">
        <v>0.4</v>
      </c>
      <c r="AF273" s="23">
        <v>9.5</v>
      </c>
      <c r="AG273" s="23">
        <v>13.5</v>
      </c>
      <c r="AH273" s="23">
        <v>12.1</v>
      </c>
      <c r="AI273" s="23">
        <v>14.7</v>
      </c>
      <c r="AJ273" s="23">
        <v>16</v>
      </c>
      <c r="AK273" s="23">
        <v>0.6</v>
      </c>
      <c r="AL273" s="23">
        <v>29.1</v>
      </c>
      <c r="AM273" s="23">
        <v>10.7</v>
      </c>
      <c r="AN273" s="23">
        <v>13.1</v>
      </c>
      <c r="AO273" s="23">
        <v>8.6</v>
      </c>
      <c r="AP273" s="23">
        <v>2.2999999999999998</v>
      </c>
      <c r="AQ273" s="23">
        <v>1</v>
      </c>
      <c r="AR273" s="23">
        <v>3.4</v>
      </c>
      <c r="AS273" s="23">
        <v>90.2</v>
      </c>
      <c r="AT273" s="23">
        <v>86.7</v>
      </c>
      <c r="AU273" s="23">
        <v>93.1</v>
      </c>
    </row>
    <row r="274" spans="1:47" ht="15" x14ac:dyDescent="0.35">
      <c r="A274" s="13" t="s">
        <v>1390</v>
      </c>
      <c r="B274" s="45" t="s">
        <v>270</v>
      </c>
      <c r="C274" s="23">
        <v>18.600000000000001</v>
      </c>
      <c r="D274" s="23">
        <v>7.8</v>
      </c>
      <c r="E274" s="23">
        <v>23.8</v>
      </c>
      <c r="F274" s="23">
        <v>74.2</v>
      </c>
      <c r="G274" s="23">
        <v>51.6</v>
      </c>
      <c r="H274" s="23">
        <v>85.1</v>
      </c>
      <c r="I274" s="23">
        <v>2.2000000000000002</v>
      </c>
      <c r="J274" s="23">
        <v>1.7</v>
      </c>
      <c r="K274" s="23">
        <v>2.5</v>
      </c>
      <c r="L274" s="23">
        <v>1.1000000000000001</v>
      </c>
      <c r="M274" s="23">
        <v>0.7</v>
      </c>
      <c r="N274" s="23">
        <v>1.2</v>
      </c>
      <c r="O274" s="23">
        <v>25.8</v>
      </c>
      <c r="P274" s="23">
        <v>15.9</v>
      </c>
      <c r="Q274" s="23">
        <v>30.6</v>
      </c>
      <c r="R274" s="23">
        <v>10.1</v>
      </c>
      <c r="S274" s="23">
        <v>13.4</v>
      </c>
      <c r="T274" s="23">
        <v>8.5</v>
      </c>
      <c r="U274" s="23">
        <v>12.6</v>
      </c>
      <c r="V274" s="23">
        <v>6.3</v>
      </c>
      <c r="W274" s="23">
        <v>15.6</v>
      </c>
      <c r="X274" s="23">
        <v>5.4</v>
      </c>
      <c r="Y274" s="23">
        <v>2</v>
      </c>
      <c r="Z274" s="23">
        <v>7.1</v>
      </c>
      <c r="AA274" s="23">
        <v>0.4</v>
      </c>
      <c r="AB274" s="23">
        <v>0.4</v>
      </c>
      <c r="AC274" s="23">
        <v>0.5</v>
      </c>
      <c r="AD274" s="23">
        <v>10.199999999999999</v>
      </c>
      <c r="AE274" s="23">
        <v>2.1</v>
      </c>
      <c r="AF274" s="23">
        <v>14</v>
      </c>
      <c r="AG274" s="23">
        <v>13.1</v>
      </c>
      <c r="AH274" s="23">
        <v>10.199999999999999</v>
      </c>
      <c r="AI274" s="23">
        <v>14.5</v>
      </c>
      <c r="AJ274" s="23">
        <v>30.3</v>
      </c>
      <c r="AK274" s="23">
        <v>0.5</v>
      </c>
      <c r="AL274" s="23">
        <v>44.7</v>
      </c>
      <c r="AM274" s="23">
        <v>9.3000000000000007</v>
      </c>
      <c r="AN274" s="23">
        <v>10</v>
      </c>
      <c r="AO274" s="23">
        <v>9</v>
      </c>
      <c r="AP274" s="23">
        <v>3.2</v>
      </c>
      <c r="AQ274" s="23">
        <v>3.2</v>
      </c>
      <c r="AR274" s="23">
        <v>3.2</v>
      </c>
      <c r="AS274" s="23">
        <v>87.1</v>
      </c>
      <c r="AT274" s="23">
        <v>84.5</v>
      </c>
      <c r="AU274" s="23">
        <v>88.4</v>
      </c>
    </row>
    <row r="275" spans="1:47" ht="15" x14ac:dyDescent="0.35">
      <c r="A275" s="13" t="s">
        <v>1391</v>
      </c>
      <c r="B275" s="45" t="s">
        <v>271</v>
      </c>
      <c r="C275" s="23">
        <v>15.6</v>
      </c>
      <c r="D275" s="23">
        <v>12.2</v>
      </c>
      <c r="E275" s="23">
        <v>16.8</v>
      </c>
      <c r="F275" s="23">
        <v>73.900000000000006</v>
      </c>
      <c r="G275" s="23">
        <v>51.9</v>
      </c>
      <c r="H275" s="23">
        <v>81.900000000000006</v>
      </c>
      <c r="I275" s="23">
        <v>1</v>
      </c>
      <c r="J275" s="23">
        <v>1.7</v>
      </c>
      <c r="K275" s="23">
        <v>0.8</v>
      </c>
      <c r="L275" s="23">
        <v>5.6</v>
      </c>
      <c r="M275" s="23">
        <v>0.8</v>
      </c>
      <c r="N275" s="23">
        <v>7.4</v>
      </c>
      <c r="O275" s="23">
        <v>61</v>
      </c>
      <c r="P275" s="23">
        <v>52.7</v>
      </c>
      <c r="Q275" s="23">
        <v>64</v>
      </c>
      <c r="R275" s="23">
        <v>2.4</v>
      </c>
      <c r="S275" s="23">
        <v>2.5</v>
      </c>
      <c r="T275" s="23">
        <v>2.2999999999999998</v>
      </c>
      <c r="U275" s="23">
        <v>10.3</v>
      </c>
      <c r="V275" s="23">
        <v>5.0999999999999996</v>
      </c>
      <c r="W275" s="23">
        <v>12.2</v>
      </c>
      <c r="X275" s="23">
        <v>2.7</v>
      </c>
      <c r="Y275" s="23">
        <v>2.5</v>
      </c>
      <c r="Z275" s="23">
        <v>2.8</v>
      </c>
      <c r="AA275" s="23">
        <v>0.1</v>
      </c>
      <c r="AB275" s="23">
        <v>0.4</v>
      </c>
      <c r="AC275" s="23">
        <v>0</v>
      </c>
      <c r="AD275" s="23">
        <v>7</v>
      </c>
      <c r="AE275" s="23">
        <v>0.8</v>
      </c>
      <c r="AF275" s="23">
        <v>9.3000000000000007</v>
      </c>
      <c r="AG275" s="23">
        <v>12</v>
      </c>
      <c r="AH275" s="23">
        <v>11.8</v>
      </c>
      <c r="AI275" s="23">
        <v>12</v>
      </c>
      <c r="AJ275" s="23">
        <v>50.3</v>
      </c>
      <c r="AK275" s="23">
        <v>3.4</v>
      </c>
      <c r="AL275" s="23">
        <v>67.400000000000006</v>
      </c>
      <c r="AM275" s="23">
        <v>9.6</v>
      </c>
      <c r="AN275" s="23">
        <v>11.8</v>
      </c>
      <c r="AO275" s="23">
        <v>8.8000000000000007</v>
      </c>
      <c r="AP275" s="23">
        <v>0.9</v>
      </c>
      <c r="AQ275" s="23">
        <v>0.4</v>
      </c>
      <c r="AR275" s="23">
        <v>1.1000000000000001</v>
      </c>
      <c r="AS275" s="23">
        <v>91.1</v>
      </c>
      <c r="AT275" s="23">
        <v>83.1</v>
      </c>
      <c r="AU275" s="23">
        <v>94</v>
      </c>
    </row>
    <row r="276" spans="1:47" ht="15" x14ac:dyDescent="0.35">
      <c r="A276" s="13" t="s">
        <v>1392</v>
      </c>
      <c r="B276" s="45" t="s">
        <v>272</v>
      </c>
      <c r="C276" s="23">
        <v>17.899999999999999</v>
      </c>
      <c r="D276" s="23">
        <v>6.1</v>
      </c>
      <c r="E276" s="23">
        <v>19.2</v>
      </c>
      <c r="F276" s="23">
        <v>75.7</v>
      </c>
      <c r="G276" s="23">
        <v>40.4</v>
      </c>
      <c r="H276" s="23">
        <v>79.5</v>
      </c>
      <c r="I276" s="23">
        <v>1.6</v>
      </c>
      <c r="J276" s="23">
        <v>1.2</v>
      </c>
      <c r="K276" s="23">
        <v>1.7</v>
      </c>
      <c r="L276" s="23">
        <v>4</v>
      </c>
      <c r="M276" s="23">
        <v>6.1</v>
      </c>
      <c r="N276" s="23">
        <v>3.7</v>
      </c>
      <c r="O276" s="23">
        <v>43.3</v>
      </c>
      <c r="P276" s="23">
        <v>30.3</v>
      </c>
      <c r="Q276" s="23">
        <v>44.7</v>
      </c>
      <c r="R276" s="23">
        <v>5</v>
      </c>
      <c r="S276" s="23">
        <v>9.8000000000000007</v>
      </c>
      <c r="T276" s="23">
        <v>4.5</v>
      </c>
      <c r="U276" s="23">
        <v>20.5</v>
      </c>
      <c r="V276" s="23">
        <v>8.6</v>
      </c>
      <c r="W276" s="23">
        <v>21.8</v>
      </c>
      <c r="X276" s="23">
        <v>2.8</v>
      </c>
      <c r="Y276" s="23">
        <v>1.2</v>
      </c>
      <c r="Z276" s="23">
        <v>3</v>
      </c>
      <c r="AA276" s="23">
        <v>0.1</v>
      </c>
      <c r="AB276" s="23">
        <v>0.6</v>
      </c>
      <c r="AC276" s="23">
        <v>0.1</v>
      </c>
      <c r="AD276" s="23">
        <v>10.8</v>
      </c>
      <c r="AE276" s="23">
        <v>0.9</v>
      </c>
      <c r="AF276" s="23">
        <v>11.9</v>
      </c>
      <c r="AG276" s="23">
        <v>15.4</v>
      </c>
      <c r="AH276" s="23">
        <v>14.1</v>
      </c>
      <c r="AI276" s="23">
        <v>15.5</v>
      </c>
      <c r="AJ276" s="23">
        <v>34.4</v>
      </c>
      <c r="AK276" s="23">
        <v>2.4</v>
      </c>
      <c r="AL276" s="23">
        <v>37.799999999999997</v>
      </c>
      <c r="AM276" s="23">
        <v>11</v>
      </c>
      <c r="AN276" s="23">
        <v>18.3</v>
      </c>
      <c r="AO276" s="23">
        <v>10.199999999999999</v>
      </c>
      <c r="AP276" s="23">
        <v>2.1</v>
      </c>
      <c r="AQ276" s="23">
        <v>0.6</v>
      </c>
      <c r="AR276" s="23">
        <v>2.2000000000000002</v>
      </c>
      <c r="AS276" s="23">
        <v>92</v>
      </c>
      <c r="AT276" s="23">
        <v>79.8</v>
      </c>
      <c r="AU276" s="23">
        <v>93.3</v>
      </c>
    </row>
    <row r="277" spans="1:47" ht="15" x14ac:dyDescent="0.35">
      <c r="A277" s="13" t="s">
        <v>1393</v>
      </c>
      <c r="B277" s="45" t="s">
        <v>273</v>
      </c>
      <c r="C277" s="23">
        <v>11.1</v>
      </c>
      <c r="D277" s="23">
        <v>5</v>
      </c>
      <c r="E277" s="23">
        <v>17.7</v>
      </c>
      <c r="F277" s="23">
        <v>63.9</v>
      </c>
      <c r="G277" s="23">
        <v>48.2</v>
      </c>
      <c r="H277" s="23">
        <v>80.7</v>
      </c>
      <c r="I277" s="23">
        <v>2.5</v>
      </c>
      <c r="J277" s="23">
        <v>1.8</v>
      </c>
      <c r="K277" s="23">
        <v>3.3</v>
      </c>
      <c r="L277" s="23">
        <v>0.5</v>
      </c>
      <c r="M277" s="23">
        <v>0.8</v>
      </c>
      <c r="N277" s="23">
        <v>0.1</v>
      </c>
      <c r="O277" s="23">
        <v>20.9</v>
      </c>
      <c r="P277" s="23">
        <v>19.2</v>
      </c>
      <c r="Q277" s="23">
        <v>22.7</v>
      </c>
      <c r="R277" s="23">
        <v>10</v>
      </c>
      <c r="S277" s="23">
        <v>12.7</v>
      </c>
      <c r="T277" s="23">
        <v>7.1</v>
      </c>
      <c r="U277" s="23">
        <v>11.8</v>
      </c>
      <c r="V277" s="23">
        <v>6.4</v>
      </c>
      <c r="W277" s="23">
        <v>17.5</v>
      </c>
      <c r="X277" s="23">
        <v>5.0999999999999996</v>
      </c>
      <c r="Y277" s="23">
        <v>3.6</v>
      </c>
      <c r="Z277" s="23">
        <v>6.8</v>
      </c>
      <c r="AA277" s="23">
        <v>0.8</v>
      </c>
      <c r="AB277" s="23">
        <v>0.8</v>
      </c>
      <c r="AC277" s="23">
        <v>0.8</v>
      </c>
      <c r="AD277" s="23">
        <v>9.9</v>
      </c>
      <c r="AE277" s="23">
        <v>0.8</v>
      </c>
      <c r="AF277" s="23">
        <v>19.7</v>
      </c>
      <c r="AG277" s="23">
        <v>13.5</v>
      </c>
      <c r="AH277" s="23">
        <v>12.6</v>
      </c>
      <c r="AI277" s="23">
        <v>14.5</v>
      </c>
      <c r="AJ277" s="23">
        <v>5.3</v>
      </c>
      <c r="AK277" s="23">
        <v>1</v>
      </c>
      <c r="AL277" s="23">
        <v>9.8000000000000007</v>
      </c>
      <c r="AM277" s="23">
        <v>11.4</v>
      </c>
      <c r="AN277" s="23">
        <v>11.4</v>
      </c>
      <c r="AO277" s="23">
        <v>11.4</v>
      </c>
      <c r="AP277" s="23">
        <v>6.1</v>
      </c>
      <c r="AQ277" s="23">
        <v>5.2</v>
      </c>
      <c r="AR277" s="23">
        <v>7.1</v>
      </c>
      <c r="AS277" s="23">
        <v>88.9</v>
      </c>
      <c r="AT277" s="23">
        <v>86.8</v>
      </c>
      <c r="AU277" s="23">
        <v>91.2</v>
      </c>
    </row>
    <row r="278" spans="1:47" ht="15" x14ac:dyDescent="0.35">
      <c r="A278" s="13" t="s">
        <v>1394</v>
      </c>
      <c r="B278" s="45" t="s">
        <v>274</v>
      </c>
      <c r="C278" s="23">
        <v>11.9</v>
      </c>
      <c r="D278" s="23">
        <v>7.9</v>
      </c>
      <c r="E278" s="23">
        <v>14.7</v>
      </c>
      <c r="F278" s="23">
        <v>67.099999999999994</v>
      </c>
      <c r="G278" s="23">
        <v>49.6</v>
      </c>
      <c r="H278" s="23">
        <v>79.5</v>
      </c>
      <c r="I278" s="23">
        <v>1.7</v>
      </c>
      <c r="J278" s="23">
        <v>1.6</v>
      </c>
      <c r="K278" s="23">
        <v>1.7</v>
      </c>
      <c r="L278" s="23">
        <v>4.7</v>
      </c>
      <c r="M278" s="23">
        <v>7.1</v>
      </c>
      <c r="N278" s="23">
        <v>3</v>
      </c>
      <c r="O278" s="23">
        <v>29.6</v>
      </c>
      <c r="P278" s="23">
        <v>24.8</v>
      </c>
      <c r="Q278" s="23">
        <v>33</v>
      </c>
      <c r="R278" s="23">
        <v>6.8</v>
      </c>
      <c r="S278" s="23">
        <v>9.4</v>
      </c>
      <c r="T278" s="23">
        <v>5</v>
      </c>
      <c r="U278" s="23">
        <v>13.3</v>
      </c>
      <c r="V278" s="23">
        <v>1.9</v>
      </c>
      <c r="W278" s="23">
        <v>21.3</v>
      </c>
      <c r="X278" s="23">
        <v>4.9000000000000004</v>
      </c>
      <c r="Y278" s="23">
        <v>3.1</v>
      </c>
      <c r="Z278" s="23">
        <v>6.2</v>
      </c>
      <c r="AA278" s="23">
        <v>0.2</v>
      </c>
      <c r="AB278" s="23">
        <v>0.2</v>
      </c>
      <c r="AC278" s="23">
        <v>0.2</v>
      </c>
      <c r="AD278" s="23">
        <v>1.4</v>
      </c>
      <c r="AE278" s="23">
        <v>0.3</v>
      </c>
      <c r="AF278" s="23">
        <v>2.2000000000000002</v>
      </c>
      <c r="AG278" s="23">
        <v>15.5</v>
      </c>
      <c r="AH278" s="23">
        <v>13.9</v>
      </c>
      <c r="AI278" s="23">
        <v>16.600000000000001</v>
      </c>
      <c r="AJ278" s="23">
        <v>4</v>
      </c>
      <c r="AK278" s="23">
        <v>1</v>
      </c>
      <c r="AL278" s="23">
        <v>6.2</v>
      </c>
      <c r="AM278" s="23">
        <v>10</v>
      </c>
      <c r="AN278" s="23">
        <v>11.8</v>
      </c>
      <c r="AO278" s="23">
        <v>8.8000000000000007</v>
      </c>
      <c r="AP278" s="23">
        <v>3</v>
      </c>
      <c r="AQ278" s="23">
        <v>1.9</v>
      </c>
      <c r="AR278" s="23">
        <v>3.8</v>
      </c>
      <c r="AS278" s="23">
        <v>78.3</v>
      </c>
      <c r="AT278" s="23">
        <v>72.3</v>
      </c>
      <c r="AU278" s="23">
        <v>82.6</v>
      </c>
    </row>
    <row r="279" spans="1:47" ht="15" x14ac:dyDescent="0.35">
      <c r="A279" s="13" t="s">
        <v>1395</v>
      </c>
      <c r="B279" s="45" t="s">
        <v>275</v>
      </c>
      <c r="C279" s="23">
        <v>14.1</v>
      </c>
      <c r="D279" s="23">
        <v>7.6</v>
      </c>
      <c r="E279" s="23">
        <v>19.2</v>
      </c>
      <c r="F279" s="23">
        <v>69.900000000000006</v>
      </c>
      <c r="G279" s="23">
        <v>50.9</v>
      </c>
      <c r="H279" s="23">
        <v>84.9</v>
      </c>
      <c r="I279" s="23">
        <v>0.8</v>
      </c>
      <c r="J279" s="23">
        <v>0.7</v>
      </c>
      <c r="K279" s="23">
        <v>0.8</v>
      </c>
      <c r="L279" s="23">
        <v>5.4</v>
      </c>
      <c r="M279" s="23">
        <v>4.8</v>
      </c>
      <c r="N279" s="23">
        <v>5.8</v>
      </c>
      <c r="O279" s="23">
        <v>52.1</v>
      </c>
      <c r="P279" s="23">
        <v>33.200000000000003</v>
      </c>
      <c r="Q279" s="23">
        <v>67.099999999999994</v>
      </c>
      <c r="R279" s="23">
        <v>4.7</v>
      </c>
      <c r="S279" s="23">
        <v>8.3000000000000007</v>
      </c>
      <c r="T279" s="23">
        <v>1.9</v>
      </c>
      <c r="U279" s="23">
        <v>10.7</v>
      </c>
      <c r="V279" s="23">
        <v>1.7</v>
      </c>
      <c r="W279" s="23">
        <v>17.8</v>
      </c>
      <c r="X279" s="23">
        <v>0.9</v>
      </c>
      <c r="Y279" s="23">
        <v>0</v>
      </c>
      <c r="Z279" s="23">
        <v>1.6</v>
      </c>
      <c r="AA279" s="23">
        <v>0.9</v>
      </c>
      <c r="AB279" s="23">
        <v>1</v>
      </c>
      <c r="AC279" s="23">
        <v>0.8</v>
      </c>
      <c r="AD279" s="23">
        <v>6</v>
      </c>
      <c r="AE279" s="23">
        <v>2.1</v>
      </c>
      <c r="AF279" s="23">
        <v>9</v>
      </c>
      <c r="AG279" s="23">
        <v>12.1</v>
      </c>
      <c r="AH279" s="23">
        <v>11.4</v>
      </c>
      <c r="AI279" s="23">
        <v>12.6</v>
      </c>
      <c r="AJ279" s="23">
        <v>25.2</v>
      </c>
      <c r="AK279" s="23">
        <v>0.7</v>
      </c>
      <c r="AL279" s="23">
        <v>44.7</v>
      </c>
      <c r="AM279" s="23">
        <v>6.1</v>
      </c>
      <c r="AN279" s="23">
        <v>6.6</v>
      </c>
      <c r="AO279" s="23">
        <v>5.8</v>
      </c>
      <c r="AP279" s="23">
        <v>1.1000000000000001</v>
      </c>
      <c r="AQ279" s="23">
        <v>0.3</v>
      </c>
      <c r="AR279" s="23">
        <v>1.6</v>
      </c>
      <c r="AS279" s="23">
        <v>89.6</v>
      </c>
      <c r="AT279" s="23">
        <v>84.1</v>
      </c>
      <c r="AU279" s="23">
        <v>94</v>
      </c>
    </row>
    <row r="280" spans="1:47" ht="15" x14ac:dyDescent="0.35">
      <c r="A280" s="13" t="s">
        <v>1396</v>
      </c>
      <c r="B280" s="45" t="s">
        <v>276</v>
      </c>
      <c r="C280" s="23">
        <v>24.3</v>
      </c>
      <c r="D280" s="23">
        <v>14.2</v>
      </c>
      <c r="E280" s="23">
        <v>26.9</v>
      </c>
      <c r="F280" s="23">
        <v>82.5</v>
      </c>
      <c r="G280" s="23">
        <v>57.8</v>
      </c>
      <c r="H280" s="23">
        <v>88.9</v>
      </c>
      <c r="I280" s="23">
        <v>1.3</v>
      </c>
      <c r="J280" s="23">
        <v>1.2</v>
      </c>
      <c r="K280" s="23">
        <v>1.4</v>
      </c>
      <c r="L280" s="23">
        <v>2.6</v>
      </c>
      <c r="M280" s="23">
        <v>0</v>
      </c>
      <c r="N280" s="23">
        <v>3.2</v>
      </c>
      <c r="O280" s="23">
        <v>39.799999999999997</v>
      </c>
      <c r="P280" s="23">
        <v>28.8</v>
      </c>
      <c r="Q280" s="23">
        <v>42.6</v>
      </c>
      <c r="R280" s="23">
        <v>2.9</v>
      </c>
      <c r="S280" s="23">
        <v>4.9000000000000004</v>
      </c>
      <c r="T280" s="23">
        <v>2.2999999999999998</v>
      </c>
      <c r="U280" s="23">
        <v>20.399999999999999</v>
      </c>
      <c r="V280" s="23">
        <v>18</v>
      </c>
      <c r="W280" s="23">
        <v>21</v>
      </c>
      <c r="X280" s="23">
        <v>4.4000000000000004</v>
      </c>
      <c r="Y280" s="23">
        <v>2.2999999999999998</v>
      </c>
      <c r="Z280" s="23">
        <v>5</v>
      </c>
      <c r="AA280" s="23">
        <v>2.2999999999999998</v>
      </c>
      <c r="AB280" s="23">
        <v>3.5</v>
      </c>
      <c r="AC280" s="23">
        <v>2</v>
      </c>
      <c r="AD280" s="23">
        <v>10.1</v>
      </c>
      <c r="AE280" s="23">
        <v>2.6</v>
      </c>
      <c r="AF280" s="23">
        <v>12</v>
      </c>
      <c r="AG280" s="23">
        <v>15.7</v>
      </c>
      <c r="AH280" s="23">
        <v>16.899999999999999</v>
      </c>
      <c r="AI280" s="23">
        <v>15.4</v>
      </c>
      <c r="AJ280" s="23">
        <v>53.2</v>
      </c>
      <c r="AK280" s="23">
        <v>2.9</v>
      </c>
      <c r="AL280" s="23">
        <v>66.3</v>
      </c>
      <c r="AM280" s="23">
        <v>10.6</v>
      </c>
      <c r="AN280" s="23">
        <v>10.199999999999999</v>
      </c>
      <c r="AO280" s="23">
        <v>10.7</v>
      </c>
      <c r="AP280" s="23">
        <v>1.8</v>
      </c>
      <c r="AQ280" s="23">
        <v>1.5</v>
      </c>
      <c r="AR280" s="23">
        <v>1.9</v>
      </c>
      <c r="AS280" s="23">
        <v>93.2</v>
      </c>
      <c r="AT280" s="23">
        <v>82.8</v>
      </c>
      <c r="AU280" s="23">
        <v>95.9</v>
      </c>
    </row>
    <row r="281" spans="1:47" ht="15" x14ac:dyDescent="0.35">
      <c r="A281" s="13" t="s">
        <v>1397</v>
      </c>
      <c r="B281" s="45" t="s">
        <v>277</v>
      </c>
      <c r="C281" s="23">
        <v>15.6</v>
      </c>
      <c r="D281" s="23">
        <v>13.1</v>
      </c>
      <c r="E281" s="23">
        <v>17.8</v>
      </c>
      <c r="F281" s="23">
        <v>72</v>
      </c>
      <c r="G281" s="23">
        <v>56.4</v>
      </c>
      <c r="H281" s="23">
        <v>86.3</v>
      </c>
      <c r="I281" s="23">
        <v>1.5</v>
      </c>
      <c r="J281" s="23">
        <v>1.5</v>
      </c>
      <c r="K281" s="23">
        <v>1.5</v>
      </c>
      <c r="L281" s="23">
        <v>0.9</v>
      </c>
      <c r="M281" s="23">
        <v>1.4</v>
      </c>
      <c r="N281" s="23">
        <v>0.3</v>
      </c>
      <c r="O281" s="23">
        <v>29.6</v>
      </c>
      <c r="P281" s="23">
        <v>30.1</v>
      </c>
      <c r="Q281" s="23">
        <v>29.1</v>
      </c>
      <c r="R281" s="23">
        <v>5.4</v>
      </c>
      <c r="S281" s="23">
        <v>8.4</v>
      </c>
      <c r="T281" s="23">
        <v>2.7</v>
      </c>
      <c r="U281" s="23">
        <v>24</v>
      </c>
      <c r="V281" s="23">
        <v>3.3</v>
      </c>
      <c r="W281" s="23">
        <v>43.2</v>
      </c>
      <c r="X281" s="23">
        <v>3.5</v>
      </c>
      <c r="Y281" s="23">
        <v>1.9</v>
      </c>
      <c r="Z281" s="23">
        <v>4.9000000000000004</v>
      </c>
      <c r="AA281" s="23">
        <v>1</v>
      </c>
      <c r="AB281" s="23">
        <v>1.2</v>
      </c>
      <c r="AC281" s="23">
        <v>0.8</v>
      </c>
      <c r="AD281" s="23">
        <v>15</v>
      </c>
      <c r="AE281" s="23">
        <v>3.3</v>
      </c>
      <c r="AF281" s="23">
        <v>25.9</v>
      </c>
      <c r="AG281" s="23">
        <v>10</v>
      </c>
      <c r="AH281" s="23">
        <v>9.1</v>
      </c>
      <c r="AI281" s="23">
        <v>10.9</v>
      </c>
      <c r="AJ281" s="23">
        <v>39.6</v>
      </c>
      <c r="AK281" s="23">
        <v>0.6</v>
      </c>
      <c r="AL281" s="23">
        <v>75.599999999999994</v>
      </c>
      <c r="AM281" s="23">
        <v>10.5</v>
      </c>
      <c r="AN281" s="23">
        <v>9.3000000000000007</v>
      </c>
      <c r="AO281" s="23">
        <v>11.6</v>
      </c>
      <c r="AP281" s="23">
        <v>1.8</v>
      </c>
      <c r="AQ281" s="23">
        <v>1.3</v>
      </c>
      <c r="AR281" s="23">
        <v>2.2000000000000002</v>
      </c>
      <c r="AS281" s="23">
        <v>86.9</v>
      </c>
      <c r="AT281" s="23">
        <v>83</v>
      </c>
      <c r="AU281" s="23">
        <v>90.5</v>
      </c>
    </row>
    <row r="282" spans="1:47" ht="15" x14ac:dyDescent="0.35">
      <c r="A282" s="13" t="s">
        <v>1398</v>
      </c>
      <c r="B282" s="45" t="s">
        <v>278</v>
      </c>
      <c r="C282" s="23">
        <v>17.600000000000001</v>
      </c>
      <c r="D282" s="23">
        <v>7</v>
      </c>
      <c r="E282" s="23">
        <v>23</v>
      </c>
      <c r="F282" s="23">
        <v>75.5</v>
      </c>
      <c r="G282" s="23">
        <v>50</v>
      </c>
      <c r="H282" s="23">
        <v>88.3</v>
      </c>
      <c r="I282" s="23">
        <v>0.4</v>
      </c>
      <c r="J282" s="23">
        <v>0.8</v>
      </c>
      <c r="K282" s="23">
        <v>0.3</v>
      </c>
      <c r="L282" s="23">
        <v>1.4</v>
      </c>
      <c r="M282" s="23">
        <v>1</v>
      </c>
      <c r="N282" s="23">
        <v>1.6</v>
      </c>
      <c r="O282" s="23">
        <v>61.1</v>
      </c>
      <c r="P282" s="23">
        <v>40.5</v>
      </c>
      <c r="Q282" s="23">
        <v>71.400000000000006</v>
      </c>
      <c r="R282" s="23">
        <v>10.6</v>
      </c>
      <c r="S282" s="23">
        <v>11</v>
      </c>
      <c r="T282" s="23">
        <v>10.4</v>
      </c>
      <c r="U282" s="23">
        <v>15</v>
      </c>
      <c r="V282" s="23">
        <v>1.5</v>
      </c>
      <c r="W282" s="23">
        <v>21.7</v>
      </c>
      <c r="X282" s="23">
        <v>1.3</v>
      </c>
      <c r="Y282" s="23">
        <v>1.3</v>
      </c>
      <c r="Z282" s="23">
        <v>1.4</v>
      </c>
      <c r="AA282" s="23">
        <v>0.2</v>
      </c>
      <c r="AB282" s="23">
        <v>0.3</v>
      </c>
      <c r="AC282" s="23">
        <v>0.1</v>
      </c>
      <c r="AD282" s="23">
        <v>33.1</v>
      </c>
      <c r="AE282" s="23">
        <v>2.2999999999999998</v>
      </c>
      <c r="AF282" s="23">
        <v>48.6</v>
      </c>
      <c r="AG282" s="23">
        <v>14.5</v>
      </c>
      <c r="AH282" s="23">
        <v>13</v>
      </c>
      <c r="AI282" s="23">
        <v>15.2</v>
      </c>
      <c r="AJ282" s="23">
        <v>25.5</v>
      </c>
      <c r="AK282" s="23">
        <v>0.5</v>
      </c>
      <c r="AL282" s="23">
        <v>38</v>
      </c>
      <c r="AM282" s="23">
        <v>12.4</v>
      </c>
      <c r="AN282" s="23">
        <v>19.8</v>
      </c>
      <c r="AO282" s="23">
        <v>8.8000000000000007</v>
      </c>
      <c r="AP282" s="23">
        <v>0.3</v>
      </c>
      <c r="AQ282" s="23">
        <v>0.3</v>
      </c>
      <c r="AR282" s="23">
        <v>0.3</v>
      </c>
      <c r="AS282" s="23">
        <v>89.5</v>
      </c>
      <c r="AT282" s="23">
        <v>78.5</v>
      </c>
      <c r="AU282" s="23">
        <v>95</v>
      </c>
    </row>
    <row r="283" spans="1:47" ht="15" x14ac:dyDescent="0.35">
      <c r="A283" s="13" t="s">
        <v>1399</v>
      </c>
      <c r="B283" s="45" t="s">
        <v>279</v>
      </c>
      <c r="C283" s="23">
        <v>10</v>
      </c>
      <c r="D283" s="23">
        <v>7.7</v>
      </c>
      <c r="E283" s="23">
        <v>10.3</v>
      </c>
      <c r="F283" s="23">
        <v>73</v>
      </c>
      <c r="G283" s="23">
        <v>49.3</v>
      </c>
      <c r="H283" s="23">
        <v>77</v>
      </c>
      <c r="I283" s="23">
        <v>1.8</v>
      </c>
      <c r="J283" s="23">
        <v>1.4</v>
      </c>
      <c r="K283" s="23">
        <v>1.9</v>
      </c>
      <c r="L283" s="23">
        <v>3</v>
      </c>
      <c r="M283" s="23">
        <v>4.2</v>
      </c>
      <c r="N283" s="23">
        <v>2.8</v>
      </c>
      <c r="O283" s="23">
        <v>38.4</v>
      </c>
      <c r="P283" s="23">
        <v>36.6</v>
      </c>
      <c r="Q283" s="23">
        <v>38.700000000000003</v>
      </c>
      <c r="R283" s="23">
        <v>4.0999999999999996</v>
      </c>
      <c r="S283" s="23">
        <v>11.3</v>
      </c>
      <c r="T283" s="23">
        <v>2.9</v>
      </c>
      <c r="U283" s="23">
        <v>8.5</v>
      </c>
      <c r="V283" s="23">
        <v>2.1</v>
      </c>
      <c r="W283" s="23">
        <v>9.5</v>
      </c>
      <c r="X283" s="23">
        <v>1.5</v>
      </c>
      <c r="Y283" s="23">
        <v>0.7</v>
      </c>
      <c r="Z283" s="23">
        <v>1.6</v>
      </c>
      <c r="AA283" s="23">
        <v>0.5</v>
      </c>
      <c r="AB283" s="23">
        <v>0</v>
      </c>
      <c r="AC283" s="23">
        <v>0.6</v>
      </c>
      <c r="AD283" s="23">
        <v>8.1</v>
      </c>
      <c r="AE283" s="23">
        <v>0.7</v>
      </c>
      <c r="AF283" s="23">
        <v>9.3000000000000007</v>
      </c>
      <c r="AG283" s="23">
        <v>15.5</v>
      </c>
      <c r="AH283" s="23">
        <v>16.2</v>
      </c>
      <c r="AI283" s="23">
        <v>15.4</v>
      </c>
      <c r="AJ283" s="23">
        <v>56.2</v>
      </c>
      <c r="AK283" s="23">
        <v>2.1</v>
      </c>
      <c r="AL283" s="23">
        <v>65.2</v>
      </c>
      <c r="AM283" s="23">
        <v>10.5</v>
      </c>
      <c r="AN283" s="23">
        <v>9.1999999999999993</v>
      </c>
      <c r="AO283" s="23">
        <v>10.7</v>
      </c>
      <c r="AP283" s="23">
        <v>1.2</v>
      </c>
      <c r="AQ283" s="23">
        <v>2.1</v>
      </c>
      <c r="AR283" s="23">
        <v>1.1000000000000001</v>
      </c>
      <c r="AS283" s="23">
        <v>83.1</v>
      </c>
      <c r="AT283" s="23">
        <v>81.7</v>
      </c>
      <c r="AU283" s="23">
        <v>83.3</v>
      </c>
    </row>
    <row r="284" spans="1:47" ht="15" x14ac:dyDescent="0.35">
      <c r="A284" s="13" t="s">
        <v>1400</v>
      </c>
      <c r="B284" s="45" t="s">
        <v>280</v>
      </c>
      <c r="C284" s="23">
        <v>20</v>
      </c>
      <c r="D284" s="23">
        <v>12.6</v>
      </c>
      <c r="E284" s="23">
        <v>20.9</v>
      </c>
      <c r="F284" s="23">
        <v>78.8</v>
      </c>
      <c r="G284" s="23">
        <v>51.7</v>
      </c>
      <c r="H284" s="23">
        <v>82.3</v>
      </c>
      <c r="I284" s="23">
        <v>1.7</v>
      </c>
      <c r="J284" s="23">
        <v>1.3</v>
      </c>
      <c r="K284" s="23">
        <v>1.8</v>
      </c>
      <c r="L284" s="23">
        <v>1.6</v>
      </c>
      <c r="M284" s="23">
        <v>3.5</v>
      </c>
      <c r="N284" s="23">
        <v>1.4</v>
      </c>
      <c r="O284" s="23">
        <v>48</v>
      </c>
      <c r="P284" s="23">
        <v>43.5</v>
      </c>
      <c r="Q284" s="23">
        <v>48.6</v>
      </c>
      <c r="R284" s="23">
        <v>3.4</v>
      </c>
      <c r="S284" s="23">
        <v>9.6</v>
      </c>
      <c r="T284" s="23">
        <v>2.6</v>
      </c>
      <c r="U284" s="23">
        <v>53.9</v>
      </c>
      <c r="V284" s="23">
        <v>1.7</v>
      </c>
      <c r="W284" s="23">
        <v>60.6</v>
      </c>
      <c r="X284" s="23">
        <v>4.3</v>
      </c>
      <c r="Y284" s="23">
        <v>0.9</v>
      </c>
      <c r="Z284" s="23">
        <v>4.7</v>
      </c>
      <c r="AA284" s="23">
        <v>2.5</v>
      </c>
      <c r="AB284" s="23">
        <v>8.3000000000000007</v>
      </c>
      <c r="AC284" s="23">
        <v>1.8</v>
      </c>
      <c r="AD284" s="23">
        <v>6.2</v>
      </c>
      <c r="AE284" s="23">
        <v>1.7</v>
      </c>
      <c r="AF284" s="23">
        <v>6.7</v>
      </c>
      <c r="AG284" s="23">
        <v>16.2</v>
      </c>
      <c r="AH284" s="23">
        <v>12.6</v>
      </c>
      <c r="AI284" s="23">
        <v>16.7</v>
      </c>
      <c r="AJ284" s="23">
        <v>66</v>
      </c>
      <c r="AK284" s="23">
        <v>0.4</v>
      </c>
      <c r="AL284" s="23">
        <v>74.3</v>
      </c>
      <c r="AM284" s="23">
        <v>13</v>
      </c>
      <c r="AN284" s="23">
        <v>11.7</v>
      </c>
      <c r="AO284" s="23">
        <v>13.2</v>
      </c>
      <c r="AP284" s="23">
        <v>1</v>
      </c>
      <c r="AQ284" s="23">
        <v>1.3</v>
      </c>
      <c r="AR284" s="23">
        <v>1</v>
      </c>
      <c r="AS284" s="23">
        <v>89</v>
      </c>
      <c r="AT284" s="23">
        <v>81.7</v>
      </c>
      <c r="AU284" s="23">
        <v>89.9</v>
      </c>
    </row>
    <row r="285" spans="1:47" ht="15" x14ac:dyDescent="0.35">
      <c r="A285" s="13" t="s">
        <v>1401</v>
      </c>
      <c r="B285" s="45" t="s">
        <v>281</v>
      </c>
      <c r="C285" s="23">
        <v>20.5</v>
      </c>
      <c r="D285" s="23">
        <v>8.8000000000000007</v>
      </c>
      <c r="E285" s="23">
        <v>26.8</v>
      </c>
      <c r="F285" s="23">
        <v>72.900000000000006</v>
      </c>
      <c r="G285" s="23">
        <v>49.2</v>
      </c>
      <c r="H285" s="23">
        <v>85.8</v>
      </c>
      <c r="I285" s="23">
        <v>0.9</v>
      </c>
      <c r="J285" s="23">
        <v>0.8</v>
      </c>
      <c r="K285" s="23">
        <v>0.9</v>
      </c>
      <c r="L285" s="23">
        <v>4.5</v>
      </c>
      <c r="M285" s="23">
        <v>3.1</v>
      </c>
      <c r="N285" s="23">
        <v>5.3</v>
      </c>
      <c r="O285" s="23">
        <v>39.4</v>
      </c>
      <c r="P285" s="23">
        <v>38.200000000000003</v>
      </c>
      <c r="Q285" s="23">
        <v>40</v>
      </c>
      <c r="R285" s="23">
        <v>6.3</v>
      </c>
      <c r="S285" s="23">
        <v>10.199999999999999</v>
      </c>
      <c r="T285" s="23">
        <v>4.2</v>
      </c>
      <c r="U285" s="23">
        <v>24.6</v>
      </c>
      <c r="V285" s="23">
        <v>14.1</v>
      </c>
      <c r="W285" s="23">
        <v>30.3</v>
      </c>
      <c r="X285" s="23">
        <v>4.5</v>
      </c>
      <c r="Y285" s="23">
        <v>2.6</v>
      </c>
      <c r="Z285" s="23">
        <v>5.6</v>
      </c>
      <c r="AA285" s="23">
        <v>3</v>
      </c>
      <c r="AB285" s="23">
        <v>2</v>
      </c>
      <c r="AC285" s="23">
        <v>3.5</v>
      </c>
      <c r="AD285" s="23">
        <v>9.1999999999999993</v>
      </c>
      <c r="AE285" s="23">
        <v>2.6</v>
      </c>
      <c r="AF285" s="23">
        <v>12.8</v>
      </c>
      <c r="AG285" s="23">
        <v>16.600000000000001</v>
      </c>
      <c r="AH285" s="23">
        <v>8.4</v>
      </c>
      <c r="AI285" s="23">
        <v>21.2</v>
      </c>
      <c r="AJ285" s="23">
        <v>28.2</v>
      </c>
      <c r="AK285" s="23">
        <v>1.6</v>
      </c>
      <c r="AL285" s="23">
        <v>42.8</v>
      </c>
      <c r="AM285" s="23">
        <v>10.4</v>
      </c>
      <c r="AN285" s="23">
        <v>14.5</v>
      </c>
      <c r="AO285" s="23">
        <v>8.1999999999999993</v>
      </c>
      <c r="AP285" s="23">
        <v>2.2999999999999998</v>
      </c>
      <c r="AQ285" s="23">
        <v>0.9</v>
      </c>
      <c r="AR285" s="23">
        <v>3</v>
      </c>
      <c r="AS285" s="23">
        <v>93.5</v>
      </c>
      <c r="AT285" s="23">
        <v>88.8</v>
      </c>
      <c r="AU285" s="23">
        <v>96.1</v>
      </c>
    </row>
    <row r="286" spans="1:47" ht="15" x14ac:dyDescent="0.35">
      <c r="A286" s="13" t="s">
        <v>1402</v>
      </c>
      <c r="B286" s="45" t="s">
        <v>282</v>
      </c>
      <c r="C286" s="23">
        <v>15.8</v>
      </c>
      <c r="D286" s="23">
        <v>11.4</v>
      </c>
      <c r="E286" s="23">
        <v>23.4</v>
      </c>
      <c r="F286" s="23">
        <v>65.5</v>
      </c>
      <c r="G286" s="23">
        <v>51.6</v>
      </c>
      <c r="H286" s="23">
        <v>89.4</v>
      </c>
      <c r="I286" s="23">
        <v>1.5</v>
      </c>
      <c r="J286" s="23">
        <v>1.8</v>
      </c>
      <c r="K286" s="23">
        <v>0.9</v>
      </c>
      <c r="L286" s="23">
        <v>2.7</v>
      </c>
      <c r="M286" s="23">
        <v>2</v>
      </c>
      <c r="N286" s="23">
        <v>3.9</v>
      </c>
      <c r="O286" s="23">
        <v>33.200000000000003</v>
      </c>
      <c r="P286" s="23">
        <v>35.700000000000003</v>
      </c>
      <c r="Q286" s="23">
        <v>28.9</v>
      </c>
      <c r="R286" s="23">
        <v>7.2</v>
      </c>
      <c r="S286" s="23">
        <v>10.199999999999999</v>
      </c>
      <c r="T286" s="23">
        <v>2.1</v>
      </c>
      <c r="U286" s="23">
        <v>25.7</v>
      </c>
      <c r="V286" s="23">
        <v>8.1</v>
      </c>
      <c r="W286" s="23">
        <v>55.6</v>
      </c>
      <c r="X286" s="23">
        <v>2.1</v>
      </c>
      <c r="Y286" s="23">
        <v>0.8</v>
      </c>
      <c r="Z286" s="23">
        <v>4.4000000000000004</v>
      </c>
      <c r="AA286" s="23">
        <v>2.2000000000000002</v>
      </c>
      <c r="AB286" s="23">
        <v>2.6</v>
      </c>
      <c r="AC286" s="23">
        <v>1.6</v>
      </c>
      <c r="AD286" s="23">
        <v>9.6</v>
      </c>
      <c r="AE286" s="23">
        <v>2.4</v>
      </c>
      <c r="AF286" s="23">
        <v>21.8</v>
      </c>
      <c r="AG286" s="23">
        <v>16</v>
      </c>
      <c r="AH286" s="23">
        <v>14.9</v>
      </c>
      <c r="AI286" s="23">
        <v>17.8</v>
      </c>
      <c r="AJ286" s="23">
        <v>31.4</v>
      </c>
      <c r="AK286" s="23">
        <v>1.4</v>
      </c>
      <c r="AL286" s="23">
        <v>82.6</v>
      </c>
      <c r="AM286" s="23">
        <v>11.2</v>
      </c>
      <c r="AN286" s="23">
        <v>11.8</v>
      </c>
      <c r="AO286" s="23">
        <v>10.199999999999999</v>
      </c>
      <c r="AP286" s="23">
        <v>1.3</v>
      </c>
      <c r="AQ286" s="23">
        <v>0.5</v>
      </c>
      <c r="AR286" s="23">
        <v>2.5</v>
      </c>
      <c r="AS286" s="23">
        <v>79.8</v>
      </c>
      <c r="AT286" s="23">
        <v>72.7</v>
      </c>
      <c r="AU286" s="23">
        <v>91.9</v>
      </c>
    </row>
    <row r="287" spans="1:47" ht="15" x14ac:dyDescent="0.35">
      <c r="A287" s="13" t="s">
        <v>1403</v>
      </c>
      <c r="B287" s="45" t="s">
        <v>283</v>
      </c>
      <c r="C287" s="23">
        <v>7.7</v>
      </c>
      <c r="D287" s="23">
        <v>4.4000000000000004</v>
      </c>
      <c r="E287" s="23">
        <v>14.5</v>
      </c>
      <c r="F287" s="23">
        <v>50.1</v>
      </c>
      <c r="G287" s="23">
        <v>38.799999999999997</v>
      </c>
      <c r="H287" s="23">
        <v>73.3</v>
      </c>
      <c r="I287" s="23">
        <v>1.1000000000000001</v>
      </c>
      <c r="J287" s="23">
        <v>1</v>
      </c>
      <c r="K287" s="23">
        <v>1.4</v>
      </c>
      <c r="L287" s="23">
        <v>2.7</v>
      </c>
      <c r="M287" s="23">
        <v>3</v>
      </c>
      <c r="N287" s="23">
        <v>2.2000000000000002</v>
      </c>
      <c r="O287" s="23">
        <v>45.5</v>
      </c>
      <c r="P287" s="23">
        <v>41.1</v>
      </c>
      <c r="Q287" s="23">
        <v>54.4</v>
      </c>
      <c r="R287" s="23">
        <v>3.6</v>
      </c>
      <c r="S287" s="23">
        <v>4.0999999999999996</v>
      </c>
      <c r="T287" s="23">
        <v>2.4</v>
      </c>
      <c r="U287" s="23">
        <v>3.8</v>
      </c>
      <c r="V287" s="23">
        <v>2</v>
      </c>
      <c r="W287" s="23">
        <v>7.6</v>
      </c>
      <c r="X287" s="23">
        <v>2.6</v>
      </c>
      <c r="Y287" s="23">
        <v>1.5</v>
      </c>
      <c r="Z287" s="23">
        <v>4.7</v>
      </c>
      <c r="AA287" s="23">
        <v>0.2</v>
      </c>
      <c r="AB287" s="23">
        <v>0.2</v>
      </c>
      <c r="AC287" s="23">
        <v>0.2</v>
      </c>
      <c r="AD287" s="23">
        <v>2.6</v>
      </c>
      <c r="AE287" s="23">
        <v>0.7</v>
      </c>
      <c r="AF287" s="23">
        <v>6.6</v>
      </c>
      <c r="AG287" s="23">
        <v>8.1999999999999993</v>
      </c>
      <c r="AH287" s="23">
        <v>6.8</v>
      </c>
      <c r="AI287" s="23">
        <v>11.2</v>
      </c>
      <c r="AJ287" s="23">
        <v>5</v>
      </c>
      <c r="AK287" s="23">
        <v>0.5</v>
      </c>
      <c r="AL287" s="23">
        <v>14.2</v>
      </c>
      <c r="AM287" s="23">
        <v>12.7</v>
      </c>
      <c r="AN287" s="23">
        <v>13.2</v>
      </c>
      <c r="AO287" s="23">
        <v>11.7</v>
      </c>
      <c r="AP287" s="23">
        <v>0.4</v>
      </c>
      <c r="AQ287" s="23">
        <v>0.5</v>
      </c>
      <c r="AR287" s="23">
        <v>0.4</v>
      </c>
      <c r="AS287" s="23">
        <v>87.6</v>
      </c>
      <c r="AT287" s="23">
        <v>84.9</v>
      </c>
      <c r="AU287" s="23">
        <v>93</v>
      </c>
    </row>
    <row r="288" spans="1:47" ht="15" x14ac:dyDescent="0.35">
      <c r="A288" s="13" t="s">
        <v>1404</v>
      </c>
      <c r="B288" s="45" t="s">
        <v>284</v>
      </c>
      <c r="C288" s="23">
        <v>16.3</v>
      </c>
      <c r="D288" s="23">
        <v>6.4</v>
      </c>
      <c r="E288" s="23">
        <v>20.9</v>
      </c>
      <c r="F288" s="23">
        <v>71</v>
      </c>
      <c r="G288" s="23">
        <v>49.7</v>
      </c>
      <c r="H288" s="23">
        <v>81</v>
      </c>
      <c r="I288" s="23">
        <v>1.6</v>
      </c>
      <c r="J288" s="23">
        <v>1.8</v>
      </c>
      <c r="K288" s="23">
        <v>1.6</v>
      </c>
      <c r="L288" s="23">
        <v>3.2</v>
      </c>
      <c r="M288" s="23">
        <v>8.5</v>
      </c>
      <c r="N288" s="23">
        <v>0.7</v>
      </c>
      <c r="O288" s="23">
        <v>33.6</v>
      </c>
      <c r="P288" s="23">
        <v>34.5</v>
      </c>
      <c r="Q288" s="23">
        <v>33.200000000000003</v>
      </c>
      <c r="R288" s="23">
        <v>7.1</v>
      </c>
      <c r="S288" s="23">
        <v>15.2</v>
      </c>
      <c r="T288" s="23">
        <v>3.3</v>
      </c>
      <c r="U288" s="23">
        <v>22.8</v>
      </c>
      <c r="V288" s="23">
        <v>7.3</v>
      </c>
      <c r="W288" s="23">
        <v>30</v>
      </c>
      <c r="X288" s="23">
        <v>3.1</v>
      </c>
      <c r="Y288" s="23">
        <v>1.8</v>
      </c>
      <c r="Z288" s="23">
        <v>3.7</v>
      </c>
      <c r="AA288" s="23">
        <v>0.4</v>
      </c>
      <c r="AB288" s="23">
        <v>0.3</v>
      </c>
      <c r="AC288" s="23">
        <v>0.4</v>
      </c>
      <c r="AD288" s="23">
        <v>8.4</v>
      </c>
      <c r="AE288" s="23">
        <v>0.9</v>
      </c>
      <c r="AF288" s="23">
        <v>11.9</v>
      </c>
      <c r="AG288" s="23">
        <v>11.1</v>
      </c>
      <c r="AH288" s="23">
        <v>14</v>
      </c>
      <c r="AI288" s="23">
        <v>9.8000000000000007</v>
      </c>
      <c r="AJ288" s="23">
        <v>16.3</v>
      </c>
      <c r="AK288" s="23">
        <v>0.3</v>
      </c>
      <c r="AL288" s="23">
        <v>23.7</v>
      </c>
      <c r="AM288" s="23">
        <v>15.3</v>
      </c>
      <c r="AN288" s="23">
        <v>18</v>
      </c>
      <c r="AO288" s="23">
        <v>14.1</v>
      </c>
      <c r="AP288" s="23">
        <v>3.5</v>
      </c>
      <c r="AQ288" s="23">
        <v>4</v>
      </c>
      <c r="AR288" s="23">
        <v>3.3</v>
      </c>
      <c r="AS288" s="23">
        <v>89.5</v>
      </c>
      <c r="AT288" s="23">
        <v>82.9</v>
      </c>
      <c r="AU288" s="23">
        <v>92.6</v>
      </c>
    </row>
    <row r="289" spans="1:47" ht="15" x14ac:dyDescent="0.35">
      <c r="A289" s="13" t="s">
        <v>1405</v>
      </c>
      <c r="B289" s="45" t="s">
        <v>285</v>
      </c>
      <c r="C289" s="23">
        <v>13.5</v>
      </c>
      <c r="D289" s="23">
        <v>9</v>
      </c>
      <c r="E289" s="23">
        <v>15.7</v>
      </c>
      <c r="F289" s="23">
        <v>78.7</v>
      </c>
      <c r="G289" s="23">
        <v>57.6</v>
      </c>
      <c r="H289" s="23">
        <v>88.6</v>
      </c>
      <c r="I289" s="23">
        <v>1.3</v>
      </c>
      <c r="J289" s="23">
        <v>0.8</v>
      </c>
      <c r="K289" s="23">
        <v>1.5</v>
      </c>
      <c r="L289" s="23">
        <v>5.8</v>
      </c>
      <c r="M289" s="23">
        <v>8.6</v>
      </c>
      <c r="N289" s="23">
        <v>4.4000000000000004</v>
      </c>
      <c r="O289" s="23">
        <v>73.7</v>
      </c>
      <c r="P289" s="23">
        <v>45.9</v>
      </c>
      <c r="Q289" s="23">
        <v>86.7</v>
      </c>
      <c r="R289" s="23">
        <v>9.8000000000000007</v>
      </c>
      <c r="S289" s="23">
        <v>12.9</v>
      </c>
      <c r="T289" s="23">
        <v>8.3000000000000007</v>
      </c>
      <c r="U289" s="23">
        <v>13</v>
      </c>
      <c r="V289" s="23">
        <v>2</v>
      </c>
      <c r="W289" s="23">
        <v>18.2</v>
      </c>
      <c r="X289" s="23">
        <v>1.6</v>
      </c>
      <c r="Y289" s="23">
        <v>0.8</v>
      </c>
      <c r="Z289" s="23">
        <v>2</v>
      </c>
      <c r="AA289" s="23">
        <v>0.4</v>
      </c>
      <c r="AB289" s="23">
        <v>0</v>
      </c>
      <c r="AC289" s="23">
        <v>0.6</v>
      </c>
      <c r="AD289" s="23">
        <v>18.899999999999999</v>
      </c>
      <c r="AE289" s="23">
        <v>1.2</v>
      </c>
      <c r="AF289" s="23">
        <v>27.3</v>
      </c>
      <c r="AG289" s="23">
        <v>10</v>
      </c>
      <c r="AH289" s="23">
        <v>10.199999999999999</v>
      </c>
      <c r="AI289" s="23">
        <v>9.9</v>
      </c>
      <c r="AJ289" s="23">
        <v>23.8</v>
      </c>
      <c r="AK289" s="23">
        <v>0.4</v>
      </c>
      <c r="AL289" s="23">
        <v>34.799999999999997</v>
      </c>
      <c r="AM289" s="23">
        <v>6.5</v>
      </c>
      <c r="AN289" s="23">
        <v>5.9</v>
      </c>
      <c r="AO289" s="23">
        <v>6.8</v>
      </c>
      <c r="AP289" s="23">
        <v>0.3</v>
      </c>
      <c r="AQ289" s="23">
        <v>0</v>
      </c>
      <c r="AR289" s="23">
        <v>0.4</v>
      </c>
      <c r="AS289" s="23">
        <v>89</v>
      </c>
      <c r="AT289" s="23">
        <v>76.099999999999994</v>
      </c>
      <c r="AU289" s="23">
        <v>95</v>
      </c>
    </row>
    <row r="290" spans="1:47" ht="15" x14ac:dyDescent="0.35">
      <c r="A290" s="13" t="s">
        <v>1406</v>
      </c>
      <c r="B290" s="45" t="s">
        <v>286</v>
      </c>
      <c r="C290" s="23">
        <v>8.1</v>
      </c>
      <c r="D290" s="23">
        <v>4.7</v>
      </c>
      <c r="E290" s="23">
        <v>9.3000000000000007</v>
      </c>
      <c r="F290" s="23">
        <v>63.1</v>
      </c>
      <c r="G290" s="23">
        <v>35.799999999999997</v>
      </c>
      <c r="H290" s="23">
        <v>73.5</v>
      </c>
      <c r="I290" s="23">
        <v>1.3</v>
      </c>
      <c r="J290" s="23">
        <v>0</v>
      </c>
      <c r="K290" s="23">
        <v>1.8</v>
      </c>
      <c r="L290" s="23">
        <v>2.6</v>
      </c>
      <c r="M290" s="23">
        <v>0.9</v>
      </c>
      <c r="N290" s="23">
        <v>3.2</v>
      </c>
      <c r="O290" s="23">
        <v>60.8</v>
      </c>
      <c r="P290" s="23">
        <v>60.4</v>
      </c>
      <c r="Q290" s="23">
        <v>60.9</v>
      </c>
      <c r="R290" s="23">
        <v>8.3000000000000007</v>
      </c>
      <c r="S290" s="23">
        <v>8.5</v>
      </c>
      <c r="T290" s="23">
        <v>8.1999999999999993</v>
      </c>
      <c r="U290" s="23">
        <v>23.6</v>
      </c>
      <c r="V290" s="23">
        <v>8.5</v>
      </c>
      <c r="W290" s="23">
        <v>29.4</v>
      </c>
      <c r="X290" s="23">
        <v>1</v>
      </c>
      <c r="Y290" s="23">
        <v>1.9</v>
      </c>
      <c r="Z290" s="23">
        <v>0.7</v>
      </c>
      <c r="AA290" s="23">
        <v>0</v>
      </c>
      <c r="AB290" s="23">
        <v>0</v>
      </c>
      <c r="AC290" s="23">
        <v>0</v>
      </c>
      <c r="AD290" s="23">
        <v>15.8</v>
      </c>
      <c r="AE290" s="23">
        <v>0</v>
      </c>
      <c r="AF290" s="23">
        <v>21.9</v>
      </c>
      <c r="AG290" s="23">
        <v>14.3</v>
      </c>
      <c r="AH290" s="23">
        <v>13.2</v>
      </c>
      <c r="AI290" s="23">
        <v>14.7</v>
      </c>
      <c r="AJ290" s="23">
        <v>10.4</v>
      </c>
      <c r="AK290" s="23">
        <v>0.9</v>
      </c>
      <c r="AL290" s="23">
        <v>14</v>
      </c>
      <c r="AM290" s="23">
        <v>6.8</v>
      </c>
      <c r="AN290" s="23">
        <v>7.5</v>
      </c>
      <c r="AO290" s="23">
        <v>6.5</v>
      </c>
      <c r="AP290" s="23">
        <v>0</v>
      </c>
      <c r="AQ290" s="23">
        <v>0</v>
      </c>
      <c r="AR290" s="23">
        <v>0</v>
      </c>
      <c r="AS290" s="23">
        <v>81.3</v>
      </c>
      <c r="AT290" s="23">
        <v>77.400000000000006</v>
      </c>
      <c r="AU290" s="23">
        <v>82.8</v>
      </c>
    </row>
    <row r="291" spans="1:47" ht="15" x14ac:dyDescent="0.35">
      <c r="A291" s="13" t="s">
        <v>1407</v>
      </c>
      <c r="B291" s="45" t="s">
        <v>287</v>
      </c>
      <c r="C291" s="23">
        <v>17.8</v>
      </c>
      <c r="D291" s="23">
        <v>13</v>
      </c>
      <c r="E291" s="23">
        <v>19</v>
      </c>
      <c r="F291" s="23">
        <v>83.8</v>
      </c>
      <c r="G291" s="23">
        <v>59.7</v>
      </c>
      <c r="H291" s="23">
        <v>89.8</v>
      </c>
      <c r="I291" s="23">
        <v>2.7</v>
      </c>
      <c r="J291" s="23">
        <v>2.2999999999999998</v>
      </c>
      <c r="K291" s="23">
        <v>2.8</v>
      </c>
      <c r="L291" s="23">
        <v>4.3</v>
      </c>
      <c r="M291" s="23">
        <v>0.8</v>
      </c>
      <c r="N291" s="23">
        <v>5.2</v>
      </c>
      <c r="O291" s="23">
        <v>53.1</v>
      </c>
      <c r="P291" s="23">
        <v>53.5</v>
      </c>
      <c r="Q291" s="23">
        <v>53</v>
      </c>
      <c r="R291" s="23">
        <v>9.9</v>
      </c>
      <c r="S291" s="23">
        <v>13.2</v>
      </c>
      <c r="T291" s="23">
        <v>9.1</v>
      </c>
      <c r="U291" s="23">
        <v>15.9</v>
      </c>
      <c r="V291" s="23">
        <v>1.3</v>
      </c>
      <c r="W291" s="23">
        <v>19.5</v>
      </c>
      <c r="X291" s="23">
        <v>4.2</v>
      </c>
      <c r="Y291" s="23">
        <v>1</v>
      </c>
      <c r="Z291" s="23">
        <v>4.9000000000000004</v>
      </c>
      <c r="AA291" s="23">
        <v>0.1</v>
      </c>
      <c r="AB291" s="23">
        <v>0</v>
      </c>
      <c r="AC291" s="23">
        <v>0.1</v>
      </c>
      <c r="AD291" s="23">
        <v>10.199999999999999</v>
      </c>
      <c r="AE291" s="23">
        <v>3.6</v>
      </c>
      <c r="AF291" s="23">
        <v>11.9</v>
      </c>
      <c r="AG291" s="23">
        <v>14.9</v>
      </c>
      <c r="AH291" s="23">
        <v>5.2</v>
      </c>
      <c r="AI291" s="23">
        <v>17.3</v>
      </c>
      <c r="AJ291" s="23">
        <v>17.5</v>
      </c>
      <c r="AK291" s="23">
        <v>0.5</v>
      </c>
      <c r="AL291" s="23">
        <v>21.6</v>
      </c>
      <c r="AM291" s="23">
        <v>10.199999999999999</v>
      </c>
      <c r="AN291" s="23">
        <v>13.8</v>
      </c>
      <c r="AO291" s="23">
        <v>9.3000000000000007</v>
      </c>
      <c r="AP291" s="23">
        <v>2.4</v>
      </c>
      <c r="AQ291" s="23">
        <v>0</v>
      </c>
      <c r="AR291" s="23">
        <v>3</v>
      </c>
      <c r="AS291" s="23">
        <v>93.2</v>
      </c>
      <c r="AT291" s="23">
        <v>85.7</v>
      </c>
      <c r="AU291" s="23">
        <v>95</v>
      </c>
    </row>
    <row r="292" spans="1:47" ht="15" x14ac:dyDescent="0.35">
      <c r="A292" s="13" t="s">
        <v>1408</v>
      </c>
      <c r="B292" s="45" t="s">
        <v>288</v>
      </c>
      <c r="C292" s="23">
        <v>9.6999999999999993</v>
      </c>
      <c r="D292" s="23">
        <v>5.0999999999999996</v>
      </c>
      <c r="E292" s="23">
        <v>21.1</v>
      </c>
      <c r="F292" s="23">
        <v>48.4</v>
      </c>
      <c r="G292" s="23">
        <v>38.1</v>
      </c>
      <c r="H292" s="23">
        <v>73.8</v>
      </c>
      <c r="I292" s="23">
        <v>0.8</v>
      </c>
      <c r="J292" s="23">
        <v>0.9</v>
      </c>
      <c r="K292" s="23">
        <v>0.5</v>
      </c>
      <c r="L292" s="23">
        <v>1</v>
      </c>
      <c r="M292" s="23">
        <v>0.9</v>
      </c>
      <c r="N292" s="23">
        <v>1.4</v>
      </c>
      <c r="O292" s="23">
        <v>38.4</v>
      </c>
      <c r="P292" s="23">
        <v>33.1</v>
      </c>
      <c r="Q292" s="23">
        <v>51.6</v>
      </c>
      <c r="R292" s="23">
        <v>6.9</v>
      </c>
      <c r="S292" s="23">
        <v>7.7</v>
      </c>
      <c r="T292" s="23">
        <v>4.9000000000000004</v>
      </c>
      <c r="U292" s="23">
        <v>3.9</v>
      </c>
      <c r="V292" s="23">
        <v>1</v>
      </c>
      <c r="W292" s="23">
        <v>11.1</v>
      </c>
      <c r="X292" s="23">
        <v>1.2</v>
      </c>
      <c r="Y292" s="23">
        <v>1</v>
      </c>
      <c r="Z292" s="23">
        <v>1.5</v>
      </c>
      <c r="AA292" s="23">
        <v>0.1</v>
      </c>
      <c r="AB292" s="23">
        <v>0.1</v>
      </c>
      <c r="AC292" s="23">
        <v>0.2</v>
      </c>
      <c r="AD292" s="23">
        <v>9.5</v>
      </c>
      <c r="AE292" s="23">
        <v>1.1000000000000001</v>
      </c>
      <c r="AF292" s="23">
        <v>30.5</v>
      </c>
      <c r="AG292" s="23">
        <v>7.8</v>
      </c>
      <c r="AH292" s="23">
        <v>7.3</v>
      </c>
      <c r="AI292" s="23">
        <v>9.1</v>
      </c>
      <c r="AJ292" s="23">
        <v>6.9</v>
      </c>
      <c r="AK292" s="23">
        <v>0.4</v>
      </c>
      <c r="AL292" s="23">
        <v>23</v>
      </c>
      <c r="AM292" s="23">
        <v>9.8000000000000007</v>
      </c>
      <c r="AN292" s="23">
        <v>10.8</v>
      </c>
      <c r="AO292" s="23">
        <v>7.2</v>
      </c>
      <c r="AP292" s="23">
        <v>0.4</v>
      </c>
      <c r="AQ292" s="23">
        <v>0.3</v>
      </c>
      <c r="AR292" s="23">
        <v>0.6</v>
      </c>
      <c r="AS292" s="23">
        <v>85.4</v>
      </c>
      <c r="AT292" s="23">
        <v>82.6</v>
      </c>
      <c r="AU292" s="23">
        <v>92.1</v>
      </c>
    </row>
    <row r="293" spans="1:47" ht="15" x14ac:dyDescent="0.35">
      <c r="A293" s="13" t="s">
        <v>1409</v>
      </c>
      <c r="B293" s="45" t="s">
        <v>289</v>
      </c>
      <c r="C293" s="23">
        <v>20.2</v>
      </c>
      <c r="D293" s="23">
        <v>7.6</v>
      </c>
      <c r="E293" s="23">
        <v>23.4</v>
      </c>
      <c r="F293" s="23">
        <v>80.3</v>
      </c>
      <c r="G293" s="23">
        <v>51.2</v>
      </c>
      <c r="H293" s="23">
        <v>87.6</v>
      </c>
      <c r="I293" s="23">
        <v>2.2000000000000002</v>
      </c>
      <c r="J293" s="23">
        <v>1</v>
      </c>
      <c r="K293" s="23">
        <v>2.5</v>
      </c>
      <c r="L293" s="23">
        <v>5.3</v>
      </c>
      <c r="M293" s="23">
        <v>2.5</v>
      </c>
      <c r="N293" s="23">
        <v>6</v>
      </c>
      <c r="O293" s="23">
        <v>57.7</v>
      </c>
      <c r="P293" s="23">
        <v>35.700000000000003</v>
      </c>
      <c r="Q293" s="23">
        <v>63.2</v>
      </c>
      <c r="R293" s="23">
        <v>14.3</v>
      </c>
      <c r="S293" s="23">
        <v>15</v>
      </c>
      <c r="T293" s="23">
        <v>14.1</v>
      </c>
      <c r="U293" s="23">
        <v>17.3</v>
      </c>
      <c r="V293" s="23">
        <v>1.8</v>
      </c>
      <c r="W293" s="23">
        <v>21.2</v>
      </c>
      <c r="X293" s="23">
        <v>5.5</v>
      </c>
      <c r="Y293" s="23">
        <v>0.8</v>
      </c>
      <c r="Z293" s="23">
        <v>6.6</v>
      </c>
      <c r="AA293" s="23">
        <v>0.4</v>
      </c>
      <c r="AB293" s="23">
        <v>0</v>
      </c>
      <c r="AC293" s="23">
        <v>0.5</v>
      </c>
      <c r="AD293" s="23">
        <v>38</v>
      </c>
      <c r="AE293" s="23">
        <v>1.8</v>
      </c>
      <c r="AF293" s="23">
        <v>47.2</v>
      </c>
      <c r="AG293" s="23">
        <v>19.3</v>
      </c>
      <c r="AH293" s="23">
        <v>14.5</v>
      </c>
      <c r="AI293" s="23">
        <v>20.5</v>
      </c>
      <c r="AJ293" s="23">
        <v>42</v>
      </c>
      <c r="AK293" s="23">
        <v>0.4</v>
      </c>
      <c r="AL293" s="23">
        <v>52.5</v>
      </c>
      <c r="AM293" s="23">
        <v>11.9</v>
      </c>
      <c r="AN293" s="23">
        <v>11.9</v>
      </c>
      <c r="AO293" s="23">
        <v>11.9</v>
      </c>
      <c r="AP293" s="23">
        <v>0.8</v>
      </c>
      <c r="AQ293" s="23">
        <v>0.6</v>
      </c>
      <c r="AR293" s="23">
        <v>0.8</v>
      </c>
      <c r="AS293" s="23">
        <v>79.400000000000006</v>
      </c>
      <c r="AT293" s="23">
        <v>74</v>
      </c>
      <c r="AU293" s="23">
        <v>80.8</v>
      </c>
    </row>
    <row r="294" spans="1:47" ht="15" x14ac:dyDescent="0.35">
      <c r="A294" s="13" t="s">
        <v>1410</v>
      </c>
      <c r="B294" s="45" t="s">
        <v>290</v>
      </c>
      <c r="C294" s="23">
        <v>10.1</v>
      </c>
      <c r="D294" s="23">
        <v>4.3</v>
      </c>
      <c r="E294" s="23">
        <v>17.3</v>
      </c>
      <c r="F294" s="23">
        <v>59.3</v>
      </c>
      <c r="G294" s="23">
        <v>45.1</v>
      </c>
      <c r="H294" s="23">
        <v>76.900000000000006</v>
      </c>
      <c r="I294" s="23">
        <v>2.4</v>
      </c>
      <c r="J294" s="23">
        <v>2.2999999999999998</v>
      </c>
      <c r="K294" s="23">
        <v>2.6</v>
      </c>
      <c r="L294" s="23">
        <v>0.9</v>
      </c>
      <c r="M294" s="23">
        <v>0.7</v>
      </c>
      <c r="N294" s="23">
        <v>1</v>
      </c>
      <c r="O294" s="23">
        <v>38.799999999999997</v>
      </c>
      <c r="P294" s="23">
        <v>36.9</v>
      </c>
      <c r="Q294" s="23">
        <v>41.1</v>
      </c>
      <c r="R294" s="23">
        <v>9.8000000000000007</v>
      </c>
      <c r="S294" s="23">
        <v>11</v>
      </c>
      <c r="T294" s="23">
        <v>8.4</v>
      </c>
      <c r="U294" s="23">
        <v>3.6</v>
      </c>
      <c r="V294" s="23">
        <v>3.4</v>
      </c>
      <c r="W294" s="23">
        <v>4</v>
      </c>
      <c r="X294" s="23">
        <v>3.3</v>
      </c>
      <c r="Y294" s="23">
        <v>2.7</v>
      </c>
      <c r="Z294" s="23">
        <v>4.2</v>
      </c>
      <c r="AA294" s="23">
        <v>0.3</v>
      </c>
      <c r="AB294" s="23">
        <v>0.6</v>
      </c>
      <c r="AC294" s="23">
        <v>0</v>
      </c>
      <c r="AD294" s="23">
        <v>8.8000000000000007</v>
      </c>
      <c r="AE294" s="23">
        <v>1.1000000000000001</v>
      </c>
      <c r="AF294" s="23">
        <v>18.399999999999999</v>
      </c>
      <c r="AG294" s="23">
        <v>12.6</v>
      </c>
      <c r="AH294" s="23">
        <v>10.199999999999999</v>
      </c>
      <c r="AI294" s="23">
        <v>15.7</v>
      </c>
      <c r="AJ294" s="23">
        <v>6.1</v>
      </c>
      <c r="AK294" s="23">
        <v>0.2</v>
      </c>
      <c r="AL294" s="23">
        <v>13.5</v>
      </c>
      <c r="AM294" s="23">
        <v>13.9</v>
      </c>
      <c r="AN294" s="23">
        <v>16.3</v>
      </c>
      <c r="AO294" s="23">
        <v>10.9</v>
      </c>
      <c r="AP294" s="23">
        <v>0.7</v>
      </c>
      <c r="AQ294" s="23">
        <v>0.6</v>
      </c>
      <c r="AR294" s="23">
        <v>0.8</v>
      </c>
      <c r="AS294" s="23">
        <v>72.7</v>
      </c>
      <c r="AT294" s="23">
        <v>72.5</v>
      </c>
      <c r="AU294" s="23">
        <v>73</v>
      </c>
    </row>
    <row r="295" spans="1:47" ht="15" x14ac:dyDescent="0.35">
      <c r="A295" s="13" t="s">
        <v>1411</v>
      </c>
      <c r="B295" s="45" t="s">
        <v>291</v>
      </c>
      <c r="C295" s="23">
        <v>5.2</v>
      </c>
      <c r="D295" s="23">
        <v>4.2</v>
      </c>
      <c r="E295" s="23">
        <v>14.1</v>
      </c>
      <c r="F295" s="23">
        <v>36.700000000000003</v>
      </c>
      <c r="G295" s="23">
        <v>33.200000000000003</v>
      </c>
      <c r="H295" s="23">
        <v>66.8</v>
      </c>
      <c r="I295" s="23">
        <v>1.5</v>
      </c>
      <c r="J295" s="23">
        <v>1.5</v>
      </c>
      <c r="K295" s="23">
        <v>1.5</v>
      </c>
      <c r="L295" s="23">
        <v>3</v>
      </c>
      <c r="M295" s="23">
        <v>3</v>
      </c>
      <c r="N295" s="23">
        <v>2.7</v>
      </c>
      <c r="O295" s="23">
        <v>29.2</v>
      </c>
      <c r="P295" s="23">
        <v>28.3</v>
      </c>
      <c r="Q295" s="23">
        <v>36.700000000000003</v>
      </c>
      <c r="R295" s="23">
        <v>4</v>
      </c>
      <c r="S295" s="23">
        <v>4</v>
      </c>
      <c r="T295" s="23">
        <v>3.5</v>
      </c>
      <c r="U295" s="23">
        <v>1.9</v>
      </c>
      <c r="V295" s="23">
        <v>1.3</v>
      </c>
      <c r="W295" s="23">
        <v>7.5</v>
      </c>
      <c r="X295" s="23">
        <v>2</v>
      </c>
      <c r="Y295" s="23">
        <v>1.9</v>
      </c>
      <c r="Z295" s="23">
        <v>2.9</v>
      </c>
      <c r="AA295" s="23">
        <v>0.1</v>
      </c>
      <c r="AB295" s="23">
        <v>0.1</v>
      </c>
      <c r="AC295" s="23">
        <v>0.2</v>
      </c>
      <c r="AD295" s="23">
        <v>0.8</v>
      </c>
      <c r="AE295" s="23">
        <v>0.2</v>
      </c>
      <c r="AF295" s="23">
        <v>6.4</v>
      </c>
      <c r="AG295" s="23">
        <v>10.3</v>
      </c>
      <c r="AH295" s="23">
        <v>10.199999999999999</v>
      </c>
      <c r="AI295" s="23">
        <v>11.6</v>
      </c>
      <c r="AJ295" s="23">
        <v>1.9</v>
      </c>
      <c r="AK295" s="23">
        <v>0.4</v>
      </c>
      <c r="AL295" s="23">
        <v>14.8</v>
      </c>
      <c r="AM295" s="23">
        <v>13.3</v>
      </c>
      <c r="AN295" s="23">
        <v>13.6</v>
      </c>
      <c r="AO295" s="23">
        <v>10.5</v>
      </c>
      <c r="AP295" s="23">
        <v>0.5</v>
      </c>
      <c r="AQ295" s="23">
        <v>0.4</v>
      </c>
      <c r="AR295" s="23">
        <v>1.2</v>
      </c>
      <c r="AS295" s="23">
        <v>79.3</v>
      </c>
      <c r="AT295" s="23">
        <v>78.8</v>
      </c>
      <c r="AU295" s="23">
        <v>83.8</v>
      </c>
    </row>
    <row r="296" spans="1:47" ht="15" x14ac:dyDescent="0.35">
      <c r="A296" s="13" t="s">
        <v>1412</v>
      </c>
      <c r="B296" s="45" t="s">
        <v>292</v>
      </c>
      <c r="C296" s="23">
        <v>15.3</v>
      </c>
      <c r="D296" s="23">
        <v>6.7</v>
      </c>
      <c r="E296" s="23">
        <v>17.899999999999999</v>
      </c>
      <c r="F296" s="23">
        <v>79.599999999999994</v>
      </c>
      <c r="G296" s="23">
        <v>51</v>
      </c>
      <c r="H296" s="23">
        <v>88.2</v>
      </c>
      <c r="I296" s="23">
        <v>0.9</v>
      </c>
      <c r="J296" s="23">
        <v>0.8</v>
      </c>
      <c r="K296" s="23">
        <v>0.9</v>
      </c>
      <c r="L296" s="23">
        <v>7.4</v>
      </c>
      <c r="M296" s="23">
        <v>3.3</v>
      </c>
      <c r="N296" s="23">
        <v>8.6999999999999993</v>
      </c>
      <c r="O296" s="23">
        <v>51.5</v>
      </c>
      <c r="P296" s="23">
        <v>31.4</v>
      </c>
      <c r="Q296" s="23">
        <v>57.6</v>
      </c>
      <c r="R296" s="23">
        <v>2.2000000000000002</v>
      </c>
      <c r="S296" s="23">
        <v>3.3</v>
      </c>
      <c r="T296" s="23">
        <v>1.9</v>
      </c>
      <c r="U296" s="23">
        <v>18.8</v>
      </c>
      <c r="V296" s="23">
        <v>10.5</v>
      </c>
      <c r="W296" s="23">
        <v>21.3</v>
      </c>
      <c r="X296" s="23">
        <v>2.1</v>
      </c>
      <c r="Y296" s="23">
        <v>0.8</v>
      </c>
      <c r="Z296" s="23">
        <v>2.5</v>
      </c>
      <c r="AA296" s="23">
        <v>0.2</v>
      </c>
      <c r="AB296" s="23">
        <v>0</v>
      </c>
      <c r="AC296" s="23">
        <v>0.3</v>
      </c>
      <c r="AD296" s="23">
        <v>13.2</v>
      </c>
      <c r="AE296" s="23">
        <v>0</v>
      </c>
      <c r="AF296" s="23">
        <v>17.2</v>
      </c>
      <c r="AG296" s="23">
        <v>5.5</v>
      </c>
      <c r="AH296" s="23">
        <v>7.5</v>
      </c>
      <c r="AI296" s="23">
        <v>4.9000000000000004</v>
      </c>
      <c r="AJ296" s="23">
        <v>37.5</v>
      </c>
      <c r="AK296" s="23">
        <v>1.3</v>
      </c>
      <c r="AL296" s="23">
        <v>48.3</v>
      </c>
      <c r="AM296" s="23">
        <v>6.7</v>
      </c>
      <c r="AN296" s="23">
        <v>8.4</v>
      </c>
      <c r="AO296" s="23">
        <v>6.1</v>
      </c>
      <c r="AP296" s="23">
        <v>0.6</v>
      </c>
      <c r="AQ296" s="23">
        <v>0.4</v>
      </c>
      <c r="AR296" s="23">
        <v>0.6</v>
      </c>
      <c r="AS296" s="23">
        <v>87.8</v>
      </c>
      <c r="AT296" s="23">
        <v>76.2</v>
      </c>
      <c r="AU296" s="23">
        <v>91.3</v>
      </c>
    </row>
    <row r="297" spans="1:47" ht="15" x14ac:dyDescent="0.35">
      <c r="A297" s="13" t="s">
        <v>1413</v>
      </c>
      <c r="B297" s="45" t="s">
        <v>293</v>
      </c>
      <c r="C297" s="23">
        <v>13.6</v>
      </c>
      <c r="D297" s="23">
        <v>5.3</v>
      </c>
      <c r="E297" s="23">
        <v>15.5</v>
      </c>
      <c r="F297" s="23">
        <v>77.5</v>
      </c>
      <c r="G297" s="23">
        <v>49.1</v>
      </c>
      <c r="H297" s="23">
        <v>83.9</v>
      </c>
      <c r="I297" s="23">
        <v>0.6</v>
      </c>
      <c r="J297" s="23">
        <v>1.2</v>
      </c>
      <c r="K297" s="23">
        <v>0.5</v>
      </c>
      <c r="L297" s="23">
        <v>2.6</v>
      </c>
      <c r="M297" s="23">
        <v>3.5</v>
      </c>
      <c r="N297" s="23">
        <v>2.4</v>
      </c>
      <c r="O297" s="23">
        <v>63.5</v>
      </c>
      <c r="P297" s="23">
        <v>69.599999999999994</v>
      </c>
      <c r="Q297" s="23">
        <v>62.2</v>
      </c>
      <c r="R297" s="23">
        <v>5.3</v>
      </c>
      <c r="S297" s="23">
        <v>6.4</v>
      </c>
      <c r="T297" s="23">
        <v>5</v>
      </c>
      <c r="U297" s="23">
        <v>55.1</v>
      </c>
      <c r="V297" s="23">
        <v>6.4</v>
      </c>
      <c r="W297" s="23">
        <v>66.099999999999994</v>
      </c>
      <c r="X297" s="23">
        <v>4.5999999999999996</v>
      </c>
      <c r="Y297" s="23">
        <v>1.2</v>
      </c>
      <c r="Z297" s="23">
        <v>5.4</v>
      </c>
      <c r="AA297" s="23">
        <v>0.1</v>
      </c>
      <c r="AB297" s="23">
        <v>0</v>
      </c>
      <c r="AC297" s="23">
        <v>0.1</v>
      </c>
      <c r="AD297" s="23">
        <v>43.9</v>
      </c>
      <c r="AE297" s="23">
        <v>2.2999999999999998</v>
      </c>
      <c r="AF297" s="23">
        <v>53.3</v>
      </c>
      <c r="AG297" s="23">
        <v>9.1999999999999993</v>
      </c>
      <c r="AH297" s="23">
        <v>4.7</v>
      </c>
      <c r="AI297" s="23">
        <v>10.199999999999999</v>
      </c>
      <c r="AJ297" s="23">
        <v>27.9</v>
      </c>
      <c r="AK297" s="23">
        <v>1.8</v>
      </c>
      <c r="AL297" s="23">
        <v>33.9</v>
      </c>
      <c r="AM297" s="23">
        <v>9</v>
      </c>
      <c r="AN297" s="23">
        <v>9.4</v>
      </c>
      <c r="AO297" s="23">
        <v>8.9</v>
      </c>
      <c r="AP297" s="23">
        <v>0.6</v>
      </c>
      <c r="AQ297" s="23">
        <v>0</v>
      </c>
      <c r="AR297" s="23">
        <v>0.8</v>
      </c>
      <c r="AS297" s="23">
        <v>93</v>
      </c>
      <c r="AT297" s="23">
        <v>91.2</v>
      </c>
      <c r="AU297" s="23">
        <v>93.4</v>
      </c>
    </row>
    <row r="298" spans="1:47" ht="15" x14ac:dyDescent="0.35">
      <c r="A298" s="13" t="s">
        <v>1414</v>
      </c>
      <c r="B298" s="45" t="s">
        <v>294</v>
      </c>
      <c r="C298" s="23">
        <v>10.199999999999999</v>
      </c>
      <c r="D298" s="23">
        <v>5</v>
      </c>
      <c r="E298" s="23">
        <v>10.8</v>
      </c>
      <c r="F298" s="23">
        <v>74.3</v>
      </c>
      <c r="G298" s="23">
        <v>57.4</v>
      </c>
      <c r="H298" s="23">
        <v>76.5</v>
      </c>
      <c r="I298" s="23">
        <v>2.8</v>
      </c>
      <c r="J298" s="23">
        <v>1.7</v>
      </c>
      <c r="K298" s="23">
        <v>2.9</v>
      </c>
      <c r="L298" s="23">
        <v>2.7</v>
      </c>
      <c r="M298" s="23">
        <v>0.7</v>
      </c>
      <c r="N298" s="23">
        <v>3</v>
      </c>
      <c r="O298" s="23">
        <v>38.299999999999997</v>
      </c>
      <c r="P298" s="23">
        <v>27.5</v>
      </c>
      <c r="Q298" s="23">
        <v>39.700000000000003</v>
      </c>
      <c r="R298" s="23">
        <v>7</v>
      </c>
      <c r="S298" s="23">
        <v>8.4</v>
      </c>
      <c r="T298" s="23">
        <v>6.9</v>
      </c>
      <c r="U298" s="23">
        <v>27.1</v>
      </c>
      <c r="V298" s="23">
        <v>3</v>
      </c>
      <c r="W298" s="23">
        <v>30.3</v>
      </c>
      <c r="X298" s="23">
        <v>10</v>
      </c>
      <c r="Y298" s="23">
        <v>6.4</v>
      </c>
      <c r="Z298" s="23">
        <v>10.5</v>
      </c>
      <c r="AA298" s="23">
        <v>0.2</v>
      </c>
      <c r="AB298" s="23">
        <v>0.3</v>
      </c>
      <c r="AC298" s="23">
        <v>0.2</v>
      </c>
      <c r="AD298" s="23">
        <v>12.5</v>
      </c>
      <c r="AE298" s="23">
        <v>2</v>
      </c>
      <c r="AF298" s="23">
        <v>13.9</v>
      </c>
      <c r="AG298" s="23">
        <v>18.3</v>
      </c>
      <c r="AH298" s="23">
        <v>12.1</v>
      </c>
      <c r="AI298" s="23">
        <v>19.100000000000001</v>
      </c>
      <c r="AJ298" s="23">
        <v>8.3000000000000007</v>
      </c>
      <c r="AK298" s="23">
        <v>0.3</v>
      </c>
      <c r="AL298" s="23">
        <v>9.4</v>
      </c>
      <c r="AM298" s="23">
        <v>13</v>
      </c>
      <c r="AN298" s="23">
        <v>14.4</v>
      </c>
      <c r="AO298" s="23">
        <v>12.8</v>
      </c>
      <c r="AP298" s="23">
        <v>1.9</v>
      </c>
      <c r="AQ298" s="23">
        <v>2.2999999999999998</v>
      </c>
      <c r="AR298" s="23">
        <v>1.8</v>
      </c>
      <c r="AS298" s="23">
        <v>82.3</v>
      </c>
      <c r="AT298" s="23">
        <v>80.2</v>
      </c>
      <c r="AU298" s="23">
        <v>82.6</v>
      </c>
    </row>
    <row r="299" spans="1:47" ht="15" x14ac:dyDescent="0.35">
      <c r="A299" s="13" t="s">
        <v>1415</v>
      </c>
      <c r="B299" s="45" t="s">
        <v>295</v>
      </c>
      <c r="C299" s="23">
        <v>18.2</v>
      </c>
      <c r="D299" s="23">
        <v>8.4</v>
      </c>
      <c r="E299" s="23">
        <v>21.4</v>
      </c>
      <c r="F299" s="23">
        <v>77.2</v>
      </c>
      <c r="G299" s="23">
        <v>51.6</v>
      </c>
      <c r="H299" s="23">
        <v>85.6</v>
      </c>
      <c r="I299" s="23">
        <v>1.2</v>
      </c>
      <c r="J299" s="23">
        <v>0.7</v>
      </c>
      <c r="K299" s="23">
        <v>1.4</v>
      </c>
      <c r="L299" s="23">
        <v>4.3</v>
      </c>
      <c r="M299" s="23">
        <v>1.2</v>
      </c>
      <c r="N299" s="23">
        <v>5.3</v>
      </c>
      <c r="O299" s="23">
        <v>41.9</v>
      </c>
      <c r="P299" s="23">
        <v>43.4</v>
      </c>
      <c r="Q299" s="23">
        <v>41.4</v>
      </c>
      <c r="R299" s="23">
        <v>9.3000000000000007</v>
      </c>
      <c r="S299" s="23">
        <v>19.899999999999999</v>
      </c>
      <c r="T299" s="23">
        <v>5.8</v>
      </c>
      <c r="U299" s="23">
        <v>17</v>
      </c>
      <c r="V299" s="23">
        <v>1</v>
      </c>
      <c r="W299" s="23">
        <v>22.2</v>
      </c>
      <c r="X299" s="23">
        <v>3.4</v>
      </c>
      <c r="Y299" s="23">
        <v>1.9</v>
      </c>
      <c r="Z299" s="23">
        <v>3.9</v>
      </c>
      <c r="AA299" s="23">
        <v>0.3</v>
      </c>
      <c r="AB299" s="23">
        <v>1</v>
      </c>
      <c r="AC299" s="23">
        <v>0.1</v>
      </c>
      <c r="AD299" s="23">
        <v>4.8</v>
      </c>
      <c r="AE299" s="23">
        <v>1.9</v>
      </c>
      <c r="AF299" s="23">
        <v>5.8</v>
      </c>
      <c r="AG299" s="23">
        <v>21.6</v>
      </c>
      <c r="AH299" s="23">
        <v>11</v>
      </c>
      <c r="AI299" s="23">
        <v>25</v>
      </c>
      <c r="AJ299" s="23">
        <v>16.5</v>
      </c>
      <c r="AK299" s="23">
        <v>0</v>
      </c>
      <c r="AL299" s="23">
        <v>21.9</v>
      </c>
      <c r="AM299" s="23">
        <v>9.9</v>
      </c>
      <c r="AN299" s="23">
        <v>11.3</v>
      </c>
      <c r="AO299" s="23">
        <v>9.4</v>
      </c>
      <c r="AP299" s="23">
        <v>2.2999999999999998</v>
      </c>
      <c r="AQ299" s="23">
        <v>1.2</v>
      </c>
      <c r="AR299" s="23">
        <v>2.6</v>
      </c>
      <c r="AS299" s="23">
        <v>88.3</v>
      </c>
      <c r="AT299" s="23">
        <v>84.4</v>
      </c>
      <c r="AU299" s="23">
        <v>89.6</v>
      </c>
    </row>
    <row r="300" spans="1:47" ht="15" x14ac:dyDescent="0.35">
      <c r="A300" s="13" t="s">
        <v>1416</v>
      </c>
      <c r="B300" s="45" t="s">
        <v>296</v>
      </c>
      <c r="C300" s="23">
        <v>15.9</v>
      </c>
      <c r="D300" s="23">
        <v>7.8</v>
      </c>
      <c r="E300" s="23">
        <v>18.399999999999999</v>
      </c>
      <c r="F300" s="23">
        <v>75.099999999999994</v>
      </c>
      <c r="G300" s="23">
        <v>45.2</v>
      </c>
      <c r="H300" s="23">
        <v>84</v>
      </c>
      <c r="I300" s="23">
        <v>0.6</v>
      </c>
      <c r="J300" s="23">
        <v>0.4</v>
      </c>
      <c r="K300" s="23">
        <v>0.7</v>
      </c>
      <c r="L300" s="23">
        <v>0.9</v>
      </c>
      <c r="M300" s="23">
        <v>0.9</v>
      </c>
      <c r="N300" s="23">
        <v>0.9</v>
      </c>
      <c r="O300" s="23">
        <v>56.5</v>
      </c>
      <c r="P300" s="23">
        <v>29.6</v>
      </c>
      <c r="Q300" s="23">
        <v>64.599999999999994</v>
      </c>
      <c r="R300" s="23">
        <v>7.7</v>
      </c>
      <c r="S300" s="23">
        <v>7.4</v>
      </c>
      <c r="T300" s="23">
        <v>7.8</v>
      </c>
      <c r="U300" s="23">
        <v>8.6999999999999993</v>
      </c>
      <c r="V300" s="23">
        <v>1.3</v>
      </c>
      <c r="W300" s="23">
        <v>10.9</v>
      </c>
      <c r="X300" s="23">
        <v>1.6</v>
      </c>
      <c r="Y300" s="23">
        <v>0.9</v>
      </c>
      <c r="Z300" s="23">
        <v>1.8</v>
      </c>
      <c r="AA300" s="23">
        <v>0</v>
      </c>
      <c r="AB300" s="23">
        <v>0</v>
      </c>
      <c r="AC300" s="23">
        <v>0</v>
      </c>
      <c r="AD300" s="23">
        <v>16.7</v>
      </c>
      <c r="AE300" s="23">
        <v>1.3</v>
      </c>
      <c r="AF300" s="23">
        <v>21.4</v>
      </c>
      <c r="AG300" s="23">
        <v>6.2</v>
      </c>
      <c r="AH300" s="23">
        <v>5.7</v>
      </c>
      <c r="AI300" s="23">
        <v>6.4</v>
      </c>
      <c r="AJ300" s="23">
        <v>27.1</v>
      </c>
      <c r="AK300" s="23">
        <v>0</v>
      </c>
      <c r="AL300" s="23">
        <v>35.200000000000003</v>
      </c>
      <c r="AM300" s="23">
        <v>10.5</v>
      </c>
      <c r="AN300" s="23">
        <v>15.7</v>
      </c>
      <c r="AO300" s="23">
        <v>9</v>
      </c>
      <c r="AP300" s="23">
        <v>0.6</v>
      </c>
      <c r="AQ300" s="23">
        <v>0</v>
      </c>
      <c r="AR300" s="23">
        <v>0.8</v>
      </c>
      <c r="AS300" s="23">
        <v>91</v>
      </c>
      <c r="AT300" s="23">
        <v>83.9</v>
      </c>
      <c r="AU300" s="23">
        <v>93.1</v>
      </c>
    </row>
    <row r="301" spans="1:47" ht="15" x14ac:dyDescent="0.35">
      <c r="A301" s="13" t="s">
        <v>1417</v>
      </c>
      <c r="B301" s="45" t="s">
        <v>297</v>
      </c>
      <c r="C301" s="23">
        <v>13.4</v>
      </c>
      <c r="D301" s="23">
        <v>7.7</v>
      </c>
      <c r="E301" s="23">
        <v>16.600000000000001</v>
      </c>
      <c r="F301" s="23">
        <v>68.3</v>
      </c>
      <c r="G301" s="23">
        <v>47.5</v>
      </c>
      <c r="H301" s="23">
        <v>80.099999999999994</v>
      </c>
      <c r="I301" s="23">
        <v>1.9</v>
      </c>
      <c r="J301" s="23">
        <v>1.1000000000000001</v>
      </c>
      <c r="K301" s="23">
        <v>2.2999999999999998</v>
      </c>
      <c r="L301" s="23">
        <v>2.2999999999999998</v>
      </c>
      <c r="M301" s="23">
        <v>6</v>
      </c>
      <c r="N301" s="23">
        <v>0.2</v>
      </c>
      <c r="O301" s="23">
        <v>32.299999999999997</v>
      </c>
      <c r="P301" s="23">
        <v>24.5</v>
      </c>
      <c r="Q301" s="23">
        <v>36.799999999999997</v>
      </c>
      <c r="R301" s="23">
        <v>8.1</v>
      </c>
      <c r="S301" s="23">
        <v>13.1</v>
      </c>
      <c r="T301" s="23">
        <v>5.2</v>
      </c>
      <c r="U301" s="23">
        <v>17.8</v>
      </c>
      <c r="V301" s="23">
        <v>8</v>
      </c>
      <c r="W301" s="23">
        <v>23.4</v>
      </c>
      <c r="X301" s="23">
        <v>2.5</v>
      </c>
      <c r="Y301" s="23">
        <v>1.8</v>
      </c>
      <c r="Z301" s="23">
        <v>2.9</v>
      </c>
      <c r="AA301" s="23">
        <v>0.2</v>
      </c>
      <c r="AB301" s="23">
        <v>0.1</v>
      </c>
      <c r="AC301" s="23">
        <v>0.2</v>
      </c>
      <c r="AD301" s="23">
        <v>14.6</v>
      </c>
      <c r="AE301" s="23">
        <v>0.3</v>
      </c>
      <c r="AF301" s="23">
        <v>22.6</v>
      </c>
      <c r="AG301" s="23">
        <v>12</v>
      </c>
      <c r="AH301" s="23">
        <v>6.5</v>
      </c>
      <c r="AI301" s="23">
        <v>15.1</v>
      </c>
      <c r="AJ301" s="23">
        <v>37.200000000000003</v>
      </c>
      <c r="AK301" s="23">
        <v>1.4</v>
      </c>
      <c r="AL301" s="23">
        <v>57.5</v>
      </c>
      <c r="AM301" s="23">
        <v>8.5</v>
      </c>
      <c r="AN301" s="23">
        <v>11.5</v>
      </c>
      <c r="AO301" s="23">
        <v>6.8</v>
      </c>
      <c r="AP301" s="23">
        <v>2.6</v>
      </c>
      <c r="AQ301" s="23">
        <v>2.2999999999999998</v>
      </c>
      <c r="AR301" s="23">
        <v>2.8</v>
      </c>
      <c r="AS301" s="23">
        <v>88.9</v>
      </c>
      <c r="AT301" s="23">
        <v>83.8</v>
      </c>
      <c r="AU301" s="23">
        <v>91.8</v>
      </c>
    </row>
    <row r="302" spans="1:47" ht="15" x14ac:dyDescent="0.35">
      <c r="A302" s="13" t="s">
        <v>1418</v>
      </c>
      <c r="B302" s="45" t="s">
        <v>298</v>
      </c>
      <c r="C302" s="23">
        <v>20.6</v>
      </c>
      <c r="D302" s="23">
        <v>8.8000000000000007</v>
      </c>
      <c r="E302" s="23">
        <v>23.4</v>
      </c>
      <c r="F302" s="23">
        <v>76.900000000000006</v>
      </c>
      <c r="G302" s="23">
        <v>55.2</v>
      </c>
      <c r="H302" s="23">
        <v>82</v>
      </c>
      <c r="I302" s="23">
        <v>0.8</v>
      </c>
      <c r="J302" s="23">
        <v>0.4</v>
      </c>
      <c r="K302" s="23">
        <v>0.8</v>
      </c>
      <c r="L302" s="23">
        <v>3.7</v>
      </c>
      <c r="M302" s="23">
        <v>2</v>
      </c>
      <c r="N302" s="23">
        <v>4.2</v>
      </c>
      <c r="O302" s="23">
        <v>52.5</v>
      </c>
      <c r="P302" s="23">
        <v>38</v>
      </c>
      <c r="Q302" s="23">
        <v>55.9</v>
      </c>
      <c r="R302" s="23">
        <v>5</v>
      </c>
      <c r="S302" s="23">
        <v>8.4</v>
      </c>
      <c r="T302" s="23">
        <v>4.2</v>
      </c>
      <c r="U302" s="23">
        <v>25.3</v>
      </c>
      <c r="V302" s="23">
        <v>5.6</v>
      </c>
      <c r="W302" s="23">
        <v>29.9</v>
      </c>
      <c r="X302" s="23">
        <v>1.5</v>
      </c>
      <c r="Y302" s="23">
        <v>0.8</v>
      </c>
      <c r="Z302" s="23">
        <v>1.7</v>
      </c>
      <c r="AA302" s="23">
        <v>0.9</v>
      </c>
      <c r="AB302" s="23">
        <v>1.6</v>
      </c>
      <c r="AC302" s="23">
        <v>0.8</v>
      </c>
      <c r="AD302" s="23">
        <v>34.799999999999997</v>
      </c>
      <c r="AE302" s="23">
        <v>3.2</v>
      </c>
      <c r="AF302" s="23">
        <v>42.3</v>
      </c>
      <c r="AG302" s="23">
        <v>10.199999999999999</v>
      </c>
      <c r="AH302" s="23">
        <v>10</v>
      </c>
      <c r="AI302" s="23">
        <v>10.3</v>
      </c>
      <c r="AJ302" s="23">
        <v>56.5</v>
      </c>
      <c r="AK302" s="23">
        <v>2</v>
      </c>
      <c r="AL302" s="23">
        <v>69.3</v>
      </c>
      <c r="AM302" s="23">
        <v>7.9</v>
      </c>
      <c r="AN302" s="23">
        <v>12.4</v>
      </c>
      <c r="AO302" s="23">
        <v>6.9</v>
      </c>
      <c r="AP302" s="23">
        <v>0.8</v>
      </c>
      <c r="AQ302" s="23">
        <v>0</v>
      </c>
      <c r="AR302" s="23">
        <v>0.9</v>
      </c>
      <c r="AS302" s="23">
        <v>89.6</v>
      </c>
      <c r="AT302" s="23">
        <v>83.2</v>
      </c>
      <c r="AU302" s="23">
        <v>91.1</v>
      </c>
    </row>
    <row r="303" spans="1:47" ht="15" x14ac:dyDescent="0.35">
      <c r="A303" s="13" t="s">
        <v>1419</v>
      </c>
      <c r="B303" s="45" t="s">
        <v>299</v>
      </c>
      <c r="C303" s="23">
        <v>11</v>
      </c>
      <c r="D303" s="23">
        <v>4.0999999999999996</v>
      </c>
      <c r="E303" s="23">
        <v>14.1</v>
      </c>
      <c r="F303" s="23">
        <v>71.099999999999994</v>
      </c>
      <c r="G303" s="23">
        <v>52.3</v>
      </c>
      <c r="H303" s="23">
        <v>79.3</v>
      </c>
      <c r="I303" s="23">
        <v>1.3</v>
      </c>
      <c r="J303" s="23">
        <v>1.1000000000000001</v>
      </c>
      <c r="K303" s="23">
        <v>1.4</v>
      </c>
      <c r="L303" s="23">
        <v>1.3</v>
      </c>
      <c r="M303" s="23">
        <v>1.2</v>
      </c>
      <c r="N303" s="23">
        <v>1.3</v>
      </c>
      <c r="O303" s="23">
        <v>51.5</v>
      </c>
      <c r="P303" s="23">
        <v>44</v>
      </c>
      <c r="Q303" s="23">
        <v>54.7</v>
      </c>
      <c r="R303" s="23">
        <v>7.7</v>
      </c>
      <c r="S303" s="23">
        <v>10.8</v>
      </c>
      <c r="T303" s="23">
        <v>6.4</v>
      </c>
      <c r="U303" s="23">
        <v>15.9</v>
      </c>
      <c r="V303" s="23">
        <v>3.2</v>
      </c>
      <c r="W303" s="23">
        <v>21.5</v>
      </c>
      <c r="X303" s="23">
        <v>3.3</v>
      </c>
      <c r="Y303" s="23">
        <v>1.8</v>
      </c>
      <c r="Z303" s="23">
        <v>4</v>
      </c>
      <c r="AA303" s="23">
        <v>0.2</v>
      </c>
      <c r="AB303" s="23">
        <v>0.5</v>
      </c>
      <c r="AC303" s="23">
        <v>0.1</v>
      </c>
      <c r="AD303" s="23">
        <v>16.100000000000001</v>
      </c>
      <c r="AE303" s="23">
        <v>1.1000000000000001</v>
      </c>
      <c r="AF303" s="23">
        <v>22.7</v>
      </c>
      <c r="AG303" s="23">
        <v>13.8</v>
      </c>
      <c r="AH303" s="23">
        <v>11.3</v>
      </c>
      <c r="AI303" s="23">
        <v>14.8</v>
      </c>
      <c r="AJ303" s="23">
        <v>5.6</v>
      </c>
      <c r="AK303" s="23">
        <v>0.2</v>
      </c>
      <c r="AL303" s="23">
        <v>8</v>
      </c>
      <c r="AM303" s="23">
        <v>13.3</v>
      </c>
      <c r="AN303" s="23">
        <v>14</v>
      </c>
      <c r="AO303" s="23">
        <v>13</v>
      </c>
      <c r="AP303" s="23">
        <v>1.1000000000000001</v>
      </c>
      <c r="AQ303" s="23">
        <v>0.9</v>
      </c>
      <c r="AR303" s="23">
        <v>1.2</v>
      </c>
      <c r="AS303" s="23">
        <v>79.5</v>
      </c>
      <c r="AT303" s="23">
        <v>78.900000000000006</v>
      </c>
      <c r="AU303" s="23">
        <v>79.7</v>
      </c>
    </row>
    <row r="304" spans="1:47" ht="15" x14ac:dyDescent="0.35">
      <c r="A304" s="13" t="s">
        <v>1420</v>
      </c>
      <c r="B304" s="45" t="s">
        <v>300</v>
      </c>
      <c r="C304" s="23">
        <v>13.9</v>
      </c>
      <c r="D304" s="23">
        <v>5.7</v>
      </c>
      <c r="E304" s="23">
        <v>17.399999999999999</v>
      </c>
      <c r="F304" s="23">
        <v>77.599999999999994</v>
      </c>
      <c r="G304" s="23">
        <v>53.6</v>
      </c>
      <c r="H304" s="23">
        <v>87.8</v>
      </c>
      <c r="I304" s="23">
        <v>0.5</v>
      </c>
      <c r="J304" s="23">
        <v>1</v>
      </c>
      <c r="K304" s="23">
        <v>0.3</v>
      </c>
      <c r="L304" s="23">
        <v>9.9</v>
      </c>
      <c r="M304" s="23">
        <v>6.9</v>
      </c>
      <c r="N304" s="23">
        <v>11.2</v>
      </c>
      <c r="O304" s="23">
        <v>39.700000000000003</v>
      </c>
      <c r="P304" s="23">
        <v>21.4</v>
      </c>
      <c r="Q304" s="23">
        <v>47.5</v>
      </c>
      <c r="R304" s="23">
        <v>5.0999999999999996</v>
      </c>
      <c r="S304" s="23">
        <v>8.8000000000000007</v>
      </c>
      <c r="T304" s="23">
        <v>3.5</v>
      </c>
      <c r="U304" s="23">
        <v>14.9</v>
      </c>
      <c r="V304" s="23">
        <v>0.7</v>
      </c>
      <c r="W304" s="23">
        <v>20.9</v>
      </c>
      <c r="X304" s="23">
        <v>2</v>
      </c>
      <c r="Y304" s="23">
        <v>0.2</v>
      </c>
      <c r="Z304" s="23">
        <v>2.8</v>
      </c>
      <c r="AA304" s="23">
        <v>0.6</v>
      </c>
      <c r="AB304" s="23">
        <v>0.2</v>
      </c>
      <c r="AC304" s="23">
        <v>0.7</v>
      </c>
      <c r="AD304" s="23">
        <v>12.6</v>
      </c>
      <c r="AE304" s="23">
        <v>2</v>
      </c>
      <c r="AF304" s="23">
        <v>17.100000000000001</v>
      </c>
      <c r="AG304" s="23">
        <v>12.2</v>
      </c>
      <c r="AH304" s="23">
        <v>13.5</v>
      </c>
      <c r="AI304" s="23">
        <v>11.7</v>
      </c>
      <c r="AJ304" s="23">
        <v>52.5</v>
      </c>
      <c r="AK304" s="23">
        <v>0</v>
      </c>
      <c r="AL304" s="23">
        <v>74.599999999999994</v>
      </c>
      <c r="AM304" s="23">
        <v>7.9</v>
      </c>
      <c r="AN304" s="23">
        <v>9.1</v>
      </c>
      <c r="AO304" s="23">
        <v>7.5</v>
      </c>
      <c r="AP304" s="23">
        <v>0.7</v>
      </c>
      <c r="AQ304" s="23">
        <v>0.7</v>
      </c>
      <c r="AR304" s="23">
        <v>0.7</v>
      </c>
      <c r="AS304" s="23">
        <v>85.6</v>
      </c>
      <c r="AT304" s="23">
        <v>73.5</v>
      </c>
      <c r="AU304" s="23">
        <v>90.7</v>
      </c>
    </row>
    <row r="305" spans="1:47" ht="15" x14ac:dyDescent="0.35">
      <c r="A305" s="13" t="s">
        <v>1421</v>
      </c>
      <c r="B305" s="45" t="s">
        <v>301</v>
      </c>
      <c r="C305" s="23">
        <v>18.899999999999999</v>
      </c>
      <c r="D305" s="23">
        <v>7.1</v>
      </c>
      <c r="E305" s="23">
        <v>22.2</v>
      </c>
      <c r="F305" s="23">
        <v>82.3</v>
      </c>
      <c r="G305" s="23">
        <v>53</v>
      </c>
      <c r="H305" s="23">
        <v>90.6</v>
      </c>
      <c r="I305" s="23">
        <v>1.4</v>
      </c>
      <c r="J305" s="23">
        <v>1.1000000000000001</v>
      </c>
      <c r="K305" s="23">
        <v>1.5</v>
      </c>
      <c r="L305" s="23">
        <v>1.1000000000000001</v>
      </c>
      <c r="M305" s="23">
        <v>2.1</v>
      </c>
      <c r="N305" s="23">
        <v>0.8</v>
      </c>
      <c r="O305" s="23">
        <v>51.5</v>
      </c>
      <c r="P305" s="23">
        <v>35.200000000000003</v>
      </c>
      <c r="Q305" s="23">
        <v>56.1</v>
      </c>
      <c r="R305" s="23">
        <v>4.7</v>
      </c>
      <c r="S305" s="23">
        <v>10.7</v>
      </c>
      <c r="T305" s="23">
        <v>3</v>
      </c>
      <c r="U305" s="23">
        <v>33.799999999999997</v>
      </c>
      <c r="V305" s="23">
        <v>4.5</v>
      </c>
      <c r="W305" s="23">
        <v>42</v>
      </c>
      <c r="X305" s="23">
        <v>2.9</v>
      </c>
      <c r="Y305" s="23">
        <v>1</v>
      </c>
      <c r="Z305" s="23">
        <v>3.4</v>
      </c>
      <c r="AA305" s="23">
        <v>0.2</v>
      </c>
      <c r="AB305" s="23">
        <v>0.2</v>
      </c>
      <c r="AC305" s="23">
        <v>0.3</v>
      </c>
      <c r="AD305" s="23">
        <v>21.4</v>
      </c>
      <c r="AE305" s="23">
        <v>1.5</v>
      </c>
      <c r="AF305" s="23">
        <v>27.1</v>
      </c>
      <c r="AG305" s="23">
        <v>11.5</v>
      </c>
      <c r="AH305" s="23">
        <v>7.6</v>
      </c>
      <c r="AI305" s="23">
        <v>12.6</v>
      </c>
      <c r="AJ305" s="23">
        <v>21.8</v>
      </c>
      <c r="AK305" s="23">
        <v>1.3</v>
      </c>
      <c r="AL305" s="23">
        <v>27.6</v>
      </c>
      <c r="AM305" s="23">
        <v>8.3000000000000007</v>
      </c>
      <c r="AN305" s="23">
        <v>12.6</v>
      </c>
      <c r="AO305" s="23">
        <v>7.1</v>
      </c>
      <c r="AP305" s="23">
        <v>1.8</v>
      </c>
      <c r="AQ305" s="23">
        <v>1</v>
      </c>
      <c r="AR305" s="23">
        <v>2.1</v>
      </c>
      <c r="AS305" s="23">
        <v>90.2</v>
      </c>
      <c r="AT305" s="23">
        <v>79.2</v>
      </c>
      <c r="AU305" s="23">
        <v>93.3</v>
      </c>
    </row>
    <row r="306" spans="1:47" ht="15" x14ac:dyDescent="0.35">
      <c r="A306" s="13" t="s">
        <v>1422</v>
      </c>
      <c r="B306" s="45" t="s">
        <v>302</v>
      </c>
      <c r="C306" s="23">
        <v>8.9</v>
      </c>
      <c r="D306" s="23">
        <v>7.1</v>
      </c>
      <c r="E306" s="23">
        <v>10</v>
      </c>
      <c r="F306" s="23">
        <v>51.7</v>
      </c>
      <c r="G306" s="23">
        <v>38.4</v>
      </c>
      <c r="H306" s="23">
        <v>60</v>
      </c>
      <c r="I306" s="23">
        <v>1.3</v>
      </c>
      <c r="J306" s="23">
        <v>1</v>
      </c>
      <c r="K306" s="23">
        <v>1.5</v>
      </c>
      <c r="L306" s="23">
        <v>1</v>
      </c>
      <c r="M306" s="23">
        <v>1.3</v>
      </c>
      <c r="N306" s="23">
        <v>0.8</v>
      </c>
      <c r="O306" s="23">
        <v>33.1</v>
      </c>
      <c r="P306" s="23">
        <v>30.9</v>
      </c>
      <c r="Q306" s="23">
        <v>34.5</v>
      </c>
      <c r="R306" s="23">
        <v>3</v>
      </c>
      <c r="S306" s="23">
        <v>4</v>
      </c>
      <c r="T306" s="23">
        <v>2.4</v>
      </c>
      <c r="U306" s="23">
        <v>2.4</v>
      </c>
      <c r="V306" s="23">
        <v>2.1</v>
      </c>
      <c r="W306" s="23">
        <v>2.7</v>
      </c>
      <c r="X306" s="23">
        <v>3.6</v>
      </c>
      <c r="Y306" s="23">
        <v>0.9</v>
      </c>
      <c r="Z306" s="23">
        <v>5.4</v>
      </c>
      <c r="AA306" s="23">
        <v>0.8</v>
      </c>
      <c r="AB306" s="23">
        <v>1.4</v>
      </c>
      <c r="AC306" s="23">
        <v>0.4</v>
      </c>
      <c r="AD306" s="23">
        <v>1</v>
      </c>
      <c r="AE306" s="23">
        <v>0.1</v>
      </c>
      <c r="AF306" s="23">
        <v>1.5</v>
      </c>
      <c r="AG306" s="23">
        <v>11</v>
      </c>
      <c r="AH306" s="23">
        <v>13.2</v>
      </c>
      <c r="AI306" s="23">
        <v>9.6</v>
      </c>
      <c r="AJ306" s="23">
        <v>1.6</v>
      </c>
      <c r="AK306" s="23">
        <v>0.4</v>
      </c>
      <c r="AL306" s="23">
        <v>2.2999999999999998</v>
      </c>
      <c r="AM306" s="23">
        <v>13.7</v>
      </c>
      <c r="AN306" s="23">
        <v>14.8</v>
      </c>
      <c r="AO306" s="23">
        <v>13</v>
      </c>
      <c r="AP306" s="23">
        <v>1.2</v>
      </c>
      <c r="AQ306" s="23">
        <v>0.6</v>
      </c>
      <c r="AR306" s="23">
        <v>1.7</v>
      </c>
      <c r="AS306" s="23">
        <v>82.2</v>
      </c>
      <c r="AT306" s="23">
        <v>79.2</v>
      </c>
      <c r="AU306" s="23">
        <v>84</v>
      </c>
    </row>
    <row r="307" spans="1:47" ht="15" x14ac:dyDescent="0.35">
      <c r="A307" s="13" t="s">
        <v>1423</v>
      </c>
      <c r="B307" s="45" t="s">
        <v>303</v>
      </c>
      <c r="C307" s="23">
        <v>11.9</v>
      </c>
      <c r="D307" s="23">
        <v>7.3</v>
      </c>
      <c r="E307" s="23">
        <v>13.5</v>
      </c>
      <c r="F307" s="23">
        <v>63.3</v>
      </c>
      <c r="G307" s="23">
        <v>36.299999999999997</v>
      </c>
      <c r="H307" s="23">
        <v>72.2</v>
      </c>
      <c r="I307" s="23">
        <v>1.4</v>
      </c>
      <c r="J307" s="23">
        <v>0.4</v>
      </c>
      <c r="K307" s="23">
        <v>1.7</v>
      </c>
      <c r="L307" s="23">
        <v>7.1</v>
      </c>
      <c r="M307" s="23">
        <v>8.4</v>
      </c>
      <c r="N307" s="23">
        <v>6.7</v>
      </c>
      <c r="O307" s="23">
        <v>42.4</v>
      </c>
      <c r="P307" s="23">
        <v>37.799999999999997</v>
      </c>
      <c r="Q307" s="23">
        <v>43.9</v>
      </c>
      <c r="R307" s="23">
        <v>5.3</v>
      </c>
      <c r="S307" s="23">
        <v>8.4</v>
      </c>
      <c r="T307" s="23">
        <v>4.2</v>
      </c>
      <c r="U307" s="23">
        <v>13.6</v>
      </c>
      <c r="V307" s="23">
        <v>3.4</v>
      </c>
      <c r="W307" s="23">
        <v>17</v>
      </c>
      <c r="X307" s="23">
        <v>1.9</v>
      </c>
      <c r="Y307" s="23">
        <v>1.9</v>
      </c>
      <c r="Z307" s="23">
        <v>1.9</v>
      </c>
      <c r="AA307" s="23">
        <v>0.4</v>
      </c>
      <c r="AB307" s="23">
        <v>0</v>
      </c>
      <c r="AC307" s="23">
        <v>0.5</v>
      </c>
      <c r="AD307" s="23">
        <v>7.7</v>
      </c>
      <c r="AE307" s="23">
        <v>0.8</v>
      </c>
      <c r="AF307" s="23">
        <v>10</v>
      </c>
      <c r="AG307" s="23">
        <v>11.6</v>
      </c>
      <c r="AH307" s="23">
        <v>6.1</v>
      </c>
      <c r="AI307" s="23">
        <v>13.4</v>
      </c>
      <c r="AJ307" s="23">
        <v>46.5</v>
      </c>
      <c r="AK307" s="23">
        <v>0.8</v>
      </c>
      <c r="AL307" s="23">
        <v>61.4</v>
      </c>
      <c r="AM307" s="23">
        <v>9.4</v>
      </c>
      <c r="AN307" s="23">
        <v>12.2</v>
      </c>
      <c r="AO307" s="23">
        <v>8.5</v>
      </c>
      <c r="AP307" s="23">
        <v>1.1000000000000001</v>
      </c>
      <c r="AQ307" s="23">
        <v>1.5</v>
      </c>
      <c r="AR307" s="23">
        <v>1</v>
      </c>
      <c r="AS307" s="23">
        <v>88.1</v>
      </c>
      <c r="AT307" s="23">
        <v>82.8</v>
      </c>
      <c r="AU307" s="23">
        <v>89.8</v>
      </c>
    </row>
    <row r="308" spans="1:47" ht="15" x14ac:dyDescent="0.35">
      <c r="A308" s="13" t="s">
        <v>1424</v>
      </c>
      <c r="B308" s="45" t="s">
        <v>304</v>
      </c>
      <c r="C308" s="23">
        <v>20.100000000000001</v>
      </c>
      <c r="D308" s="23">
        <v>10.9</v>
      </c>
      <c r="E308" s="23">
        <v>24</v>
      </c>
      <c r="F308" s="23">
        <v>70</v>
      </c>
      <c r="G308" s="23">
        <v>49.7</v>
      </c>
      <c r="H308" s="23">
        <v>78.7</v>
      </c>
      <c r="I308" s="23">
        <v>0.7</v>
      </c>
      <c r="J308" s="23">
        <v>0.6</v>
      </c>
      <c r="K308" s="23">
        <v>0.7</v>
      </c>
      <c r="L308" s="23">
        <v>1.9</v>
      </c>
      <c r="M308" s="23">
        <v>3.7</v>
      </c>
      <c r="N308" s="23">
        <v>1.1000000000000001</v>
      </c>
      <c r="O308" s="23">
        <v>44.5</v>
      </c>
      <c r="P308" s="23">
        <v>43.1</v>
      </c>
      <c r="Q308" s="23">
        <v>45.1</v>
      </c>
      <c r="R308" s="23">
        <v>13</v>
      </c>
      <c r="S308" s="23">
        <v>16.399999999999999</v>
      </c>
      <c r="T308" s="23">
        <v>11.6</v>
      </c>
      <c r="U308" s="23">
        <v>20.8</v>
      </c>
      <c r="V308" s="23">
        <v>7.2</v>
      </c>
      <c r="W308" s="23">
        <v>26.6</v>
      </c>
      <c r="X308" s="23">
        <v>1.6</v>
      </c>
      <c r="Y308" s="23">
        <v>0.6</v>
      </c>
      <c r="Z308" s="23">
        <v>2.1</v>
      </c>
      <c r="AA308" s="23">
        <v>0.3</v>
      </c>
      <c r="AB308" s="23">
        <v>0.3</v>
      </c>
      <c r="AC308" s="23">
        <v>0.4</v>
      </c>
      <c r="AD308" s="23">
        <v>35.299999999999997</v>
      </c>
      <c r="AE308" s="23">
        <v>5.5</v>
      </c>
      <c r="AF308" s="23">
        <v>48.2</v>
      </c>
      <c r="AG308" s="23">
        <v>11.4</v>
      </c>
      <c r="AH308" s="23">
        <v>7.2</v>
      </c>
      <c r="AI308" s="23">
        <v>13.2</v>
      </c>
      <c r="AJ308" s="23">
        <v>47.9</v>
      </c>
      <c r="AK308" s="23">
        <v>3.2</v>
      </c>
      <c r="AL308" s="23">
        <v>67.099999999999994</v>
      </c>
      <c r="AM308" s="23">
        <v>9</v>
      </c>
      <c r="AN308" s="23">
        <v>11.2</v>
      </c>
      <c r="AO308" s="23">
        <v>8</v>
      </c>
      <c r="AP308" s="23">
        <v>1.1000000000000001</v>
      </c>
      <c r="AQ308" s="23">
        <v>0.3</v>
      </c>
      <c r="AR308" s="23">
        <v>1.5</v>
      </c>
      <c r="AS308" s="23">
        <v>91.3</v>
      </c>
      <c r="AT308" s="23">
        <v>85.1</v>
      </c>
      <c r="AU308" s="23">
        <v>94</v>
      </c>
    </row>
    <row r="309" spans="1:47" ht="15" x14ac:dyDescent="0.35">
      <c r="A309" s="13" t="s">
        <v>1425</v>
      </c>
      <c r="B309" s="45" t="s">
        <v>305</v>
      </c>
      <c r="C309" s="23">
        <v>9.6</v>
      </c>
      <c r="D309" s="23">
        <v>5.5</v>
      </c>
      <c r="E309" s="23">
        <v>13.5</v>
      </c>
      <c r="F309" s="23">
        <v>70.2</v>
      </c>
      <c r="G309" s="23">
        <v>57.3</v>
      </c>
      <c r="H309" s="23">
        <v>82.7</v>
      </c>
      <c r="I309" s="23">
        <v>2.2999999999999998</v>
      </c>
      <c r="J309" s="23">
        <v>2.2000000000000002</v>
      </c>
      <c r="K309" s="23">
        <v>2.2999999999999998</v>
      </c>
      <c r="L309" s="23">
        <v>1.7</v>
      </c>
      <c r="M309" s="23">
        <v>2.1</v>
      </c>
      <c r="N309" s="23">
        <v>1.4</v>
      </c>
      <c r="O309" s="23">
        <v>36.700000000000003</v>
      </c>
      <c r="P309" s="23">
        <v>31.8</v>
      </c>
      <c r="Q309" s="23">
        <v>41.4</v>
      </c>
      <c r="R309" s="23">
        <v>8</v>
      </c>
      <c r="S309" s="23">
        <v>9.1999999999999993</v>
      </c>
      <c r="T309" s="23">
        <v>6.8</v>
      </c>
      <c r="U309" s="23">
        <v>20.7</v>
      </c>
      <c r="V309" s="23">
        <v>3</v>
      </c>
      <c r="W309" s="23">
        <v>37.799999999999997</v>
      </c>
      <c r="X309" s="23">
        <v>4.2</v>
      </c>
      <c r="Y309" s="23">
        <v>4.0999999999999996</v>
      </c>
      <c r="Z309" s="23">
        <v>4.2</v>
      </c>
      <c r="AA309" s="23">
        <v>0.5</v>
      </c>
      <c r="AB309" s="23">
        <v>0.6</v>
      </c>
      <c r="AC309" s="23">
        <v>0.4</v>
      </c>
      <c r="AD309" s="23">
        <v>13.5</v>
      </c>
      <c r="AE309" s="23">
        <v>1.6</v>
      </c>
      <c r="AF309" s="23">
        <v>25</v>
      </c>
      <c r="AG309" s="23">
        <v>14.8</v>
      </c>
      <c r="AH309" s="23">
        <v>11.1</v>
      </c>
      <c r="AI309" s="23">
        <v>18.3</v>
      </c>
      <c r="AJ309" s="23">
        <v>9.1999999999999993</v>
      </c>
      <c r="AK309" s="23">
        <v>0.4</v>
      </c>
      <c r="AL309" s="23">
        <v>17.600000000000001</v>
      </c>
      <c r="AM309" s="23">
        <v>10</v>
      </c>
      <c r="AN309" s="23">
        <v>11.3</v>
      </c>
      <c r="AO309" s="23">
        <v>8.8000000000000007</v>
      </c>
      <c r="AP309" s="23">
        <v>2.1</v>
      </c>
      <c r="AQ309" s="23">
        <v>1.3</v>
      </c>
      <c r="AR309" s="23">
        <v>2.9</v>
      </c>
      <c r="AS309" s="23">
        <v>87.7</v>
      </c>
      <c r="AT309" s="23">
        <v>83.7</v>
      </c>
      <c r="AU309" s="23">
        <v>91.6</v>
      </c>
    </row>
    <row r="310" spans="1:47" ht="15" x14ac:dyDescent="0.35">
      <c r="A310" s="13" t="s">
        <v>1426</v>
      </c>
      <c r="B310" s="45" t="s">
        <v>306</v>
      </c>
      <c r="C310" s="23">
        <v>19.899999999999999</v>
      </c>
      <c r="D310" s="23">
        <v>7.1</v>
      </c>
      <c r="E310" s="23">
        <v>22.5</v>
      </c>
      <c r="F310" s="23">
        <v>83</v>
      </c>
      <c r="G310" s="23">
        <v>50.2</v>
      </c>
      <c r="H310" s="23">
        <v>89.8</v>
      </c>
      <c r="I310" s="23">
        <v>1.9</v>
      </c>
      <c r="J310" s="23">
        <v>2.5</v>
      </c>
      <c r="K310" s="23">
        <v>1.8</v>
      </c>
      <c r="L310" s="23">
        <v>10.4</v>
      </c>
      <c r="M310" s="23">
        <v>4.5999999999999996</v>
      </c>
      <c r="N310" s="23">
        <v>11.7</v>
      </c>
      <c r="O310" s="23">
        <v>43.8</v>
      </c>
      <c r="P310" s="23">
        <v>33.5</v>
      </c>
      <c r="Q310" s="23">
        <v>46</v>
      </c>
      <c r="R310" s="23">
        <v>6</v>
      </c>
      <c r="S310" s="23">
        <v>10</v>
      </c>
      <c r="T310" s="23">
        <v>5.2</v>
      </c>
      <c r="U310" s="23">
        <v>14.6</v>
      </c>
      <c r="V310" s="23">
        <v>4.5999999999999996</v>
      </c>
      <c r="W310" s="23">
        <v>16.7</v>
      </c>
      <c r="X310" s="23">
        <v>5.4</v>
      </c>
      <c r="Y310" s="23">
        <v>0.4</v>
      </c>
      <c r="Z310" s="23">
        <v>6.5</v>
      </c>
      <c r="AA310" s="23">
        <v>1.4</v>
      </c>
      <c r="AB310" s="23">
        <v>0.4</v>
      </c>
      <c r="AC310" s="23">
        <v>1.6</v>
      </c>
      <c r="AD310" s="23">
        <v>13.7</v>
      </c>
      <c r="AE310" s="23">
        <v>0</v>
      </c>
      <c r="AF310" s="23">
        <v>16.600000000000001</v>
      </c>
      <c r="AG310" s="23">
        <v>21.5</v>
      </c>
      <c r="AH310" s="23">
        <v>13</v>
      </c>
      <c r="AI310" s="23">
        <v>23.2</v>
      </c>
      <c r="AJ310" s="23">
        <v>32.6</v>
      </c>
      <c r="AK310" s="23">
        <v>1.3</v>
      </c>
      <c r="AL310" s="23">
        <v>39.200000000000003</v>
      </c>
      <c r="AM310" s="23">
        <v>8.6999999999999993</v>
      </c>
      <c r="AN310" s="23">
        <v>11.7</v>
      </c>
      <c r="AO310" s="23">
        <v>8.1</v>
      </c>
      <c r="AP310" s="23">
        <v>2.6</v>
      </c>
      <c r="AQ310" s="23">
        <v>0.8</v>
      </c>
      <c r="AR310" s="23">
        <v>3</v>
      </c>
      <c r="AS310" s="23">
        <v>94.3</v>
      </c>
      <c r="AT310" s="23">
        <v>81.2</v>
      </c>
      <c r="AU310" s="23">
        <v>97</v>
      </c>
    </row>
    <row r="311" spans="1:47" ht="15" x14ac:dyDescent="0.35">
      <c r="A311" s="13" t="s">
        <v>1427</v>
      </c>
      <c r="B311" s="45" t="s">
        <v>307</v>
      </c>
      <c r="C311" s="23">
        <v>11.3</v>
      </c>
      <c r="D311" s="23">
        <v>7.1</v>
      </c>
      <c r="E311" s="23">
        <v>13.2</v>
      </c>
      <c r="F311" s="23">
        <v>63.3</v>
      </c>
      <c r="G311" s="23">
        <v>53.3</v>
      </c>
      <c r="H311" s="23">
        <v>67.8</v>
      </c>
      <c r="I311" s="23">
        <v>1.4</v>
      </c>
      <c r="J311" s="23">
        <v>1.4</v>
      </c>
      <c r="K311" s="23">
        <v>1.4</v>
      </c>
      <c r="L311" s="23">
        <v>3.4</v>
      </c>
      <c r="M311" s="23">
        <v>3</v>
      </c>
      <c r="N311" s="23">
        <v>3.6</v>
      </c>
      <c r="O311" s="23">
        <v>41</v>
      </c>
      <c r="P311" s="23">
        <v>39.299999999999997</v>
      </c>
      <c r="Q311" s="23">
        <v>41.8</v>
      </c>
      <c r="R311" s="23">
        <v>7.3</v>
      </c>
      <c r="S311" s="23">
        <v>9.3000000000000007</v>
      </c>
      <c r="T311" s="23">
        <v>6.3</v>
      </c>
      <c r="U311" s="23">
        <v>15.4</v>
      </c>
      <c r="V311" s="23">
        <v>2.7</v>
      </c>
      <c r="W311" s="23">
        <v>21</v>
      </c>
      <c r="X311" s="23">
        <v>1.6</v>
      </c>
      <c r="Y311" s="23">
        <v>0.8</v>
      </c>
      <c r="Z311" s="23">
        <v>2</v>
      </c>
      <c r="AA311" s="23">
        <v>0.1</v>
      </c>
      <c r="AB311" s="23">
        <v>0</v>
      </c>
      <c r="AC311" s="23">
        <v>0.1</v>
      </c>
      <c r="AD311" s="23">
        <v>6.1</v>
      </c>
      <c r="AE311" s="23">
        <v>1.4</v>
      </c>
      <c r="AF311" s="23">
        <v>8.1999999999999993</v>
      </c>
      <c r="AG311" s="23">
        <v>18.3</v>
      </c>
      <c r="AH311" s="23">
        <v>11.8</v>
      </c>
      <c r="AI311" s="23">
        <v>21.3</v>
      </c>
      <c r="AJ311" s="23">
        <v>24</v>
      </c>
      <c r="AK311" s="23">
        <v>1.1000000000000001</v>
      </c>
      <c r="AL311" s="23">
        <v>34.299999999999997</v>
      </c>
      <c r="AM311" s="23">
        <v>12.3</v>
      </c>
      <c r="AN311" s="23">
        <v>12.9</v>
      </c>
      <c r="AO311" s="23">
        <v>12</v>
      </c>
      <c r="AP311" s="23">
        <v>0.9</v>
      </c>
      <c r="AQ311" s="23">
        <v>1.6</v>
      </c>
      <c r="AR311" s="23">
        <v>0.6</v>
      </c>
      <c r="AS311" s="23">
        <v>76.599999999999994</v>
      </c>
      <c r="AT311" s="23">
        <v>75.8</v>
      </c>
      <c r="AU311" s="23">
        <v>77</v>
      </c>
    </row>
    <row r="312" spans="1:47" ht="15" x14ac:dyDescent="0.35">
      <c r="A312" s="13" t="s">
        <v>1428</v>
      </c>
      <c r="B312" s="45" t="s">
        <v>308</v>
      </c>
      <c r="C312" s="23">
        <v>22.3</v>
      </c>
      <c r="D312" s="23">
        <v>14.9</v>
      </c>
      <c r="E312" s="23">
        <v>24.1</v>
      </c>
      <c r="F312" s="23">
        <v>85.5</v>
      </c>
      <c r="G312" s="23">
        <v>56.2</v>
      </c>
      <c r="H312" s="23">
        <v>92.5</v>
      </c>
      <c r="I312" s="23">
        <v>2.4</v>
      </c>
      <c r="J312" s="23">
        <v>1.4</v>
      </c>
      <c r="K312" s="23">
        <v>2.7</v>
      </c>
      <c r="L312" s="23">
        <v>0.9</v>
      </c>
      <c r="M312" s="23">
        <v>0</v>
      </c>
      <c r="N312" s="23">
        <v>1.1000000000000001</v>
      </c>
      <c r="O312" s="23">
        <v>53.5</v>
      </c>
      <c r="P312" s="23">
        <v>37.299999999999997</v>
      </c>
      <c r="Q312" s="23">
        <v>57.3</v>
      </c>
      <c r="R312" s="23">
        <v>7.5</v>
      </c>
      <c r="S312" s="23">
        <v>8</v>
      </c>
      <c r="T312" s="23">
        <v>7.4</v>
      </c>
      <c r="U312" s="23">
        <v>13.7</v>
      </c>
      <c r="V312" s="23">
        <v>5.0999999999999996</v>
      </c>
      <c r="W312" s="23">
        <v>15.8</v>
      </c>
      <c r="X312" s="23">
        <v>4.4000000000000004</v>
      </c>
      <c r="Y312" s="23">
        <v>0.7</v>
      </c>
      <c r="Z312" s="23">
        <v>5.3</v>
      </c>
      <c r="AA312" s="23">
        <v>0.1</v>
      </c>
      <c r="AB312" s="23">
        <v>0.4</v>
      </c>
      <c r="AC312" s="23">
        <v>0</v>
      </c>
      <c r="AD312" s="23">
        <v>18.2</v>
      </c>
      <c r="AE312" s="23">
        <v>3.3</v>
      </c>
      <c r="AF312" s="23">
        <v>21.8</v>
      </c>
      <c r="AG312" s="23">
        <v>18</v>
      </c>
      <c r="AH312" s="23">
        <v>10.5</v>
      </c>
      <c r="AI312" s="23">
        <v>19.8</v>
      </c>
      <c r="AJ312" s="23">
        <v>16.399999999999999</v>
      </c>
      <c r="AK312" s="23">
        <v>1.1000000000000001</v>
      </c>
      <c r="AL312" s="23">
        <v>20.100000000000001</v>
      </c>
      <c r="AM312" s="23">
        <v>10.4</v>
      </c>
      <c r="AN312" s="23">
        <v>13</v>
      </c>
      <c r="AO312" s="23">
        <v>9.8000000000000007</v>
      </c>
      <c r="AP312" s="23">
        <v>2.4</v>
      </c>
      <c r="AQ312" s="23">
        <v>0.7</v>
      </c>
      <c r="AR312" s="23">
        <v>2.8</v>
      </c>
      <c r="AS312" s="23">
        <v>95.3</v>
      </c>
      <c r="AT312" s="23">
        <v>87.7</v>
      </c>
      <c r="AU312" s="23">
        <v>97.1</v>
      </c>
    </row>
    <row r="313" spans="1:47" ht="15" x14ac:dyDescent="0.35">
      <c r="A313" s="13" t="s">
        <v>1429</v>
      </c>
      <c r="B313" s="45" t="s">
        <v>309</v>
      </c>
      <c r="C313" s="23">
        <v>17.899999999999999</v>
      </c>
      <c r="D313" s="23">
        <v>7.4</v>
      </c>
      <c r="E313" s="23">
        <v>20.2</v>
      </c>
      <c r="F313" s="23">
        <v>76.8</v>
      </c>
      <c r="G313" s="23">
        <v>45.3</v>
      </c>
      <c r="H313" s="23">
        <v>83.8</v>
      </c>
      <c r="I313" s="23">
        <v>1</v>
      </c>
      <c r="J313" s="23">
        <v>0</v>
      </c>
      <c r="K313" s="23">
        <v>1.2</v>
      </c>
      <c r="L313" s="23">
        <v>6.7</v>
      </c>
      <c r="M313" s="23">
        <v>1.1000000000000001</v>
      </c>
      <c r="N313" s="23">
        <v>7.9</v>
      </c>
      <c r="O313" s="23">
        <v>39.700000000000003</v>
      </c>
      <c r="P313" s="23">
        <v>32.6</v>
      </c>
      <c r="Q313" s="23">
        <v>41.3</v>
      </c>
      <c r="R313" s="23">
        <v>7.6</v>
      </c>
      <c r="S313" s="23">
        <v>11.6</v>
      </c>
      <c r="T313" s="23">
        <v>6.7</v>
      </c>
      <c r="U313" s="23">
        <v>12.2</v>
      </c>
      <c r="V313" s="23">
        <v>7.4</v>
      </c>
      <c r="W313" s="23">
        <v>13.2</v>
      </c>
      <c r="X313" s="23">
        <v>3.6</v>
      </c>
      <c r="Y313" s="23">
        <v>0</v>
      </c>
      <c r="Z313" s="23">
        <v>4.4000000000000004</v>
      </c>
      <c r="AA313" s="23">
        <v>5.5</v>
      </c>
      <c r="AB313" s="23">
        <v>2.1</v>
      </c>
      <c r="AC313" s="23">
        <v>6.3</v>
      </c>
      <c r="AD313" s="23">
        <v>11.2</v>
      </c>
      <c r="AE313" s="23">
        <v>1.1000000000000001</v>
      </c>
      <c r="AF313" s="23">
        <v>13.5</v>
      </c>
      <c r="AG313" s="23">
        <v>18.399999999999999</v>
      </c>
      <c r="AH313" s="23">
        <v>9.5</v>
      </c>
      <c r="AI313" s="23">
        <v>20.399999999999999</v>
      </c>
      <c r="AJ313" s="23">
        <v>26.2</v>
      </c>
      <c r="AK313" s="23">
        <v>2.1</v>
      </c>
      <c r="AL313" s="23">
        <v>31.6</v>
      </c>
      <c r="AM313" s="23">
        <v>12.7</v>
      </c>
      <c r="AN313" s="23">
        <v>14.7</v>
      </c>
      <c r="AO313" s="23">
        <v>12.3</v>
      </c>
      <c r="AP313" s="23">
        <v>1.5</v>
      </c>
      <c r="AQ313" s="23">
        <v>1.1000000000000001</v>
      </c>
      <c r="AR313" s="23">
        <v>1.6</v>
      </c>
      <c r="AS313" s="23">
        <v>89.5</v>
      </c>
      <c r="AT313" s="23">
        <v>81.099999999999994</v>
      </c>
      <c r="AU313" s="23">
        <v>91.4</v>
      </c>
    </row>
    <row r="314" spans="1:47" ht="15" x14ac:dyDescent="0.35">
      <c r="A314" s="13" t="s">
        <v>1430</v>
      </c>
      <c r="B314" s="45" t="s">
        <v>310</v>
      </c>
      <c r="C314" s="23">
        <v>15</v>
      </c>
      <c r="D314" s="23">
        <v>8.1</v>
      </c>
      <c r="E314" s="23">
        <v>18.7</v>
      </c>
      <c r="F314" s="23">
        <v>75</v>
      </c>
      <c r="G314" s="23">
        <v>50</v>
      </c>
      <c r="H314" s="23">
        <v>88.8</v>
      </c>
      <c r="I314" s="23">
        <v>1.3</v>
      </c>
      <c r="J314" s="23">
        <v>1.8</v>
      </c>
      <c r="K314" s="23">
        <v>1.1000000000000001</v>
      </c>
      <c r="L314" s="23">
        <v>7.4</v>
      </c>
      <c r="M314" s="23">
        <v>9.1</v>
      </c>
      <c r="N314" s="23">
        <v>6.5</v>
      </c>
      <c r="O314" s="23">
        <v>52.8</v>
      </c>
      <c r="P314" s="23">
        <v>37.1</v>
      </c>
      <c r="Q314" s="23">
        <v>61.5</v>
      </c>
      <c r="R314" s="23">
        <v>6.9</v>
      </c>
      <c r="S314" s="23">
        <v>10.7</v>
      </c>
      <c r="T314" s="23">
        <v>4.8</v>
      </c>
      <c r="U314" s="23">
        <v>38.4</v>
      </c>
      <c r="V314" s="23">
        <v>3.7</v>
      </c>
      <c r="W314" s="23">
        <v>57.5</v>
      </c>
      <c r="X314" s="23">
        <v>2.6</v>
      </c>
      <c r="Y314" s="23">
        <v>1.2</v>
      </c>
      <c r="Z314" s="23">
        <v>3.3</v>
      </c>
      <c r="AA314" s="23">
        <v>0.3</v>
      </c>
      <c r="AB314" s="23">
        <v>0.4</v>
      </c>
      <c r="AC314" s="23">
        <v>0.2</v>
      </c>
      <c r="AD314" s="23">
        <v>9.9</v>
      </c>
      <c r="AE314" s="23">
        <v>1.2</v>
      </c>
      <c r="AF314" s="23">
        <v>14.7</v>
      </c>
      <c r="AG314" s="23">
        <v>16</v>
      </c>
      <c r="AH314" s="23">
        <v>14.3</v>
      </c>
      <c r="AI314" s="23">
        <v>17</v>
      </c>
      <c r="AJ314" s="23">
        <v>9.1</v>
      </c>
      <c r="AK314" s="23">
        <v>0.7</v>
      </c>
      <c r="AL314" s="23">
        <v>13.7</v>
      </c>
      <c r="AM314" s="23">
        <v>8.3000000000000007</v>
      </c>
      <c r="AN314" s="23">
        <v>12.6</v>
      </c>
      <c r="AO314" s="23">
        <v>5.9</v>
      </c>
      <c r="AP314" s="23">
        <v>1</v>
      </c>
      <c r="AQ314" s="23">
        <v>0.7</v>
      </c>
      <c r="AR314" s="23">
        <v>1.2</v>
      </c>
      <c r="AS314" s="23">
        <v>91.4</v>
      </c>
      <c r="AT314" s="23">
        <v>84.9</v>
      </c>
      <c r="AU314" s="23">
        <v>95.1</v>
      </c>
    </row>
    <row r="315" spans="1:47" ht="15" x14ac:dyDescent="0.35">
      <c r="A315" s="13" t="s">
        <v>1431</v>
      </c>
      <c r="B315" s="45" t="s">
        <v>311</v>
      </c>
      <c r="C315" s="23">
        <v>10.199999999999999</v>
      </c>
      <c r="D315" s="23">
        <v>5.3</v>
      </c>
      <c r="E315" s="23">
        <v>12.2</v>
      </c>
      <c r="F315" s="23">
        <v>63.3</v>
      </c>
      <c r="G315" s="23">
        <v>38.200000000000003</v>
      </c>
      <c r="H315" s="23">
        <v>73.599999999999994</v>
      </c>
      <c r="I315" s="23">
        <v>2.2999999999999998</v>
      </c>
      <c r="J315" s="23">
        <v>2</v>
      </c>
      <c r="K315" s="23">
        <v>2.5</v>
      </c>
      <c r="L315" s="23">
        <v>4.5</v>
      </c>
      <c r="M315" s="23">
        <v>5.9</v>
      </c>
      <c r="N315" s="23">
        <v>3.9</v>
      </c>
      <c r="O315" s="23">
        <v>45.9</v>
      </c>
      <c r="P315" s="23">
        <v>38.799999999999997</v>
      </c>
      <c r="Q315" s="23">
        <v>48.8</v>
      </c>
      <c r="R315" s="23">
        <v>6.5</v>
      </c>
      <c r="S315" s="23">
        <v>9.3000000000000007</v>
      </c>
      <c r="T315" s="23">
        <v>5.4</v>
      </c>
      <c r="U315" s="23">
        <v>16.3</v>
      </c>
      <c r="V315" s="23">
        <v>2.4</v>
      </c>
      <c r="W315" s="23">
        <v>22</v>
      </c>
      <c r="X315" s="23">
        <v>5.6</v>
      </c>
      <c r="Y315" s="23">
        <v>1.1000000000000001</v>
      </c>
      <c r="Z315" s="23">
        <v>7.5</v>
      </c>
      <c r="AA315" s="23">
        <v>0.3</v>
      </c>
      <c r="AB315" s="23">
        <v>0.1</v>
      </c>
      <c r="AC315" s="23">
        <v>0.4</v>
      </c>
      <c r="AD315" s="23">
        <v>7.1</v>
      </c>
      <c r="AE315" s="23">
        <v>1.4</v>
      </c>
      <c r="AF315" s="23">
        <v>9.5</v>
      </c>
      <c r="AG315" s="23">
        <v>16.100000000000001</v>
      </c>
      <c r="AH315" s="23">
        <v>16.2</v>
      </c>
      <c r="AI315" s="23">
        <v>16.100000000000001</v>
      </c>
      <c r="AJ315" s="23">
        <v>8.6</v>
      </c>
      <c r="AK315" s="23">
        <v>0.4</v>
      </c>
      <c r="AL315" s="23">
        <v>11.9</v>
      </c>
      <c r="AM315" s="23">
        <v>10.9</v>
      </c>
      <c r="AN315" s="23">
        <v>13.4</v>
      </c>
      <c r="AO315" s="23">
        <v>9.9</v>
      </c>
      <c r="AP315" s="23">
        <v>0.8</v>
      </c>
      <c r="AQ315" s="23">
        <v>0.7</v>
      </c>
      <c r="AR315" s="23">
        <v>0.8</v>
      </c>
      <c r="AS315" s="23">
        <v>86.6</v>
      </c>
      <c r="AT315" s="23">
        <v>81.400000000000006</v>
      </c>
      <c r="AU315" s="23">
        <v>88.7</v>
      </c>
    </row>
    <row r="316" spans="1:47" ht="15" x14ac:dyDescent="0.35">
      <c r="A316" s="13" t="s">
        <v>1432</v>
      </c>
      <c r="B316" s="45" t="s">
        <v>312</v>
      </c>
      <c r="C316" s="23">
        <v>14.2</v>
      </c>
      <c r="D316" s="23">
        <v>4.9000000000000004</v>
      </c>
      <c r="E316" s="23">
        <v>15.3</v>
      </c>
      <c r="F316" s="23">
        <v>77.400000000000006</v>
      </c>
      <c r="G316" s="23">
        <v>54.1</v>
      </c>
      <c r="H316" s="23">
        <v>80</v>
      </c>
      <c r="I316" s="23">
        <v>1.2</v>
      </c>
      <c r="J316" s="23">
        <v>3.3</v>
      </c>
      <c r="K316" s="23">
        <v>0.9</v>
      </c>
      <c r="L316" s="23">
        <v>0.3</v>
      </c>
      <c r="M316" s="23">
        <v>0</v>
      </c>
      <c r="N316" s="23">
        <v>0.4</v>
      </c>
      <c r="O316" s="23">
        <v>55.1</v>
      </c>
      <c r="P316" s="23">
        <v>78.7</v>
      </c>
      <c r="Q316" s="23">
        <v>52.4</v>
      </c>
      <c r="R316" s="23">
        <v>5.9</v>
      </c>
      <c r="S316" s="23">
        <v>9.8000000000000007</v>
      </c>
      <c r="T316" s="23">
        <v>5.5</v>
      </c>
      <c r="U316" s="23">
        <v>9.8000000000000007</v>
      </c>
      <c r="V316" s="23">
        <v>13.1</v>
      </c>
      <c r="W316" s="23">
        <v>9.4</v>
      </c>
      <c r="X316" s="23">
        <v>2.5</v>
      </c>
      <c r="Y316" s="23">
        <v>0</v>
      </c>
      <c r="Z316" s="23">
        <v>2.8</v>
      </c>
      <c r="AA316" s="23">
        <v>0</v>
      </c>
      <c r="AB316" s="23">
        <v>0</v>
      </c>
      <c r="AC316" s="23">
        <v>0</v>
      </c>
      <c r="AD316" s="23">
        <v>6.9</v>
      </c>
      <c r="AE316" s="23">
        <v>8.1999999999999993</v>
      </c>
      <c r="AF316" s="23">
        <v>6.8</v>
      </c>
      <c r="AG316" s="23">
        <v>9.5</v>
      </c>
      <c r="AH316" s="23">
        <v>13.1</v>
      </c>
      <c r="AI316" s="23">
        <v>9</v>
      </c>
      <c r="AJ316" s="23">
        <v>25.5</v>
      </c>
      <c r="AK316" s="23">
        <v>4.9000000000000004</v>
      </c>
      <c r="AL316" s="23">
        <v>27.9</v>
      </c>
      <c r="AM316" s="23">
        <v>13</v>
      </c>
      <c r="AN316" s="23">
        <v>19.7</v>
      </c>
      <c r="AO316" s="23">
        <v>12.2</v>
      </c>
      <c r="AP316" s="23">
        <v>1.5</v>
      </c>
      <c r="AQ316" s="23">
        <v>0</v>
      </c>
      <c r="AR316" s="23">
        <v>1.7</v>
      </c>
      <c r="AS316" s="23">
        <v>90</v>
      </c>
      <c r="AT316" s="23">
        <v>86.9</v>
      </c>
      <c r="AU316" s="23">
        <v>90.4</v>
      </c>
    </row>
    <row r="317" spans="1:47" ht="15" x14ac:dyDescent="0.35">
      <c r="A317" s="13" t="s">
        <v>1433</v>
      </c>
      <c r="B317" s="45" t="s">
        <v>313</v>
      </c>
      <c r="C317" s="23">
        <v>17.100000000000001</v>
      </c>
      <c r="D317" s="23">
        <v>7.9</v>
      </c>
      <c r="E317" s="23">
        <v>18.600000000000001</v>
      </c>
      <c r="F317" s="23">
        <v>80.3</v>
      </c>
      <c r="G317" s="23">
        <v>44.4</v>
      </c>
      <c r="H317" s="23">
        <v>86.4</v>
      </c>
      <c r="I317" s="23">
        <v>1.2</v>
      </c>
      <c r="J317" s="23">
        <v>1.7</v>
      </c>
      <c r="K317" s="23">
        <v>1.1000000000000001</v>
      </c>
      <c r="L317" s="23">
        <v>1.9</v>
      </c>
      <c r="M317" s="23">
        <v>1.1000000000000001</v>
      </c>
      <c r="N317" s="23">
        <v>2</v>
      </c>
      <c r="O317" s="23">
        <v>49.4</v>
      </c>
      <c r="P317" s="23">
        <v>39</v>
      </c>
      <c r="Q317" s="23">
        <v>51.1</v>
      </c>
      <c r="R317" s="23">
        <v>4</v>
      </c>
      <c r="S317" s="23">
        <v>10.4</v>
      </c>
      <c r="T317" s="23">
        <v>2.8</v>
      </c>
      <c r="U317" s="23">
        <v>52.1</v>
      </c>
      <c r="V317" s="23">
        <v>9.6</v>
      </c>
      <c r="W317" s="23">
        <v>59.4</v>
      </c>
      <c r="X317" s="23">
        <v>3</v>
      </c>
      <c r="Y317" s="23">
        <v>2</v>
      </c>
      <c r="Z317" s="23">
        <v>3.1</v>
      </c>
      <c r="AA317" s="23">
        <v>0.2</v>
      </c>
      <c r="AB317" s="23">
        <v>0.3</v>
      </c>
      <c r="AC317" s="23">
        <v>0.2</v>
      </c>
      <c r="AD317" s="23">
        <v>16.399999999999999</v>
      </c>
      <c r="AE317" s="23">
        <v>3.7</v>
      </c>
      <c r="AF317" s="23">
        <v>18.600000000000001</v>
      </c>
      <c r="AG317" s="23">
        <v>14.3</v>
      </c>
      <c r="AH317" s="23">
        <v>14</v>
      </c>
      <c r="AI317" s="23">
        <v>14.3</v>
      </c>
      <c r="AJ317" s="23">
        <v>20.100000000000001</v>
      </c>
      <c r="AK317" s="23">
        <v>2.8</v>
      </c>
      <c r="AL317" s="23">
        <v>23.1</v>
      </c>
      <c r="AM317" s="23">
        <v>11</v>
      </c>
      <c r="AN317" s="23">
        <v>15.4</v>
      </c>
      <c r="AO317" s="23">
        <v>10.199999999999999</v>
      </c>
      <c r="AP317" s="23">
        <v>1.8</v>
      </c>
      <c r="AQ317" s="23">
        <v>0.8</v>
      </c>
      <c r="AR317" s="23">
        <v>1.9</v>
      </c>
      <c r="AS317" s="23">
        <v>93.4</v>
      </c>
      <c r="AT317" s="23">
        <v>80.599999999999994</v>
      </c>
      <c r="AU317" s="23">
        <v>95.6</v>
      </c>
    </row>
    <row r="318" spans="1:47" ht="15" x14ac:dyDescent="0.35">
      <c r="A318" s="13" t="s">
        <v>1434</v>
      </c>
      <c r="B318" s="45" t="s">
        <v>314</v>
      </c>
      <c r="C318" s="23">
        <v>12.3</v>
      </c>
      <c r="D318" s="23">
        <v>6.7</v>
      </c>
      <c r="E318" s="23">
        <v>13.5</v>
      </c>
      <c r="F318" s="23">
        <v>72.8</v>
      </c>
      <c r="G318" s="23">
        <v>46.8</v>
      </c>
      <c r="H318" s="23">
        <v>78.2</v>
      </c>
      <c r="I318" s="23">
        <v>1.6</v>
      </c>
      <c r="J318" s="23">
        <v>1.9</v>
      </c>
      <c r="K318" s="23">
        <v>1.6</v>
      </c>
      <c r="L318" s="23">
        <v>5.3</v>
      </c>
      <c r="M318" s="23">
        <v>1.2</v>
      </c>
      <c r="N318" s="23">
        <v>6.2</v>
      </c>
      <c r="O318" s="23">
        <v>32.1</v>
      </c>
      <c r="P318" s="23">
        <v>33.9</v>
      </c>
      <c r="Q318" s="23">
        <v>31.7</v>
      </c>
      <c r="R318" s="23">
        <v>4.2</v>
      </c>
      <c r="S318" s="23">
        <v>9.1</v>
      </c>
      <c r="T318" s="23">
        <v>3.2</v>
      </c>
      <c r="U318" s="23">
        <v>12.4</v>
      </c>
      <c r="V318" s="23">
        <v>2.4</v>
      </c>
      <c r="W318" s="23">
        <v>14.5</v>
      </c>
      <c r="X318" s="23">
        <v>3.8</v>
      </c>
      <c r="Y318" s="23">
        <v>2.7</v>
      </c>
      <c r="Z318" s="23">
        <v>4.0999999999999996</v>
      </c>
      <c r="AA318" s="23">
        <v>0.6</v>
      </c>
      <c r="AB318" s="23">
        <v>0.3</v>
      </c>
      <c r="AC318" s="23">
        <v>0.7</v>
      </c>
      <c r="AD318" s="23">
        <v>4</v>
      </c>
      <c r="AE318" s="23">
        <v>1.5</v>
      </c>
      <c r="AF318" s="23">
        <v>4.5</v>
      </c>
      <c r="AG318" s="23">
        <v>16.600000000000001</v>
      </c>
      <c r="AH318" s="23">
        <v>16.7</v>
      </c>
      <c r="AI318" s="23">
        <v>16.600000000000001</v>
      </c>
      <c r="AJ318" s="23">
        <v>5.5</v>
      </c>
      <c r="AK318" s="23">
        <v>0.8</v>
      </c>
      <c r="AL318" s="23">
        <v>6.5</v>
      </c>
      <c r="AM318" s="23">
        <v>10.3</v>
      </c>
      <c r="AN318" s="23">
        <v>11.9</v>
      </c>
      <c r="AO318" s="23">
        <v>10</v>
      </c>
      <c r="AP318" s="23">
        <v>2.5</v>
      </c>
      <c r="AQ318" s="23">
        <v>1.2</v>
      </c>
      <c r="AR318" s="23">
        <v>2.8</v>
      </c>
      <c r="AS318" s="23">
        <v>89.8</v>
      </c>
      <c r="AT318" s="23">
        <v>84.1</v>
      </c>
      <c r="AU318" s="23">
        <v>91</v>
      </c>
    </row>
    <row r="319" spans="1:47" ht="15" x14ac:dyDescent="0.35">
      <c r="A319" s="13" t="s">
        <v>1435</v>
      </c>
      <c r="B319" s="45" t="s">
        <v>315</v>
      </c>
      <c r="C319" s="23">
        <v>15.2</v>
      </c>
      <c r="D319" s="23">
        <v>7.6</v>
      </c>
      <c r="E319" s="23">
        <v>16.7</v>
      </c>
      <c r="F319" s="23">
        <v>84.1</v>
      </c>
      <c r="G319" s="23">
        <v>52.9</v>
      </c>
      <c r="H319" s="23">
        <v>90.3</v>
      </c>
      <c r="I319" s="23">
        <v>0.9</v>
      </c>
      <c r="J319" s="23">
        <v>0.6</v>
      </c>
      <c r="K319" s="23">
        <v>0.9</v>
      </c>
      <c r="L319" s="23">
        <v>1.8</v>
      </c>
      <c r="M319" s="23">
        <v>0</v>
      </c>
      <c r="N319" s="23">
        <v>2.2000000000000002</v>
      </c>
      <c r="O319" s="23">
        <v>60.8</v>
      </c>
      <c r="P319" s="23">
        <v>45.9</v>
      </c>
      <c r="Q319" s="23">
        <v>63.8</v>
      </c>
      <c r="R319" s="23">
        <v>3.2</v>
      </c>
      <c r="S319" s="23">
        <v>6.4</v>
      </c>
      <c r="T319" s="23">
        <v>2.6</v>
      </c>
      <c r="U319" s="23">
        <v>17.899999999999999</v>
      </c>
      <c r="V319" s="23">
        <v>5.0999999999999996</v>
      </c>
      <c r="W319" s="23">
        <v>20.399999999999999</v>
      </c>
      <c r="X319" s="23">
        <v>5.0999999999999996</v>
      </c>
      <c r="Y319" s="23">
        <v>1.3</v>
      </c>
      <c r="Z319" s="23">
        <v>5.9</v>
      </c>
      <c r="AA319" s="23">
        <v>0.6</v>
      </c>
      <c r="AB319" s="23">
        <v>0</v>
      </c>
      <c r="AC319" s="23">
        <v>0.8</v>
      </c>
      <c r="AD319" s="23">
        <v>15.1</v>
      </c>
      <c r="AE319" s="23">
        <v>3.8</v>
      </c>
      <c r="AF319" s="23">
        <v>17.3</v>
      </c>
      <c r="AG319" s="23">
        <v>11.2</v>
      </c>
      <c r="AH319" s="23">
        <v>5.0999999999999996</v>
      </c>
      <c r="AI319" s="23">
        <v>12.4</v>
      </c>
      <c r="AJ319" s="23">
        <v>13.4</v>
      </c>
      <c r="AK319" s="23">
        <v>2.5</v>
      </c>
      <c r="AL319" s="23">
        <v>15.6</v>
      </c>
      <c r="AM319" s="23">
        <v>7.8</v>
      </c>
      <c r="AN319" s="23">
        <v>9.6</v>
      </c>
      <c r="AO319" s="23">
        <v>7.4</v>
      </c>
      <c r="AP319" s="23">
        <v>2.4</v>
      </c>
      <c r="AQ319" s="23">
        <v>0</v>
      </c>
      <c r="AR319" s="23">
        <v>2.9</v>
      </c>
      <c r="AS319" s="23">
        <v>94.3</v>
      </c>
      <c r="AT319" s="23">
        <v>83.4</v>
      </c>
      <c r="AU319" s="23">
        <v>96.4</v>
      </c>
    </row>
    <row r="320" spans="1:47" ht="15" x14ac:dyDescent="0.35">
      <c r="A320" s="13" t="s">
        <v>1436</v>
      </c>
      <c r="B320" s="45" t="s">
        <v>316</v>
      </c>
      <c r="C320" s="23">
        <v>22.6</v>
      </c>
      <c r="D320" s="23">
        <v>4.9000000000000004</v>
      </c>
      <c r="E320" s="23">
        <v>28.7</v>
      </c>
      <c r="F320" s="23">
        <v>76</v>
      </c>
      <c r="G320" s="23">
        <v>48.7</v>
      </c>
      <c r="H320" s="23">
        <v>85.6</v>
      </c>
      <c r="I320" s="23">
        <v>1.4</v>
      </c>
      <c r="J320" s="23">
        <v>0.7</v>
      </c>
      <c r="K320" s="23">
        <v>1.6</v>
      </c>
      <c r="L320" s="23">
        <v>1.5</v>
      </c>
      <c r="M320" s="23">
        <v>3.2</v>
      </c>
      <c r="N320" s="23">
        <v>0.9</v>
      </c>
      <c r="O320" s="23">
        <v>68</v>
      </c>
      <c r="P320" s="23">
        <v>52.8</v>
      </c>
      <c r="Q320" s="23">
        <v>73.2</v>
      </c>
      <c r="R320" s="23">
        <v>4.5999999999999996</v>
      </c>
      <c r="S320" s="23">
        <v>10.5</v>
      </c>
      <c r="T320" s="23">
        <v>2.6</v>
      </c>
      <c r="U320" s="23">
        <v>21.4</v>
      </c>
      <c r="V320" s="23">
        <v>3.9</v>
      </c>
      <c r="W320" s="23">
        <v>27.5</v>
      </c>
      <c r="X320" s="23">
        <v>3.3</v>
      </c>
      <c r="Y320" s="23">
        <v>2.7</v>
      </c>
      <c r="Z320" s="23">
        <v>3.5</v>
      </c>
      <c r="AA320" s="23">
        <v>1.5</v>
      </c>
      <c r="AB320" s="23">
        <v>4.4000000000000004</v>
      </c>
      <c r="AC320" s="23">
        <v>0.4</v>
      </c>
      <c r="AD320" s="23">
        <v>19.2</v>
      </c>
      <c r="AE320" s="23">
        <v>3.7</v>
      </c>
      <c r="AF320" s="23">
        <v>24.6</v>
      </c>
      <c r="AG320" s="23">
        <v>10.3</v>
      </c>
      <c r="AH320" s="23">
        <v>6.6</v>
      </c>
      <c r="AI320" s="23">
        <v>11.6</v>
      </c>
      <c r="AJ320" s="23">
        <v>32.299999999999997</v>
      </c>
      <c r="AK320" s="23">
        <v>1.5</v>
      </c>
      <c r="AL320" s="23">
        <v>43.1</v>
      </c>
      <c r="AM320" s="23">
        <v>8.9</v>
      </c>
      <c r="AN320" s="23">
        <v>11.5</v>
      </c>
      <c r="AO320" s="23">
        <v>8</v>
      </c>
      <c r="AP320" s="23">
        <v>0.8</v>
      </c>
      <c r="AQ320" s="23">
        <v>0.5</v>
      </c>
      <c r="AR320" s="23">
        <v>0.9</v>
      </c>
      <c r="AS320" s="23">
        <v>91.2</v>
      </c>
      <c r="AT320" s="23">
        <v>85.3</v>
      </c>
      <c r="AU320" s="23">
        <v>93.2</v>
      </c>
    </row>
    <row r="321" spans="1:47" ht="15" x14ac:dyDescent="0.35">
      <c r="A321" s="13" t="s">
        <v>1437</v>
      </c>
      <c r="B321" s="45" t="s">
        <v>317</v>
      </c>
      <c r="C321" s="23">
        <v>5.8</v>
      </c>
      <c r="D321" s="23">
        <v>5.2</v>
      </c>
      <c r="E321" s="23">
        <v>15.5</v>
      </c>
      <c r="F321" s="23">
        <v>35.799999999999997</v>
      </c>
      <c r="G321" s="23">
        <v>33.9</v>
      </c>
      <c r="H321" s="23">
        <v>67.8</v>
      </c>
      <c r="I321" s="23">
        <v>1.2</v>
      </c>
      <c r="J321" s="23">
        <v>1.2</v>
      </c>
      <c r="K321" s="23">
        <v>1.9</v>
      </c>
      <c r="L321" s="23">
        <v>4</v>
      </c>
      <c r="M321" s="23">
        <v>4</v>
      </c>
      <c r="N321" s="23">
        <v>4.3</v>
      </c>
      <c r="O321" s="23">
        <v>22.9</v>
      </c>
      <c r="P321" s="23">
        <v>22.6</v>
      </c>
      <c r="Q321" s="23">
        <v>27.2</v>
      </c>
      <c r="R321" s="23">
        <v>4.2</v>
      </c>
      <c r="S321" s="23">
        <v>4.3</v>
      </c>
      <c r="T321" s="23">
        <v>3.6</v>
      </c>
      <c r="U321" s="23">
        <v>4.2</v>
      </c>
      <c r="V321" s="23">
        <v>3.9</v>
      </c>
      <c r="W321" s="23">
        <v>8.6999999999999993</v>
      </c>
      <c r="X321" s="23">
        <v>2</v>
      </c>
      <c r="Y321" s="23">
        <v>2</v>
      </c>
      <c r="Z321" s="23">
        <v>3.1</v>
      </c>
      <c r="AA321" s="23">
        <v>3.2</v>
      </c>
      <c r="AB321" s="23">
        <v>2.9</v>
      </c>
      <c r="AC321" s="23">
        <v>8.6999999999999993</v>
      </c>
      <c r="AD321" s="23">
        <v>1.6</v>
      </c>
      <c r="AE321" s="23">
        <v>1.3</v>
      </c>
      <c r="AF321" s="23">
        <v>5.5</v>
      </c>
      <c r="AG321" s="23">
        <v>11.3</v>
      </c>
      <c r="AH321" s="23">
        <v>11</v>
      </c>
      <c r="AI321" s="23">
        <v>16.399999999999999</v>
      </c>
      <c r="AJ321" s="23">
        <v>3.6</v>
      </c>
      <c r="AK321" s="23">
        <v>2.6</v>
      </c>
      <c r="AL321" s="23">
        <v>21.2</v>
      </c>
      <c r="AM321" s="23">
        <v>17.399999999999999</v>
      </c>
      <c r="AN321" s="23">
        <v>17.399999999999999</v>
      </c>
      <c r="AO321" s="23">
        <v>17.7</v>
      </c>
      <c r="AP321" s="23">
        <v>0.4</v>
      </c>
      <c r="AQ321" s="23">
        <v>0.4</v>
      </c>
      <c r="AR321" s="23">
        <v>1</v>
      </c>
      <c r="AS321" s="23">
        <v>70.400000000000006</v>
      </c>
      <c r="AT321" s="23">
        <v>70</v>
      </c>
      <c r="AU321" s="23">
        <v>77.900000000000006</v>
      </c>
    </row>
    <row r="322" spans="1:47" ht="15" x14ac:dyDescent="0.35">
      <c r="A322" s="13" t="s">
        <v>1438</v>
      </c>
      <c r="B322" s="45" t="s">
        <v>318</v>
      </c>
      <c r="C322" s="23">
        <v>15.7</v>
      </c>
      <c r="D322" s="23">
        <v>11.1</v>
      </c>
      <c r="E322" s="23">
        <v>20.5</v>
      </c>
      <c r="F322" s="23">
        <v>74.900000000000006</v>
      </c>
      <c r="G322" s="23">
        <v>61.8</v>
      </c>
      <c r="H322" s="23">
        <v>88.7</v>
      </c>
      <c r="I322" s="23">
        <v>1.7</v>
      </c>
      <c r="J322" s="23">
        <v>1.3</v>
      </c>
      <c r="K322" s="23">
        <v>2.2000000000000002</v>
      </c>
      <c r="L322" s="23">
        <v>3.5</v>
      </c>
      <c r="M322" s="23">
        <v>5.7</v>
      </c>
      <c r="N322" s="23">
        <v>1.2</v>
      </c>
      <c r="O322" s="23">
        <v>26</v>
      </c>
      <c r="P322" s="23">
        <v>27.2</v>
      </c>
      <c r="Q322" s="23">
        <v>24.8</v>
      </c>
      <c r="R322" s="23">
        <v>3.6</v>
      </c>
      <c r="S322" s="23">
        <v>5</v>
      </c>
      <c r="T322" s="23">
        <v>2</v>
      </c>
      <c r="U322" s="23">
        <v>11.9</v>
      </c>
      <c r="V322" s="23">
        <v>1.8</v>
      </c>
      <c r="W322" s="23">
        <v>22.6</v>
      </c>
      <c r="X322" s="23">
        <v>5.5</v>
      </c>
      <c r="Y322" s="23">
        <v>2.9</v>
      </c>
      <c r="Z322" s="23">
        <v>8.1999999999999993</v>
      </c>
      <c r="AA322" s="23">
        <v>0.9</v>
      </c>
      <c r="AB322" s="23">
        <v>0.7</v>
      </c>
      <c r="AC322" s="23">
        <v>1.2</v>
      </c>
      <c r="AD322" s="23">
        <v>1.3</v>
      </c>
      <c r="AE322" s="23">
        <v>0.6</v>
      </c>
      <c r="AF322" s="23">
        <v>2.1</v>
      </c>
      <c r="AG322" s="23">
        <v>13.3</v>
      </c>
      <c r="AH322" s="23">
        <v>8.8000000000000007</v>
      </c>
      <c r="AI322" s="23">
        <v>18</v>
      </c>
      <c r="AJ322" s="23">
        <v>23.2</v>
      </c>
      <c r="AK322" s="23">
        <v>0.8</v>
      </c>
      <c r="AL322" s="23">
        <v>46.8</v>
      </c>
      <c r="AM322" s="23">
        <v>13.2</v>
      </c>
      <c r="AN322" s="23">
        <v>15.2</v>
      </c>
      <c r="AO322" s="23">
        <v>11</v>
      </c>
      <c r="AP322" s="23">
        <v>2.7</v>
      </c>
      <c r="AQ322" s="23">
        <v>1.3</v>
      </c>
      <c r="AR322" s="23">
        <v>4.2</v>
      </c>
      <c r="AS322" s="23">
        <v>86</v>
      </c>
      <c r="AT322" s="23">
        <v>82.3</v>
      </c>
      <c r="AU322" s="23">
        <v>89.9</v>
      </c>
    </row>
    <row r="323" spans="1:47" ht="15" x14ac:dyDescent="0.35">
      <c r="A323" s="13" t="s">
        <v>1439</v>
      </c>
      <c r="B323" s="45" t="s">
        <v>319</v>
      </c>
      <c r="C323" s="23">
        <v>13</v>
      </c>
      <c r="D323" s="23">
        <v>9.9</v>
      </c>
      <c r="E323" s="23">
        <v>18.2</v>
      </c>
      <c r="F323" s="23">
        <v>68.2</v>
      </c>
      <c r="G323" s="23">
        <v>56.7</v>
      </c>
      <c r="H323" s="23">
        <v>86.6</v>
      </c>
      <c r="I323" s="23">
        <v>1.4</v>
      </c>
      <c r="J323" s="23">
        <v>1</v>
      </c>
      <c r="K323" s="23">
        <v>2</v>
      </c>
      <c r="L323" s="23">
        <v>5.9</v>
      </c>
      <c r="M323" s="23">
        <v>6.9</v>
      </c>
      <c r="N323" s="23">
        <v>4.4000000000000004</v>
      </c>
      <c r="O323" s="23">
        <v>29.5</v>
      </c>
      <c r="P323" s="23">
        <v>29.4</v>
      </c>
      <c r="Q323" s="23">
        <v>29.7</v>
      </c>
      <c r="R323" s="23">
        <v>4.5999999999999996</v>
      </c>
      <c r="S323" s="23">
        <v>5.7</v>
      </c>
      <c r="T323" s="23">
        <v>2.9</v>
      </c>
      <c r="U323" s="23">
        <v>15.2</v>
      </c>
      <c r="V323" s="23">
        <v>2.9</v>
      </c>
      <c r="W323" s="23">
        <v>35.1</v>
      </c>
      <c r="X323" s="23">
        <v>3.6</v>
      </c>
      <c r="Y323" s="23">
        <v>2.4</v>
      </c>
      <c r="Z323" s="23">
        <v>5.4</v>
      </c>
      <c r="AA323" s="23">
        <v>5.3</v>
      </c>
      <c r="AB323" s="23">
        <v>2.2999999999999998</v>
      </c>
      <c r="AC323" s="23">
        <v>10.199999999999999</v>
      </c>
      <c r="AD323" s="23">
        <v>2</v>
      </c>
      <c r="AE323" s="23">
        <v>1.3</v>
      </c>
      <c r="AF323" s="23">
        <v>3.2</v>
      </c>
      <c r="AG323" s="23">
        <v>14.6</v>
      </c>
      <c r="AH323" s="23">
        <v>11.8</v>
      </c>
      <c r="AI323" s="23">
        <v>19.3</v>
      </c>
      <c r="AJ323" s="23">
        <v>21.8</v>
      </c>
      <c r="AK323" s="23">
        <v>2</v>
      </c>
      <c r="AL323" s="23">
        <v>53.5</v>
      </c>
      <c r="AM323" s="23">
        <v>14.2</v>
      </c>
      <c r="AN323" s="23">
        <v>15.3</v>
      </c>
      <c r="AO323" s="23">
        <v>12.5</v>
      </c>
      <c r="AP323" s="23">
        <v>1.7</v>
      </c>
      <c r="AQ323" s="23">
        <v>1</v>
      </c>
      <c r="AR323" s="23">
        <v>2.9</v>
      </c>
      <c r="AS323" s="23">
        <v>86.5</v>
      </c>
      <c r="AT323" s="23">
        <v>82.7</v>
      </c>
      <c r="AU323" s="23">
        <v>92.6</v>
      </c>
    </row>
    <row r="324" spans="1:47" ht="15" x14ac:dyDescent="0.35">
      <c r="A324" s="13" t="s">
        <v>1440</v>
      </c>
      <c r="B324" s="45" t="s">
        <v>320</v>
      </c>
      <c r="C324" s="23">
        <v>14.8</v>
      </c>
      <c r="D324" s="23">
        <v>12.4</v>
      </c>
      <c r="E324" s="23">
        <v>20</v>
      </c>
      <c r="F324" s="23">
        <v>74.3</v>
      </c>
      <c r="G324" s="23">
        <v>66.7</v>
      </c>
      <c r="H324" s="23">
        <v>90.2</v>
      </c>
      <c r="I324" s="23">
        <v>1.9</v>
      </c>
      <c r="J324" s="23">
        <v>2</v>
      </c>
      <c r="K324" s="23">
        <v>1.8</v>
      </c>
      <c r="L324" s="23">
        <v>0.9</v>
      </c>
      <c r="M324" s="23">
        <v>0.5</v>
      </c>
      <c r="N324" s="23">
        <v>1.8</v>
      </c>
      <c r="O324" s="23">
        <v>32.5</v>
      </c>
      <c r="P324" s="23">
        <v>30.8</v>
      </c>
      <c r="Q324" s="23">
        <v>36.1</v>
      </c>
      <c r="R324" s="23">
        <v>3.9</v>
      </c>
      <c r="S324" s="23">
        <v>4.8</v>
      </c>
      <c r="T324" s="23">
        <v>2</v>
      </c>
      <c r="U324" s="23">
        <v>11.6</v>
      </c>
      <c r="V324" s="23">
        <v>0.8</v>
      </c>
      <c r="W324" s="23">
        <v>34.5</v>
      </c>
      <c r="X324" s="23">
        <v>3.9</v>
      </c>
      <c r="Y324" s="23">
        <v>2.6</v>
      </c>
      <c r="Z324" s="23">
        <v>6.6</v>
      </c>
      <c r="AA324" s="23">
        <v>2.2000000000000002</v>
      </c>
      <c r="AB324" s="23">
        <v>2.5</v>
      </c>
      <c r="AC324" s="23">
        <v>1.8</v>
      </c>
      <c r="AD324" s="23">
        <v>0.1</v>
      </c>
      <c r="AE324" s="23">
        <v>0</v>
      </c>
      <c r="AF324" s="23">
        <v>0.4</v>
      </c>
      <c r="AG324" s="23">
        <v>15.2</v>
      </c>
      <c r="AH324" s="23">
        <v>13.5</v>
      </c>
      <c r="AI324" s="23">
        <v>18.8</v>
      </c>
      <c r="AJ324" s="23">
        <v>16.100000000000001</v>
      </c>
      <c r="AK324" s="23">
        <v>1.1000000000000001</v>
      </c>
      <c r="AL324" s="23">
        <v>47.6</v>
      </c>
      <c r="AM324" s="23">
        <v>13.9</v>
      </c>
      <c r="AN324" s="23">
        <v>15</v>
      </c>
      <c r="AO324" s="23">
        <v>11.7</v>
      </c>
      <c r="AP324" s="23">
        <v>2.4</v>
      </c>
      <c r="AQ324" s="23">
        <v>1.9</v>
      </c>
      <c r="AR324" s="23">
        <v>3.5</v>
      </c>
      <c r="AS324" s="23">
        <v>84.9</v>
      </c>
      <c r="AT324" s="23">
        <v>82.3</v>
      </c>
      <c r="AU324" s="23">
        <v>90.4</v>
      </c>
    </row>
    <row r="325" spans="1:47" ht="15" x14ac:dyDescent="0.35">
      <c r="A325" s="13" t="s">
        <v>1441</v>
      </c>
      <c r="B325" s="45" t="s">
        <v>321</v>
      </c>
      <c r="C325" s="23">
        <v>20.5</v>
      </c>
      <c r="D325" s="23">
        <v>14.8</v>
      </c>
      <c r="E325" s="23">
        <v>25.4</v>
      </c>
      <c r="F325" s="23">
        <v>76.900000000000006</v>
      </c>
      <c r="G325" s="23">
        <v>65.900000000000006</v>
      </c>
      <c r="H325" s="23">
        <v>86.5</v>
      </c>
      <c r="I325" s="23">
        <v>2</v>
      </c>
      <c r="J325" s="23">
        <v>1</v>
      </c>
      <c r="K325" s="23">
        <v>2.8</v>
      </c>
      <c r="L325" s="23">
        <v>5.2</v>
      </c>
      <c r="M325" s="23">
        <v>6</v>
      </c>
      <c r="N325" s="23">
        <v>4.4000000000000004</v>
      </c>
      <c r="O325" s="23">
        <v>31</v>
      </c>
      <c r="P325" s="23">
        <v>29</v>
      </c>
      <c r="Q325" s="23">
        <v>32.799999999999997</v>
      </c>
      <c r="R325" s="23">
        <v>6.7</v>
      </c>
      <c r="S325" s="23">
        <v>7.7</v>
      </c>
      <c r="T325" s="23">
        <v>5.9</v>
      </c>
      <c r="U325" s="23">
        <v>12.6</v>
      </c>
      <c r="V325" s="23">
        <v>1.5</v>
      </c>
      <c r="W325" s="23">
        <v>22.3</v>
      </c>
      <c r="X325" s="23">
        <v>3.9</v>
      </c>
      <c r="Y325" s="23">
        <v>2.4</v>
      </c>
      <c r="Z325" s="23">
        <v>5.2</v>
      </c>
      <c r="AA325" s="23">
        <v>10.8</v>
      </c>
      <c r="AB325" s="23">
        <v>4.9000000000000004</v>
      </c>
      <c r="AC325" s="23">
        <v>16</v>
      </c>
      <c r="AD325" s="23">
        <v>6.7</v>
      </c>
      <c r="AE325" s="23">
        <v>0.3</v>
      </c>
      <c r="AF325" s="23">
        <v>12.4</v>
      </c>
      <c r="AG325" s="23">
        <v>19.5</v>
      </c>
      <c r="AH325" s="23">
        <v>14.9</v>
      </c>
      <c r="AI325" s="23">
        <v>23.5</v>
      </c>
      <c r="AJ325" s="23">
        <v>20.100000000000001</v>
      </c>
      <c r="AK325" s="23">
        <v>0.8</v>
      </c>
      <c r="AL325" s="23">
        <v>37</v>
      </c>
      <c r="AM325" s="23">
        <v>16.8</v>
      </c>
      <c r="AN325" s="23">
        <v>16.600000000000001</v>
      </c>
      <c r="AO325" s="23">
        <v>17</v>
      </c>
      <c r="AP325" s="23">
        <v>2.1</v>
      </c>
      <c r="AQ325" s="23">
        <v>1.2</v>
      </c>
      <c r="AR325" s="23">
        <v>2.9</v>
      </c>
      <c r="AS325" s="23">
        <v>87.3</v>
      </c>
      <c r="AT325" s="23">
        <v>84.4</v>
      </c>
      <c r="AU325" s="23">
        <v>89.8</v>
      </c>
    </row>
    <row r="326" spans="1:47" ht="15" x14ac:dyDescent="0.35">
      <c r="A326" s="13" t="s">
        <v>1442</v>
      </c>
      <c r="B326" s="45" t="s">
        <v>322</v>
      </c>
      <c r="C326" s="23">
        <v>11.3</v>
      </c>
      <c r="D326" s="23">
        <v>10.3</v>
      </c>
      <c r="E326" s="23">
        <v>19.899999999999999</v>
      </c>
      <c r="F326" s="23">
        <v>56.9</v>
      </c>
      <c r="G326" s="23">
        <v>54.1</v>
      </c>
      <c r="H326" s="23">
        <v>82.1</v>
      </c>
      <c r="I326" s="23">
        <v>1.2</v>
      </c>
      <c r="J326" s="23">
        <v>1.1000000000000001</v>
      </c>
      <c r="K326" s="23">
        <v>1.7</v>
      </c>
      <c r="L326" s="23">
        <v>3</v>
      </c>
      <c r="M326" s="23">
        <v>1.8</v>
      </c>
      <c r="N326" s="23">
        <v>13.5</v>
      </c>
      <c r="O326" s="23">
        <v>26.3</v>
      </c>
      <c r="P326" s="23">
        <v>25.6</v>
      </c>
      <c r="Q326" s="23">
        <v>32.4</v>
      </c>
      <c r="R326" s="23">
        <v>5.5</v>
      </c>
      <c r="S326" s="23">
        <v>5.5</v>
      </c>
      <c r="T326" s="23">
        <v>4.9000000000000004</v>
      </c>
      <c r="U326" s="23">
        <v>2.2999999999999998</v>
      </c>
      <c r="V326" s="23">
        <v>1.2</v>
      </c>
      <c r="W326" s="23">
        <v>12.8</v>
      </c>
      <c r="X326" s="23">
        <v>2.7</v>
      </c>
      <c r="Y326" s="23">
        <v>2.6</v>
      </c>
      <c r="Z326" s="23">
        <v>3.4</v>
      </c>
      <c r="AA326" s="23">
        <v>3</v>
      </c>
      <c r="AB326" s="23">
        <v>2.5</v>
      </c>
      <c r="AC326" s="23">
        <v>7.2</v>
      </c>
      <c r="AD326" s="23">
        <v>0.5</v>
      </c>
      <c r="AE326" s="23">
        <v>0.3</v>
      </c>
      <c r="AF326" s="23">
        <v>1.6</v>
      </c>
      <c r="AG326" s="23">
        <v>13.8</v>
      </c>
      <c r="AH326" s="23">
        <v>12.7</v>
      </c>
      <c r="AI326" s="23">
        <v>23.2</v>
      </c>
      <c r="AJ326" s="23">
        <v>3.9</v>
      </c>
      <c r="AK326" s="23">
        <v>1</v>
      </c>
      <c r="AL326" s="23">
        <v>29.7</v>
      </c>
      <c r="AM326" s="23">
        <v>18.7</v>
      </c>
      <c r="AN326" s="23">
        <v>18.899999999999999</v>
      </c>
      <c r="AO326" s="23">
        <v>17.399999999999999</v>
      </c>
      <c r="AP326" s="23">
        <v>0.8</v>
      </c>
      <c r="AQ326" s="23">
        <v>0.7</v>
      </c>
      <c r="AR326" s="23">
        <v>1.3</v>
      </c>
      <c r="AS326" s="23">
        <v>77</v>
      </c>
      <c r="AT326" s="23">
        <v>76.900000000000006</v>
      </c>
      <c r="AU326" s="23">
        <v>77.599999999999994</v>
      </c>
    </row>
    <row r="327" spans="1:47" ht="15" x14ac:dyDescent="0.35">
      <c r="A327" s="13" t="s">
        <v>1443</v>
      </c>
      <c r="B327" s="45" t="s">
        <v>323</v>
      </c>
      <c r="C327" s="23">
        <v>16.899999999999999</v>
      </c>
      <c r="D327" s="23">
        <v>9.9</v>
      </c>
      <c r="E327" s="23">
        <v>21.4</v>
      </c>
      <c r="F327" s="23">
        <v>77.5</v>
      </c>
      <c r="G327" s="23">
        <v>63.4</v>
      </c>
      <c r="H327" s="23">
        <v>86.6</v>
      </c>
      <c r="I327" s="23">
        <v>1.9</v>
      </c>
      <c r="J327" s="23">
        <v>0.8</v>
      </c>
      <c r="K327" s="23">
        <v>2.7</v>
      </c>
      <c r="L327" s="23">
        <v>2.2999999999999998</v>
      </c>
      <c r="M327" s="23">
        <v>3.5</v>
      </c>
      <c r="N327" s="23">
        <v>1.6</v>
      </c>
      <c r="O327" s="23">
        <v>30.2</v>
      </c>
      <c r="P327" s="23">
        <v>29.7</v>
      </c>
      <c r="Q327" s="23">
        <v>30.4</v>
      </c>
      <c r="R327" s="23">
        <v>3.4</v>
      </c>
      <c r="S327" s="23">
        <v>4.8</v>
      </c>
      <c r="T327" s="23">
        <v>2.5</v>
      </c>
      <c r="U327" s="23">
        <v>14.3</v>
      </c>
      <c r="V327" s="23">
        <v>0.5</v>
      </c>
      <c r="W327" s="23">
        <v>23.3</v>
      </c>
      <c r="X327" s="23">
        <v>3.7</v>
      </c>
      <c r="Y327" s="23">
        <v>1.9</v>
      </c>
      <c r="Z327" s="23">
        <v>4.9000000000000004</v>
      </c>
      <c r="AA327" s="23">
        <v>4.5999999999999996</v>
      </c>
      <c r="AB327" s="23">
        <v>3.8</v>
      </c>
      <c r="AC327" s="23">
        <v>5</v>
      </c>
      <c r="AD327" s="23">
        <v>2</v>
      </c>
      <c r="AE327" s="23">
        <v>0.2</v>
      </c>
      <c r="AF327" s="23">
        <v>3.2</v>
      </c>
      <c r="AG327" s="23">
        <v>16.7</v>
      </c>
      <c r="AH327" s="23">
        <v>13</v>
      </c>
      <c r="AI327" s="23">
        <v>19.2</v>
      </c>
      <c r="AJ327" s="23">
        <v>25.4</v>
      </c>
      <c r="AK327" s="23">
        <v>0.4</v>
      </c>
      <c r="AL327" s="23">
        <v>41.6</v>
      </c>
      <c r="AM327" s="23">
        <v>13.3</v>
      </c>
      <c r="AN327" s="23">
        <v>14.2</v>
      </c>
      <c r="AO327" s="23">
        <v>12.7</v>
      </c>
      <c r="AP327" s="23">
        <v>2.1</v>
      </c>
      <c r="AQ327" s="23">
        <v>0.9</v>
      </c>
      <c r="AR327" s="23">
        <v>2.9</v>
      </c>
      <c r="AS327" s="23">
        <v>87</v>
      </c>
      <c r="AT327" s="23">
        <v>83.6</v>
      </c>
      <c r="AU327" s="23">
        <v>89.3</v>
      </c>
    </row>
    <row r="328" spans="1:47" ht="15" x14ac:dyDescent="0.35">
      <c r="A328" s="13" t="s">
        <v>1444</v>
      </c>
      <c r="B328" s="45" t="s">
        <v>324</v>
      </c>
      <c r="C328" s="23">
        <v>12.7</v>
      </c>
      <c r="D328" s="23">
        <v>11.5</v>
      </c>
      <c r="E328" s="23">
        <v>23.8</v>
      </c>
      <c r="F328" s="23">
        <v>55.7</v>
      </c>
      <c r="G328" s="23">
        <v>53.3</v>
      </c>
      <c r="H328" s="23">
        <v>76.599999999999994</v>
      </c>
      <c r="I328" s="23">
        <v>1.5</v>
      </c>
      <c r="J328" s="23">
        <v>1.5</v>
      </c>
      <c r="K328" s="23">
        <v>1.7</v>
      </c>
      <c r="L328" s="23">
        <v>2.5</v>
      </c>
      <c r="M328" s="23">
        <v>2.7</v>
      </c>
      <c r="N328" s="23">
        <v>0.7</v>
      </c>
      <c r="O328" s="23">
        <v>30.7</v>
      </c>
      <c r="P328" s="23">
        <v>30.2</v>
      </c>
      <c r="Q328" s="23">
        <v>34.799999999999997</v>
      </c>
      <c r="R328" s="23">
        <v>10.6</v>
      </c>
      <c r="S328" s="23">
        <v>10.8</v>
      </c>
      <c r="T328" s="23">
        <v>8.6</v>
      </c>
      <c r="U328" s="23">
        <v>7.8</v>
      </c>
      <c r="V328" s="23">
        <v>7.3</v>
      </c>
      <c r="W328" s="23">
        <v>12.5</v>
      </c>
      <c r="X328" s="23">
        <v>3.9</v>
      </c>
      <c r="Y328" s="23">
        <v>3.3</v>
      </c>
      <c r="Z328" s="23">
        <v>9.4</v>
      </c>
      <c r="AA328" s="23">
        <v>4.8</v>
      </c>
      <c r="AB328" s="23">
        <v>5.0999999999999996</v>
      </c>
      <c r="AC328" s="23">
        <v>2.1</v>
      </c>
      <c r="AD328" s="23">
        <v>4.2</v>
      </c>
      <c r="AE328" s="23">
        <v>3.5</v>
      </c>
      <c r="AF328" s="23">
        <v>10</v>
      </c>
      <c r="AG328" s="23">
        <v>15</v>
      </c>
      <c r="AH328" s="23">
        <v>14.5</v>
      </c>
      <c r="AI328" s="23">
        <v>20.2</v>
      </c>
      <c r="AJ328" s="23">
        <v>4.5999999999999996</v>
      </c>
      <c r="AK328" s="23">
        <v>3.8</v>
      </c>
      <c r="AL328" s="23">
        <v>11.6</v>
      </c>
      <c r="AM328" s="23">
        <v>18.399999999999999</v>
      </c>
      <c r="AN328" s="23">
        <v>18.5</v>
      </c>
      <c r="AO328" s="23">
        <v>16.899999999999999</v>
      </c>
      <c r="AP328" s="23">
        <v>0.9</v>
      </c>
      <c r="AQ328" s="23">
        <v>0.8</v>
      </c>
      <c r="AR328" s="23">
        <v>1.8</v>
      </c>
      <c r="AS328" s="23">
        <v>83.2</v>
      </c>
      <c r="AT328" s="23">
        <v>83.1</v>
      </c>
      <c r="AU328" s="23">
        <v>84.1</v>
      </c>
    </row>
    <row r="329" spans="1:47" ht="15" x14ac:dyDescent="0.35">
      <c r="A329" s="13" t="s">
        <v>1445</v>
      </c>
      <c r="B329" s="45" t="s">
        <v>325</v>
      </c>
      <c r="C329" s="23">
        <v>19.899999999999999</v>
      </c>
      <c r="D329" s="23">
        <v>10.9</v>
      </c>
      <c r="E329" s="23">
        <v>25.6</v>
      </c>
      <c r="F329" s="23">
        <v>73.400000000000006</v>
      </c>
      <c r="G329" s="23">
        <v>58.8</v>
      </c>
      <c r="H329" s="23">
        <v>82.8</v>
      </c>
      <c r="I329" s="23">
        <v>2.4</v>
      </c>
      <c r="J329" s="23">
        <v>1.8</v>
      </c>
      <c r="K329" s="23">
        <v>2.8</v>
      </c>
      <c r="L329" s="23">
        <v>0.6</v>
      </c>
      <c r="M329" s="23">
        <v>0.4</v>
      </c>
      <c r="N329" s="23">
        <v>0.8</v>
      </c>
      <c r="O329" s="23">
        <v>26.8</v>
      </c>
      <c r="P329" s="23">
        <v>23.7</v>
      </c>
      <c r="Q329" s="23">
        <v>28.8</v>
      </c>
      <c r="R329" s="23">
        <v>4</v>
      </c>
      <c r="S329" s="23">
        <v>3.8</v>
      </c>
      <c r="T329" s="23">
        <v>4.2</v>
      </c>
      <c r="U329" s="23">
        <v>14</v>
      </c>
      <c r="V329" s="23">
        <v>0.8</v>
      </c>
      <c r="W329" s="23">
        <v>22.5</v>
      </c>
      <c r="X329" s="23">
        <v>4.4000000000000004</v>
      </c>
      <c r="Y329" s="23">
        <v>2.8</v>
      </c>
      <c r="Z329" s="23">
        <v>5.4</v>
      </c>
      <c r="AA329" s="23">
        <v>15.7</v>
      </c>
      <c r="AB329" s="23">
        <v>14.2</v>
      </c>
      <c r="AC329" s="23">
        <v>16.600000000000001</v>
      </c>
      <c r="AD329" s="23">
        <v>1</v>
      </c>
      <c r="AE329" s="23">
        <v>0.1</v>
      </c>
      <c r="AF329" s="23">
        <v>1.6</v>
      </c>
      <c r="AG329" s="23">
        <v>12.6</v>
      </c>
      <c r="AH329" s="23">
        <v>8.1</v>
      </c>
      <c r="AI329" s="23">
        <v>15.5</v>
      </c>
      <c r="AJ329" s="23">
        <v>24.5</v>
      </c>
      <c r="AK329" s="23">
        <v>0.3</v>
      </c>
      <c r="AL329" s="23">
        <v>40</v>
      </c>
      <c r="AM329" s="23">
        <v>14.8</v>
      </c>
      <c r="AN329" s="23">
        <v>15.5</v>
      </c>
      <c r="AO329" s="23">
        <v>14.4</v>
      </c>
      <c r="AP329" s="23">
        <v>1.3</v>
      </c>
      <c r="AQ329" s="23">
        <v>0.9</v>
      </c>
      <c r="AR329" s="23">
        <v>1.6</v>
      </c>
      <c r="AS329" s="23">
        <v>84.2</v>
      </c>
      <c r="AT329" s="23">
        <v>78.599999999999994</v>
      </c>
      <c r="AU329" s="23">
        <v>87.8</v>
      </c>
    </row>
    <row r="330" spans="1:47" ht="15" x14ac:dyDescent="0.35">
      <c r="A330" s="13" t="s">
        <v>1446</v>
      </c>
      <c r="B330" s="45" t="s">
        <v>326</v>
      </c>
      <c r="C330" s="23">
        <v>15.6</v>
      </c>
      <c r="D330" s="23">
        <v>11.8</v>
      </c>
      <c r="E330" s="23">
        <v>20.9</v>
      </c>
      <c r="F330" s="23">
        <v>71.8</v>
      </c>
      <c r="G330" s="23">
        <v>59.3</v>
      </c>
      <c r="H330" s="23">
        <v>89.1</v>
      </c>
      <c r="I330" s="23">
        <v>1.2</v>
      </c>
      <c r="J330" s="23">
        <v>1.2</v>
      </c>
      <c r="K330" s="23">
        <v>1.3</v>
      </c>
      <c r="L330" s="23">
        <v>5.6</v>
      </c>
      <c r="M330" s="23">
        <v>5.9</v>
      </c>
      <c r="N330" s="23">
        <v>5.2</v>
      </c>
      <c r="O330" s="23">
        <v>32</v>
      </c>
      <c r="P330" s="23">
        <v>32.299999999999997</v>
      </c>
      <c r="Q330" s="23">
        <v>31.6</v>
      </c>
      <c r="R330" s="23">
        <v>4.5999999999999996</v>
      </c>
      <c r="S330" s="23">
        <v>5.7</v>
      </c>
      <c r="T330" s="23">
        <v>3.2</v>
      </c>
      <c r="U330" s="23">
        <v>20.6</v>
      </c>
      <c r="V330" s="23">
        <v>14.2</v>
      </c>
      <c r="W330" s="23">
        <v>29.6</v>
      </c>
      <c r="X330" s="23">
        <v>2.8</v>
      </c>
      <c r="Y330" s="23">
        <v>2.2000000000000002</v>
      </c>
      <c r="Z330" s="23">
        <v>3.8</v>
      </c>
      <c r="AA330" s="23">
        <v>5.2</v>
      </c>
      <c r="AB330" s="23">
        <v>8</v>
      </c>
      <c r="AC330" s="23">
        <v>1.5</v>
      </c>
      <c r="AD330" s="23">
        <v>1.3</v>
      </c>
      <c r="AE330" s="23">
        <v>0.9</v>
      </c>
      <c r="AF330" s="23">
        <v>1.8</v>
      </c>
      <c r="AG330" s="23">
        <v>15.7</v>
      </c>
      <c r="AH330" s="23">
        <v>12.6</v>
      </c>
      <c r="AI330" s="23">
        <v>20.100000000000001</v>
      </c>
      <c r="AJ330" s="23">
        <v>32.9</v>
      </c>
      <c r="AK330" s="23">
        <v>13.9</v>
      </c>
      <c r="AL330" s="23">
        <v>59.2</v>
      </c>
      <c r="AM330" s="23">
        <v>12.6</v>
      </c>
      <c r="AN330" s="23">
        <v>14.6</v>
      </c>
      <c r="AO330" s="23">
        <v>9.9</v>
      </c>
      <c r="AP330" s="23">
        <v>1.5</v>
      </c>
      <c r="AQ330" s="23">
        <v>1.1000000000000001</v>
      </c>
      <c r="AR330" s="23">
        <v>2.1</v>
      </c>
      <c r="AS330" s="23">
        <v>87.4</v>
      </c>
      <c r="AT330" s="23">
        <v>82.4</v>
      </c>
      <c r="AU330" s="23">
        <v>94.3</v>
      </c>
    </row>
    <row r="331" spans="1:47" ht="15" x14ac:dyDescent="0.35">
      <c r="A331" s="13" t="s">
        <v>1447</v>
      </c>
      <c r="B331" s="45" t="s">
        <v>327</v>
      </c>
      <c r="C331" s="23">
        <v>13.3</v>
      </c>
      <c r="D331" s="23">
        <v>8.1999999999999993</v>
      </c>
      <c r="E331" s="23">
        <v>14</v>
      </c>
      <c r="F331" s="23">
        <v>67.900000000000006</v>
      </c>
      <c r="G331" s="23">
        <v>53.7</v>
      </c>
      <c r="H331" s="23">
        <v>70</v>
      </c>
      <c r="I331" s="23">
        <v>3.2</v>
      </c>
      <c r="J331" s="23">
        <v>1.2</v>
      </c>
      <c r="K331" s="23">
        <v>3.5</v>
      </c>
      <c r="L331" s="23">
        <v>4.5999999999999996</v>
      </c>
      <c r="M331" s="23">
        <v>3.5</v>
      </c>
      <c r="N331" s="23">
        <v>4.8</v>
      </c>
      <c r="O331" s="23">
        <v>31.2</v>
      </c>
      <c r="P331" s="23">
        <v>35.200000000000003</v>
      </c>
      <c r="Q331" s="23">
        <v>30.7</v>
      </c>
      <c r="R331" s="23">
        <v>6.9</v>
      </c>
      <c r="S331" s="23">
        <v>11.1</v>
      </c>
      <c r="T331" s="23">
        <v>6.2</v>
      </c>
      <c r="U331" s="23">
        <v>37.6</v>
      </c>
      <c r="V331" s="23">
        <v>29</v>
      </c>
      <c r="W331" s="23">
        <v>38.9</v>
      </c>
      <c r="X331" s="23">
        <v>6.7</v>
      </c>
      <c r="Y331" s="23">
        <v>5</v>
      </c>
      <c r="Z331" s="23">
        <v>6.9</v>
      </c>
      <c r="AA331" s="23">
        <v>2</v>
      </c>
      <c r="AB331" s="23">
        <v>1.8</v>
      </c>
      <c r="AC331" s="23">
        <v>2.1</v>
      </c>
      <c r="AD331" s="23">
        <v>4.0999999999999996</v>
      </c>
      <c r="AE331" s="23">
        <v>1.2</v>
      </c>
      <c r="AF331" s="23">
        <v>4.5</v>
      </c>
      <c r="AG331" s="23">
        <v>18.899999999999999</v>
      </c>
      <c r="AH331" s="23">
        <v>12.6</v>
      </c>
      <c r="AI331" s="23">
        <v>19.8</v>
      </c>
      <c r="AJ331" s="23">
        <v>17.2</v>
      </c>
      <c r="AK331" s="23">
        <v>9.4</v>
      </c>
      <c r="AL331" s="23">
        <v>18.399999999999999</v>
      </c>
      <c r="AM331" s="23">
        <v>18.3</v>
      </c>
      <c r="AN331" s="23">
        <v>15.8</v>
      </c>
      <c r="AO331" s="23">
        <v>18.7</v>
      </c>
      <c r="AP331" s="23">
        <v>2.6</v>
      </c>
      <c r="AQ331" s="23">
        <v>0.6</v>
      </c>
      <c r="AR331" s="23">
        <v>2.9</v>
      </c>
      <c r="AS331" s="23">
        <v>77.099999999999994</v>
      </c>
      <c r="AT331" s="23">
        <v>77.400000000000006</v>
      </c>
      <c r="AU331" s="23">
        <v>77.099999999999994</v>
      </c>
    </row>
    <row r="332" spans="1:47" ht="15" x14ac:dyDescent="0.35">
      <c r="A332" s="13" t="s">
        <v>1448</v>
      </c>
      <c r="B332" s="45" t="s">
        <v>328</v>
      </c>
      <c r="C332" s="23">
        <v>17.600000000000001</v>
      </c>
      <c r="D332" s="23">
        <v>12</v>
      </c>
      <c r="E332" s="23">
        <v>22.9</v>
      </c>
      <c r="F332" s="23">
        <v>77.599999999999994</v>
      </c>
      <c r="G332" s="23">
        <v>63</v>
      </c>
      <c r="H332" s="23">
        <v>91.4</v>
      </c>
      <c r="I332" s="23">
        <v>1.5</v>
      </c>
      <c r="J332" s="23">
        <v>1.6</v>
      </c>
      <c r="K332" s="23">
        <v>1.3</v>
      </c>
      <c r="L332" s="23">
        <v>7.9</v>
      </c>
      <c r="M332" s="23">
        <v>4.7</v>
      </c>
      <c r="N332" s="23">
        <v>11</v>
      </c>
      <c r="O332" s="23">
        <v>35.5</v>
      </c>
      <c r="P332" s="23">
        <v>37.200000000000003</v>
      </c>
      <c r="Q332" s="23">
        <v>33.799999999999997</v>
      </c>
      <c r="R332" s="23">
        <v>5</v>
      </c>
      <c r="S332" s="23">
        <v>7.3</v>
      </c>
      <c r="T332" s="23">
        <v>2.7</v>
      </c>
      <c r="U332" s="23">
        <v>12.1</v>
      </c>
      <c r="V332" s="23">
        <v>4.2</v>
      </c>
      <c r="W332" s="23">
        <v>19.5</v>
      </c>
      <c r="X332" s="23">
        <v>3.4</v>
      </c>
      <c r="Y332" s="23">
        <v>2.2999999999999998</v>
      </c>
      <c r="Z332" s="23">
        <v>4.4000000000000004</v>
      </c>
      <c r="AA332" s="23">
        <v>3.1</v>
      </c>
      <c r="AB332" s="23">
        <v>4.7</v>
      </c>
      <c r="AC332" s="23">
        <v>1.7</v>
      </c>
      <c r="AD332" s="23">
        <v>0.9</v>
      </c>
      <c r="AE332" s="23">
        <v>0.3</v>
      </c>
      <c r="AF332" s="23">
        <v>1.5</v>
      </c>
      <c r="AG332" s="23">
        <v>14.5</v>
      </c>
      <c r="AH332" s="23">
        <v>12.9</v>
      </c>
      <c r="AI332" s="23">
        <v>16</v>
      </c>
      <c r="AJ332" s="23">
        <v>34.9</v>
      </c>
      <c r="AK332" s="23">
        <v>1.5</v>
      </c>
      <c r="AL332" s="23">
        <v>66.5</v>
      </c>
      <c r="AM332" s="23">
        <v>12.8</v>
      </c>
      <c r="AN332" s="23">
        <v>15.5</v>
      </c>
      <c r="AO332" s="23">
        <v>10.3</v>
      </c>
      <c r="AP332" s="23">
        <v>2.2999999999999998</v>
      </c>
      <c r="AQ332" s="23">
        <v>1.1000000000000001</v>
      </c>
      <c r="AR332" s="23">
        <v>3.5</v>
      </c>
      <c r="AS332" s="23">
        <v>91.6</v>
      </c>
      <c r="AT332" s="23">
        <v>87.5</v>
      </c>
      <c r="AU332" s="23">
        <v>95.6</v>
      </c>
    </row>
    <row r="333" spans="1:47" ht="15" x14ac:dyDescent="0.35">
      <c r="A333" s="13" t="s">
        <v>1449</v>
      </c>
      <c r="B333" s="45" t="s">
        <v>329</v>
      </c>
      <c r="C333" s="23">
        <v>13.3</v>
      </c>
      <c r="D333" s="23">
        <v>12</v>
      </c>
      <c r="E333" s="23">
        <v>14</v>
      </c>
      <c r="F333" s="23">
        <v>79.099999999999994</v>
      </c>
      <c r="G333" s="23">
        <v>66.2</v>
      </c>
      <c r="H333" s="23">
        <v>86.3</v>
      </c>
      <c r="I333" s="23">
        <v>1.6</v>
      </c>
      <c r="J333" s="23">
        <v>1.1000000000000001</v>
      </c>
      <c r="K333" s="23">
        <v>1.9</v>
      </c>
      <c r="L333" s="23">
        <v>2</v>
      </c>
      <c r="M333" s="23">
        <v>3</v>
      </c>
      <c r="N333" s="23">
        <v>1.5</v>
      </c>
      <c r="O333" s="23">
        <v>28.7</v>
      </c>
      <c r="P333" s="23">
        <v>29.3</v>
      </c>
      <c r="Q333" s="23">
        <v>28.3</v>
      </c>
      <c r="R333" s="23">
        <v>2.4</v>
      </c>
      <c r="S333" s="23">
        <v>3</v>
      </c>
      <c r="T333" s="23">
        <v>2.1</v>
      </c>
      <c r="U333" s="23">
        <v>22.4</v>
      </c>
      <c r="V333" s="23">
        <v>2.2999999999999998</v>
      </c>
      <c r="W333" s="23">
        <v>33.5</v>
      </c>
      <c r="X333" s="23">
        <v>4.7</v>
      </c>
      <c r="Y333" s="23">
        <v>1.9</v>
      </c>
      <c r="Z333" s="23">
        <v>6.3</v>
      </c>
      <c r="AA333" s="23">
        <v>9.5</v>
      </c>
      <c r="AB333" s="23">
        <v>25.6</v>
      </c>
      <c r="AC333" s="23">
        <v>0.6</v>
      </c>
      <c r="AD333" s="23">
        <v>0.3</v>
      </c>
      <c r="AE333" s="23">
        <v>0</v>
      </c>
      <c r="AF333" s="23">
        <v>0.4</v>
      </c>
      <c r="AG333" s="23">
        <v>22.8</v>
      </c>
      <c r="AH333" s="23">
        <v>16.899999999999999</v>
      </c>
      <c r="AI333" s="23">
        <v>26</v>
      </c>
      <c r="AJ333" s="23">
        <v>30.6</v>
      </c>
      <c r="AK333" s="23">
        <v>1.1000000000000001</v>
      </c>
      <c r="AL333" s="23">
        <v>46.9</v>
      </c>
      <c r="AM333" s="23">
        <v>9.5</v>
      </c>
      <c r="AN333" s="23">
        <v>6.4</v>
      </c>
      <c r="AO333" s="23">
        <v>11.3</v>
      </c>
      <c r="AP333" s="23">
        <v>3.6</v>
      </c>
      <c r="AQ333" s="23">
        <v>1.9</v>
      </c>
      <c r="AR333" s="23">
        <v>4.5999999999999996</v>
      </c>
      <c r="AS333" s="23">
        <v>80.400000000000006</v>
      </c>
      <c r="AT333" s="23">
        <v>75.900000000000006</v>
      </c>
      <c r="AU333" s="23">
        <v>82.9</v>
      </c>
    </row>
    <row r="334" spans="1:47" ht="15" x14ac:dyDescent="0.35">
      <c r="A334" s="13" t="s">
        <v>1450</v>
      </c>
      <c r="B334" s="45" t="s">
        <v>330</v>
      </c>
      <c r="C334" s="23">
        <v>15.9</v>
      </c>
      <c r="D334" s="23">
        <v>10.5</v>
      </c>
      <c r="E334" s="23">
        <v>23</v>
      </c>
      <c r="F334" s="23">
        <v>72.099999999999994</v>
      </c>
      <c r="G334" s="23">
        <v>59.4</v>
      </c>
      <c r="H334" s="23">
        <v>88.7</v>
      </c>
      <c r="I334" s="23">
        <v>2.2000000000000002</v>
      </c>
      <c r="J334" s="23">
        <v>1.4</v>
      </c>
      <c r="K334" s="23">
        <v>3.3</v>
      </c>
      <c r="L334" s="23">
        <v>1.5</v>
      </c>
      <c r="M334" s="23">
        <v>1.8</v>
      </c>
      <c r="N334" s="23">
        <v>1.1000000000000001</v>
      </c>
      <c r="O334" s="23">
        <v>28.6</v>
      </c>
      <c r="P334" s="23">
        <v>27.9</v>
      </c>
      <c r="Q334" s="23">
        <v>29.6</v>
      </c>
      <c r="R334" s="23">
        <v>5.3</v>
      </c>
      <c r="S334" s="23">
        <v>6</v>
      </c>
      <c r="T334" s="23">
        <v>4.5</v>
      </c>
      <c r="U334" s="23">
        <v>10.5</v>
      </c>
      <c r="V334" s="23">
        <v>0.8</v>
      </c>
      <c r="W334" s="23">
        <v>23.1</v>
      </c>
      <c r="X334" s="23">
        <v>5.2</v>
      </c>
      <c r="Y334" s="23">
        <v>2.6</v>
      </c>
      <c r="Z334" s="23">
        <v>8.6</v>
      </c>
      <c r="AA334" s="23">
        <v>5.5</v>
      </c>
      <c r="AB334" s="23">
        <v>4.2</v>
      </c>
      <c r="AC334" s="23">
        <v>7.1</v>
      </c>
      <c r="AD334" s="23">
        <v>1.8</v>
      </c>
      <c r="AE334" s="23">
        <v>0.3</v>
      </c>
      <c r="AF334" s="23">
        <v>3.7</v>
      </c>
      <c r="AG334" s="23">
        <v>15.5</v>
      </c>
      <c r="AH334" s="23">
        <v>12.2</v>
      </c>
      <c r="AI334" s="23">
        <v>19.8</v>
      </c>
      <c r="AJ334" s="23">
        <v>11.6</v>
      </c>
      <c r="AK334" s="23">
        <v>0.5</v>
      </c>
      <c r="AL334" s="23">
        <v>26.1</v>
      </c>
      <c r="AM334" s="23">
        <v>16.7</v>
      </c>
      <c r="AN334" s="23">
        <v>17.3</v>
      </c>
      <c r="AO334" s="23">
        <v>16</v>
      </c>
      <c r="AP334" s="23">
        <v>1.8</v>
      </c>
      <c r="AQ334" s="23">
        <v>1.1000000000000001</v>
      </c>
      <c r="AR334" s="23">
        <v>2.7</v>
      </c>
      <c r="AS334" s="23">
        <v>83.3</v>
      </c>
      <c r="AT334" s="23">
        <v>81.099999999999994</v>
      </c>
      <c r="AU334" s="23">
        <v>86.1</v>
      </c>
    </row>
    <row r="335" spans="1:47" ht="15" x14ac:dyDescent="0.35">
      <c r="A335" s="13" t="s">
        <v>1451</v>
      </c>
      <c r="B335" s="45" t="s">
        <v>331</v>
      </c>
      <c r="C335" s="23">
        <v>18.8</v>
      </c>
      <c r="D335" s="23">
        <v>14.2</v>
      </c>
      <c r="E335" s="23">
        <v>28.6</v>
      </c>
      <c r="F335" s="23">
        <v>66.8</v>
      </c>
      <c r="G335" s="23">
        <v>57.8</v>
      </c>
      <c r="H335" s="23">
        <v>85.8</v>
      </c>
      <c r="I335" s="23">
        <v>1.3</v>
      </c>
      <c r="J335" s="23">
        <v>0.9</v>
      </c>
      <c r="K335" s="23">
        <v>2.2000000000000002</v>
      </c>
      <c r="L335" s="23">
        <v>4.8</v>
      </c>
      <c r="M335" s="23">
        <v>4.9000000000000004</v>
      </c>
      <c r="N335" s="23">
        <v>4.5999999999999996</v>
      </c>
      <c r="O335" s="23">
        <v>45.3</v>
      </c>
      <c r="P335" s="23">
        <v>42.3</v>
      </c>
      <c r="Q335" s="23">
        <v>51.6</v>
      </c>
      <c r="R335" s="23">
        <v>8.4</v>
      </c>
      <c r="S335" s="23">
        <v>9.1999999999999993</v>
      </c>
      <c r="T335" s="23">
        <v>6.6</v>
      </c>
      <c r="U335" s="23">
        <v>11</v>
      </c>
      <c r="V335" s="23">
        <v>2.2999999999999998</v>
      </c>
      <c r="W335" s="23">
        <v>29.3</v>
      </c>
      <c r="X335" s="23">
        <v>2.6</v>
      </c>
      <c r="Y335" s="23">
        <v>2.2000000000000002</v>
      </c>
      <c r="Z335" s="23">
        <v>3.5</v>
      </c>
      <c r="AA335" s="23">
        <v>6.7</v>
      </c>
      <c r="AB335" s="23">
        <v>8.4</v>
      </c>
      <c r="AC335" s="23">
        <v>3.3</v>
      </c>
      <c r="AD335" s="23">
        <v>5.9</v>
      </c>
      <c r="AE335" s="23">
        <v>1.6</v>
      </c>
      <c r="AF335" s="23">
        <v>15.2</v>
      </c>
      <c r="AG335" s="23">
        <v>21.9</v>
      </c>
      <c r="AH335" s="23">
        <v>19</v>
      </c>
      <c r="AI335" s="23">
        <v>28</v>
      </c>
      <c r="AJ335" s="23">
        <v>18.899999999999999</v>
      </c>
      <c r="AK335" s="23">
        <v>0.7</v>
      </c>
      <c r="AL335" s="23">
        <v>57.3</v>
      </c>
      <c r="AM335" s="23">
        <v>14.8</v>
      </c>
      <c r="AN335" s="23">
        <v>15.7</v>
      </c>
      <c r="AO335" s="23">
        <v>13</v>
      </c>
      <c r="AP335" s="23">
        <v>1.1000000000000001</v>
      </c>
      <c r="AQ335" s="23">
        <v>1.1000000000000001</v>
      </c>
      <c r="AR335" s="23">
        <v>1.1000000000000001</v>
      </c>
      <c r="AS335" s="23">
        <v>83.5</v>
      </c>
      <c r="AT335" s="23">
        <v>82</v>
      </c>
      <c r="AU335" s="23">
        <v>86.7</v>
      </c>
    </row>
    <row r="336" spans="1:47" ht="15" x14ac:dyDescent="0.35">
      <c r="A336" s="13" t="s">
        <v>1452</v>
      </c>
      <c r="B336" s="45" t="s">
        <v>332</v>
      </c>
      <c r="C336" s="23">
        <v>18.8</v>
      </c>
      <c r="D336" s="23">
        <v>13.4</v>
      </c>
      <c r="E336" s="23">
        <v>24.6</v>
      </c>
      <c r="F336" s="23">
        <v>75.8</v>
      </c>
      <c r="G336" s="23">
        <v>64.099999999999994</v>
      </c>
      <c r="H336" s="23">
        <v>88.4</v>
      </c>
      <c r="I336" s="23">
        <v>1.4</v>
      </c>
      <c r="J336" s="23">
        <v>1.2</v>
      </c>
      <c r="K336" s="23">
        <v>1.7</v>
      </c>
      <c r="L336" s="23">
        <v>1.7</v>
      </c>
      <c r="M336" s="23">
        <v>1.6</v>
      </c>
      <c r="N336" s="23">
        <v>1.8</v>
      </c>
      <c r="O336" s="23">
        <v>30</v>
      </c>
      <c r="P336" s="23">
        <v>29.4</v>
      </c>
      <c r="Q336" s="23">
        <v>30.7</v>
      </c>
      <c r="R336" s="23">
        <v>3.8</v>
      </c>
      <c r="S336" s="23">
        <v>4.7</v>
      </c>
      <c r="T336" s="23">
        <v>2.9</v>
      </c>
      <c r="U336" s="23">
        <v>13.6</v>
      </c>
      <c r="V336" s="23">
        <v>2.2000000000000002</v>
      </c>
      <c r="W336" s="23">
        <v>25.8</v>
      </c>
      <c r="X336" s="23">
        <v>4.3</v>
      </c>
      <c r="Y336" s="23">
        <v>3.2</v>
      </c>
      <c r="Z336" s="23">
        <v>5.4</v>
      </c>
      <c r="AA336" s="23">
        <v>0.9</v>
      </c>
      <c r="AB336" s="23">
        <v>0.6</v>
      </c>
      <c r="AC336" s="23">
        <v>1.3</v>
      </c>
      <c r="AD336" s="23">
        <v>1.3</v>
      </c>
      <c r="AE336" s="23">
        <v>0.2</v>
      </c>
      <c r="AF336" s="23">
        <v>2.5</v>
      </c>
      <c r="AG336" s="23">
        <v>11.1</v>
      </c>
      <c r="AH336" s="23">
        <v>8.3000000000000007</v>
      </c>
      <c r="AI336" s="23">
        <v>14.2</v>
      </c>
      <c r="AJ336" s="23">
        <v>20.399999999999999</v>
      </c>
      <c r="AK336" s="23">
        <v>3.1</v>
      </c>
      <c r="AL336" s="23">
        <v>39.1</v>
      </c>
      <c r="AM336" s="23">
        <v>11</v>
      </c>
      <c r="AN336" s="23">
        <v>12.1</v>
      </c>
      <c r="AO336" s="23">
        <v>9.8000000000000007</v>
      </c>
      <c r="AP336" s="23">
        <v>1.8</v>
      </c>
      <c r="AQ336" s="23">
        <v>1</v>
      </c>
      <c r="AR336" s="23">
        <v>2.6</v>
      </c>
      <c r="AS336" s="23">
        <v>85.4</v>
      </c>
      <c r="AT336" s="23">
        <v>81.5</v>
      </c>
      <c r="AU336" s="23">
        <v>89.6</v>
      </c>
    </row>
    <row r="337" spans="1:47" ht="15" x14ac:dyDescent="0.35">
      <c r="A337" s="13" t="s">
        <v>1453</v>
      </c>
      <c r="B337" s="45" t="s">
        <v>333</v>
      </c>
      <c r="C337" s="23">
        <v>17.399999999999999</v>
      </c>
      <c r="D337" s="23">
        <v>15.7</v>
      </c>
      <c r="E337" s="23">
        <v>18.2</v>
      </c>
      <c r="F337" s="23">
        <v>71.7</v>
      </c>
      <c r="G337" s="23">
        <v>64.2</v>
      </c>
      <c r="H337" s="23">
        <v>75.599999999999994</v>
      </c>
      <c r="I337" s="23">
        <v>2.1</v>
      </c>
      <c r="J337" s="23">
        <v>1.9</v>
      </c>
      <c r="K337" s="23">
        <v>2.2000000000000002</v>
      </c>
      <c r="L337" s="23">
        <v>3.4</v>
      </c>
      <c r="M337" s="23">
        <v>3.6</v>
      </c>
      <c r="N337" s="23">
        <v>3.4</v>
      </c>
      <c r="O337" s="23">
        <v>25.6</v>
      </c>
      <c r="P337" s="23">
        <v>30.8</v>
      </c>
      <c r="Q337" s="23">
        <v>22.9</v>
      </c>
      <c r="R337" s="23">
        <v>5</v>
      </c>
      <c r="S337" s="23">
        <v>7.6</v>
      </c>
      <c r="T337" s="23">
        <v>3.7</v>
      </c>
      <c r="U337" s="23">
        <v>3</v>
      </c>
      <c r="V337" s="23">
        <v>1.2</v>
      </c>
      <c r="W337" s="23">
        <v>4</v>
      </c>
      <c r="X337" s="23">
        <v>3.5</v>
      </c>
      <c r="Y337" s="23">
        <v>2.2000000000000002</v>
      </c>
      <c r="Z337" s="23">
        <v>4.2</v>
      </c>
      <c r="AA337" s="23">
        <v>7.4</v>
      </c>
      <c r="AB337" s="23">
        <v>4.9000000000000004</v>
      </c>
      <c r="AC337" s="23">
        <v>8.6999999999999993</v>
      </c>
      <c r="AD337" s="23">
        <v>0.8</v>
      </c>
      <c r="AE337" s="23">
        <v>0.3</v>
      </c>
      <c r="AF337" s="23">
        <v>1</v>
      </c>
      <c r="AG337" s="23">
        <v>16.899999999999999</v>
      </c>
      <c r="AH337" s="23">
        <v>15.2</v>
      </c>
      <c r="AI337" s="23">
        <v>17.7</v>
      </c>
      <c r="AJ337" s="23">
        <v>11.8</v>
      </c>
      <c r="AK337" s="23">
        <v>0.8</v>
      </c>
      <c r="AL337" s="23">
        <v>17.600000000000001</v>
      </c>
      <c r="AM337" s="23">
        <v>19.5</v>
      </c>
      <c r="AN337" s="23">
        <v>17.2</v>
      </c>
      <c r="AO337" s="23">
        <v>20.7</v>
      </c>
      <c r="AP337" s="23">
        <v>1.2</v>
      </c>
      <c r="AQ337" s="23">
        <v>0.3</v>
      </c>
      <c r="AR337" s="23">
        <v>1.7</v>
      </c>
      <c r="AS337" s="23">
        <v>76.8</v>
      </c>
      <c r="AT337" s="23">
        <v>78.2</v>
      </c>
      <c r="AU337" s="23">
        <v>76.099999999999994</v>
      </c>
    </row>
    <row r="338" spans="1:47" ht="15" x14ac:dyDescent="0.35">
      <c r="A338" s="13" t="s">
        <v>1454</v>
      </c>
      <c r="B338" s="45" t="s">
        <v>334</v>
      </c>
      <c r="C338" s="23">
        <v>16.100000000000001</v>
      </c>
      <c r="D338" s="23">
        <v>10.8</v>
      </c>
      <c r="E338" s="23">
        <v>19.8</v>
      </c>
      <c r="F338" s="23">
        <v>75.599999999999994</v>
      </c>
      <c r="G338" s="23">
        <v>57.6</v>
      </c>
      <c r="H338" s="23">
        <v>87.8</v>
      </c>
      <c r="I338" s="23">
        <v>1.3</v>
      </c>
      <c r="J338" s="23">
        <v>1</v>
      </c>
      <c r="K338" s="23">
        <v>1.5</v>
      </c>
      <c r="L338" s="23">
        <v>2.8</v>
      </c>
      <c r="M338" s="23">
        <v>2.2999999999999998</v>
      </c>
      <c r="N338" s="23">
        <v>3.2</v>
      </c>
      <c r="O338" s="23">
        <v>30.1</v>
      </c>
      <c r="P338" s="23">
        <v>30.5</v>
      </c>
      <c r="Q338" s="23">
        <v>29.9</v>
      </c>
      <c r="R338" s="23">
        <v>3.3</v>
      </c>
      <c r="S338" s="23">
        <v>4.5</v>
      </c>
      <c r="T338" s="23">
        <v>2.5</v>
      </c>
      <c r="U338" s="23">
        <v>24.9</v>
      </c>
      <c r="V338" s="23">
        <v>2</v>
      </c>
      <c r="W338" s="23">
        <v>40.299999999999997</v>
      </c>
      <c r="X338" s="23">
        <v>3.9</v>
      </c>
      <c r="Y338" s="23">
        <v>1.8</v>
      </c>
      <c r="Z338" s="23">
        <v>5.3</v>
      </c>
      <c r="AA338" s="23">
        <v>11.9</v>
      </c>
      <c r="AB338" s="23">
        <v>28.6</v>
      </c>
      <c r="AC338" s="23">
        <v>0.7</v>
      </c>
      <c r="AD338" s="23">
        <v>1.3</v>
      </c>
      <c r="AE338" s="23">
        <v>0</v>
      </c>
      <c r="AF338" s="23">
        <v>2.2000000000000002</v>
      </c>
      <c r="AG338" s="23">
        <v>16.8</v>
      </c>
      <c r="AH338" s="23">
        <v>11.5</v>
      </c>
      <c r="AI338" s="23">
        <v>20.3</v>
      </c>
      <c r="AJ338" s="23">
        <v>33.9</v>
      </c>
      <c r="AK338" s="23">
        <v>3.1</v>
      </c>
      <c r="AL338" s="23">
        <v>54.6</v>
      </c>
      <c r="AM338" s="23">
        <v>10.5</v>
      </c>
      <c r="AN338" s="23">
        <v>12.7</v>
      </c>
      <c r="AO338" s="23">
        <v>9</v>
      </c>
      <c r="AP338" s="23">
        <v>2.4</v>
      </c>
      <c r="AQ338" s="23">
        <v>0.9</v>
      </c>
      <c r="AR338" s="23">
        <v>3.4</v>
      </c>
      <c r="AS338" s="23">
        <v>88.5</v>
      </c>
      <c r="AT338" s="23">
        <v>80.599999999999994</v>
      </c>
      <c r="AU338" s="23">
        <v>93.8</v>
      </c>
    </row>
    <row r="339" spans="1:47" ht="15" x14ac:dyDescent="0.35">
      <c r="A339" s="13" t="s">
        <v>1455</v>
      </c>
      <c r="B339" s="45" t="s">
        <v>335</v>
      </c>
      <c r="C339" s="23">
        <v>11</v>
      </c>
      <c r="D339" s="23">
        <v>6.2</v>
      </c>
      <c r="E339" s="23">
        <v>14.3</v>
      </c>
      <c r="F339" s="23">
        <v>65.7</v>
      </c>
      <c r="G339" s="23">
        <v>46.7</v>
      </c>
      <c r="H339" s="23">
        <v>78.8</v>
      </c>
      <c r="I339" s="23">
        <v>1.5</v>
      </c>
      <c r="J339" s="23">
        <v>1.4</v>
      </c>
      <c r="K339" s="23">
        <v>1.7</v>
      </c>
      <c r="L339" s="23">
        <v>4.5999999999999996</v>
      </c>
      <c r="M339" s="23">
        <v>5.7</v>
      </c>
      <c r="N339" s="23">
        <v>3.8</v>
      </c>
      <c r="O339" s="23">
        <v>30.3</v>
      </c>
      <c r="P339" s="23">
        <v>26.7</v>
      </c>
      <c r="Q339" s="23">
        <v>32.700000000000003</v>
      </c>
      <c r="R339" s="23">
        <v>6.1</v>
      </c>
      <c r="S339" s="23">
        <v>5.6</v>
      </c>
      <c r="T339" s="23">
        <v>6.4</v>
      </c>
      <c r="U339" s="23">
        <v>13</v>
      </c>
      <c r="V339" s="23">
        <v>1.6</v>
      </c>
      <c r="W339" s="23">
        <v>20.9</v>
      </c>
      <c r="X339" s="23">
        <v>2.6</v>
      </c>
      <c r="Y339" s="23">
        <v>1.6</v>
      </c>
      <c r="Z339" s="23">
        <v>3.2</v>
      </c>
      <c r="AA339" s="23">
        <v>5.3</v>
      </c>
      <c r="AB339" s="23">
        <v>2.7</v>
      </c>
      <c r="AC339" s="23">
        <v>7.1</v>
      </c>
      <c r="AD339" s="23">
        <v>3.1</v>
      </c>
      <c r="AE339" s="23">
        <v>0.5</v>
      </c>
      <c r="AF339" s="23">
        <v>5</v>
      </c>
      <c r="AG339" s="23">
        <v>14.2</v>
      </c>
      <c r="AH339" s="23">
        <v>10.3</v>
      </c>
      <c r="AI339" s="23">
        <v>16.899999999999999</v>
      </c>
      <c r="AJ339" s="23">
        <v>10.199999999999999</v>
      </c>
      <c r="AK339" s="23">
        <v>1</v>
      </c>
      <c r="AL339" s="23">
        <v>16.5</v>
      </c>
      <c r="AM339" s="23">
        <v>14.6</v>
      </c>
      <c r="AN339" s="23">
        <v>15.7</v>
      </c>
      <c r="AO339" s="23">
        <v>13.8</v>
      </c>
      <c r="AP339" s="23">
        <v>1.6</v>
      </c>
      <c r="AQ339" s="23">
        <v>0.8</v>
      </c>
      <c r="AR339" s="23">
        <v>2.2000000000000002</v>
      </c>
      <c r="AS339" s="23">
        <v>86.4</v>
      </c>
      <c r="AT339" s="23">
        <v>80.400000000000006</v>
      </c>
      <c r="AU339" s="23">
        <v>90.5</v>
      </c>
    </row>
    <row r="340" spans="1:47" ht="15" x14ac:dyDescent="0.35">
      <c r="A340" s="13" t="s">
        <v>1456</v>
      </c>
      <c r="B340" s="45" t="s">
        <v>336</v>
      </c>
      <c r="C340" s="23">
        <v>19.100000000000001</v>
      </c>
      <c r="D340" s="23">
        <v>14</v>
      </c>
      <c r="E340" s="23">
        <v>22.8</v>
      </c>
      <c r="F340" s="23">
        <v>78.099999999999994</v>
      </c>
      <c r="G340" s="23">
        <v>65.900000000000006</v>
      </c>
      <c r="H340" s="23">
        <v>86.9</v>
      </c>
      <c r="I340" s="23">
        <v>1.4</v>
      </c>
      <c r="J340" s="23">
        <v>1.6</v>
      </c>
      <c r="K340" s="23">
        <v>1.4</v>
      </c>
      <c r="L340" s="23">
        <v>6.4</v>
      </c>
      <c r="M340" s="23">
        <v>1.9</v>
      </c>
      <c r="N340" s="23">
        <v>9.6999999999999993</v>
      </c>
      <c r="O340" s="23">
        <v>27.8</v>
      </c>
      <c r="P340" s="23">
        <v>26.9</v>
      </c>
      <c r="Q340" s="23">
        <v>28.5</v>
      </c>
      <c r="R340" s="23">
        <v>4.5</v>
      </c>
      <c r="S340" s="23">
        <v>6</v>
      </c>
      <c r="T340" s="23">
        <v>3.5</v>
      </c>
      <c r="U340" s="23">
        <v>15</v>
      </c>
      <c r="V340" s="23">
        <v>1.9</v>
      </c>
      <c r="W340" s="23">
        <v>24.5</v>
      </c>
      <c r="X340" s="23">
        <v>4</v>
      </c>
      <c r="Y340" s="23">
        <v>4</v>
      </c>
      <c r="Z340" s="23">
        <v>3.9</v>
      </c>
      <c r="AA340" s="23">
        <v>4.7</v>
      </c>
      <c r="AB340" s="23">
        <v>3</v>
      </c>
      <c r="AC340" s="23">
        <v>6</v>
      </c>
      <c r="AD340" s="23">
        <v>3.9</v>
      </c>
      <c r="AE340" s="23">
        <v>0.6</v>
      </c>
      <c r="AF340" s="23">
        <v>6.2</v>
      </c>
      <c r="AG340" s="23">
        <v>17.3</v>
      </c>
      <c r="AH340" s="23">
        <v>13.2</v>
      </c>
      <c r="AI340" s="23">
        <v>20.3</v>
      </c>
      <c r="AJ340" s="23">
        <v>37.799999999999997</v>
      </c>
      <c r="AK340" s="23">
        <v>0.9</v>
      </c>
      <c r="AL340" s="23">
        <v>64.400000000000006</v>
      </c>
      <c r="AM340" s="23">
        <v>12.3</v>
      </c>
      <c r="AN340" s="23">
        <v>13.7</v>
      </c>
      <c r="AO340" s="23">
        <v>11.3</v>
      </c>
      <c r="AP340" s="23">
        <v>2.1</v>
      </c>
      <c r="AQ340" s="23">
        <v>1.4</v>
      </c>
      <c r="AR340" s="23">
        <v>2.7</v>
      </c>
      <c r="AS340" s="23">
        <v>86.4</v>
      </c>
      <c r="AT340" s="23">
        <v>86.2</v>
      </c>
      <c r="AU340" s="23">
        <v>86.6</v>
      </c>
    </row>
    <row r="341" spans="1:47" ht="15" x14ac:dyDescent="0.35">
      <c r="A341" s="13" t="s">
        <v>1457</v>
      </c>
      <c r="B341" s="45" t="s">
        <v>337</v>
      </c>
      <c r="C341" s="23">
        <v>15.9</v>
      </c>
      <c r="D341" s="23">
        <v>13.1</v>
      </c>
      <c r="E341" s="23">
        <v>20.9</v>
      </c>
      <c r="F341" s="23">
        <v>66.8</v>
      </c>
      <c r="G341" s="23">
        <v>55.1</v>
      </c>
      <c r="H341" s="23">
        <v>87.7</v>
      </c>
      <c r="I341" s="23">
        <v>1.1000000000000001</v>
      </c>
      <c r="J341" s="23">
        <v>0.8</v>
      </c>
      <c r="K341" s="23">
        <v>1.5</v>
      </c>
      <c r="L341" s="23">
        <v>3.2</v>
      </c>
      <c r="M341" s="23">
        <v>2.1</v>
      </c>
      <c r="N341" s="23">
        <v>5.2</v>
      </c>
      <c r="O341" s="23">
        <v>28.8</v>
      </c>
      <c r="P341" s="23">
        <v>30.2</v>
      </c>
      <c r="Q341" s="23">
        <v>26.2</v>
      </c>
      <c r="R341" s="23">
        <v>4.3</v>
      </c>
      <c r="S341" s="23">
        <v>5.4</v>
      </c>
      <c r="T341" s="23">
        <v>2.2999999999999998</v>
      </c>
      <c r="U341" s="23">
        <v>18.100000000000001</v>
      </c>
      <c r="V341" s="23">
        <v>6.5</v>
      </c>
      <c r="W341" s="23">
        <v>39</v>
      </c>
      <c r="X341" s="23">
        <v>2.5</v>
      </c>
      <c r="Y341" s="23">
        <v>2.1</v>
      </c>
      <c r="Z341" s="23">
        <v>3.1</v>
      </c>
      <c r="AA341" s="23">
        <v>2.8</v>
      </c>
      <c r="AB341" s="23">
        <v>3.7</v>
      </c>
      <c r="AC341" s="23">
        <v>1.2</v>
      </c>
      <c r="AD341" s="23">
        <v>1.6</v>
      </c>
      <c r="AE341" s="23">
        <v>1.8</v>
      </c>
      <c r="AF341" s="23">
        <v>1.1000000000000001</v>
      </c>
      <c r="AG341" s="23">
        <v>12</v>
      </c>
      <c r="AH341" s="23">
        <v>11.3</v>
      </c>
      <c r="AI341" s="23">
        <v>13.1</v>
      </c>
      <c r="AJ341" s="23">
        <v>18.100000000000001</v>
      </c>
      <c r="AK341" s="23">
        <v>3.9</v>
      </c>
      <c r="AL341" s="23">
        <v>43.4</v>
      </c>
      <c r="AM341" s="23">
        <v>13.1</v>
      </c>
      <c r="AN341" s="23">
        <v>14.6</v>
      </c>
      <c r="AO341" s="23">
        <v>10.5</v>
      </c>
      <c r="AP341" s="23">
        <v>1.1000000000000001</v>
      </c>
      <c r="AQ341" s="23">
        <v>0.5</v>
      </c>
      <c r="AR341" s="23">
        <v>2.2000000000000002</v>
      </c>
      <c r="AS341" s="23">
        <v>83.3</v>
      </c>
      <c r="AT341" s="23">
        <v>80.3</v>
      </c>
      <c r="AU341" s="23">
        <v>88.5</v>
      </c>
    </row>
    <row r="342" spans="1:47" ht="15" x14ac:dyDescent="0.35">
      <c r="A342" s="13" t="s">
        <v>1458</v>
      </c>
      <c r="B342" s="45" t="s">
        <v>338</v>
      </c>
      <c r="C342" s="23">
        <v>17.899999999999999</v>
      </c>
      <c r="D342" s="23">
        <v>11.9</v>
      </c>
      <c r="E342" s="23">
        <v>20.6</v>
      </c>
      <c r="F342" s="23">
        <v>76.5</v>
      </c>
      <c r="G342" s="23">
        <v>60.9</v>
      </c>
      <c r="H342" s="23">
        <v>83.6</v>
      </c>
      <c r="I342" s="23">
        <v>1.8</v>
      </c>
      <c r="J342" s="23">
        <v>1.6</v>
      </c>
      <c r="K342" s="23">
        <v>2</v>
      </c>
      <c r="L342" s="23">
        <v>3.9</v>
      </c>
      <c r="M342" s="23">
        <v>3.8</v>
      </c>
      <c r="N342" s="23">
        <v>3.9</v>
      </c>
      <c r="O342" s="23">
        <v>32.5</v>
      </c>
      <c r="P342" s="23">
        <v>32</v>
      </c>
      <c r="Q342" s="23">
        <v>32.799999999999997</v>
      </c>
      <c r="R342" s="23">
        <v>3.6</v>
      </c>
      <c r="S342" s="23">
        <v>5.8</v>
      </c>
      <c r="T342" s="23">
        <v>2.6</v>
      </c>
      <c r="U342" s="23">
        <v>25.7</v>
      </c>
      <c r="V342" s="23">
        <v>9.8000000000000007</v>
      </c>
      <c r="W342" s="23">
        <v>33</v>
      </c>
      <c r="X342" s="23">
        <v>4.4000000000000004</v>
      </c>
      <c r="Y342" s="23">
        <v>2</v>
      </c>
      <c r="Z342" s="23">
        <v>5.5</v>
      </c>
      <c r="AA342" s="23">
        <v>3.5</v>
      </c>
      <c r="AB342" s="23">
        <v>8.3000000000000007</v>
      </c>
      <c r="AC342" s="23">
        <v>1.4</v>
      </c>
      <c r="AD342" s="23">
        <v>2.6</v>
      </c>
      <c r="AE342" s="23">
        <v>0.3</v>
      </c>
      <c r="AF342" s="23">
        <v>3.7</v>
      </c>
      <c r="AG342" s="23">
        <v>13.7</v>
      </c>
      <c r="AH342" s="23">
        <v>8.6999999999999993</v>
      </c>
      <c r="AI342" s="23">
        <v>16</v>
      </c>
      <c r="AJ342" s="23">
        <v>37.1</v>
      </c>
      <c r="AK342" s="23">
        <v>2.2999999999999998</v>
      </c>
      <c r="AL342" s="23">
        <v>53.1</v>
      </c>
      <c r="AM342" s="23">
        <v>12.2</v>
      </c>
      <c r="AN342" s="23">
        <v>12.6</v>
      </c>
      <c r="AO342" s="23">
        <v>12</v>
      </c>
      <c r="AP342" s="23">
        <v>2.4</v>
      </c>
      <c r="AQ342" s="23">
        <v>1.1000000000000001</v>
      </c>
      <c r="AR342" s="23">
        <v>3</v>
      </c>
      <c r="AS342" s="23">
        <v>89.9</v>
      </c>
      <c r="AT342" s="23">
        <v>83</v>
      </c>
      <c r="AU342" s="23">
        <v>93.1</v>
      </c>
    </row>
    <row r="343" spans="1:47" ht="15" x14ac:dyDescent="0.35">
      <c r="A343" s="13" t="s">
        <v>1459</v>
      </c>
      <c r="B343" s="45" t="s">
        <v>339</v>
      </c>
      <c r="C343" s="23">
        <v>20.2</v>
      </c>
      <c r="D343" s="23">
        <v>11.6</v>
      </c>
      <c r="E343" s="23">
        <v>23.9</v>
      </c>
      <c r="F343" s="23">
        <v>76.2</v>
      </c>
      <c r="G343" s="23">
        <v>54.1</v>
      </c>
      <c r="H343" s="23">
        <v>85.7</v>
      </c>
      <c r="I343" s="23">
        <v>1.3</v>
      </c>
      <c r="J343" s="23">
        <v>0.9</v>
      </c>
      <c r="K343" s="23">
        <v>1.5</v>
      </c>
      <c r="L343" s="23">
        <v>6.5</v>
      </c>
      <c r="M343" s="23">
        <v>5.2</v>
      </c>
      <c r="N343" s="23">
        <v>7</v>
      </c>
      <c r="O343" s="23">
        <v>27.4</v>
      </c>
      <c r="P343" s="23">
        <v>27.7</v>
      </c>
      <c r="Q343" s="23">
        <v>27.3</v>
      </c>
      <c r="R343" s="23">
        <v>5.7</v>
      </c>
      <c r="S343" s="23">
        <v>7.4</v>
      </c>
      <c r="T343" s="23">
        <v>4.9000000000000004</v>
      </c>
      <c r="U343" s="23">
        <v>16</v>
      </c>
      <c r="V343" s="23">
        <v>5.9</v>
      </c>
      <c r="W343" s="23">
        <v>20.399999999999999</v>
      </c>
      <c r="X343" s="23">
        <v>2.6</v>
      </c>
      <c r="Y343" s="23">
        <v>0.4</v>
      </c>
      <c r="Z343" s="23">
        <v>3.6</v>
      </c>
      <c r="AA343" s="23">
        <v>4.9000000000000004</v>
      </c>
      <c r="AB343" s="23">
        <v>2.8</v>
      </c>
      <c r="AC343" s="23">
        <v>5.9</v>
      </c>
      <c r="AD343" s="23">
        <v>1.3</v>
      </c>
      <c r="AE343" s="23">
        <v>0.2</v>
      </c>
      <c r="AF343" s="23">
        <v>1.8</v>
      </c>
      <c r="AG343" s="23">
        <v>16.7</v>
      </c>
      <c r="AH343" s="23">
        <v>10.5</v>
      </c>
      <c r="AI343" s="23">
        <v>19.399999999999999</v>
      </c>
      <c r="AJ343" s="23">
        <v>38.700000000000003</v>
      </c>
      <c r="AK343" s="23">
        <v>0.9</v>
      </c>
      <c r="AL343" s="23">
        <v>55.1</v>
      </c>
      <c r="AM343" s="23">
        <v>15.7</v>
      </c>
      <c r="AN343" s="23">
        <v>14.2</v>
      </c>
      <c r="AO343" s="23">
        <v>16.399999999999999</v>
      </c>
      <c r="AP343" s="23">
        <v>1.8</v>
      </c>
      <c r="AQ343" s="23">
        <v>0.9</v>
      </c>
      <c r="AR343" s="23">
        <v>2.2000000000000002</v>
      </c>
      <c r="AS343" s="23">
        <v>84.2</v>
      </c>
      <c r="AT343" s="23">
        <v>77.3</v>
      </c>
      <c r="AU343" s="23">
        <v>87.2</v>
      </c>
    </row>
    <row r="344" spans="1:47" ht="15" x14ac:dyDescent="0.35">
      <c r="A344" s="13" t="s">
        <v>1460</v>
      </c>
      <c r="B344" s="45" t="s">
        <v>340</v>
      </c>
      <c r="C344" s="23">
        <v>12.2</v>
      </c>
      <c r="D344" s="23">
        <v>9.4</v>
      </c>
      <c r="E344" s="23">
        <v>15.4</v>
      </c>
      <c r="F344" s="23">
        <v>64.900000000000006</v>
      </c>
      <c r="G344" s="23">
        <v>52.2</v>
      </c>
      <c r="H344" s="23">
        <v>78.900000000000006</v>
      </c>
      <c r="I344" s="23">
        <v>1.7</v>
      </c>
      <c r="J344" s="23">
        <v>1.1000000000000001</v>
      </c>
      <c r="K344" s="23">
        <v>2.2999999999999998</v>
      </c>
      <c r="L344" s="23">
        <v>6</v>
      </c>
      <c r="M344" s="23">
        <v>5.2</v>
      </c>
      <c r="N344" s="23">
        <v>6.8</v>
      </c>
      <c r="O344" s="23">
        <v>32.6</v>
      </c>
      <c r="P344" s="23">
        <v>31.2</v>
      </c>
      <c r="Q344" s="23">
        <v>34.1</v>
      </c>
      <c r="R344" s="23">
        <v>6.6</v>
      </c>
      <c r="S344" s="23">
        <v>7.9</v>
      </c>
      <c r="T344" s="23">
        <v>5</v>
      </c>
      <c r="U344" s="23">
        <v>18.899999999999999</v>
      </c>
      <c r="V344" s="23">
        <v>8.1</v>
      </c>
      <c r="W344" s="23">
        <v>30.8</v>
      </c>
      <c r="X344" s="23">
        <v>3.8</v>
      </c>
      <c r="Y344" s="23">
        <v>2.2000000000000002</v>
      </c>
      <c r="Z344" s="23">
        <v>5.5</v>
      </c>
      <c r="AA344" s="23">
        <v>1.6</v>
      </c>
      <c r="AB344" s="23">
        <v>0.6</v>
      </c>
      <c r="AC344" s="23">
        <v>2.8</v>
      </c>
      <c r="AD344" s="23">
        <v>3.4</v>
      </c>
      <c r="AE344" s="23">
        <v>0.5</v>
      </c>
      <c r="AF344" s="23">
        <v>6.6</v>
      </c>
      <c r="AG344" s="23">
        <v>15.1</v>
      </c>
      <c r="AH344" s="23">
        <v>13.4</v>
      </c>
      <c r="AI344" s="23">
        <v>17</v>
      </c>
      <c r="AJ344" s="23">
        <v>15.2</v>
      </c>
      <c r="AK344" s="23">
        <v>1</v>
      </c>
      <c r="AL344" s="23">
        <v>30.9</v>
      </c>
      <c r="AM344" s="23">
        <v>15.2</v>
      </c>
      <c r="AN344" s="23">
        <v>16.3</v>
      </c>
      <c r="AO344" s="23">
        <v>14</v>
      </c>
      <c r="AP344" s="23">
        <v>2</v>
      </c>
      <c r="AQ344" s="23">
        <v>1.1000000000000001</v>
      </c>
      <c r="AR344" s="23">
        <v>3</v>
      </c>
      <c r="AS344" s="23">
        <v>82.8</v>
      </c>
      <c r="AT344" s="23">
        <v>81</v>
      </c>
      <c r="AU344" s="23">
        <v>84.8</v>
      </c>
    </row>
    <row r="345" spans="1:47" ht="15" x14ac:dyDescent="0.35">
      <c r="A345" s="13" t="s">
        <v>1461</v>
      </c>
      <c r="B345" s="45" t="s">
        <v>341</v>
      </c>
      <c r="C345" s="23">
        <v>19.600000000000001</v>
      </c>
      <c r="D345" s="23">
        <v>11.6</v>
      </c>
      <c r="E345" s="23">
        <v>28.4</v>
      </c>
      <c r="F345" s="23">
        <v>68.599999999999994</v>
      </c>
      <c r="G345" s="23">
        <v>54.5</v>
      </c>
      <c r="H345" s="23">
        <v>84.1</v>
      </c>
      <c r="I345" s="23">
        <v>1.7</v>
      </c>
      <c r="J345" s="23">
        <v>1.2</v>
      </c>
      <c r="K345" s="23">
        <v>2.2000000000000002</v>
      </c>
      <c r="L345" s="23">
        <v>2.1</v>
      </c>
      <c r="M345" s="23">
        <v>3.7</v>
      </c>
      <c r="N345" s="23">
        <v>0.3</v>
      </c>
      <c r="O345" s="23">
        <v>30.3</v>
      </c>
      <c r="P345" s="23">
        <v>30.7</v>
      </c>
      <c r="Q345" s="23">
        <v>29.9</v>
      </c>
      <c r="R345" s="23">
        <v>6.7</v>
      </c>
      <c r="S345" s="23">
        <v>8</v>
      </c>
      <c r="T345" s="23">
        <v>5.3</v>
      </c>
      <c r="U345" s="23">
        <v>7.6</v>
      </c>
      <c r="V345" s="23">
        <v>9.6999999999999993</v>
      </c>
      <c r="W345" s="23">
        <v>5.2</v>
      </c>
      <c r="X345" s="23">
        <v>4.3</v>
      </c>
      <c r="Y345" s="23">
        <v>2.4</v>
      </c>
      <c r="Z345" s="23">
        <v>6.4</v>
      </c>
      <c r="AA345" s="23">
        <v>1.5</v>
      </c>
      <c r="AB345" s="23">
        <v>1.6</v>
      </c>
      <c r="AC345" s="23">
        <v>1.4</v>
      </c>
      <c r="AD345" s="23">
        <v>1.9</v>
      </c>
      <c r="AE345" s="23">
        <v>0.9</v>
      </c>
      <c r="AF345" s="23">
        <v>2.9</v>
      </c>
      <c r="AG345" s="23">
        <v>18.8</v>
      </c>
      <c r="AH345" s="23">
        <v>16.3</v>
      </c>
      <c r="AI345" s="23">
        <v>21.6</v>
      </c>
      <c r="AJ345" s="23">
        <v>13.3</v>
      </c>
      <c r="AK345" s="23">
        <v>3.2</v>
      </c>
      <c r="AL345" s="23">
        <v>24.3</v>
      </c>
      <c r="AM345" s="23">
        <v>19.100000000000001</v>
      </c>
      <c r="AN345" s="23">
        <v>17.100000000000001</v>
      </c>
      <c r="AO345" s="23">
        <v>21.3</v>
      </c>
      <c r="AP345" s="23">
        <v>1.1000000000000001</v>
      </c>
      <c r="AQ345" s="23">
        <v>0.4</v>
      </c>
      <c r="AR345" s="23">
        <v>1.8</v>
      </c>
      <c r="AS345" s="23">
        <v>82.6</v>
      </c>
      <c r="AT345" s="23">
        <v>78.7</v>
      </c>
      <c r="AU345" s="23">
        <v>87</v>
      </c>
    </row>
    <row r="346" spans="1:47" ht="15" x14ac:dyDescent="0.35">
      <c r="A346" s="13" t="s">
        <v>1462</v>
      </c>
      <c r="B346" s="45" t="s">
        <v>342</v>
      </c>
      <c r="C346" s="23">
        <v>7.2</v>
      </c>
      <c r="D346" s="23">
        <v>5.8</v>
      </c>
      <c r="E346" s="23">
        <v>16.600000000000001</v>
      </c>
      <c r="F346" s="23">
        <v>40.299999999999997</v>
      </c>
      <c r="G346" s="23">
        <v>35.1</v>
      </c>
      <c r="H346" s="23">
        <v>75</v>
      </c>
      <c r="I346" s="23">
        <v>1.5</v>
      </c>
      <c r="J346" s="23">
        <v>1.5</v>
      </c>
      <c r="K346" s="23">
        <v>2</v>
      </c>
      <c r="L346" s="23">
        <v>5.7</v>
      </c>
      <c r="M346" s="23">
        <v>5.8</v>
      </c>
      <c r="N346" s="23">
        <v>5.0999999999999996</v>
      </c>
      <c r="O346" s="23">
        <v>23.1</v>
      </c>
      <c r="P346" s="23">
        <v>21.8</v>
      </c>
      <c r="Q346" s="23">
        <v>31.7</v>
      </c>
      <c r="R346" s="23">
        <v>4.2</v>
      </c>
      <c r="S346" s="23">
        <v>4.4000000000000004</v>
      </c>
      <c r="T346" s="23">
        <v>2.6</v>
      </c>
      <c r="U346" s="23">
        <v>8.1</v>
      </c>
      <c r="V346" s="23">
        <v>4.5999999999999996</v>
      </c>
      <c r="W346" s="23">
        <v>30.7</v>
      </c>
      <c r="X346" s="23">
        <v>2.2000000000000002</v>
      </c>
      <c r="Y346" s="23">
        <v>1.9</v>
      </c>
      <c r="Z346" s="23">
        <v>4.5</v>
      </c>
      <c r="AA346" s="23">
        <v>2.8</v>
      </c>
      <c r="AB346" s="23">
        <v>2.5</v>
      </c>
      <c r="AC346" s="23">
        <v>4.9000000000000004</v>
      </c>
      <c r="AD346" s="23">
        <v>1.5</v>
      </c>
      <c r="AE346" s="23">
        <v>1.2</v>
      </c>
      <c r="AF346" s="23">
        <v>3.3</v>
      </c>
      <c r="AG346" s="23">
        <v>14.7</v>
      </c>
      <c r="AH346" s="23">
        <v>13.3</v>
      </c>
      <c r="AI346" s="23">
        <v>24</v>
      </c>
      <c r="AJ346" s="23">
        <v>6.3</v>
      </c>
      <c r="AK346" s="23">
        <v>2.4</v>
      </c>
      <c r="AL346" s="23">
        <v>32.1</v>
      </c>
      <c r="AM346" s="23">
        <v>17.5</v>
      </c>
      <c r="AN346" s="23">
        <v>17.3</v>
      </c>
      <c r="AO346" s="23">
        <v>18.600000000000001</v>
      </c>
      <c r="AP346" s="23">
        <v>0.7</v>
      </c>
      <c r="AQ346" s="23">
        <v>0.6</v>
      </c>
      <c r="AR346" s="23">
        <v>1.7</v>
      </c>
      <c r="AS346" s="23">
        <v>72</v>
      </c>
      <c r="AT346" s="23">
        <v>71.099999999999994</v>
      </c>
      <c r="AU346" s="23">
        <v>78</v>
      </c>
    </row>
    <row r="347" spans="1:47" ht="15" x14ac:dyDescent="0.35">
      <c r="A347" s="13" t="s">
        <v>1463</v>
      </c>
      <c r="B347" s="45" t="s">
        <v>343</v>
      </c>
      <c r="C347" s="23">
        <v>14.4</v>
      </c>
      <c r="D347" s="23">
        <v>13.9</v>
      </c>
      <c r="E347" s="23">
        <v>17.7</v>
      </c>
      <c r="F347" s="23">
        <v>61.7</v>
      </c>
      <c r="G347" s="23">
        <v>59</v>
      </c>
      <c r="H347" s="23">
        <v>79.599999999999994</v>
      </c>
      <c r="I347" s="23">
        <v>0.8</v>
      </c>
      <c r="J347" s="23">
        <v>0.7</v>
      </c>
      <c r="K347" s="23">
        <v>1.7</v>
      </c>
      <c r="L347" s="23">
        <v>3.9</v>
      </c>
      <c r="M347" s="23">
        <v>3.7</v>
      </c>
      <c r="N347" s="23">
        <v>5.0999999999999996</v>
      </c>
      <c r="O347" s="23">
        <v>27.9</v>
      </c>
      <c r="P347" s="23">
        <v>27</v>
      </c>
      <c r="Q347" s="23">
        <v>33.9</v>
      </c>
      <c r="R347" s="23">
        <v>6</v>
      </c>
      <c r="S347" s="23">
        <v>6.2</v>
      </c>
      <c r="T347" s="23">
        <v>4.8</v>
      </c>
      <c r="U347" s="23">
        <v>4.5999999999999996</v>
      </c>
      <c r="V347" s="23">
        <v>2.6</v>
      </c>
      <c r="W347" s="23">
        <v>18.3</v>
      </c>
      <c r="X347" s="23">
        <v>2.6</v>
      </c>
      <c r="Y347" s="23">
        <v>1.9</v>
      </c>
      <c r="Z347" s="23">
        <v>6.7</v>
      </c>
      <c r="AA347" s="23">
        <v>1.5</v>
      </c>
      <c r="AB347" s="23">
        <v>0.8</v>
      </c>
      <c r="AC347" s="23">
        <v>6.1</v>
      </c>
      <c r="AD347" s="23">
        <v>1.2</v>
      </c>
      <c r="AE347" s="23">
        <v>0.8</v>
      </c>
      <c r="AF347" s="23">
        <v>4.2</v>
      </c>
      <c r="AG347" s="23">
        <v>17.3</v>
      </c>
      <c r="AH347" s="23">
        <v>15.7</v>
      </c>
      <c r="AI347" s="23">
        <v>27.8</v>
      </c>
      <c r="AJ347" s="23">
        <v>6.8</v>
      </c>
      <c r="AK347" s="23">
        <v>0.8</v>
      </c>
      <c r="AL347" s="23">
        <v>47</v>
      </c>
      <c r="AM347" s="23">
        <v>17.2</v>
      </c>
      <c r="AN347" s="23">
        <v>16.899999999999999</v>
      </c>
      <c r="AO347" s="23">
        <v>19.2</v>
      </c>
      <c r="AP347" s="23">
        <v>1.4</v>
      </c>
      <c r="AQ347" s="23">
        <v>1</v>
      </c>
      <c r="AR347" s="23">
        <v>3.8</v>
      </c>
      <c r="AS347" s="23">
        <v>81.2</v>
      </c>
      <c r="AT347" s="23">
        <v>81.5</v>
      </c>
      <c r="AU347" s="23">
        <v>79.599999999999994</v>
      </c>
    </row>
    <row r="348" spans="1:47" ht="15" x14ac:dyDescent="0.35">
      <c r="A348" s="13" t="s">
        <v>1464</v>
      </c>
      <c r="B348" s="45" t="s">
        <v>344</v>
      </c>
      <c r="C348" s="23">
        <v>9.1</v>
      </c>
      <c r="D348" s="23">
        <v>8.4</v>
      </c>
      <c r="E348" s="23">
        <v>16.7</v>
      </c>
      <c r="F348" s="23">
        <v>47.8</v>
      </c>
      <c r="G348" s="23">
        <v>45.5</v>
      </c>
      <c r="H348" s="23">
        <v>73.599999999999994</v>
      </c>
      <c r="I348" s="23">
        <v>2.2999999999999998</v>
      </c>
      <c r="J348" s="23">
        <v>2.2000000000000002</v>
      </c>
      <c r="K348" s="23">
        <v>2.8</v>
      </c>
      <c r="L348" s="23">
        <v>4.8</v>
      </c>
      <c r="M348" s="23">
        <v>4.5999999999999996</v>
      </c>
      <c r="N348" s="23">
        <v>7.1</v>
      </c>
      <c r="O348" s="23">
        <v>35.4</v>
      </c>
      <c r="P348" s="23">
        <v>35.1</v>
      </c>
      <c r="Q348" s="23">
        <v>38.6</v>
      </c>
      <c r="R348" s="23">
        <v>10.7</v>
      </c>
      <c r="S348" s="23">
        <v>11.2</v>
      </c>
      <c r="T348" s="23">
        <v>6.4</v>
      </c>
      <c r="U348" s="23">
        <v>11.9</v>
      </c>
      <c r="V348" s="23">
        <v>12</v>
      </c>
      <c r="W348" s="23">
        <v>10</v>
      </c>
      <c r="X348" s="23">
        <v>4.7</v>
      </c>
      <c r="Y348" s="23">
        <v>4.3</v>
      </c>
      <c r="Z348" s="23">
        <v>8.6999999999999993</v>
      </c>
      <c r="AA348" s="23">
        <v>9.5</v>
      </c>
      <c r="AB348" s="23">
        <v>10.199999999999999</v>
      </c>
      <c r="AC348" s="23">
        <v>1.4</v>
      </c>
      <c r="AD348" s="23">
        <v>5</v>
      </c>
      <c r="AE348" s="23">
        <v>4.2</v>
      </c>
      <c r="AF348" s="23">
        <v>13.1</v>
      </c>
      <c r="AG348" s="23">
        <v>18.399999999999999</v>
      </c>
      <c r="AH348" s="23">
        <v>17.8</v>
      </c>
      <c r="AI348" s="23">
        <v>24.8</v>
      </c>
      <c r="AJ348" s="23">
        <v>8.6</v>
      </c>
      <c r="AK348" s="23">
        <v>3.9</v>
      </c>
      <c r="AL348" s="23">
        <v>59.6</v>
      </c>
      <c r="AM348" s="23">
        <v>20.399999999999999</v>
      </c>
      <c r="AN348" s="23">
        <v>20.5</v>
      </c>
      <c r="AO348" s="23">
        <v>19</v>
      </c>
      <c r="AP348" s="23">
        <v>1.4</v>
      </c>
      <c r="AQ348" s="23">
        <v>1.2</v>
      </c>
      <c r="AR348" s="23">
        <v>3.3</v>
      </c>
      <c r="AS348" s="23">
        <v>85</v>
      </c>
      <c r="AT348" s="23">
        <v>84.4</v>
      </c>
      <c r="AU348" s="23">
        <v>91.5</v>
      </c>
    </row>
    <row r="349" spans="1:47" ht="15" x14ac:dyDescent="0.35">
      <c r="A349" s="13" t="s">
        <v>1465</v>
      </c>
      <c r="B349" s="45" t="s">
        <v>345</v>
      </c>
      <c r="C349" s="23">
        <v>12.1</v>
      </c>
      <c r="D349" s="23">
        <v>9.1</v>
      </c>
      <c r="E349" s="23">
        <v>14.8</v>
      </c>
      <c r="F349" s="23">
        <v>68.7</v>
      </c>
      <c r="G349" s="23">
        <v>58.6</v>
      </c>
      <c r="H349" s="23">
        <v>77.599999999999994</v>
      </c>
      <c r="I349" s="23">
        <v>1.1000000000000001</v>
      </c>
      <c r="J349" s="23">
        <v>0.7</v>
      </c>
      <c r="K349" s="23">
        <v>1.4</v>
      </c>
      <c r="L349" s="23">
        <v>4.0999999999999996</v>
      </c>
      <c r="M349" s="23">
        <v>2.6</v>
      </c>
      <c r="N349" s="23">
        <v>5.4</v>
      </c>
      <c r="O349" s="23">
        <v>41.6</v>
      </c>
      <c r="P349" s="23">
        <v>44.4</v>
      </c>
      <c r="Q349" s="23">
        <v>39.200000000000003</v>
      </c>
      <c r="R349" s="23">
        <v>10</v>
      </c>
      <c r="S349" s="23">
        <v>13.9</v>
      </c>
      <c r="T349" s="23">
        <v>6.6</v>
      </c>
      <c r="U349" s="23">
        <v>17.100000000000001</v>
      </c>
      <c r="V349" s="23">
        <v>2.5</v>
      </c>
      <c r="W349" s="23">
        <v>29.9</v>
      </c>
      <c r="X349" s="23">
        <v>4.7</v>
      </c>
      <c r="Y349" s="23">
        <v>3.4</v>
      </c>
      <c r="Z349" s="23">
        <v>5.9</v>
      </c>
      <c r="AA349" s="23">
        <v>1.8</v>
      </c>
      <c r="AB349" s="23">
        <v>2.7</v>
      </c>
      <c r="AC349" s="23">
        <v>1</v>
      </c>
      <c r="AD349" s="23">
        <v>11.5</v>
      </c>
      <c r="AE349" s="23">
        <v>3.7</v>
      </c>
      <c r="AF349" s="23">
        <v>18.399999999999999</v>
      </c>
      <c r="AG349" s="23">
        <v>21.4</v>
      </c>
      <c r="AH349" s="23">
        <v>18.899999999999999</v>
      </c>
      <c r="AI349" s="23">
        <v>23.5</v>
      </c>
      <c r="AJ349" s="23">
        <v>26.3</v>
      </c>
      <c r="AK349" s="23">
        <v>0.8</v>
      </c>
      <c r="AL349" s="23">
        <v>48.7</v>
      </c>
      <c r="AM349" s="23">
        <v>12</v>
      </c>
      <c r="AN349" s="23">
        <v>11.7</v>
      </c>
      <c r="AO349" s="23">
        <v>12.3</v>
      </c>
      <c r="AP349" s="23">
        <v>1.9</v>
      </c>
      <c r="AQ349" s="23">
        <v>1.6</v>
      </c>
      <c r="AR349" s="23">
        <v>2.2000000000000002</v>
      </c>
      <c r="AS349" s="23">
        <v>88.1</v>
      </c>
      <c r="AT349" s="23">
        <v>85.5</v>
      </c>
      <c r="AU349" s="23">
        <v>90.4</v>
      </c>
    </row>
    <row r="350" spans="1:47" ht="15" x14ac:dyDescent="0.35">
      <c r="A350" s="13" t="s">
        <v>1466</v>
      </c>
      <c r="B350" s="45" t="s">
        <v>346</v>
      </c>
      <c r="C350" s="23">
        <v>18.399999999999999</v>
      </c>
      <c r="D350" s="23">
        <v>16.8</v>
      </c>
      <c r="E350" s="23">
        <v>21.8</v>
      </c>
      <c r="F350" s="23">
        <v>67.5</v>
      </c>
      <c r="G350" s="23">
        <v>60.7</v>
      </c>
      <c r="H350" s="23">
        <v>81.400000000000006</v>
      </c>
      <c r="I350" s="23">
        <v>2.7</v>
      </c>
      <c r="J350" s="23">
        <v>2.1</v>
      </c>
      <c r="K350" s="23">
        <v>3.8</v>
      </c>
      <c r="L350" s="23">
        <v>4.2</v>
      </c>
      <c r="M350" s="23">
        <v>2.7</v>
      </c>
      <c r="N350" s="23">
        <v>7.4</v>
      </c>
      <c r="O350" s="23">
        <v>55.7</v>
      </c>
      <c r="P350" s="23">
        <v>57.5</v>
      </c>
      <c r="Q350" s="23">
        <v>52.1</v>
      </c>
      <c r="R350" s="23">
        <v>9.1</v>
      </c>
      <c r="S350" s="23">
        <v>10.8</v>
      </c>
      <c r="T350" s="23">
        <v>5.7</v>
      </c>
      <c r="U350" s="23">
        <v>13.7</v>
      </c>
      <c r="V350" s="23">
        <v>11.6</v>
      </c>
      <c r="W350" s="23">
        <v>18</v>
      </c>
      <c r="X350" s="23">
        <v>7.8</v>
      </c>
      <c r="Y350" s="23">
        <v>5.2</v>
      </c>
      <c r="Z350" s="23">
        <v>13</v>
      </c>
      <c r="AA350" s="23">
        <v>11</v>
      </c>
      <c r="AB350" s="23">
        <v>14.5</v>
      </c>
      <c r="AC350" s="23">
        <v>4.0999999999999996</v>
      </c>
      <c r="AD350" s="23">
        <v>12.2</v>
      </c>
      <c r="AE350" s="23">
        <v>11.1</v>
      </c>
      <c r="AF350" s="23">
        <v>14.5</v>
      </c>
      <c r="AG350" s="23">
        <v>18.899999999999999</v>
      </c>
      <c r="AH350" s="23">
        <v>16.600000000000001</v>
      </c>
      <c r="AI350" s="23">
        <v>23.6</v>
      </c>
      <c r="AJ350" s="23">
        <v>20.8</v>
      </c>
      <c r="AK350" s="23">
        <v>1.6</v>
      </c>
      <c r="AL350" s="23">
        <v>60.4</v>
      </c>
      <c r="AM350" s="23">
        <v>16.600000000000001</v>
      </c>
      <c r="AN350" s="23">
        <v>16.7</v>
      </c>
      <c r="AO350" s="23">
        <v>16.399999999999999</v>
      </c>
      <c r="AP350" s="23">
        <v>1.9</v>
      </c>
      <c r="AQ350" s="23">
        <v>1.1000000000000001</v>
      </c>
      <c r="AR350" s="23">
        <v>3.7</v>
      </c>
      <c r="AS350" s="23">
        <v>88.6</v>
      </c>
      <c r="AT350" s="23">
        <v>87</v>
      </c>
      <c r="AU350" s="23">
        <v>92</v>
      </c>
    </row>
    <row r="351" spans="1:47" ht="15" x14ac:dyDescent="0.35">
      <c r="A351" s="13" t="s">
        <v>1467</v>
      </c>
      <c r="B351" s="45" t="s">
        <v>347</v>
      </c>
      <c r="C351" s="23">
        <v>16.100000000000001</v>
      </c>
      <c r="D351" s="23">
        <v>15.5</v>
      </c>
      <c r="E351" s="23">
        <v>17</v>
      </c>
      <c r="F351" s="23">
        <v>78.8</v>
      </c>
      <c r="G351" s="23">
        <v>71</v>
      </c>
      <c r="H351" s="23">
        <v>89</v>
      </c>
      <c r="I351" s="23">
        <v>5.2</v>
      </c>
      <c r="J351" s="23">
        <v>4.0999999999999996</v>
      </c>
      <c r="K351" s="23">
        <v>6.7</v>
      </c>
      <c r="L351" s="23">
        <v>7.4</v>
      </c>
      <c r="M351" s="23">
        <v>5.7</v>
      </c>
      <c r="N351" s="23">
        <v>9.5</v>
      </c>
      <c r="O351" s="23">
        <v>48.5</v>
      </c>
      <c r="P351" s="23">
        <v>44</v>
      </c>
      <c r="Q351" s="23">
        <v>54.4</v>
      </c>
      <c r="R351" s="23">
        <v>12.9</v>
      </c>
      <c r="S351" s="23">
        <v>17.3</v>
      </c>
      <c r="T351" s="23">
        <v>7.2</v>
      </c>
      <c r="U351" s="23">
        <v>26.7</v>
      </c>
      <c r="V351" s="23">
        <v>20.399999999999999</v>
      </c>
      <c r="W351" s="23">
        <v>34.9</v>
      </c>
      <c r="X351" s="23">
        <v>13.3</v>
      </c>
      <c r="Y351" s="23">
        <v>9.6</v>
      </c>
      <c r="Z351" s="23">
        <v>18.100000000000001</v>
      </c>
      <c r="AA351" s="23">
        <v>22.2</v>
      </c>
      <c r="AB351" s="23">
        <v>34.5</v>
      </c>
      <c r="AC351" s="23">
        <v>6.3</v>
      </c>
      <c r="AD351" s="23">
        <v>16.3</v>
      </c>
      <c r="AE351" s="23">
        <v>12.7</v>
      </c>
      <c r="AF351" s="23">
        <v>21</v>
      </c>
      <c r="AG351" s="23">
        <v>34</v>
      </c>
      <c r="AH351" s="23">
        <v>29.5</v>
      </c>
      <c r="AI351" s="23">
        <v>39.9</v>
      </c>
      <c r="AJ351" s="23">
        <v>36.9</v>
      </c>
      <c r="AK351" s="23">
        <v>7.8</v>
      </c>
      <c r="AL351" s="23">
        <v>74.599999999999994</v>
      </c>
      <c r="AM351" s="23">
        <v>22.6</v>
      </c>
      <c r="AN351" s="23">
        <v>19.8</v>
      </c>
      <c r="AO351" s="23">
        <v>26.2</v>
      </c>
      <c r="AP351" s="23">
        <v>4.4000000000000004</v>
      </c>
      <c r="AQ351" s="23">
        <v>3.3</v>
      </c>
      <c r="AR351" s="23">
        <v>5.8</v>
      </c>
      <c r="AS351" s="23">
        <v>94.7</v>
      </c>
      <c r="AT351" s="23">
        <v>92.4</v>
      </c>
      <c r="AU351" s="23">
        <v>97.8</v>
      </c>
    </row>
    <row r="352" spans="1:47" ht="15" x14ac:dyDescent="0.35">
      <c r="A352" s="13" t="s">
        <v>1468</v>
      </c>
      <c r="B352" s="45" t="s">
        <v>348</v>
      </c>
      <c r="C352" s="23">
        <v>18.2</v>
      </c>
      <c r="D352" s="23">
        <v>17.399999999999999</v>
      </c>
      <c r="E352" s="23">
        <v>20.3</v>
      </c>
      <c r="F352" s="23">
        <v>72.3</v>
      </c>
      <c r="G352" s="23">
        <v>68.5</v>
      </c>
      <c r="H352" s="23">
        <v>81.8</v>
      </c>
      <c r="I352" s="23">
        <v>2</v>
      </c>
      <c r="J352" s="23">
        <v>1.4</v>
      </c>
      <c r="K352" s="23">
        <v>3.4</v>
      </c>
      <c r="L352" s="23">
        <v>10.1</v>
      </c>
      <c r="M352" s="23">
        <v>8.5</v>
      </c>
      <c r="N352" s="23">
        <v>14</v>
      </c>
      <c r="O352" s="23">
        <v>48.1</v>
      </c>
      <c r="P352" s="23">
        <v>49.1</v>
      </c>
      <c r="Q352" s="23">
        <v>45.4</v>
      </c>
      <c r="R352" s="23">
        <v>15.2</v>
      </c>
      <c r="S352" s="23">
        <v>18.8</v>
      </c>
      <c r="T352" s="23">
        <v>6.5</v>
      </c>
      <c r="U352" s="23">
        <v>26.7</v>
      </c>
      <c r="V352" s="23">
        <v>21.3</v>
      </c>
      <c r="W352" s="23">
        <v>40.1</v>
      </c>
      <c r="X352" s="23">
        <v>6.1</v>
      </c>
      <c r="Y352" s="23">
        <v>5.6</v>
      </c>
      <c r="Z352" s="23">
        <v>7.4</v>
      </c>
      <c r="AA352" s="23">
        <v>20.5</v>
      </c>
      <c r="AB352" s="23">
        <v>28.3</v>
      </c>
      <c r="AC352" s="23">
        <v>1</v>
      </c>
      <c r="AD352" s="23">
        <v>4.9000000000000004</v>
      </c>
      <c r="AE352" s="23">
        <v>4.3</v>
      </c>
      <c r="AF352" s="23">
        <v>6.4</v>
      </c>
      <c r="AG352" s="23">
        <v>26.7</v>
      </c>
      <c r="AH352" s="23">
        <v>25.3</v>
      </c>
      <c r="AI352" s="23">
        <v>30.2</v>
      </c>
      <c r="AJ352" s="23">
        <v>23.5</v>
      </c>
      <c r="AK352" s="23">
        <v>5.3</v>
      </c>
      <c r="AL352" s="23">
        <v>68.7</v>
      </c>
      <c r="AM352" s="23">
        <v>15</v>
      </c>
      <c r="AN352" s="23">
        <v>14.3</v>
      </c>
      <c r="AO352" s="23">
        <v>16.7</v>
      </c>
      <c r="AP352" s="23">
        <v>2.9</v>
      </c>
      <c r="AQ352" s="23">
        <v>2.8</v>
      </c>
      <c r="AR352" s="23">
        <v>3.1</v>
      </c>
      <c r="AS352" s="23">
        <v>93.4</v>
      </c>
      <c r="AT352" s="23">
        <v>92.4</v>
      </c>
      <c r="AU352" s="23">
        <v>95.9</v>
      </c>
    </row>
    <row r="353" spans="1:47" ht="15" x14ac:dyDescent="0.35">
      <c r="A353" s="13" t="s">
        <v>1469</v>
      </c>
      <c r="B353" s="45" t="s">
        <v>349</v>
      </c>
      <c r="C353" s="23">
        <v>14.7</v>
      </c>
      <c r="D353" s="23">
        <v>13.5</v>
      </c>
      <c r="E353" s="23">
        <v>18.100000000000001</v>
      </c>
      <c r="F353" s="23">
        <v>68.2</v>
      </c>
      <c r="G353" s="23">
        <v>62.8</v>
      </c>
      <c r="H353" s="23">
        <v>82.6</v>
      </c>
      <c r="I353" s="23">
        <v>1.8</v>
      </c>
      <c r="J353" s="23">
        <v>1.8</v>
      </c>
      <c r="K353" s="23">
        <v>1.8</v>
      </c>
      <c r="L353" s="23">
        <v>11.3</v>
      </c>
      <c r="M353" s="23">
        <v>7.9</v>
      </c>
      <c r="N353" s="23">
        <v>20.6</v>
      </c>
      <c r="O353" s="23">
        <v>42.8</v>
      </c>
      <c r="P353" s="23">
        <v>45.6</v>
      </c>
      <c r="Q353" s="23">
        <v>35.299999999999997</v>
      </c>
      <c r="R353" s="23">
        <v>10.3</v>
      </c>
      <c r="S353" s="23">
        <v>12.2</v>
      </c>
      <c r="T353" s="23">
        <v>5</v>
      </c>
      <c r="U353" s="23">
        <v>8</v>
      </c>
      <c r="V353" s="23">
        <v>4.7</v>
      </c>
      <c r="W353" s="23">
        <v>17.100000000000001</v>
      </c>
      <c r="X353" s="23">
        <v>6</v>
      </c>
      <c r="Y353" s="23">
        <v>5</v>
      </c>
      <c r="Z353" s="23">
        <v>8.6999999999999993</v>
      </c>
      <c r="AA353" s="23">
        <v>7.7</v>
      </c>
      <c r="AB353" s="23">
        <v>10.4</v>
      </c>
      <c r="AC353" s="23">
        <v>0.5</v>
      </c>
      <c r="AD353" s="23">
        <v>10.3</v>
      </c>
      <c r="AE353" s="23">
        <v>7.4</v>
      </c>
      <c r="AF353" s="23">
        <v>18.2</v>
      </c>
      <c r="AG353" s="23">
        <v>23.8</v>
      </c>
      <c r="AH353" s="23">
        <v>21.9</v>
      </c>
      <c r="AI353" s="23">
        <v>28.9</v>
      </c>
      <c r="AJ353" s="23">
        <v>18.899999999999999</v>
      </c>
      <c r="AK353" s="23">
        <v>4.3</v>
      </c>
      <c r="AL353" s="23">
        <v>58.5</v>
      </c>
      <c r="AM353" s="23">
        <v>14.1</v>
      </c>
      <c r="AN353" s="23">
        <v>14.4</v>
      </c>
      <c r="AO353" s="23">
        <v>13.5</v>
      </c>
      <c r="AP353" s="23">
        <v>1.9</v>
      </c>
      <c r="AQ353" s="23">
        <v>1.3</v>
      </c>
      <c r="AR353" s="23">
        <v>3.7</v>
      </c>
      <c r="AS353" s="23">
        <v>90.7</v>
      </c>
      <c r="AT353" s="23">
        <v>89.3</v>
      </c>
      <c r="AU353" s="23">
        <v>94.4</v>
      </c>
    </row>
    <row r="354" spans="1:47" ht="15" x14ac:dyDescent="0.35">
      <c r="A354" s="13" t="s">
        <v>1470</v>
      </c>
      <c r="B354" s="45" t="s">
        <v>350</v>
      </c>
      <c r="C354" s="23">
        <v>14.7</v>
      </c>
      <c r="D354" s="23">
        <v>15</v>
      </c>
      <c r="E354" s="23">
        <v>14.2</v>
      </c>
      <c r="F354" s="23">
        <v>72.5</v>
      </c>
      <c r="G354" s="23">
        <v>66</v>
      </c>
      <c r="H354" s="23">
        <v>81.3</v>
      </c>
      <c r="I354" s="23">
        <v>1.8</v>
      </c>
      <c r="J354" s="23">
        <v>1.3</v>
      </c>
      <c r="K354" s="23">
        <v>2.4</v>
      </c>
      <c r="L354" s="23">
        <v>13.7</v>
      </c>
      <c r="M354" s="23">
        <v>18.3</v>
      </c>
      <c r="N354" s="23">
        <v>7.3</v>
      </c>
      <c r="O354" s="23">
        <v>39.4</v>
      </c>
      <c r="P354" s="23">
        <v>42.8</v>
      </c>
      <c r="Q354" s="23">
        <v>34.9</v>
      </c>
      <c r="R354" s="23">
        <v>8.6</v>
      </c>
      <c r="S354" s="23">
        <v>13</v>
      </c>
      <c r="T354" s="23">
        <v>2.5</v>
      </c>
      <c r="U354" s="23">
        <v>11.5</v>
      </c>
      <c r="V354" s="23">
        <v>7.3</v>
      </c>
      <c r="W354" s="23">
        <v>17.3</v>
      </c>
      <c r="X354" s="23">
        <v>6.5</v>
      </c>
      <c r="Y354" s="23">
        <v>5.0999999999999996</v>
      </c>
      <c r="Z354" s="23">
        <v>8.3000000000000007</v>
      </c>
      <c r="AA354" s="23">
        <v>7.5</v>
      </c>
      <c r="AB354" s="23">
        <v>12.3</v>
      </c>
      <c r="AC354" s="23">
        <v>1.1000000000000001</v>
      </c>
      <c r="AD354" s="23">
        <v>14.8</v>
      </c>
      <c r="AE354" s="23">
        <v>10.7</v>
      </c>
      <c r="AF354" s="23">
        <v>20.399999999999999</v>
      </c>
      <c r="AG354" s="23">
        <v>19.7</v>
      </c>
      <c r="AH354" s="23">
        <v>20.100000000000001</v>
      </c>
      <c r="AI354" s="23">
        <v>19.100000000000001</v>
      </c>
      <c r="AJ354" s="23">
        <v>31.8</v>
      </c>
      <c r="AK354" s="23">
        <v>2.5</v>
      </c>
      <c r="AL354" s="23">
        <v>71.5</v>
      </c>
      <c r="AM354" s="23">
        <v>12.7</v>
      </c>
      <c r="AN354" s="23">
        <v>12.9</v>
      </c>
      <c r="AO354" s="23">
        <v>12.5</v>
      </c>
      <c r="AP354" s="23">
        <v>2.6</v>
      </c>
      <c r="AQ354" s="23">
        <v>2.2999999999999998</v>
      </c>
      <c r="AR354" s="23">
        <v>2.9</v>
      </c>
      <c r="AS354" s="23">
        <v>90</v>
      </c>
      <c r="AT354" s="23">
        <v>87.6</v>
      </c>
      <c r="AU354" s="23">
        <v>93.4</v>
      </c>
    </row>
    <row r="355" spans="1:47" ht="15" x14ac:dyDescent="0.35">
      <c r="A355" s="13" t="s">
        <v>1471</v>
      </c>
      <c r="B355" s="45" t="s">
        <v>351</v>
      </c>
      <c r="C355" s="23">
        <v>16.3</v>
      </c>
      <c r="D355" s="23">
        <v>12.4</v>
      </c>
      <c r="E355" s="23">
        <v>17.3</v>
      </c>
      <c r="F355" s="23">
        <v>78.3</v>
      </c>
      <c r="G355" s="23">
        <v>59.6</v>
      </c>
      <c r="H355" s="23">
        <v>83.4</v>
      </c>
      <c r="I355" s="23">
        <v>2.6</v>
      </c>
      <c r="J355" s="23">
        <v>1</v>
      </c>
      <c r="K355" s="23">
        <v>3</v>
      </c>
      <c r="L355" s="23">
        <v>8.9</v>
      </c>
      <c r="M355" s="23">
        <v>4.3</v>
      </c>
      <c r="N355" s="23">
        <v>10.1</v>
      </c>
      <c r="O355" s="23">
        <v>40.1</v>
      </c>
      <c r="P355" s="23">
        <v>37.1</v>
      </c>
      <c r="Q355" s="23">
        <v>40.9</v>
      </c>
      <c r="R355" s="23">
        <v>8.4</v>
      </c>
      <c r="S355" s="23">
        <v>13.5</v>
      </c>
      <c r="T355" s="23">
        <v>7</v>
      </c>
      <c r="U355" s="23">
        <v>15</v>
      </c>
      <c r="V355" s="23">
        <v>6.1</v>
      </c>
      <c r="W355" s="23">
        <v>17.399999999999999</v>
      </c>
      <c r="X355" s="23">
        <v>8.6999999999999993</v>
      </c>
      <c r="Y355" s="23">
        <v>3.9</v>
      </c>
      <c r="Z355" s="23">
        <v>10</v>
      </c>
      <c r="AA355" s="23">
        <v>4</v>
      </c>
      <c r="AB355" s="23">
        <v>9.8000000000000007</v>
      </c>
      <c r="AC355" s="23">
        <v>2.4</v>
      </c>
      <c r="AD355" s="23">
        <v>17.600000000000001</v>
      </c>
      <c r="AE355" s="23">
        <v>7.6</v>
      </c>
      <c r="AF355" s="23">
        <v>20.3</v>
      </c>
      <c r="AG355" s="23">
        <v>26.9</v>
      </c>
      <c r="AH355" s="23">
        <v>20.3</v>
      </c>
      <c r="AI355" s="23">
        <v>28.7</v>
      </c>
      <c r="AJ355" s="23">
        <v>53.5</v>
      </c>
      <c r="AK355" s="23">
        <v>3.3</v>
      </c>
      <c r="AL355" s="23">
        <v>67.2</v>
      </c>
      <c r="AM355" s="23">
        <v>17.7</v>
      </c>
      <c r="AN355" s="23">
        <v>15.1</v>
      </c>
      <c r="AO355" s="23">
        <v>18.399999999999999</v>
      </c>
      <c r="AP355" s="23">
        <v>4</v>
      </c>
      <c r="AQ355" s="23">
        <v>1.6</v>
      </c>
      <c r="AR355" s="23">
        <v>4.7</v>
      </c>
      <c r="AS355" s="23">
        <v>89</v>
      </c>
      <c r="AT355" s="23">
        <v>82.4</v>
      </c>
      <c r="AU355" s="23">
        <v>90.8</v>
      </c>
    </row>
    <row r="356" spans="1:47" ht="15" x14ac:dyDescent="0.35">
      <c r="A356" s="13" t="s">
        <v>1472</v>
      </c>
      <c r="B356" s="45" t="s">
        <v>352</v>
      </c>
      <c r="C356" s="23">
        <v>18.2</v>
      </c>
      <c r="D356" s="23">
        <v>16.2</v>
      </c>
      <c r="E356" s="23">
        <v>18.600000000000001</v>
      </c>
      <c r="F356" s="23">
        <v>75.8</v>
      </c>
      <c r="G356" s="23">
        <v>56.6</v>
      </c>
      <c r="H356" s="23">
        <v>79.599999999999994</v>
      </c>
      <c r="I356" s="23">
        <v>4.2</v>
      </c>
      <c r="J356" s="23">
        <v>0.8</v>
      </c>
      <c r="K356" s="23">
        <v>4.9000000000000004</v>
      </c>
      <c r="L356" s="23">
        <v>5.4</v>
      </c>
      <c r="M356" s="23">
        <v>0.8</v>
      </c>
      <c r="N356" s="23">
        <v>6.3</v>
      </c>
      <c r="O356" s="23">
        <v>49</v>
      </c>
      <c r="P356" s="23">
        <v>47.1</v>
      </c>
      <c r="Q356" s="23">
        <v>49.4</v>
      </c>
      <c r="R356" s="23">
        <v>8.6</v>
      </c>
      <c r="S356" s="23">
        <v>15.7</v>
      </c>
      <c r="T356" s="23">
        <v>7.2</v>
      </c>
      <c r="U356" s="23">
        <v>41.9</v>
      </c>
      <c r="V356" s="23">
        <v>6.7</v>
      </c>
      <c r="W356" s="23">
        <v>48.8</v>
      </c>
      <c r="X356" s="23">
        <v>9</v>
      </c>
      <c r="Y356" s="23">
        <v>3.1</v>
      </c>
      <c r="Z356" s="23">
        <v>10.199999999999999</v>
      </c>
      <c r="AA356" s="23">
        <v>4.2</v>
      </c>
      <c r="AB356" s="23">
        <v>14.3</v>
      </c>
      <c r="AC356" s="23">
        <v>2.2000000000000002</v>
      </c>
      <c r="AD356" s="23">
        <v>23.5</v>
      </c>
      <c r="AE356" s="23">
        <v>6.2</v>
      </c>
      <c r="AF356" s="23">
        <v>26.9</v>
      </c>
      <c r="AG356" s="23">
        <v>31.4</v>
      </c>
      <c r="AH356" s="23">
        <v>21.8</v>
      </c>
      <c r="AI356" s="23">
        <v>33.299999999999997</v>
      </c>
      <c r="AJ356" s="23">
        <v>64.8</v>
      </c>
      <c r="AK356" s="23">
        <v>5.6</v>
      </c>
      <c r="AL356" s="23">
        <v>76.3</v>
      </c>
      <c r="AM356" s="23">
        <v>18.3</v>
      </c>
      <c r="AN356" s="23">
        <v>15.1</v>
      </c>
      <c r="AO356" s="23">
        <v>19</v>
      </c>
      <c r="AP356" s="23">
        <v>3.4</v>
      </c>
      <c r="AQ356" s="23">
        <v>1.1000000000000001</v>
      </c>
      <c r="AR356" s="23">
        <v>3.8</v>
      </c>
      <c r="AS356" s="23">
        <v>92.1</v>
      </c>
      <c r="AT356" s="23">
        <v>82.6</v>
      </c>
      <c r="AU356" s="23">
        <v>94</v>
      </c>
    </row>
    <row r="357" spans="1:47" ht="15" x14ac:dyDescent="0.35">
      <c r="A357" s="13" t="s">
        <v>1473</v>
      </c>
      <c r="B357" s="45" t="s">
        <v>353</v>
      </c>
      <c r="C357" s="23">
        <v>13.6</v>
      </c>
      <c r="D357" s="23">
        <v>14.5</v>
      </c>
      <c r="E357" s="23">
        <v>12.6</v>
      </c>
      <c r="F357" s="23">
        <v>67.8</v>
      </c>
      <c r="G357" s="23">
        <v>57.2</v>
      </c>
      <c r="H357" s="23">
        <v>81</v>
      </c>
      <c r="I357" s="23">
        <v>1.1000000000000001</v>
      </c>
      <c r="J357" s="23">
        <v>1</v>
      </c>
      <c r="K357" s="23">
        <v>1.3</v>
      </c>
      <c r="L357" s="23">
        <v>7.5</v>
      </c>
      <c r="M357" s="23">
        <v>6.3</v>
      </c>
      <c r="N357" s="23">
        <v>8.9</v>
      </c>
      <c r="O357" s="23">
        <v>40.200000000000003</v>
      </c>
      <c r="P357" s="23">
        <v>44.5</v>
      </c>
      <c r="Q357" s="23">
        <v>34.9</v>
      </c>
      <c r="R357" s="23">
        <v>11.8</v>
      </c>
      <c r="S357" s="23">
        <v>15.2</v>
      </c>
      <c r="T357" s="23">
        <v>7.7</v>
      </c>
      <c r="U357" s="23">
        <v>12</v>
      </c>
      <c r="V357" s="23">
        <v>2.2000000000000002</v>
      </c>
      <c r="W357" s="23">
        <v>24.3</v>
      </c>
      <c r="X357" s="23">
        <v>6.2</v>
      </c>
      <c r="Y357" s="23">
        <v>2.6</v>
      </c>
      <c r="Z357" s="23">
        <v>10.6</v>
      </c>
      <c r="AA357" s="23">
        <v>6</v>
      </c>
      <c r="AB357" s="23">
        <v>8.3000000000000007</v>
      </c>
      <c r="AC357" s="23">
        <v>3.1</v>
      </c>
      <c r="AD357" s="23">
        <v>11.9</v>
      </c>
      <c r="AE357" s="23">
        <v>5.8</v>
      </c>
      <c r="AF357" s="23">
        <v>19.5</v>
      </c>
      <c r="AG357" s="23">
        <v>23</v>
      </c>
      <c r="AH357" s="23">
        <v>22</v>
      </c>
      <c r="AI357" s="23">
        <v>24.1</v>
      </c>
      <c r="AJ357" s="23">
        <v>24.5</v>
      </c>
      <c r="AK357" s="23">
        <v>1.5</v>
      </c>
      <c r="AL357" s="23">
        <v>53.3</v>
      </c>
      <c r="AM357" s="23">
        <v>13.6</v>
      </c>
      <c r="AN357" s="23">
        <v>13.7</v>
      </c>
      <c r="AO357" s="23">
        <v>13.5</v>
      </c>
      <c r="AP357" s="23">
        <v>1.5</v>
      </c>
      <c r="AQ357" s="23">
        <v>0.6</v>
      </c>
      <c r="AR357" s="23">
        <v>2.7</v>
      </c>
      <c r="AS357" s="23">
        <v>86.9</v>
      </c>
      <c r="AT357" s="23">
        <v>84.1</v>
      </c>
      <c r="AU357" s="23">
        <v>90.3</v>
      </c>
    </row>
    <row r="358" spans="1:47" ht="15" x14ac:dyDescent="0.35">
      <c r="A358" s="13" t="s">
        <v>1474</v>
      </c>
      <c r="B358" s="45" t="s">
        <v>354</v>
      </c>
      <c r="C358" s="23">
        <v>17.399999999999999</v>
      </c>
      <c r="D358" s="23">
        <v>17.3</v>
      </c>
      <c r="E358" s="23">
        <v>17.7</v>
      </c>
      <c r="F358" s="23">
        <v>74.900000000000006</v>
      </c>
      <c r="G358" s="23">
        <v>67.5</v>
      </c>
      <c r="H358" s="23">
        <v>86.6</v>
      </c>
      <c r="I358" s="23">
        <v>2.9</v>
      </c>
      <c r="J358" s="23">
        <v>2.5</v>
      </c>
      <c r="K358" s="23">
        <v>3.6</v>
      </c>
      <c r="L358" s="23">
        <v>12.9</v>
      </c>
      <c r="M358" s="23">
        <v>11.9</v>
      </c>
      <c r="N358" s="23">
        <v>14.4</v>
      </c>
      <c r="O358" s="23">
        <v>45.5</v>
      </c>
      <c r="P358" s="23">
        <v>47.4</v>
      </c>
      <c r="Q358" s="23">
        <v>42.4</v>
      </c>
      <c r="R358" s="23">
        <v>10.6</v>
      </c>
      <c r="S358" s="23">
        <v>13.8</v>
      </c>
      <c r="T358" s="23">
        <v>5.6</v>
      </c>
      <c r="U358" s="23">
        <v>16</v>
      </c>
      <c r="V358" s="23">
        <v>6.3</v>
      </c>
      <c r="W358" s="23">
        <v>31.5</v>
      </c>
      <c r="X358" s="23">
        <v>9.3000000000000007</v>
      </c>
      <c r="Y358" s="23">
        <v>7.1</v>
      </c>
      <c r="Z358" s="23">
        <v>12.8</v>
      </c>
      <c r="AA358" s="23">
        <v>7.1</v>
      </c>
      <c r="AB358" s="23">
        <v>10.3</v>
      </c>
      <c r="AC358" s="23">
        <v>2.2000000000000002</v>
      </c>
      <c r="AD358" s="23">
        <v>17.899999999999999</v>
      </c>
      <c r="AE358" s="23">
        <v>8.1999999999999993</v>
      </c>
      <c r="AF358" s="23">
        <v>33.200000000000003</v>
      </c>
      <c r="AG358" s="23">
        <v>28.8</v>
      </c>
      <c r="AH358" s="23">
        <v>24.4</v>
      </c>
      <c r="AI358" s="23">
        <v>35.799999999999997</v>
      </c>
      <c r="AJ358" s="23">
        <v>29.5</v>
      </c>
      <c r="AK358" s="23">
        <v>2.2999999999999998</v>
      </c>
      <c r="AL358" s="23">
        <v>72.5</v>
      </c>
      <c r="AM358" s="23">
        <v>17</v>
      </c>
      <c r="AN358" s="23">
        <v>15.8</v>
      </c>
      <c r="AO358" s="23">
        <v>18.8</v>
      </c>
      <c r="AP358" s="23">
        <v>4</v>
      </c>
      <c r="AQ358" s="23">
        <v>2.6</v>
      </c>
      <c r="AR358" s="23">
        <v>6.3</v>
      </c>
      <c r="AS358" s="23">
        <v>91.6</v>
      </c>
      <c r="AT358" s="23">
        <v>89.2</v>
      </c>
      <c r="AU358" s="23">
        <v>95.4</v>
      </c>
    </row>
    <row r="359" spans="1:47" ht="15" x14ac:dyDescent="0.35">
      <c r="A359" s="13" t="s">
        <v>1475</v>
      </c>
      <c r="B359" s="45" t="s">
        <v>355</v>
      </c>
      <c r="C359" s="23">
        <v>13.4</v>
      </c>
      <c r="D359" s="23">
        <v>11.8</v>
      </c>
      <c r="E359" s="23">
        <v>15.5</v>
      </c>
      <c r="F359" s="23">
        <v>68.900000000000006</v>
      </c>
      <c r="G359" s="23">
        <v>62.6</v>
      </c>
      <c r="H359" s="23">
        <v>77.400000000000006</v>
      </c>
      <c r="I359" s="23">
        <v>2.2999999999999998</v>
      </c>
      <c r="J359" s="23">
        <v>1.7</v>
      </c>
      <c r="K359" s="23">
        <v>3.3</v>
      </c>
      <c r="L359" s="23">
        <v>11.6</v>
      </c>
      <c r="M359" s="23">
        <v>14.4</v>
      </c>
      <c r="N359" s="23">
        <v>7.8</v>
      </c>
      <c r="O359" s="23">
        <v>44.9</v>
      </c>
      <c r="P359" s="23">
        <v>44.5</v>
      </c>
      <c r="Q359" s="23">
        <v>45.3</v>
      </c>
      <c r="R359" s="23">
        <v>12.1</v>
      </c>
      <c r="S359" s="23">
        <v>15.2</v>
      </c>
      <c r="T359" s="23">
        <v>7.8</v>
      </c>
      <c r="U359" s="23">
        <v>17.3</v>
      </c>
      <c r="V359" s="23">
        <v>13.2</v>
      </c>
      <c r="W359" s="23">
        <v>22.9</v>
      </c>
      <c r="X359" s="23">
        <v>6.9</v>
      </c>
      <c r="Y359" s="23">
        <v>4.7</v>
      </c>
      <c r="Z359" s="23">
        <v>9.8000000000000007</v>
      </c>
      <c r="AA359" s="23">
        <v>10.6</v>
      </c>
      <c r="AB359" s="23">
        <v>17.5</v>
      </c>
      <c r="AC359" s="23">
        <v>1.4</v>
      </c>
      <c r="AD359" s="23">
        <v>14.5</v>
      </c>
      <c r="AE359" s="23">
        <v>9.5</v>
      </c>
      <c r="AF359" s="23">
        <v>21.3</v>
      </c>
      <c r="AG359" s="23">
        <v>24.9</v>
      </c>
      <c r="AH359" s="23">
        <v>23.1</v>
      </c>
      <c r="AI359" s="23">
        <v>27.4</v>
      </c>
      <c r="AJ359" s="23">
        <v>23</v>
      </c>
      <c r="AK359" s="23">
        <v>2</v>
      </c>
      <c r="AL359" s="23">
        <v>51.1</v>
      </c>
      <c r="AM359" s="23">
        <v>19.3</v>
      </c>
      <c r="AN359" s="23">
        <v>17.8</v>
      </c>
      <c r="AO359" s="23">
        <v>21.2</v>
      </c>
      <c r="AP359" s="23">
        <v>2.7</v>
      </c>
      <c r="AQ359" s="23">
        <v>2</v>
      </c>
      <c r="AR359" s="23">
        <v>3.5</v>
      </c>
      <c r="AS359" s="23">
        <v>89.4</v>
      </c>
      <c r="AT359" s="23">
        <v>86.2</v>
      </c>
      <c r="AU359" s="23">
        <v>93.7</v>
      </c>
    </row>
    <row r="360" spans="1:47" ht="15" x14ac:dyDescent="0.35">
      <c r="A360" s="13" t="s">
        <v>1476</v>
      </c>
      <c r="B360" s="45" t="s">
        <v>356</v>
      </c>
      <c r="C360" s="23">
        <v>15.6</v>
      </c>
      <c r="D360" s="23">
        <v>13.5</v>
      </c>
      <c r="E360" s="23">
        <v>18</v>
      </c>
      <c r="F360" s="23">
        <v>74.3</v>
      </c>
      <c r="G360" s="23">
        <v>63.1</v>
      </c>
      <c r="H360" s="23">
        <v>86.8</v>
      </c>
      <c r="I360" s="23">
        <v>4.8</v>
      </c>
      <c r="J360" s="23">
        <v>2.7</v>
      </c>
      <c r="K360" s="23">
        <v>7.3</v>
      </c>
      <c r="L360" s="23">
        <v>7</v>
      </c>
      <c r="M360" s="23">
        <v>7.9</v>
      </c>
      <c r="N360" s="23">
        <v>5.9</v>
      </c>
      <c r="O360" s="23">
        <v>39.5</v>
      </c>
      <c r="P360" s="23">
        <v>33.299999999999997</v>
      </c>
      <c r="Q360" s="23">
        <v>46.5</v>
      </c>
      <c r="R360" s="23">
        <v>10.4</v>
      </c>
      <c r="S360" s="23">
        <v>14.9</v>
      </c>
      <c r="T360" s="23">
        <v>5.4</v>
      </c>
      <c r="U360" s="23">
        <v>31.5</v>
      </c>
      <c r="V360" s="23">
        <v>26.5</v>
      </c>
      <c r="W360" s="23">
        <v>37.299999999999997</v>
      </c>
      <c r="X360" s="23">
        <v>10.7</v>
      </c>
      <c r="Y360" s="23">
        <v>6.4</v>
      </c>
      <c r="Z360" s="23">
        <v>15.5</v>
      </c>
      <c r="AA360" s="23">
        <v>16.899999999999999</v>
      </c>
      <c r="AB360" s="23">
        <v>29.2</v>
      </c>
      <c r="AC360" s="23">
        <v>3</v>
      </c>
      <c r="AD360" s="23">
        <v>14</v>
      </c>
      <c r="AE360" s="23">
        <v>8.9</v>
      </c>
      <c r="AF360" s="23">
        <v>19.7</v>
      </c>
      <c r="AG360" s="23">
        <v>33</v>
      </c>
      <c r="AH360" s="23">
        <v>28.5</v>
      </c>
      <c r="AI360" s="23">
        <v>38</v>
      </c>
      <c r="AJ360" s="23">
        <v>35.6</v>
      </c>
      <c r="AK360" s="23">
        <v>2.9</v>
      </c>
      <c r="AL360" s="23">
        <v>72.5</v>
      </c>
      <c r="AM360" s="23">
        <v>21.7</v>
      </c>
      <c r="AN360" s="23">
        <v>17.7</v>
      </c>
      <c r="AO360" s="23">
        <v>26.2</v>
      </c>
      <c r="AP360" s="23">
        <v>4.3</v>
      </c>
      <c r="AQ360" s="23">
        <v>3.2</v>
      </c>
      <c r="AR360" s="23">
        <v>5.5</v>
      </c>
      <c r="AS360" s="23">
        <v>91.2</v>
      </c>
      <c r="AT360" s="23">
        <v>86.8</v>
      </c>
      <c r="AU360" s="23">
        <v>96.2</v>
      </c>
    </row>
    <row r="361" spans="1:47" ht="15" x14ac:dyDescent="0.35">
      <c r="A361" s="13" t="s">
        <v>1477</v>
      </c>
      <c r="B361" s="45" t="s">
        <v>357</v>
      </c>
      <c r="C361" s="23">
        <v>16.600000000000001</v>
      </c>
      <c r="D361" s="23">
        <v>13.3</v>
      </c>
      <c r="E361" s="23">
        <v>18.2</v>
      </c>
      <c r="F361" s="23">
        <v>72.3</v>
      </c>
      <c r="G361" s="23">
        <v>57.6</v>
      </c>
      <c r="H361" s="23">
        <v>79.5</v>
      </c>
      <c r="I361" s="23">
        <v>6</v>
      </c>
      <c r="J361" s="23">
        <v>2</v>
      </c>
      <c r="K361" s="23">
        <v>8</v>
      </c>
      <c r="L361" s="23">
        <v>10.1</v>
      </c>
      <c r="M361" s="23">
        <v>7.8</v>
      </c>
      <c r="N361" s="23">
        <v>11.2</v>
      </c>
      <c r="O361" s="23">
        <v>56.2</v>
      </c>
      <c r="P361" s="23">
        <v>45.9</v>
      </c>
      <c r="Q361" s="23">
        <v>61.2</v>
      </c>
      <c r="R361" s="23">
        <v>10.6</v>
      </c>
      <c r="S361" s="23">
        <v>14.9</v>
      </c>
      <c r="T361" s="23">
        <v>8.5</v>
      </c>
      <c r="U361" s="23">
        <v>34.200000000000003</v>
      </c>
      <c r="V361" s="23">
        <v>14.4</v>
      </c>
      <c r="W361" s="23">
        <v>44</v>
      </c>
      <c r="X361" s="23">
        <v>14.3</v>
      </c>
      <c r="Y361" s="23">
        <v>6.1</v>
      </c>
      <c r="Z361" s="23">
        <v>18.399999999999999</v>
      </c>
      <c r="AA361" s="23">
        <v>11</v>
      </c>
      <c r="AB361" s="23">
        <v>29.3</v>
      </c>
      <c r="AC361" s="23">
        <v>2</v>
      </c>
      <c r="AD361" s="23">
        <v>8.5</v>
      </c>
      <c r="AE361" s="23">
        <v>11.8</v>
      </c>
      <c r="AF361" s="23">
        <v>6.9</v>
      </c>
      <c r="AG361" s="23">
        <v>37.4</v>
      </c>
      <c r="AH361" s="23">
        <v>29.5</v>
      </c>
      <c r="AI361" s="23">
        <v>41.3</v>
      </c>
      <c r="AJ361" s="23">
        <v>56.5</v>
      </c>
      <c r="AK361" s="23">
        <v>11.2</v>
      </c>
      <c r="AL361" s="23">
        <v>78.8</v>
      </c>
      <c r="AM361" s="23">
        <v>30.2</v>
      </c>
      <c r="AN361" s="23">
        <v>20.3</v>
      </c>
      <c r="AO361" s="23">
        <v>35</v>
      </c>
      <c r="AP361" s="23">
        <v>3.9</v>
      </c>
      <c r="AQ361" s="23">
        <v>2.6</v>
      </c>
      <c r="AR361" s="23">
        <v>4.5</v>
      </c>
      <c r="AS361" s="23">
        <v>92</v>
      </c>
      <c r="AT361" s="23">
        <v>84.3</v>
      </c>
      <c r="AU361" s="23">
        <v>95.7</v>
      </c>
    </row>
    <row r="362" spans="1:47" ht="15" x14ac:dyDescent="0.35">
      <c r="A362" s="13" t="s">
        <v>1478</v>
      </c>
      <c r="B362" s="45" t="s">
        <v>358</v>
      </c>
      <c r="C362" s="23">
        <v>16.399999999999999</v>
      </c>
      <c r="D362" s="23">
        <v>14.3</v>
      </c>
      <c r="E362" s="23">
        <v>19.8</v>
      </c>
      <c r="F362" s="23">
        <v>76.400000000000006</v>
      </c>
      <c r="G362" s="23">
        <v>68.900000000000006</v>
      </c>
      <c r="H362" s="23">
        <v>89.2</v>
      </c>
      <c r="I362" s="23">
        <v>3.2</v>
      </c>
      <c r="J362" s="23">
        <v>2.8</v>
      </c>
      <c r="K362" s="23">
        <v>3.9</v>
      </c>
      <c r="L362" s="23">
        <v>8.9</v>
      </c>
      <c r="M362" s="23">
        <v>12.1</v>
      </c>
      <c r="N362" s="23">
        <v>3.5</v>
      </c>
      <c r="O362" s="23">
        <v>40.700000000000003</v>
      </c>
      <c r="P362" s="23">
        <v>36.700000000000003</v>
      </c>
      <c r="Q362" s="23">
        <v>47.5</v>
      </c>
      <c r="R362" s="23">
        <v>11.5</v>
      </c>
      <c r="S362" s="23">
        <v>14.6</v>
      </c>
      <c r="T362" s="23">
        <v>6.1</v>
      </c>
      <c r="U362" s="23">
        <v>26</v>
      </c>
      <c r="V362" s="23">
        <v>17.5</v>
      </c>
      <c r="W362" s="23">
        <v>40.700000000000003</v>
      </c>
      <c r="X362" s="23">
        <v>7.4</v>
      </c>
      <c r="Y362" s="23">
        <v>6.1</v>
      </c>
      <c r="Z362" s="23">
        <v>9.6999999999999993</v>
      </c>
      <c r="AA362" s="23">
        <v>32.1</v>
      </c>
      <c r="AB362" s="23">
        <v>49.4</v>
      </c>
      <c r="AC362" s="23">
        <v>2.7</v>
      </c>
      <c r="AD362" s="23">
        <v>10</v>
      </c>
      <c r="AE362" s="23">
        <v>9.3000000000000007</v>
      </c>
      <c r="AF362" s="23">
        <v>11.3</v>
      </c>
      <c r="AG362" s="23">
        <v>29.4</v>
      </c>
      <c r="AH362" s="23">
        <v>26.9</v>
      </c>
      <c r="AI362" s="23">
        <v>33.5</v>
      </c>
      <c r="AJ362" s="23">
        <v>31.2</v>
      </c>
      <c r="AK362" s="23">
        <v>11.8</v>
      </c>
      <c r="AL362" s="23">
        <v>64.5</v>
      </c>
      <c r="AM362" s="23">
        <v>19.899999999999999</v>
      </c>
      <c r="AN362" s="23">
        <v>17.5</v>
      </c>
      <c r="AO362" s="23">
        <v>24.1</v>
      </c>
      <c r="AP362" s="23">
        <v>4.5</v>
      </c>
      <c r="AQ362" s="23">
        <v>3.9</v>
      </c>
      <c r="AR362" s="23">
        <v>5.5</v>
      </c>
      <c r="AS362" s="23">
        <v>92.6</v>
      </c>
      <c r="AT362" s="23">
        <v>89.3</v>
      </c>
      <c r="AU362" s="23">
        <v>98.1</v>
      </c>
    </row>
    <row r="363" spans="1:47" ht="15" x14ac:dyDescent="0.35">
      <c r="A363" s="13" t="s">
        <v>1479</v>
      </c>
      <c r="B363" s="45" t="s">
        <v>119</v>
      </c>
      <c r="C363" s="23">
        <v>15</v>
      </c>
      <c r="D363" s="23">
        <v>15.1</v>
      </c>
      <c r="E363" s="23">
        <v>14.9</v>
      </c>
      <c r="F363" s="23">
        <v>73.599999999999994</v>
      </c>
      <c r="G363" s="23">
        <v>63.1</v>
      </c>
      <c r="H363" s="23">
        <v>80.599999999999994</v>
      </c>
      <c r="I363" s="23">
        <v>2.2999999999999998</v>
      </c>
      <c r="J363" s="23">
        <v>1.2</v>
      </c>
      <c r="K363" s="23">
        <v>3</v>
      </c>
      <c r="L363" s="23">
        <v>4.3</v>
      </c>
      <c r="M363" s="23">
        <v>8.5</v>
      </c>
      <c r="N363" s="23">
        <v>1.4</v>
      </c>
      <c r="O363" s="23">
        <v>48.3</v>
      </c>
      <c r="P363" s="23">
        <v>44.8</v>
      </c>
      <c r="Q363" s="23">
        <v>50.6</v>
      </c>
      <c r="R363" s="23">
        <v>7.7</v>
      </c>
      <c r="S363" s="23">
        <v>12.9</v>
      </c>
      <c r="T363" s="23">
        <v>4.2</v>
      </c>
      <c r="U363" s="23">
        <v>26.7</v>
      </c>
      <c r="V363" s="23">
        <v>2.5</v>
      </c>
      <c r="W363" s="23">
        <v>43</v>
      </c>
      <c r="X363" s="23">
        <v>7.8</v>
      </c>
      <c r="Y363" s="23">
        <v>5.3</v>
      </c>
      <c r="Z363" s="23">
        <v>9.5</v>
      </c>
      <c r="AA363" s="23">
        <v>4.4000000000000004</v>
      </c>
      <c r="AB363" s="23">
        <v>9.1</v>
      </c>
      <c r="AC363" s="23">
        <v>1.2</v>
      </c>
      <c r="AD363" s="23">
        <v>13</v>
      </c>
      <c r="AE363" s="23">
        <v>3.2</v>
      </c>
      <c r="AF363" s="23">
        <v>19.600000000000001</v>
      </c>
      <c r="AG363" s="23">
        <v>23.8</v>
      </c>
      <c r="AH363" s="23">
        <v>21.3</v>
      </c>
      <c r="AI363" s="23">
        <v>25.5</v>
      </c>
      <c r="AJ363" s="23">
        <v>36</v>
      </c>
      <c r="AK363" s="23">
        <v>2.4</v>
      </c>
      <c r="AL363" s="23">
        <v>58.7</v>
      </c>
      <c r="AM363" s="23">
        <v>15.3</v>
      </c>
      <c r="AN363" s="23">
        <v>13.9</v>
      </c>
      <c r="AO363" s="23">
        <v>16.2</v>
      </c>
      <c r="AP363" s="23">
        <v>2.2999999999999998</v>
      </c>
      <c r="AQ363" s="23">
        <v>2.1</v>
      </c>
      <c r="AR363" s="23">
        <v>2.5</v>
      </c>
      <c r="AS363" s="23">
        <v>91.9</v>
      </c>
      <c r="AT363" s="23">
        <v>86.7</v>
      </c>
      <c r="AU363" s="23">
        <v>95.4</v>
      </c>
    </row>
    <row r="364" spans="1:47" ht="15" x14ac:dyDescent="0.35">
      <c r="A364" s="13" t="s">
        <v>1480</v>
      </c>
      <c r="B364" s="45" t="s">
        <v>359</v>
      </c>
      <c r="C364" s="23">
        <v>5.9</v>
      </c>
      <c r="D364" s="23">
        <v>5</v>
      </c>
      <c r="E364" s="23">
        <v>10.4</v>
      </c>
      <c r="F364" s="23">
        <v>37.799999999999997</v>
      </c>
      <c r="G364" s="23">
        <v>33.5</v>
      </c>
      <c r="H364" s="23">
        <v>61</v>
      </c>
      <c r="I364" s="23">
        <v>1.4</v>
      </c>
      <c r="J364" s="23">
        <v>1.4</v>
      </c>
      <c r="K364" s="23">
        <v>1.8</v>
      </c>
      <c r="L364" s="23">
        <v>8.1</v>
      </c>
      <c r="M364" s="23">
        <v>8.5</v>
      </c>
      <c r="N364" s="23">
        <v>6.1</v>
      </c>
      <c r="O364" s="23">
        <v>31.8</v>
      </c>
      <c r="P364" s="23">
        <v>31.2</v>
      </c>
      <c r="Q364" s="23">
        <v>34.9</v>
      </c>
      <c r="R364" s="23">
        <v>7.4</v>
      </c>
      <c r="S364" s="23">
        <v>7.8</v>
      </c>
      <c r="T364" s="23">
        <v>5.4</v>
      </c>
      <c r="U364" s="23">
        <v>5.4</v>
      </c>
      <c r="V364" s="23">
        <v>4.4000000000000004</v>
      </c>
      <c r="W364" s="23">
        <v>10.3</v>
      </c>
      <c r="X364" s="23">
        <v>2.2999999999999998</v>
      </c>
      <c r="Y364" s="23">
        <v>1.8</v>
      </c>
      <c r="Z364" s="23">
        <v>4.9000000000000004</v>
      </c>
      <c r="AA364" s="23">
        <v>6.1</v>
      </c>
      <c r="AB364" s="23">
        <v>6.3</v>
      </c>
      <c r="AC364" s="23">
        <v>5.3</v>
      </c>
      <c r="AD364" s="23">
        <v>5.6</v>
      </c>
      <c r="AE364" s="23">
        <v>2.7</v>
      </c>
      <c r="AF364" s="23">
        <v>21.3</v>
      </c>
      <c r="AG364" s="23">
        <v>11.8</v>
      </c>
      <c r="AH364" s="23">
        <v>11.3</v>
      </c>
      <c r="AI364" s="23">
        <v>14.3</v>
      </c>
      <c r="AJ364" s="23">
        <v>3.1</v>
      </c>
      <c r="AK364" s="23">
        <v>1.8</v>
      </c>
      <c r="AL364" s="23">
        <v>10.199999999999999</v>
      </c>
      <c r="AM364" s="23">
        <v>17.8</v>
      </c>
      <c r="AN364" s="23">
        <v>18.399999999999999</v>
      </c>
      <c r="AO364" s="23">
        <v>15</v>
      </c>
      <c r="AP364" s="23">
        <v>0.6</v>
      </c>
      <c r="AQ364" s="23">
        <v>0.5</v>
      </c>
      <c r="AR364" s="23">
        <v>1.3</v>
      </c>
      <c r="AS364" s="23">
        <v>81.400000000000006</v>
      </c>
      <c r="AT364" s="23">
        <v>80.2</v>
      </c>
      <c r="AU364" s="23">
        <v>87.4</v>
      </c>
    </row>
    <row r="365" spans="1:47" ht="15" x14ac:dyDescent="0.35">
      <c r="A365" s="13" t="s">
        <v>1481</v>
      </c>
      <c r="B365" s="45" t="s">
        <v>360</v>
      </c>
      <c r="C365" s="23">
        <v>24.2</v>
      </c>
      <c r="D365" s="23">
        <v>10.1</v>
      </c>
      <c r="E365" s="23">
        <v>25.5</v>
      </c>
      <c r="F365" s="23">
        <v>81.8</v>
      </c>
      <c r="G365" s="23">
        <v>43</v>
      </c>
      <c r="H365" s="23">
        <v>85.5</v>
      </c>
      <c r="I365" s="23">
        <v>1.1000000000000001</v>
      </c>
      <c r="J365" s="23">
        <v>1.4</v>
      </c>
      <c r="K365" s="23">
        <v>1</v>
      </c>
      <c r="L365" s="23">
        <v>5.3</v>
      </c>
      <c r="M365" s="23">
        <v>3.7</v>
      </c>
      <c r="N365" s="23">
        <v>5.5</v>
      </c>
      <c r="O365" s="23">
        <v>52.4</v>
      </c>
      <c r="P365" s="23">
        <v>45.6</v>
      </c>
      <c r="Q365" s="23">
        <v>53</v>
      </c>
      <c r="R365" s="23">
        <v>7.8</v>
      </c>
      <c r="S365" s="23">
        <v>13.2</v>
      </c>
      <c r="T365" s="23">
        <v>7.2</v>
      </c>
      <c r="U365" s="23">
        <v>54.2</v>
      </c>
      <c r="V365" s="23">
        <v>10.1</v>
      </c>
      <c r="W365" s="23">
        <v>58.3</v>
      </c>
      <c r="X365" s="23">
        <v>6.5</v>
      </c>
      <c r="Y365" s="23">
        <v>1.4</v>
      </c>
      <c r="Z365" s="23">
        <v>7</v>
      </c>
      <c r="AA365" s="23">
        <v>0.3</v>
      </c>
      <c r="AB365" s="23">
        <v>0.9</v>
      </c>
      <c r="AC365" s="23">
        <v>0.2</v>
      </c>
      <c r="AD365" s="23">
        <v>80.400000000000006</v>
      </c>
      <c r="AE365" s="23">
        <v>18.8</v>
      </c>
      <c r="AF365" s="23">
        <v>86.2</v>
      </c>
      <c r="AG365" s="23">
        <v>15.9</v>
      </c>
      <c r="AH365" s="23">
        <v>5.2</v>
      </c>
      <c r="AI365" s="23">
        <v>16.899999999999999</v>
      </c>
      <c r="AJ365" s="23">
        <v>56.3</v>
      </c>
      <c r="AK365" s="23">
        <v>5.4</v>
      </c>
      <c r="AL365" s="23">
        <v>61.1</v>
      </c>
      <c r="AM365" s="23">
        <v>6.9</v>
      </c>
      <c r="AN365" s="23">
        <v>14.1</v>
      </c>
      <c r="AO365" s="23">
        <v>6.3</v>
      </c>
      <c r="AP365" s="23">
        <v>2.2000000000000002</v>
      </c>
      <c r="AQ365" s="23">
        <v>0.9</v>
      </c>
      <c r="AR365" s="23">
        <v>2.2999999999999998</v>
      </c>
      <c r="AS365" s="23">
        <v>94.2</v>
      </c>
      <c r="AT365" s="23">
        <v>81.900000000000006</v>
      </c>
      <c r="AU365" s="23">
        <v>95.4</v>
      </c>
    </row>
    <row r="366" spans="1:47" ht="15" x14ac:dyDescent="0.35">
      <c r="A366" s="13" t="s">
        <v>1482</v>
      </c>
      <c r="B366" s="45" t="s">
        <v>17</v>
      </c>
      <c r="C366" s="23">
        <v>16</v>
      </c>
      <c r="D366" s="23">
        <v>11</v>
      </c>
      <c r="E366" s="23">
        <v>16.7</v>
      </c>
      <c r="F366" s="23">
        <v>82.9</v>
      </c>
      <c r="G366" s="23">
        <v>62.2</v>
      </c>
      <c r="H366" s="23">
        <v>85.7</v>
      </c>
      <c r="I366" s="23">
        <v>2.9</v>
      </c>
      <c r="J366" s="23">
        <v>1.9</v>
      </c>
      <c r="K366" s="23">
        <v>3</v>
      </c>
      <c r="L366" s="23">
        <v>13.8</v>
      </c>
      <c r="M366" s="23">
        <v>10.199999999999999</v>
      </c>
      <c r="N366" s="23">
        <v>14.2</v>
      </c>
      <c r="O366" s="23">
        <v>35.200000000000003</v>
      </c>
      <c r="P366" s="23">
        <v>34.1</v>
      </c>
      <c r="Q366" s="23">
        <v>35.299999999999997</v>
      </c>
      <c r="R366" s="23">
        <v>5.5</v>
      </c>
      <c r="S366" s="23">
        <v>13.4</v>
      </c>
      <c r="T366" s="23">
        <v>4.4000000000000004</v>
      </c>
      <c r="U366" s="23">
        <v>12.8</v>
      </c>
      <c r="V366" s="23">
        <v>9.5</v>
      </c>
      <c r="W366" s="23">
        <v>13.3</v>
      </c>
      <c r="X366" s="23">
        <v>9.1999999999999993</v>
      </c>
      <c r="Y366" s="23">
        <v>2.9</v>
      </c>
      <c r="Z366" s="23">
        <v>10.1</v>
      </c>
      <c r="AA366" s="23">
        <v>4.3</v>
      </c>
      <c r="AB366" s="23">
        <v>5.0999999999999996</v>
      </c>
      <c r="AC366" s="23">
        <v>4.2</v>
      </c>
      <c r="AD366" s="23">
        <v>28.1</v>
      </c>
      <c r="AE366" s="23">
        <v>8</v>
      </c>
      <c r="AF366" s="23">
        <v>30.9</v>
      </c>
      <c r="AG366" s="23">
        <v>19.7</v>
      </c>
      <c r="AH366" s="23">
        <v>17.399999999999999</v>
      </c>
      <c r="AI366" s="23">
        <v>20</v>
      </c>
      <c r="AJ366" s="23">
        <v>23.9</v>
      </c>
      <c r="AK366" s="23">
        <v>3.9</v>
      </c>
      <c r="AL366" s="23">
        <v>26.7</v>
      </c>
      <c r="AM366" s="23">
        <v>14.7</v>
      </c>
      <c r="AN366" s="23">
        <v>16</v>
      </c>
      <c r="AO366" s="23">
        <v>14.5</v>
      </c>
      <c r="AP366" s="23">
        <v>4.5999999999999996</v>
      </c>
      <c r="AQ366" s="23">
        <v>3.2</v>
      </c>
      <c r="AR366" s="23">
        <v>4.8</v>
      </c>
      <c r="AS366" s="23">
        <v>96.3</v>
      </c>
      <c r="AT366" s="23">
        <v>89.6</v>
      </c>
      <c r="AU366" s="23">
        <v>97.2</v>
      </c>
    </row>
    <row r="367" spans="1:47" ht="15" x14ac:dyDescent="0.35">
      <c r="A367" s="13" t="s">
        <v>1483</v>
      </c>
      <c r="B367" s="45" t="s">
        <v>361</v>
      </c>
      <c r="C367" s="23">
        <v>16.899999999999999</v>
      </c>
      <c r="D367" s="23">
        <v>16</v>
      </c>
      <c r="E367" s="23">
        <v>17.2</v>
      </c>
      <c r="F367" s="23">
        <v>80.7</v>
      </c>
      <c r="G367" s="23">
        <v>72.099999999999994</v>
      </c>
      <c r="H367" s="23">
        <v>83.6</v>
      </c>
      <c r="I367" s="23">
        <v>1.8</v>
      </c>
      <c r="J367" s="23">
        <v>1.8</v>
      </c>
      <c r="K367" s="23">
        <v>1.8</v>
      </c>
      <c r="L367" s="23">
        <v>7.2</v>
      </c>
      <c r="M367" s="23">
        <v>3.1</v>
      </c>
      <c r="N367" s="23">
        <v>8.5</v>
      </c>
      <c r="O367" s="23">
        <v>35.299999999999997</v>
      </c>
      <c r="P367" s="23">
        <v>41.1</v>
      </c>
      <c r="Q367" s="23">
        <v>33.4</v>
      </c>
      <c r="R367" s="23">
        <v>6.5</v>
      </c>
      <c r="S367" s="23">
        <v>14.5</v>
      </c>
      <c r="T367" s="23">
        <v>3.8</v>
      </c>
      <c r="U367" s="23">
        <v>16.7</v>
      </c>
      <c r="V367" s="23">
        <v>17.100000000000001</v>
      </c>
      <c r="W367" s="23">
        <v>16.600000000000001</v>
      </c>
      <c r="X367" s="23">
        <v>7</v>
      </c>
      <c r="Y367" s="23">
        <v>5.9</v>
      </c>
      <c r="Z367" s="23">
        <v>7.3</v>
      </c>
      <c r="AA367" s="23">
        <v>2.2000000000000002</v>
      </c>
      <c r="AB367" s="23">
        <v>4</v>
      </c>
      <c r="AC367" s="23">
        <v>1.6</v>
      </c>
      <c r="AD367" s="23">
        <v>50.2</v>
      </c>
      <c r="AE367" s="23">
        <v>10.8</v>
      </c>
      <c r="AF367" s="23">
        <v>63.6</v>
      </c>
      <c r="AG367" s="23">
        <v>16</v>
      </c>
      <c r="AH367" s="23">
        <v>16.100000000000001</v>
      </c>
      <c r="AI367" s="23">
        <v>15.9</v>
      </c>
      <c r="AJ367" s="23">
        <v>45.4</v>
      </c>
      <c r="AK367" s="23">
        <v>11.5</v>
      </c>
      <c r="AL367" s="23">
        <v>56.9</v>
      </c>
      <c r="AM367" s="23">
        <v>8</v>
      </c>
      <c r="AN367" s="23">
        <v>10.199999999999999</v>
      </c>
      <c r="AO367" s="23">
        <v>7.3</v>
      </c>
      <c r="AP367" s="23">
        <v>3.3</v>
      </c>
      <c r="AQ367" s="23">
        <v>2.4</v>
      </c>
      <c r="AR367" s="23">
        <v>3.6</v>
      </c>
      <c r="AS367" s="23">
        <v>95.1</v>
      </c>
      <c r="AT367" s="23">
        <v>93.7</v>
      </c>
      <c r="AU367" s="23">
        <v>95.6</v>
      </c>
    </row>
    <row r="368" spans="1:47" ht="15" x14ac:dyDescent="0.35">
      <c r="A368" s="13" t="s">
        <v>1484</v>
      </c>
      <c r="B368" s="45" t="s">
        <v>362</v>
      </c>
      <c r="C368" s="23">
        <v>18.399999999999999</v>
      </c>
      <c r="D368" s="23">
        <v>10.5</v>
      </c>
      <c r="E368" s="23">
        <v>19.600000000000001</v>
      </c>
      <c r="F368" s="23">
        <v>78.2</v>
      </c>
      <c r="G368" s="23">
        <v>47.8</v>
      </c>
      <c r="H368" s="23">
        <v>82.8</v>
      </c>
      <c r="I368" s="23">
        <v>1.4</v>
      </c>
      <c r="J368" s="23">
        <v>0.7</v>
      </c>
      <c r="K368" s="23">
        <v>1.5</v>
      </c>
      <c r="L368" s="23">
        <v>3</v>
      </c>
      <c r="M368" s="23">
        <v>2.2000000000000002</v>
      </c>
      <c r="N368" s="23">
        <v>3.1</v>
      </c>
      <c r="O368" s="23">
        <v>42.1</v>
      </c>
      <c r="P368" s="23">
        <v>41</v>
      </c>
      <c r="Q368" s="23">
        <v>42.3</v>
      </c>
      <c r="R368" s="23">
        <v>7.3</v>
      </c>
      <c r="S368" s="23">
        <v>11.1</v>
      </c>
      <c r="T368" s="23">
        <v>6.7</v>
      </c>
      <c r="U368" s="23">
        <v>34.299999999999997</v>
      </c>
      <c r="V368" s="23">
        <v>7.6</v>
      </c>
      <c r="W368" s="23">
        <v>38.299999999999997</v>
      </c>
      <c r="X368" s="23">
        <v>5.8</v>
      </c>
      <c r="Y368" s="23">
        <v>2</v>
      </c>
      <c r="Z368" s="23">
        <v>6.4</v>
      </c>
      <c r="AA368" s="23">
        <v>0.5</v>
      </c>
      <c r="AB368" s="23">
        <v>0.9</v>
      </c>
      <c r="AC368" s="23">
        <v>0.4</v>
      </c>
      <c r="AD368" s="23">
        <v>70.3</v>
      </c>
      <c r="AE368" s="23">
        <v>11.8</v>
      </c>
      <c r="AF368" s="23">
        <v>79</v>
      </c>
      <c r="AG368" s="23">
        <v>14</v>
      </c>
      <c r="AH368" s="23">
        <v>9</v>
      </c>
      <c r="AI368" s="23">
        <v>14.8</v>
      </c>
      <c r="AJ368" s="23">
        <v>47.7</v>
      </c>
      <c r="AK368" s="23">
        <v>3.7</v>
      </c>
      <c r="AL368" s="23">
        <v>54.2</v>
      </c>
      <c r="AM368" s="23">
        <v>8</v>
      </c>
      <c r="AN368" s="23">
        <v>11.6</v>
      </c>
      <c r="AO368" s="23">
        <v>7.5</v>
      </c>
      <c r="AP368" s="23">
        <v>2.2999999999999998</v>
      </c>
      <c r="AQ368" s="23">
        <v>0.6</v>
      </c>
      <c r="AR368" s="23">
        <v>2.5</v>
      </c>
      <c r="AS368" s="23">
        <v>94.7</v>
      </c>
      <c r="AT368" s="23">
        <v>85.3</v>
      </c>
      <c r="AU368" s="23">
        <v>96.1</v>
      </c>
    </row>
    <row r="369" spans="1:47" ht="15" x14ac:dyDescent="0.35">
      <c r="A369" s="13" t="s">
        <v>1485</v>
      </c>
      <c r="B369" s="45" t="s">
        <v>363</v>
      </c>
      <c r="C369" s="23">
        <v>15.3</v>
      </c>
      <c r="D369" s="23">
        <v>9.9</v>
      </c>
      <c r="E369" s="23">
        <v>15.6</v>
      </c>
      <c r="F369" s="23">
        <v>69.099999999999994</v>
      </c>
      <c r="G369" s="23">
        <v>47.6</v>
      </c>
      <c r="H369" s="23">
        <v>70.2</v>
      </c>
      <c r="I369" s="23">
        <v>2.9</v>
      </c>
      <c r="J369" s="23">
        <v>0.9</v>
      </c>
      <c r="K369" s="23">
        <v>3</v>
      </c>
      <c r="L369" s="23">
        <v>5.5</v>
      </c>
      <c r="M369" s="23">
        <v>1.8</v>
      </c>
      <c r="N369" s="23">
        <v>5.7</v>
      </c>
      <c r="O369" s="23">
        <v>38.700000000000003</v>
      </c>
      <c r="P369" s="23">
        <v>36.700000000000003</v>
      </c>
      <c r="Q369" s="23">
        <v>38.799999999999997</v>
      </c>
      <c r="R369" s="23">
        <v>4.3</v>
      </c>
      <c r="S369" s="23">
        <v>9.1999999999999993</v>
      </c>
      <c r="T369" s="23">
        <v>4.0999999999999996</v>
      </c>
      <c r="U369" s="23">
        <v>17.600000000000001</v>
      </c>
      <c r="V369" s="23">
        <v>7.2</v>
      </c>
      <c r="W369" s="23">
        <v>18.100000000000001</v>
      </c>
      <c r="X369" s="23">
        <v>4.9000000000000004</v>
      </c>
      <c r="Y369" s="23">
        <v>2.5</v>
      </c>
      <c r="Z369" s="23">
        <v>5.0999999999999996</v>
      </c>
      <c r="AA369" s="23">
        <v>2.7</v>
      </c>
      <c r="AB369" s="23">
        <v>1.2</v>
      </c>
      <c r="AC369" s="23">
        <v>2.8</v>
      </c>
      <c r="AD369" s="23">
        <v>35.299999999999997</v>
      </c>
      <c r="AE369" s="23">
        <v>5.8</v>
      </c>
      <c r="AF369" s="23">
        <v>36.799999999999997</v>
      </c>
      <c r="AG369" s="23">
        <v>18.5</v>
      </c>
      <c r="AH369" s="23">
        <v>15.9</v>
      </c>
      <c r="AI369" s="23">
        <v>18.600000000000001</v>
      </c>
      <c r="AJ369" s="23">
        <v>40.9</v>
      </c>
      <c r="AK369" s="23">
        <v>1.6</v>
      </c>
      <c r="AL369" s="23">
        <v>42.9</v>
      </c>
      <c r="AM369" s="23">
        <v>15.2</v>
      </c>
      <c r="AN369" s="23">
        <v>18.2</v>
      </c>
      <c r="AO369" s="23">
        <v>15.1</v>
      </c>
      <c r="AP369" s="23">
        <v>2.8</v>
      </c>
      <c r="AQ369" s="23">
        <v>1.8</v>
      </c>
      <c r="AR369" s="23">
        <v>2.8</v>
      </c>
      <c r="AS369" s="23">
        <v>90.5</v>
      </c>
      <c r="AT369" s="23">
        <v>80.599999999999994</v>
      </c>
      <c r="AU369" s="23">
        <v>91</v>
      </c>
    </row>
    <row r="370" spans="1:47" ht="15" x14ac:dyDescent="0.35">
      <c r="A370" s="13" t="s">
        <v>1486</v>
      </c>
      <c r="B370" s="45" t="s">
        <v>364</v>
      </c>
      <c r="C370" s="23">
        <v>20</v>
      </c>
      <c r="D370" s="23">
        <v>7.6</v>
      </c>
      <c r="E370" s="23">
        <v>20.9</v>
      </c>
      <c r="F370" s="23">
        <v>80.3</v>
      </c>
      <c r="G370" s="23">
        <v>50.2</v>
      </c>
      <c r="H370" s="23">
        <v>82.4</v>
      </c>
      <c r="I370" s="23">
        <v>1.7</v>
      </c>
      <c r="J370" s="23">
        <v>2</v>
      </c>
      <c r="K370" s="23">
        <v>1.6</v>
      </c>
      <c r="L370" s="23">
        <v>7.8</v>
      </c>
      <c r="M370" s="23">
        <v>3.2</v>
      </c>
      <c r="N370" s="23">
        <v>8.1</v>
      </c>
      <c r="O370" s="23">
        <v>43.1</v>
      </c>
      <c r="P370" s="23">
        <v>41.2</v>
      </c>
      <c r="Q370" s="23">
        <v>43.2</v>
      </c>
      <c r="R370" s="23">
        <v>6.1</v>
      </c>
      <c r="S370" s="23">
        <v>8.4</v>
      </c>
      <c r="T370" s="23">
        <v>6</v>
      </c>
      <c r="U370" s="23">
        <v>30.5</v>
      </c>
      <c r="V370" s="23">
        <v>9.6</v>
      </c>
      <c r="W370" s="23">
        <v>32</v>
      </c>
      <c r="X370" s="23">
        <v>7.7</v>
      </c>
      <c r="Y370" s="23">
        <v>1.8</v>
      </c>
      <c r="Z370" s="23">
        <v>8.1</v>
      </c>
      <c r="AA370" s="23">
        <v>3.3</v>
      </c>
      <c r="AB370" s="23">
        <v>3</v>
      </c>
      <c r="AC370" s="23">
        <v>3.4</v>
      </c>
      <c r="AD370" s="23">
        <v>43.6</v>
      </c>
      <c r="AE370" s="23">
        <v>3.2</v>
      </c>
      <c r="AF370" s="23">
        <v>46.5</v>
      </c>
      <c r="AG370" s="23">
        <v>20.2</v>
      </c>
      <c r="AH370" s="23">
        <v>11.1</v>
      </c>
      <c r="AI370" s="23">
        <v>20.9</v>
      </c>
      <c r="AJ370" s="23">
        <v>59.2</v>
      </c>
      <c r="AK370" s="23">
        <v>3.5</v>
      </c>
      <c r="AL370" s="23">
        <v>63.2</v>
      </c>
      <c r="AM370" s="23">
        <v>9.9</v>
      </c>
      <c r="AN370" s="23">
        <v>13.9</v>
      </c>
      <c r="AO370" s="23">
        <v>9.6</v>
      </c>
      <c r="AP370" s="23">
        <v>3.6</v>
      </c>
      <c r="AQ370" s="23">
        <v>0.3</v>
      </c>
      <c r="AR370" s="23">
        <v>3.8</v>
      </c>
      <c r="AS370" s="23">
        <v>94.3</v>
      </c>
      <c r="AT370" s="23">
        <v>86.6</v>
      </c>
      <c r="AU370" s="23">
        <v>94.9</v>
      </c>
    </row>
    <row r="371" spans="1:47" ht="15" x14ac:dyDescent="0.35">
      <c r="A371" s="13" t="s">
        <v>1487</v>
      </c>
      <c r="B371" s="45" t="s">
        <v>365</v>
      </c>
      <c r="C371" s="23">
        <v>21.6</v>
      </c>
      <c r="D371" s="23">
        <v>9.8000000000000007</v>
      </c>
      <c r="E371" s="23">
        <v>22.4</v>
      </c>
      <c r="F371" s="23">
        <v>72.8</v>
      </c>
      <c r="G371" s="23">
        <v>39.5</v>
      </c>
      <c r="H371" s="23">
        <v>75</v>
      </c>
      <c r="I371" s="23">
        <v>3.3</v>
      </c>
      <c r="J371" s="23">
        <v>2</v>
      </c>
      <c r="K371" s="23">
        <v>3.4</v>
      </c>
      <c r="L371" s="23">
        <v>11.5</v>
      </c>
      <c r="M371" s="23">
        <v>6.3</v>
      </c>
      <c r="N371" s="23">
        <v>11.9</v>
      </c>
      <c r="O371" s="23">
        <v>45.9</v>
      </c>
      <c r="P371" s="23">
        <v>38.200000000000003</v>
      </c>
      <c r="Q371" s="23">
        <v>46.5</v>
      </c>
      <c r="R371" s="23">
        <v>11.5</v>
      </c>
      <c r="S371" s="23">
        <v>11.4</v>
      </c>
      <c r="T371" s="23">
        <v>11.5</v>
      </c>
      <c r="U371" s="23">
        <v>30.5</v>
      </c>
      <c r="V371" s="23">
        <v>24.7</v>
      </c>
      <c r="W371" s="23">
        <v>30.8</v>
      </c>
      <c r="X371" s="23">
        <v>7.2</v>
      </c>
      <c r="Y371" s="23">
        <v>1.5</v>
      </c>
      <c r="Z371" s="23">
        <v>7.6</v>
      </c>
      <c r="AA371" s="23">
        <v>2.9</v>
      </c>
      <c r="AB371" s="23">
        <v>1.6</v>
      </c>
      <c r="AC371" s="23">
        <v>3</v>
      </c>
      <c r="AD371" s="23">
        <v>49.2</v>
      </c>
      <c r="AE371" s="23">
        <v>10.8</v>
      </c>
      <c r="AF371" s="23">
        <v>51.8</v>
      </c>
      <c r="AG371" s="23">
        <v>20</v>
      </c>
      <c r="AH371" s="23">
        <v>8.8000000000000007</v>
      </c>
      <c r="AI371" s="23">
        <v>20.8</v>
      </c>
      <c r="AJ371" s="23">
        <v>15.9</v>
      </c>
      <c r="AK371" s="23">
        <v>3.2</v>
      </c>
      <c r="AL371" s="23">
        <v>16.8</v>
      </c>
      <c r="AM371" s="23">
        <v>13.3</v>
      </c>
      <c r="AN371" s="23">
        <v>22.3</v>
      </c>
      <c r="AO371" s="23">
        <v>12.7</v>
      </c>
      <c r="AP371" s="23">
        <v>4.9000000000000004</v>
      </c>
      <c r="AQ371" s="23">
        <v>1.2</v>
      </c>
      <c r="AR371" s="23">
        <v>5.2</v>
      </c>
      <c r="AS371" s="23">
        <v>92.8</v>
      </c>
      <c r="AT371" s="23">
        <v>83.9</v>
      </c>
      <c r="AU371" s="23">
        <v>93.4</v>
      </c>
    </row>
    <row r="372" spans="1:47" ht="15" x14ac:dyDescent="0.35">
      <c r="A372" s="13" t="s">
        <v>1488</v>
      </c>
      <c r="B372" s="45" t="s">
        <v>366</v>
      </c>
      <c r="C372" s="23">
        <v>13.6</v>
      </c>
      <c r="D372" s="23">
        <v>6.4</v>
      </c>
      <c r="E372" s="23">
        <v>15.5</v>
      </c>
      <c r="F372" s="23">
        <v>55.7</v>
      </c>
      <c r="G372" s="23">
        <v>35.5</v>
      </c>
      <c r="H372" s="23">
        <v>61</v>
      </c>
      <c r="I372" s="23">
        <v>1.6</v>
      </c>
      <c r="J372" s="23">
        <v>1.1000000000000001</v>
      </c>
      <c r="K372" s="23">
        <v>1.8</v>
      </c>
      <c r="L372" s="23">
        <v>5.4</v>
      </c>
      <c r="M372" s="23">
        <v>4</v>
      </c>
      <c r="N372" s="23">
        <v>5.8</v>
      </c>
      <c r="O372" s="23">
        <v>40.200000000000003</v>
      </c>
      <c r="P372" s="23">
        <v>37.1</v>
      </c>
      <c r="Q372" s="23">
        <v>41.1</v>
      </c>
      <c r="R372" s="23">
        <v>7.3</v>
      </c>
      <c r="S372" s="23">
        <v>10.3</v>
      </c>
      <c r="T372" s="23">
        <v>6.5</v>
      </c>
      <c r="U372" s="23">
        <v>18.399999999999999</v>
      </c>
      <c r="V372" s="23">
        <v>12.6</v>
      </c>
      <c r="W372" s="23">
        <v>19.899999999999999</v>
      </c>
      <c r="X372" s="23">
        <v>3</v>
      </c>
      <c r="Y372" s="23">
        <v>1.4</v>
      </c>
      <c r="Z372" s="23">
        <v>3.4</v>
      </c>
      <c r="AA372" s="23">
        <v>12.7</v>
      </c>
      <c r="AB372" s="23">
        <v>5.8</v>
      </c>
      <c r="AC372" s="23">
        <v>14.5</v>
      </c>
      <c r="AD372" s="23">
        <v>36.700000000000003</v>
      </c>
      <c r="AE372" s="23">
        <v>4.0999999999999996</v>
      </c>
      <c r="AF372" s="23">
        <v>45.2</v>
      </c>
      <c r="AG372" s="23">
        <v>17.100000000000001</v>
      </c>
      <c r="AH372" s="23">
        <v>12.2</v>
      </c>
      <c r="AI372" s="23">
        <v>18.3</v>
      </c>
      <c r="AJ372" s="23">
        <v>28.7</v>
      </c>
      <c r="AK372" s="23">
        <v>5</v>
      </c>
      <c r="AL372" s="23">
        <v>34.9</v>
      </c>
      <c r="AM372" s="23">
        <v>12.8</v>
      </c>
      <c r="AN372" s="23">
        <v>15.6</v>
      </c>
      <c r="AO372" s="23">
        <v>12.1</v>
      </c>
      <c r="AP372" s="23">
        <v>1.9</v>
      </c>
      <c r="AQ372" s="23">
        <v>0.2</v>
      </c>
      <c r="AR372" s="23">
        <v>2.2999999999999998</v>
      </c>
      <c r="AS372" s="23">
        <v>86.8</v>
      </c>
      <c r="AT372" s="23">
        <v>82.1</v>
      </c>
      <c r="AU372" s="23">
        <v>88</v>
      </c>
    </row>
    <row r="373" spans="1:47" ht="15" x14ac:dyDescent="0.35">
      <c r="A373" s="13" t="s">
        <v>1489</v>
      </c>
      <c r="B373" s="45" t="s">
        <v>367</v>
      </c>
      <c r="C373" s="23">
        <v>15.5</v>
      </c>
      <c r="D373" s="23">
        <v>12.8</v>
      </c>
      <c r="E373" s="23">
        <v>19</v>
      </c>
      <c r="F373" s="23">
        <v>62.7</v>
      </c>
      <c r="G373" s="23">
        <v>55.4</v>
      </c>
      <c r="H373" s="23">
        <v>72</v>
      </c>
      <c r="I373" s="23">
        <v>1.2</v>
      </c>
      <c r="J373" s="23">
        <v>1.3</v>
      </c>
      <c r="K373" s="23">
        <v>1.2</v>
      </c>
      <c r="L373" s="23">
        <v>5.6</v>
      </c>
      <c r="M373" s="23">
        <v>3.8</v>
      </c>
      <c r="N373" s="23">
        <v>7.8</v>
      </c>
      <c r="O373" s="23">
        <v>33.6</v>
      </c>
      <c r="P373" s="23">
        <v>32.299999999999997</v>
      </c>
      <c r="Q373" s="23">
        <v>35.1</v>
      </c>
      <c r="R373" s="23">
        <v>9.3000000000000007</v>
      </c>
      <c r="S373" s="23">
        <v>12.4</v>
      </c>
      <c r="T373" s="23">
        <v>5.5</v>
      </c>
      <c r="U373" s="23">
        <v>11.7</v>
      </c>
      <c r="V373" s="23">
        <v>1.6</v>
      </c>
      <c r="W373" s="23">
        <v>24.4</v>
      </c>
      <c r="X373" s="23">
        <v>4.5999999999999996</v>
      </c>
      <c r="Y373" s="23">
        <v>3.2</v>
      </c>
      <c r="Z373" s="23">
        <v>6.3</v>
      </c>
      <c r="AA373" s="23">
        <v>7.7</v>
      </c>
      <c r="AB373" s="23">
        <v>4.2</v>
      </c>
      <c r="AC373" s="23">
        <v>12.1</v>
      </c>
      <c r="AD373" s="23">
        <v>26.3</v>
      </c>
      <c r="AE373" s="23">
        <v>5.3</v>
      </c>
      <c r="AF373" s="23">
        <v>52.9</v>
      </c>
      <c r="AG373" s="23">
        <v>14.6</v>
      </c>
      <c r="AH373" s="23">
        <v>12</v>
      </c>
      <c r="AI373" s="23">
        <v>17.8</v>
      </c>
      <c r="AJ373" s="23">
        <v>17.8</v>
      </c>
      <c r="AK373" s="23">
        <v>1.3</v>
      </c>
      <c r="AL373" s="23">
        <v>38.700000000000003</v>
      </c>
      <c r="AM373" s="23">
        <v>14.6</v>
      </c>
      <c r="AN373" s="23">
        <v>17.899999999999999</v>
      </c>
      <c r="AO373" s="23">
        <v>10.6</v>
      </c>
      <c r="AP373" s="23">
        <v>2.2999999999999998</v>
      </c>
      <c r="AQ373" s="23">
        <v>1.2</v>
      </c>
      <c r="AR373" s="23">
        <v>3.7</v>
      </c>
      <c r="AS373" s="23">
        <v>89</v>
      </c>
      <c r="AT373" s="23">
        <v>84.8</v>
      </c>
      <c r="AU373" s="23">
        <v>94.2</v>
      </c>
    </row>
    <row r="374" spans="1:47" ht="15" x14ac:dyDescent="0.35">
      <c r="A374" s="13" t="s">
        <v>1490</v>
      </c>
      <c r="B374" s="45" t="s">
        <v>368</v>
      </c>
      <c r="C374" s="23">
        <v>18.399999999999999</v>
      </c>
      <c r="D374" s="23">
        <v>10.6</v>
      </c>
      <c r="E374" s="23">
        <v>18.899999999999999</v>
      </c>
      <c r="F374" s="23">
        <v>80.099999999999994</v>
      </c>
      <c r="G374" s="23">
        <v>54.1</v>
      </c>
      <c r="H374" s="23">
        <v>82.1</v>
      </c>
      <c r="I374" s="23">
        <v>1.8</v>
      </c>
      <c r="J374" s="23">
        <v>1.1000000000000001</v>
      </c>
      <c r="K374" s="23">
        <v>1.8</v>
      </c>
      <c r="L374" s="23">
        <v>9.9</v>
      </c>
      <c r="M374" s="23">
        <v>5.3</v>
      </c>
      <c r="N374" s="23">
        <v>10.3</v>
      </c>
      <c r="O374" s="23">
        <v>40</v>
      </c>
      <c r="P374" s="23">
        <v>42.5</v>
      </c>
      <c r="Q374" s="23">
        <v>39.799999999999997</v>
      </c>
      <c r="R374" s="23">
        <v>5.5</v>
      </c>
      <c r="S374" s="23">
        <v>10.8</v>
      </c>
      <c r="T374" s="23">
        <v>5.0999999999999996</v>
      </c>
      <c r="U374" s="23">
        <v>23.3</v>
      </c>
      <c r="V374" s="23">
        <v>16</v>
      </c>
      <c r="W374" s="23">
        <v>23.8</v>
      </c>
      <c r="X374" s="23">
        <v>5.5</v>
      </c>
      <c r="Y374" s="23">
        <v>1.9</v>
      </c>
      <c r="Z374" s="23">
        <v>5.7</v>
      </c>
      <c r="AA374" s="23">
        <v>5.9</v>
      </c>
      <c r="AB374" s="23">
        <v>11.7</v>
      </c>
      <c r="AC374" s="23">
        <v>5.4</v>
      </c>
      <c r="AD374" s="23">
        <v>33.5</v>
      </c>
      <c r="AE374" s="23">
        <v>9</v>
      </c>
      <c r="AF374" s="23">
        <v>35.299999999999997</v>
      </c>
      <c r="AG374" s="23">
        <v>15.2</v>
      </c>
      <c r="AH374" s="23">
        <v>9.6</v>
      </c>
      <c r="AI374" s="23">
        <v>15.7</v>
      </c>
      <c r="AJ374" s="23">
        <v>29</v>
      </c>
      <c r="AK374" s="23">
        <v>2.8</v>
      </c>
      <c r="AL374" s="23">
        <v>31</v>
      </c>
      <c r="AM374" s="23">
        <v>10.199999999999999</v>
      </c>
      <c r="AN374" s="23">
        <v>14.5</v>
      </c>
      <c r="AO374" s="23">
        <v>9.9</v>
      </c>
      <c r="AP374" s="23">
        <v>2.7</v>
      </c>
      <c r="AQ374" s="23">
        <v>1.5</v>
      </c>
      <c r="AR374" s="23">
        <v>2.8</v>
      </c>
      <c r="AS374" s="23">
        <v>94.3</v>
      </c>
      <c r="AT374" s="23">
        <v>88.4</v>
      </c>
      <c r="AU374" s="23">
        <v>94.8</v>
      </c>
    </row>
    <row r="375" spans="1:47" ht="15" x14ac:dyDescent="0.35">
      <c r="A375" s="13" t="s">
        <v>1491</v>
      </c>
      <c r="B375" s="45" t="s">
        <v>344</v>
      </c>
      <c r="C375" s="23">
        <v>16</v>
      </c>
      <c r="D375" s="23">
        <v>10</v>
      </c>
      <c r="E375" s="23">
        <v>17.899999999999999</v>
      </c>
      <c r="F375" s="23">
        <v>77.2</v>
      </c>
      <c r="G375" s="23">
        <v>55.3</v>
      </c>
      <c r="H375" s="23">
        <v>83.9</v>
      </c>
      <c r="I375" s="23">
        <v>0.5</v>
      </c>
      <c r="J375" s="23">
        <v>0.5</v>
      </c>
      <c r="K375" s="23">
        <v>0.6</v>
      </c>
      <c r="L375" s="23">
        <v>4.7</v>
      </c>
      <c r="M375" s="23">
        <v>6.2</v>
      </c>
      <c r="N375" s="23">
        <v>4.2</v>
      </c>
      <c r="O375" s="23">
        <v>38.200000000000003</v>
      </c>
      <c r="P375" s="23">
        <v>42.2</v>
      </c>
      <c r="Q375" s="23">
        <v>36.9</v>
      </c>
      <c r="R375" s="23">
        <v>7</v>
      </c>
      <c r="S375" s="23">
        <v>12.6</v>
      </c>
      <c r="T375" s="23">
        <v>5.3</v>
      </c>
      <c r="U375" s="23">
        <v>16.3</v>
      </c>
      <c r="V375" s="23">
        <v>5</v>
      </c>
      <c r="W375" s="23">
        <v>19.8</v>
      </c>
      <c r="X375" s="23">
        <v>5.9</v>
      </c>
      <c r="Y375" s="23">
        <v>2.5</v>
      </c>
      <c r="Z375" s="23">
        <v>6.9</v>
      </c>
      <c r="AA375" s="23">
        <v>0.4</v>
      </c>
      <c r="AB375" s="23">
        <v>0.5</v>
      </c>
      <c r="AC375" s="23">
        <v>0.4</v>
      </c>
      <c r="AD375" s="23">
        <v>18.3</v>
      </c>
      <c r="AE375" s="23">
        <v>4.0999999999999996</v>
      </c>
      <c r="AF375" s="23">
        <v>22.7</v>
      </c>
      <c r="AG375" s="23">
        <v>18.399999999999999</v>
      </c>
      <c r="AH375" s="23">
        <v>17.100000000000001</v>
      </c>
      <c r="AI375" s="23">
        <v>18.8</v>
      </c>
      <c r="AJ375" s="23">
        <v>9.8000000000000007</v>
      </c>
      <c r="AK375" s="23">
        <v>1.1000000000000001</v>
      </c>
      <c r="AL375" s="23">
        <v>12.5</v>
      </c>
      <c r="AM375" s="23">
        <v>7.5</v>
      </c>
      <c r="AN375" s="23">
        <v>12.1</v>
      </c>
      <c r="AO375" s="23">
        <v>6.1</v>
      </c>
      <c r="AP375" s="23">
        <v>3</v>
      </c>
      <c r="AQ375" s="23">
        <v>1.1000000000000001</v>
      </c>
      <c r="AR375" s="23">
        <v>3.6</v>
      </c>
      <c r="AS375" s="23">
        <v>95.7</v>
      </c>
      <c r="AT375" s="23">
        <v>90.2</v>
      </c>
      <c r="AU375" s="23">
        <v>97.4</v>
      </c>
    </row>
    <row r="376" spans="1:47" ht="15" x14ac:dyDescent="0.35">
      <c r="A376" s="13" t="s">
        <v>1492</v>
      </c>
      <c r="B376" s="45" t="s">
        <v>369</v>
      </c>
      <c r="C376" s="23">
        <v>8.5</v>
      </c>
      <c r="D376" s="23">
        <v>6.1</v>
      </c>
      <c r="E376" s="23">
        <v>9.6999999999999993</v>
      </c>
      <c r="F376" s="23">
        <v>43.5</v>
      </c>
      <c r="G376" s="23">
        <v>38.4</v>
      </c>
      <c r="H376" s="23">
        <v>46</v>
      </c>
      <c r="I376" s="23">
        <v>1.6</v>
      </c>
      <c r="J376" s="23">
        <v>1</v>
      </c>
      <c r="K376" s="23">
        <v>1.8</v>
      </c>
      <c r="L376" s="23">
        <v>3.3</v>
      </c>
      <c r="M376" s="23">
        <v>3</v>
      </c>
      <c r="N376" s="23">
        <v>3.5</v>
      </c>
      <c r="O376" s="23">
        <v>41.9</v>
      </c>
      <c r="P376" s="23">
        <v>42.6</v>
      </c>
      <c r="Q376" s="23">
        <v>41.5</v>
      </c>
      <c r="R376" s="23">
        <v>4.7</v>
      </c>
      <c r="S376" s="23">
        <v>9.6</v>
      </c>
      <c r="T376" s="23">
        <v>2.2000000000000002</v>
      </c>
      <c r="U376" s="23">
        <v>6.8</v>
      </c>
      <c r="V376" s="23">
        <v>4.3</v>
      </c>
      <c r="W376" s="23">
        <v>8.1</v>
      </c>
      <c r="X376" s="23">
        <v>1.8</v>
      </c>
      <c r="Y376" s="23">
        <v>1.5</v>
      </c>
      <c r="Z376" s="23">
        <v>1.9</v>
      </c>
      <c r="AA376" s="23">
        <v>1</v>
      </c>
      <c r="AB376" s="23">
        <v>0.7</v>
      </c>
      <c r="AC376" s="23">
        <v>1.1000000000000001</v>
      </c>
      <c r="AD376" s="23">
        <v>5.8</v>
      </c>
      <c r="AE376" s="23">
        <v>1.9</v>
      </c>
      <c r="AF376" s="23">
        <v>7.7</v>
      </c>
      <c r="AG376" s="23">
        <v>16.5</v>
      </c>
      <c r="AH376" s="23">
        <v>16</v>
      </c>
      <c r="AI376" s="23">
        <v>16.8</v>
      </c>
      <c r="AJ376" s="23">
        <v>7.2</v>
      </c>
      <c r="AK376" s="23">
        <v>1.1000000000000001</v>
      </c>
      <c r="AL376" s="23">
        <v>10.3</v>
      </c>
      <c r="AM376" s="23">
        <v>18.100000000000001</v>
      </c>
      <c r="AN376" s="23">
        <v>18.3</v>
      </c>
      <c r="AO376" s="23">
        <v>18</v>
      </c>
      <c r="AP376" s="23">
        <v>0.4</v>
      </c>
      <c r="AQ376" s="23">
        <v>0.8</v>
      </c>
      <c r="AR376" s="23">
        <v>0.2</v>
      </c>
      <c r="AS376" s="23">
        <v>79.8</v>
      </c>
      <c r="AT376" s="23">
        <v>83.1</v>
      </c>
      <c r="AU376" s="23">
        <v>78.2</v>
      </c>
    </row>
    <row r="377" spans="1:47" ht="15" x14ac:dyDescent="0.35">
      <c r="A377" s="13" t="s">
        <v>1493</v>
      </c>
      <c r="B377" s="45" t="s">
        <v>370</v>
      </c>
      <c r="C377" s="23">
        <v>28.8</v>
      </c>
      <c r="D377" s="23">
        <v>23.6</v>
      </c>
      <c r="E377" s="23">
        <v>36</v>
      </c>
      <c r="F377" s="23">
        <v>67.2</v>
      </c>
      <c r="G377" s="23">
        <v>54.3</v>
      </c>
      <c r="H377" s="23">
        <v>85</v>
      </c>
      <c r="I377" s="23">
        <v>10.9</v>
      </c>
      <c r="J377" s="23">
        <v>7.8</v>
      </c>
      <c r="K377" s="23">
        <v>15.2</v>
      </c>
      <c r="L377" s="23">
        <v>1.4</v>
      </c>
      <c r="M377" s="23">
        <v>1.5</v>
      </c>
      <c r="N377" s="23">
        <v>1.3</v>
      </c>
      <c r="O377" s="23">
        <v>48.1</v>
      </c>
      <c r="P377" s="23">
        <v>42.4</v>
      </c>
      <c r="Q377" s="23">
        <v>56</v>
      </c>
      <c r="R377" s="23">
        <v>9.6</v>
      </c>
      <c r="S377" s="23">
        <v>10.8</v>
      </c>
      <c r="T377" s="23">
        <v>7.9</v>
      </c>
      <c r="U377" s="23">
        <v>82.2</v>
      </c>
      <c r="V377" s="23">
        <v>82.5</v>
      </c>
      <c r="W377" s="23">
        <v>81.8</v>
      </c>
      <c r="X377" s="23">
        <v>8.1999999999999993</v>
      </c>
      <c r="Y377" s="23">
        <v>6.1</v>
      </c>
      <c r="Z377" s="23">
        <v>11.1</v>
      </c>
      <c r="AA377" s="23">
        <v>32.1</v>
      </c>
      <c r="AB377" s="23">
        <v>54.6</v>
      </c>
      <c r="AC377" s="23">
        <v>1</v>
      </c>
      <c r="AD377" s="23">
        <v>1.8</v>
      </c>
      <c r="AE377" s="23">
        <v>0.3</v>
      </c>
      <c r="AF377" s="23">
        <v>4</v>
      </c>
      <c r="AG377" s="23">
        <v>33.4</v>
      </c>
      <c r="AH377" s="23">
        <v>28.5</v>
      </c>
      <c r="AI377" s="23">
        <v>40.200000000000003</v>
      </c>
      <c r="AJ377" s="23">
        <v>78.7</v>
      </c>
      <c r="AK377" s="23">
        <v>80.5</v>
      </c>
      <c r="AL377" s="23">
        <v>76.3</v>
      </c>
      <c r="AM377" s="23">
        <v>30.8</v>
      </c>
      <c r="AN377" s="23">
        <v>28.6</v>
      </c>
      <c r="AO377" s="23">
        <v>33.700000000000003</v>
      </c>
      <c r="AP377" s="23">
        <v>3.3</v>
      </c>
      <c r="AQ377" s="23">
        <v>2.1</v>
      </c>
      <c r="AR377" s="23">
        <v>5</v>
      </c>
      <c r="AS377" s="23">
        <v>93.4</v>
      </c>
      <c r="AT377" s="23">
        <v>90.8</v>
      </c>
      <c r="AU377" s="23">
        <v>96.9</v>
      </c>
    </row>
    <row r="378" spans="1:47" ht="15" x14ac:dyDescent="0.35">
      <c r="A378" s="13" t="s">
        <v>1494</v>
      </c>
      <c r="B378" s="45" t="s">
        <v>371</v>
      </c>
      <c r="C378" s="23">
        <v>17.5</v>
      </c>
      <c r="D378" s="23">
        <v>6.1</v>
      </c>
      <c r="E378" s="23">
        <v>18.100000000000001</v>
      </c>
      <c r="F378" s="23">
        <v>72.2</v>
      </c>
      <c r="G378" s="23">
        <v>37.1</v>
      </c>
      <c r="H378" s="23">
        <v>74</v>
      </c>
      <c r="I378" s="23">
        <v>2.2999999999999998</v>
      </c>
      <c r="J378" s="23">
        <v>2.7</v>
      </c>
      <c r="K378" s="23">
        <v>2.2000000000000002</v>
      </c>
      <c r="L378" s="23">
        <v>16.100000000000001</v>
      </c>
      <c r="M378" s="23">
        <v>6.7</v>
      </c>
      <c r="N378" s="23">
        <v>16.600000000000001</v>
      </c>
      <c r="O378" s="23">
        <v>53.8</v>
      </c>
      <c r="P378" s="23">
        <v>33.9</v>
      </c>
      <c r="Q378" s="23">
        <v>54.8</v>
      </c>
      <c r="R378" s="23">
        <v>5.8</v>
      </c>
      <c r="S378" s="23">
        <v>6.7</v>
      </c>
      <c r="T378" s="23">
        <v>5.7</v>
      </c>
      <c r="U378" s="23">
        <v>30.3</v>
      </c>
      <c r="V378" s="23">
        <v>12.4</v>
      </c>
      <c r="W378" s="23">
        <v>31.2</v>
      </c>
      <c r="X378" s="23">
        <v>5.5</v>
      </c>
      <c r="Y378" s="23">
        <v>1.1000000000000001</v>
      </c>
      <c r="Z378" s="23">
        <v>5.7</v>
      </c>
      <c r="AA378" s="23">
        <v>1.6</v>
      </c>
      <c r="AB378" s="23">
        <v>1.8</v>
      </c>
      <c r="AC378" s="23">
        <v>1.6</v>
      </c>
      <c r="AD378" s="23">
        <v>48.7</v>
      </c>
      <c r="AE378" s="23">
        <v>4.9000000000000004</v>
      </c>
      <c r="AF378" s="23">
        <v>51</v>
      </c>
      <c r="AG378" s="23">
        <v>21.7</v>
      </c>
      <c r="AH378" s="23">
        <v>8.5</v>
      </c>
      <c r="AI378" s="23">
        <v>22.4</v>
      </c>
      <c r="AJ378" s="23">
        <v>24.5</v>
      </c>
      <c r="AK378" s="23">
        <v>8.5</v>
      </c>
      <c r="AL378" s="23">
        <v>25.3</v>
      </c>
      <c r="AM378" s="23">
        <v>13.9</v>
      </c>
      <c r="AN378" s="23">
        <v>21.1</v>
      </c>
      <c r="AO378" s="23">
        <v>13.6</v>
      </c>
      <c r="AP378" s="23">
        <v>3.4</v>
      </c>
      <c r="AQ378" s="23">
        <v>0.9</v>
      </c>
      <c r="AR378" s="23">
        <v>3.5</v>
      </c>
      <c r="AS378" s="23">
        <v>92.3</v>
      </c>
      <c r="AT378" s="23">
        <v>84.7</v>
      </c>
      <c r="AU378" s="23">
        <v>92.7</v>
      </c>
    </row>
    <row r="379" spans="1:47" ht="15" x14ac:dyDescent="0.35">
      <c r="A379" s="13" t="s">
        <v>1495</v>
      </c>
      <c r="B379" s="45" t="s">
        <v>372</v>
      </c>
      <c r="C379" s="23">
        <v>21.7</v>
      </c>
      <c r="D379" s="23">
        <v>6.7</v>
      </c>
      <c r="E379" s="23">
        <v>23.5</v>
      </c>
      <c r="F379" s="23">
        <v>67.400000000000006</v>
      </c>
      <c r="G379" s="23">
        <v>34.9</v>
      </c>
      <c r="H379" s="23">
        <v>71.3</v>
      </c>
      <c r="I379" s="23">
        <v>1.8</v>
      </c>
      <c r="J379" s="23">
        <v>0.2</v>
      </c>
      <c r="K379" s="23">
        <v>2</v>
      </c>
      <c r="L379" s="23">
        <v>10.8</v>
      </c>
      <c r="M379" s="23">
        <v>13.1</v>
      </c>
      <c r="N379" s="23">
        <v>10.5</v>
      </c>
      <c r="O379" s="23">
        <v>32.9</v>
      </c>
      <c r="P379" s="23">
        <v>30.1</v>
      </c>
      <c r="Q379" s="23">
        <v>33.200000000000003</v>
      </c>
      <c r="R379" s="23">
        <v>6.8</v>
      </c>
      <c r="S379" s="23">
        <v>7.9</v>
      </c>
      <c r="T379" s="23">
        <v>6.6</v>
      </c>
      <c r="U379" s="23">
        <v>24.4</v>
      </c>
      <c r="V379" s="23">
        <v>5.5</v>
      </c>
      <c r="W379" s="23">
        <v>26.6</v>
      </c>
      <c r="X379" s="23">
        <v>5.5</v>
      </c>
      <c r="Y379" s="23">
        <v>1.1000000000000001</v>
      </c>
      <c r="Z379" s="23">
        <v>6.1</v>
      </c>
      <c r="AA379" s="23">
        <v>1.1000000000000001</v>
      </c>
      <c r="AB379" s="23">
        <v>1.1000000000000001</v>
      </c>
      <c r="AC379" s="23">
        <v>1.1000000000000001</v>
      </c>
      <c r="AD379" s="23">
        <v>51.9</v>
      </c>
      <c r="AE379" s="23">
        <v>6.7</v>
      </c>
      <c r="AF379" s="23">
        <v>57.3</v>
      </c>
      <c r="AG379" s="23">
        <v>21.1</v>
      </c>
      <c r="AH379" s="23">
        <v>12.4</v>
      </c>
      <c r="AI379" s="23">
        <v>22.1</v>
      </c>
      <c r="AJ379" s="23">
        <v>23.1</v>
      </c>
      <c r="AK379" s="23">
        <v>5</v>
      </c>
      <c r="AL379" s="23">
        <v>25.3</v>
      </c>
      <c r="AM379" s="23">
        <v>9.6999999999999993</v>
      </c>
      <c r="AN379" s="23">
        <v>13.9</v>
      </c>
      <c r="AO379" s="23">
        <v>9.1999999999999993</v>
      </c>
      <c r="AP379" s="23">
        <v>5.3</v>
      </c>
      <c r="AQ379" s="23">
        <v>1.7</v>
      </c>
      <c r="AR379" s="23">
        <v>5.7</v>
      </c>
      <c r="AS379" s="23">
        <v>93.4</v>
      </c>
      <c r="AT379" s="23">
        <v>81</v>
      </c>
      <c r="AU379" s="23">
        <v>94.9</v>
      </c>
    </row>
    <row r="380" spans="1:47" ht="15" x14ac:dyDescent="0.35">
      <c r="A380" s="13" t="s">
        <v>1496</v>
      </c>
      <c r="B380" s="45" t="s">
        <v>373</v>
      </c>
      <c r="C380" s="23">
        <v>16.7</v>
      </c>
      <c r="D380" s="23">
        <v>11.9</v>
      </c>
      <c r="E380" s="23">
        <v>17.7</v>
      </c>
      <c r="F380" s="23">
        <v>71.7</v>
      </c>
      <c r="G380" s="23">
        <v>50.5</v>
      </c>
      <c r="H380" s="23">
        <v>75.900000000000006</v>
      </c>
      <c r="I380" s="23">
        <v>1.2</v>
      </c>
      <c r="J380" s="23">
        <v>0.6</v>
      </c>
      <c r="K380" s="23">
        <v>1.3</v>
      </c>
      <c r="L380" s="23">
        <v>5.4</v>
      </c>
      <c r="M380" s="23">
        <v>1</v>
      </c>
      <c r="N380" s="23">
        <v>6.3</v>
      </c>
      <c r="O380" s="23">
        <v>60.3</v>
      </c>
      <c r="P380" s="23">
        <v>70</v>
      </c>
      <c r="Q380" s="23">
        <v>58.4</v>
      </c>
      <c r="R380" s="23">
        <v>8.1</v>
      </c>
      <c r="S380" s="23">
        <v>16.899999999999999</v>
      </c>
      <c r="T380" s="23">
        <v>6.3</v>
      </c>
      <c r="U380" s="23">
        <v>31.6</v>
      </c>
      <c r="V380" s="23">
        <v>30.8</v>
      </c>
      <c r="W380" s="23">
        <v>31.8</v>
      </c>
      <c r="X380" s="23">
        <v>3.1</v>
      </c>
      <c r="Y380" s="23">
        <v>1.8</v>
      </c>
      <c r="Z380" s="23">
        <v>3.4</v>
      </c>
      <c r="AA380" s="23">
        <v>6.2</v>
      </c>
      <c r="AB380" s="23">
        <v>8.9</v>
      </c>
      <c r="AC380" s="23">
        <v>5.7</v>
      </c>
      <c r="AD380" s="23">
        <v>60</v>
      </c>
      <c r="AE380" s="23">
        <v>28.9</v>
      </c>
      <c r="AF380" s="23">
        <v>66.2</v>
      </c>
      <c r="AG380" s="23">
        <v>14.6</v>
      </c>
      <c r="AH380" s="23">
        <v>9.6</v>
      </c>
      <c r="AI380" s="23">
        <v>15.6</v>
      </c>
      <c r="AJ380" s="23">
        <v>21.7</v>
      </c>
      <c r="AK380" s="23">
        <v>1.1000000000000001</v>
      </c>
      <c r="AL380" s="23">
        <v>25.7</v>
      </c>
      <c r="AM380" s="23">
        <v>11</v>
      </c>
      <c r="AN380" s="23">
        <v>13.5</v>
      </c>
      <c r="AO380" s="23">
        <v>10.5</v>
      </c>
      <c r="AP380" s="23">
        <v>0.9</v>
      </c>
      <c r="AQ380" s="23">
        <v>0</v>
      </c>
      <c r="AR380" s="23">
        <v>1.1000000000000001</v>
      </c>
      <c r="AS380" s="23">
        <v>94</v>
      </c>
      <c r="AT380" s="23">
        <v>93.2</v>
      </c>
      <c r="AU380" s="23">
        <v>94.2</v>
      </c>
    </row>
    <row r="381" spans="1:47" ht="15" x14ac:dyDescent="0.35">
      <c r="A381" s="13" t="s">
        <v>1497</v>
      </c>
      <c r="B381" s="45" t="s">
        <v>374</v>
      </c>
      <c r="C381" s="23">
        <v>16.899999999999999</v>
      </c>
      <c r="D381" s="23">
        <v>13.4</v>
      </c>
      <c r="E381" s="23">
        <v>17.100000000000001</v>
      </c>
      <c r="F381" s="23">
        <v>75.5</v>
      </c>
      <c r="G381" s="23">
        <v>49.1</v>
      </c>
      <c r="H381" s="23">
        <v>77.2</v>
      </c>
      <c r="I381" s="23">
        <v>1.7</v>
      </c>
      <c r="J381" s="23">
        <v>1.6</v>
      </c>
      <c r="K381" s="23">
        <v>1.7</v>
      </c>
      <c r="L381" s="23">
        <v>8.4</v>
      </c>
      <c r="M381" s="23">
        <v>3.9</v>
      </c>
      <c r="N381" s="23">
        <v>8.6999999999999993</v>
      </c>
      <c r="O381" s="23">
        <v>55.9</v>
      </c>
      <c r="P381" s="23">
        <v>49.3</v>
      </c>
      <c r="Q381" s="23">
        <v>56.3</v>
      </c>
      <c r="R381" s="23">
        <v>6.6</v>
      </c>
      <c r="S381" s="23">
        <v>7.4</v>
      </c>
      <c r="T381" s="23">
        <v>6.5</v>
      </c>
      <c r="U381" s="23">
        <v>37.700000000000003</v>
      </c>
      <c r="V381" s="23">
        <v>18</v>
      </c>
      <c r="W381" s="23">
        <v>38.9</v>
      </c>
      <c r="X381" s="23">
        <v>4.8</v>
      </c>
      <c r="Y381" s="23">
        <v>2.5</v>
      </c>
      <c r="Z381" s="23">
        <v>5</v>
      </c>
      <c r="AA381" s="23">
        <v>0.6</v>
      </c>
      <c r="AB381" s="23">
        <v>0.7</v>
      </c>
      <c r="AC381" s="23">
        <v>0.6</v>
      </c>
      <c r="AD381" s="23">
        <v>67.3</v>
      </c>
      <c r="AE381" s="23">
        <v>17.5</v>
      </c>
      <c r="AF381" s="23">
        <v>70.3</v>
      </c>
      <c r="AG381" s="23">
        <v>16.3</v>
      </c>
      <c r="AH381" s="23">
        <v>9.1999999999999993</v>
      </c>
      <c r="AI381" s="23">
        <v>16.8</v>
      </c>
      <c r="AJ381" s="23">
        <v>31.5</v>
      </c>
      <c r="AK381" s="23">
        <v>11.8</v>
      </c>
      <c r="AL381" s="23">
        <v>32.700000000000003</v>
      </c>
      <c r="AM381" s="23">
        <v>12.2</v>
      </c>
      <c r="AN381" s="23">
        <v>18.7</v>
      </c>
      <c r="AO381" s="23">
        <v>11.8</v>
      </c>
      <c r="AP381" s="23">
        <v>1.7</v>
      </c>
      <c r="AQ381" s="23">
        <v>0.9</v>
      </c>
      <c r="AR381" s="23">
        <v>1.8</v>
      </c>
      <c r="AS381" s="23">
        <v>91.3</v>
      </c>
      <c r="AT381" s="23">
        <v>79</v>
      </c>
      <c r="AU381" s="23">
        <v>92.1</v>
      </c>
    </row>
    <row r="382" spans="1:47" ht="15" x14ac:dyDescent="0.35">
      <c r="A382" s="13" t="s">
        <v>1498</v>
      </c>
      <c r="B382" s="45" t="s">
        <v>375</v>
      </c>
      <c r="C382" s="23">
        <v>27.3</v>
      </c>
      <c r="D382" s="23">
        <v>15.8</v>
      </c>
      <c r="E382" s="23">
        <v>29.1</v>
      </c>
      <c r="F382" s="23">
        <v>77.400000000000006</v>
      </c>
      <c r="G382" s="23">
        <v>47.2</v>
      </c>
      <c r="H382" s="23">
        <v>82.1</v>
      </c>
      <c r="I382" s="23">
        <v>17</v>
      </c>
      <c r="J382" s="23">
        <v>5.3</v>
      </c>
      <c r="K382" s="23">
        <v>18.8</v>
      </c>
      <c r="L382" s="23">
        <v>6.2</v>
      </c>
      <c r="M382" s="23">
        <v>5.5</v>
      </c>
      <c r="N382" s="23">
        <v>6.3</v>
      </c>
      <c r="O382" s="23">
        <v>70</v>
      </c>
      <c r="P382" s="23">
        <v>50.5</v>
      </c>
      <c r="Q382" s="23">
        <v>73</v>
      </c>
      <c r="R382" s="23">
        <v>12.1</v>
      </c>
      <c r="S382" s="23">
        <v>11</v>
      </c>
      <c r="T382" s="23">
        <v>12.3</v>
      </c>
      <c r="U382" s="23">
        <v>58.1</v>
      </c>
      <c r="V382" s="23">
        <v>27.7</v>
      </c>
      <c r="W382" s="23">
        <v>62.8</v>
      </c>
      <c r="X382" s="23">
        <v>9.8000000000000007</v>
      </c>
      <c r="Y382" s="23">
        <v>5</v>
      </c>
      <c r="Z382" s="23">
        <v>10.6</v>
      </c>
      <c r="AA382" s="23">
        <v>4.7</v>
      </c>
      <c r="AB382" s="23">
        <v>28.3</v>
      </c>
      <c r="AC382" s="23">
        <v>1</v>
      </c>
      <c r="AD382" s="23">
        <v>1.7</v>
      </c>
      <c r="AE382" s="23">
        <v>1.3</v>
      </c>
      <c r="AF382" s="23">
        <v>1.7</v>
      </c>
      <c r="AG382" s="23">
        <v>40.1</v>
      </c>
      <c r="AH382" s="23">
        <v>23.3</v>
      </c>
      <c r="AI382" s="23">
        <v>42.7</v>
      </c>
      <c r="AJ382" s="23">
        <v>84.6</v>
      </c>
      <c r="AK382" s="23">
        <v>57.6</v>
      </c>
      <c r="AL382" s="23">
        <v>88.8</v>
      </c>
      <c r="AM382" s="23">
        <v>34.6</v>
      </c>
      <c r="AN382" s="23">
        <v>26.4</v>
      </c>
      <c r="AO382" s="23">
        <v>35.799999999999997</v>
      </c>
      <c r="AP382" s="23">
        <v>2.2000000000000002</v>
      </c>
      <c r="AQ382" s="23">
        <v>1.3</v>
      </c>
      <c r="AR382" s="23">
        <v>2.4</v>
      </c>
      <c r="AS382" s="23">
        <v>94.9</v>
      </c>
      <c r="AT382" s="23">
        <v>83.7</v>
      </c>
      <c r="AU382" s="23">
        <v>96.6</v>
      </c>
    </row>
    <row r="383" spans="1:47" ht="15" x14ac:dyDescent="0.35">
      <c r="A383" s="13" t="s">
        <v>1499</v>
      </c>
      <c r="B383" s="45" t="s">
        <v>376</v>
      </c>
      <c r="C383" s="23">
        <v>19.100000000000001</v>
      </c>
      <c r="D383" s="23">
        <v>16.8</v>
      </c>
      <c r="E383" s="23">
        <v>20.3</v>
      </c>
      <c r="F383" s="23">
        <v>74.900000000000006</v>
      </c>
      <c r="G383" s="23">
        <v>60.6</v>
      </c>
      <c r="H383" s="23">
        <v>83</v>
      </c>
      <c r="I383" s="23">
        <v>0.9</v>
      </c>
      <c r="J383" s="23">
        <v>0.9</v>
      </c>
      <c r="K383" s="23">
        <v>1</v>
      </c>
      <c r="L383" s="23">
        <v>6.1</v>
      </c>
      <c r="M383" s="23">
        <v>8.8000000000000007</v>
      </c>
      <c r="N383" s="23">
        <v>4.5999999999999996</v>
      </c>
      <c r="O383" s="23">
        <v>41.5</v>
      </c>
      <c r="P383" s="23">
        <v>46.9</v>
      </c>
      <c r="Q383" s="23">
        <v>38.4</v>
      </c>
      <c r="R383" s="23">
        <v>7.8</v>
      </c>
      <c r="S383" s="23">
        <v>13.5</v>
      </c>
      <c r="T383" s="23">
        <v>4.5</v>
      </c>
      <c r="U383" s="23">
        <v>42</v>
      </c>
      <c r="V383" s="23">
        <v>39.5</v>
      </c>
      <c r="W383" s="23">
        <v>43.5</v>
      </c>
      <c r="X383" s="23">
        <v>3.5</v>
      </c>
      <c r="Y383" s="23">
        <v>2.1</v>
      </c>
      <c r="Z383" s="23">
        <v>4.3</v>
      </c>
      <c r="AA383" s="23">
        <v>1.4</v>
      </c>
      <c r="AB383" s="23">
        <v>0.8</v>
      </c>
      <c r="AC383" s="23">
        <v>1.7</v>
      </c>
      <c r="AD383" s="23">
        <v>45.9</v>
      </c>
      <c r="AE383" s="23">
        <v>24.3</v>
      </c>
      <c r="AF383" s="23">
        <v>58.3</v>
      </c>
      <c r="AG383" s="23">
        <v>13.1</v>
      </c>
      <c r="AH383" s="23">
        <v>10.4</v>
      </c>
      <c r="AI383" s="23">
        <v>14.6</v>
      </c>
      <c r="AJ383" s="23">
        <v>29</v>
      </c>
      <c r="AK383" s="23">
        <v>1.8</v>
      </c>
      <c r="AL383" s="23">
        <v>44.4</v>
      </c>
      <c r="AM383" s="23">
        <v>9.3000000000000007</v>
      </c>
      <c r="AN383" s="23">
        <v>10.9</v>
      </c>
      <c r="AO383" s="23">
        <v>8.3000000000000007</v>
      </c>
      <c r="AP383" s="23">
        <v>1.9</v>
      </c>
      <c r="AQ383" s="23">
        <v>0.7</v>
      </c>
      <c r="AR383" s="23">
        <v>2.7</v>
      </c>
      <c r="AS383" s="23">
        <v>94.1</v>
      </c>
      <c r="AT383" s="23">
        <v>90.4</v>
      </c>
      <c r="AU383" s="23">
        <v>96.2</v>
      </c>
    </row>
    <row r="384" spans="1:47" ht="15" x14ac:dyDescent="0.35">
      <c r="A384" s="13" t="s">
        <v>1500</v>
      </c>
      <c r="B384" s="45" t="s">
        <v>377</v>
      </c>
      <c r="C384" s="23">
        <v>11.6</v>
      </c>
      <c r="D384" s="23">
        <v>9.5</v>
      </c>
      <c r="E384" s="23">
        <v>14.5</v>
      </c>
      <c r="F384" s="23">
        <v>52.1</v>
      </c>
      <c r="G384" s="23">
        <v>45.2</v>
      </c>
      <c r="H384" s="23">
        <v>61.8</v>
      </c>
      <c r="I384" s="23">
        <v>1.8</v>
      </c>
      <c r="J384" s="23">
        <v>1.9</v>
      </c>
      <c r="K384" s="23">
        <v>1.8</v>
      </c>
      <c r="L384" s="23">
        <v>5.7</v>
      </c>
      <c r="M384" s="23">
        <v>3.5</v>
      </c>
      <c r="N384" s="23">
        <v>8.6999999999999993</v>
      </c>
      <c r="O384" s="23">
        <v>31.7</v>
      </c>
      <c r="P384" s="23">
        <v>29.5</v>
      </c>
      <c r="Q384" s="23">
        <v>34.799999999999997</v>
      </c>
      <c r="R384" s="23">
        <v>5.8</v>
      </c>
      <c r="S384" s="23">
        <v>7.7</v>
      </c>
      <c r="T384" s="23">
        <v>3</v>
      </c>
      <c r="U384" s="23">
        <v>4.5999999999999996</v>
      </c>
      <c r="V384" s="23">
        <v>1.6</v>
      </c>
      <c r="W384" s="23">
        <v>8.6999999999999993</v>
      </c>
      <c r="X384" s="23">
        <v>3</v>
      </c>
      <c r="Y384" s="23">
        <v>2.6</v>
      </c>
      <c r="Z384" s="23">
        <v>3.5</v>
      </c>
      <c r="AA384" s="23">
        <v>2.9</v>
      </c>
      <c r="AB384" s="23">
        <v>0.8</v>
      </c>
      <c r="AC384" s="23">
        <v>5.8</v>
      </c>
      <c r="AD384" s="23">
        <v>9.6</v>
      </c>
      <c r="AE384" s="23">
        <v>1.3</v>
      </c>
      <c r="AF384" s="23">
        <v>21.2</v>
      </c>
      <c r="AG384" s="23">
        <v>14.7</v>
      </c>
      <c r="AH384" s="23">
        <v>15.1</v>
      </c>
      <c r="AI384" s="23">
        <v>14.2</v>
      </c>
      <c r="AJ384" s="23">
        <v>5.8</v>
      </c>
      <c r="AK384" s="23">
        <v>0.4</v>
      </c>
      <c r="AL384" s="23">
        <v>13.3</v>
      </c>
      <c r="AM384" s="23">
        <v>15.1</v>
      </c>
      <c r="AN384" s="23">
        <v>17.2</v>
      </c>
      <c r="AO384" s="23">
        <v>12.2</v>
      </c>
      <c r="AP384" s="23">
        <v>1.2</v>
      </c>
      <c r="AQ384" s="23">
        <v>0.6</v>
      </c>
      <c r="AR384" s="23">
        <v>2.1</v>
      </c>
      <c r="AS384" s="23">
        <v>81.599999999999994</v>
      </c>
      <c r="AT384" s="23">
        <v>79.400000000000006</v>
      </c>
      <c r="AU384" s="23">
        <v>84.6</v>
      </c>
    </row>
    <row r="385" spans="1:47" ht="15" x14ac:dyDescent="0.35">
      <c r="A385" s="13" t="s">
        <v>1501</v>
      </c>
      <c r="B385" s="45" t="s">
        <v>173</v>
      </c>
      <c r="C385" s="23">
        <v>15.9</v>
      </c>
      <c r="D385" s="23">
        <v>7.2</v>
      </c>
      <c r="E385" s="23">
        <v>16.600000000000001</v>
      </c>
      <c r="F385" s="23">
        <v>71.3</v>
      </c>
      <c r="G385" s="23">
        <v>48.2</v>
      </c>
      <c r="H385" s="23">
        <v>73.2</v>
      </c>
      <c r="I385" s="23">
        <v>2.2000000000000002</v>
      </c>
      <c r="J385" s="23">
        <v>1.3</v>
      </c>
      <c r="K385" s="23">
        <v>2.2000000000000002</v>
      </c>
      <c r="L385" s="23">
        <v>5.8</v>
      </c>
      <c r="M385" s="23">
        <v>8.3000000000000007</v>
      </c>
      <c r="N385" s="23">
        <v>5.6</v>
      </c>
      <c r="O385" s="23">
        <v>45.7</v>
      </c>
      <c r="P385" s="23">
        <v>39.5</v>
      </c>
      <c r="Q385" s="23">
        <v>46.2</v>
      </c>
      <c r="R385" s="23">
        <v>5.9</v>
      </c>
      <c r="S385" s="23">
        <v>11.9</v>
      </c>
      <c r="T385" s="23">
        <v>5.4</v>
      </c>
      <c r="U385" s="23">
        <v>23.4</v>
      </c>
      <c r="V385" s="23">
        <v>22.1</v>
      </c>
      <c r="W385" s="23">
        <v>23.5</v>
      </c>
      <c r="X385" s="23">
        <v>5</v>
      </c>
      <c r="Y385" s="23">
        <v>2</v>
      </c>
      <c r="Z385" s="23">
        <v>5.2</v>
      </c>
      <c r="AA385" s="23">
        <v>9.8000000000000007</v>
      </c>
      <c r="AB385" s="23">
        <v>4.3</v>
      </c>
      <c r="AC385" s="23">
        <v>10.3</v>
      </c>
      <c r="AD385" s="23">
        <v>39</v>
      </c>
      <c r="AE385" s="23">
        <v>12</v>
      </c>
      <c r="AF385" s="23">
        <v>41.3</v>
      </c>
      <c r="AG385" s="23">
        <v>14.5</v>
      </c>
      <c r="AH385" s="23">
        <v>12.3</v>
      </c>
      <c r="AI385" s="23">
        <v>14.7</v>
      </c>
      <c r="AJ385" s="23">
        <v>37.799999999999997</v>
      </c>
      <c r="AK385" s="23">
        <v>3.1</v>
      </c>
      <c r="AL385" s="23">
        <v>40.700000000000003</v>
      </c>
      <c r="AM385" s="23">
        <v>10.199999999999999</v>
      </c>
      <c r="AN385" s="23">
        <v>12</v>
      </c>
      <c r="AO385" s="23">
        <v>10.1</v>
      </c>
      <c r="AP385" s="23">
        <v>3.3</v>
      </c>
      <c r="AQ385" s="23">
        <v>0.9</v>
      </c>
      <c r="AR385" s="23">
        <v>3.5</v>
      </c>
      <c r="AS385" s="23">
        <v>93.3</v>
      </c>
      <c r="AT385" s="23">
        <v>85.4</v>
      </c>
      <c r="AU385" s="23">
        <v>94</v>
      </c>
    </row>
    <row r="386" spans="1:47" ht="15" x14ac:dyDescent="0.35">
      <c r="A386" s="13" t="s">
        <v>1502</v>
      </c>
      <c r="B386" s="45" t="s">
        <v>378</v>
      </c>
      <c r="C386" s="23">
        <v>8.4</v>
      </c>
      <c r="D386" s="23">
        <v>8.5</v>
      </c>
      <c r="E386" s="23">
        <v>8.1999999999999993</v>
      </c>
      <c r="F386" s="23">
        <v>48.6</v>
      </c>
      <c r="G386" s="23">
        <v>43.4</v>
      </c>
      <c r="H386" s="23">
        <v>53.4</v>
      </c>
      <c r="I386" s="23">
        <v>1.7</v>
      </c>
      <c r="J386" s="23">
        <v>1.7</v>
      </c>
      <c r="K386" s="23">
        <v>1.7</v>
      </c>
      <c r="L386" s="23">
        <v>2</v>
      </c>
      <c r="M386" s="23">
        <v>2.2999999999999998</v>
      </c>
      <c r="N386" s="23">
        <v>1.7</v>
      </c>
      <c r="O386" s="23">
        <v>42.8</v>
      </c>
      <c r="P386" s="23">
        <v>40.799999999999997</v>
      </c>
      <c r="Q386" s="23">
        <v>44.6</v>
      </c>
      <c r="R386" s="23">
        <v>5.3</v>
      </c>
      <c r="S386" s="23">
        <v>8.1</v>
      </c>
      <c r="T386" s="23">
        <v>2.7</v>
      </c>
      <c r="U386" s="23">
        <v>6.2</v>
      </c>
      <c r="V386" s="23">
        <v>3.1</v>
      </c>
      <c r="W386" s="23">
        <v>8.9</v>
      </c>
      <c r="X386" s="23">
        <v>2.9</v>
      </c>
      <c r="Y386" s="23">
        <v>2.4</v>
      </c>
      <c r="Z386" s="23">
        <v>3.3</v>
      </c>
      <c r="AA386" s="23">
        <v>1.8</v>
      </c>
      <c r="AB386" s="23">
        <v>0.4</v>
      </c>
      <c r="AC386" s="23">
        <v>3.1</v>
      </c>
      <c r="AD386" s="23">
        <v>9.6999999999999993</v>
      </c>
      <c r="AE386" s="23">
        <v>5.7</v>
      </c>
      <c r="AF386" s="23">
        <v>13.4</v>
      </c>
      <c r="AG386" s="23">
        <v>13.7</v>
      </c>
      <c r="AH386" s="23">
        <v>13</v>
      </c>
      <c r="AI386" s="23">
        <v>14.3</v>
      </c>
      <c r="AJ386" s="23">
        <v>6</v>
      </c>
      <c r="AK386" s="23">
        <v>0.9</v>
      </c>
      <c r="AL386" s="23">
        <v>10.6</v>
      </c>
      <c r="AM386" s="23">
        <v>16.100000000000001</v>
      </c>
      <c r="AN386" s="23">
        <v>16.3</v>
      </c>
      <c r="AO386" s="23">
        <v>16</v>
      </c>
      <c r="AP386" s="23">
        <v>0.3</v>
      </c>
      <c r="AQ386" s="23">
        <v>0.5</v>
      </c>
      <c r="AR386" s="23">
        <v>0.2</v>
      </c>
      <c r="AS386" s="23">
        <v>81.7</v>
      </c>
      <c r="AT386" s="23">
        <v>83.2</v>
      </c>
      <c r="AU386" s="23">
        <v>80.3</v>
      </c>
    </row>
    <row r="387" spans="1:47" ht="15" x14ac:dyDescent="0.35">
      <c r="A387" s="13" t="s">
        <v>1503</v>
      </c>
      <c r="B387" s="45" t="s">
        <v>258</v>
      </c>
      <c r="C387" s="23">
        <v>18.8</v>
      </c>
      <c r="D387" s="23">
        <v>7.9</v>
      </c>
      <c r="E387" s="23">
        <v>19.899999999999999</v>
      </c>
      <c r="F387" s="23">
        <v>72.5</v>
      </c>
      <c r="G387" s="23">
        <v>40</v>
      </c>
      <c r="H387" s="23">
        <v>75.900000000000006</v>
      </c>
      <c r="I387" s="23">
        <v>3.4</v>
      </c>
      <c r="J387" s="23">
        <v>2.2999999999999998</v>
      </c>
      <c r="K387" s="23">
        <v>3.5</v>
      </c>
      <c r="L387" s="23">
        <v>5.0999999999999996</v>
      </c>
      <c r="M387" s="23">
        <v>2.2999999999999998</v>
      </c>
      <c r="N387" s="23">
        <v>5.4</v>
      </c>
      <c r="O387" s="23">
        <v>48</v>
      </c>
      <c r="P387" s="23">
        <v>33.1</v>
      </c>
      <c r="Q387" s="23">
        <v>49.6</v>
      </c>
      <c r="R387" s="23">
        <v>7.9</v>
      </c>
      <c r="S387" s="23">
        <v>10.9</v>
      </c>
      <c r="T387" s="23">
        <v>7.6</v>
      </c>
      <c r="U387" s="23">
        <v>34.700000000000003</v>
      </c>
      <c r="V387" s="23">
        <v>23.3</v>
      </c>
      <c r="W387" s="23">
        <v>35.9</v>
      </c>
      <c r="X387" s="23">
        <v>7.3</v>
      </c>
      <c r="Y387" s="23">
        <v>1.8</v>
      </c>
      <c r="Z387" s="23">
        <v>7.9</v>
      </c>
      <c r="AA387" s="23">
        <v>2.9</v>
      </c>
      <c r="AB387" s="23">
        <v>3.1</v>
      </c>
      <c r="AC387" s="23">
        <v>2.9</v>
      </c>
      <c r="AD387" s="23">
        <v>49.7</v>
      </c>
      <c r="AE387" s="23">
        <v>4.7</v>
      </c>
      <c r="AF387" s="23">
        <v>54.4</v>
      </c>
      <c r="AG387" s="23">
        <v>22.4</v>
      </c>
      <c r="AH387" s="23">
        <v>9.6</v>
      </c>
      <c r="AI387" s="23">
        <v>23.8</v>
      </c>
      <c r="AJ387" s="23">
        <v>18.399999999999999</v>
      </c>
      <c r="AK387" s="23">
        <v>33.5</v>
      </c>
      <c r="AL387" s="23">
        <v>16.8</v>
      </c>
      <c r="AM387" s="23">
        <v>15.5</v>
      </c>
      <c r="AN387" s="23">
        <v>20.3</v>
      </c>
      <c r="AO387" s="23">
        <v>15.1</v>
      </c>
      <c r="AP387" s="23">
        <v>4.7</v>
      </c>
      <c r="AQ387" s="23">
        <v>1.6</v>
      </c>
      <c r="AR387" s="23">
        <v>5</v>
      </c>
      <c r="AS387" s="23">
        <v>92.6</v>
      </c>
      <c r="AT387" s="23">
        <v>82.5</v>
      </c>
      <c r="AU387" s="23">
        <v>93.7</v>
      </c>
    </row>
    <row r="388" spans="1:47" ht="15" x14ac:dyDescent="0.35">
      <c r="A388" s="13" t="s">
        <v>1504</v>
      </c>
      <c r="B388" s="45" t="s">
        <v>379</v>
      </c>
      <c r="C388" s="23">
        <v>16.600000000000001</v>
      </c>
      <c r="D388" s="23">
        <v>12.2</v>
      </c>
      <c r="E388" s="23">
        <v>20</v>
      </c>
      <c r="F388" s="23">
        <v>67.7</v>
      </c>
      <c r="G388" s="23">
        <v>53.2</v>
      </c>
      <c r="H388" s="23">
        <v>78.7</v>
      </c>
      <c r="I388" s="23">
        <v>1.5</v>
      </c>
      <c r="J388" s="23">
        <v>1.2</v>
      </c>
      <c r="K388" s="23">
        <v>1.7</v>
      </c>
      <c r="L388" s="23">
        <v>1.7</v>
      </c>
      <c r="M388" s="23">
        <v>2.1</v>
      </c>
      <c r="N388" s="23">
        <v>1.4</v>
      </c>
      <c r="O388" s="23">
        <v>49</v>
      </c>
      <c r="P388" s="23">
        <v>50.1</v>
      </c>
      <c r="Q388" s="23">
        <v>48.1</v>
      </c>
      <c r="R388" s="23">
        <v>8.1999999999999993</v>
      </c>
      <c r="S388" s="23">
        <v>12.5</v>
      </c>
      <c r="T388" s="23">
        <v>5.0999999999999996</v>
      </c>
      <c r="U388" s="23">
        <v>18.899999999999999</v>
      </c>
      <c r="V388" s="23">
        <v>9.6999999999999993</v>
      </c>
      <c r="W388" s="23">
        <v>25.8</v>
      </c>
      <c r="X388" s="23">
        <v>3.9</v>
      </c>
      <c r="Y388" s="23">
        <v>2.2000000000000002</v>
      </c>
      <c r="Z388" s="23">
        <v>5.0999999999999996</v>
      </c>
      <c r="AA388" s="23">
        <v>4.0999999999999996</v>
      </c>
      <c r="AB388" s="23">
        <v>1.7</v>
      </c>
      <c r="AC388" s="23">
        <v>5.8</v>
      </c>
      <c r="AD388" s="23">
        <v>39.799999999999997</v>
      </c>
      <c r="AE388" s="23">
        <v>10.7</v>
      </c>
      <c r="AF388" s="23">
        <v>61.8</v>
      </c>
      <c r="AG388" s="23">
        <v>16.399999999999999</v>
      </c>
      <c r="AH388" s="23">
        <v>11.8</v>
      </c>
      <c r="AI388" s="23">
        <v>19.899999999999999</v>
      </c>
      <c r="AJ388" s="23">
        <v>39.4</v>
      </c>
      <c r="AK388" s="23">
        <v>3</v>
      </c>
      <c r="AL388" s="23">
        <v>67</v>
      </c>
      <c r="AM388" s="23">
        <v>12.5</v>
      </c>
      <c r="AN388" s="23">
        <v>11.7</v>
      </c>
      <c r="AO388" s="23">
        <v>13.1</v>
      </c>
      <c r="AP388" s="23">
        <v>1.4</v>
      </c>
      <c r="AQ388" s="23">
        <v>0.8</v>
      </c>
      <c r="AR388" s="23">
        <v>1.9</v>
      </c>
      <c r="AS388" s="23">
        <v>92.8</v>
      </c>
      <c r="AT388" s="23">
        <v>89.5</v>
      </c>
      <c r="AU388" s="23">
        <v>95.2</v>
      </c>
    </row>
    <row r="389" spans="1:47" ht="15" x14ac:dyDescent="0.35">
      <c r="A389" s="13" t="s">
        <v>1505</v>
      </c>
      <c r="B389" s="45" t="s">
        <v>380</v>
      </c>
      <c r="C389" s="23">
        <v>10.1</v>
      </c>
      <c r="D389" s="23">
        <v>8.3000000000000007</v>
      </c>
      <c r="E389" s="23">
        <v>10.7</v>
      </c>
      <c r="F389" s="23">
        <v>69.3</v>
      </c>
      <c r="G389" s="23">
        <v>55.2</v>
      </c>
      <c r="H389" s="23">
        <v>74.5</v>
      </c>
      <c r="I389" s="23">
        <v>2.2000000000000002</v>
      </c>
      <c r="J389" s="23">
        <v>1.3</v>
      </c>
      <c r="K389" s="23">
        <v>2.5</v>
      </c>
      <c r="L389" s="23">
        <v>5.3</v>
      </c>
      <c r="M389" s="23">
        <v>1.3</v>
      </c>
      <c r="N389" s="23">
        <v>6.7</v>
      </c>
      <c r="O389" s="23">
        <v>38.4</v>
      </c>
      <c r="P389" s="23">
        <v>40.700000000000003</v>
      </c>
      <c r="Q389" s="23">
        <v>37.6</v>
      </c>
      <c r="R389" s="23">
        <v>7.6</v>
      </c>
      <c r="S389" s="23">
        <v>15.9</v>
      </c>
      <c r="T389" s="23">
        <v>4.7</v>
      </c>
      <c r="U389" s="23">
        <v>18.2</v>
      </c>
      <c r="V389" s="23">
        <v>20.9</v>
      </c>
      <c r="W389" s="23">
        <v>17.2</v>
      </c>
      <c r="X389" s="23">
        <v>8.8000000000000007</v>
      </c>
      <c r="Y389" s="23">
        <v>5.5</v>
      </c>
      <c r="Z389" s="23">
        <v>10.1</v>
      </c>
      <c r="AA389" s="23">
        <v>17.8</v>
      </c>
      <c r="AB389" s="23">
        <v>62.1</v>
      </c>
      <c r="AC389" s="23">
        <v>1.8</v>
      </c>
      <c r="AD389" s="23">
        <v>5.9</v>
      </c>
      <c r="AE389" s="23">
        <v>3.5</v>
      </c>
      <c r="AF389" s="23">
        <v>6.7</v>
      </c>
      <c r="AG389" s="23">
        <v>22.6</v>
      </c>
      <c r="AH389" s="23">
        <v>21.5</v>
      </c>
      <c r="AI389" s="23">
        <v>23</v>
      </c>
      <c r="AJ389" s="23">
        <v>25</v>
      </c>
      <c r="AK389" s="23">
        <v>2.1</v>
      </c>
      <c r="AL389" s="23">
        <v>33.299999999999997</v>
      </c>
      <c r="AM389" s="23">
        <v>13.6</v>
      </c>
      <c r="AN389" s="23">
        <v>15.3</v>
      </c>
      <c r="AO389" s="23">
        <v>13</v>
      </c>
      <c r="AP389" s="23">
        <v>4.7</v>
      </c>
      <c r="AQ389" s="23">
        <v>3.1</v>
      </c>
      <c r="AR389" s="23">
        <v>5.2</v>
      </c>
      <c r="AS389" s="23">
        <v>90</v>
      </c>
      <c r="AT389" s="23">
        <v>84.4</v>
      </c>
      <c r="AU389" s="23">
        <v>92.1</v>
      </c>
    </row>
    <row r="390" spans="1:47" ht="15" x14ac:dyDescent="0.35">
      <c r="A390" s="13" t="s">
        <v>1506</v>
      </c>
      <c r="B390" s="45" t="s">
        <v>381</v>
      </c>
      <c r="C390" s="23">
        <v>13.9</v>
      </c>
      <c r="D390" s="23">
        <v>11.1</v>
      </c>
      <c r="E390" s="23">
        <v>15.6</v>
      </c>
      <c r="F390" s="23">
        <v>64.8</v>
      </c>
      <c r="G390" s="23">
        <v>52.9</v>
      </c>
      <c r="H390" s="23">
        <v>71.8</v>
      </c>
      <c r="I390" s="23">
        <v>1.2</v>
      </c>
      <c r="J390" s="23">
        <v>1.2</v>
      </c>
      <c r="K390" s="23">
        <v>1.2</v>
      </c>
      <c r="L390" s="23">
        <v>4.0999999999999996</v>
      </c>
      <c r="M390" s="23">
        <v>5</v>
      </c>
      <c r="N390" s="23">
        <v>3.6</v>
      </c>
      <c r="O390" s="23">
        <v>36.5</v>
      </c>
      <c r="P390" s="23">
        <v>32</v>
      </c>
      <c r="Q390" s="23">
        <v>39.200000000000003</v>
      </c>
      <c r="R390" s="23">
        <v>8.1</v>
      </c>
      <c r="S390" s="23">
        <v>11.8</v>
      </c>
      <c r="T390" s="23">
        <v>5.9</v>
      </c>
      <c r="U390" s="23">
        <v>15.8</v>
      </c>
      <c r="V390" s="23">
        <v>11.4</v>
      </c>
      <c r="W390" s="23">
        <v>18.5</v>
      </c>
      <c r="X390" s="23">
        <v>4</v>
      </c>
      <c r="Y390" s="23">
        <v>2.6</v>
      </c>
      <c r="Z390" s="23">
        <v>4.8</v>
      </c>
      <c r="AA390" s="23">
        <v>5.7</v>
      </c>
      <c r="AB390" s="23">
        <v>5.2</v>
      </c>
      <c r="AC390" s="23">
        <v>6</v>
      </c>
      <c r="AD390" s="23">
        <v>16.399999999999999</v>
      </c>
      <c r="AE390" s="23">
        <v>5.9</v>
      </c>
      <c r="AF390" s="23">
        <v>22.6</v>
      </c>
      <c r="AG390" s="23">
        <v>12.1</v>
      </c>
      <c r="AH390" s="23">
        <v>14.2</v>
      </c>
      <c r="AI390" s="23">
        <v>10.9</v>
      </c>
      <c r="AJ390" s="23">
        <v>5.6</v>
      </c>
      <c r="AK390" s="23">
        <v>1.4</v>
      </c>
      <c r="AL390" s="23">
        <v>8.1</v>
      </c>
      <c r="AM390" s="23">
        <v>10.6</v>
      </c>
      <c r="AN390" s="23">
        <v>13.1</v>
      </c>
      <c r="AO390" s="23">
        <v>9.1</v>
      </c>
      <c r="AP390" s="23">
        <v>2.2000000000000002</v>
      </c>
      <c r="AQ390" s="23">
        <v>1.4</v>
      </c>
      <c r="AR390" s="23">
        <v>2.6</v>
      </c>
      <c r="AS390" s="23">
        <v>91.9</v>
      </c>
      <c r="AT390" s="23">
        <v>90.6</v>
      </c>
      <c r="AU390" s="23">
        <v>92.7</v>
      </c>
    </row>
    <row r="391" spans="1:47" ht="15" x14ac:dyDescent="0.35">
      <c r="A391" s="13" t="s">
        <v>1507</v>
      </c>
      <c r="B391" s="45" t="s">
        <v>382</v>
      </c>
      <c r="C391" s="23">
        <v>7.1</v>
      </c>
      <c r="D391" s="23">
        <v>7.3</v>
      </c>
      <c r="E391" s="23">
        <v>5.5</v>
      </c>
      <c r="F391" s="23">
        <v>39.799999999999997</v>
      </c>
      <c r="G391" s="23">
        <v>38.9</v>
      </c>
      <c r="H391" s="23">
        <v>46.4</v>
      </c>
      <c r="I391" s="23">
        <v>2.1</v>
      </c>
      <c r="J391" s="23">
        <v>2.1</v>
      </c>
      <c r="K391" s="23">
        <v>2.2000000000000002</v>
      </c>
      <c r="L391" s="23">
        <v>2</v>
      </c>
      <c r="M391" s="23">
        <v>2.1</v>
      </c>
      <c r="N391" s="23">
        <v>1.7</v>
      </c>
      <c r="O391" s="23">
        <v>30.5</v>
      </c>
      <c r="P391" s="23">
        <v>30.9</v>
      </c>
      <c r="Q391" s="23">
        <v>27.7</v>
      </c>
      <c r="R391" s="23">
        <v>7.5</v>
      </c>
      <c r="S391" s="23">
        <v>8.1999999999999993</v>
      </c>
      <c r="T391" s="23">
        <v>2.2000000000000002</v>
      </c>
      <c r="U391" s="23">
        <v>1.5</v>
      </c>
      <c r="V391" s="23">
        <v>1.3</v>
      </c>
      <c r="W391" s="23">
        <v>2.7</v>
      </c>
      <c r="X391" s="23">
        <v>3.9</v>
      </c>
      <c r="Y391" s="23">
        <v>3.7</v>
      </c>
      <c r="Z391" s="23">
        <v>5.7</v>
      </c>
      <c r="AA391" s="23">
        <v>0.3</v>
      </c>
      <c r="AB391" s="23">
        <v>0.2</v>
      </c>
      <c r="AC391" s="23">
        <v>0.8</v>
      </c>
      <c r="AD391" s="23">
        <v>2.2999999999999998</v>
      </c>
      <c r="AE391" s="23">
        <v>2.1</v>
      </c>
      <c r="AF391" s="23">
        <v>3.8</v>
      </c>
      <c r="AG391" s="23">
        <v>11.8</v>
      </c>
      <c r="AH391" s="23">
        <v>11.9</v>
      </c>
      <c r="AI391" s="23">
        <v>11.6</v>
      </c>
      <c r="AJ391" s="23">
        <v>1.9</v>
      </c>
      <c r="AK391" s="23">
        <v>0.9</v>
      </c>
      <c r="AL391" s="23">
        <v>9.1999999999999993</v>
      </c>
      <c r="AM391" s="23">
        <v>20.6</v>
      </c>
      <c r="AN391" s="23">
        <v>20.8</v>
      </c>
      <c r="AO391" s="23">
        <v>18.899999999999999</v>
      </c>
      <c r="AP391" s="23">
        <v>0.5</v>
      </c>
      <c r="AQ391" s="23">
        <v>0.5</v>
      </c>
      <c r="AR391" s="23">
        <v>0.5</v>
      </c>
      <c r="AS391" s="23">
        <v>81.7</v>
      </c>
      <c r="AT391" s="23">
        <v>82.2</v>
      </c>
      <c r="AU391" s="23">
        <v>77.8</v>
      </c>
    </row>
    <row r="392" spans="1:47" ht="15" x14ac:dyDescent="0.35">
      <c r="A392" s="13" t="s">
        <v>1508</v>
      </c>
      <c r="B392" s="45" t="s">
        <v>383</v>
      </c>
      <c r="C392" s="23">
        <v>12.4</v>
      </c>
      <c r="D392" s="23">
        <v>9.3000000000000007</v>
      </c>
      <c r="E392" s="23">
        <v>12.8</v>
      </c>
      <c r="F392" s="23">
        <v>66.3</v>
      </c>
      <c r="G392" s="23">
        <v>51.2</v>
      </c>
      <c r="H392" s="23">
        <v>68.5</v>
      </c>
      <c r="I392" s="23">
        <v>1.5</v>
      </c>
      <c r="J392" s="23">
        <v>1.1000000000000001</v>
      </c>
      <c r="K392" s="23">
        <v>1.6</v>
      </c>
      <c r="L392" s="23">
        <v>8.1999999999999993</v>
      </c>
      <c r="M392" s="23">
        <v>1.2</v>
      </c>
      <c r="N392" s="23">
        <v>9.1999999999999993</v>
      </c>
      <c r="O392" s="23">
        <v>38.299999999999997</v>
      </c>
      <c r="P392" s="23">
        <v>37.700000000000003</v>
      </c>
      <c r="Q392" s="23">
        <v>38.299999999999997</v>
      </c>
      <c r="R392" s="23">
        <v>9.5</v>
      </c>
      <c r="S392" s="23">
        <v>20.2</v>
      </c>
      <c r="T392" s="23">
        <v>7.9</v>
      </c>
      <c r="U392" s="23">
        <v>34.700000000000003</v>
      </c>
      <c r="V392" s="23">
        <v>32.799999999999997</v>
      </c>
      <c r="W392" s="23">
        <v>35</v>
      </c>
      <c r="X392" s="23">
        <v>4</v>
      </c>
      <c r="Y392" s="23">
        <v>1.9</v>
      </c>
      <c r="Z392" s="23">
        <v>4.3</v>
      </c>
      <c r="AA392" s="23">
        <v>2.6</v>
      </c>
      <c r="AB392" s="23">
        <v>6.8</v>
      </c>
      <c r="AC392" s="23">
        <v>2</v>
      </c>
      <c r="AD392" s="23">
        <v>20</v>
      </c>
      <c r="AE392" s="23">
        <v>7.8</v>
      </c>
      <c r="AF392" s="23">
        <v>21.7</v>
      </c>
      <c r="AG392" s="23">
        <v>17.399999999999999</v>
      </c>
      <c r="AH392" s="23">
        <v>12.9</v>
      </c>
      <c r="AI392" s="23">
        <v>18</v>
      </c>
      <c r="AJ392" s="23">
        <v>19.8</v>
      </c>
      <c r="AK392" s="23">
        <v>5</v>
      </c>
      <c r="AL392" s="23">
        <v>21.9</v>
      </c>
      <c r="AM392" s="23">
        <v>11.5</v>
      </c>
      <c r="AN392" s="23">
        <v>11</v>
      </c>
      <c r="AO392" s="23">
        <v>11.6</v>
      </c>
      <c r="AP392" s="23">
        <v>2.4</v>
      </c>
      <c r="AQ392" s="23">
        <v>1.2</v>
      </c>
      <c r="AR392" s="23">
        <v>2.6</v>
      </c>
      <c r="AS392" s="23">
        <v>90.2</v>
      </c>
      <c r="AT392" s="23">
        <v>86</v>
      </c>
      <c r="AU392" s="23">
        <v>90.8</v>
      </c>
    </row>
    <row r="393" spans="1:47" ht="15" x14ac:dyDescent="0.35">
      <c r="A393" s="13" t="s">
        <v>1509</v>
      </c>
      <c r="B393" s="45" t="s">
        <v>384</v>
      </c>
      <c r="C393" s="23">
        <v>17.100000000000001</v>
      </c>
      <c r="D393" s="23">
        <v>6.9</v>
      </c>
      <c r="E393" s="23">
        <v>18.399999999999999</v>
      </c>
      <c r="F393" s="23">
        <v>75.099999999999994</v>
      </c>
      <c r="G393" s="23">
        <v>48</v>
      </c>
      <c r="H393" s="23">
        <v>78.599999999999994</v>
      </c>
      <c r="I393" s="23">
        <v>1.3</v>
      </c>
      <c r="J393" s="23">
        <v>1</v>
      </c>
      <c r="K393" s="23">
        <v>1.4</v>
      </c>
      <c r="L393" s="23">
        <v>3</v>
      </c>
      <c r="M393" s="23">
        <v>0.8</v>
      </c>
      <c r="N393" s="23">
        <v>3.3</v>
      </c>
      <c r="O393" s="23">
        <v>52.1</v>
      </c>
      <c r="P393" s="23">
        <v>55.8</v>
      </c>
      <c r="Q393" s="23">
        <v>51.6</v>
      </c>
      <c r="R393" s="23">
        <v>4.5999999999999996</v>
      </c>
      <c r="S393" s="23">
        <v>11.4</v>
      </c>
      <c r="T393" s="23">
        <v>3.7</v>
      </c>
      <c r="U393" s="23">
        <v>9.5</v>
      </c>
      <c r="V393" s="23">
        <v>8.1</v>
      </c>
      <c r="W393" s="23">
        <v>9.6999999999999993</v>
      </c>
      <c r="X393" s="23">
        <v>3.7</v>
      </c>
      <c r="Y393" s="23">
        <v>1.3</v>
      </c>
      <c r="Z393" s="23">
        <v>4</v>
      </c>
      <c r="AA393" s="23">
        <v>5.6</v>
      </c>
      <c r="AB393" s="23">
        <v>2.5</v>
      </c>
      <c r="AC393" s="23">
        <v>5.9</v>
      </c>
      <c r="AD393" s="23">
        <v>37.6</v>
      </c>
      <c r="AE393" s="23">
        <v>8.9</v>
      </c>
      <c r="AF393" s="23">
        <v>41.2</v>
      </c>
      <c r="AG393" s="23">
        <v>11</v>
      </c>
      <c r="AH393" s="23">
        <v>12.9</v>
      </c>
      <c r="AI393" s="23">
        <v>10.8</v>
      </c>
      <c r="AJ393" s="23">
        <v>33.6</v>
      </c>
      <c r="AK393" s="23">
        <v>3.6</v>
      </c>
      <c r="AL393" s="23">
        <v>37.4</v>
      </c>
      <c r="AM393" s="23">
        <v>11</v>
      </c>
      <c r="AN393" s="23">
        <v>15.2</v>
      </c>
      <c r="AO393" s="23">
        <v>10.5</v>
      </c>
      <c r="AP393" s="23">
        <v>1.1000000000000001</v>
      </c>
      <c r="AQ393" s="23">
        <v>0</v>
      </c>
      <c r="AR393" s="23">
        <v>1.3</v>
      </c>
      <c r="AS393" s="23">
        <v>93.5</v>
      </c>
      <c r="AT393" s="23">
        <v>88.8</v>
      </c>
      <c r="AU393" s="23">
        <v>94.1</v>
      </c>
    </row>
    <row r="394" spans="1:47" ht="15" x14ac:dyDescent="0.35">
      <c r="A394" s="13" t="s">
        <v>1510</v>
      </c>
      <c r="B394" s="45" t="s">
        <v>385</v>
      </c>
      <c r="C394" s="23">
        <v>14.1</v>
      </c>
      <c r="D394" s="23">
        <v>7.1</v>
      </c>
      <c r="E394" s="23">
        <v>14.6</v>
      </c>
      <c r="F394" s="23">
        <v>74.7</v>
      </c>
      <c r="G394" s="23">
        <v>45.2</v>
      </c>
      <c r="H394" s="23">
        <v>76.8</v>
      </c>
      <c r="I394" s="23">
        <v>1.2</v>
      </c>
      <c r="J394" s="23">
        <v>0.8</v>
      </c>
      <c r="K394" s="23">
        <v>1.2</v>
      </c>
      <c r="L394" s="23">
        <v>5.6</v>
      </c>
      <c r="M394" s="23">
        <v>5.2</v>
      </c>
      <c r="N394" s="23">
        <v>5.6</v>
      </c>
      <c r="O394" s="23">
        <v>43.6</v>
      </c>
      <c r="P394" s="23">
        <v>41.3</v>
      </c>
      <c r="Q394" s="23">
        <v>43.8</v>
      </c>
      <c r="R394" s="23">
        <v>6.9</v>
      </c>
      <c r="S394" s="23">
        <v>16.7</v>
      </c>
      <c r="T394" s="23">
        <v>6.3</v>
      </c>
      <c r="U394" s="23">
        <v>20.100000000000001</v>
      </c>
      <c r="V394" s="23">
        <v>18.7</v>
      </c>
      <c r="W394" s="23">
        <v>20.2</v>
      </c>
      <c r="X394" s="23">
        <v>4.5999999999999996</v>
      </c>
      <c r="Y394" s="23">
        <v>0.4</v>
      </c>
      <c r="Z394" s="23">
        <v>4.8</v>
      </c>
      <c r="AA394" s="23">
        <v>0.3</v>
      </c>
      <c r="AB394" s="23">
        <v>0.4</v>
      </c>
      <c r="AC394" s="23">
        <v>0.2</v>
      </c>
      <c r="AD394" s="23">
        <v>71.7</v>
      </c>
      <c r="AE394" s="23">
        <v>16.3</v>
      </c>
      <c r="AF394" s="23">
        <v>75.599999999999994</v>
      </c>
      <c r="AG394" s="23">
        <v>12.9</v>
      </c>
      <c r="AH394" s="23">
        <v>8.6999999999999993</v>
      </c>
      <c r="AI394" s="23">
        <v>13.2</v>
      </c>
      <c r="AJ394" s="23">
        <v>19.5</v>
      </c>
      <c r="AK394" s="23">
        <v>6</v>
      </c>
      <c r="AL394" s="23">
        <v>20.399999999999999</v>
      </c>
      <c r="AM394" s="23">
        <v>9</v>
      </c>
      <c r="AN394" s="23">
        <v>11.1</v>
      </c>
      <c r="AO394" s="23">
        <v>8.9</v>
      </c>
      <c r="AP394" s="23">
        <v>2.1</v>
      </c>
      <c r="AQ394" s="23">
        <v>0</v>
      </c>
      <c r="AR394" s="23">
        <v>2.2000000000000002</v>
      </c>
      <c r="AS394" s="23">
        <v>91.5</v>
      </c>
      <c r="AT394" s="23">
        <v>85.7</v>
      </c>
      <c r="AU394" s="23">
        <v>91.9</v>
      </c>
    </row>
    <row r="395" spans="1:47" ht="15" x14ac:dyDescent="0.35">
      <c r="A395" s="13" t="s">
        <v>1511</v>
      </c>
      <c r="B395" s="45" t="s">
        <v>386</v>
      </c>
      <c r="C395" s="23">
        <v>8.6999999999999993</v>
      </c>
      <c r="D395" s="23">
        <v>5.6</v>
      </c>
      <c r="E395" s="23">
        <v>11.8</v>
      </c>
      <c r="F395" s="23">
        <v>49.6</v>
      </c>
      <c r="G395" s="23">
        <v>37.700000000000003</v>
      </c>
      <c r="H395" s="23">
        <v>61.8</v>
      </c>
      <c r="I395" s="23">
        <v>1.6</v>
      </c>
      <c r="J395" s="23">
        <v>1.4</v>
      </c>
      <c r="K395" s="23">
        <v>1.7</v>
      </c>
      <c r="L395" s="23">
        <v>4.7</v>
      </c>
      <c r="M395" s="23">
        <v>4.5999999999999996</v>
      </c>
      <c r="N395" s="23">
        <v>4.7</v>
      </c>
      <c r="O395" s="23">
        <v>30</v>
      </c>
      <c r="P395" s="23">
        <v>27.1</v>
      </c>
      <c r="Q395" s="23">
        <v>33</v>
      </c>
      <c r="R395" s="23">
        <v>6.5</v>
      </c>
      <c r="S395" s="23">
        <v>7.8</v>
      </c>
      <c r="T395" s="23">
        <v>5.0999999999999996</v>
      </c>
      <c r="U395" s="23">
        <v>6.7</v>
      </c>
      <c r="V395" s="23">
        <v>5.7</v>
      </c>
      <c r="W395" s="23">
        <v>7.7</v>
      </c>
      <c r="X395" s="23">
        <v>3.2</v>
      </c>
      <c r="Y395" s="23">
        <v>2.6</v>
      </c>
      <c r="Z395" s="23">
        <v>3.9</v>
      </c>
      <c r="AA395" s="23">
        <v>7.4</v>
      </c>
      <c r="AB395" s="23">
        <v>4.5999999999999996</v>
      </c>
      <c r="AC395" s="23">
        <v>10.1</v>
      </c>
      <c r="AD395" s="23">
        <v>18.600000000000001</v>
      </c>
      <c r="AE395" s="23">
        <v>3.1</v>
      </c>
      <c r="AF395" s="23">
        <v>34.4</v>
      </c>
      <c r="AG395" s="23">
        <v>13</v>
      </c>
      <c r="AH395" s="23">
        <v>11.6</v>
      </c>
      <c r="AI395" s="23">
        <v>14.3</v>
      </c>
      <c r="AJ395" s="23">
        <v>10.1</v>
      </c>
      <c r="AK395" s="23">
        <v>2.2000000000000002</v>
      </c>
      <c r="AL395" s="23">
        <v>18.100000000000001</v>
      </c>
      <c r="AM395" s="23">
        <v>15.4</v>
      </c>
      <c r="AN395" s="23">
        <v>16.600000000000001</v>
      </c>
      <c r="AO395" s="23">
        <v>14.2</v>
      </c>
      <c r="AP395" s="23">
        <v>1.8</v>
      </c>
      <c r="AQ395" s="23">
        <v>1</v>
      </c>
      <c r="AR395" s="23">
        <v>2.6</v>
      </c>
      <c r="AS395" s="23">
        <v>85.8</v>
      </c>
      <c r="AT395" s="23">
        <v>82.3</v>
      </c>
      <c r="AU395" s="23">
        <v>89.3</v>
      </c>
    </row>
    <row r="396" spans="1:47" ht="15" x14ac:dyDescent="0.35">
      <c r="A396" s="13" t="s">
        <v>1512</v>
      </c>
      <c r="B396" s="45" t="s">
        <v>187</v>
      </c>
      <c r="C396" s="23">
        <v>11.9</v>
      </c>
      <c r="D396" s="23">
        <v>6.7</v>
      </c>
      <c r="E396" s="23">
        <v>12.8</v>
      </c>
      <c r="F396" s="23">
        <v>72</v>
      </c>
      <c r="G396" s="23">
        <v>45.4</v>
      </c>
      <c r="H396" s="23">
        <v>76.5</v>
      </c>
      <c r="I396" s="23">
        <v>1.6</v>
      </c>
      <c r="J396" s="23">
        <v>0.8</v>
      </c>
      <c r="K396" s="23">
        <v>1.8</v>
      </c>
      <c r="L396" s="23">
        <v>28.1</v>
      </c>
      <c r="M396" s="23">
        <v>9.1999999999999993</v>
      </c>
      <c r="N396" s="23">
        <v>31.3</v>
      </c>
      <c r="O396" s="23">
        <v>60</v>
      </c>
      <c r="P396" s="23">
        <v>55</v>
      </c>
      <c r="Q396" s="23">
        <v>60.9</v>
      </c>
      <c r="R396" s="23">
        <v>8.9</v>
      </c>
      <c r="S396" s="23">
        <v>11.3</v>
      </c>
      <c r="T396" s="23">
        <v>8.5</v>
      </c>
      <c r="U396" s="23">
        <v>58.7</v>
      </c>
      <c r="V396" s="23">
        <v>5.5</v>
      </c>
      <c r="W396" s="23">
        <v>67.8</v>
      </c>
      <c r="X396" s="23">
        <v>5.6</v>
      </c>
      <c r="Y396" s="23">
        <v>2.1</v>
      </c>
      <c r="Z396" s="23">
        <v>6.1</v>
      </c>
      <c r="AA396" s="23">
        <v>5</v>
      </c>
      <c r="AB396" s="23">
        <v>23.5</v>
      </c>
      <c r="AC396" s="23">
        <v>1.9</v>
      </c>
      <c r="AD396" s="23">
        <v>29.6</v>
      </c>
      <c r="AE396" s="23">
        <v>28.6</v>
      </c>
      <c r="AF396" s="23">
        <v>29.8</v>
      </c>
      <c r="AG396" s="23">
        <v>24.4</v>
      </c>
      <c r="AH396" s="23">
        <v>10.5</v>
      </c>
      <c r="AI396" s="23">
        <v>26.8</v>
      </c>
      <c r="AJ396" s="23">
        <v>32.4</v>
      </c>
      <c r="AK396" s="23">
        <v>2.9</v>
      </c>
      <c r="AL396" s="23">
        <v>37.4</v>
      </c>
      <c r="AM396" s="23">
        <v>16</v>
      </c>
      <c r="AN396" s="23">
        <v>13.9</v>
      </c>
      <c r="AO396" s="23">
        <v>16.399999999999999</v>
      </c>
      <c r="AP396" s="23">
        <v>3.2</v>
      </c>
      <c r="AQ396" s="23">
        <v>0.4</v>
      </c>
      <c r="AR396" s="23">
        <v>3.7</v>
      </c>
      <c r="AS396" s="23">
        <v>88.2</v>
      </c>
      <c r="AT396" s="23">
        <v>76.099999999999994</v>
      </c>
      <c r="AU396" s="23">
        <v>90.2</v>
      </c>
    </row>
    <row r="397" spans="1:47" ht="15" x14ac:dyDescent="0.35">
      <c r="A397" s="13" t="s">
        <v>1513</v>
      </c>
      <c r="B397" s="45" t="s">
        <v>387</v>
      </c>
      <c r="C397" s="23">
        <v>18.600000000000001</v>
      </c>
      <c r="D397" s="23">
        <v>7</v>
      </c>
      <c r="E397" s="23">
        <v>20.6</v>
      </c>
      <c r="F397" s="23">
        <v>67.7</v>
      </c>
      <c r="G397" s="23">
        <v>36</v>
      </c>
      <c r="H397" s="23">
        <v>72.900000000000006</v>
      </c>
      <c r="I397" s="23">
        <v>3</v>
      </c>
      <c r="J397" s="23">
        <v>1.4</v>
      </c>
      <c r="K397" s="23">
        <v>3.2</v>
      </c>
      <c r="L397" s="23">
        <v>6.5</v>
      </c>
      <c r="M397" s="23">
        <v>6.5</v>
      </c>
      <c r="N397" s="23">
        <v>6.5</v>
      </c>
      <c r="O397" s="23">
        <v>35.9</v>
      </c>
      <c r="P397" s="23">
        <v>34.799999999999997</v>
      </c>
      <c r="Q397" s="23">
        <v>36.1</v>
      </c>
      <c r="R397" s="23">
        <v>8.9</v>
      </c>
      <c r="S397" s="23">
        <v>9.1999999999999993</v>
      </c>
      <c r="T397" s="23">
        <v>8.8000000000000007</v>
      </c>
      <c r="U397" s="23">
        <v>34.6</v>
      </c>
      <c r="V397" s="23">
        <v>7.1</v>
      </c>
      <c r="W397" s="23">
        <v>39.1</v>
      </c>
      <c r="X397" s="23">
        <v>4.9000000000000004</v>
      </c>
      <c r="Y397" s="23">
        <v>1.9</v>
      </c>
      <c r="Z397" s="23">
        <v>5.4</v>
      </c>
      <c r="AA397" s="23">
        <v>1</v>
      </c>
      <c r="AB397" s="23">
        <v>0.5</v>
      </c>
      <c r="AC397" s="23">
        <v>1.1000000000000001</v>
      </c>
      <c r="AD397" s="23">
        <v>36.6</v>
      </c>
      <c r="AE397" s="23">
        <v>1.4</v>
      </c>
      <c r="AF397" s="23">
        <v>42.4</v>
      </c>
      <c r="AG397" s="23">
        <v>17.100000000000001</v>
      </c>
      <c r="AH397" s="23">
        <v>7.8</v>
      </c>
      <c r="AI397" s="23">
        <v>18.600000000000001</v>
      </c>
      <c r="AJ397" s="23">
        <v>19.7</v>
      </c>
      <c r="AK397" s="23">
        <v>7.2</v>
      </c>
      <c r="AL397" s="23">
        <v>21.8</v>
      </c>
      <c r="AM397" s="23">
        <v>12</v>
      </c>
      <c r="AN397" s="23">
        <v>15.2</v>
      </c>
      <c r="AO397" s="23">
        <v>11.4</v>
      </c>
      <c r="AP397" s="23">
        <v>4.9000000000000004</v>
      </c>
      <c r="AQ397" s="23">
        <v>0.8</v>
      </c>
      <c r="AR397" s="23">
        <v>5.5</v>
      </c>
      <c r="AS397" s="23">
        <v>92.2</v>
      </c>
      <c r="AT397" s="23">
        <v>87.4</v>
      </c>
      <c r="AU397" s="23">
        <v>92.9</v>
      </c>
    </row>
    <row r="398" spans="1:47" ht="15" x14ac:dyDescent="0.35">
      <c r="A398" s="13" t="s">
        <v>1514</v>
      </c>
      <c r="B398" s="45" t="s">
        <v>388</v>
      </c>
      <c r="C398" s="23">
        <v>9.6999999999999993</v>
      </c>
      <c r="D398" s="23">
        <v>3.6</v>
      </c>
      <c r="E398" s="23">
        <v>10</v>
      </c>
      <c r="F398" s="23">
        <v>67.2</v>
      </c>
      <c r="G398" s="23">
        <v>38.700000000000003</v>
      </c>
      <c r="H398" s="23">
        <v>68.7</v>
      </c>
      <c r="I398" s="23">
        <v>1.3</v>
      </c>
      <c r="J398" s="23">
        <v>0.9</v>
      </c>
      <c r="K398" s="23">
        <v>1.3</v>
      </c>
      <c r="L398" s="23">
        <v>3.3</v>
      </c>
      <c r="M398" s="23">
        <v>17.600000000000001</v>
      </c>
      <c r="N398" s="23">
        <v>2.6</v>
      </c>
      <c r="O398" s="23">
        <v>38.200000000000003</v>
      </c>
      <c r="P398" s="23">
        <v>38.700000000000003</v>
      </c>
      <c r="Q398" s="23">
        <v>38.200000000000003</v>
      </c>
      <c r="R398" s="23">
        <v>6.8</v>
      </c>
      <c r="S398" s="23">
        <v>15.8</v>
      </c>
      <c r="T398" s="23">
        <v>6.4</v>
      </c>
      <c r="U398" s="23">
        <v>28.6</v>
      </c>
      <c r="V398" s="23">
        <v>1.8</v>
      </c>
      <c r="W398" s="23">
        <v>29.9</v>
      </c>
      <c r="X398" s="23">
        <v>4.4000000000000004</v>
      </c>
      <c r="Y398" s="23">
        <v>0.9</v>
      </c>
      <c r="Z398" s="23">
        <v>4.5999999999999996</v>
      </c>
      <c r="AA398" s="23">
        <v>3</v>
      </c>
      <c r="AB398" s="23">
        <v>16.2</v>
      </c>
      <c r="AC398" s="23">
        <v>2.4</v>
      </c>
      <c r="AD398" s="23">
        <v>37.4</v>
      </c>
      <c r="AE398" s="23">
        <v>14.4</v>
      </c>
      <c r="AF398" s="23">
        <v>38.5</v>
      </c>
      <c r="AG398" s="23">
        <v>12.6</v>
      </c>
      <c r="AH398" s="23">
        <v>8.6</v>
      </c>
      <c r="AI398" s="23">
        <v>12.8</v>
      </c>
      <c r="AJ398" s="23">
        <v>14.4</v>
      </c>
      <c r="AK398" s="23">
        <v>1.4</v>
      </c>
      <c r="AL398" s="23">
        <v>15.1</v>
      </c>
      <c r="AM398" s="23">
        <v>11.4</v>
      </c>
      <c r="AN398" s="23">
        <v>9.9</v>
      </c>
      <c r="AO398" s="23">
        <v>11.5</v>
      </c>
      <c r="AP398" s="23">
        <v>1.7</v>
      </c>
      <c r="AQ398" s="23">
        <v>0.9</v>
      </c>
      <c r="AR398" s="23">
        <v>1.7</v>
      </c>
      <c r="AS398" s="23">
        <v>88.2</v>
      </c>
      <c r="AT398" s="23">
        <v>82</v>
      </c>
      <c r="AU398" s="23">
        <v>88.5</v>
      </c>
    </row>
    <row r="399" spans="1:47" ht="15" x14ac:dyDescent="0.35">
      <c r="A399" s="13" t="s">
        <v>1515</v>
      </c>
      <c r="B399" s="45" t="s">
        <v>389</v>
      </c>
      <c r="C399" s="23">
        <v>13.1</v>
      </c>
      <c r="D399" s="23">
        <v>11.3</v>
      </c>
      <c r="E399" s="23">
        <v>13.8</v>
      </c>
      <c r="F399" s="23">
        <v>69.900000000000006</v>
      </c>
      <c r="G399" s="23">
        <v>57.6</v>
      </c>
      <c r="H399" s="23">
        <v>74.599999999999994</v>
      </c>
      <c r="I399" s="23">
        <v>2.6</v>
      </c>
      <c r="J399" s="23">
        <v>2.5</v>
      </c>
      <c r="K399" s="23">
        <v>2.7</v>
      </c>
      <c r="L399" s="23">
        <v>5.0999999999999996</v>
      </c>
      <c r="M399" s="23">
        <v>2.2999999999999998</v>
      </c>
      <c r="N399" s="23">
        <v>6.1</v>
      </c>
      <c r="O399" s="23">
        <v>37.1</v>
      </c>
      <c r="P399" s="23">
        <v>35.299999999999997</v>
      </c>
      <c r="Q399" s="23">
        <v>37.799999999999997</v>
      </c>
      <c r="R399" s="23">
        <v>7.5</v>
      </c>
      <c r="S399" s="23">
        <v>13.7</v>
      </c>
      <c r="T399" s="23">
        <v>5.2</v>
      </c>
      <c r="U399" s="23">
        <v>19.2</v>
      </c>
      <c r="V399" s="23">
        <v>16.8</v>
      </c>
      <c r="W399" s="23">
        <v>20.2</v>
      </c>
      <c r="X399" s="23">
        <v>8.1999999999999993</v>
      </c>
      <c r="Y399" s="23">
        <v>8</v>
      </c>
      <c r="Z399" s="23">
        <v>8.1999999999999993</v>
      </c>
      <c r="AA399" s="23">
        <v>1.9</v>
      </c>
      <c r="AB399" s="23">
        <v>2.2999999999999998</v>
      </c>
      <c r="AC399" s="23">
        <v>1.8</v>
      </c>
      <c r="AD399" s="23">
        <v>32.799999999999997</v>
      </c>
      <c r="AE399" s="23">
        <v>7</v>
      </c>
      <c r="AF399" s="23">
        <v>42.5</v>
      </c>
      <c r="AG399" s="23">
        <v>14</v>
      </c>
      <c r="AH399" s="23">
        <v>12.9</v>
      </c>
      <c r="AI399" s="23">
        <v>14.4</v>
      </c>
      <c r="AJ399" s="23">
        <v>55.1</v>
      </c>
      <c r="AK399" s="23">
        <v>11.1</v>
      </c>
      <c r="AL399" s="23">
        <v>71.8</v>
      </c>
      <c r="AM399" s="23">
        <v>12.8</v>
      </c>
      <c r="AN399" s="23">
        <v>14.6</v>
      </c>
      <c r="AO399" s="23">
        <v>12.1</v>
      </c>
      <c r="AP399" s="23">
        <v>3.3</v>
      </c>
      <c r="AQ399" s="23">
        <v>1.8</v>
      </c>
      <c r="AR399" s="23">
        <v>3.9</v>
      </c>
      <c r="AS399" s="23">
        <v>91.8</v>
      </c>
      <c r="AT399" s="23">
        <v>89.2</v>
      </c>
      <c r="AU399" s="23">
        <v>92.8</v>
      </c>
    </row>
    <row r="400" spans="1:47" ht="15" x14ac:dyDescent="0.35">
      <c r="A400" s="13" t="s">
        <v>1516</v>
      </c>
      <c r="B400" s="45" t="s">
        <v>390</v>
      </c>
      <c r="C400" s="23">
        <v>20.9</v>
      </c>
      <c r="D400" s="23">
        <v>15.3</v>
      </c>
      <c r="E400" s="23">
        <v>22.3</v>
      </c>
      <c r="F400" s="23">
        <v>75.8</v>
      </c>
      <c r="G400" s="23">
        <v>61.6</v>
      </c>
      <c r="H400" s="23">
        <v>79.3</v>
      </c>
      <c r="I400" s="23">
        <v>0.8</v>
      </c>
      <c r="J400" s="23">
        <v>0.2</v>
      </c>
      <c r="K400" s="23">
        <v>0.9</v>
      </c>
      <c r="L400" s="23">
        <v>1.8</v>
      </c>
      <c r="M400" s="23">
        <v>1.5</v>
      </c>
      <c r="N400" s="23">
        <v>1.9</v>
      </c>
      <c r="O400" s="23">
        <v>89.1</v>
      </c>
      <c r="P400" s="23">
        <v>76</v>
      </c>
      <c r="Q400" s="23">
        <v>92.3</v>
      </c>
      <c r="R400" s="23">
        <v>6.4</v>
      </c>
      <c r="S400" s="23">
        <v>12.9</v>
      </c>
      <c r="T400" s="23">
        <v>4.8</v>
      </c>
      <c r="U400" s="23">
        <v>36.5</v>
      </c>
      <c r="V400" s="23">
        <v>12</v>
      </c>
      <c r="W400" s="23">
        <v>42.5</v>
      </c>
      <c r="X400" s="23">
        <v>4.5</v>
      </c>
      <c r="Y400" s="23">
        <v>2</v>
      </c>
      <c r="Z400" s="23">
        <v>5.0999999999999996</v>
      </c>
      <c r="AA400" s="23">
        <v>1.3</v>
      </c>
      <c r="AB400" s="23">
        <v>2.4</v>
      </c>
      <c r="AC400" s="23">
        <v>1.1000000000000001</v>
      </c>
      <c r="AD400" s="23">
        <v>82</v>
      </c>
      <c r="AE400" s="23">
        <v>53.6</v>
      </c>
      <c r="AF400" s="23">
        <v>88.9</v>
      </c>
      <c r="AG400" s="23">
        <v>16.7</v>
      </c>
      <c r="AH400" s="23">
        <v>13.5</v>
      </c>
      <c r="AI400" s="23">
        <v>17.5</v>
      </c>
      <c r="AJ400" s="23">
        <v>65.2</v>
      </c>
      <c r="AK400" s="23">
        <v>9.8000000000000007</v>
      </c>
      <c r="AL400" s="23">
        <v>78.8</v>
      </c>
      <c r="AM400" s="23">
        <v>7.7</v>
      </c>
      <c r="AN400" s="23">
        <v>9.1999999999999993</v>
      </c>
      <c r="AO400" s="23">
        <v>7.3</v>
      </c>
      <c r="AP400" s="23">
        <v>0.1</v>
      </c>
      <c r="AQ400" s="23">
        <v>0.2</v>
      </c>
      <c r="AR400" s="23">
        <v>0</v>
      </c>
      <c r="AS400" s="23">
        <v>96.6</v>
      </c>
      <c r="AT400" s="23">
        <v>90.8</v>
      </c>
      <c r="AU400" s="23">
        <v>98.1</v>
      </c>
    </row>
    <row r="401" spans="1:47" ht="15" x14ac:dyDescent="0.35">
      <c r="A401" s="13" t="s">
        <v>1517</v>
      </c>
      <c r="B401" s="45" t="s">
        <v>391</v>
      </c>
      <c r="C401" s="23">
        <v>12.6</v>
      </c>
      <c r="D401" s="23">
        <v>9.4</v>
      </c>
      <c r="E401" s="23">
        <v>14.8</v>
      </c>
      <c r="F401" s="23">
        <v>63.8</v>
      </c>
      <c r="G401" s="23">
        <v>48.2</v>
      </c>
      <c r="H401" s="23">
        <v>74.599999999999994</v>
      </c>
      <c r="I401" s="23">
        <v>1.3</v>
      </c>
      <c r="J401" s="23">
        <v>0.9</v>
      </c>
      <c r="K401" s="23">
        <v>1.6</v>
      </c>
      <c r="L401" s="23">
        <v>17.8</v>
      </c>
      <c r="M401" s="23">
        <v>10.6</v>
      </c>
      <c r="N401" s="23">
        <v>22.8</v>
      </c>
      <c r="O401" s="23">
        <v>44.9</v>
      </c>
      <c r="P401" s="23">
        <v>39.4</v>
      </c>
      <c r="Q401" s="23">
        <v>48.8</v>
      </c>
      <c r="R401" s="23">
        <v>8.9</v>
      </c>
      <c r="S401" s="23">
        <v>13.4</v>
      </c>
      <c r="T401" s="23">
        <v>5.8</v>
      </c>
      <c r="U401" s="23">
        <v>8.4</v>
      </c>
      <c r="V401" s="23">
        <v>6.5</v>
      </c>
      <c r="W401" s="23">
        <v>9.6999999999999993</v>
      </c>
      <c r="X401" s="23">
        <v>3</v>
      </c>
      <c r="Y401" s="23">
        <v>1.9</v>
      </c>
      <c r="Z401" s="23">
        <v>3.7</v>
      </c>
      <c r="AA401" s="23">
        <v>8</v>
      </c>
      <c r="AB401" s="23">
        <v>4.5</v>
      </c>
      <c r="AC401" s="23">
        <v>10.5</v>
      </c>
      <c r="AD401" s="23">
        <v>13.9</v>
      </c>
      <c r="AE401" s="23">
        <v>6.5</v>
      </c>
      <c r="AF401" s="23">
        <v>19.2</v>
      </c>
      <c r="AG401" s="23">
        <v>14.1</v>
      </c>
      <c r="AH401" s="23">
        <v>11.2</v>
      </c>
      <c r="AI401" s="23">
        <v>16.100000000000001</v>
      </c>
      <c r="AJ401" s="23">
        <v>4.0999999999999996</v>
      </c>
      <c r="AK401" s="23">
        <v>0.6</v>
      </c>
      <c r="AL401" s="23">
        <v>6.5</v>
      </c>
      <c r="AM401" s="23">
        <v>12.4</v>
      </c>
      <c r="AN401" s="23">
        <v>13.9</v>
      </c>
      <c r="AO401" s="23">
        <v>11.4</v>
      </c>
      <c r="AP401" s="23">
        <v>1.1000000000000001</v>
      </c>
      <c r="AQ401" s="23">
        <v>0.8</v>
      </c>
      <c r="AR401" s="23">
        <v>1.4</v>
      </c>
      <c r="AS401" s="23">
        <v>91</v>
      </c>
      <c r="AT401" s="23">
        <v>88.7</v>
      </c>
      <c r="AU401" s="23">
        <v>92.6</v>
      </c>
    </row>
    <row r="402" spans="1:47" ht="15" x14ac:dyDescent="0.35">
      <c r="A402" s="13" t="s">
        <v>1518</v>
      </c>
      <c r="B402" s="45" t="s">
        <v>392</v>
      </c>
      <c r="C402" s="23">
        <v>28.4</v>
      </c>
      <c r="D402" s="23">
        <v>19.600000000000001</v>
      </c>
      <c r="E402" s="23">
        <v>32.200000000000003</v>
      </c>
      <c r="F402" s="23">
        <v>70.099999999999994</v>
      </c>
      <c r="G402" s="23">
        <v>51.4</v>
      </c>
      <c r="H402" s="23">
        <v>78.099999999999994</v>
      </c>
      <c r="I402" s="23">
        <v>9.4</v>
      </c>
      <c r="J402" s="23">
        <v>5.6</v>
      </c>
      <c r="K402" s="23">
        <v>11</v>
      </c>
      <c r="L402" s="23">
        <v>5.6</v>
      </c>
      <c r="M402" s="23">
        <v>4.3</v>
      </c>
      <c r="N402" s="23">
        <v>6.1</v>
      </c>
      <c r="O402" s="23">
        <v>54.9</v>
      </c>
      <c r="P402" s="23">
        <v>42.5</v>
      </c>
      <c r="Q402" s="23">
        <v>60.2</v>
      </c>
      <c r="R402" s="23">
        <v>15.7</v>
      </c>
      <c r="S402" s="23">
        <v>14.3</v>
      </c>
      <c r="T402" s="23">
        <v>16.3</v>
      </c>
      <c r="U402" s="23">
        <v>76.099999999999994</v>
      </c>
      <c r="V402" s="23">
        <v>79.2</v>
      </c>
      <c r="W402" s="23">
        <v>74.8</v>
      </c>
      <c r="X402" s="23">
        <v>7.9</v>
      </c>
      <c r="Y402" s="23">
        <v>5.3</v>
      </c>
      <c r="Z402" s="23">
        <v>9</v>
      </c>
      <c r="AA402" s="23">
        <v>21.3</v>
      </c>
      <c r="AB402" s="23">
        <v>68.599999999999994</v>
      </c>
      <c r="AC402" s="23">
        <v>1</v>
      </c>
      <c r="AD402" s="23">
        <v>2.4</v>
      </c>
      <c r="AE402" s="23">
        <v>0.7</v>
      </c>
      <c r="AF402" s="23">
        <v>3.1</v>
      </c>
      <c r="AG402" s="23">
        <v>38.1</v>
      </c>
      <c r="AH402" s="23">
        <v>32.700000000000003</v>
      </c>
      <c r="AI402" s="23">
        <v>40.4</v>
      </c>
      <c r="AJ402" s="23">
        <v>78.2</v>
      </c>
      <c r="AK402" s="23">
        <v>75.2</v>
      </c>
      <c r="AL402" s="23">
        <v>79.5</v>
      </c>
      <c r="AM402" s="23">
        <v>26</v>
      </c>
      <c r="AN402" s="23">
        <v>27</v>
      </c>
      <c r="AO402" s="23">
        <v>25.6</v>
      </c>
      <c r="AP402" s="23">
        <v>2.9</v>
      </c>
      <c r="AQ402" s="23">
        <v>3.1</v>
      </c>
      <c r="AR402" s="23">
        <v>2.8</v>
      </c>
      <c r="AS402" s="23">
        <v>94.5</v>
      </c>
      <c r="AT402" s="23">
        <v>90.3</v>
      </c>
      <c r="AU402" s="23">
        <v>96.4</v>
      </c>
    </row>
    <row r="403" spans="1:47" ht="15" x14ac:dyDescent="0.35">
      <c r="A403" s="13" t="s">
        <v>1519</v>
      </c>
      <c r="B403" s="45" t="s">
        <v>393</v>
      </c>
      <c r="C403" s="23">
        <v>19.899999999999999</v>
      </c>
      <c r="D403" s="23">
        <v>8.3000000000000007</v>
      </c>
      <c r="E403" s="23">
        <v>20.8</v>
      </c>
      <c r="F403" s="23">
        <v>68.099999999999994</v>
      </c>
      <c r="G403" s="23">
        <v>39.700000000000003</v>
      </c>
      <c r="H403" s="23">
        <v>70.5</v>
      </c>
      <c r="I403" s="23">
        <v>2.8</v>
      </c>
      <c r="J403" s="23">
        <v>1.2</v>
      </c>
      <c r="K403" s="23">
        <v>2.9</v>
      </c>
      <c r="L403" s="23">
        <v>4.5999999999999996</v>
      </c>
      <c r="M403" s="23">
        <v>2.7</v>
      </c>
      <c r="N403" s="23">
        <v>4.7</v>
      </c>
      <c r="O403" s="23">
        <v>36.700000000000003</v>
      </c>
      <c r="P403" s="23">
        <v>23.2</v>
      </c>
      <c r="Q403" s="23">
        <v>37.799999999999997</v>
      </c>
      <c r="R403" s="23">
        <v>4.7</v>
      </c>
      <c r="S403" s="23">
        <v>7.8</v>
      </c>
      <c r="T403" s="23">
        <v>4.4000000000000004</v>
      </c>
      <c r="U403" s="23">
        <v>26.4</v>
      </c>
      <c r="V403" s="23">
        <v>10.1</v>
      </c>
      <c r="W403" s="23">
        <v>27.8</v>
      </c>
      <c r="X403" s="23">
        <v>6.2</v>
      </c>
      <c r="Y403" s="23">
        <v>1.7</v>
      </c>
      <c r="Z403" s="23">
        <v>6.6</v>
      </c>
      <c r="AA403" s="23">
        <v>8.6</v>
      </c>
      <c r="AB403" s="23">
        <v>7.5</v>
      </c>
      <c r="AC403" s="23">
        <v>8.6999999999999993</v>
      </c>
      <c r="AD403" s="23">
        <v>39.6</v>
      </c>
      <c r="AE403" s="23">
        <v>7</v>
      </c>
      <c r="AF403" s="23">
        <v>42.4</v>
      </c>
      <c r="AG403" s="23">
        <v>16.100000000000001</v>
      </c>
      <c r="AH403" s="23">
        <v>10.6</v>
      </c>
      <c r="AI403" s="23">
        <v>16.600000000000001</v>
      </c>
      <c r="AJ403" s="23">
        <v>28.6</v>
      </c>
      <c r="AK403" s="23">
        <v>5</v>
      </c>
      <c r="AL403" s="23">
        <v>30.6</v>
      </c>
      <c r="AM403" s="23">
        <v>10.6</v>
      </c>
      <c r="AN403" s="23">
        <v>12.8</v>
      </c>
      <c r="AO403" s="23">
        <v>10.4</v>
      </c>
      <c r="AP403" s="23">
        <v>5.5</v>
      </c>
      <c r="AQ403" s="23">
        <v>2.9</v>
      </c>
      <c r="AR403" s="23">
        <v>5.7</v>
      </c>
      <c r="AS403" s="23">
        <v>95.5</v>
      </c>
      <c r="AT403" s="23">
        <v>84.1</v>
      </c>
      <c r="AU403" s="23">
        <v>96.4</v>
      </c>
    </row>
    <row r="404" spans="1:47" ht="15" x14ac:dyDescent="0.35">
      <c r="A404" s="13" t="s">
        <v>1520</v>
      </c>
      <c r="B404" s="45" t="s">
        <v>394</v>
      </c>
      <c r="C404" s="23">
        <v>13.2</v>
      </c>
      <c r="D404" s="23">
        <v>7.4</v>
      </c>
      <c r="E404" s="23">
        <v>13.6</v>
      </c>
      <c r="F404" s="23">
        <v>69.5</v>
      </c>
      <c r="G404" s="23">
        <v>44.6</v>
      </c>
      <c r="H404" s="23">
        <v>71.5</v>
      </c>
      <c r="I404" s="23">
        <v>2.2000000000000002</v>
      </c>
      <c r="J404" s="23">
        <v>1.8</v>
      </c>
      <c r="K404" s="23">
        <v>2.2000000000000002</v>
      </c>
      <c r="L404" s="23">
        <v>7.2</v>
      </c>
      <c r="M404" s="23">
        <v>4.8</v>
      </c>
      <c r="N404" s="23">
        <v>7.4</v>
      </c>
      <c r="O404" s="23">
        <v>57.9</v>
      </c>
      <c r="P404" s="23">
        <v>49.4</v>
      </c>
      <c r="Q404" s="23">
        <v>58.5</v>
      </c>
      <c r="R404" s="23">
        <v>14.7</v>
      </c>
      <c r="S404" s="23">
        <v>22.7</v>
      </c>
      <c r="T404" s="23">
        <v>14.1</v>
      </c>
      <c r="U404" s="23">
        <v>38.700000000000003</v>
      </c>
      <c r="V404" s="23">
        <v>17.899999999999999</v>
      </c>
      <c r="W404" s="23">
        <v>40.299999999999997</v>
      </c>
      <c r="X404" s="23">
        <v>4.7</v>
      </c>
      <c r="Y404" s="23">
        <v>2.2000000000000002</v>
      </c>
      <c r="Z404" s="23">
        <v>4.9000000000000004</v>
      </c>
      <c r="AA404" s="23">
        <v>2.4</v>
      </c>
      <c r="AB404" s="23">
        <v>2.8</v>
      </c>
      <c r="AC404" s="23">
        <v>2.2999999999999998</v>
      </c>
      <c r="AD404" s="23">
        <v>47.4</v>
      </c>
      <c r="AE404" s="23">
        <v>15.7</v>
      </c>
      <c r="AF404" s="23">
        <v>49.9</v>
      </c>
      <c r="AG404" s="23">
        <v>19.600000000000001</v>
      </c>
      <c r="AH404" s="23">
        <v>9.4</v>
      </c>
      <c r="AI404" s="23">
        <v>20.399999999999999</v>
      </c>
      <c r="AJ404" s="23">
        <v>24.3</v>
      </c>
      <c r="AK404" s="23">
        <v>21.9</v>
      </c>
      <c r="AL404" s="23">
        <v>24.5</v>
      </c>
      <c r="AM404" s="23">
        <v>11.7</v>
      </c>
      <c r="AN404" s="23">
        <v>16.7</v>
      </c>
      <c r="AO404" s="23">
        <v>11.3</v>
      </c>
      <c r="AP404" s="23">
        <v>2.7</v>
      </c>
      <c r="AQ404" s="23">
        <v>1.4</v>
      </c>
      <c r="AR404" s="23">
        <v>2.8</v>
      </c>
      <c r="AS404" s="23">
        <v>92.2</v>
      </c>
      <c r="AT404" s="23">
        <v>84.5</v>
      </c>
      <c r="AU404" s="23">
        <v>92.8</v>
      </c>
    </row>
    <row r="405" spans="1:47" ht="15" x14ac:dyDescent="0.35">
      <c r="A405" s="13" t="s">
        <v>1521</v>
      </c>
      <c r="B405" s="45" t="s">
        <v>395</v>
      </c>
      <c r="C405" s="23">
        <v>6</v>
      </c>
      <c r="D405" s="23">
        <v>6</v>
      </c>
      <c r="E405" s="23">
        <v>5.8</v>
      </c>
      <c r="F405" s="23">
        <v>41.9</v>
      </c>
      <c r="G405" s="23">
        <v>40.700000000000003</v>
      </c>
      <c r="H405" s="23">
        <v>45.3</v>
      </c>
      <c r="I405" s="23">
        <v>1.8</v>
      </c>
      <c r="J405" s="23">
        <v>1.9</v>
      </c>
      <c r="K405" s="23">
        <v>1.6</v>
      </c>
      <c r="L405" s="23">
        <v>4.2</v>
      </c>
      <c r="M405" s="23">
        <v>4.7</v>
      </c>
      <c r="N405" s="23">
        <v>2.8</v>
      </c>
      <c r="O405" s="23">
        <v>35.4</v>
      </c>
      <c r="P405" s="23">
        <v>34.9</v>
      </c>
      <c r="Q405" s="23">
        <v>36.6</v>
      </c>
      <c r="R405" s="23">
        <v>7.3</v>
      </c>
      <c r="S405" s="23">
        <v>8.6999999999999993</v>
      </c>
      <c r="T405" s="23">
        <v>3.3</v>
      </c>
      <c r="U405" s="23">
        <v>6.6</v>
      </c>
      <c r="V405" s="23">
        <v>5.9</v>
      </c>
      <c r="W405" s="23">
        <v>8.6999999999999993</v>
      </c>
      <c r="X405" s="23">
        <v>2.5</v>
      </c>
      <c r="Y405" s="23">
        <v>2.4</v>
      </c>
      <c r="Z405" s="23">
        <v>2.7</v>
      </c>
      <c r="AA405" s="23">
        <v>0.9</v>
      </c>
      <c r="AB405" s="23">
        <v>0.6</v>
      </c>
      <c r="AC405" s="23">
        <v>1.5</v>
      </c>
      <c r="AD405" s="23">
        <v>5.2</v>
      </c>
      <c r="AE405" s="23">
        <v>4.0999999999999996</v>
      </c>
      <c r="AF405" s="23">
        <v>8.3000000000000007</v>
      </c>
      <c r="AG405" s="23">
        <v>11.7</v>
      </c>
      <c r="AH405" s="23">
        <v>12.2</v>
      </c>
      <c r="AI405" s="23">
        <v>10.5</v>
      </c>
      <c r="AJ405" s="23">
        <v>42</v>
      </c>
      <c r="AK405" s="23">
        <v>45.2</v>
      </c>
      <c r="AL405" s="23">
        <v>33</v>
      </c>
      <c r="AM405" s="23">
        <v>18.2</v>
      </c>
      <c r="AN405" s="23">
        <v>18.399999999999999</v>
      </c>
      <c r="AO405" s="23">
        <v>17.7</v>
      </c>
      <c r="AP405" s="23">
        <v>0.4</v>
      </c>
      <c r="AQ405" s="23">
        <v>0.3</v>
      </c>
      <c r="AR405" s="23">
        <v>0.5</v>
      </c>
      <c r="AS405" s="23">
        <v>79.099999999999994</v>
      </c>
      <c r="AT405" s="23">
        <v>78.3</v>
      </c>
      <c r="AU405" s="23">
        <v>81.2</v>
      </c>
    </row>
    <row r="406" spans="1:47" ht="15" x14ac:dyDescent="0.35">
      <c r="A406" s="13" t="s">
        <v>1522</v>
      </c>
      <c r="B406" s="45" t="s">
        <v>396</v>
      </c>
      <c r="C406" s="23">
        <v>10.8</v>
      </c>
      <c r="D406" s="23">
        <v>8</v>
      </c>
      <c r="E406" s="23">
        <v>31.3</v>
      </c>
      <c r="F406" s="23">
        <v>37.799999999999997</v>
      </c>
      <c r="G406" s="23">
        <v>33.299999999999997</v>
      </c>
      <c r="H406" s="23">
        <v>71.599999999999994</v>
      </c>
      <c r="I406" s="23">
        <v>3.1</v>
      </c>
      <c r="J406" s="23">
        <v>2.8</v>
      </c>
      <c r="K406" s="23">
        <v>5.8</v>
      </c>
      <c r="L406" s="23">
        <v>9</v>
      </c>
      <c r="M406" s="23">
        <v>9.5</v>
      </c>
      <c r="N406" s="23">
        <v>5</v>
      </c>
      <c r="O406" s="23">
        <v>39.799999999999997</v>
      </c>
      <c r="P406" s="23">
        <v>38</v>
      </c>
      <c r="Q406" s="23">
        <v>53.2</v>
      </c>
      <c r="R406" s="23">
        <v>19.5</v>
      </c>
      <c r="S406" s="23">
        <v>18.8</v>
      </c>
      <c r="T406" s="23">
        <v>24.6</v>
      </c>
      <c r="U406" s="23">
        <v>13.3</v>
      </c>
      <c r="V406" s="23">
        <v>10.199999999999999</v>
      </c>
      <c r="W406" s="23">
        <v>36.700000000000003</v>
      </c>
      <c r="X406" s="23">
        <v>5.8</v>
      </c>
      <c r="Y406" s="23">
        <v>5</v>
      </c>
      <c r="Z406" s="23">
        <v>11.9</v>
      </c>
      <c r="AA406" s="23">
        <v>4.4000000000000004</v>
      </c>
      <c r="AB406" s="23">
        <v>4.5999999999999996</v>
      </c>
      <c r="AC406" s="23">
        <v>3</v>
      </c>
      <c r="AD406" s="23">
        <v>8.6</v>
      </c>
      <c r="AE406" s="23">
        <v>5.4</v>
      </c>
      <c r="AF406" s="23">
        <v>32.6</v>
      </c>
      <c r="AG406" s="23">
        <v>20.5</v>
      </c>
      <c r="AH406" s="23">
        <v>19.5</v>
      </c>
      <c r="AI406" s="23">
        <v>28.4</v>
      </c>
      <c r="AJ406" s="23">
        <v>7.9</v>
      </c>
      <c r="AK406" s="23">
        <v>5.0999999999999996</v>
      </c>
      <c r="AL406" s="23">
        <v>28.8</v>
      </c>
      <c r="AM406" s="23">
        <v>20.2</v>
      </c>
      <c r="AN406" s="23">
        <v>19.899999999999999</v>
      </c>
      <c r="AO406" s="23">
        <v>22.7</v>
      </c>
      <c r="AP406" s="23">
        <v>0.9</v>
      </c>
      <c r="AQ406" s="23">
        <v>0.8</v>
      </c>
      <c r="AR406" s="23">
        <v>1.9</v>
      </c>
      <c r="AS406" s="23">
        <v>87.5</v>
      </c>
      <c r="AT406" s="23">
        <v>86.9</v>
      </c>
      <c r="AU406" s="23">
        <v>92.2</v>
      </c>
    </row>
    <row r="407" spans="1:47" ht="15" x14ac:dyDescent="0.35">
      <c r="A407" s="13" t="s">
        <v>1523</v>
      </c>
      <c r="B407" s="45" t="s">
        <v>397</v>
      </c>
      <c r="C407" s="23">
        <v>17.100000000000001</v>
      </c>
      <c r="D407" s="23">
        <v>14.6</v>
      </c>
      <c r="E407" s="23">
        <v>35.700000000000003</v>
      </c>
      <c r="F407" s="23">
        <v>54.1</v>
      </c>
      <c r="G407" s="23">
        <v>50.5</v>
      </c>
      <c r="H407" s="23">
        <v>81.400000000000006</v>
      </c>
      <c r="I407" s="23">
        <v>1.8</v>
      </c>
      <c r="J407" s="23">
        <v>1.6</v>
      </c>
      <c r="K407" s="23">
        <v>2.7</v>
      </c>
      <c r="L407" s="23">
        <v>12.2</v>
      </c>
      <c r="M407" s="23">
        <v>11.1</v>
      </c>
      <c r="N407" s="23">
        <v>20.399999999999999</v>
      </c>
      <c r="O407" s="23">
        <v>38</v>
      </c>
      <c r="P407" s="23">
        <v>37.700000000000003</v>
      </c>
      <c r="Q407" s="23">
        <v>40.299999999999997</v>
      </c>
      <c r="R407" s="23">
        <v>21.2</v>
      </c>
      <c r="S407" s="23">
        <v>21.6</v>
      </c>
      <c r="T407" s="23">
        <v>18.3</v>
      </c>
      <c r="U407" s="23">
        <v>12.6</v>
      </c>
      <c r="V407" s="23">
        <v>10</v>
      </c>
      <c r="W407" s="23">
        <v>32.6</v>
      </c>
      <c r="X407" s="23">
        <v>4.5999999999999996</v>
      </c>
      <c r="Y407" s="23">
        <v>4.3</v>
      </c>
      <c r="Z407" s="23">
        <v>7.1</v>
      </c>
      <c r="AA407" s="23">
        <v>5.3</v>
      </c>
      <c r="AB407" s="23">
        <v>5.5</v>
      </c>
      <c r="AC407" s="23">
        <v>3.5</v>
      </c>
      <c r="AD407" s="23">
        <v>9.6</v>
      </c>
      <c r="AE407" s="23">
        <v>7</v>
      </c>
      <c r="AF407" s="23">
        <v>29.6</v>
      </c>
      <c r="AG407" s="23">
        <v>22.7</v>
      </c>
      <c r="AH407" s="23">
        <v>21.5</v>
      </c>
      <c r="AI407" s="23">
        <v>32.200000000000003</v>
      </c>
      <c r="AJ407" s="23">
        <v>7</v>
      </c>
      <c r="AK407" s="23">
        <v>4.3</v>
      </c>
      <c r="AL407" s="23">
        <v>27.2</v>
      </c>
      <c r="AM407" s="23">
        <v>17.5</v>
      </c>
      <c r="AN407" s="23">
        <v>17.5</v>
      </c>
      <c r="AO407" s="23">
        <v>18.100000000000001</v>
      </c>
      <c r="AP407" s="23">
        <v>1.7</v>
      </c>
      <c r="AQ407" s="23">
        <v>1.4</v>
      </c>
      <c r="AR407" s="23">
        <v>3.3</v>
      </c>
      <c r="AS407" s="23">
        <v>87.6</v>
      </c>
      <c r="AT407" s="23">
        <v>87.7</v>
      </c>
      <c r="AU407" s="23">
        <v>87.1</v>
      </c>
    </row>
    <row r="408" spans="1:47" ht="15" x14ac:dyDescent="0.35">
      <c r="A408" s="13" t="s">
        <v>1524</v>
      </c>
      <c r="B408" s="45" t="s">
        <v>398</v>
      </c>
      <c r="C408" s="23">
        <v>22</v>
      </c>
      <c r="D408" s="23">
        <v>20.5</v>
      </c>
      <c r="E408" s="23">
        <v>28.1</v>
      </c>
      <c r="F408" s="23">
        <v>59.2</v>
      </c>
      <c r="G408" s="23">
        <v>55.3</v>
      </c>
      <c r="H408" s="23">
        <v>75.3</v>
      </c>
      <c r="I408" s="23">
        <v>3.2</v>
      </c>
      <c r="J408" s="23">
        <v>2.8</v>
      </c>
      <c r="K408" s="23">
        <v>4.7</v>
      </c>
      <c r="L408" s="23">
        <v>8.5</v>
      </c>
      <c r="M408" s="23">
        <v>8.9</v>
      </c>
      <c r="N408" s="23">
        <v>7</v>
      </c>
      <c r="O408" s="23">
        <v>44.9</v>
      </c>
      <c r="P408" s="23">
        <v>46.4</v>
      </c>
      <c r="Q408" s="23">
        <v>38.9</v>
      </c>
      <c r="R408" s="23">
        <v>24.1</v>
      </c>
      <c r="S408" s="23">
        <v>26.1</v>
      </c>
      <c r="T408" s="23">
        <v>16</v>
      </c>
      <c r="U408" s="23">
        <v>19.7</v>
      </c>
      <c r="V408" s="23">
        <v>17.399999999999999</v>
      </c>
      <c r="W408" s="23">
        <v>28.9</v>
      </c>
      <c r="X408" s="23">
        <v>7.7</v>
      </c>
      <c r="Y408" s="23">
        <v>7.7</v>
      </c>
      <c r="Z408" s="23">
        <v>7.7</v>
      </c>
      <c r="AA408" s="23">
        <v>4.7</v>
      </c>
      <c r="AB408" s="23">
        <v>4.5999999999999996</v>
      </c>
      <c r="AC408" s="23">
        <v>5</v>
      </c>
      <c r="AD408" s="23">
        <v>15.7</v>
      </c>
      <c r="AE408" s="23">
        <v>11.7</v>
      </c>
      <c r="AF408" s="23">
        <v>31.7</v>
      </c>
      <c r="AG408" s="23">
        <v>22.1</v>
      </c>
      <c r="AH408" s="23">
        <v>21.4</v>
      </c>
      <c r="AI408" s="23">
        <v>24.8</v>
      </c>
      <c r="AJ408" s="23">
        <v>15.7</v>
      </c>
      <c r="AK408" s="23">
        <v>13.3</v>
      </c>
      <c r="AL408" s="23">
        <v>25.6</v>
      </c>
      <c r="AM408" s="23">
        <v>17.899999999999999</v>
      </c>
      <c r="AN408" s="23">
        <v>17.8</v>
      </c>
      <c r="AO408" s="23">
        <v>18.2</v>
      </c>
      <c r="AP408" s="23">
        <v>1.5</v>
      </c>
      <c r="AQ408" s="23">
        <v>1.2</v>
      </c>
      <c r="AR408" s="23">
        <v>2.6</v>
      </c>
      <c r="AS408" s="23">
        <v>88.1</v>
      </c>
      <c r="AT408" s="23">
        <v>88.6</v>
      </c>
      <c r="AU408" s="23">
        <v>85.9</v>
      </c>
    </row>
    <row r="409" spans="1:47" ht="15" x14ac:dyDescent="0.35">
      <c r="A409" s="13" t="s">
        <v>1525</v>
      </c>
      <c r="B409" s="45" t="s">
        <v>399</v>
      </c>
      <c r="C409" s="23">
        <v>21.2</v>
      </c>
      <c r="D409" s="23">
        <v>16.8</v>
      </c>
      <c r="E409" s="23">
        <v>26.3</v>
      </c>
      <c r="F409" s="23">
        <v>62.1</v>
      </c>
      <c r="G409" s="23">
        <v>53</v>
      </c>
      <c r="H409" s="23">
        <v>72.599999999999994</v>
      </c>
      <c r="I409" s="23">
        <v>3.2</v>
      </c>
      <c r="J409" s="23">
        <v>2.4</v>
      </c>
      <c r="K409" s="23">
        <v>4.0999999999999996</v>
      </c>
      <c r="L409" s="23">
        <v>2.8</v>
      </c>
      <c r="M409" s="23">
        <v>3</v>
      </c>
      <c r="N409" s="23">
        <v>2.5</v>
      </c>
      <c r="O409" s="23">
        <v>54.3</v>
      </c>
      <c r="P409" s="23">
        <v>55.6</v>
      </c>
      <c r="Q409" s="23">
        <v>52.8</v>
      </c>
      <c r="R409" s="23">
        <v>24.3</v>
      </c>
      <c r="S409" s="23">
        <v>28.8</v>
      </c>
      <c r="T409" s="23">
        <v>19.3</v>
      </c>
      <c r="U409" s="23">
        <v>27.5</v>
      </c>
      <c r="V409" s="23">
        <v>21.9</v>
      </c>
      <c r="W409" s="23">
        <v>34</v>
      </c>
      <c r="X409" s="23">
        <v>5.7</v>
      </c>
      <c r="Y409" s="23">
        <v>5</v>
      </c>
      <c r="Z409" s="23">
        <v>6.4</v>
      </c>
      <c r="AA409" s="23">
        <v>6.2</v>
      </c>
      <c r="AB409" s="23">
        <v>7.5</v>
      </c>
      <c r="AC409" s="23">
        <v>4.5999999999999996</v>
      </c>
      <c r="AD409" s="23">
        <v>32</v>
      </c>
      <c r="AE409" s="23">
        <v>23.2</v>
      </c>
      <c r="AF409" s="23">
        <v>42.2</v>
      </c>
      <c r="AG409" s="23">
        <v>29.3</v>
      </c>
      <c r="AH409" s="23">
        <v>26.1</v>
      </c>
      <c r="AI409" s="23">
        <v>32.9</v>
      </c>
      <c r="AJ409" s="23">
        <v>19.2</v>
      </c>
      <c r="AK409" s="23">
        <v>5.3</v>
      </c>
      <c r="AL409" s="23">
        <v>35.1</v>
      </c>
      <c r="AM409" s="23">
        <v>20.399999999999999</v>
      </c>
      <c r="AN409" s="23">
        <v>19.5</v>
      </c>
      <c r="AO409" s="23">
        <v>21.4</v>
      </c>
      <c r="AP409" s="23">
        <v>1.2</v>
      </c>
      <c r="AQ409" s="23">
        <v>1</v>
      </c>
      <c r="AR409" s="23">
        <v>1.6</v>
      </c>
      <c r="AS409" s="23">
        <v>91.1</v>
      </c>
      <c r="AT409" s="23">
        <v>90.8</v>
      </c>
      <c r="AU409" s="23">
        <v>91.5</v>
      </c>
    </row>
    <row r="410" spans="1:47" ht="15" x14ac:dyDescent="0.35">
      <c r="A410" s="13" t="s">
        <v>1526</v>
      </c>
      <c r="B410" s="45" t="s">
        <v>400</v>
      </c>
      <c r="C410" s="23">
        <v>19.2</v>
      </c>
      <c r="D410" s="23">
        <v>14.5</v>
      </c>
      <c r="E410" s="23">
        <v>35.4</v>
      </c>
      <c r="F410" s="23">
        <v>55.8</v>
      </c>
      <c r="G410" s="23">
        <v>46.6</v>
      </c>
      <c r="H410" s="23">
        <v>87.1</v>
      </c>
      <c r="I410" s="23">
        <v>4.2</v>
      </c>
      <c r="J410" s="23">
        <v>3.1</v>
      </c>
      <c r="K410" s="23">
        <v>8</v>
      </c>
      <c r="L410" s="23">
        <v>10.199999999999999</v>
      </c>
      <c r="M410" s="23">
        <v>9.1999999999999993</v>
      </c>
      <c r="N410" s="23">
        <v>13.6</v>
      </c>
      <c r="O410" s="23">
        <v>53.1</v>
      </c>
      <c r="P410" s="23">
        <v>54.4</v>
      </c>
      <c r="Q410" s="23">
        <v>48.9</v>
      </c>
      <c r="R410" s="23">
        <v>29.2</v>
      </c>
      <c r="S410" s="23">
        <v>28.3</v>
      </c>
      <c r="T410" s="23">
        <v>32.200000000000003</v>
      </c>
      <c r="U410" s="23">
        <v>33.6</v>
      </c>
      <c r="V410" s="23">
        <v>23.3</v>
      </c>
      <c r="W410" s="23">
        <v>68.900000000000006</v>
      </c>
      <c r="X410" s="23">
        <v>7</v>
      </c>
      <c r="Y410" s="23">
        <v>5.0999999999999996</v>
      </c>
      <c r="Z410" s="23">
        <v>13.4</v>
      </c>
      <c r="AA410" s="23">
        <v>4.3</v>
      </c>
      <c r="AB410" s="23">
        <v>3</v>
      </c>
      <c r="AC410" s="23">
        <v>8.9</v>
      </c>
      <c r="AD410" s="23">
        <v>23.7</v>
      </c>
      <c r="AE410" s="23">
        <v>13.6</v>
      </c>
      <c r="AF410" s="23">
        <v>58.1</v>
      </c>
      <c r="AG410" s="23">
        <v>25</v>
      </c>
      <c r="AH410" s="23">
        <v>21.8</v>
      </c>
      <c r="AI410" s="23">
        <v>35.9</v>
      </c>
      <c r="AJ410" s="23">
        <v>14.9</v>
      </c>
      <c r="AK410" s="23">
        <v>1.6</v>
      </c>
      <c r="AL410" s="23">
        <v>60.2</v>
      </c>
      <c r="AM410" s="23">
        <v>18.100000000000001</v>
      </c>
      <c r="AN410" s="23">
        <v>17.100000000000001</v>
      </c>
      <c r="AO410" s="23">
        <v>21.3</v>
      </c>
      <c r="AP410" s="23">
        <v>1.9</v>
      </c>
      <c r="AQ410" s="23">
        <v>1.1000000000000001</v>
      </c>
      <c r="AR410" s="23">
        <v>4.5999999999999996</v>
      </c>
      <c r="AS410" s="23">
        <v>88.3</v>
      </c>
      <c r="AT410" s="23">
        <v>86.6</v>
      </c>
      <c r="AU410" s="23">
        <v>94</v>
      </c>
    </row>
    <row r="411" spans="1:47" ht="15" x14ac:dyDescent="0.35">
      <c r="A411" s="13" t="s">
        <v>1527</v>
      </c>
      <c r="B411" s="45" t="s">
        <v>401</v>
      </c>
      <c r="C411" s="23">
        <v>19.8</v>
      </c>
      <c r="D411" s="23">
        <v>19.8</v>
      </c>
      <c r="E411" s="23">
        <v>19.899999999999999</v>
      </c>
      <c r="F411" s="23">
        <v>58.3</v>
      </c>
      <c r="G411" s="23">
        <v>56.9</v>
      </c>
      <c r="H411" s="23">
        <v>80.7</v>
      </c>
      <c r="I411" s="23">
        <v>2.4</v>
      </c>
      <c r="J411" s="23">
        <v>2.4</v>
      </c>
      <c r="K411" s="23">
        <v>3.6</v>
      </c>
      <c r="L411" s="23">
        <v>4.2</v>
      </c>
      <c r="M411" s="23">
        <v>4.3</v>
      </c>
      <c r="N411" s="23">
        <v>2.9</v>
      </c>
      <c r="O411" s="23">
        <v>46.3</v>
      </c>
      <c r="P411" s="23">
        <v>45.8</v>
      </c>
      <c r="Q411" s="23">
        <v>55.6</v>
      </c>
      <c r="R411" s="23">
        <v>29.4</v>
      </c>
      <c r="S411" s="23">
        <v>29.7</v>
      </c>
      <c r="T411" s="23">
        <v>23.1</v>
      </c>
      <c r="U411" s="23">
        <v>18.2</v>
      </c>
      <c r="V411" s="23">
        <v>17</v>
      </c>
      <c r="W411" s="23">
        <v>36.6</v>
      </c>
      <c r="X411" s="23">
        <v>6.6</v>
      </c>
      <c r="Y411" s="23">
        <v>6.3</v>
      </c>
      <c r="Z411" s="23">
        <v>11.6</v>
      </c>
      <c r="AA411" s="23">
        <v>16.2</v>
      </c>
      <c r="AB411" s="23">
        <v>16.8</v>
      </c>
      <c r="AC411" s="23">
        <v>6.4</v>
      </c>
      <c r="AD411" s="23">
        <v>18</v>
      </c>
      <c r="AE411" s="23">
        <v>17.899999999999999</v>
      </c>
      <c r="AF411" s="23">
        <v>18.3</v>
      </c>
      <c r="AG411" s="23">
        <v>23.3</v>
      </c>
      <c r="AH411" s="23">
        <v>22.8</v>
      </c>
      <c r="AI411" s="23">
        <v>29.9</v>
      </c>
      <c r="AJ411" s="23">
        <v>11.4</v>
      </c>
      <c r="AK411" s="23">
        <v>10.3</v>
      </c>
      <c r="AL411" s="23">
        <v>30.1</v>
      </c>
      <c r="AM411" s="23">
        <v>15.5</v>
      </c>
      <c r="AN411" s="23">
        <v>15.3</v>
      </c>
      <c r="AO411" s="23">
        <v>19.7</v>
      </c>
      <c r="AP411" s="23">
        <v>1.9</v>
      </c>
      <c r="AQ411" s="23">
        <v>1.9</v>
      </c>
      <c r="AR411" s="23">
        <v>1.6</v>
      </c>
      <c r="AS411" s="23">
        <v>87.4</v>
      </c>
      <c r="AT411" s="23">
        <v>87.4</v>
      </c>
      <c r="AU411" s="23">
        <v>87</v>
      </c>
    </row>
    <row r="412" spans="1:47" ht="15" x14ac:dyDescent="0.35">
      <c r="A412" s="13" t="s">
        <v>1528</v>
      </c>
      <c r="B412" s="45" t="s">
        <v>402</v>
      </c>
      <c r="C412" s="23">
        <v>25.8</v>
      </c>
      <c r="D412" s="23">
        <v>21.3</v>
      </c>
      <c r="E412" s="23">
        <v>29.2</v>
      </c>
      <c r="F412" s="23">
        <v>66</v>
      </c>
      <c r="G412" s="23">
        <v>55.3</v>
      </c>
      <c r="H412" s="23">
        <v>73.8</v>
      </c>
      <c r="I412" s="23">
        <v>2.4</v>
      </c>
      <c r="J412" s="23">
        <v>1.6</v>
      </c>
      <c r="K412" s="23">
        <v>3</v>
      </c>
      <c r="L412" s="23">
        <v>4.8</v>
      </c>
      <c r="M412" s="23">
        <v>3.9</v>
      </c>
      <c r="N412" s="23">
        <v>5.5</v>
      </c>
      <c r="O412" s="23">
        <v>49.7</v>
      </c>
      <c r="P412" s="23">
        <v>49.1</v>
      </c>
      <c r="Q412" s="23">
        <v>50.1</v>
      </c>
      <c r="R412" s="23">
        <v>19.8</v>
      </c>
      <c r="S412" s="23">
        <v>25.7</v>
      </c>
      <c r="T412" s="23">
        <v>15.4</v>
      </c>
      <c r="U412" s="23">
        <v>29.5</v>
      </c>
      <c r="V412" s="23">
        <v>11.8</v>
      </c>
      <c r="W412" s="23">
        <v>42.5</v>
      </c>
      <c r="X412" s="23">
        <v>5.3</v>
      </c>
      <c r="Y412" s="23">
        <v>4.0999999999999996</v>
      </c>
      <c r="Z412" s="23">
        <v>6.1</v>
      </c>
      <c r="AA412" s="23">
        <v>3.2</v>
      </c>
      <c r="AB412" s="23">
        <v>4.2</v>
      </c>
      <c r="AC412" s="23">
        <v>2.5</v>
      </c>
      <c r="AD412" s="23">
        <v>30.1</v>
      </c>
      <c r="AE412" s="23">
        <v>19.5</v>
      </c>
      <c r="AF412" s="23">
        <v>37.9</v>
      </c>
      <c r="AG412" s="23">
        <v>26.6</v>
      </c>
      <c r="AH412" s="23">
        <v>26.8</v>
      </c>
      <c r="AI412" s="23">
        <v>26.5</v>
      </c>
      <c r="AJ412" s="23">
        <v>10.6</v>
      </c>
      <c r="AK412" s="23">
        <v>9.9</v>
      </c>
      <c r="AL412" s="23">
        <v>11.2</v>
      </c>
      <c r="AM412" s="23">
        <v>17.3</v>
      </c>
      <c r="AN412" s="23">
        <v>17.600000000000001</v>
      </c>
      <c r="AO412" s="23">
        <v>17</v>
      </c>
      <c r="AP412" s="23">
        <v>1.7</v>
      </c>
      <c r="AQ412" s="23">
        <v>1.1000000000000001</v>
      </c>
      <c r="AR412" s="23">
        <v>2.1</v>
      </c>
      <c r="AS412" s="23">
        <v>92.9</v>
      </c>
      <c r="AT412" s="23">
        <v>91.4</v>
      </c>
      <c r="AU412" s="23">
        <v>94.1</v>
      </c>
    </row>
    <row r="413" spans="1:47" ht="15" x14ac:dyDescent="0.35">
      <c r="A413" s="13" t="s">
        <v>1529</v>
      </c>
      <c r="B413" s="45" t="s">
        <v>403</v>
      </c>
      <c r="C413" s="23">
        <v>20.100000000000001</v>
      </c>
      <c r="D413" s="23">
        <v>17.2</v>
      </c>
      <c r="E413" s="23">
        <v>24.3</v>
      </c>
      <c r="F413" s="23">
        <v>54.6</v>
      </c>
      <c r="G413" s="23">
        <v>47.5</v>
      </c>
      <c r="H413" s="23">
        <v>65.099999999999994</v>
      </c>
      <c r="I413" s="23">
        <v>2.8</v>
      </c>
      <c r="J413" s="23">
        <v>2</v>
      </c>
      <c r="K413" s="23">
        <v>4</v>
      </c>
      <c r="L413" s="23">
        <v>5.3</v>
      </c>
      <c r="M413" s="23">
        <v>4.2</v>
      </c>
      <c r="N413" s="23">
        <v>7.1</v>
      </c>
      <c r="O413" s="23">
        <v>48.7</v>
      </c>
      <c r="P413" s="23">
        <v>48.1</v>
      </c>
      <c r="Q413" s="23">
        <v>49.6</v>
      </c>
      <c r="R413" s="23">
        <v>23</v>
      </c>
      <c r="S413" s="23">
        <v>25.9</v>
      </c>
      <c r="T413" s="23">
        <v>18.7</v>
      </c>
      <c r="U413" s="23">
        <v>16.8</v>
      </c>
      <c r="V413" s="23">
        <v>10.199999999999999</v>
      </c>
      <c r="W413" s="23">
        <v>26.6</v>
      </c>
      <c r="X413" s="23">
        <v>5</v>
      </c>
      <c r="Y413" s="23">
        <v>4.4000000000000004</v>
      </c>
      <c r="Z413" s="23">
        <v>6</v>
      </c>
      <c r="AA413" s="23">
        <v>3.4</v>
      </c>
      <c r="AB413" s="23">
        <v>3.8</v>
      </c>
      <c r="AC413" s="23">
        <v>2.7</v>
      </c>
      <c r="AD413" s="23">
        <v>19.100000000000001</v>
      </c>
      <c r="AE413" s="23">
        <v>15.1</v>
      </c>
      <c r="AF413" s="23">
        <v>25</v>
      </c>
      <c r="AG413" s="23">
        <v>21.1</v>
      </c>
      <c r="AH413" s="23">
        <v>20</v>
      </c>
      <c r="AI413" s="23">
        <v>22.8</v>
      </c>
      <c r="AJ413" s="23">
        <v>10.199999999999999</v>
      </c>
      <c r="AK413" s="23">
        <v>13.1</v>
      </c>
      <c r="AL413" s="23">
        <v>6</v>
      </c>
      <c r="AM413" s="23">
        <v>15.1</v>
      </c>
      <c r="AN413" s="23">
        <v>14.1</v>
      </c>
      <c r="AO413" s="23">
        <v>16.399999999999999</v>
      </c>
      <c r="AP413" s="23">
        <v>1.3</v>
      </c>
      <c r="AQ413" s="23">
        <v>1</v>
      </c>
      <c r="AR413" s="23">
        <v>1.8</v>
      </c>
      <c r="AS413" s="23">
        <v>87.4</v>
      </c>
      <c r="AT413" s="23">
        <v>87.4</v>
      </c>
      <c r="AU413" s="23">
        <v>87.3</v>
      </c>
    </row>
    <row r="414" spans="1:47" ht="15" x14ac:dyDescent="0.35">
      <c r="A414" s="13" t="s">
        <v>1530</v>
      </c>
      <c r="B414" s="45" t="s">
        <v>404</v>
      </c>
      <c r="C414" s="23">
        <v>20.5</v>
      </c>
      <c r="D414" s="23">
        <v>18</v>
      </c>
      <c r="E414" s="23">
        <v>26.8</v>
      </c>
      <c r="F414" s="23">
        <v>61</v>
      </c>
      <c r="G414" s="23">
        <v>56.2</v>
      </c>
      <c r="H414" s="23">
        <v>73</v>
      </c>
      <c r="I414" s="23">
        <v>2.5</v>
      </c>
      <c r="J414" s="23">
        <v>2.4</v>
      </c>
      <c r="K414" s="23">
        <v>2.6</v>
      </c>
      <c r="L414" s="23">
        <v>6.4</v>
      </c>
      <c r="M414" s="23">
        <v>8.8000000000000007</v>
      </c>
      <c r="N414" s="23">
        <v>0.5</v>
      </c>
      <c r="O414" s="23">
        <v>47.7</v>
      </c>
      <c r="P414" s="23">
        <v>48.2</v>
      </c>
      <c r="Q414" s="23">
        <v>46.5</v>
      </c>
      <c r="R414" s="23">
        <v>23.1</v>
      </c>
      <c r="S414" s="23">
        <v>26.2</v>
      </c>
      <c r="T414" s="23">
        <v>15.6</v>
      </c>
      <c r="U414" s="23">
        <v>15.5</v>
      </c>
      <c r="V414" s="23">
        <v>10.1</v>
      </c>
      <c r="W414" s="23">
        <v>28.9</v>
      </c>
      <c r="X414" s="23">
        <v>8.1</v>
      </c>
      <c r="Y414" s="23">
        <v>8.1999999999999993</v>
      </c>
      <c r="Z414" s="23">
        <v>8</v>
      </c>
      <c r="AA414" s="23">
        <v>8</v>
      </c>
      <c r="AB414" s="23">
        <v>9.3000000000000007</v>
      </c>
      <c r="AC414" s="23">
        <v>4.7</v>
      </c>
      <c r="AD414" s="23">
        <v>18.8</v>
      </c>
      <c r="AE414" s="23">
        <v>13.8</v>
      </c>
      <c r="AF414" s="23">
        <v>31.2</v>
      </c>
      <c r="AG414" s="23">
        <v>20.8</v>
      </c>
      <c r="AH414" s="23">
        <v>19.3</v>
      </c>
      <c r="AI414" s="23">
        <v>24.6</v>
      </c>
      <c r="AJ414" s="23">
        <v>8</v>
      </c>
      <c r="AK414" s="23">
        <v>3.5</v>
      </c>
      <c r="AL414" s="23">
        <v>19.5</v>
      </c>
      <c r="AM414" s="23">
        <v>17.899999999999999</v>
      </c>
      <c r="AN414" s="23">
        <v>17.7</v>
      </c>
      <c r="AO414" s="23">
        <v>18.2</v>
      </c>
      <c r="AP414" s="23">
        <v>1.6</v>
      </c>
      <c r="AQ414" s="23">
        <v>1.6</v>
      </c>
      <c r="AR414" s="23">
        <v>1.8</v>
      </c>
      <c r="AS414" s="23">
        <v>90</v>
      </c>
      <c r="AT414" s="23">
        <v>89.1</v>
      </c>
      <c r="AU414" s="23">
        <v>92.4</v>
      </c>
    </row>
    <row r="415" spans="1:47" ht="15" x14ac:dyDescent="0.35">
      <c r="A415" s="13" t="s">
        <v>1531</v>
      </c>
      <c r="B415" s="45" t="s">
        <v>405</v>
      </c>
      <c r="C415" s="23">
        <v>23.4</v>
      </c>
      <c r="D415" s="23">
        <v>21.1</v>
      </c>
      <c r="E415" s="23">
        <v>31.7</v>
      </c>
      <c r="F415" s="23">
        <v>62.4</v>
      </c>
      <c r="G415" s="23">
        <v>57.7</v>
      </c>
      <c r="H415" s="23">
        <v>78.8</v>
      </c>
      <c r="I415" s="23">
        <v>2.5</v>
      </c>
      <c r="J415" s="23">
        <v>2.1</v>
      </c>
      <c r="K415" s="23">
        <v>3.8</v>
      </c>
      <c r="L415" s="23">
        <v>9.6999999999999993</v>
      </c>
      <c r="M415" s="23">
        <v>9.1</v>
      </c>
      <c r="N415" s="23">
        <v>11.9</v>
      </c>
      <c r="O415" s="23">
        <v>49.6</v>
      </c>
      <c r="P415" s="23">
        <v>49.5</v>
      </c>
      <c r="Q415" s="23">
        <v>50.2</v>
      </c>
      <c r="R415" s="23">
        <v>24.9</v>
      </c>
      <c r="S415" s="23">
        <v>26.2</v>
      </c>
      <c r="T415" s="23">
        <v>20.100000000000001</v>
      </c>
      <c r="U415" s="23">
        <v>15.8</v>
      </c>
      <c r="V415" s="23">
        <v>13.4</v>
      </c>
      <c r="W415" s="23">
        <v>24.6</v>
      </c>
      <c r="X415" s="23">
        <v>5.8</v>
      </c>
      <c r="Y415" s="23">
        <v>5.8</v>
      </c>
      <c r="Z415" s="23">
        <v>6.1</v>
      </c>
      <c r="AA415" s="23">
        <v>3.9</v>
      </c>
      <c r="AB415" s="23">
        <v>3.8</v>
      </c>
      <c r="AC415" s="23">
        <v>4.0999999999999996</v>
      </c>
      <c r="AD415" s="23">
        <v>13.1</v>
      </c>
      <c r="AE415" s="23">
        <v>9.8000000000000007</v>
      </c>
      <c r="AF415" s="23">
        <v>24.8</v>
      </c>
      <c r="AG415" s="23">
        <v>23.3</v>
      </c>
      <c r="AH415" s="23">
        <v>22.2</v>
      </c>
      <c r="AI415" s="23">
        <v>27.1</v>
      </c>
      <c r="AJ415" s="23">
        <v>7.5</v>
      </c>
      <c r="AK415" s="23">
        <v>4</v>
      </c>
      <c r="AL415" s="23">
        <v>20</v>
      </c>
      <c r="AM415" s="23">
        <v>20</v>
      </c>
      <c r="AN415" s="23">
        <v>20.3</v>
      </c>
      <c r="AO415" s="23">
        <v>18.8</v>
      </c>
      <c r="AP415" s="23">
        <v>1.3</v>
      </c>
      <c r="AQ415" s="23">
        <v>1.3</v>
      </c>
      <c r="AR415" s="23">
        <v>1.5</v>
      </c>
      <c r="AS415" s="23">
        <v>87.5</v>
      </c>
      <c r="AT415" s="23">
        <v>86.8</v>
      </c>
      <c r="AU415" s="23">
        <v>90.3</v>
      </c>
    </row>
    <row r="416" spans="1:47" ht="15" x14ac:dyDescent="0.35">
      <c r="A416" s="13" t="s">
        <v>1532</v>
      </c>
      <c r="B416" s="45" t="s">
        <v>406</v>
      </c>
      <c r="C416" s="23">
        <v>16.2</v>
      </c>
      <c r="D416" s="23">
        <v>18.5</v>
      </c>
      <c r="E416" s="23">
        <v>15.6</v>
      </c>
      <c r="F416" s="23">
        <v>52.5</v>
      </c>
      <c r="G416" s="23">
        <v>49.8</v>
      </c>
      <c r="H416" s="23">
        <v>53.2</v>
      </c>
      <c r="I416" s="23">
        <v>3.2</v>
      </c>
      <c r="J416" s="23">
        <v>1.8</v>
      </c>
      <c r="K416" s="23">
        <v>3.6</v>
      </c>
      <c r="L416" s="23">
        <v>8</v>
      </c>
      <c r="M416" s="23">
        <v>8.1999999999999993</v>
      </c>
      <c r="N416" s="23">
        <v>8</v>
      </c>
      <c r="O416" s="23">
        <v>52.4</v>
      </c>
      <c r="P416" s="23">
        <v>53.2</v>
      </c>
      <c r="Q416" s="23">
        <v>52.2</v>
      </c>
      <c r="R416" s="23">
        <v>22.3</v>
      </c>
      <c r="S416" s="23">
        <v>25.9</v>
      </c>
      <c r="T416" s="23">
        <v>21.4</v>
      </c>
      <c r="U416" s="23">
        <v>11.8</v>
      </c>
      <c r="V416" s="23">
        <v>17.7</v>
      </c>
      <c r="W416" s="23">
        <v>10.4</v>
      </c>
      <c r="X416" s="23">
        <v>5.2</v>
      </c>
      <c r="Y416" s="23">
        <v>3.1</v>
      </c>
      <c r="Z416" s="23">
        <v>5.7</v>
      </c>
      <c r="AA416" s="23">
        <v>2.1</v>
      </c>
      <c r="AB416" s="23">
        <v>1.2</v>
      </c>
      <c r="AC416" s="23">
        <v>2.4</v>
      </c>
      <c r="AD416" s="23">
        <v>19.899999999999999</v>
      </c>
      <c r="AE416" s="23">
        <v>19.399999999999999</v>
      </c>
      <c r="AF416" s="23">
        <v>20</v>
      </c>
      <c r="AG416" s="23">
        <v>23.7</v>
      </c>
      <c r="AH416" s="23">
        <v>16.7</v>
      </c>
      <c r="AI416" s="23">
        <v>25.5</v>
      </c>
      <c r="AJ416" s="23">
        <v>8.1999999999999993</v>
      </c>
      <c r="AK416" s="23">
        <v>8.8000000000000007</v>
      </c>
      <c r="AL416" s="23">
        <v>8</v>
      </c>
      <c r="AM416" s="23">
        <v>17.7</v>
      </c>
      <c r="AN416" s="23">
        <v>16.600000000000001</v>
      </c>
      <c r="AO416" s="23">
        <v>18</v>
      </c>
      <c r="AP416" s="23">
        <v>1.3</v>
      </c>
      <c r="AQ416" s="23">
        <v>0.7</v>
      </c>
      <c r="AR416" s="23">
        <v>1.4</v>
      </c>
      <c r="AS416" s="23">
        <v>82.2</v>
      </c>
      <c r="AT416" s="23">
        <v>84.4</v>
      </c>
      <c r="AU416" s="23">
        <v>81.7</v>
      </c>
    </row>
    <row r="417" spans="1:47" ht="15" x14ac:dyDescent="0.35">
      <c r="A417" s="13" t="s">
        <v>1533</v>
      </c>
      <c r="B417" s="45" t="s">
        <v>407</v>
      </c>
      <c r="C417" s="23">
        <v>21.4</v>
      </c>
      <c r="D417" s="23">
        <v>17.8</v>
      </c>
      <c r="E417" s="23">
        <v>28.4</v>
      </c>
      <c r="F417" s="23">
        <v>63.7</v>
      </c>
      <c r="G417" s="23">
        <v>56.7</v>
      </c>
      <c r="H417" s="23">
        <v>77.3</v>
      </c>
      <c r="I417" s="23">
        <v>1.2</v>
      </c>
      <c r="J417" s="23">
        <v>1.1000000000000001</v>
      </c>
      <c r="K417" s="23">
        <v>1.2</v>
      </c>
      <c r="L417" s="23">
        <v>14.5</v>
      </c>
      <c r="M417" s="23">
        <v>13.5</v>
      </c>
      <c r="N417" s="23">
        <v>16.399999999999999</v>
      </c>
      <c r="O417" s="23">
        <v>53.1</v>
      </c>
      <c r="P417" s="23">
        <v>58.6</v>
      </c>
      <c r="Q417" s="23">
        <v>42.7</v>
      </c>
      <c r="R417" s="23">
        <v>18.600000000000001</v>
      </c>
      <c r="S417" s="23">
        <v>22</v>
      </c>
      <c r="T417" s="23">
        <v>12.1</v>
      </c>
      <c r="U417" s="23">
        <v>35.5</v>
      </c>
      <c r="V417" s="23">
        <v>37.5</v>
      </c>
      <c r="W417" s="23">
        <v>31.5</v>
      </c>
      <c r="X417" s="23">
        <v>3.5</v>
      </c>
      <c r="Y417" s="23">
        <v>3.4</v>
      </c>
      <c r="Z417" s="23">
        <v>3.7</v>
      </c>
      <c r="AA417" s="23">
        <v>8.3000000000000007</v>
      </c>
      <c r="AB417" s="23">
        <v>10.3</v>
      </c>
      <c r="AC417" s="23">
        <v>4.5999999999999996</v>
      </c>
      <c r="AD417" s="23">
        <v>15.3</v>
      </c>
      <c r="AE417" s="23">
        <v>13.7</v>
      </c>
      <c r="AF417" s="23">
        <v>18.5</v>
      </c>
      <c r="AG417" s="23">
        <v>22.2</v>
      </c>
      <c r="AH417" s="23">
        <v>20.9</v>
      </c>
      <c r="AI417" s="23">
        <v>24.7</v>
      </c>
      <c r="AJ417" s="23">
        <v>4.2</v>
      </c>
      <c r="AK417" s="23">
        <v>1.2</v>
      </c>
      <c r="AL417" s="23">
        <v>9.9</v>
      </c>
      <c r="AM417" s="23">
        <v>13.4</v>
      </c>
      <c r="AN417" s="23">
        <v>12.9</v>
      </c>
      <c r="AO417" s="23">
        <v>14.2</v>
      </c>
      <c r="AP417" s="23">
        <v>0.9</v>
      </c>
      <c r="AQ417" s="23">
        <v>0.5</v>
      </c>
      <c r="AR417" s="23">
        <v>1.7</v>
      </c>
      <c r="AS417" s="23">
        <v>85.7</v>
      </c>
      <c r="AT417" s="23">
        <v>86.7</v>
      </c>
      <c r="AU417" s="23">
        <v>83.8</v>
      </c>
    </row>
    <row r="418" spans="1:47" ht="15" x14ac:dyDescent="0.35">
      <c r="A418" s="13" t="s">
        <v>1534</v>
      </c>
      <c r="B418" s="45" t="s">
        <v>408</v>
      </c>
      <c r="C418" s="23">
        <v>34.799999999999997</v>
      </c>
      <c r="D418" s="23">
        <v>19.8</v>
      </c>
      <c r="E418" s="23">
        <v>42.4</v>
      </c>
      <c r="F418" s="23">
        <v>76</v>
      </c>
      <c r="G418" s="23">
        <v>53.7</v>
      </c>
      <c r="H418" s="23">
        <v>87.2</v>
      </c>
      <c r="I418" s="23">
        <v>1.3</v>
      </c>
      <c r="J418" s="23">
        <v>1.2</v>
      </c>
      <c r="K418" s="23">
        <v>1.3</v>
      </c>
      <c r="L418" s="23">
        <v>7.6</v>
      </c>
      <c r="M418" s="23">
        <v>6.1</v>
      </c>
      <c r="N418" s="23">
        <v>8.3000000000000007</v>
      </c>
      <c r="O418" s="23">
        <v>37.6</v>
      </c>
      <c r="P418" s="23">
        <v>35.6</v>
      </c>
      <c r="Q418" s="23">
        <v>38.6</v>
      </c>
      <c r="R418" s="23">
        <v>17.399999999999999</v>
      </c>
      <c r="S418" s="23">
        <v>17.8</v>
      </c>
      <c r="T418" s="23">
        <v>17.2</v>
      </c>
      <c r="U418" s="23">
        <v>40.299999999999997</v>
      </c>
      <c r="V418" s="23">
        <v>18.3</v>
      </c>
      <c r="W418" s="23">
        <v>51.3</v>
      </c>
      <c r="X418" s="23">
        <v>7.6</v>
      </c>
      <c r="Y418" s="23">
        <v>4.0999999999999996</v>
      </c>
      <c r="Z418" s="23">
        <v>9.4</v>
      </c>
      <c r="AA418" s="23">
        <v>0</v>
      </c>
      <c r="AB418" s="23">
        <v>0</v>
      </c>
      <c r="AC418" s="23">
        <v>0</v>
      </c>
      <c r="AD418" s="23">
        <v>19.100000000000001</v>
      </c>
      <c r="AE418" s="23">
        <v>5.4</v>
      </c>
      <c r="AF418" s="23">
        <v>25.9</v>
      </c>
      <c r="AG418" s="23">
        <v>24</v>
      </c>
      <c r="AH418" s="23">
        <v>12.9</v>
      </c>
      <c r="AI418" s="23">
        <v>29.6</v>
      </c>
      <c r="AJ418" s="23">
        <v>45.3</v>
      </c>
      <c r="AK418" s="23">
        <v>2.2000000000000002</v>
      </c>
      <c r="AL418" s="23">
        <v>66.900000000000006</v>
      </c>
      <c r="AM418" s="23">
        <v>10</v>
      </c>
      <c r="AN418" s="23">
        <v>12.4</v>
      </c>
      <c r="AO418" s="23">
        <v>8.8000000000000007</v>
      </c>
      <c r="AP418" s="23">
        <v>3.8</v>
      </c>
      <c r="AQ418" s="23">
        <v>1.2</v>
      </c>
      <c r="AR418" s="23">
        <v>5.0999999999999996</v>
      </c>
      <c r="AS418" s="23">
        <v>93.3</v>
      </c>
      <c r="AT418" s="23">
        <v>86.6</v>
      </c>
      <c r="AU418" s="23">
        <v>96.6</v>
      </c>
    </row>
    <row r="419" spans="1:47" ht="15" x14ac:dyDescent="0.35">
      <c r="A419" s="13" t="s">
        <v>1535</v>
      </c>
      <c r="B419" s="45" t="s">
        <v>409</v>
      </c>
      <c r="C419" s="23">
        <v>25.1</v>
      </c>
      <c r="D419" s="23">
        <v>16</v>
      </c>
      <c r="E419" s="23">
        <v>30.3</v>
      </c>
      <c r="F419" s="23">
        <v>65.599999999999994</v>
      </c>
      <c r="G419" s="23">
        <v>50.8</v>
      </c>
      <c r="H419" s="23">
        <v>74.099999999999994</v>
      </c>
      <c r="I419" s="23">
        <v>2.4</v>
      </c>
      <c r="J419" s="23">
        <v>1.1000000000000001</v>
      </c>
      <c r="K419" s="23">
        <v>3.1</v>
      </c>
      <c r="L419" s="23">
        <v>1.4</v>
      </c>
      <c r="M419" s="23">
        <v>1.6</v>
      </c>
      <c r="N419" s="23">
        <v>1.3</v>
      </c>
      <c r="O419" s="23">
        <v>46.2</v>
      </c>
      <c r="P419" s="23">
        <v>49.8</v>
      </c>
      <c r="Q419" s="23">
        <v>44.1</v>
      </c>
      <c r="R419" s="23">
        <v>16.5</v>
      </c>
      <c r="S419" s="23">
        <v>18.8</v>
      </c>
      <c r="T419" s="23">
        <v>15.2</v>
      </c>
      <c r="U419" s="23">
        <v>18.8</v>
      </c>
      <c r="V419" s="23">
        <v>18.3</v>
      </c>
      <c r="W419" s="23">
        <v>19.100000000000001</v>
      </c>
      <c r="X419" s="23">
        <v>5.8</v>
      </c>
      <c r="Y419" s="23">
        <v>4.5</v>
      </c>
      <c r="Z419" s="23">
        <v>6.5</v>
      </c>
      <c r="AA419" s="23">
        <v>8.9</v>
      </c>
      <c r="AB419" s="23">
        <v>16.600000000000001</v>
      </c>
      <c r="AC419" s="23">
        <v>4.5</v>
      </c>
      <c r="AD419" s="23">
        <v>17.600000000000001</v>
      </c>
      <c r="AE419" s="23">
        <v>12.3</v>
      </c>
      <c r="AF419" s="23">
        <v>20.6</v>
      </c>
      <c r="AG419" s="23">
        <v>20.8</v>
      </c>
      <c r="AH419" s="23">
        <v>14.9</v>
      </c>
      <c r="AI419" s="23">
        <v>24.2</v>
      </c>
      <c r="AJ419" s="23">
        <v>12.2</v>
      </c>
      <c r="AK419" s="23">
        <v>1.4</v>
      </c>
      <c r="AL419" s="23">
        <v>18.399999999999999</v>
      </c>
      <c r="AM419" s="23">
        <v>17.399999999999999</v>
      </c>
      <c r="AN419" s="23">
        <v>14.6</v>
      </c>
      <c r="AO419" s="23">
        <v>19</v>
      </c>
      <c r="AP419" s="23">
        <v>1.6</v>
      </c>
      <c r="AQ419" s="23">
        <v>0.5</v>
      </c>
      <c r="AR419" s="23">
        <v>2.1</v>
      </c>
      <c r="AS419" s="23">
        <v>84.5</v>
      </c>
      <c r="AT419" s="23">
        <v>85.3</v>
      </c>
      <c r="AU419" s="23">
        <v>84.1</v>
      </c>
    </row>
    <row r="420" spans="1:47" ht="15" x14ac:dyDescent="0.35">
      <c r="A420" s="13" t="s">
        <v>1536</v>
      </c>
      <c r="B420" s="45" t="s">
        <v>410</v>
      </c>
      <c r="C420" s="23">
        <v>14.6</v>
      </c>
      <c r="D420" s="23">
        <v>11.2</v>
      </c>
      <c r="E420" s="23">
        <v>25.6</v>
      </c>
      <c r="F420" s="23">
        <v>48.1</v>
      </c>
      <c r="G420" s="23">
        <v>41.6</v>
      </c>
      <c r="H420" s="23">
        <v>69</v>
      </c>
      <c r="I420" s="23">
        <v>2.5</v>
      </c>
      <c r="J420" s="23">
        <v>2.5</v>
      </c>
      <c r="K420" s="23">
        <v>2.6</v>
      </c>
      <c r="L420" s="23">
        <v>0.9</v>
      </c>
      <c r="M420" s="23">
        <v>0.8</v>
      </c>
      <c r="N420" s="23">
        <v>1.5</v>
      </c>
      <c r="O420" s="23">
        <v>43.1</v>
      </c>
      <c r="P420" s="23">
        <v>44.8</v>
      </c>
      <c r="Q420" s="23">
        <v>37.6</v>
      </c>
      <c r="R420" s="23">
        <v>16.3</v>
      </c>
      <c r="S420" s="23">
        <v>16.3</v>
      </c>
      <c r="T420" s="23">
        <v>16.3</v>
      </c>
      <c r="U420" s="23">
        <v>11.2</v>
      </c>
      <c r="V420" s="23">
        <v>11</v>
      </c>
      <c r="W420" s="23">
        <v>11.6</v>
      </c>
      <c r="X420" s="23">
        <v>6</v>
      </c>
      <c r="Y420" s="23">
        <v>5.9</v>
      </c>
      <c r="Z420" s="23">
        <v>6.3</v>
      </c>
      <c r="AA420" s="23">
        <v>9.3000000000000007</v>
      </c>
      <c r="AB420" s="23">
        <v>9.4</v>
      </c>
      <c r="AC420" s="23">
        <v>8.6999999999999993</v>
      </c>
      <c r="AD420" s="23">
        <v>13.6</v>
      </c>
      <c r="AE420" s="23">
        <v>7.3</v>
      </c>
      <c r="AF420" s="23">
        <v>33.9</v>
      </c>
      <c r="AG420" s="23">
        <v>19.100000000000001</v>
      </c>
      <c r="AH420" s="23">
        <v>17.899999999999999</v>
      </c>
      <c r="AI420" s="23">
        <v>23.1</v>
      </c>
      <c r="AJ420" s="23">
        <v>10</v>
      </c>
      <c r="AK420" s="23">
        <v>5.0999999999999996</v>
      </c>
      <c r="AL420" s="23">
        <v>25.6</v>
      </c>
      <c r="AM420" s="23">
        <v>17.5</v>
      </c>
      <c r="AN420" s="23">
        <v>17.7</v>
      </c>
      <c r="AO420" s="23">
        <v>16.7</v>
      </c>
      <c r="AP420" s="23">
        <v>1.6</v>
      </c>
      <c r="AQ420" s="23">
        <v>1.2</v>
      </c>
      <c r="AR420" s="23">
        <v>2.9</v>
      </c>
      <c r="AS420" s="23">
        <v>85.5</v>
      </c>
      <c r="AT420" s="23">
        <v>84.9</v>
      </c>
      <c r="AU420" s="23">
        <v>87.6</v>
      </c>
    </row>
    <row r="421" spans="1:47" ht="15" x14ac:dyDescent="0.35">
      <c r="A421" s="13" t="s">
        <v>1537</v>
      </c>
      <c r="B421" s="45" t="s">
        <v>411</v>
      </c>
      <c r="C421" s="23">
        <v>20.7</v>
      </c>
      <c r="D421" s="23">
        <v>19.7</v>
      </c>
      <c r="E421" s="23">
        <v>25.3</v>
      </c>
      <c r="F421" s="23">
        <v>55.3</v>
      </c>
      <c r="G421" s="23">
        <v>51</v>
      </c>
      <c r="H421" s="23">
        <v>74.5</v>
      </c>
      <c r="I421" s="23">
        <v>1.9</v>
      </c>
      <c r="J421" s="23">
        <v>2.2000000000000002</v>
      </c>
      <c r="K421" s="23">
        <v>0.8</v>
      </c>
      <c r="L421" s="23">
        <v>5.2</v>
      </c>
      <c r="M421" s="23">
        <v>3.5</v>
      </c>
      <c r="N421" s="23">
        <v>12.8</v>
      </c>
      <c r="O421" s="23">
        <v>43.8</v>
      </c>
      <c r="P421" s="23">
        <v>47.6</v>
      </c>
      <c r="Q421" s="23">
        <v>26.7</v>
      </c>
      <c r="R421" s="23">
        <v>20.6</v>
      </c>
      <c r="S421" s="23">
        <v>23.5</v>
      </c>
      <c r="T421" s="23">
        <v>7.7</v>
      </c>
      <c r="U421" s="23">
        <v>30.9</v>
      </c>
      <c r="V421" s="23">
        <v>28.6</v>
      </c>
      <c r="W421" s="23">
        <v>41.3</v>
      </c>
      <c r="X421" s="23">
        <v>4.0999999999999996</v>
      </c>
      <c r="Y421" s="23">
        <v>4.3</v>
      </c>
      <c r="Z421" s="23">
        <v>3.6</v>
      </c>
      <c r="AA421" s="23">
        <v>4.5</v>
      </c>
      <c r="AB421" s="23">
        <v>5</v>
      </c>
      <c r="AC421" s="23">
        <v>2.4</v>
      </c>
      <c r="AD421" s="23">
        <v>16.100000000000001</v>
      </c>
      <c r="AE421" s="23">
        <v>11.5</v>
      </c>
      <c r="AF421" s="23">
        <v>36.799999999999997</v>
      </c>
      <c r="AG421" s="23">
        <v>18.8</v>
      </c>
      <c r="AH421" s="23">
        <v>18.899999999999999</v>
      </c>
      <c r="AI421" s="23">
        <v>18</v>
      </c>
      <c r="AJ421" s="23">
        <v>14.2</v>
      </c>
      <c r="AK421" s="23">
        <v>2</v>
      </c>
      <c r="AL421" s="23">
        <v>69.400000000000006</v>
      </c>
      <c r="AM421" s="23">
        <v>16.5</v>
      </c>
      <c r="AN421" s="23">
        <v>17.600000000000001</v>
      </c>
      <c r="AO421" s="23">
        <v>11.7</v>
      </c>
      <c r="AP421" s="23">
        <v>1.4</v>
      </c>
      <c r="AQ421" s="23">
        <v>1.5</v>
      </c>
      <c r="AR421" s="23">
        <v>1.2</v>
      </c>
      <c r="AS421" s="23">
        <v>90.8</v>
      </c>
      <c r="AT421" s="23">
        <v>91.7</v>
      </c>
      <c r="AU421" s="23">
        <v>86.8</v>
      </c>
    </row>
    <row r="422" spans="1:47" ht="15" x14ac:dyDescent="0.35">
      <c r="A422" s="13" t="s">
        <v>1538</v>
      </c>
      <c r="B422" s="45" t="s">
        <v>412</v>
      </c>
      <c r="C422" s="23">
        <v>24</v>
      </c>
      <c r="D422" s="23">
        <v>22.8</v>
      </c>
      <c r="E422" s="23">
        <v>27.9</v>
      </c>
      <c r="F422" s="23">
        <v>67.099999999999994</v>
      </c>
      <c r="G422" s="23">
        <v>62.5</v>
      </c>
      <c r="H422" s="23">
        <v>82.8</v>
      </c>
      <c r="I422" s="23">
        <v>1.5</v>
      </c>
      <c r="J422" s="23">
        <v>1.2</v>
      </c>
      <c r="K422" s="23">
        <v>2.2999999999999998</v>
      </c>
      <c r="L422" s="23">
        <v>2.8</v>
      </c>
      <c r="M422" s="23">
        <v>3.4</v>
      </c>
      <c r="N422" s="23">
        <v>0.7</v>
      </c>
      <c r="O422" s="23">
        <v>50.7</v>
      </c>
      <c r="P422" s="23">
        <v>50.7</v>
      </c>
      <c r="Q422" s="23">
        <v>50.5</v>
      </c>
      <c r="R422" s="23">
        <v>25.6</v>
      </c>
      <c r="S422" s="23">
        <v>27</v>
      </c>
      <c r="T422" s="23">
        <v>20.7</v>
      </c>
      <c r="U422" s="23">
        <v>15</v>
      </c>
      <c r="V422" s="23">
        <v>11.5</v>
      </c>
      <c r="W422" s="23">
        <v>26.9</v>
      </c>
      <c r="X422" s="23">
        <v>5.5</v>
      </c>
      <c r="Y422" s="23">
        <v>4.9000000000000004</v>
      </c>
      <c r="Z422" s="23">
        <v>7.9</v>
      </c>
      <c r="AA422" s="23">
        <v>6</v>
      </c>
      <c r="AB422" s="23">
        <v>7.5</v>
      </c>
      <c r="AC422" s="23">
        <v>0.8</v>
      </c>
      <c r="AD422" s="23">
        <v>14.3</v>
      </c>
      <c r="AE422" s="23">
        <v>9.1</v>
      </c>
      <c r="AF422" s="23">
        <v>32</v>
      </c>
      <c r="AG422" s="23">
        <v>19.2</v>
      </c>
      <c r="AH422" s="23">
        <v>17.399999999999999</v>
      </c>
      <c r="AI422" s="23">
        <v>25.3</v>
      </c>
      <c r="AJ422" s="23">
        <v>18.100000000000001</v>
      </c>
      <c r="AK422" s="23">
        <v>10.6</v>
      </c>
      <c r="AL422" s="23">
        <v>43.4</v>
      </c>
      <c r="AM422" s="23">
        <v>12.4</v>
      </c>
      <c r="AN422" s="23">
        <v>11.8</v>
      </c>
      <c r="AO422" s="23">
        <v>14.4</v>
      </c>
      <c r="AP422" s="23">
        <v>1</v>
      </c>
      <c r="AQ422" s="23">
        <v>0.9</v>
      </c>
      <c r="AR422" s="23">
        <v>1.2</v>
      </c>
      <c r="AS422" s="23">
        <v>92.3</v>
      </c>
      <c r="AT422" s="23">
        <v>91.9</v>
      </c>
      <c r="AU422" s="23">
        <v>93.5</v>
      </c>
    </row>
    <row r="423" spans="1:47" ht="15" x14ac:dyDescent="0.35">
      <c r="A423" s="13" t="s">
        <v>1539</v>
      </c>
      <c r="B423" s="45" t="s">
        <v>413</v>
      </c>
      <c r="C423" s="23">
        <v>26.8</v>
      </c>
      <c r="D423" s="23">
        <v>25.7</v>
      </c>
      <c r="E423" s="23">
        <v>29.4</v>
      </c>
      <c r="F423" s="23">
        <v>68</v>
      </c>
      <c r="G423" s="23">
        <v>64</v>
      </c>
      <c r="H423" s="23">
        <v>77.3</v>
      </c>
      <c r="I423" s="23">
        <v>2.4</v>
      </c>
      <c r="J423" s="23">
        <v>2.4</v>
      </c>
      <c r="K423" s="23">
        <v>2.4</v>
      </c>
      <c r="L423" s="23">
        <v>8.6</v>
      </c>
      <c r="M423" s="23">
        <v>8.3000000000000007</v>
      </c>
      <c r="N423" s="23">
        <v>9.5</v>
      </c>
      <c r="O423" s="23">
        <v>47.4</v>
      </c>
      <c r="P423" s="23">
        <v>46.5</v>
      </c>
      <c r="Q423" s="23">
        <v>49.5</v>
      </c>
      <c r="R423" s="23">
        <v>21.3</v>
      </c>
      <c r="S423" s="23">
        <v>24.3</v>
      </c>
      <c r="T423" s="23">
        <v>14.3</v>
      </c>
      <c r="U423" s="23">
        <v>22</v>
      </c>
      <c r="V423" s="23">
        <v>21.9</v>
      </c>
      <c r="W423" s="23">
        <v>22.2</v>
      </c>
      <c r="X423" s="23">
        <v>5.9</v>
      </c>
      <c r="Y423" s="23">
        <v>6.1</v>
      </c>
      <c r="Z423" s="23">
        <v>5.5</v>
      </c>
      <c r="AA423" s="23">
        <v>5.5</v>
      </c>
      <c r="AB423" s="23">
        <v>4.9000000000000004</v>
      </c>
      <c r="AC423" s="23">
        <v>6.9</v>
      </c>
      <c r="AD423" s="23">
        <v>13.9</v>
      </c>
      <c r="AE423" s="23">
        <v>9.6</v>
      </c>
      <c r="AF423" s="23">
        <v>24.2</v>
      </c>
      <c r="AG423" s="23">
        <v>26.1</v>
      </c>
      <c r="AH423" s="23">
        <v>25.1</v>
      </c>
      <c r="AI423" s="23">
        <v>28.5</v>
      </c>
      <c r="AJ423" s="23">
        <v>9.1</v>
      </c>
      <c r="AK423" s="23">
        <v>4.2</v>
      </c>
      <c r="AL423" s="23">
        <v>20.5</v>
      </c>
      <c r="AM423" s="23">
        <v>18.899999999999999</v>
      </c>
      <c r="AN423" s="23">
        <v>18.899999999999999</v>
      </c>
      <c r="AO423" s="23">
        <v>19.100000000000001</v>
      </c>
      <c r="AP423" s="23">
        <v>1.7</v>
      </c>
      <c r="AQ423" s="23">
        <v>1.8</v>
      </c>
      <c r="AR423" s="23">
        <v>1.5</v>
      </c>
      <c r="AS423" s="23">
        <v>87.9</v>
      </c>
      <c r="AT423" s="23">
        <v>89</v>
      </c>
      <c r="AU423" s="23">
        <v>85.3</v>
      </c>
    </row>
    <row r="424" spans="1:47" ht="15" x14ac:dyDescent="0.35">
      <c r="A424" s="13" t="s">
        <v>1540</v>
      </c>
      <c r="B424" s="45" t="s">
        <v>414</v>
      </c>
      <c r="C424" s="23">
        <v>34.4</v>
      </c>
      <c r="D424" s="23">
        <v>17.100000000000001</v>
      </c>
      <c r="E424" s="23">
        <v>47.6</v>
      </c>
      <c r="F424" s="23">
        <v>74.400000000000006</v>
      </c>
      <c r="G424" s="23">
        <v>54.4</v>
      </c>
      <c r="H424" s="23">
        <v>89.7</v>
      </c>
      <c r="I424" s="23">
        <v>9.8000000000000007</v>
      </c>
      <c r="J424" s="23">
        <v>3.3</v>
      </c>
      <c r="K424" s="23">
        <v>14.8</v>
      </c>
      <c r="L424" s="23">
        <v>12.2</v>
      </c>
      <c r="M424" s="23">
        <v>8.8000000000000007</v>
      </c>
      <c r="N424" s="23">
        <v>14.7</v>
      </c>
      <c r="O424" s="23">
        <v>68.8</v>
      </c>
      <c r="P424" s="23">
        <v>47</v>
      </c>
      <c r="Q424" s="23">
        <v>85.4</v>
      </c>
      <c r="R424" s="23">
        <v>34.200000000000003</v>
      </c>
      <c r="S424" s="23">
        <v>24.4</v>
      </c>
      <c r="T424" s="23">
        <v>41.8</v>
      </c>
      <c r="U424" s="23">
        <v>52.2</v>
      </c>
      <c r="V424" s="23">
        <v>17.8</v>
      </c>
      <c r="W424" s="23">
        <v>78.5</v>
      </c>
      <c r="X424" s="23">
        <v>22.9</v>
      </c>
      <c r="Y424" s="23">
        <v>6.6</v>
      </c>
      <c r="Z424" s="23">
        <v>35.4</v>
      </c>
      <c r="AA424" s="23">
        <v>4.5999999999999996</v>
      </c>
      <c r="AB424" s="23">
        <v>6.7</v>
      </c>
      <c r="AC424" s="23">
        <v>3</v>
      </c>
      <c r="AD424" s="23">
        <v>51.5</v>
      </c>
      <c r="AE424" s="23">
        <v>13.5</v>
      </c>
      <c r="AF424" s="23">
        <v>80.400000000000006</v>
      </c>
      <c r="AG424" s="23">
        <v>41.4</v>
      </c>
      <c r="AH424" s="23">
        <v>25.7</v>
      </c>
      <c r="AI424" s="23">
        <v>53.3</v>
      </c>
      <c r="AJ424" s="23">
        <v>53.4</v>
      </c>
      <c r="AK424" s="23">
        <v>2.8</v>
      </c>
      <c r="AL424" s="23">
        <v>92</v>
      </c>
      <c r="AM424" s="23">
        <v>23.5</v>
      </c>
      <c r="AN424" s="23">
        <v>18.399999999999999</v>
      </c>
      <c r="AO424" s="23">
        <v>27.4</v>
      </c>
      <c r="AP424" s="23">
        <v>1.7</v>
      </c>
      <c r="AQ424" s="23">
        <v>1.9</v>
      </c>
      <c r="AR424" s="23">
        <v>1.5</v>
      </c>
      <c r="AS424" s="23">
        <v>94.9</v>
      </c>
      <c r="AT424" s="23">
        <v>90.3</v>
      </c>
      <c r="AU424" s="23">
        <v>98.4</v>
      </c>
    </row>
    <row r="425" spans="1:47" ht="15" x14ac:dyDescent="0.35">
      <c r="A425" s="13" t="s">
        <v>1541</v>
      </c>
      <c r="B425" s="45" t="s">
        <v>415</v>
      </c>
      <c r="C425" s="23">
        <v>28.7</v>
      </c>
      <c r="D425" s="23">
        <v>17.2</v>
      </c>
      <c r="E425" s="23">
        <v>39.1</v>
      </c>
      <c r="F425" s="23">
        <v>68.2</v>
      </c>
      <c r="G425" s="23">
        <v>49</v>
      </c>
      <c r="H425" s="23">
        <v>85.7</v>
      </c>
      <c r="I425" s="23">
        <v>1.8</v>
      </c>
      <c r="J425" s="23">
        <v>1.5</v>
      </c>
      <c r="K425" s="23">
        <v>2.1</v>
      </c>
      <c r="L425" s="23">
        <v>14.9</v>
      </c>
      <c r="M425" s="23">
        <v>11</v>
      </c>
      <c r="N425" s="23">
        <v>18.399999999999999</v>
      </c>
      <c r="O425" s="23">
        <v>39.1</v>
      </c>
      <c r="P425" s="23">
        <v>41.3</v>
      </c>
      <c r="Q425" s="23">
        <v>37.200000000000003</v>
      </c>
      <c r="R425" s="23">
        <v>14.5</v>
      </c>
      <c r="S425" s="23">
        <v>13.2</v>
      </c>
      <c r="T425" s="23">
        <v>15.7</v>
      </c>
      <c r="U425" s="23">
        <v>16.399999999999999</v>
      </c>
      <c r="V425" s="23">
        <v>3.1</v>
      </c>
      <c r="W425" s="23">
        <v>28.5</v>
      </c>
      <c r="X425" s="23">
        <v>4.9000000000000004</v>
      </c>
      <c r="Y425" s="23">
        <v>2.2999999999999998</v>
      </c>
      <c r="Z425" s="23">
        <v>7.3</v>
      </c>
      <c r="AA425" s="23">
        <v>1.2</v>
      </c>
      <c r="AB425" s="23">
        <v>1.2</v>
      </c>
      <c r="AC425" s="23">
        <v>1.2</v>
      </c>
      <c r="AD425" s="23">
        <v>11.8</v>
      </c>
      <c r="AE425" s="23">
        <v>5.0999999999999996</v>
      </c>
      <c r="AF425" s="23">
        <v>18</v>
      </c>
      <c r="AG425" s="23">
        <v>18.2</v>
      </c>
      <c r="AH425" s="23">
        <v>12.8</v>
      </c>
      <c r="AI425" s="23">
        <v>23.1</v>
      </c>
      <c r="AJ425" s="23">
        <v>29.1</v>
      </c>
      <c r="AK425" s="23">
        <v>2.9</v>
      </c>
      <c r="AL425" s="23">
        <v>52.9</v>
      </c>
      <c r="AM425" s="23">
        <v>16.899999999999999</v>
      </c>
      <c r="AN425" s="23">
        <v>19.399999999999999</v>
      </c>
      <c r="AO425" s="23">
        <v>14.5</v>
      </c>
      <c r="AP425" s="23">
        <v>2.5</v>
      </c>
      <c r="AQ425" s="23">
        <v>1.2</v>
      </c>
      <c r="AR425" s="23">
        <v>3.7</v>
      </c>
      <c r="AS425" s="23">
        <v>86.5</v>
      </c>
      <c r="AT425" s="23">
        <v>86.7</v>
      </c>
      <c r="AU425" s="23">
        <v>86.4</v>
      </c>
    </row>
    <row r="426" spans="1:47" ht="15" x14ac:dyDescent="0.35">
      <c r="A426" s="13" t="s">
        <v>1542</v>
      </c>
      <c r="B426" s="45" t="s">
        <v>416</v>
      </c>
      <c r="C426" s="23">
        <v>18.8</v>
      </c>
      <c r="D426" s="23">
        <v>13.8</v>
      </c>
      <c r="E426" s="23">
        <v>31.6</v>
      </c>
      <c r="F426" s="23">
        <v>55.9</v>
      </c>
      <c r="G426" s="23">
        <v>46.7</v>
      </c>
      <c r="H426" s="23">
        <v>79.2</v>
      </c>
      <c r="I426" s="23">
        <v>3.2</v>
      </c>
      <c r="J426" s="23">
        <v>2.5</v>
      </c>
      <c r="K426" s="23">
        <v>5</v>
      </c>
      <c r="L426" s="23">
        <v>7.5</v>
      </c>
      <c r="M426" s="23">
        <v>9.3000000000000007</v>
      </c>
      <c r="N426" s="23">
        <v>2.8</v>
      </c>
      <c r="O426" s="23">
        <v>40.700000000000003</v>
      </c>
      <c r="P426" s="23">
        <v>41.5</v>
      </c>
      <c r="Q426" s="23">
        <v>38.700000000000003</v>
      </c>
      <c r="R426" s="23">
        <v>24</v>
      </c>
      <c r="S426" s="23">
        <v>25.7</v>
      </c>
      <c r="T426" s="23">
        <v>19.7</v>
      </c>
      <c r="U426" s="23">
        <v>20.7</v>
      </c>
      <c r="V426" s="23">
        <v>17.2</v>
      </c>
      <c r="W426" s="23">
        <v>29.6</v>
      </c>
      <c r="X426" s="23">
        <v>5.5</v>
      </c>
      <c r="Y426" s="23">
        <v>4</v>
      </c>
      <c r="Z426" s="23">
        <v>9.1999999999999993</v>
      </c>
      <c r="AA426" s="23">
        <v>8.6999999999999993</v>
      </c>
      <c r="AB426" s="23">
        <v>9.9</v>
      </c>
      <c r="AC426" s="23">
        <v>5.7</v>
      </c>
      <c r="AD426" s="23">
        <v>15.5</v>
      </c>
      <c r="AE426" s="23">
        <v>11.1</v>
      </c>
      <c r="AF426" s="23">
        <v>26.8</v>
      </c>
      <c r="AG426" s="23">
        <v>21.7</v>
      </c>
      <c r="AH426" s="23">
        <v>20.100000000000001</v>
      </c>
      <c r="AI426" s="23">
        <v>25.9</v>
      </c>
      <c r="AJ426" s="23">
        <v>21.5</v>
      </c>
      <c r="AK426" s="23">
        <v>15.2</v>
      </c>
      <c r="AL426" s="23">
        <v>37.5</v>
      </c>
      <c r="AM426" s="23">
        <v>16.5</v>
      </c>
      <c r="AN426" s="23">
        <v>16.2</v>
      </c>
      <c r="AO426" s="23">
        <v>17.3</v>
      </c>
      <c r="AP426" s="23">
        <v>2.1</v>
      </c>
      <c r="AQ426" s="23">
        <v>1.2</v>
      </c>
      <c r="AR426" s="23">
        <v>4.3</v>
      </c>
      <c r="AS426" s="23">
        <v>91.6</v>
      </c>
      <c r="AT426" s="23">
        <v>90.8</v>
      </c>
      <c r="AU426" s="23">
        <v>93.7</v>
      </c>
    </row>
    <row r="427" spans="1:47" ht="15" x14ac:dyDescent="0.35">
      <c r="A427" s="13" t="s">
        <v>1543</v>
      </c>
      <c r="B427" s="45" t="s">
        <v>417</v>
      </c>
      <c r="C427" s="23">
        <v>14.5</v>
      </c>
      <c r="D427" s="23">
        <v>12.1</v>
      </c>
      <c r="E427" s="23">
        <v>25</v>
      </c>
      <c r="F427" s="23">
        <v>58.3</v>
      </c>
      <c r="G427" s="23">
        <v>53.4</v>
      </c>
      <c r="H427" s="23">
        <v>79.400000000000006</v>
      </c>
      <c r="I427" s="23">
        <v>2.6</v>
      </c>
      <c r="J427" s="23">
        <v>2.5</v>
      </c>
      <c r="K427" s="23">
        <v>3.1</v>
      </c>
      <c r="L427" s="23">
        <v>4.3</v>
      </c>
      <c r="M427" s="23">
        <v>5.2</v>
      </c>
      <c r="N427" s="23">
        <v>0.6</v>
      </c>
      <c r="O427" s="23">
        <v>31.3</v>
      </c>
      <c r="P427" s="23">
        <v>30.5</v>
      </c>
      <c r="Q427" s="23">
        <v>34.5</v>
      </c>
      <c r="R427" s="23">
        <v>15.8</v>
      </c>
      <c r="S427" s="23">
        <v>16.899999999999999</v>
      </c>
      <c r="T427" s="23">
        <v>11</v>
      </c>
      <c r="U427" s="23">
        <v>12.2</v>
      </c>
      <c r="V427" s="23">
        <v>10.5</v>
      </c>
      <c r="W427" s="23">
        <v>19.100000000000001</v>
      </c>
      <c r="X427" s="23">
        <v>5.2</v>
      </c>
      <c r="Y427" s="23">
        <v>4.5</v>
      </c>
      <c r="Z427" s="23">
        <v>8.1</v>
      </c>
      <c r="AA427" s="23">
        <v>3.3</v>
      </c>
      <c r="AB427" s="23">
        <v>3.8</v>
      </c>
      <c r="AC427" s="23">
        <v>1</v>
      </c>
      <c r="AD427" s="23">
        <v>3.9</v>
      </c>
      <c r="AE427" s="23">
        <v>2.1</v>
      </c>
      <c r="AF427" s="23">
        <v>11.6</v>
      </c>
      <c r="AG427" s="23">
        <v>23.5</v>
      </c>
      <c r="AH427" s="23">
        <v>22</v>
      </c>
      <c r="AI427" s="23">
        <v>30</v>
      </c>
      <c r="AJ427" s="23">
        <v>5.3</v>
      </c>
      <c r="AK427" s="23">
        <v>0.5</v>
      </c>
      <c r="AL427" s="23">
        <v>26</v>
      </c>
      <c r="AM427" s="23">
        <v>16.5</v>
      </c>
      <c r="AN427" s="23">
        <v>16.600000000000001</v>
      </c>
      <c r="AO427" s="23">
        <v>15.8</v>
      </c>
      <c r="AP427" s="23">
        <v>1.6</v>
      </c>
      <c r="AQ427" s="23">
        <v>1.3</v>
      </c>
      <c r="AR427" s="23">
        <v>2.6</v>
      </c>
      <c r="AS427" s="23">
        <v>76.2</v>
      </c>
      <c r="AT427" s="23">
        <v>76.8</v>
      </c>
      <c r="AU427" s="23">
        <v>73.400000000000006</v>
      </c>
    </row>
    <row r="428" spans="1:47" ht="15" x14ac:dyDescent="0.35">
      <c r="A428" s="13" t="s">
        <v>1544</v>
      </c>
      <c r="B428" s="45" t="s">
        <v>418</v>
      </c>
      <c r="C428" s="23">
        <v>20.3</v>
      </c>
      <c r="D428" s="23">
        <v>11.7</v>
      </c>
      <c r="E428" s="23">
        <v>30.7</v>
      </c>
      <c r="F428" s="23">
        <v>58.5</v>
      </c>
      <c r="G428" s="23">
        <v>42.1</v>
      </c>
      <c r="H428" s="23">
        <v>78.5</v>
      </c>
      <c r="I428" s="23">
        <v>2.7</v>
      </c>
      <c r="J428" s="23">
        <v>1.8</v>
      </c>
      <c r="K428" s="23">
        <v>3.9</v>
      </c>
      <c r="L428" s="23">
        <v>6.6</v>
      </c>
      <c r="M428" s="23">
        <v>4.7</v>
      </c>
      <c r="N428" s="23">
        <v>9</v>
      </c>
      <c r="O428" s="23">
        <v>44.2</v>
      </c>
      <c r="P428" s="23">
        <v>47.4</v>
      </c>
      <c r="Q428" s="23">
        <v>40.200000000000003</v>
      </c>
      <c r="R428" s="23">
        <v>20.5</v>
      </c>
      <c r="S428" s="23">
        <v>22.5</v>
      </c>
      <c r="T428" s="23">
        <v>17.899999999999999</v>
      </c>
      <c r="U428" s="23">
        <v>13.6</v>
      </c>
      <c r="V428" s="23">
        <v>2.2000000000000002</v>
      </c>
      <c r="W428" s="23">
        <v>27.7</v>
      </c>
      <c r="X428" s="23">
        <v>5.2</v>
      </c>
      <c r="Y428" s="23">
        <v>3.3</v>
      </c>
      <c r="Z428" s="23">
        <v>7.6</v>
      </c>
      <c r="AA428" s="23">
        <v>2</v>
      </c>
      <c r="AB428" s="23">
        <v>1.8</v>
      </c>
      <c r="AC428" s="23">
        <v>2.2000000000000002</v>
      </c>
      <c r="AD428" s="23">
        <v>11.3</v>
      </c>
      <c r="AE428" s="23">
        <v>5</v>
      </c>
      <c r="AF428" s="23">
        <v>18.899999999999999</v>
      </c>
      <c r="AG428" s="23">
        <v>23.2</v>
      </c>
      <c r="AH428" s="23">
        <v>19.3</v>
      </c>
      <c r="AI428" s="23">
        <v>28.1</v>
      </c>
      <c r="AJ428" s="23">
        <v>9.9</v>
      </c>
      <c r="AK428" s="23">
        <v>1.6</v>
      </c>
      <c r="AL428" s="23">
        <v>20</v>
      </c>
      <c r="AM428" s="23">
        <v>15.4</v>
      </c>
      <c r="AN428" s="23">
        <v>16.100000000000001</v>
      </c>
      <c r="AO428" s="23">
        <v>14.5</v>
      </c>
      <c r="AP428" s="23">
        <v>1.9</v>
      </c>
      <c r="AQ428" s="23">
        <v>0.5</v>
      </c>
      <c r="AR428" s="23">
        <v>3.5</v>
      </c>
      <c r="AS428" s="23">
        <v>91.4</v>
      </c>
      <c r="AT428" s="23">
        <v>89.8</v>
      </c>
      <c r="AU428" s="23">
        <v>93.3</v>
      </c>
    </row>
    <row r="429" spans="1:47" ht="15" x14ac:dyDescent="0.35">
      <c r="A429" s="13" t="s">
        <v>1545</v>
      </c>
      <c r="B429" s="45" t="s">
        <v>419</v>
      </c>
      <c r="C429" s="23">
        <v>20.6</v>
      </c>
      <c r="D429" s="23">
        <v>17.100000000000001</v>
      </c>
      <c r="E429" s="23">
        <v>24.7</v>
      </c>
      <c r="F429" s="23">
        <v>69.599999999999994</v>
      </c>
      <c r="G429" s="23">
        <v>61.4</v>
      </c>
      <c r="H429" s="23">
        <v>79.5</v>
      </c>
      <c r="I429" s="23">
        <v>3.2</v>
      </c>
      <c r="J429" s="23">
        <v>3.1</v>
      </c>
      <c r="K429" s="23">
        <v>3.4</v>
      </c>
      <c r="L429" s="23">
        <v>5.9</v>
      </c>
      <c r="M429" s="23">
        <v>8.3000000000000007</v>
      </c>
      <c r="N429" s="23">
        <v>3</v>
      </c>
      <c r="O429" s="23">
        <v>42.3</v>
      </c>
      <c r="P429" s="23">
        <v>42.1</v>
      </c>
      <c r="Q429" s="23">
        <v>42.5</v>
      </c>
      <c r="R429" s="23">
        <v>15.8</v>
      </c>
      <c r="S429" s="23">
        <v>18.100000000000001</v>
      </c>
      <c r="T429" s="23">
        <v>12.9</v>
      </c>
      <c r="U429" s="23">
        <v>11</v>
      </c>
      <c r="V429" s="23">
        <v>7.1</v>
      </c>
      <c r="W429" s="23">
        <v>15.7</v>
      </c>
      <c r="X429" s="23">
        <v>7.4</v>
      </c>
      <c r="Y429" s="23">
        <v>6.5</v>
      </c>
      <c r="Z429" s="23">
        <v>8.4</v>
      </c>
      <c r="AA429" s="23">
        <v>9.4</v>
      </c>
      <c r="AB429" s="23">
        <v>14.5</v>
      </c>
      <c r="AC429" s="23">
        <v>3.2</v>
      </c>
      <c r="AD429" s="23">
        <v>13.2</v>
      </c>
      <c r="AE429" s="23">
        <v>9.9</v>
      </c>
      <c r="AF429" s="23">
        <v>17.100000000000001</v>
      </c>
      <c r="AG429" s="23">
        <v>25.8</v>
      </c>
      <c r="AH429" s="23">
        <v>24.5</v>
      </c>
      <c r="AI429" s="23">
        <v>27.4</v>
      </c>
      <c r="AJ429" s="23">
        <v>4.4000000000000004</v>
      </c>
      <c r="AK429" s="23">
        <v>2.7</v>
      </c>
      <c r="AL429" s="23">
        <v>6.5</v>
      </c>
      <c r="AM429" s="23">
        <v>17.8</v>
      </c>
      <c r="AN429" s="23">
        <v>17.3</v>
      </c>
      <c r="AO429" s="23">
        <v>18.3</v>
      </c>
      <c r="AP429" s="23">
        <v>1.8</v>
      </c>
      <c r="AQ429" s="23">
        <v>1.7</v>
      </c>
      <c r="AR429" s="23">
        <v>2</v>
      </c>
      <c r="AS429" s="23">
        <v>74.900000000000006</v>
      </c>
      <c r="AT429" s="23">
        <v>77</v>
      </c>
      <c r="AU429" s="23">
        <v>72.400000000000006</v>
      </c>
    </row>
    <row r="430" spans="1:47" ht="15" x14ac:dyDescent="0.35">
      <c r="A430" s="13" t="s">
        <v>1546</v>
      </c>
      <c r="B430" s="45" t="s">
        <v>420</v>
      </c>
      <c r="C430" s="23">
        <v>23.3</v>
      </c>
      <c r="D430" s="23">
        <v>19.100000000000001</v>
      </c>
      <c r="E430" s="23">
        <v>26.4</v>
      </c>
      <c r="F430" s="23">
        <v>62.5</v>
      </c>
      <c r="G430" s="23">
        <v>51.6</v>
      </c>
      <c r="H430" s="23">
        <v>70.400000000000006</v>
      </c>
      <c r="I430" s="23">
        <v>2.2999999999999998</v>
      </c>
      <c r="J430" s="23">
        <v>1.8</v>
      </c>
      <c r="K430" s="23">
        <v>2.6</v>
      </c>
      <c r="L430" s="23">
        <v>7.6</v>
      </c>
      <c r="M430" s="23">
        <v>8.8000000000000007</v>
      </c>
      <c r="N430" s="23">
        <v>6.7</v>
      </c>
      <c r="O430" s="23">
        <v>47.9</v>
      </c>
      <c r="P430" s="23">
        <v>47.9</v>
      </c>
      <c r="Q430" s="23">
        <v>47.9</v>
      </c>
      <c r="R430" s="23">
        <v>19.899999999999999</v>
      </c>
      <c r="S430" s="23">
        <v>26.3</v>
      </c>
      <c r="T430" s="23">
        <v>15.4</v>
      </c>
      <c r="U430" s="23">
        <v>27.4</v>
      </c>
      <c r="V430" s="23">
        <v>20.2</v>
      </c>
      <c r="W430" s="23">
        <v>32.700000000000003</v>
      </c>
      <c r="X430" s="23">
        <v>4.0999999999999996</v>
      </c>
      <c r="Y430" s="23">
        <v>3.8</v>
      </c>
      <c r="Z430" s="23">
        <v>4.3</v>
      </c>
      <c r="AA430" s="23">
        <v>2.8</v>
      </c>
      <c r="AB430" s="23">
        <v>4.5</v>
      </c>
      <c r="AC430" s="23">
        <v>1.6</v>
      </c>
      <c r="AD430" s="23">
        <v>21.9</v>
      </c>
      <c r="AE430" s="23">
        <v>15.7</v>
      </c>
      <c r="AF430" s="23">
        <v>26.4</v>
      </c>
      <c r="AG430" s="23">
        <v>19</v>
      </c>
      <c r="AH430" s="23">
        <v>16.899999999999999</v>
      </c>
      <c r="AI430" s="23">
        <v>20.6</v>
      </c>
      <c r="AJ430" s="23">
        <v>5</v>
      </c>
      <c r="AK430" s="23">
        <v>2.2000000000000002</v>
      </c>
      <c r="AL430" s="23">
        <v>7</v>
      </c>
      <c r="AM430" s="23">
        <v>19.399999999999999</v>
      </c>
      <c r="AN430" s="23">
        <v>17.8</v>
      </c>
      <c r="AO430" s="23">
        <v>20.7</v>
      </c>
      <c r="AP430" s="23">
        <v>1.6</v>
      </c>
      <c r="AQ430" s="23">
        <v>0.8</v>
      </c>
      <c r="AR430" s="23">
        <v>2.2000000000000002</v>
      </c>
      <c r="AS430" s="23">
        <v>91.2</v>
      </c>
      <c r="AT430" s="23">
        <v>88.6</v>
      </c>
      <c r="AU430" s="23">
        <v>93</v>
      </c>
    </row>
    <row r="431" spans="1:47" ht="15" x14ac:dyDescent="0.35">
      <c r="A431" s="13" t="s">
        <v>1547</v>
      </c>
      <c r="B431" s="45" t="s">
        <v>421</v>
      </c>
      <c r="C431" s="23">
        <v>11.8</v>
      </c>
      <c r="D431" s="23">
        <v>8.6999999999999993</v>
      </c>
      <c r="E431" s="23">
        <v>26.6</v>
      </c>
      <c r="F431" s="23">
        <v>41.2</v>
      </c>
      <c r="G431" s="23">
        <v>35.6</v>
      </c>
      <c r="H431" s="23">
        <v>68.3</v>
      </c>
      <c r="I431" s="23">
        <v>1.9</v>
      </c>
      <c r="J431" s="23">
        <v>1.8</v>
      </c>
      <c r="K431" s="23">
        <v>2.4</v>
      </c>
      <c r="L431" s="23">
        <v>2.8</v>
      </c>
      <c r="M431" s="23">
        <v>2.5</v>
      </c>
      <c r="N431" s="23">
        <v>4.4000000000000004</v>
      </c>
      <c r="O431" s="23">
        <v>35.299999999999997</v>
      </c>
      <c r="P431" s="23">
        <v>33.200000000000003</v>
      </c>
      <c r="Q431" s="23">
        <v>45.6</v>
      </c>
      <c r="R431" s="23">
        <v>14</v>
      </c>
      <c r="S431" s="23">
        <v>14</v>
      </c>
      <c r="T431" s="23">
        <v>13.9</v>
      </c>
      <c r="U431" s="23">
        <v>18</v>
      </c>
      <c r="V431" s="23">
        <v>18.600000000000001</v>
      </c>
      <c r="W431" s="23">
        <v>15</v>
      </c>
      <c r="X431" s="23">
        <v>3.6</v>
      </c>
      <c r="Y431" s="23">
        <v>3.4</v>
      </c>
      <c r="Z431" s="23">
        <v>4.9000000000000004</v>
      </c>
      <c r="AA431" s="23">
        <v>4.8</v>
      </c>
      <c r="AB431" s="23">
        <v>5</v>
      </c>
      <c r="AC431" s="23">
        <v>3.3</v>
      </c>
      <c r="AD431" s="23">
        <v>14.3</v>
      </c>
      <c r="AE431" s="23">
        <v>7.4</v>
      </c>
      <c r="AF431" s="23">
        <v>47.8</v>
      </c>
      <c r="AG431" s="23">
        <v>16.8</v>
      </c>
      <c r="AH431" s="23">
        <v>15.5</v>
      </c>
      <c r="AI431" s="23">
        <v>23.1</v>
      </c>
      <c r="AJ431" s="23">
        <v>9.4</v>
      </c>
      <c r="AK431" s="23">
        <v>2.6</v>
      </c>
      <c r="AL431" s="23">
        <v>42.4</v>
      </c>
      <c r="AM431" s="23">
        <v>16.399999999999999</v>
      </c>
      <c r="AN431" s="23">
        <v>16.899999999999999</v>
      </c>
      <c r="AO431" s="23">
        <v>14.1</v>
      </c>
      <c r="AP431" s="23">
        <v>0.8</v>
      </c>
      <c r="AQ431" s="23">
        <v>0.7</v>
      </c>
      <c r="AR431" s="23">
        <v>1.3</v>
      </c>
      <c r="AS431" s="23">
        <v>86.2</v>
      </c>
      <c r="AT431" s="23">
        <v>85.2</v>
      </c>
      <c r="AU431" s="23">
        <v>91.2</v>
      </c>
    </row>
    <row r="432" spans="1:47" ht="15" x14ac:dyDescent="0.35">
      <c r="A432" s="13" t="s">
        <v>1548</v>
      </c>
      <c r="B432" s="45" t="s">
        <v>422</v>
      </c>
      <c r="C432" s="23">
        <v>27.4</v>
      </c>
      <c r="D432" s="23">
        <v>22.5</v>
      </c>
      <c r="E432" s="23">
        <v>36.1</v>
      </c>
      <c r="F432" s="23">
        <v>68.099999999999994</v>
      </c>
      <c r="G432" s="23">
        <v>59.6</v>
      </c>
      <c r="H432" s="23">
        <v>83.6</v>
      </c>
      <c r="I432" s="23">
        <v>2.7</v>
      </c>
      <c r="J432" s="23">
        <v>1.8</v>
      </c>
      <c r="K432" s="23">
        <v>4.2</v>
      </c>
      <c r="L432" s="23">
        <v>6.2</v>
      </c>
      <c r="M432" s="23">
        <v>3.7</v>
      </c>
      <c r="N432" s="23">
        <v>10.6</v>
      </c>
      <c r="O432" s="23">
        <v>51.7</v>
      </c>
      <c r="P432" s="23">
        <v>51.1</v>
      </c>
      <c r="Q432" s="23">
        <v>52.9</v>
      </c>
      <c r="R432" s="23">
        <v>20.3</v>
      </c>
      <c r="S432" s="23">
        <v>22.5</v>
      </c>
      <c r="T432" s="23">
        <v>16.5</v>
      </c>
      <c r="U432" s="23">
        <v>61.5</v>
      </c>
      <c r="V432" s="23">
        <v>61.6</v>
      </c>
      <c r="W432" s="23">
        <v>61.2</v>
      </c>
      <c r="X432" s="23">
        <v>5.6</v>
      </c>
      <c r="Y432" s="23">
        <v>4.5</v>
      </c>
      <c r="Z432" s="23">
        <v>7.7</v>
      </c>
      <c r="AA432" s="23">
        <v>14.2</v>
      </c>
      <c r="AB432" s="23">
        <v>9.1</v>
      </c>
      <c r="AC432" s="23">
        <v>23.4</v>
      </c>
      <c r="AD432" s="23">
        <v>43.5</v>
      </c>
      <c r="AE432" s="23">
        <v>26.4</v>
      </c>
      <c r="AF432" s="23">
        <v>74.5</v>
      </c>
      <c r="AG432" s="23">
        <v>25.8</v>
      </c>
      <c r="AH432" s="23">
        <v>22.9</v>
      </c>
      <c r="AI432" s="23">
        <v>31.2</v>
      </c>
      <c r="AJ432" s="23">
        <v>66.099999999999994</v>
      </c>
      <c r="AK432" s="23">
        <v>81</v>
      </c>
      <c r="AL432" s="23">
        <v>39.200000000000003</v>
      </c>
      <c r="AM432" s="23">
        <v>13.1</v>
      </c>
      <c r="AN432" s="23">
        <v>13.1</v>
      </c>
      <c r="AO432" s="23">
        <v>13.2</v>
      </c>
      <c r="AP432" s="23">
        <v>1.7</v>
      </c>
      <c r="AQ432" s="23">
        <v>1.6</v>
      </c>
      <c r="AR432" s="23">
        <v>1.9</v>
      </c>
      <c r="AS432" s="23">
        <v>92.7</v>
      </c>
      <c r="AT432" s="23">
        <v>92.1</v>
      </c>
      <c r="AU432" s="23">
        <v>93.6</v>
      </c>
    </row>
    <row r="433" spans="1:47" ht="15" x14ac:dyDescent="0.35">
      <c r="A433" s="13" t="s">
        <v>1549</v>
      </c>
      <c r="B433" s="45" t="s">
        <v>206</v>
      </c>
      <c r="C433" s="23">
        <v>27.6</v>
      </c>
      <c r="D433" s="23">
        <v>19.899999999999999</v>
      </c>
      <c r="E433" s="23">
        <v>33</v>
      </c>
      <c r="F433" s="23">
        <v>69.900000000000006</v>
      </c>
      <c r="G433" s="23">
        <v>57.2</v>
      </c>
      <c r="H433" s="23">
        <v>78.900000000000006</v>
      </c>
      <c r="I433" s="23">
        <v>2.4</v>
      </c>
      <c r="J433" s="23">
        <v>1.9</v>
      </c>
      <c r="K433" s="23">
        <v>2.9</v>
      </c>
      <c r="L433" s="23">
        <v>3.9</v>
      </c>
      <c r="M433" s="23">
        <v>2.7</v>
      </c>
      <c r="N433" s="23">
        <v>4.7</v>
      </c>
      <c r="O433" s="23">
        <v>56</v>
      </c>
      <c r="P433" s="23">
        <v>52.5</v>
      </c>
      <c r="Q433" s="23">
        <v>58.5</v>
      </c>
      <c r="R433" s="23">
        <v>17.5</v>
      </c>
      <c r="S433" s="23">
        <v>21.8</v>
      </c>
      <c r="T433" s="23">
        <v>14.5</v>
      </c>
      <c r="U433" s="23">
        <v>45.5</v>
      </c>
      <c r="V433" s="23">
        <v>19</v>
      </c>
      <c r="W433" s="23">
        <v>64.3</v>
      </c>
      <c r="X433" s="23">
        <v>7.5</v>
      </c>
      <c r="Y433" s="23">
        <v>3.6</v>
      </c>
      <c r="Z433" s="23">
        <v>10.3</v>
      </c>
      <c r="AA433" s="23">
        <v>13.4</v>
      </c>
      <c r="AB433" s="23">
        <v>17.100000000000001</v>
      </c>
      <c r="AC433" s="23">
        <v>10.8</v>
      </c>
      <c r="AD433" s="23">
        <v>40.700000000000003</v>
      </c>
      <c r="AE433" s="23">
        <v>19.899999999999999</v>
      </c>
      <c r="AF433" s="23">
        <v>55.4</v>
      </c>
      <c r="AG433" s="23">
        <v>25.5</v>
      </c>
      <c r="AH433" s="23">
        <v>23.3</v>
      </c>
      <c r="AI433" s="23">
        <v>27</v>
      </c>
      <c r="AJ433" s="23">
        <v>13.8</v>
      </c>
      <c r="AK433" s="23">
        <v>5.9</v>
      </c>
      <c r="AL433" s="23">
        <v>19.3</v>
      </c>
      <c r="AM433" s="23">
        <v>14.6</v>
      </c>
      <c r="AN433" s="23">
        <v>15.3</v>
      </c>
      <c r="AO433" s="23">
        <v>14.1</v>
      </c>
      <c r="AP433" s="23">
        <v>1.4</v>
      </c>
      <c r="AQ433" s="23">
        <v>0.8</v>
      </c>
      <c r="AR433" s="23">
        <v>1.8</v>
      </c>
      <c r="AS433" s="23">
        <v>90.6</v>
      </c>
      <c r="AT433" s="23">
        <v>90.1</v>
      </c>
      <c r="AU433" s="23">
        <v>90.9</v>
      </c>
    </row>
    <row r="434" spans="1:47" ht="15" x14ac:dyDescent="0.35">
      <c r="A434" s="13" t="s">
        <v>1550</v>
      </c>
      <c r="B434" s="45" t="s">
        <v>423</v>
      </c>
      <c r="C434" s="23">
        <v>31.7</v>
      </c>
      <c r="D434" s="23">
        <v>23.9</v>
      </c>
      <c r="E434" s="23">
        <v>34.5</v>
      </c>
      <c r="F434" s="23">
        <v>77.5</v>
      </c>
      <c r="G434" s="23">
        <v>56.3</v>
      </c>
      <c r="H434" s="23">
        <v>85.2</v>
      </c>
      <c r="I434" s="23">
        <v>2.6</v>
      </c>
      <c r="J434" s="23">
        <v>1.1000000000000001</v>
      </c>
      <c r="K434" s="23">
        <v>3.1</v>
      </c>
      <c r="L434" s="23">
        <v>3.6</v>
      </c>
      <c r="M434" s="23">
        <v>10.199999999999999</v>
      </c>
      <c r="N434" s="23">
        <v>1.1000000000000001</v>
      </c>
      <c r="O434" s="23">
        <v>46.1</v>
      </c>
      <c r="P434" s="23">
        <v>44.7</v>
      </c>
      <c r="Q434" s="23">
        <v>46.6</v>
      </c>
      <c r="R434" s="23">
        <v>19.8</v>
      </c>
      <c r="S434" s="23">
        <v>21.7</v>
      </c>
      <c r="T434" s="23">
        <v>19.2</v>
      </c>
      <c r="U434" s="23">
        <v>32.200000000000003</v>
      </c>
      <c r="V434" s="23">
        <v>26.1</v>
      </c>
      <c r="W434" s="23">
        <v>34.4</v>
      </c>
      <c r="X434" s="23">
        <v>4.5999999999999996</v>
      </c>
      <c r="Y434" s="23">
        <v>2.7</v>
      </c>
      <c r="Z434" s="23">
        <v>5.3</v>
      </c>
      <c r="AA434" s="23">
        <v>12.7</v>
      </c>
      <c r="AB434" s="23">
        <v>33.9</v>
      </c>
      <c r="AC434" s="23">
        <v>5</v>
      </c>
      <c r="AD434" s="23">
        <v>71.900000000000006</v>
      </c>
      <c r="AE434" s="23">
        <v>31.1</v>
      </c>
      <c r="AF434" s="23">
        <v>86.7</v>
      </c>
      <c r="AG434" s="23">
        <v>31.7</v>
      </c>
      <c r="AH434" s="23">
        <v>24.5</v>
      </c>
      <c r="AI434" s="23">
        <v>34.299999999999997</v>
      </c>
      <c r="AJ434" s="23">
        <v>59.3</v>
      </c>
      <c r="AK434" s="23">
        <v>7.4</v>
      </c>
      <c r="AL434" s="23">
        <v>78.099999999999994</v>
      </c>
      <c r="AM434" s="23">
        <v>14.1</v>
      </c>
      <c r="AN434" s="23">
        <v>17.5</v>
      </c>
      <c r="AO434" s="23">
        <v>12.9</v>
      </c>
      <c r="AP434" s="23">
        <v>1.9</v>
      </c>
      <c r="AQ434" s="23">
        <v>1.1000000000000001</v>
      </c>
      <c r="AR434" s="23">
        <v>2.2000000000000002</v>
      </c>
      <c r="AS434" s="23">
        <v>93.6</v>
      </c>
      <c r="AT434" s="23">
        <v>88.9</v>
      </c>
      <c r="AU434" s="23">
        <v>95.3</v>
      </c>
    </row>
    <row r="435" spans="1:47" ht="15" x14ac:dyDescent="0.35">
      <c r="A435" s="13" t="s">
        <v>1551</v>
      </c>
      <c r="B435" s="45" t="s">
        <v>424</v>
      </c>
      <c r="C435" s="23">
        <v>16.100000000000001</v>
      </c>
      <c r="D435" s="23">
        <v>11.8</v>
      </c>
      <c r="E435" s="23">
        <v>22.4</v>
      </c>
      <c r="F435" s="23">
        <v>48.7</v>
      </c>
      <c r="G435" s="23">
        <v>40.5</v>
      </c>
      <c r="H435" s="23">
        <v>60.5</v>
      </c>
      <c r="I435" s="23">
        <v>1.5</v>
      </c>
      <c r="J435" s="23">
        <v>1.5</v>
      </c>
      <c r="K435" s="23">
        <v>1.4</v>
      </c>
      <c r="L435" s="23">
        <v>5.5</v>
      </c>
      <c r="M435" s="23">
        <v>5.0999999999999996</v>
      </c>
      <c r="N435" s="23">
        <v>6.1</v>
      </c>
      <c r="O435" s="23">
        <v>40.1</v>
      </c>
      <c r="P435" s="23">
        <v>36.9</v>
      </c>
      <c r="Q435" s="23">
        <v>44.7</v>
      </c>
      <c r="R435" s="23">
        <v>18.5</v>
      </c>
      <c r="S435" s="23">
        <v>22.9</v>
      </c>
      <c r="T435" s="23">
        <v>12.3</v>
      </c>
      <c r="U435" s="23">
        <v>36.799999999999997</v>
      </c>
      <c r="V435" s="23">
        <v>52</v>
      </c>
      <c r="W435" s="23">
        <v>14.8</v>
      </c>
      <c r="X435" s="23">
        <v>3.4</v>
      </c>
      <c r="Y435" s="23">
        <v>3.1</v>
      </c>
      <c r="Z435" s="23">
        <v>3.9</v>
      </c>
      <c r="AA435" s="23">
        <v>8.1</v>
      </c>
      <c r="AB435" s="23">
        <v>7.9</v>
      </c>
      <c r="AC435" s="23">
        <v>8.4</v>
      </c>
      <c r="AD435" s="23">
        <v>24.5</v>
      </c>
      <c r="AE435" s="23">
        <v>14.9</v>
      </c>
      <c r="AF435" s="23">
        <v>38.299999999999997</v>
      </c>
      <c r="AG435" s="23">
        <v>14.8</v>
      </c>
      <c r="AH435" s="23">
        <v>14.5</v>
      </c>
      <c r="AI435" s="23">
        <v>15.3</v>
      </c>
      <c r="AJ435" s="23">
        <v>8.6999999999999993</v>
      </c>
      <c r="AK435" s="23">
        <v>4.4000000000000004</v>
      </c>
      <c r="AL435" s="23">
        <v>15</v>
      </c>
      <c r="AM435" s="23">
        <v>13</v>
      </c>
      <c r="AN435" s="23">
        <v>14.8</v>
      </c>
      <c r="AO435" s="23">
        <v>10.5</v>
      </c>
      <c r="AP435" s="23">
        <v>0.6</v>
      </c>
      <c r="AQ435" s="23">
        <v>0.6</v>
      </c>
      <c r="AR435" s="23">
        <v>0.5</v>
      </c>
      <c r="AS435" s="23">
        <v>88</v>
      </c>
      <c r="AT435" s="23">
        <v>86.6</v>
      </c>
      <c r="AU435" s="23">
        <v>89.9</v>
      </c>
    </row>
    <row r="436" spans="1:47" ht="15" x14ac:dyDescent="0.35">
      <c r="A436" s="13" t="s">
        <v>1552</v>
      </c>
      <c r="B436" s="45" t="s">
        <v>425</v>
      </c>
      <c r="C436" s="23">
        <v>34.700000000000003</v>
      </c>
      <c r="D436" s="23">
        <v>31</v>
      </c>
      <c r="E436" s="23">
        <v>35.9</v>
      </c>
      <c r="F436" s="23">
        <v>64.400000000000006</v>
      </c>
      <c r="G436" s="23">
        <v>50.3</v>
      </c>
      <c r="H436" s="23">
        <v>68.900000000000006</v>
      </c>
      <c r="I436" s="23">
        <v>1.4</v>
      </c>
      <c r="J436" s="23">
        <v>1.6</v>
      </c>
      <c r="K436" s="23">
        <v>1.4</v>
      </c>
      <c r="L436" s="23">
        <v>2</v>
      </c>
      <c r="M436" s="23">
        <v>2.7</v>
      </c>
      <c r="N436" s="23">
        <v>1.7</v>
      </c>
      <c r="O436" s="23">
        <v>59.3</v>
      </c>
      <c r="P436" s="23">
        <v>56.5</v>
      </c>
      <c r="Q436" s="23">
        <v>60.2</v>
      </c>
      <c r="R436" s="23">
        <v>12.1</v>
      </c>
      <c r="S436" s="23">
        <v>13.8</v>
      </c>
      <c r="T436" s="23">
        <v>11.5</v>
      </c>
      <c r="U436" s="23">
        <v>21.2</v>
      </c>
      <c r="V436" s="23">
        <v>11.9</v>
      </c>
      <c r="W436" s="23">
        <v>24.2</v>
      </c>
      <c r="X436" s="23">
        <v>3.3</v>
      </c>
      <c r="Y436" s="23">
        <v>4.3</v>
      </c>
      <c r="Z436" s="23">
        <v>3</v>
      </c>
      <c r="AA436" s="23">
        <v>11.4</v>
      </c>
      <c r="AB436" s="23">
        <v>1.2</v>
      </c>
      <c r="AC436" s="23">
        <v>14.7</v>
      </c>
      <c r="AD436" s="23">
        <v>48.2</v>
      </c>
      <c r="AE436" s="23">
        <v>36.799999999999997</v>
      </c>
      <c r="AF436" s="23">
        <v>51.8</v>
      </c>
      <c r="AG436" s="23">
        <v>14.8</v>
      </c>
      <c r="AH436" s="23">
        <v>9.9</v>
      </c>
      <c r="AI436" s="23">
        <v>16.399999999999999</v>
      </c>
      <c r="AJ436" s="23">
        <v>58.8</v>
      </c>
      <c r="AK436" s="23">
        <v>5.5</v>
      </c>
      <c r="AL436" s="23">
        <v>75.900000000000006</v>
      </c>
      <c r="AM436" s="23">
        <v>13</v>
      </c>
      <c r="AN436" s="23">
        <v>14.4</v>
      </c>
      <c r="AO436" s="23">
        <v>12.6</v>
      </c>
      <c r="AP436" s="23">
        <v>0.6</v>
      </c>
      <c r="AQ436" s="23">
        <v>0.5</v>
      </c>
      <c r="AR436" s="23">
        <v>0.6</v>
      </c>
      <c r="AS436" s="23">
        <v>95.1</v>
      </c>
      <c r="AT436" s="23">
        <v>94.7</v>
      </c>
      <c r="AU436" s="23">
        <v>95.2</v>
      </c>
    </row>
    <row r="437" spans="1:47" ht="15" x14ac:dyDescent="0.35">
      <c r="A437" s="13" t="s">
        <v>1553</v>
      </c>
      <c r="B437" s="45" t="s">
        <v>426</v>
      </c>
      <c r="C437" s="23">
        <v>27.3</v>
      </c>
      <c r="D437" s="23">
        <v>18.5</v>
      </c>
      <c r="E437" s="23">
        <v>35.1</v>
      </c>
      <c r="F437" s="23">
        <v>64.3</v>
      </c>
      <c r="G437" s="23">
        <v>48.4</v>
      </c>
      <c r="H437" s="23">
        <v>78.5</v>
      </c>
      <c r="I437" s="23">
        <v>1.8</v>
      </c>
      <c r="J437" s="23">
        <v>2</v>
      </c>
      <c r="K437" s="23">
        <v>1.7</v>
      </c>
      <c r="L437" s="23">
        <v>0.8</v>
      </c>
      <c r="M437" s="23">
        <v>0.4</v>
      </c>
      <c r="N437" s="23">
        <v>1.2</v>
      </c>
      <c r="O437" s="23">
        <v>50.6</v>
      </c>
      <c r="P437" s="23">
        <v>45.6</v>
      </c>
      <c r="Q437" s="23">
        <v>55.1</v>
      </c>
      <c r="R437" s="23">
        <v>16.399999999999999</v>
      </c>
      <c r="S437" s="23">
        <v>20.9</v>
      </c>
      <c r="T437" s="23">
        <v>12.5</v>
      </c>
      <c r="U437" s="23">
        <v>15.5</v>
      </c>
      <c r="V437" s="23">
        <v>6.7</v>
      </c>
      <c r="W437" s="23">
        <v>23.4</v>
      </c>
      <c r="X437" s="23">
        <v>3.8</v>
      </c>
      <c r="Y437" s="23">
        <v>3</v>
      </c>
      <c r="Z437" s="23">
        <v>4.5</v>
      </c>
      <c r="AA437" s="23">
        <v>11.7</v>
      </c>
      <c r="AB437" s="23">
        <v>8.9</v>
      </c>
      <c r="AC437" s="23">
        <v>14.3</v>
      </c>
      <c r="AD437" s="23">
        <v>27.5</v>
      </c>
      <c r="AE437" s="23">
        <v>14.3</v>
      </c>
      <c r="AF437" s="23">
        <v>39.299999999999997</v>
      </c>
      <c r="AG437" s="23">
        <v>16.2</v>
      </c>
      <c r="AH437" s="23">
        <v>13.2</v>
      </c>
      <c r="AI437" s="23">
        <v>18.899999999999999</v>
      </c>
      <c r="AJ437" s="23">
        <v>5.2</v>
      </c>
      <c r="AK437" s="23">
        <v>2.6</v>
      </c>
      <c r="AL437" s="23">
        <v>7.4</v>
      </c>
      <c r="AM437" s="23">
        <v>14.7</v>
      </c>
      <c r="AN437" s="23">
        <v>17.399999999999999</v>
      </c>
      <c r="AO437" s="23">
        <v>12.3</v>
      </c>
      <c r="AP437" s="23">
        <v>1</v>
      </c>
      <c r="AQ437" s="23">
        <v>0.9</v>
      </c>
      <c r="AR437" s="23">
        <v>1</v>
      </c>
      <c r="AS437" s="23">
        <v>93.5</v>
      </c>
      <c r="AT437" s="23">
        <v>91.9</v>
      </c>
      <c r="AU437" s="23">
        <v>95</v>
      </c>
    </row>
    <row r="438" spans="1:47" ht="15" x14ac:dyDescent="0.35">
      <c r="A438" s="13" t="s">
        <v>1554</v>
      </c>
      <c r="B438" s="45" t="s">
        <v>427</v>
      </c>
      <c r="C438" s="23">
        <v>32.4</v>
      </c>
      <c r="D438" s="23">
        <v>21.8</v>
      </c>
      <c r="E438" s="23">
        <v>39.700000000000003</v>
      </c>
      <c r="F438" s="23">
        <v>64.5</v>
      </c>
      <c r="G438" s="23">
        <v>46.1</v>
      </c>
      <c r="H438" s="23">
        <v>77.400000000000006</v>
      </c>
      <c r="I438" s="23">
        <v>2.2000000000000002</v>
      </c>
      <c r="J438" s="23">
        <v>1.6</v>
      </c>
      <c r="K438" s="23">
        <v>2.6</v>
      </c>
      <c r="L438" s="23">
        <v>1.8</v>
      </c>
      <c r="M438" s="23">
        <v>2.1</v>
      </c>
      <c r="N438" s="23">
        <v>1.6</v>
      </c>
      <c r="O438" s="23">
        <v>46.5</v>
      </c>
      <c r="P438" s="23">
        <v>42.5</v>
      </c>
      <c r="Q438" s="23">
        <v>49.3</v>
      </c>
      <c r="R438" s="23">
        <v>20.100000000000001</v>
      </c>
      <c r="S438" s="23">
        <v>23</v>
      </c>
      <c r="T438" s="23">
        <v>18.100000000000001</v>
      </c>
      <c r="U438" s="23">
        <v>36</v>
      </c>
      <c r="V438" s="23">
        <v>38.200000000000003</v>
      </c>
      <c r="W438" s="23">
        <v>34.5</v>
      </c>
      <c r="X438" s="23">
        <v>6.6</v>
      </c>
      <c r="Y438" s="23">
        <v>5.2</v>
      </c>
      <c r="Z438" s="23">
        <v>7.6</v>
      </c>
      <c r="AA438" s="23">
        <v>14.7</v>
      </c>
      <c r="AB438" s="23">
        <v>7.2</v>
      </c>
      <c r="AC438" s="23">
        <v>20</v>
      </c>
      <c r="AD438" s="23">
        <v>40.6</v>
      </c>
      <c r="AE438" s="23">
        <v>17.8</v>
      </c>
      <c r="AF438" s="23">
        <v>56.5</v>
      </c>
      <c r="AG438" s="23">
        <v>17.399999999999999</v>
      </c>
      <c r="AH438" s="23">
        <v>13</v>
      </c>
      <c r="AI438" s="23">
        <v>20.399999999999999</v>
      </c>
      <c r="AJ438" s="23">
        <v>18</v>
      </c>
      <c r="AK438" s="23">
        <v>4</v>
      </c>
      <c r="AL438" s="23">
        <v>27.8</v>
      </c>
      <c r="AM438" s="23">
        <v>13.8</v>
      </c>
      <c r="AN438" s="23">
        <v>15.4</v>
      </c>
      <c r="AO438" s="23">
        <v>12.7</v>
      </c>
      <c r="AP438" s="23">
        <v>1</v>
      </c>
      <c r="AQ438" s="23">
        <v>0.6</v>
      </c>
      <c r="AR438" s="23">
        <v>1.3</v>
      </c>
      <c r="AS438" s="23">
        <v>91.8</v>
      </c>
      <c r="AT438" s="23">
        <v>88.9</v>
      </c>
      <c r="AU438" s="23">
        <v>93.9</v>
      </c>
    </row>
    <row r="439" spans="1:47" ht="15" x14ac:dyDescent="0.35">
      <c r="A439" s="13" t="s">
        <v>1555</v>
      </c>
      <c r="B439" s="45" t="s">
        <v>428</v>
      </c>
      <c r="C439" s="23">
        <v>22.7</v>
      </c>
      <c r="D439" s="23">
        <v>19.8</v>
      </c>
      <c r="E439" s="23">
        <v>24.4</v>
      </c>
      <c r="F439" s="23">
        <v>59</v>
      </c>
      <c r="G439" s="23">
        <v>52.8</v>
      </c>
      <c r="H439" s="23">
        <v>62.6</v>
      </c>
      <c r="I439" s="23">
        <v>1.4</v>
      </c>
      <c r="J439" s="23">
        <v>2.1</v>
      </c>
      <c r="K439" s="23">
        <v>1</v>
      </c>
      <c r="L439" s="23">
        <v>7</v>
      </c>
      <c r="M439" s="23">
        <v>2.9</v>
      </c>
      <c r="N439" s="23">
        <v>9.3000000000000007</v>
      </c>
      <c r="O439" s="23">
        <v>44.1</v>
      </c>
      <c r="P439" s="23">
        <v>47.4</v>
      </c>
      <c r="Q439" s="23">
        <v>42.3</v>
      </c>
      <c r="R439" s="23">
        <v>16.8</v>
      </c>
      <c r="S439" s="23">
        <v>24.7</v>
      </c>
      <c r="T439" s="23">
        <v>12.4</v>
      </c>
      <c r="U439" s="23">
        <v>38.6</v>
      </c>
      <c r="V439" s="23">
        <v>92.8</v>
      </c>
      <c r="W439" s="23">
        <v>8.3000000000000007</v>
      </c>
      <c r="X439" s="23">
        <v>3.2</v>
      </c>
      <c r="Y439" s="23">
        <v>3.2</v>
      </c>
      <c r="Z439" s="23">
        <v>3.3</v>
      </c>
      <c r="AA439" s="23">
        <v>4</v>
      </c>
      <c r="AB439" s="23">
        <v>2.6</v>
      </c>
      <c r="AC439" s="23">
        <v>4.8</v>
      </c>
      <c r="AD439" s="23">
        <v>23</v>
      </c>
      <c r="AE439" s="23">
        <v>22</v>
      </c>
      <c r="AF439" s="23">
        <v>23.6</v>
      </c>
      <c r="AG439" s="23">
        <v>16.5</v>
      </c>
      <c r="AH439" s="23">
        <v>14</v>
      </c>
      <c r="AI439" s="23">
        <v>18</v>
      </c>
      <c r="AJ439" s="23">
        <v>7.2</v>
      </c>
      <c r="AK439" s="23">
        <v>3</v>
      </c>
      <c r="AL439" s="23">
        <v>9.6</v>
      </c>
      <c r="AM439" s="23">
        <v>11.1</v>
      </c>
      <c r="AN439" s="23">
        <v>12.4</v>
      </c>
      <c r="AO439" s="23">
        <v>10.4</v>
      </c>
      <c r="AP439" s="23">
        <v>1.1000000000000001</v>
      </c>
      <c r="AQ439" s="23">
        <v>0.4</v>
      </c>
      <c r="AR439" s="23">
        <v>1.5</v>
      </c>
      <c r="AS439" s="23">
        <v>91.5</v>
      </c>
      <c r="AT439" s="23">
        <v>90.9</v>
      </c>
      <c r="AU439" s="23">
        <v>91.9</v>
      </c>
    </row>
    <row r="440" spans="1:47" ht="15" x14ac:dyDescent="0.35">
      <c r="A440" s="13" t="s">
        <v>1556</v>
      </c>
      <c r="B440" s="45" t="s">
        <v>429</v>
      </c>
      <c r="C440" s="23">
        <v>28.8</v>
      </c>
      <c r="D440" s="23">
        <v>29.6</v>
      </c>
      <c r="E440" s="23">
        <v>25.5</v>
      </c>
      <c r="F440" s="23">
        <v>68.099999999999994</v>
      </c>
      <c r="G440" s="23">
        <v>66.5</v>
      </c>
      <c r="H440" s="23">
        <v>73.900000000000006</v>
      </c>
      <c r="I440" s="23">
        <v>2</v>
      </c>
      <c r="J440" s="23">
        <v>2</v>
      </c>
      <c r="K440" s="23">
        <v>2.1</v>
      </c>
      <c r="L440" s="23">
        <v>2.4</v>
      </c>
      <c r="M440" s="23">
        <v>1.7</v>
      </c>
      <c r="N440" s="23">
        <v>4.9000000000000004</v>
      </c>
      <c r="O440" s="23">
        <v>47.8</v>
      </c>
      <c r="P440" s="23">
        <v>48.3</v>
      </c>
      <c r="Q440" s="23">
        <v>46</v>
      </c>
      <c r="R440" s="23">
        <v>21.6</v>
      </c>
      <c r="S440" s="23">
        <v>23.8</v>
      </c>
      <c r="T440" s="23">
        <v>12.9</v>
      </c>
      <c r="U440" s="23">
        <v>36.200000000000003</v>
      </c>
      <c r="V440" s="23">
        <v>41</v>
      </c>
      <c r="W440" s="23">
        <v>17.7</v>
      </c>
      <c r="X440" s="23">
        <v>5</v>
      </c>
      <c r="Y440" s="23">
        <v>5.5</v>
      </c>
      <c r="Z440" s="23">
        <v>3.3</v>
      </c>
      <c r="AA440" s="23">
        <v>11.2</v>
      </c>
      <c r="AB440" s="23">
        <v>13.2</v>
      </c>
      <c r="AC440" s="23">
        <v>3.8</v>
      </c>
      <c r="AD440" s="23">
        <v>15.8</v>
      </c>
      <c r="AE440" s="23">
        <v>13.8</v>
      </c>
      <c r="AF440" s="23">
        <v>23.4</v>
      </c>
      <c r="AG440" s="23">
        <v>25.7</v>
      </c>
      <c r="AH440" s="23">
        <v>25.3</v>
      </c>
      <c r="AI440" s="23">
        <v>27.1</v>
      </c>
      <c r="AJ440" s="23">
        <v>31.9</v>
      </c>
      <c r="AK440" s="23">
        <v>38.200000000000003</v>
      </c>
      <c r="AL440" s="23">
        <v>7.9</v>
      </c>
      <c r="AM440" s="23">
        <v>15.2</v>
      </c>
      <c r="AN440" s="23">
        <v>15.1</v>
      </c>
      <c r="AO440" s="23">
        <v>16</v>
      </c>
      <c r="AP440" s="23">
        <v>1.1000000000000001</v>
      </c>
      <c r="AQ440" s="23">
        <v>1.2</v>
      </c>
      <c r="AR440" s="23">
        <v>0.7</v>
      </c>
      <c r="AS440" s="23">
        <v>86.9</v>
      </c>
      <c r="AT440" s="23">
        <v>88.4</v>
      </c>
      <c r="AU440" s="23">
        <v>81.099999999999994</v>
      </c>
    </row>
    <row r="441" spans="1:47" ht="15" x14ac:dyDescent="0.35">
      <c r="A441" s="13" t="s">
        <v>1557</v>
      </c>
      <c r="B441" s="45" t="s">
        <v>430</v>
      </c>
      <c r="C441" s="23">
        <v>20.8</v>
      </c>
      <c r="D441" s="23">
        <v>13.3</v>
      </c>
      <c r="E441" s="23">
        <v>28.5</v>
      </c>
      <c r="F441" s="23">
        <v>54.5</v>
      </c>
      <c r="G441" s="23">
        <v>41.8</v>
      </c>
      <c r="H441" s="23">
        <v>67.599999999999994</v>
      </c>
      <c r="I441" s="23">
        <v>1.8</v>
      </c>
      <c r="J441" s="23">
        <v>1.8</v>
      </c>
      <c r="K441" s="23">
        <v>1.9</v>
      </c>
      <c r="L441" s="23">
        <v>3.2</v>
      </c>
      <c r="M441" s="23">
        <v>2.4</v>
      </c>
      <c r="N441" s="23">
        <v>3.9</v>
      </c>
      <c r="O441" s="23">
        <v>44.1</v>
      </c>
      <c r="P441" s="23">
        <v>37.6</v>
      </c>
      <c r="Q441" s="23">
        <v>50.7</v>
      </c>
      <c r="R441" s="23">
        <v>15.6</v>
      </c>
      <c r="S441" s="23">
        <v>18.8</v>
      </c>
      <c r="T441" s="23">
        <v>12.3</v>
      </c>
      <c r="U441" s="23">
        <v>30.2</v>
      </c>
      <c r="V441" s="23">
        <v>34.1</v>
      </c>
      <c r="W441" s="23">
        <v>26.2</v>
      </c>
      <c r="X441" s="23">
        <v>3.4</v>
      </c>
      <c r="Y441" s="23">
        <v>3.4</v>
      </c>
      <c r="Z441" s="23">
        <v>3.5</v>
      </c>
      <c r="AA441" s="23">
        <v>8.1999999999999993</v>
      </c>
      <c r="AB441" s="23">
        <v>10.6</v>
      </c>
      <c r="AC441" s="23">
        <v>5.7</v>
      </c>
      <c r="AD441" s="23">
        <v>38.6</v>
      </c>
      <c r="AE441" s="23">
        <v>22.5</v>
      </c>
      <c r="AF441" s="23">
        <v>55.2</v>
      </c>
      <c r="AG441" s="23">
        <v>15.7</v>
      </c>
      <c r="AH441" s="23">
        <v>15.9</v>
      </c>
      <c r="AI441" s="23">
        <v>15.5</v>
      </c>
      <c r="AJ441" s="23">
        <v>17</v>
      </c>
      <c r="AK441" s="23">
        <v>6.2</v>
      </c>
      <c r="AL441" s="23">
        <v>28</v>
      </c>
      <c r="AM441" s="23">
        <v>16.5</v>
      </c>
      <c r="AN441" s="23">
        <v>18.600000000000001</v>
      </c>
      <c r="AO441" s="23">
        <v>14.4</v>
      </c>
      <c r="AP441" s="23">
        <v>0.8</v>
      </c>
      <c r="AQ441" s="23">
        <v>0.9</v>
      </c>
      <c r="AR441" s="23">
        <v>0.7</v>
      </c>
      <c r="AS441" s="23">
        <v>92.6</v>
      </c>
      <c r="AT441" s="23">
        <v>90.7</v>
      </c>
      <c r="AU441" s="23">
        <v>94.5</v>
      </c>
    </row>
    <row r="442" spans="1:47" ht="15" x14ac:dyDescent="0.35">
      <c r="A442" s="13" t="s">
        <v>1558</v>
      </c>
      <c r="B442" s="45" t="s">
        <v>431</v>
      </c>
      <c r="C442" s="23">
        <v>25.5</v>
      </c>
      <c r="D442" s="23">
        <v>17.8</v>
      </c>
      <c r="E442" s="23">
        <v>27.6</v>
      </c>
      <c r="F442" s="23">
        <v>75</v>
      </c>
      <c r="G442" s="23">
        <v>56.2</v>
      </c>
      <c r="H442" s="23">
        <v>79.900000000000006</v>
      </c>
      <c r="I442" s="23">
        <v>2.2000000000000002</v>
      </c>
      <c r="J442" s="23">
        <v>1.1000000000000001</v>
      </c>
      <c r="K442" s="23">
        <v>2.5</v>
      </c>
      <c r="L442" s="23">
        <v>2.8</v>
      </c>
      <c r="M442" s="23">
        <v>2</v>
      </c>
      <c r="N442" s="23">
        <v>3</v>
      </c>
      <c r="O442" s="23">
        <v>43.6</v>
      </c>
      <c r="P442" s="23">
        <v>41.4</v>
      </c>
      <c r="Q442" s="23">
        <v>44.2</v>
      </c>
      <c r="R442" s="23">
        <v>14.4</v>
      </c>
      <c r="S442" s="23">
        <v>24.5</v>
      </c>
      <c r="T442" s="23">
        <v>11.8</v>
      </c>
      <c r="U442" s="23">
        <v>26.7</v>
      </c>
      <c r="V442" s="23">
        <v>35</v>
      </c>
      <c r="W442" s="23">
        <v>24.5</v>
      </c>
      <c r="X442" s="23">
        <v>5.0999999999999996</v>
      </c>
      <c r="Y442" s="23">
        <v>4.5</v>
      </c>
      <c r="Z442" s="23">
        <v>5.3</v>
      </c>
      <c r="AA442" s="23">
        <v>13</v>
      </c>
      <c r="AB442" s="23">
        <v>49.8</v>
      </c>
      <c r="AC442" s="23">
        <v>3.4</v>
      </c>
      <c r="AD442" s="23">
        <v>72.900000000000006</v>
      </c>
      <c r="AE442" s="23">
        <v>45.5</v>
      </c>
      <c r="AF442" s="23">
        <v>80.099999999999994</v>
      </c>
      <c r="AG442" s="23">
        <v>26.6</v>
      </c>
      <c r="AH442" s="23">
        <v>21.8</v>
      </c>
      <c r="AI442" s="23">
        <v>27.9</v>
      </c>
      <c r="AJ442" s="23">
        <v>70.400000000000006</v>
      </c>
      <c r="AK442" s="23">
        <v>6.7</v>
      </c>
      <c r="AL442" s="23">
        <v>87.1</v>
      </c>
      <c r="AM442" s="23">
        <v>12.3</v>
      </c>
      <c r="AN442" s="23">
        <v>15.3</v>
      </c>
      <c r="AO442" s="23">
        <v>11.5</v>
      </c>
      <c r="AP442" s="23">
        <v>1.4</v>
      </c>
      <c r="AQ442" s="23">
        <v>1</v>
      </c>
      <c r="AR442" s="23">
        <v>1.5</v>
      </c>
      <c r="AS442" s="23">
        <v>93.5</v>
      </c>
      <c r="AT442" s="23">
        <v>92.1</v>
      </c>
      <c r="AU442" s="23">
        <v>93.8</v>
      </c>
    </row>
    <row r="443" spans="1:47" ht="15" x14ac:dyDescent="0.35">
      <c r="A443" s="13" t="s">
        <v>1559</v>
      </c>
      <c r="B443" s="45" t="s">
        <v>432</v>
      </c>
      <c r="C443" s="23">
        <v>23.5</v>
      </c>
      <c r="D443" s="23">
        <v>21.6</v>
      </c>
      <c r="E443" s="23">
        <v>27</v>
      </c>
      <c r="F443" s="23">
        <v>54.9</v>
      </c>
      <c r="G443" s="23">
        <v>49.9</v>
      </c>
      <c r="H443" s="23">
        <v>64.5</v>
      </c>
      <c r="I443" s="23">
        <v>1.5</v>
      </c>
      <c r="J443" s="23">
        <v>1.4</v>
      </c>
      <c r="K443" s="23">
        <v>1.6</v>
      </c>
      <c r="L443" s="23">
        <v>5.0999999999999996</v>
      </c>
      <c r="M443" s="23">
        <v>4.8</v>
      </c>
      <c r="N443" s="23">
        <v>5.5</v>
      </c>
      <c r="O443" s="23">
        <v>45.6</v>
      </c>
      <c r="P443" s="23">
        <v>47.8</v>
      </c>
      <c r="Q443" s="23">
        <v>41.6</v>
      </c>
      <c r="R443" s="23">
        <v>17</v>
      </c>
      <c r="S443" s="23">
        <v>19.5</v>
      </c>
      <c r="T443" s="23">
        <v>12.4</v>
      </c>
      <c r="U443" s="23">
        <v>29.9</v>
      </c>
      <c r="V443" s="23">
        <v>36.5</v>
      </c>
      <c r="W443" s="23">
        <v>17.399999999999999</v>
      </c>
      <c r="X443" s="23">
        <v>4.3</v>
      </c>
      <c r="Y443" s="23">
        <v>4</v>
      </c>
      <c r="Z443" s="23">
        <v>5</v>
      </c>
      <c r="AA443" s="23">
        <v>3</v>
      </c>
      <c r="AB443" s="23">
        <v>3.6</v>
      </c>
      <c r="AC443" s="23">
        <v>1.6</v>
      </c>
      <c r="AD443" s="23">
        <v>33.4</v>
      </c>
      <c r="AE443" s="23">
        <v>24.2</v>
      </c>
      <c r="AF443" s="23">
        <v>50.9</v>
      </c>
      <c r="AG443" s="23">
        <v>14.8</v>
      </c>
      <c r="AH443" s="23">
        <v>14.3</v>
      </c>
      <c r="AI443" s="23">
        <v>15.8</v>
      </c>
      <c r="AJ443" s="23">
        <v>20.2</v>
      </c>
      <c r="AK443" s="23">
        <v>7.8</v>
      </c>
      <c r="AL443" s="23">
        <v>43.7</v>
      </c>
      <c r="AM443" s="23">
        <v>13</v>
      </c>
      <c r="AN443" s="23">
        <v>13.1</v>
      </c>
      <c r="AO443" s="23">
        <v>13</v>
      </c>
      <c r="AP443" s="23">
        <v>0.8</v>
      </c>
      <c r="AQ443" s="23">
        <v>0.5</v>
      </c>
      <c r="AR443" s="23">
        <v>1.3</v>
      </c>
      <c r="AS443" s="23">
        <v>93.4</v>
      </c>
      <c r="AT443" s="23">
        <v>93.3</v>
      </c>
      <c r="AU443" s="23">
        <v>93.6</v>
      </c>
    </row>
    <row r="444" spans="1:47" ht="15" x14ac:dyDescent="0.35">
      <c r="A444" s="13" t="s">
        <v>1560</v>
      </c>
      <c r="B444" s="45" t="s">
        <v>433</v>
      </c>
      <c r="C444" s="23">
        <v>16.8</v>
      </c>
      <c r="D444" s="23">
        <v>14.5</v>
      </c>
      <c r="E444" s="23">
        <v>25.7</v>
      </c>
      <c r="F444" s="23">
        <v>54.5</v>
      </c>
      <c r="G444" s="23">
        <v>48.8</v>
      </c>
      <c r="H444" s="23">
        <v>76.599999999999994</v>
      </c>
      <c r="I444" s="23">
        <v>2.9</v>
      </c>
      <c r="J444" s="23">
        <v>2.1</v>
      </c>
      <c r="K444" s="23">
        <v>5.9</v>
      </c>
      <c r="L444" s="23">
        <v>5.0999999999999996</v>
      </c>
      <c r="M444" s="23">
        <v>3.5</v>
      </c>
      <c r="N444" s="23">
        <v>11.5</v>
      </c>
      <c r="O444" s="23">
        <v>43.7</v>
      </c>
      <c r="P444" s="23">
        <v>42.3</v>
      </c>
      <c r="Q444" s="23">
        <v>49</v>
      </c>
      <c r="R444" s="23">
        <v>17.899999999999999</v>
      </c>
      <c r="S444" s="23">
        <v>18.100000000000001</v>
      </c>
      <c r="T444" s="23">
        <v>16.8</v>
      </c>
      <c r="U444" s="23">
        <v>23.6</v>
      </c>
      <c r="V444" s="23">
        <v>22.4</v>
      </c>
      <c r="W444" s="23">
        <v>28</v>
      </c>
      <c r="X444" s="23">
        <v>4.2</v>
      </c>
      <c r="Y444" s="23">
        <v>3.3</v>
      </c>
      <c r="Z444" s="23">
        <v>7.5</v>
      </c>
      <c r="AA444" s="23">
        <v>8.1</v>
      </c>
      <c r="AB444" s="23">
        <v>7.8</v>
      </c>
      <c r="AC444" s="23">
        <v>9.3000000000000007</v>
      </c>
      <c r="AD444" s="23">
        <v>22.1</v>
      </c>
      <c r="AE444" s="23">
        <v>10.4</v>
      </c>
      <c r="AF444" s="23">
        <v>67.099999999999994</v>
      </c>
      <c r="AG444" s="23">
        <v>24.4</v>
      </c>
      <c r="AH444" s="23">
        <v>22.8</v>
      </c>
      <c r="AI444" s="23">
        <v>30.3</v>
      </c>
      <c r="AJ444" s="23">
        <v>28.3</v>
      </c>
      <c r="AK444" s="23">
        <v>23.8</v>
      </c>
      <c r="AL444" s="23">
        <v>45.7</v>
      </c>
      <c r="AM444" s="23">
        <v>13.7</v>
      </c>
      <c r="AN444" s="23">
        <v>13.2</v>
      </c>
      <c r="AO444" s="23">
        <v>15.4</v>
      </c>
      <c r="AP444" s="23">
        <v>1.2</v>
      </c>
      <c r="AQ444" s="23">
        <v>1</v>
      </c>
      <c r="AR444" s="23">
        <v>2.2000000000000002</v>
      </c>
      <c r="AS444" s="23">
        <v>86.7</v>
      </c>
      <c r="AT444" s="23">
        <v>85.3</v>
      </c>
      <c r="AU444" s="23">
        <v>92</v>
      </c>
    </row>
    <row r="445" spans="1:47" ht="15" x14ac:dyDescent="0.35">
      <c r="A445" s="13" t="s">
        <v>1561</v>
      </c>
      <c r="B445" s="45" t="s">
        <v>434</v>
      </c>
      <c r="C445" s="23">
        <v>25.5</v>
      </c>
      <c r="D445" s="23">
        <v>18.5</v>
      </c>
      <c r="E445" s="23">
        <v>27.7</v>
      </c>
      <c r="F445" s="23">
        <v>66.8</v>
      </c>
      <c r="G445" s="23">
        <v>53.8</v>
      </c>
      <c r="H445" s="23">
        <v>71</v>
      </c>
      <c r="I445" s="23">
        <v>2.1</v>
      </c>
      <c r="J445" s="23">
        <v>1.9</v>
      </c>
      <c r="K445" s="23">
        <v>2.1</v>
      </c>
      <c r="L445" s="23">
        <v>3.8</v>
      </c>
      <c r="M445" s="23">
        <v>4.7</v>
      </c>
      <c r="N445" s="23">
        <v>3.5</v>
      </c>
      <c r="O445" s="23">
        <v>56.6</v>
      </c>
      <c r="P445" s="23">
        <v>49.7</v>
      </c>
      <c r="Q445" s="23">
        <v>58.8</v>
      </c>
      <c r="R445" s="23">
        <v>18</v>
      </c>
      <c r="S445" s="23">
        <v>20.2</v>
      </c>
      <c r="T445" s="23">
        <v>17.3</v>
      </c>
      <c r="U445" s="23">
        <v>67</v>
      </c>
      <c r="V445" s="23">
        <v>82.2</v>
      </c>
      <c r="W445" s="23">
        <v>62</v>
      </c>
      <c r="X445" s="23">
        <v>4.5999999999999996</v>
      </c>
      <c r="Y445" s="23">
        <v>3.8</v>
      </c>
      <c r="Z445" s="23">
        <v>4.9000000000000004</v>
      </c>
      <c r="AA445" s="23">
        <v>18.2</v>
      </c>
      <c r="AB445" s="23">
        <v>30.6</v>
      </c>
      <c r="AC445" s="23">
        <v>14.2</v>
      </c>
      <c r="AD445" s="23">
        <v>68.900000000000006</v>
      </c>
      <c r="AE445" s="23">
        <v>36.799999999999997</v>
      </c>
      <c r="AF445" s="23">
        <v>79.3</v>
      </c>
      <c r="AG445" s="23">
        <v>21.1</v>
      </c>
      <c r="AH445" s="23">
        <v>18</v>
      </c>
      <c r="AI445" s="23">
        <v>22.1</v>
      </c>
      <c r="AJ445" s="23">
        <v>60.4</v>
      </c>
      <c r="AK445" s="23">
        <v>13.4</v>
      </c>
      <c r="AL445" s="23">
        <v>75.7</v>
      </c>
      <c r="AM445" s="23">
        <v>15.7</v>
      </c>
      <c r="AN445" s="23">
        <v>16.3</v>
      </c>
      <c r="AO445" s="23">
        <v>15.6</v>
      </c>
      <c r="AP445" s="23">
        <v>1.5</v>
      </c>
      <c r="AQ445" s="23">
        <v>1.3</v>
      </c>
      <c r="AR445" s="23">
        <v>1.6</v>
      </c>
      <c r="AS445" s="23">
        <v>95.5</v>
      </c>
      <c r="AT445" s="23">
        <v>92.8</v>
      </c>
      <c r="AU445" s="23">
        <v>96.4</v>
      </c>
    </row>
    <row r="446" spans="1:47" ht="15" x14ac:dyDescent="0.35">
      <c r="A446" s="13" t="s">
        <v>1562</v>
      </c>
      <c r="B446" s="45" t="s">
        <v>435</v>
      </c>
      <c r="C446" s="23">
        <v>23.2</v>
      </c>
      <c r="D446" s="23">
        <v>18</v>
      </c>
      <c r="E446" s="23">
        <v>33.9</v>
      </c>
      <c r="F446" s="23">
        <v>58.1</v>
      </c>
      <c r="G446" s="23">
        <v>48.2</v>
      </c>
      <c r="H446" s="23">
        <v>78.8</v>
      </c>
      <c r="I446" s="23">
        <v>1.7</v>
      </c>
      <c r="J446" s="23">
        <v>1.2</v>
      </c>
      <c r="K446" s="23">
        <v>2.9</v>
      </c>
      <c r="L446" s="23">
        <v>3</v>
      </c>
      <c r="M446" s="23">
        <v>2.6</v>
      </c>
      <c r="N446" s="23">
        <v>3.8</v>
      </c>
      <c r="O446" s="23">
        <v>41.6</v>
      </c>
      <c r="P446" s="23">
        <v>38.1</v>
      </c>
      <c r="Q446" s="23">
        <v>48.7</v>
      </c>
      <c r="R446" s="23">
        <v>17.399999999999999</v>
      </c>
      <c r="S446" s="23">
        <v>19.100000000000001</v>
      </c>
      <c r="T446" s="23">
        <v>13.9</v>
      </c>
      <c r="U446" s="23">
        <v>15.4</v>
      </c>
      <c r="V446" s="23">
        <v>10.3</v>
      </c>
      <c r="W446" s="23">
        <v>25.9</v>
      </c>
      <c r="X446" s="23">
        <v>4.5999999999999996</v>
      </c>
      <c r="Y446" s="23">
        <v>3.1</v>
      </c>
      <c r="Z446" s="23">
        <v>7.5</v>
      </c>
      <c r="AA446" s="23">
        <v>9.6999999999999993</v>
      </c>
      <c r="AB446" s="23">
        <v>6.4</v>
      </c>
      <c r="AC446" s="23">
        <v>16.5</v>
      </c>
      <c r="AD446" s="23">
        <v>25.2</v>
      </c>
      <c r="AE446" s="23">
        <v>9.8000000000000007</v>
      </c>
      <c r="AF446" s="23">
        <v>57.4</v>
      </c>
      <c r="AG446" s="23">
        <v>19</v>
      </c>
      <c r="AH446" s="23">
        <v>16.2</v>
      </c>
      <c r="AI446" s="23">
        <v>24.8</v>
      </c>
      <c r="AJ446" s="23">
        <v>26.2</v>
      </c>
      <c r="AK446" s="23">
        <v>10.5</v>
      </c>
      <c r="AL446" s="23">
        <v>58.7</v>
      </c>
      <c r="AM446" s="23">
        <v>14.7</v>
      </c>
      <c r="AN446" s="23">
        <v>15</v>
      </c>
      <c r="AO446" s="23">
        <v>14.1</v>
      </c>
      <c r="AP446" s="23">
        <v>1.1000000000000001</v>
      </c>
      <c r="AQ446" s="23">
        <v>0.9</v>
      </c>
      <c r="AR446" s="23">
        <v>1.6</v>
      </c>
      <c r="AS446" s="23">
        <v>90.1</v>
      </c>
      <c r="AT446" s="23">
        <v>89.7</v>
      </c>
      <c r="AU446" s="23">
        <v>91.1</v>
      </c>
    </row>
    <row r="447" spans="1:47" ht="15" x14ac:dyDescent="0.35">
      <c r="A447" s="13" t="s">
        <v>1563</v>
      </c>
      <c r="B447" s="45" t="s">
        <v>436</v>
      </c>
      <c r="C447" s="23">
        <v>27.4</v>
      </c>
      <c r="D447" s="23">
        <v>19.3</v>
      </c>
      <c r="E447" s="23">
        <v>31.9</v>
      </c>
      <c r="F447" s="23">
        <v>65.900000000000006</v>
      </c>
      <c r="G447" s="23">
        <v>45.9</v>
      </c>
      <c r="H447" s="23">
        <v>77</v>
      </c>
      <c r="I447" s="23">
        <v>1.8</v>
      </c>
      <c r="J447" s="23">
        <v>1.3</v>
      </c>
      <c r="K447" s="23">
        <v>2</v>
      </c>
      <c r="L447" s="23">
        <v>0.5</v>
      </c>
      <c r="M447" s="23">
        <v>0.4</v>
      </c>
      <c r="N447" s="23">
        <v>0.5</v>
      </c>
      <c r="O447" s="23">
        <v>52.3</v>
      </c>
      <c r="P447" s="23">
        <v>41.7</v>
      </c>
      <c r="Q447" s="23">
        <v>58.2</v>
      </c>
      <c r="R447" s="23">
        <v>17.600000000000001</v>
      </c>
      <c r="S447" s="23">
        <v>17.2</v>
      </c>
      <c r="T447" s="23">
        <v>17.7</v>
      </c>
      <c r="U447" s="23">
        <v>29.8</v>
      </c>
      <c r="V447" s="23">
        <v>18.100000000000001</v>
      </c>
      <c r="W447" s="23">
        <v>36.200000000000003</v>
      </c>
      <c r="X447" s="23">
        <v>3.4</v>
      </c>
      <c r="Y447" s="23">
        <v>2.8</v>
      </c>
      <c r="Z447" s="23">
        <v>3.7</v>
      </c>
      <c r="AA447" s="23">
        <v>11.1</v>
      </c>
      <c r="AB447" s="23">
        <v>14.4</v>
      </c>
      <c r="AC447" s="23">
        <v>9.3000000000000007</v>
      </c>
      <c r="AD447" s="23">
        <v>48</v>
      </c>
      <c r="AE447" s="23">
        <v>21.4</v>
      </c>
      <c r="AF447" s="23">
        <v>62.8</v>
      </c>
      <c r="AG447" s="23">
        <v>24.7</v>
      </c>
      <c r="AH447" s="23">
        <v>17.600000000000001</v>
      </c>
      <c r="AI447" s="23">
        <v>28.7</v>
      </c>
      <c r="AJ447" s="23">
        <v>9.8000000000000007</v>
      </c>
      <c r="AK447" s="23">
        <v>1.2</v>
      </c>
      <c r="AL447" s="23">
        <v>14.6</v>
      </c>
      <c r="AM447" s="23">
        <v>13.4</v>
      </c>
      <c r="AN447" s="23">
        <v>15.9</v>
      </c>
      <c r="AO447" s="23">
        <v>12.1</v>
      </c>
      <c r="AP447" s="23">
        <v>0.8</v>
      </c>
      <c r="AQ447" s="23">
        <v>0.7</v>
      </c>
      <c r="AR447" s="23">
        <v>0.9</v>
      </c>
      <c r="AS447" s="23">
        <v>90.1</v>
      </c>
      <c r="AT447" s="23">
        <v>86.3</v>
      </c>
      <c r="AU447" s="23">
        <v>92.2</v>
      </c>
    </row>
    <row r="448" spans="1:47" ht="15" x14ac:dyDescent="0.35">
      <c r="A448" s="13" t="s">
        <v>1564</v>
      </c>
      <c r="B448" s="45" t="s">
        <v>437</v>
      </c>
      <c r="C448" s="23">
        <v>26.7</v>
      </c>
      <c r="D448" s="23">
        <v>15.3</v>
      </c>
      <c r="E448" s="23">
        <v>29.7</v>
      </c>
      <c r="F448" s="23">
        <v>72.900000000000006</v>
      </c>
      <c r="G448" s="23">
        <v>51.8</v>
      </c>
      <c r="H448" s="23">
        <v>78.5</v>
      </c>
      <c r="I448" s="23">
        <v>3.6</v>
      </c>
      <c r="J448" s="23">
        <v>2.8</v>
      </c>
      <c r="K448" s="23">
        <v>3.8</v>
      </c>
      <c r="L448" s="23">
        <v>5.9</v>
      </c>
      <c r="M448" s="23">
        <v>4.5</v>
      </c>
      <c r="N448" s="23">
        <v>6.3</v>
      </c>
      <c r="O448" s="23">
        <v>51.2</v>
      </c>
      <c r="P448" s="23">
        <v>43.7</v>
      </c>
      <c r="Q448" s="23">
        <v>53.2</v>
      </c>
      <c r="R448" s="23">
        <v>20.3</v>
      </c>
      <c r="S448" s="23">
        <v>25.4</v>
      </c>
      <c r="T448" s="23">
        <v>18.899999999999999</v>
      </c>
      <c r="U448" s="23">
        <v>51.4</v>
      </c>
      <c r="V448" s="23">
        <v>93.4</v>
      </c>
      <c r="W448" s="23">
        <v>40.4</v>
      </c>
      <c r="X448" s="23">
        <v>5.0999999999999996</v>
      </c>
      <c r="Y448" s="23">
        <v>4.0999999999999996</v>
      </c>
      <c r="Z448" s="23">
        <v>5.4</v>
      </c>
      <c r="AA448" s="23">
        <v>10.3</v>
      </c>
      <c r="AB448" s="23">
        <v>30.6</v>
      </c>
      <c r="AC448" s="23">
        <v>4.9000000000000004</v>
      </c>
      <c r="AD448" s="23">
        <v>71.400000000000006</v>
      </c>
      <c r="AE448" s="23">
        <v>29.5</v>
      </c>
      <c r="AF448" s="23">
        <v>82.5</v>
      </c>
      <c r="AG448" s="23">
        <v>25.3</v>
      </c>
      <c r="AH448" s="23">
        <v>21.2</v>
      </c>
      <c r="AI448" s="23">
        <v>26.3</v>
      </c>
      <c r="AJ448" s="23">
        <v>76.2</v>
      </c>
      <c r="AK448" s="23">
        <v>9.6999999999999993</v>
      </c>
      <c r="AL448" s="23">
        <v>93.7</v>
      </c>
      <c r="AM448" s="23">
        <v>14.9</v>
      </c>
      <c r="AN448" s="23">
        <v>15.7</v>
      </c>
      <c r="AO448" s="23">
        <v>14.6</v>
      </c>
      <c r="AP448" s="23">
        <v>1.3</v>
      </c>
      <c r="AQ448" s="23">
        <v>1.4</v>
      </c>
      <c r="AR448" s="23">
        <v>1.2</v>
      </c>
      <c r="AS448" s="23">
        <v>94.8</v>
      </c>
      <c r="AT448" s="23">
        <v>90.3</v>
      </c>
      <c r="AU448" s="23">
        <v>96</v>
      </c>
    </row>
    <row r="449" spans="1:47" ht="15" x14ac:dyDescent="0.35">
      <c r="A449" s="13" t="s">
        <v>1565</v>
      </c>
      <c r="B449" s="45" t="s">
        <v>438</v>
      </c>
      <c r="C449" s="23">
        <v>24.4</v>
      </c>
      <c r="D449" s="23">
        <v>18.2</v>
      </c>
      <c r="E449" s="23">
        <v>27.8</v>
      </c>
      <c r="F449" s="23">
        <v>70.599999999999994</v>
      </c>
      <c r="G449" s="23">
        <v>53.8</v>
      </c>
      <c r="H449" s="23">
        <v>79.5</v>
      </c>
      <c r="I449" s="23">
        <v>4</v>
      </c>
      <c r="J449" s="23">
        <v>2</v>
      </c>
      <c r="K449" s="23">
        <v>5</v>
      </c>
      <c r="L449" s="23">
        <v>5.9</v>
      </c>
      <c r="M449" s="23">
        <v>5.3</v>
      </c>
      <c r="N449" s="23">
        <v>6.3</v>
      </c>
      <c r="O449" s="23">
        <v>51.8</v>
      </c>
      <c r="P449" s="23">
        <v>49.4</v>
      </c>
      <c r="Q449" s="23">
        <v>53</v>
      </c>
      <c r="R449" s="23">
        <v>16.600000000000001</v>
      </c>
      <c r="S449" s="23">
        <v>17.100000000000001</v>
      </c>
      <c r="T449" s="23">
        <v>16.399999999999999</v>
      </c>
      <c r="U449" s="23">
        <v>44.4</v>
      </c>
      <c r="V449" s="23">
        <v>52.2</v>
      </c>
      <c r="W449" s="23">
        <v>40.4</v>
      </c>
      <c r="X449" s="23">
        <v>6.9</v>
      </c>
      <c r="Y449" s="23">
        <v>4.0999999999999996</v>
      </c>
      <c r="Z449" s="23">
        <v>8.4</v>
      </c>
      <c r="AA449" s="23">
        <v>8.9</v>
      </c>
      <c r="AB449" s="23">
        <v>13.2</v>
      </c>
      <c r="AC449" s="23">
        <v>6.6</v>
      </c>
      <c r="AD449" s="23">
        <v>50.8</v>
      </c>
      <c r="AE449" s="23">
        <v>17.100000000000001</v>
      </c>
      <c r="AF449" s="23">
        <v>68.7</v>
      </c>
      <c r="AG449" s="23">
        <v>23.8</v>
      </c>
      <c r="AH449" s="23">
        <v>16.600000000000001</v>
      </c>
      <c r="AI449" s="23">
        <v>27.6</v>
      </c>
      <c r="AJ449" s="23">
        <v>29</v>
      </c>
      <c r="AK449" s="23">
        <v>2.6</v>
      </c>
      <c r="AL449" s="23">
        <v>42.9</v>
      </c>
      <c r="AM449" s="23">
        <v>14.7</v>
      </c>
      <c r="AN449" s="23">
        <v>14.1</v>
      </c>
      <c r="AO449" s="23">
        <v>15.1</v>
      </c>
      <c r="AP449" s="23">
        <v>2.2999999999999998</v>
      </c>
      <c r="AQ449" s="23">
        <v>1.4</v>
      </c>
      <c r="AR449" s="23">
        <v>2.8</v>
      </c>
      <c r="AS449" s="23">
        <v>90.4</v>
      </c>
      <c r="AT449" s="23">
        <v>88.4</v>
      </c>
      <c r="AU449" s="23">
        <v>91.5</v>
      </c>
    </row>
    <row r="450" spans="1:47" ht="15" x14ac:dyDescent="0.35">
      <c r="A450" s="13" t="s">
        <v>1566</v>
      </c>
      <c r="B450" s="45" t="s">
        <v>439</v>
      </c>
      <c r="C450" s="23">
        <v>28.9</v>
      </c>
      <c r="D450" s="23">
        <v>21.6</v>
      </c>
      <c r="E450" s="23">
        <v>36.299999999999997</v>
      </c>
      <c r="F450" s="23">
        <v>60</v>
      </c>
      <c r="G450" s="23">
        <v>48.4</v>
      </c>
      <c r="H450" s="23">
        <v>71.900000000000006</v>
      </c>
      <c r="I450" s="23">
        <v>2.2000000000000002</v>
      </c>
      <c r="J450" s="23">
        <v>1.5</v>
      </c>
      <c r="K450" s="23">
        <v>2.9</v>
      </c>
      <c r="L450" s="23">
        <v>2</v>
      </c>
      <c r="M450" s="23">
        <v>3.3</v>
      </c>
      <c r="N450" s="23">
        <v>0.6</v>
      </c>
      <c r="O450" s="23">
        <v>62.7</v>
      </c>
      <c r="P450" s="23">
        <v>67</v>
      </c>
      <c r="Q450" s="23">
        <v>58.2</v>
      </c>
      <c r="R450" s="23">
        <v>21.3</v>
      </c>
      <c r="S450" s="23">
        <v>25.4</v>
      </c>
      <c r="T450" s="23">
        <v>17.2</v>
      </c>
      <c r="U450" s="23">
        <v>29.8</v>
      </c>
      <c r="V450" s="23">
        <v>25.9</v>
      </c>
      <c r="W450" s="23">
        <v>33.799999999999997</v>
      </c>
      <c r="X450" s="23">
        <v>5</v>
      </c>
      <c r="Y450" s="23">
        <v>3.7</v>
      </c>
      <c r="Z450" s="23">
        <v>6.3</v>
      </c>
      <c r="AA450" s="23">
        <v>10.7</v>
      </c>
      <c r="AB450" s="23">
        <v>1.9</v>
      </c>
      <c r="AC450" s="23">
        <v>19.7</v>
      </c>
      <c r="AD450" s="23">
        <v>36.5</v>
      </c>
      <c r="AE450" s="23">
        <v>18.8</v>
      </c>
      <c r="AF450" s="23">
        <v>54.8</v>
      </c>
      <c r="AG450" s="23">
        <v>13.8</v>
      </c>
      <c r="AH450" s="23">
        <v>11.3</v>
      </c>
      <c r="AI450" s="23">
        <v>16.399999999999999</v>
      </c>
      <c r="AJ450" s="23">
        <v>34.4</v>
      </c>
      <c r="AK450" s="23">
        <v>4.7</v>
      </c>
      <c r="AL450" s="23">
        <v>64.900000000000006</v>
      </c>
      <c r="AM450" s="23">
        <v>14.3</v>
      </c>
      <c r="AN450" s="23">
        <v>13.8</v>
      </c>
      <c r="AO450" s="23">
        <v>14.9</v>
      </c>
      <c r="AP450" s="23">
        <v>0.6</v>
      </c>
      <c r="AQ450" s="23">
        <v>0.1</v>
      </c>
      <c r="AR450" s="23">
        <v>1.1000000000000001</v>
      </c>
      <c r="AS450" s="23">
        <v>94.2</v>
      </c>
      <c r="AT450" s="23">
        <v>93.4</v>
      </c>
      <c r="AU450" s="23">
        <v>95.1</v>
      </c>
    </row>
    <row r="451" spans="1:47" ht="15" x14ac:dyDescent="0.35">
      <c r="A451" s="13" t="s">
        <v>1567</v>
      </c>
      <c r="B451" s="45" t="s">
        <v>440</v>
      </c>
      <c r="C451" s="23">
        <v>22.9</v>
      </c>
      <c r="D451" s="23">
        <v>16</v>
      </c>
      <c r="E451" s="23">
        <v>31.5</v>
      </c>
      <c r="F451" s="23">
        <v>58.2</v>
      </c>
      <c r="G451" s="23">
        <v>46.4</v>
      </c>
      <c r="H451" s="23">
        <v>72.900000000000006</v>
      </c>
      <c r="I451" s="23">
        <v>1.7</v>
      </c>
      <c r="J451" s="23">
        <v>1.4</v>
      </c>
      <c r="K451" s="23">
        <v>2</v>
      </c>
      <c r="L451" s="23">
        <v>3.6</v>
      </c>
      <c r="M451" s="23">
        <v>3</v>
      </c>
      <c r="N451" s="23">
        <v>4.4000000000000004</v>
      </c>
      <c r="O451" s="23">
        <v>41.8</v>
      </c>
      <c r="P451" s="23">
        <v>39.5</v>
      </c>
      <c r="Q451" s="23">
        <v>44.6</v>
      </c>
      <c r="R451" s="23">
        <v>16.3</v>
      </c>
      <c r="S451" s="23">
        <v>19.600000000000001</v>
      </c>
      <c r="T451" s="23">
        <v>12.2</v>
      </c>
      <c r="U451" s="23">
        <v>19.399999999999999</v>
      </c>
      <c r="V451" s="23">
        <v>7.2</v>
      </c>
      <c r="W451" s="23">
        <v>34.700000000000003</v>
      </c>
      <c r="X451" s="23">
        <v>2.9</v>
      </c>
      <c r="Y451" s="23">
        <v>2.4</v>
      </c>
      <c r="Z451" s="23">
        <v>3.5</v>
      </c>
      <c r="AA451" s="23">
        <v>8.3000000000000007</v>
      </c>
      <c r="AB451" s="23">
        <v>5.2</v>
      </c>
      <c r="AC451" s="23">
        <v>12.3</v>
      </c>
      <c r="AD451" s="23">
        <v>36.1</v>
      </c>
      <c r="AE451" s="23">
        <v>15.2</v>
      </c>
      <c r="AF451" s="23">
        <v>62.3</v>
      </c>
      <c r="AG451" s="23">
        <v>16.2</v>
      </c>
      <c r="AH451" s="23">
        <v>14.2</v>
      </c>
      <c r="AI451" s="23">
        <v>18.600000000000001</v>
      </c>
      <c r="AJ451" s="23">
        <v>17.3</v>
      </c>
      <c r="AK451" s="23">
        <v>7.5</v>
      </c>
      <c r="AL451" s="23">
        <v>29.7</v>
      </c>
      <c r="AM451" s="23">
        <v>13.6</v>
      </c>
      <c r="AN451" s="23">
        <v>15</v>
      </c>
      <c r="AO451" s="23">
        <v>11.9</v>
      </c>
      <c r="AP451" s="23">
        <v>0.9</v>
      </c>
      <c r="AQ451" s="23">
        <v>0.6</v>
      </c>
      <c r="AR451" s="23">
        <v>1.2</v>
      </c>
      <c r="AS451" s="23">
        <v>90.9</v>
      </c>
      <c r="AT451" s="23">
        <v>89.5</v>
      </c>
      <c r="AU451" s="23">
        <v>92.7</v>
      </c>
    </row>
    <row r="452" spans="1:47" ht="15" x14ac:dyDescent="0.35">
      <c r="A452" s="13" t="s">
        <v>1568</v>
      </c>
      <c r="B452" s="45" t="s">
        <v>441</v>
      </c>
      <c r="C452" s="23">
        <v>41</v>
      </c>
      <c r="D452" s="23">
        <v>20.9</v>
      </c>
      <c r="E452" s="23">
        <v>47.5</v>
      </c>
      <c r="F452" s="23">
        <v>69.7</v>
      </c>
      <c r="G452" s="23">
        <v>43.5</v>
      </c>
      <c r="H452" s="23">
        <v>78.099999999999994</v>
      </c>
      <c r="I452" s="23">
        <v>2.6</v>
      </c>
      <c r="J452" s="23">
        <v>1.6</v>
      </c>
      <c r="K452" s="23">
        <v>2.9</v>
      </c>
      <c r="L452" s="23">
        <v>2.4</v>
      </c>
      <c r="M452" s="23">
        <v>1.8</v>
      </c>
      <c r="N452" s="23">
        <v>2.5</v>
      </c>
      <c r="O452" s="23">
        <v>69.5</v>
      </c>
      <c r="P452" s="23">
        <v>51.5</v>
      </c>
      <c r="Q452" s="23">
        <v>75.3</v>
      </c>
      <c r="R452" s="23">
        <v>24.1</v>
      </c>
      <c r="S452" s="23">
        <v>26.5</v>
      </c>
      <c r="T452" s="23">
        <v>23.3</v>
      </c>
      <c r="U452" s="23">
        <v>71.7</v>
      </c>
      <c r="V452" s="23">
        <v>25</v>
      </c>
      <c r="W452" s="23">
        <v>86.7</v>
      </c>
      <c r="X452" s="23">
        <v>7.9</v>
      </c>
      <c r="Y452" s="23">
        <v>3.1</v>
      </c>
      <c r="Z452" s="23">
        <v>9.4</v>
      </c>
      <c r="AA452" s="23">
        <v>52.1</v>
      </c>
      <c r="AB452" s="23">
        <v>21.1</v>
      </c>
      <c r="AC452" s="23">
        <v>62</v>
      </c>
      <c r="AD452" s="23">
        <v>74.599999999999994</v>
      </c>
      <c r="AE452" s="23">
        <v>29.8</v>
      </c>
      <c r="AF452" s="23">
        <v>88.9</v>
      </c>
      <c r="AG452" s="23">
        <v>19.7</v>
      </c>
      <c r="AH452" s="23">
        <v>13.2</v>
      </c>
      <c r="AI452" s="23">
        <v>21.8</v>
      </c>
      <c r="AJ452" s="23">
        <v>63.4</v>
      </c>
      <c r="AK452" s="23">
        <v>38.5</v>
      </c>
      <c r="AL452" s="23">
        <v>71.400000000000006</v>
      </c>
      <c r="AM452" s="23">
        <v>12.5</v>
      </c>
      <c r="AN452" s="23">
        <v>16.899999999999999</v>
      </c>
      <c r="AO452" s="23">
        <v>11.1</v>
      </c>
      <c r="AP452" s="23">
        <v>0.7</v>
      </c>
      <c r="AQ452" s="23">
        <v>0.4</v>
      </c>
      <c r="AR452" s="23">
        <v>0.8</v>
      </c>
      <c r="AS452" s="23">
        <v>95.3</v>
      </c>
      <c r="AT452" s="23">
        <v>91.2</v>
      </c>
      <c r="AU452" s="23">
        <v>96.7</v>
      </c>
    </row>
    <row r="453" spans="1:47" ht="15" x14ac:dyDescent="0.35">
      <c r="A453" s="13" t="s">
        <v>1569</v>
      </c>
      <c r="B453" s="45" t="s">
        <v>442</v>
      </c>
      <c r="C453" s="23">
        <v>21.5</v>
      </c>
      <c r="D453" s="23">
        <v>19.5</v>
      </c>
      <c r="E453" s="23">
        <v>23.8</v>
      </c>
      <c r="F453" s="23">
        <v>55.6</v>
      </c>
      <c r="G453" s="23">
        <v>49.9</v>
      </c>
      <c r="H453" s="23">
        <v>62.2</v>
      </c>
      <c r="I453" s="23">
        <v>2.6</v>
      </c>
      <c r="J453" s="23">
        <v>2.2000000000000002</v>
      </c>
      <c r="K453" s="23">
        <v>3.1</v>
      </c>
      <c r="L453" s="23">
        <v>5.2</v>
      </c>
      <c r="M453" s="23">
        <v>6.9</v>
      </c>
      <c r="N453" s="23">
        <v>3.3</v>
      </c>
      <c r="O453" s="23">
        <v>54</v>
      </c>
      <c r="P453" s="23">
        <v>52.7</v>
      </c>
      <c r="Q453" s="23">
        <v>55.5</v>
      </c>
      <c r="R453" s="23">
        <v>18.899999999999999</v>
      </c>
      <c r="S453" s="23">
        <v>21.5</v>
      </c>
      <c r="T453" s="23">
        <v>15.9</v>
      </c>
      <c r="U453" s="23">
        <v>31.9</v>
      </c>
      <c r="V453" s="23">
        <v>27.6</v>
      </c>
      <c r="W453" s="23">
        <v>36.9</v>
      </c>
      <c r="X453" s="23">
        <v>3.3</v>
      </c>
      <c r="Y453" s="23">
        <v>2.2999999999999998</v>
      </c>
      <c r="Z453" s="23">
        <v>4.4000000000000004</v>
      </c>
      <c r="AA453" s="23">
        <v>8.5</v>
      </c>
      <c r="AB453" s="23">
        <v>9.6999999999999993</v>
      </c>
      <c r="AC453" s="23">
        <v>7.1</v>
      </c>
      <c r="AD453" s="23">
        <v>29.7</v>
      </c>
      <c r="AE453" s="23">
        <v>21.5</v>
      </c>
      <c r="AF453" s="23">
        <v>39.1</v>
      </c>
      <c r="AG453" s="23">
        <v>16.3</v>
      </c>
      <c r="AH453" s="23">
        <v>13.2</v>
      </c>
      <c r="AI453" s="23">
        <v>19.899999999999999</v>
      </c>
      <c r="AJ453" s="23">
        <v>29.4</v>
      </c>
      <c r="AK453" s="23">
        <v>19.100000000000001</v>
      </c>
      <c r="AL453" s="23">
        <v>41.4</v>
      </c>
      <c r="AM453" s="23">
        <v>16.3</v>
      </c>
      <c r="AN453" s="23">
        <v>16.100000000000001</v>
      </c>
      <c r="AO453" s="23">
        <v>16.5</v>
      </c>
      <c r="AP453" s="23">
        <v>0.6</v>
      </c>
      <c r="AQ453" s="23">
        <v>0.5</v>
      </c>
      <c r="AR453" s="23">
        <v>0.7</v>
      </c>
      <c r="AS453" s="23">
        <v>91.7</v>
      </c>
      <c r="AT453" s="23">
        <v>91.5</v>
      </c>
      <c r="AU453" s="23">
        <v>92</v>
      </c>
    </row>
    <row r="454" spans="1:47" ht="15" x14ac:dyDescent="0.35">
      <c r="A454" s="13" t="s">
        <v>1570</v>
      </c>
      <c r="B454" s="45" t="s">
        <v>443</v>
      </c>
      <c r="C454" s="23">
        <v>24.8</v>
      </c>
      <c r="D454" s="23">
        <v>16.2</v>
      </c>
      <c r="E454" s="23">
        <v>28.4</v>
      </c>
      <c r="F454" s="23">
        <v>68.5</v>
      </c>
      <c r="G454" s="23">
        <v>53.6</v>
      </c>
      <c r="H454" s="23">
        <v>74.7</v>
      </c>
      <c r="I454" s="23">
        <v>1.5</v>
      </c>
      <c r="J454" s="23">
        <v>1.3</v>
      </c>
      <c r="K454" s="23">
        <v>1.7</v>
      </c>
      <c r="L454" s="23">
        <v>3.5</v>
      </c>
      <c r="M454" s="23">
        <v>4.2</v>
      </c>
      <c r="N454" s="23">
        <v>3.2</v>
      </c>
      <c r="O454" s="23">
        <v>49</v>
      </c>
      <c r="P454" s="23">
        <v>43.6</v>
      </c>
      <c r="Q454" s="23">
        <v>51.3</v>
      </c>
      <c r="R454" s="23">
        <v>14.4</v>
      </c>
      <c r="S454" s="23">
        <v>18.399999999999999</v>
      </c>
      <c r="T454" s="23">
        <v>12.8</v>
      </c>
      <c r="U454" s="23">
        <v>53.7</v>
      </c>
      <c r="V454" s="23">
        <v>86.5</v>
      </c>
      <c r="W454" s="23">
        <v>40</v>
      </c>
      <c r="X454" s="23">
        <v>4.5</v>
      </c>
      <c r="Y454" s="23">
        <v>3.2</v>
      </c>
      <c r="Z454" s="23">
        <v>5.0999999999999996</v>
      </c>
      <c r="AA454" s="23">
        <v>12</v>
      </c>
      <c r="AB454" s="23">
        <v>14.3</v>
      </c>
      <c r="AC454" s="23">
        <v>11.1</v>
      </c>
      <c r="AD454" s="23">
        <v>44.7</v>
      </c>
      <c r="AE454" s="23">
        <v>21.7</v>
      </c>
      <c r="AF454" s="23">
        <v>54.4</v>
      </c>
      <c r="AG454" s="23">
        <v>24.2</v>
      </c>
      <c r="AH454" s="23">
        <v>21.4</v>
      </c>
      <c r="AI454" s="23">
        <v>25.3</v>
      </c>
      <c r="AJ454" s="23">
        <v>34.700000000000003</v>
      </c>
      <c r="AK454" s="23">
        <v>4.9000000000000004</v>
      </c>
      <c r="AL454" s="23">
        <v>47.2</v>
      </c>
      <c r="AM454" s="23">
        <v>12.2</v>
      </c>
      <c r="AN454" s="23">
        <v>13.4</v>
      </c>
      <c r="AO454" s="23">
        <v>11.7</v>
      </c>
      <c r="AP454" s="23">
        <v>1.2</v>
      </c>
      <c r="AQ454" s="23">
        <v>1.2</v>
      </c>
      <c r="AR454" s="23">
        <v>1.2</v>
      </c>
      <c r="AS454" s="23">
        <v>94.7</v>
      </c>
      <c r="AT454" s="23">
        <v>92.6</v>
      </c>
      <c r="AU454" s="23">
        <v>95.5</v>
      </c>
    </row>
    <row r="455" spans="1:47" ht="15" x14ac:dyDescent="0.35">
      <c r="A455" s="13" t="s">
        <v>1571</v>
      </c>
      <c r="B455" s="45" t="s">
        <v>92</v>
      </c>
      <c r="C455" s="23">
        <v>28</v>
      </c>
      <c r="D455" s="23">
        <v>18.5</v>
      </c>
      <c r="E455" s="23">
        <v>30.4</v>
      </c>
      <c r="F455" s="23">
        <v>71.2</v>
      </c>
      <c r="G455" s="23">
        <v>48.3</v>
      </c>
      <c r="H455" s="23">
        <v>76.900000000000006</v>
      </c>
      <c r="I455" s="23">
        <v>1.7</v>
      </c>
      <c r="J455" s="23">
        <v>0.8</v>
      </c>
      <c r="K455" s="23">
        <v>1.9</v>
      </c>
      <c r="L455" s="23">
        <v>5.0999999999999996</v>
      </c>
      <c r="M455" s="23">
        <v>3.2</v>
      </c>
      <c r="N455" s="23">
        <v>5.5</v>
      </c>
      <c r="O455" s="23">
        <v>48.4</v>
      </c>
      <c r="P455" s="23">
        <v>44.8</v>
      </c>
      <c r="Q455" s="23">
        <v>49.3</v>
      </c>
      <c r="R455" s="23">
        <v>16.2</v>
      </c>
      <c r="S455" s="23">
        <v>22.2</v>
      </c>
      <c r="T455" s="23">
        <v>14.8</v>
      </c>
      <c r="U455" s="23">
        <v>39.1</v>
      </c>
      <c r="V455" s="23">
        <v>98.1</v>
      </c>
      <c r="W455" s="23">
        <v>24.3</v>
      </c>
      <c r="X455" s="23">
        <v>3.6</v>
      </c>
      <c r="Y455" s="23">
        <v>2.8</v>
      </c>
      <c r="Z455" s="23">
        <v>3.8</v>
      </c>
      <c r="AA455" s="23">
        <v>9.8000000000000007</v>
      </c>
      <c r="AB455" s="23">
        <v>3.8</v>
      </c>
      <c r="AC455" s="23">
        <v>11.3</v>
      </c>
      <c r="AD455" s="23">
        <v>53.3</v>
      </c>
      <c r="AE455" s="23">
        <v>17.5</v>
      </c>
      <c r="AF455" s="23">
        <v>62.3</v>
      </c>
      <c r="AG455" s="23">
        <v>19.899999999999999</v>
      </c>
      <c r="AH455" s="23">
        <v>14</v>
      </c>
      <c r="AI455" s="23">
        <v>21.4</v>
      </c>
      <c r="AJ455" s="23">
        <v>38.700000000000003</v>
      </c>
      <c r="AK455" s="23">
        <v>6.9</v>
      </c>
      <c r="AL455" s="23">
        <v>46.6</v>
      </c>
      <c r="AM455" s="23">
        <v>10.6</v>
      </c>
      <c r="AN455" s="23">
        <v>9.8000000000000007</v>
      </c>
      <c r="AO455" s="23">
        <v>10.8</v>
      </c>
      <c r="AP455" s="23">
        <v>0.8</v>
      </c>
      <c r="AQ455" s="23">
        <v>0.6</v>
      </c>
      <c r="AR455" s="23">
        <v>0.8</v>
      </c>
      <c r="AS455" s="23">
        <v>92.5</v>
      </c>
      <c r="AT455" s="23">
        <v>91</v>
      </c>
      <c r="AU455" s="23">
        <v>92.9</v>
      </c>
    </row>
    <row r="456" spans="1:47" ht="15" x14ac:dyDescent="0.35">
      <c r="A456" s="13" t="s">
        <v>1572</v>
      </c>
      <c r="B456" s="45" t="s">
        <v>444</v>
      </c>
      <c r="C456" s="23">
        <v>26.2</v>
      </c>
      <c r="D456" s="23">
        <v>21</v>
      </c>
      <c r="E456" s="23">
        <v>30.6</v>
      </c>
      <c r="F456" s="23">
        <v>70.3</v>
      </c>
      <c r="G456" s="23">
        <v>62.7</v>
      </c>
      <c r="H456" s="23">
        <v>76.8</v>
      </c>
      <c r="I456" s="23">
        <v>4.7</v>
      </c>
      <c r="J456" s="23">
        <v>2.8</v>
      </c>
      <c r="K456" s="23">
        <v>6.3</v>
      </c>
      <c r="L456" s="23">
        <v>6.9</v>
      </c>
      <c r="M456" s="23">
        <v>9.1999999999999993</v>
      </c>
      <c r="N456" s="23">
        <v>5</v>
      </c>
      <c r="O456" s="23">
        <v>46.1</v>
      </c>
      <c r="P456" s="23">
        <v>40.5</v>
      </c>
      <c r="Q456" s="23">
        <v>50.8</v>
      </c>
      <c r="R456" s="23">
        <v>21.4</v>
      </c>
      <c r="S456" s="23">
        <v>28.2</v>
      </c>
      <c r="T456" s="23">
        <v>15.6</v>
      </c>
      <c r="U456" s="23">
        <v>37.299999999999997</v>
      </c>
      <c r="V456" s="23">
        <v>34.799999999999997</v>
      </c>
      <c r="W456" s="23">
        <v>39.299999999999997</v>
      </c>
      <c r="X456" s="23">
        <v>6.2</v>
      </c>
      <c r="Y456" s="23">
        <v>5.4</v>
      </c>
      <c r="Z456" s="23">
        <v>7</v>
      </c>
      <c r="AA456" s="23">
        <v>16.100000000000001</v>
      </c>
      <c r="AB456" s="23">
        <v>30.2</v>
      </c>
      <c r="AC456" s="23">
        <v>4.2</v>
      </c>
      <c r="AD456" s="23">
        <v>42.7</v>
      </c>
      <c r="AE456" s="23">
        <v>29.6</v>
      </c>
      <c r="AF456" s="23">
        <v>54</v>
      </c>
      <c r="AG456" s="23">
        <v>31.4</v>
      </c>
      <c r="AH456" s="23">
        <v>28.9</v>
      </c>
      <c r="AI456" s="23">
        <v>33.6</v>
      </c>
      <c r="AJ456" s="23">
        <v>39.4</v>
      </c>
      <c r="AK456" s="23">
        <v>29.9</v>
      </c>
      <c r="AL456" s="23">
        <v>47.5</v>
      </c>
      <c r="AM456" s="23">
        <v>16.5</v>
      </c>
      <c r="AN456" s="23">
        <v>16.5</v>
      </c>
      <c r="AO456" s="23">
        <v>16.399999999999999</v>
      </c>
      <c r="AP456" s="23">
        <v>2.2999999999999998</v>
      </c>
      <c r="AQ456" s="23">
        <v>3.1</v>
      </c>
      <c r="AR456" s="23">
        <v>1.6</v>
      </c>
      <c r="AS456" s="23">
        <v>88.1</v>
      </c>
      <c r="AT456" s="23">
        <v>88.5</v>
      </c>
      <c r="AU456" s="23">
        <v>87.8</v>
      </c>
    </row>
    <row r="457" spans="1:47" ht="15" x14ac:dyDescent="0.35">
      <c r="A457" s="13" t="s">
        <v>1573</v>
      </c>
      <c r="B457" s="45" t="s">
        <v>445</v>
      </c>
      <c r="C457" s="23">
        <v>18.8</v>
      </c>
      <c r="D457" s="23">
        <v>8.9</v>
      </c>
      <c r="E457" s="23">
        <v>21.4</v>
      </c>
      <c r="F457" s="23">
        <v>57.4</v>
      </c>
      <c r="G457" s="23">
        <v>35</v>
      </c>
      <c r="H457" s="23">
        <v>63.3</v>
      </c>
      <c r="I457" s="23">
        <v>1.2</v>
      </c>
      <c r="J457" s="23">
        <v>0.8</v>
      </c>
      <c r="K457" s="23">
        <v>1.3</v>
      </c>
      <c r="L457" s="23">
        <v>2.7</v>
      </c>
      <c r="M457" s="23">
        <v>5.8</v>
      </c>
      <c r="N457" s="23">
        <v>1.9</v>
      </c>
      <c r="O457" s="23">
        <v>49.6</v>
      </c>
      <c r="P457" s="23">
        <v>43</v>
      </c>
      <c r="Q457" s="23">
        <v>51.3</v>
      </c>
      <c r="R457" s="23">
        <v>12.7</v>
      </c>
      <c r="S457" s="23">
        <v>22.3</v>
      </c>
      <c r="T457" s="23">
        <v>10.199999999999999</v>
      </c>
      <c r="U457" s="23">
        <v>31</v>
      </c>
      <c r="V457" s="23">
        <v>65.400000000000006</v>
      </c>
      <c r="W457" s="23">
        <v>22</v>
      </c>
      <c r="X457" s="23">
        <v>3.4</v>
      </c>
      <c r="Y457" s="23">
        <v>1.6</v>
      </c>
      <c r="Z457" s="23">
        <v>3.9</v>
      </c>
      <c r="AA457" s="23">
        <v>7.8</v>
      </c>
      <c r="AB457" s="23">
        <v>6.1</v>
      </c>
      <c r="AC457" s="23">
        <v>8.1999999999999993</v>
      </c>
      <c r="AD457" s="23">
        <v>54.7</v>
      </c>
      <c r="AE457" s="23">
        <v>16.100000000000001</v>
      </c>
      <c r="AF457" s="23">
        <v>64.8</v>
      </c>
      <c r="AG457" s="23">
        <v>13.6</v>
      </c>
      <c r="AH457" s="23">
        <v>12.5</v>
      </c>
      <c r="AI457" s="23">
        <v>13.9</v>
      </c>
      <c r="AJ457" s="23">
        <v>43.4</v>
      </c>
      <c r="AK457" s="23">
        <v>3.2</v>
      </c>
      <c r="AL457" s="23">
        <v>53.9</v>
      </c>
      <c r="AM457" s="23">
        <v>13</v>
      </c>
      <c r="AN457" s="23">
        <v>14.3</v>
      </c>
      <c r="AO457" s="23">
        <v>12.7</v>
      </c>
      <c r="AP457" s="23">
        <v>0.6</v>
      </c>
      <c r="AQ457" s="23">
        <v>0.4</v>
      </c>
      <c r="AR457" s="23">
        <v>0.7</v>
      </c>
      <c r="AS457" s="23">
        <v>92.7</v>
      </c>
      <c r="AT457" s="23">
        <v>88.4</v>
      </c>
      <c r="AU457" s="23">
        <v>93.9</v>
      </c>
    </row>
    <row r="458" spans="1:47" ht="15" x14ac:dyDescent="0.35">
      <c r="A458" s="13" t="s">
        <v>1574</v>
      </c>
      <c r="B458" s="45" t="s">
        <v>446</v>
      </c>
      <c r="C458" s="23">
        <v>28</v>
      </c>
      <c r="D458" s="23">
        <v>20.2</v>
      </c>
      <c r="E458" s="23">
        <v>35.700000000000003</v>
      </c>
      <c r="F458" s="23">
        <v>70.400000000000006</v>
      </c>
      <c r="G458" s="23">
        <v>56.8</v>
      </c>
      <c r="H458" s="23">
        <v>84</v>
      </c>
      <c r="I458" s="23">
        <v>3.3</v>
      </c>
      <c r="J458" s="23">
        <v>2.1</v>
      </c>
      <c r="K458" s="23">
        <v>4.5999999999999996</v>
      </c>
      <c r="L458" s="23">
        <v>7</v>
      </c>
      <c r="M458" s="23">
        <v>9.1</v>
      </c>
      <c r="N458" s="23">
        <v>4.9000000000000004</v>
      </c>
      <c r="O458" s="23">
        <v>49</v>
      </c>
      <c r="P458" s="23">
        <v>46.9</v>
      </c>
      <c r="Q458" s="23">
        <v>51.1</v>
      </c>
      <c r="R458" s="23">
        <v>24.7</v>
      </c>
      <c r="S458" s="23">
        <v>23.5</v>
      </c>
      <c r="T458" s="23">
        <v>25.9</v>
      </c>
      <c r="U458" s="23">
        <v>57.4</v>
      </c>
      <c r="V458" s="23">
        <v>60.9</v>
      </c>
      <c r="W458" s="23">
        <v>53.8</v>
      </c>
      <c r="X458" s="23">
        <v>8.9</v>
      </c>
      <c r="Y458" s="23">
        <v>6</v>
      </c>
      <c r="Z458" s="23">
        <v>11.6</v>
      </c>
      <c r="AA458" s="23">
        <v>14.8</v>
      </c>
      <c r="AB458" s="23">
        <v>21.3</v>
      </c>
      <c r="AC458" s="23">
        <v>8.4</v>
      </c>
      <c r="AD458" s="23">
        <v>38.4</v>
      </c>
      <c r="AE458" s="23">
        <v>23.9</v>
      </c>
      <c r="AF458" s="23">
        <v>52.8</v>
      </c>
      <c r="AG458" s="23">
        <v>30</v>
      </c>
      <c r="AH458" s="23">
        <v>24.4</v>
      </c>
      <c r="AI458" s="23">
        <v>35.5</v>
      </c>
      <c r="AJ458" s="23">
        <v>40.4</v>
      </c>
      <c r="AK458" s="23">
        <v>28.8</v>
      </c>
      <c r="AL458" s="23">
        <v>51.9</v>
      </c>
      <c r="AM458" s="23">
        <v>13.6</v>
      </c>
      <c r="AN458" s="23">
        <v>13.3</v>
      </c>
      <c r="AO458" s="23">
        <v>13.9</v>
      </c>
      <c r="AP458" s="23">
        <v>3.3</v>
      </c>
      <c r="AQ458" s="23">
        <v>2.4</v>
      </c>
      <c r="AR458" s="23">
        <v>4.2</v>
      </c>
      <c r="AS458" s="23">
        <v>94</v>
      </c>
      <c r="AT458" s="23">
        <v>93.1</v>
      </c>
      <c r="AU458" s="23">
        <v>94.9</v>
      </c>
    </row>
    <row r="459" spans="1:47" ht="15" x14ac:dyDescent="0.35">
      <c r="A459" s="13" t="s">
        <v>1575</v>
      </c>
      <c r="B459" s="45" t="s">
        <v>447</v>
      </c>
      <c r="C459" s="23">
        <v>45.5</v>
      </c>
      <c r="D459" s="23">
        <v>31.5</v>
      </c>
      <c r="E459" s="23">
        <v>48.8</v>
      </c>
      <c r="F459" s="23">
        <v>75.400000000000006</v>
      </c>
      <c r="G459" s="23">
        <v>55</v>
      </c>
      <c r="H459" s="23">
        <v>80.099999999999994</v>
      </c>
      <c r="I459" s="23">
        <v>2.2999999999999998</v>
      </c>
      <c r="J459" s="23">
        <v>1</v>
      </c>
      <c r="K459" s="23">
        <v>2.6</v>
      </c>
      <c r="L459" s="23">
        <v>3.6</v>
      </c>
      <c r="M459" s="23">
        <v>3.8</v>
      </c>
      <c r="N459" s="23">
        <v>3.6</v>
      </c>
      <c r="O459" s="23">
        <v>60.2</v>
      </c>
      <c r="P459" s="23">
        <v>48.1</v>
      </c>
      <c r="Q459" s="23">
        <v>63</v>
      </c>
      <c r="R459" s="23">
        <v>24.3</v>
      </c>
      <c r="S459" s="23">
        <v>23</v>
      </c>
      <c r="T459" s="23">
        <v>24.6</v>
      </c>
      <c r="U459" s="23">
        <v>70.599999999999994</v>
      </c>
      <c r="V459" s="23">
        <v>44</v>
      </c>
      <c r="W459" s="23">
        <v>76.7</v>
      </c>
      <c r="X459" s="23">
        <v>6.8</v>
      </c>
      <c r="Y459" s="23">
        <v>3.5</v>
      </c>
      <c r="Z459" s="23">
        <v>7.5</v>
      </c>
      <c r="AA459" s="23">
        <v>66.599999999999994</v>
      </c>
      <c r="AB459" s="23">
        <v>26.9</v>
      </c>
      <c r="AC459" s="23">
        <v>75.7</v>
      </c>
      <c r="AD459" s="23">
        <v>82.9</v>
      </c>
      <c r="AE459" s="23">
        <v>42.5</v>
      </c>
      <c r="AF459" s="23">
        <v>92.1</v>
      </c>
      <c r="AG459" s="23">
        <v>24.9</v>
      </c>
      <c r="AH459" s="23">
        <v>15.1</v>
      </c>
      <c r="AI459" s="23">
        <v>27.1</v>
      </c>
      <c r="AJ459" s="23">
        <v>44.7</v>
      </c>
      <c r="AK459" s="23">
        <v>20.399999999999999</v>
      </c>
      <c r="AL459" s="23">
        <v>50.3</v>
      </c>
      <c r="AM459" s="23">
        <v>11.6</v>
      </c>
      <c r="AN459" s="23">
        <v>13.4</v>
      </c>
      <c r="AO459" s="23">
        <v>11.2</v>
      </c>
      <c r="AP459" s="23">
        <v>1.9</v>
      </c>
      <c r="AQ459" s="23">
        <v>0.8</v>
      </c>
      <c r="AR459" s="23">
        <v>2.1</v>
      </c>
      <c r="AS459" s="23">
        <v>95.7</v>
      </c>
      <c r="AT459" s="23">
        <v>93.5</v>
      </c>
      <c r="AU459" s="23">
        <v>96.2</v>
      </c>
    </row>
    <row r="460" spans="1:47" ht="15" x14ac:dyDescent="0.35">
      <c r="A460" s="13" t="s">
        <v>1576</v>
      </c>
      <c r="B460" s="45" t="s">
        <v>448</v>
      </c>
      <c r="C460" s="23">
        <v>25.3</v>
      </c>
      <c r="D460" s="23">
        <v>20</v>
      </c>
      <c r="E460" s="23">
        <v>29.6</v>
      </c>
      <c r="F460" s="23">
        <v>69.099999999999994</v>
      </c>
      <c r="G460" s="23">
        <v>56.7</v>
      </c>
      <c r="H460" s="23">
        <v>79.2</v>
      </c>
      <c r="I460" s="23">
        <v>1.7</v>
      </c>
      <c r="J460" s="23">
        <v>1.3</v>
      </c>
      <c r="K460" s="23">
        <v>2.1</v>
      </c>
      <c r="L460" s="23">
        <v>0.7</v>
      </c>
      <c r="M460" s="23">
        <v>0.4</v>
      </c>
      <c r="N460" s="23">
        <v>0.9</v>
      </c>
      <c r="O460" s="23">
        <v>46.1</v>
      </c>
      <c r="P460" s="23">
        <v>46.7</v>
      </c>
      <c r="Q460" s="23">
        <v>45.6</v>
      </c>
      <c r="R460" s="23">
        <v>16.5</v>
      </c>
      <c r="S460" s="23">
        <v>21.1</v>
      </c>
      <c r="T460" s="23">
        <v>12.7</v>
      </c>
      <c r="U460" s="23">
        <v>34.9</v>
      </c>
      <c r="V460" s="23">
        <v>23.1</v>
      </c>
      <c r="W460" s="23">
        <v>44.6</v>
      </c>
      <c r="X460" s="23">
        <v>5.6</v>
      </c>
      <c r="Y460" s="23">
        <v>3.9</v>
      </c>
      <c r="Z460" s="23">
        <v>6.9</v>
      </c>
      <c r="AA460" s="23">
        <v>11.5</v>
      </c>
      <c r="AB460" s="23">
        <v>22.7</v>
      </c>
      <c r="AC460" s="23">
        <v>2.2000000000000002</v>
      </c>
      <c r="AD460" s="23">
        <v>55.6</v>
      </c>
      <c r="AE460" s="23">
        <v>24.9</v>
      </c>
      <c r="AF460" s="23">
        <v>80.7</v>
      </c>
      <c r="AG460" s="23">
        <v>19.100000000000001</v>
      </c>
      <c r="AH460" s="23">
        <v>14.9</v>
      </c>
      <c r="AI460" s="23">
        <v>22.6</v>
      </c>
      <c r="AJ460" s="23">
        <v>32.6</v>
      </c>
      <c r="AK460" s="23">
        <v>2.1</v>
      </c>
      <c r="AL460" s="23">
        <v>57.5</v>
      </c>
      <c r="AM460" s="23">
        <v>11.7</v>
      </c>
      <c r="AN460" s="23">
        <v>13.3</v>
      </c>
      <c r="AO460" s="23">
        <v>10.3</v>
      </c>
      <c r="AP460" s="23">
        <v>1.7</v>
      </c>
      <c r="AQ460" s="23">
        <v>1.2</v>
      </c>
      <c r="AR460" s="23">
        <v>2</v>
      </c>
      <c r="AS460" s="23">
        <v>93.7</v>
      </c>
      <c r="AT460" s="23">
        <v>92.7</v>
      </c>
      <c r="AU460" s="23">
        <v>94.5</v>
      </c>
    </row>
    <row r="461" spans="1:47" ht="15" x14ac:dyDescent="0.35">
      <c r="A461" s="13" t="s">
        <v>1577</v>
      </c>
      <c r="B461" s="45" t="s">
        <v>449</v>
      </c>
      <c r="C461" s="23">
        <v>9.6</v>
      </c>
      <c r="D461" s="23">
        <v>8.1999999999999993</v>
      </c>
      <c r="E461" s="23">
        <v>15.6</v>
      </c>
      <c r="F461" s="23">
        <v>55.7</v>
      </c>
      <c r="G461" s="23">
        <v>51.1</v>
      </c>
      <c r="H461" s="23">
        <v>75.7</v>
      </c>
      <c r="I461" s="23">
        <v>0.9</v>
      </c>
      <c r="J461" s="23">
        <v>0.7</v>
      </c>
      <c r="K461" s="23">
        <v>2</v>
      </c>
      <c r="L461" s="23">
        <v>1.2</v>
      </c>
      <c r="M461" s="23">
        <v>1.2</v>
      </c>
      <c r="N461" s="23">
        <v>1.5</v>
      </c>
      <c r="O461" s="23">
        <v>33.200000000000003</v>
      </c>
      <c r="P461" s="23">
        <v>32.6</v>
      </c>
      <c r="Q461" s="23">
        <v>35.799999999999997</v>
      </c>
      <c r="R461" s="23">
        <v>7.8</v>
      </c>
      <c r="S461" s="23">
        <v>8.3000000000000007</v>
      </c>
      <c r="T461" s="23">
        <v>5.6</v>
      </c>
      <c r="U461" s="23">
        <v>3.4</v>
      </c>
      <c r="V461" s="23">
        <v>2.7</v>
      </c>
      <c r="W461" s="23">
        <v>6.4</v>
      </c>
      <c r="X461" s="23">
        <v>1.8</v>
      </c>
      <c r="Y461" s="23">
        <v>1.2</v>
      </c>
      <c r="Z461" s="23">
        <v>4.2</v>
      </c>
      <c r="AA461" s="23">
        <v>1.2</v>
      </c>
      <c r="AB461" s="23">
        <v>0.8</v>
      </c>
      <c r="AC461" s="23">
        <v>2.9</v>
      </c>
      <c r="AD461" s="23">
        <v>2.6</v>
      </c>
      <c r="AE461" s="23">
        <v>1.7</v>
      </c>
      <c r="AF461" s="23">
        <v>6.5</v>
      </c>
      <c r="AG461" s="23">
        <v>9.1999999999999993</v>
      </c>
      <c r="AH461" s="23">
        <v>8.6999999999999993</v>
      </c>
      <c r="AI461" s="23">
        <v>11.2</v>
      </c>
      <c r="AJ461" s="23">
        <v>3.9</v>
      </c>
      <c r="AK461" s="23">
        <v>1.5</v>
      </c>
      <c r="AL461" s="23">
        <v>13.9</v>
      </c>
      <c r="AM461" s="23">
        <v>12</v>
      </c>
      <c r="AN461" s="23">
        <v>12</v>
      </c>
      <c r="AO461" s="23">
        <v>11.9</v>
      </c>
      <c r="AP461" s="23">
        <v>0.4</v>
      </c>
      <c r="AQ461" s="23">
        <v>0.4</v>
      </c>
      <c r="AR461" s="23">
        <v>0.8</v>
      </c>
      <c r="AS461" s="23">
        <v>80.2</v>
      </c>
      <c r="AT461" s="23">
        <v>79.2</v>
      </c>
      <c r="AU461" s="23">
        <v>84.8</v>
      </c>
    </row>
    <row r="462" spans="1:47" ht="15" x14ac:dyDescent="0.35">
      <c r="A462" s="13" t="s">
        <v>1578</v>
      </c>
      <c r="B462" s="45" t="s">
        <v>450</v>
      </c>
      <c r="C462" s="23">
        <v>9.8000000000000007</v>
      </c>
      <c r="D462" s="23">
        <v>6.2</v>
      </c>
      <c r="E462" s="23">
        <v>11.2</v>
      </c>
      <c r="F462" s="23">
        <v>65</v>
      </c>
      <c r="G462" s="23">
        <v>45.3</v>
      </c>
      <c r="H462" s="23">
        <v>72.3</v>
      </c>
      <c r="I462" s="23">
        <v>0.9</v>
      </c>
      <c r="J462" s="23">
        <v>0.9</v>
      </c>
      <c r="K462" s="23">
        <v>0.9</v>
      </c>
      <c r="L462" s="23">
        <v>9.5</v>
      </c>
      <c r="M462" s="23">
        <v>7.8</v>
      </c>
      <c r="N462" s="23">
        <v>10.1</v>
      </c>
      <c r="O462" s="23">
        <v>29</v>
      </c>
      <c r="P462" s="23">
        <v>28.5</v>
      </c>
      <c r="Q462" s="23">
        <v>29.1</v>
      </c>
      <c r="R462" s="23">
        <v>4.5999999999999996</v>
      </c>
      <c r="S462" s="23">
        <v>8.1</v>
      </c>
      <c r="T462" s="23">
        <v>3.3</v>
      </c>
      <c r="U462" s="23">
        <v>5.7</v>
      </c>
      <c r="V462" s="23">
        <v>15.1</v>
      </c>
      <c r="W462" s="23">
        <v>2.2000000000000002</v>
      </c>
      <c r="X462" s="23">
        <v>2.1</v>
      </c>
      <c r="Y462" s="23">
        <v>0.5</v>
      </c>
      <c r="Z462" s="23">
        <v>2.6</v>
      </c>
      <c r="AA462" s="23">
        <v>1.9</v>
      </c>
      <c r="AB462" s="23">
        <v>1.4</v>
      </c>
      <c r="AC462" s="23">
        <v>2.1</v>
      </c>
      <c r="AD462" s="23">
        <v>2.5</v>
      </c>
      <c r="AE462" s="23">
        <v>0.9</v>
      </c>
      <c r="AF462" s="23">
        <v>3.1</v>
      </c>
      <c r="AG462" s="23">
        <v>16.5</v>
      </c>
      <c r="AH462" s="23">
        <v>15.7</v>
      </c>
      <c r="AI462" s="23">
        <v>16.8</v>
      </c>
      <c r="AJ462" s="23">
        <v>16.8</v>
      </c>
      <c r="AK462" s="23">
        <v>4.8</v>
      </c>
      <c r="AL462" s="23">
        <v>21.2</v>
      </c>
      <c r="AM462" s="23">
        <v>13.3</v>
      </c>
      <c r="AN462" s="23">
        <v>14.2</v>
      </c>
      <c r="AO462" s="23">
        <v>13</v>
      </c>
      <c r="AP462" s="23">
        <v>0.6</v>
      </c>
      <c r="AQ462" s="23">
        <v>0.3</v>
      </c>
      <c r="AR462" s="23">
        <v>0.7</v>
      </c>
      <c r="AS462" s="23">
        <v>79.5</v>
      </c>
      <c r="AT462" s="23">
        <v>77.7</v>
      </c>
      <c r="AU462" s="23">
        <v>80.099999999999994</v>
      </c>
    </row>
    <row r="463" spans="1:47" ht="15" x14ac:dyDescent="0.35">
      <c r="A463" s="13" t="s">
        <v>1579</v>
      </c>
      <c r="B463" s="45" t="s">
        <v>451</v>
      </c>
      <c r="C463" s="23">
        <v>9.1999999999999993</v>
      </c>
      <c r="D463" s="23">
        <v>3.9</v>
      </c>
      <c r="E463" s="23">
        <v>13.9</v>
      </c>
      <c r="F463" s="23">
        <v>58.9</v>
      </c>
      <c r="G463" s="23">
        <v>43.1</v>
      </c>
      <c r="H463" s="23">
        <v>72.5</v>
      </c>
      <c r="I463" s="23">
        <v>1.4</v>
      </c>
      <c r="J463" s="23">
        <v>1.5</v>
      </c>
      <c r="K463" s="23">
        <v>1.3</v>
      </c>
      <c r="L463" s="23">
        <v>4.2</v>
      </c>
      <c r="M463" s="23">
        <v>3.2</v>
      </c>
      <c r="N463" s="23">
        <v>5</v>
      </c>
      <c r="O463" s="23">
        <v>21.9</v>
      </c>
      <c r="P463" s="23">
        <v>18.8</v>
      </c>
      <c r="Q463" s="23">
        <v>24.7</v>
      </c>
      <c r="R463" s="23">
        <v>7.9</v>
      </c>
      <c r="S463" s="23">
        <v>10.5</v>
      </c>
      <c r="T463" s="23">
        <v>5.6</v>
      </c>
      <c r="U463" s="23">
        <v>6.6</v>
      </c>
      <c r="V463" s="23">
        <v>6.6</v>
      </c>
      <c r="W463" s="23">
        <v>6.7</v>
      </c>
      <c r="X463" s="23">
        <v>2.1</v>
      </c>
      <c r="Y463" s="23">
        <v>1.8</v>
      </c>
      <c r="Z463" s="23">
        <v>2.4</v>
      </c>
      <c r="AA463" s="23">
        <v>5.4</v>
      </c>
      <c r="AB463" s="23">
        <v>1.7</v>
      </c>
      <c r="AC463" s="23">
        <v>8.5</v>
      </c>
      <c r="AD463" s="23">
        <v>4.5</v>
      </c>
      <c r="AE463" s="23">
        <v>0.7</v>
      </c>
      <c r="AF463" s="23">
        <v>7.8</v>
      </c>
      <c r="AG463" s="23">
        <v>14.5</v>
      </c>
      <c r="AH463" s="23">
        <v>12.3</v>
      </c>
      <c r="AI463" s="23">
        <v>16.399999999999999</v>
      </c>
      <c r="AJ463" s="23">
        <v>23.2</v>
      </c>
      <c r="AK463" s="23">
        <v>2.1</v>
      </c>
      <c r="AL463" s="23">
        <v>41.4</v>
      </c>
      <c r="AM463" s="23">
        <v>13.6</v>
      </c>
      <c r="AN463" s="23">
        <v>13.4</v>
      </c>
      <c r="AO463" s="23">
        <v>13.7</v>
      </c>
      <c r="AP463" s="23">
        <v>1.2</v>
      </c>
      <c r="AQ463" s="23">
        <v>1.1000000000000001</v>
      </c>
      <c r="AR463" s="23">
        <v>1.3</v>
      </c>
      <c r="AS463" s="23">
        <v>77.3</v>
      </c>
      <c r="AT463" s="23">
        <v>72.7</v>
      </c>
      <c r="AU463" s="23">
        <v>81.3</v>
      </c>
    </row>
    <row r="464" spans="1:47" ht="15" x14ac:dyDescent="0.35">
      <c r="A464" s="13" t="s">
        <v>1580</v>
      </c>
      <c r="B464" s="45" t="s">
        <v>452</v>
      </c>
      <c r="C464" s="23">
        <v>14.1</v>
      </c>
      <c r="D464" s="23">
        <v>9.8000000000000007</v>
      </c>
      <c r="E464" s="23">
        <v>16.2</v>
      </c>
      <c r="F464" s="23">
        <v>67.900000000000006</v>
      </c>
      <c r="G464" s="23">
        <v>50.7</v>
      </c>
      <c r="H464" s="23">
        <v>76.3</v>
      </c>
      <c r="I464" s="23">
        <v>1.5</v>
      </c>
      <c r="J464" s="23">
        <v>1.1000000000000001</v>
      </c>
      <c r="K464" s="23">
        <v>1.7</v>
      </c>
      <c r="L464" s="23">
        <v>3.1</v>
      </c>
      <c r="M464" s="23">
        <v>2.2999999999999998</v>
      </c>
      <c r="N464" s="23">
        <v>3.5</v>
      </c>
      <c r="O464" s="23">
        <v>27.3</v>
      </c>
      <c r="P464" s="23">
        <v>24.7</v>
      </c>
      <c r="Q464" s="23">
        <v>28.5</v>
      </c>
      <c r="R464" s="23">
        <v>5.3</v>
      </c>
      <c r="S464" s="23">
        <v>9.1</v>
      </c>
      <c r="T464" s="23">
        <v>3.5</v>
      </c>
      <c r="U464" s="23">
        <v>8.9</v>
      </c>
      <c r="V464" s="23">
        <v>3.6</v>
      </c>
      <c r="W464" s="23">
        <v>11.4</v>
      </c>
      <c r="X464" s="23">
        <v>2</v>
      </c>
      <c r="Y464" s="23">
        <v>1.6</v>
      </c>
      <c r="Z464" s="23">
        <v>2.2000000000000002</v>
      </c>
      <c r="AA464" s="23">
        <v>3.3</v>
      </c>
      <c r="AB464" s="23">
        <v>1.7</v>
      </c>
      <c r="AC464" s="23">
        <v>4.0999999999999996</v>
      </c>
      <c r="AD464" s="23">
        <v>5.7</v>
      </c>
      <c r="AE464" s="23">
        <v>1.4</v>
      </c>
      <c r="AF464" s="23">
        <v>7.7</v>
      </c>
      <c r="AG464" s="23">
        <v>11.9</v>
      </c>
      <c r="AH464" s="23">
        <v>12.1</v>
      </c>
      <c r="AI464" s="23">
        <v>11.8</v>
      </c>
      <c r="AJ464" s="23">
        <v>12.1</v>
      </c>
      <c r="AK464" s="23">
        <v>0.7</v>
      </c>
      <c r="AL464" s="23">
        <v>17.7</v>
      </c>
      <c r="AM464" s="23">
        <v>12.2</v>
      </c>
      <c r="AN464" s="23">
        <v>13.3</v>
      </c>
      <c r="AO464" s="23">
        <v>11.6</v>
      </c>
      <c r="AP464" s="23">
        <v>0.9</v>
      </c>
      <c r="AQ464" s="23">
        <v>0.8</v>
      </c>
      <c r="AR464" s="23">
        <v>0.9</v>
      </c>
      <c r="AS464" s="23">
        <v>85.6</v>
      </c>
      <c r="AT464" s="23">
        <v>83.4</v>
      </c>
      <c r="AU464" s="23">
        <v>86.7</v>
      </c>
    </row>
    <row r="465" spans="1:47" ht="15" x14ac:dyDescent="0.35">
      <c r="A465" s="13" t="s">
        <v>1581</v>
      </c>
      <c r="B465" s="45" t="s">
        <v>453</v>
      </c>
      <c r="C465" s="23">
        <v>8.1999999999999993</v>
      </c>
      <c r="D465" s="23">
        <v>6</v>
      </c>
      <c r="E465" s="23">
        <v>9.8000000000000007</v>
      </c>
      <c r="F465" s="23">
        <v>60.1</v>
      </c>
      <c r="G465" s="23">
        <v>45.1</v>
      </c>
      <c r="H465" s="23">
        <v>70.7</v>
      </c>
      <c r="I465" s="23">
        <v>1.3</v>
      </c>
      <c r="J465" s="23">
        <v>1.5</v>
      </c>
      <c r="K465" s="23">
        <v>1.1000000000000001</v>
      </c>
      <c r="L465" s="23">
        <v>1.8</v>
      </c>
      <c r="M465" s="23">
        <v>3.7</v>
      </c>
      <c r="N465" s="23">
        <v>0.5</v>
      </c>
      <c r="O465" s="23">
        <v>25.7</v>
      </c>
      <c r="P465" s="23">
        <v>26.5</v>
      </c>
      <c r="Q465" s="23">
        <v>25.1</v>
      </c>
      <c r="R465" s="23">
        <v>6.2</v>
      </c>
      <c r="S465" s="23">
        <v>9.8000000000000007</v>
      </c>
      <c r="T465" s="23">
        <v>3.6</v>
      </c>
      <c r="U465" s="23">
        <v>4.4000000000000004</v>
      </c>
      <c r="V465" s="23">
        <v>5.8</v>
      </c>
      <c r="W465" s="23">
        <v>3.3</v>
      </c>
      <c r="X465" s="23">
        <v>3.6</v>
      </c>
      <c r="Y465" s="23">
        <v>3.7</v>
      </c>
      <c r="Z465" s="23">
        <v>3.5</v>
      </c>
      <c r="AA465" s="23">
        <v>1.9</v>
      </c>
      <c r="AB465" s="23">
        <v>1.7</v>
      </c>
      <c r="AC465" s="23">
        <v>2</v>
      </c>
      <c r="AD465" s="23">
        <v>5.6</v>
      </c>
      <c r="AE465" s="23">
        <v>1.5</v>
      </c>
      <c r="AF465" s="23">
        <v>8.4</v>
      </c>
      <c r="AG465" s="23">
        <v>16</v>
      </c>
      <c r="AH465" s="23">
        <v>14.7</v>
      </c>
      <c r="AI465" s="23">
        <v>16.8</v>
      </c>
      <c r="AJ465" s="23">
        <v>11.4</v>
      </c>
      <c r="AK465" s="23">
        <v>0.5</v>
      </c>
      <c r="AL465" s="23">
        <v>19.100000000000001</v>
      </c>
      <c r="AM465" s="23">
        <v>12</v>
      </c>
      <c r="AN465" s="23">
        <v>13.4</v>
      </c>
      <c r="AO465" s="23">
        <v>11</v>
      </c>
      <c r="AP465" s="23">
        <v>1.5</v>
      </c>
      <c r="AQ465" s="23">
        <v>0.8</v>
      </c>
      <c r="AR465" s="23">
        <v>1.9</v>
      </c>
      <c r="AS465" s="23">
        <v>84</v>
      </c>
      <c r="AT465" s="23">
        <v>81.3</v>
      </c>
      <c r="AU465" s="23">
        <v>85.9</v>
      </c>
    </row>
    <row r="466" spans="1:47" ht="15" x14ac:dyDescent="0.35">
      <c r="A466" s="13" t="s">
        <v>1582</v>
      </c>
      <c r="B466" s="45" t="s">
        <v>454</v>
      </c>
      <c r="C466" s="23">
        <v>18.899999999999999</v>
      </c>
      <c r="D466" s="23">
        <v>9.8000000000000007</v>
      </c>
      <c r="E466" s="23">
        <v>21.5</v>
      </c>
      <c r="F466" s="23">
        <v>74.8</v>
      </c>
      <c r="G466" s="23">
        <v>60.1</v>
      </c>
      <c r="H466" s="23">
        <v>78.900000000000006</v>
      </c>
      <c r="I466" s="23">
        <v>0.6</v>
      </c>
      <c r="J466" s="23">
        <v>0</v>
      </c>
      <c r="K466" s="23">
        <v>0.8</v>
      </c>
      <c r="L466" s="23">
        <v>1.5</v>
      </c>
      <c r="M466" s="23">
        <v>0.7</v>
      </c>
      <c r="N466" s="23">
        <v>1.8</v>
      </c>
      <c r="O466" s="23">
        <v>48.1</v>
      </c>
      <c r="P466" s="23">
        <v>44.1</v>
      </c>
      <c r="Q466" s="23">
        <v>49.2</v>
      </c>
      <c r="R466" s="23">
        <v>6.7</v>
      </c>
      <c r="S466" s="23">
        <v>14</v>
      </c>
      <c r="T466" s="23">
        <v>4.7</v>
      </c>
      <c r="U466" s="23">
        <v>7.9</v>
      </c>
      <c r="V466" s="23">
        <v>3.5</v>
      </c>
      <c r="W466" s="23">
        <v>9.1999999999999993</v>
      </c>
      <c r="X466" s="23">
        <v>1.7</v>
      </c>
      <c r="Y466" s="23">
        <v>0.7</v>
      </c>
      <c r="Z466" s="23">
        <v>2</v>
      </c>
      <c r="AA466" s="23">
        <v>0.9</v>
      </c>
      <c r="AB466" s="23">
        <v>1.4</v>
      </c>
      <c r="AC466" s="23">
        <v>0.8</v>
      </c>
      <c r="AD466" s="23">
        <v>4.4000000000000004</v>
      </c>
      <c r="AE466" s="23">
        <v>4.2</v>
      </c>
      <c r="AF466" s="23">
        <v>4.5</v>
      </c>
      <c r="AG466" s="23">
        <v>17.100000000000001</v>
      </c>
      <c r="AH466" s="23">
        <v>14.7</v>
      </c>
      <c r="AI466" s="23">
        <v>17.8</v>
      </c>
      <c r="AJ466" s="23">
        <v>20</v>
      </c>
      <c r="AK466" s="23">
        <v>1.4</v>
      </c>
      <c r="AL466" s="23">
        <v>25.2</v>
      </c>
      <c r="AM466" s="23">
        <v>12.5</v>
      </c>
      <c r="AN466" s="23">
        <v>18.2</v>
      </c>
      <c r="AO466" s="23">
        <v>10.9</v>
      </c>
      <c r="AP466" s="23">
        <v>0.8</v>
      </c>
      <c r="AQ466" s="23">
        <v>0</v>
      </c>
      <c r="AR466" s="23">
        <v>1</v>
      </c>
      <c r="AS466" s="23">
        <v>78.900000000000006</v>
      </c>
      <c r="AT466" s="23">
        <v>74.099999999999994</v>
      </c>
      <c r="AU466" s="23">
        <v>80.3</v>
      </c>
    </row>
    <row r="467" spans="1:47" ht="15" x14ac:dyDescent="0.35">
      <c r="A467" s="13" t="s">
        <v>1583</v>
      </c>
      <c r="B467" s="45" t="s">
        <v>455</v>
      </c>
      <c r="C467" s="23">
        <v>16.899999999999999</v>
      </c>
      <c r="D467" s="23">
        <v>7.7</v>
      </c>
      <c r="E467" s="23">
        <v>18.899999999999999</v>
      </c>
      <c r="F467" s="23">
        <v>78.400000000000006</v>
      </c>
      <c r="G467" s="23">
        <v>49.4</v>
      </c>
      <c r="H467" s="23">
        <v>85</v>
      </c>
      <c r="I467" s="23">
        <v>0.7</v>
      </c>
      <c r="J467" s="23">
        <v>0.6</v>
      </c>
      <c r="K467" s="23">
        <v>0.7</v>
      </c>
      <c r="L467" s="23">
        <v>0.2</v>
      </c>
      <c r="M467" s="23">
        <v>0.6</v>
      </c>
      <c r="N467" s="23">
        <v>0.1</v>
      </c>
      <c r="O467" s="23">
        <v>26.4</v>
      </c>
      <c r="P467" s="23">
        <v>29.2</v>
      </c>
      <c r="Q467" s="23">
        <v>25.7</v>
      </c>
      <c r="R467" s="23">
        <v>3.7</v>
      </c>
      <c r="S467" s="23">
        <v>5.4</v>
      </c>
      <c r="T467" s="23">
        <v>3.3</v>
      </c>
      <c r="U467" s="23">
        <v>9.5</v>
      </c>
      <c r="V467" s="23">
        <v>2.4</v>
      </c>
      <c r="W467" s="23">
        <v>11.2</v>
      </c>
      <c r="X467" s="23">
        <v>2.7</v>
      </c>
      <c r="Y467" s="23">
        <v>1.2</v>
      </c>
      <c r="Z467" s="23">
        <v>3</v>
      </c>
      <c r="AA467" s="23">
        <v>1.1000000000000001</v>
      </c>
      <c r="AB467" s="23">
        <v>1.8</v>
      </c>
      <c r="AC467" s="23">
        <v>1</v>
      </c>
      <c r="AD467" s="23">
        <v>8.1</v>
      </c>
      <c r="AE467" s="23">
        <v>1.2</v>
      </c>
      <c r="AF467" s="23">
        <v>9.6999999999999993</v>
      </c>
      <c r="AG467" s="23">
        <v>13.5</v>
      </c>
      <c r="AH467" s="23">
        <v>7.7</v>
      </c>
      <c r="AI467" s="23">
        <v>14.9</v>
      </c>
      <c r="AJ467" s="23">
        <v>27.8</v>
      </c>
      <c r="AK467" s="23">
        <v>1.2</v>
      </c>
      <c r="AL467" s="23">
        <v>33.9</v>
      </c>
      <c r="AM467" s="23">
        <v>12.6</v>
      </c>
      <c r="AN467" s="23">
        <v>14.9</v>
      </c>
      <c r="AO467" s="23">
        <v>12.1</v>
      </c>
      <c r="AP467" s="23">
        <v>1.3</v>
      </c>
      <c r="AQ467" s="23">
        <v>0</v>
      </c>
      <c r="AR467" s="23">
        <v>1.6</v>
      </c>
      <c r="AS467" s="23">
        <v>86.1</v>
      </c>
      <c r="AT467" s="23">
        <v>73.2</v>
      </c>
      <c r="AU467" s="23">
        <v>89.1</v>
      </c>
    </row>
    <row r="468" spans="1:47" ht="15" x14ac:dyDescent="0.35">
      <c r="A468" s="13" t="s">
        <v>1584</v>
      </c>
      <c r="B468" s="45" t="s">
        <v>456</v>
      </c>
      <c r="C468" s="23">
        <v>7.3</v>
      </c>
      <c r="D468" s="23">
        <v>6.1</v>
      </c>
      <c r="E468" s="23">
        <v>11.6</v>
      </c>
      <c r="F468" s="23">
        <v>52.7</v>
      </c>
      <c r="G468" s="23">
        <v>49.2</v>
      </c>
      <c r="H468" s="23">
        <v>64.8</v>
      </c>
      <c r="I468" s="23">
        <v>1.8</v>
      </c>
      <c r="J468" s="23">
        <v>1.9</v>
      </c>
      <c r="K468" s="23">
        <v>1.5</v>
      </c>
      <c r="L468" s="23">
        <v>9</v>
      </c>
      <c r="M468" s="23">
        <v>8.6</v>
      </c>
      <c r="N468" s="23">
        <v>10.1</v>
      </c>
      <c r="O468" s="23">
        <v>20.9</v>
      </c>
      <c r="P468" s="23">
        <v>20.2</v>
      </c>
      <c r="Q468" s="23">
        <v>23.2</v>
      </c>
      <c r="R468" s="23">
        <v>8.8000000000000007</v>
      </c>
      <c r="S468" s="23">
        <v>10.1</v>
      </c>
      <c r="T468" s="23">
        <v>4.4000000000000004</v>
      </c>
      <c r="U468" s="23">
        <v>1.5</v>
      </c>
      <c r="V468" s="23">
        <v>1</v>
      </c>
      <c r="W468" s="23">
        <v>3.2</v>
      </c>
      <c r="X468" s="23">
        <v>2.5</v>
      </c>
      <c r="Y468" s="23">
        <v>2.2000000000000002</v>
      </c>
      <c r="Z468" s="23">
        <v>3.5</v>
      </c>
      <c r="AA468" s="23">
        <v>0.9</v>
      </c>
      <c r="AB468" s="23">
        <v>0.6</v>
      </c>
      <c r="AC468" s="23">
        <v>2</v>
      </c>
      <c r="AD468" s="23">
        <v>0.8</v>
      </c>
      <c r="AE468" s="23">
        <v>0.2</v>
      </c>
      <c r="AF468" s="23">
        <v>3</v>
      </c>
      <c r="AG468" s="23">
        <v>18.399999999999999</v>
      </c>
      <c r="AH468" s="23">
        <v>18.7</v>
      </c>
      <c r="AI468" s="23">
        <v>17.399999999999999</v>
      </c>
      <c r="AJ468" s="23">
        <v>5.4</v>
      </c>
      <c r="AK468" s="23">
        <v>0.4</v>
      </c>
      <c r="AL468" s="23">
        <v>23.2</v>
      </c>
      <c r="AM468" s="23">
        <v>16.2</v>
      </c>
      <c r="AN468" s="23">
        <v>16.3</v>
      </c>
      <c r="AO468" s="23">
        <v>15.9</v>
      </c>
      <c r="AP468" s="23">
        <v>1.1000000000000001</v>
      </c>
      <c r="AQ468" s="23">
        <v>1.1000000000000001</v>
      </c>
      <c r="AR468" s="23">
        <v>1.2</v>
      </c>
      <c r="AS468" s="23">
        <v>70</v>
      </c>
      <c r="AT468" s="23">
        <v>68.400000000000006</v>
      </c>
      <c r="AU468" s="23">
        <v>75.599999999999994</v>
      </c>
    </row>
    <row r="469" spans="1:47" ht="15" x14ac:dyDescent="0.35">
      <c r="A469" s="13" t="s">
        <v>1585</v>
      </c>
      <c r="B469" s="45" t="s">
        <v>457</v>
      </c>
      <c r="C469" s="23">
        <v>11.7</v>
      </c>
      <c r="D469" s="23">
        <v>6.5</v>
      </c>
      <c r="E469" s="23">
        <v>13.6</v>
      </c>
      <c r="F469" s="23">
        <v>72.099999999999994</v>
      </c>
      <c r="G469" s="23">
        <v>53.1</v>
      </c>
      <c r="H469" s="23">
        <v>79.400000000000006</v>
      </c>
      <c r="I469" s="23">
        <v>1</v>
      </c>
      <c r="J469" s="23">
        <v>0.7</v>
      </c>
      <c r="K469" s="23">
        <v>1.2</v>
      </c>
      <c r="L469" s="23">
        <v>4.5</v>
      </c>
      <c r="M469" s="23">
        <v>2</v>
      </c>
      <c r="N469" s="23">
        <v>5.5</v>
      </c>
      <c r="O469" s="23">
        <v>28.6</v>
      </c>
      <c r="P469" s="23">
        <v>25.4</v>
      </c>
      <c r="Q469" s="23">
        <v>29.9</v>
      </c>
      <c r="R469" s="23">
        <v>7.6</v>
      </c>
      <c r="S469" s="23">
        <v>15.2</v>
      </c>
      <c r="T469" s="23">
        <v>4.5999999999999996</v>
      </c>
      <c r="U469" s="23">
        <v>8.9</v>
      </c>
      <c r="V469" s="23">
        <v>5.2</v>
      </c>
      <c r="W469" s="23">
        <v>10.4</v>
      </c>
      <c r="X469" s="23">
        <v>3.2</v>
      </c>
      <c r="Y469" s="23">
        <v>2</v>
      </c>
      <c r="Z469" s="23">
        <v>3.7</v>
      </c>
      <c r="AA469" s="23">
        <v>1.4</v>
      </c>
      <c r="AB469" s="23">
        <v>3.7</v>
      </c>
      <c r="AC469" s="23">
        <v>0.5</v>
      </c>
      <c r="AD469" s="23">
        <v>2.8</v>
      </c>
      <c r="AE469" s="23">
        <v>0.5</v>
      </c>
      <c r="AF469" s="23">
        <v>3.7</v>
      </c>
      <c r="AG469" s="23">
        <v>16.100000000000001</v>
      </c>
      <c r="AH469" s="23">
        <v>13</v>
      </c>
      <c r="AI469" s="23">
        <v>17.3</v>
      </c>
      <c r="AJ469" s="23">
        <v>61.3</v>
      </c>
      <c r="AK469" s="23">
        <v>0.7</v>
      </c>
      <c r="AL469" s="23">
        <v>84.6</v>
      </c>
      <c r="AM469" s="23">
        <v>13</v>
      </c>
      <c r="AN469" s="23">
        <v>16.5</v>
      </c>
      <c r="AO469" s="23">
        <v>11.7</v>
      </c>
      <c r="AP469" s="23">
        <v>4.5</v>
      </c>
      <c r="AQ469" s="23">
        <v>1.2</v>
      </c>
      <c r="AR469" s="23">
        <v>5.8</v>
      </c>
      <c r="AS469" s="23">
        <v>93.1</v>
      </c>
      <c r="AT469" s="23">
        <v>87.8</v>
      </c>
      <c r="AU469" s="23">
        <v>95.2</v>
      </c>
    </row>
    <row r="470" spans="1:47" ht="15" x14ac:dyDescent="0.35">
      <c r="A470" s="13" t="s">
        <v>1586</v>
      </c>
      <c r="B470" s="45" t="s">
        <v>458</v>
      </c>
      <c r="C470" s="23">
        <v>12</v>
      </c>
      <c r="D470" s="23">
        <v>8.3000000000000007</v>
      </c>
      <c r="E470" s="23">
        <v>14.2</v>
      </c>
      <c r="F470" s="23">
        <v>63.7</v>
      </c>
      <c r="G470" s="23">
        <v>53.9</v>
      </c>
      <c r="H470" s="23">
        <v>69.5</v>
      </c>
      <c r="I470" s="23">
        <v>1.1000000000000001</v>
      </c>
      <c r="J470" s="23">
        <v>1.1000000000000001</v>
      </c>
      <c r="K470" s="23">
        <v>1.2</v>
      </c>
      <c r="L470" s="23">
        <v>4.5999999999999996</v>
      </c>
      <c r="M470" s="23">
        <v>3.1</v>
      </c>
      <c r="N470" s="23">
        <v>5.5</v>
      </c>
      <c r="O470" s="23">
        <v>24.5</v>
      </c>
      <c r="P470" s="23">
        <v>23.3</v>
      </c>
      <c r="Q470" s="23">
        <v>25.2</v>
      </c>
      <c r="R470" s="23">
        <v>5</v>
      </c>
      <c r="S470" s="23">
        <v>7.7</v>
      </c>
      <c r="T470" s="23">
        <v>3.5</v>
      </c>
      <c r="U470" s="23">
        <v>6.1</v>
      </c>
      <c r="V470" s="23">
        <v>8.3000000000000007</v>
      </c>
      <c r="W470" s="23">
        <v>4.7</v>
      </c>
      <c r="X470" s="23">
        <v>2</v>
      </c>
      <c r="Y470" s="23">
        <v>1.2</v>
      </c>
      <c r="Z470" s="23">
        <v>2.5</v>
      </c>
      <c r="AA470" s="23">
        <v>4.5999999999999996</v>
      </c>
      <c r="AB470" s="23">
        <v>3.5</v>
      </c>
      <c r="AC470" s="23">
        <v>5.3</v>
      </c>
      <c r="AD470" s="23">
        <v>3.8</v>
      </c>
      <c r="AE470" s="23">
        <v>1.5</v>
      </c>
      <c r="AF470" s="23">
        <v>5.2</v>
      </c>
      <c r="AG470" s="23">
        <v>12.3</v>
      </c>
      <c r="AH470" s="23">
        <v>11.9</v>
      </c>
      <c r="AI470" s="23">
        <v>12.6</v>
      </c>
      <c r="AJ470" s="23">
        <v>9.3000000000000007</v>
      </c>
      <c r="AK470" s="23">
        <v>1</v>
      </c>
      <c r="AL470" s="23">
        <v>14.3</v>
      </c>
      <c r="AM470" s="23">
        <v>13.3</v>
      </c>
      <c r="AN470" s="23">
        <v>14</v>
      </c>
      <c r="AO470" s="23">
        <v>12.9</v>
      </c>
      <c r="AP470" s="23">
        <v>1.6</v>
      </c>
      <c r="AQ470" s="23">
        <v>1.8</v>
      </c>
      <c r="AR470" s="23">
        <v>1.5</v>
      </c>
      <c r="AS470" s="23">
        <v>84.6</v>
      </c>
      <c r="AT470" s="23">
        <v>84.9</v>
      </c>
      <c r="AU470" s="23">
        <v>84.4</v>
      </c>
    </row>
    <row r="471" spans="1:47" ht="15" x14ac:dyDescent="0.35">
      <c r="A471" s="13" t="s">
        <v>1587</v>
      </c>
      <c r="B471" s="45" t="s">
        <v>459</v>
      </c>
      <c r="C471" s="23">
        <v>2.6</v>
      </c>
      <c r="D471" s="23">
        <v>2.2000000000000002</v>
      </c>
      <c r="E471" s="23">
        <v>3.3</v>
      </c>
      <c r="F471" s="23">
        <v>24.7</v>
      </c>
      <c r="G471" s="23">
        <v>22.5</v>
      </c>
      <c r="H471" s="23">
        <v>29.3</v>
      </c>
      <c r="I471" s="23">
        <v>2</v>
      </c>
      <c r="J471" s="23">
        <v>2</v>
      </c>
      <c r="K471" s="23">
        <v>2</v>
      </c>
      <c r="L471" s="23">
        <v>3.9</v>
      </c>
      <c r="M471" s="23">
        <v>3.8</v>
      </c>
      <c r="N471" s="23">
        <v>4.2</v>
      </c>
      <c r="O471" s="23">
        <v>16.899999999999999</v>
      </c>
      <c r="P471" s="23">
        <v>17.3</v>
      </c>
      <c r="Q471" s="23">
        <v>16</v>
      </c>
      <c r="R471" s="23">
        <v>4.0999999999999996</v>
      </c>
      <c r="S471" s="23">
        <v>4.9000000000000004</v>
      </c>
      <c r="T471" s="23">
        <v>2.4</v>
      </c>
      <c r="U471" s="23">
        <v>0.6</v>
      </c>
      <c r="V471" s="23">
        <v>0.4</v>
      </c>
      <c r="W471" s="23">
        <v>1</v>
      </c>
      <c r="X471" s="23">
        <v>2.5</v>
      </c>
      <c r="Y471" s="23">
        <v>2.5</v>
      </c>
      <c r="Z471" s="23">
        <v>2.4</v>
      </c>
      <c r="AA471" s="23">
        <v>0.3</v>
      </c>
      <c r="AB471" s="23">
        <v>0.4</v>
      </c>
      <c r="AC471" s="23">
        <v>0.1</v>
      </c>
      <c r="AD471" s="23">
        <v>0.2</v>
      </c>
      <c r="AE471" s="23">
        <v>0.2</v>
      </c>
      <c r="AF471" s="23">
        <v>0.3</v>
      </c>
      <c r="AG471" s="23">
        <v>15.6</v>
      </c>
      <c r="AH471" s="23">
        <v>13.4</v>
      </c>
      <c r="AI471" s="23">
        <v>20.3</v>
      </c>
      <c r="AJ471" s="23">
        <v>0.3</v>
      </c>
      <c r="AK471" s="23">
        <v>0.1</v>
      </c>
      <c r="AL471" s="23">
        <v>0.7</v>
      </c>
      <c r="AM471" s="23">
        <v>14.3</v>
      </c>
      <c r="AN471" s="23">
        <v>14.7</v>
      </c>
      <c r="AO471" s="23">
        <v>13.6</v>
      </c>
      <c r="AP471" s="23">
        <v>0.8</v>
      </c>
      <c r="AQ471" s="23">
        <v>0.8</v>
      </c>
      <c r="AR471" s="23">
        <v>0.8</v>
      </c>
      <c r="AS471" s="23">
        <v>67.2</v>
      </c>
      <c r="AT471" s="23">
        <v>67.099999999999994</v>
      </c>
      <c r="AU471" s="23">
        <v>67.400000000000006</v>
      </c>
    </row>
    <row r="472" spans="1:47" ht="15" x14ac:dyDescent="0.35">
      <c r="A472" s="13" t="s">
        <v>1588</v>
      </c>
      <c r="B472" s="45" t="s">
        <v>460</v>
      </c>
      <c r="C472" s="23">
        <v>19.399999999999999</v>
      </c>
      <c r="D472" s="23">
        <v>12.6</v>
      </c>
      <c r="E472" s="23">
        <v>21.8</v>
      </c>
      <c r="F472" s="23">
        <v>81.099999999999994</v>
      </c>
      <c r="G472" s="23">
        <v>61.1</v>
      </c>
      <c r="H472" s="23">
        <v>87.9</v>
      </c>
      <c r="I472" s="23">
        <v>1.5</v>
      </c>
      <c r="J472" s="23">
        <v>2.2000000000000002</v>
      </c>
      <c r="K472" s="23">
        <v>1.2</v>
      </c>
      <c r="L472" s="23">
        <v>0.8</v>
      </c>
      <c r="M472" s="23">
        <v>1.6</v>
      </c>
      <c r="N472" s="23">
        <v>0.6</v>
      </c>
      <c r="O472" s="23">
        <v>27.6</v>
      </c>
      <c r="P472" s="23">
        <v>30.5</v>
      </c>
      <c r="Q472" s="23">
        <v>26.6</v>
      </c>
      <c r="R472" s="23">
        <v>3.5</v>
      </c>
      <c r="S472" s="23">
        <v>6.8</v>
      </c>
      <c r="T472" s="23">
        <v>2.4</v>
      </c>
      <c r="U472" s="23">
        <v>22.1</v>
      </c>
      <c r="V472" s="23">
        <v>9.9</v>
      </c>
      <c r="W472" s="23">
        <v>26.3</v>
      </c>
      <c r="X472" s="23">
        <v>8.6999999999999993</v>
      </c>
      <c r="Y472" s="23">
        <v>17.600000000000001</v>
      </c>
      <c r="Z472" s="23">
        <v>5.7</v>
      </c>
      <c r="AA472" s="23">
        <v>2.9</v>
      </c>
      <c r="AB472" s="23">
        <v>4.0999999999999996</v>
      </c>
      <c r="AC472" s="23">
        <v>2.5</v>
      </c>
      <c r="AD472" s="23">
        <v>25.6</v>
      </c>
      <c r="AE472" s="23">
        <v>4</v>
      </c>
      <c r="AF472" s="23">
        <v>33.1</v>
      </c>
      <c r="AG472" s="23">
        <v>14.2</v>
      </c>
      <c r="AH472" s="23">
        <v>17</v>
      </c>
      <c r="AI472" s="23">
        <v>13.3</v>
      </c>
      <c r="AJ472" s="23">
        <v>44.9</v>
      </c>
      <c r="AK472" s="23">
        <v>1.1000000000000001</v>
      </c>
      <c r="AL472" s="23">
        <v>59.9</v>
      </c>
      <c r="AM472" s="23">
        <v>11.5</v>
      </c>
      <c r="AN472" s="23">
        <v>12.8</v>
      </c>
      <c r="AO472" s="23">
        <v>11</v>
      </c>
      <c r="AP472" s="23">
        <v>2.5</v>
      </c>
      <c r="AQ472" s="23">
        <v>0.9</v>
      </c>
      <c r="AR472" s="23">
        <v>3.1</v>
      </c>
      <c r="AS472" s="23">
        <v>93</v>
      </c>
      <c r="AT472" s="23">
        <v>87.1</v>
      </c>
      <c r="AU472" s="23">
        <v>95</v>
      </c>
    </row>
    <row r="473" spans="1:47" ht="15" x14ac:dyDescent="0.35">
      <c r="A473" s="13" t="s">
        <v>1589</v>
      </c>
      <c r="B473" s="45" t="s">
        <v>461</v>
      </c>
      <c r="C473" s="23">
        <v>6.3</v>
      </c>
      <c r="D473" s="23">
        <v>3.8</v>
      </c>
      <c r="E473" s="23">
        <v>8.6999999999999993</v>
      </c>
      <c r="F473" s="23">
        <v>60</v>
      </c>
      <c r="G473" s="23">
        <v>41.1</v>
      </c>
      <c r="H473" s="23">
        <v>77</v>
      </c>
      <c r="I473" s="23">
        <v>2.4</v>
      </c>
      <c r="J473" s="23">
        <v>2.6</v>
      </c>
      <c r="K473" s="23">
        <v>2.2000000000000002</v>
      </c>
      <c r="L473" s="23">
        <v>1.3</v>
      </c>
      <c r="M473" s="23">
        <v>0.7</v>
      </c>
      <c r="N473" s="23">
        <v>1.8</v>
      </c>
      <c r="O473" s="23">
        <v>28.8</v>
      </c>
      <c r="P473" s="23">
        <v>28.7</v>
      </c>
      <c r="Q473" s="23">
        <v>28.9</v>
      </c>
      <c r="R473" s="23">
        <v>5.0999999999999996</v>
      </c>
      <c r="S473" s="23">
        <v>7.3</v>
      </c>
      <c r="T473" s="23">
        <v>3.1</v>
      </c>
      <c r="U473" s="23">
        <v>5.0999999999999996</v>
      </c>
      <c r="V473" s="23">
        <v>5.0999999999999996</v>
      </c>
      <c r="W473" s="23">
        <v>5.0999999999999996</v>
      </c>
      <c r="X473" s="23">
        <v>4.0999999999999996</v>
      </c>
      <c r="Y473" s="23">
        <v>5.5</v>
      </c>
      <c r="Z473" s="23">
        <v>2.8</v>
      </c>
      <c r="AA473" s="23">
        <v>0.4</v>
      </c>
      <c r="AB473" s="23">
        <v>0.4</v>
      </c>
      <c r="AC473" s="23">
        <v>0.4</v>
      </c>
      <c r="AD473" s="23">
        <v>3.1</v>
      </c>
      <c r="AE473" s="23">
        <v>0.4</v>
      </c>
      <c r="AF473" s="23">
        <v>5.6</v>
      </c>
      <c r="AG473" s="23">
        <v>9.3000000000000007</v>
      </c>
      <c r="AH473" s="23">
        <v>8</v>
      </c>
      <c r="AI473" s="23">
        <v>10.4</v>
      </c>
      <c r="AJ473" s="23">
        <v>36.4</v>
      </c>
      <c r="AK473" s="23">
        <v>2.6</v>
      </c>
      <c r="AL473" s="23">
        <v>66.900000000000006</v>
      </c>
      <c r="AM473" s="23">
        <v>10.9</v>
      </c>
      <c r="AN473" s="23">
        <v>13.2</v>
      </c>
      <c r="AO473" s="23">
        <v>8.8000000000000007</v>
      </c>
      <c r="AP473" s="23">
        <v>0.9</v>
      </c>
      <c r="AQ473" s="23">
        <v>0.4</v>
      </c>
      <c r="AR473" s="23">
        <v>1.5</v>
      </c>
      <c r="AS473" s="23">
        <v>85</v>
      </c>
      <c r="AT473" s="23">
        <v>79.2</v>
      </c>
      <c r="AU473" s="23">
        <v>90.2</v>
      </c>
    </row>
    <row r="474" spans="1:47" ht="15" x14ac:dyDescent="0.35">
      <c r="A474" s="13" t="s">
        <v>1590</v>
      </c>
      <c r="B474" s="45" t="s">
        <v>462</v>
      </c>
      <c r="C474" s="23">
        <v>9.8000000000000007</v>
      </c>
      <c r="D474" s="23">
        <v>5.3</v>
      </c>
      <c r="E474" s="23">
        <v>11.7</v>
      </c>
      <c r="F474" s="23">
        <v>78.8</v>
      </c>
      <c r="G474" s="23">
        <v>52.7</v>
      </c>
      <c r="H474" s="23">
        <v>89.6</v>
      </c>
      <c r="I474" s="23">
        <v>2</v>
      </c>
      <c r="J474" s="23">
        <v>2</v>
      </c>
      <c r="K474" s="23">
        <v>2</v>
      </c>
      <c r="L474" s="23">
        <v>1.7</v>
      </c>
      <c r="M474" s="23">
        <v>0.8</v>
      </c>
      <c r="N474" s="23">
        <v>2</v>
      </c>
      <c r="O474" s="23">
        <v>46.8</v>
      </c>
      <c r="P474" s="23">
        <v>38.9</v>
      </c>
      <c r="Q474" s="23">
        <v>50.1</v>
      </c>
      <c r="R474" s="23">
        <v>7.3</v>
      </c>
      <c r="S474" s="23">
        <v>11.4</v>
      </c>
      <c r="T474" s="23">
        <v>5.6</v>
      </c>
      <c r="U474" s="23">
        <v>9</v>
      </c>
      <c r="V474" s="23">
        <v>1.1000000000000001</v>
      </c>
      <c r="W474" s="23">
        <v>12.3</v>
      </c>
      <c r="X474" s="23">
        <v>3.5</v>
      </c>
      <c r="Y474" s="23">
        <v>1.4</v>
      </c>
      <c r="Z474" s="23">
        <v>4.4000000000000004</v>
      </c>
      <c r="AA474" s="23">
        <v>0.4</v>
      </c>
      <c r="AB474" s="23">
        <v>1</v>
      </c>
      <c r="AC474" s="23">
        <v>0.1</v>
      </c>
      <c r="AD474" s="23">
        <v>8</v>
      </c>
      <c r="AE474" s="23">
        <v>2.5</v>
      </c>
      <c r="AF474" s="23">
        <v>10.199999999999999</v>
      </c>
      <c r="AG474" s="23">
        <v>14.1</v>
      </c>
      <c r="AH474" s="23">
        <v>12.1</v>
      </c>
      <c r="AI474" s="23">
        <v>14.9</v>
      </c>
      <c r="AJ474" s="23">
        <v>15.2</v>
      </c>
      <c r="AK474" s="23">
        <v>0.6</v>
      </c>
      <c r="AL474" s="23">
        <v>21.3</v>
      </c>
      <c r="AM474" s="23">
        <v>9.6</v>
      </c>
      <c r="AN474" s="23">
        <v>13.6</v>
      </c>
      <c r="AO474" s="23">
        <v>7.9</v>
      </c>
      <c r="AP474" s="23">
        <v>1.8</v>
      </c>
      <c r="AQ474" s="23">
        <v>0.8</v>
      </c>
      <c r="AR474" s="23">
        <v>2.2000000000000002</v>
      </c>
      <c r="AS474" s="23">
        <v>88</v>
      </c>
      <c r="AT474" s="23">
        <v>81.2</v>
      </c>
      <c r="AU474" s="23">
        <v>90.8</v>
      </c>
    </row>
    <row r="475" spans="1:47" ht="15" x14ac:dyDescent="0.35">
      <c r="A475" s="13" t="s">
        <v>1591</v>
      </c>
      <c r="B475" s="45" t="s">
        <v>463</v>
      </c>
      <c r="C475" s="23">
        <v>20.5</v>
      </c>
      <c r="D475" s="23">
        <v>8.6</v>
      </c>
      <c r="E475" s="23">
        <v>24.7</v>
      </c>
      <c r="F475" s="23">
        <v>76.400000000000006</v>
      </c>
      <c r="G475" s="23">
        <v>52.1</v>
      </c>
      <c r="H475" s="23">
        <v>84.9</v>
      </c>
      <c r="I475" s="23">
        <v>1.1000000000000001</v>
      </c>
      <c r="J475" s="23">
        <v>2.1</v>
      </c>
      <c r="K475" s="23">
        <v>0.7</v>
      </c>
      <c r="L475" s="23">
        <v>40.200000000000003</v>
      </c>
      <c r="M475" s="23">
        <v>28.7</v>
      </c>
      <c r="N475" s="23">
        <v>44.2</v>
      </c>
      <c r="O475" s="23">
        <v>44.3</v>
      </c>
      <c r="P475" s="23">
        <v>36.4</v>
      </c>
      <c r="Q475" s="23">
        <v>47.1</v>
      </c>
      <c r="R475" s="23">
        <v>3.3</v>
      </c>
      <c r="S475" s="23">
        <v>6.2</v>
      </c>
      <c r="T475" s="23">
        <v>2.4</v>
      </c>
      <c r="U475" s="23">
        <v>16.100000000000001</v>
      </c>
      <c r="V475" s="23">
        <v>5.6</v>
      </c>
      <c r="W475" s="23">
        <v>19.8</v>
      </c>
      <c r="X475" s="23">
        <v>1.5</v>
      </c>
      <c r="Y475" s="23">
        <v>0.3</v>
      </c>
      <c r="Z475" s="23">
        <v>1.9</v>
      </c>
      <c r="AA475" s="23">
        <v>3.3</v>
      </c>
      <c r="AB475" s="23">
        <v>0.6</v>
      </c>
      <c r="AC475" s="23">
        <v>4.2</v>
      </c>
      <c r="AD475" s="23">
        <v>27.8</v>
      </c>
      <c r="AE475" s="23">
        <v>5</v>
      </c>
      <c r="AF475" s="23">
        <v>35.700000000000003</v>
      </c>
      <c r="AG475" s="23">
        <v>13.6</v>
      </c>
      <c r="AH475" s="23">
        <v>10.1</v>
      </c>
      <c r="AI475" s="23">
        <v>14.8</v>
      </c>
      <c r="AJ475" s="23">
        <v>49.4</v>
      </c>
      <c r="AK475" s="23">
        <v>0.9</v>
      </c>
      <c r="AL475" s="23">
        <v>66.099999999999994</v>
      </c>
      <c r="AM475" s="23">
        <v>10.3</v>
      </c>
      <c r="AN475" s="23">
        <v>13.9</v>
      </c>
      <c r="AO475" s="23">
        <v>9</v>
      </c>
      <c r="AP475" s="23">
        <v>0.6</v>
      </c>
      <c r="AQ475" s="23">
        <v>0.9</v>
      </c>
      <c r="AR475" s="23">
        <v>0.5</v>
      </c>
      <c r="AS475" s="23">
        <v>89.6</v>
      </c>
      <c r="AT475" s="23">
        <v>81.099999999999994</v>
      </c>
      <c r="AU475" s="23">
        <v>92.5</v>
      </c>
    </row>
    <row r="476" spans="1:47" ht="15" x14ac:dyDescent="0.35">
      <c r="A476" s="13" t="s">
        <v>1592</v>
      </c>
      <c r="B476" s="45" t="s">
        <v>464</v>
      </c>
      <c r="C476" s="23">
        <v>2.6</v>
      </c>
      <c r="D476" s="23">
        <v>2.4</v>
      </c>
      <c r="E476" s="23">
        <v>3.8</v>
      </c>
      <c r="F476" s="23">
        <v>23.9</v>
      </c>
      <c r="G476" s="23">
        <v>21.8</v>
      </c>
      <c r="H476" s="23">
        <v>32.799999999999997</v>
      </c>
      <c r="I476" s="23">
        <v>1.6</v>
      </c>
      <c r="J476" s="23">
        <v>1.5</v>
      </c>
      <c r="K476" s="23">
        <v>2.2000000000000002</v>
      </c>
      <c r="L476" s="23">
        <v>4</v>
      </c>
      <c r="M476" s="23">
        <v>4.0999999999999996</v>
      </c>
      <c r="N476" s="23">
        <v>3.7</v>
      </c>
      <c r="O476" s="23">
        <v>18.5</v>
      </c>
      <c r="P476" s="23">
        <v>18.3</v>
      </c>
      <c r="Q476" s="23">
        <v>19.5</v>
      </c>
      <c r="R476" s="23">
        <v>4.5</v>
      </c>
      <c r="S476" s="23">
        <v>4.9000000000000004</v>
      </c>
      <c r="T476" s="23">
        <v>2.6</v>
      </c>
      <c r="U476" s="23">
        <v>2.8</v>
      </c>
      <c r="V476" s="23">
        <v>3.2</v>
      </c>
      <c r="W476" s="23">
        <v>1.1000000000000001</v>
      </c>
      <c r="X476" s="23">
        <v>1.8</v>
      </c>
      <c r="Y476" s="23">
        <v>1.8</v>
      </c>
      <c r="Z476" s="23">
        <v>2.2999999999999998</v>
      </c>
      <c r="AA476" s="23">
        <v>0.6</v>
      </c>
      <c r="AB476" s="23">
        <v>0.6</v>
      </c>
      <c r="AC476" s="23">
        <v>0.5</v>
      </c>
      <c r="AD476" s="23">
        <v>0.2</v>
      </c>
      <c r="AE476" s="23">
        <v>0.1</v>
      </c>
      <c r="AF476" s="23">
        <v>0.6</v>
      </c>
      <c r="AG476" s="23">
        <v>13.3</v>
      </c>
      <c r="AH476" s="23">
        <v>13.2</v>
      </c>
      <c r="AI476" s="23">
        <v>14.1</v>
      </c>
      <c r="AJ476" s="23">
        <v>0.4</v>
      </c>
      <c r="AK476" s="23">
        <v>0.3</v>
      </c>
      <c r="AL476" s="23">
        <v>0.8</v>
      </c>
      <c r="AM476" s="23">
        <v>16.2</v>
      </c>
      <c r="AN476" s="23">
        <v>16</v>
      </c>
      <c r="AO476" s="23">
        <v>16.7</v>
      </c>
      <c r="AP476" s="23">
        <v>0.5</v>
      </c>
      <c r="AQ476" s="23">
        <v>0.4</v>
      </c>
      <c r="AR476" s="23">
        <v>0.8</v>
      </c>
      <c r="AS476" s="23">
        <v>69.599999999999994</v>
      </c>
      <c r="AT476" s="23">
        <v>69.599999999999994</v>
      </c>
      <c r="AU476" s="23">
        <v>69.5</v>
      </c>
    </row>
    <row r="477" spans="1:47" ht="15" x14ac:dyDescent="0.35">
      <c r="A477" s="13" t="s">
        <v>1593</v>
      </c>
      <c r="B477" s="45" t="s">
        <v>465</v>
      </c>
      <c r="C477" s="23">
        <v>8.6</v>
      </c>
      <c r="D477" s="23">
        <v>6.2</v>
      </c>
      <c r="E477" s="23">
        <v>9.6</v>
      </c>
      <c r="F477" s="23">
        <v>69.5</v>
      </c>
      <c r="G477" s="23">
        <v>42.4</v>
      </c>
      <c r="H477" s="23">
        <v>81.099999999999994</v>
      </c>
      <c r="I477" s="23">
        <v>1.5</v>
      </c>
      <c r="J477" s="23">
        <v>1.7</v>
      </c>
      <c r="K477" s="23">
        <v>1.5</v>
      </c>
      <c r="L477" s="23">
        <v>0.9</v>
      </c>
      <c r="M477" s="23">
        <v>1.1000000000000001</v>
      </c>
      <c r="N477" s="23">
        <v>0.8</v>
      </c>
      <c r="O477" s="23">
        <v>34.5</v>
      </c>
      <c r="P477" s="23">
        <v>26.5</v>
      </c>
      <c r="Q477" s="23">
        <v>38</v>
      </c>
      <c r="R477" s="23">
        <v>7.7</v>
      </c>
      <c r="S477" s="23">
        <v>10.4</v>
      </c>
      <c r="T477" s="23">
        <v>6.5</v>
      </c>
      <c r="U477" s="23">
        <v>5</v>
      </c>
      <c r="V477" s="23">
        <v>0.8</v>
      </c>
      <c r="W477" s="23">
        <v>6.7</v>
      </c>
      <c r="X477" s="23">
        <v>3.1</v>
      </c>
      <c r="Y477" s="23">
        <v>1.4</v>
      </c>
      <c r="Z477" s="23">
        <v>3.9</v>
      </c>
      <c r="AA477" s="23">
        <v>0.4</v>
      </c>
      <c r="AB477" s="23">
        <v>0.2</v>
      </c>
      <c r="AC477" s="23">
        <v>0.4</v>
      </c>
      <c r="AD477" s="23">
        <v>5.6</v>
      </c>
      <c r="AE477" s="23">
        <v>0.5</v>
      </c>
      <c r="AF477" s="23">
        <v>7.8</v>
      </c>
      <c r="AG477" s="23">
        <v>17.100000000000001</v>
      </c>
      <c r="AH477" s="23">
        <v>10.7</v>
      </c>
      <c r="AI477" s="23">
        <v>19.899999999999999</v>
      </c>
      <c r="AJ477" s="23">
        <v>42.4</v>
      </c>
      <c r="AK477" s="23">
        <v>0.1</v>
      </c>
      <c r="AL477" s="23">
        <v>60.5</v>
      </c>
      <c r="AM477" s="23">
        <v>11.2</v>
      </c>
      <c r="AN477" s="23">
        <v>14.8</v>
      </c>
      <c r="AO477" s="23">
        <v>9.6</v>
      </c>
      <c r="AP477" s="23">
        <v>1.6</v>
      </c>
      <c r="AQ477" s="23">
        <v>0.7</v>
      </c>
      <c r="AR477" s="23">
        <v>1.9</v>
      </c>
      <c r="AS477" s="23">
        <v>86.9</v>
      </c>
      <c r="AT477" s="23">
        <v>79.5</v>
      </c>
      <c r="AU477" s="23">
        <v>90</v>
      </c>
    </row>
    <row r="478" spans="1:47" ht="15" x14ac:dyDescent="0.35">
      <c r="A478" s="13" t="s">
        <v>1594</v>
      </c>
      <c r="B478" s="45" t="s">
        <v>466</v>
      </c>
      <c r="C478" s="23">
        <v>5.7</v>
      </c>
      <c r="D478" s="23">
        <v>3.3</v>
      </c>
      <c r="E478" s="23">
        <v>7.2</v>
      </c>
      <c r="F478" s="23">
        <v>61.1</v>
      </c>
      <c r="G478" s="23">
        <v>38.200000000000003</v>
      </c>
      <c r="H478" s="23">
        <v>76.099999999999994</v>
      </c>
      <c r="I478" s="23">
        <v>1.4</v>
      </c>
      <c r="J478" s="23">
        <v>1</v>
      </c>
      <c r="K478" s="23">
        <v>1.6</v>
      </c>
      <c r="L478" s="23">
        <v>5.6</v>
      </c>
      <c r="M478" s="23">
        <v>5.5</v>
      </c>
      <c r="N478" s="23">
        <v>5.6</v>
      </c>
      <c r="O478" s="23">
        <v>36.4</v>
      </c>
      <c r="P478" s="23">
        <v>26.9</v>
      </c>
      <c r="Q478" s="23">
        <v>42.7</v>
      </c>
      <c r="R478" s="23">
        <v>5.0999999999999996</v>
      </c>
      <c r="S478" s="23">
        <v>6.8</v>
      </c>
      <c r="T478" s="23">
        <v>4</v>
      </c>
      <c r="U478" s="23">
        <v>6.4</v>
      </c>
      <c r="V478" s="23">
        <v>1.3</v>
      </c>
      <c r="W478" s="23">
        <v>9.8000000000000007</v>
      </c>
      <c r="X478" s="23">
        <v>1.8</v>
      </c>
      <c r="Y478" s="23">
        <v>1.2</v>
      </c>
      <c r="Z478" s="23">
        <v>2.1</v>
      </c>
      <c r="AA478" s="23">
        <v>0.6</v>
      </c>
      <c r="AB478" s="23">
        <v>0.1</v>
      </c>
      <c r="AC478" s="23">
        <v>1</v>
      </c>
      <c r="AD478" s="23">
        <v>2.2999999999999998</v>
      </c>
      <c r="AE478" s="23">
        <v>0.1</v>
      </c>
      <c r="AF478" s="23">
        <v>3.7</v>
      </c>
      <c r="AG478" s="23">
        <v>10.8</v>
      </c>
      <c r="AH478" s="23">
        <v>7.8</v>
      </c>
      <c r="AI478" s="23">
        <v>12.8</v>
      </c>
      <c r="AJ478" s="23">
        <v>12.2</v>
      </c>
      <c r="AK478" s="23">
        <v>0.4</v>
      </c>
      <c r="AL478" s="23">
        <v>19.899999999999999</v>
      </c>
      <c r="AM478" s="23">
        <v>12.1</v>
      </c>
      <c r="AN478" s="23">
        <v>14.4</v>
      </c>
      <c r="AO478" s="23">
        <v>10.5</v>
      </c>
      <c r="AP478" s="23">
        <v>1.3</v>
      </c>
      <c r="AQ478" s="23">
        <v>1</v>
      </c>
      <c r="AR478" s="23">
        <v>1.5</v>
      </c>
      <c r="AS478" s="23">
        <v>86.2</v>
      </c>
      <c r="AT478" s="23">
        <v>82</v>
      </c>
      <c r="AU478" s="23">
        <v>89</v>
      </c>
    </row>
    <row r="479" spans="1:47" ht="15" x14ac:dyDescent="0.35">
      <c r="A479" s="13" t="s">
        <v>1595</v>
      </c>
      <c r="B479" s="45" t="s">
        <v>467</v>
      </c>
      <c r="C479" s="23">
        <v>9.4</v>
      </c>
      <c r="D479" s="23">
        <v>6</v>
      </c>
      <c r="E479" s="23">
        <v>13.2</v>
      </c>
      <c r="F479" s="23">
        <v>65.099999999999994</v>
      </c>
      <c r="G479" s="23">
        <v>48.9</v>
      </c>
      <c r="H479" s="23">
        <v>83.1</v>
      </c>
      <c r="I479" s="23">
        <v>1.9</v>
      </c>
      <c r="J479" s="23">
        <v>2</v>
      </c>
      <c r="K479" s="23">
        <v>1.9</v>
      </c>
      <c r="L479" s="23">
        <v>6</v>
      </c>
      <c r="M479" s="23">
        <v>6.3</v>
      </c>
      <c r="N479" s="23">
        <v>5.7</v>
      </c>
      <c r="O479" s="23">
        <v>30</v>
      </c>
      <c r="P479" s="23">
        <v>22.5</v>
      </c>
      <c r="Q479" s="23">
        <v>38.200000000000003</v>
      </c>
      <c r="R479" s="23">
        <v>9.3000000000000007</v>
      </c>
      <c r="S479" s="23">
        <v>10.6</v>
      </c>
      <c r="T479" s="23">
        <v>7.8</v>
      </c>
      <c r="U479" s="23">
        <v>5.3</v>
      </c>
      <c r="V479" s="23">
        <v>0.8</v>
      </c>
      <c r="W479" s="23">
        <v>10.4</v>
      </c>
      <c r="X479" s="23">
        <v>3.8</v>
      </c>
      <c r="Y479" s="23">
        <v>2.2000000000000002</v>
      </c>
      <c r="Z479" s="23">
        <v>5.6</v>
      </c>
      <c r="AA479" s="23">
        <v>0.3</v>
      </c>
      <c r="AB479" s="23">
        <v>0.2</v>
      </c>
      <c r="AC479" s="23">
        <v>0.3</v>
      </c>
      <c r="AD479" s="23">
        <v>2.6</v>
      </c>
      <c r="AE479" s="23">
        <v>0.2</v>
      </c>
      <c r="AF479" s="23">
        <v>5.3</v>
      </c>
      <c r="AG479" s="23">
        <v>22.8</v>
      </c>
      <c r="AH479" s="23">
        <v>22.8</v>
      </c>
      <c r="AI479" s="23">
        <v>22.9</v>
      </c>
      <c r="AJ479" s="23">
        <v>12.3</v>
      </c>
      <c r="AK479" s="23">
        <v>0.1</v>
      </c>
      <c r="AL479" s="23">
        <v>25.9</v>
      </c>
      <c r="AM479" s="23">
        <v>11.8</v>
      </c>
      <c r="AN479" s="23">
        <v>13.7</v>
      </c>
      <c r="AO479" s="23">
        <v>9.6999999999999993</v>
      </c>
      <c r="AP479" s="23">
        <v>2.1</v>
      </c>
      <c r="AQ479" s="23">
        <v>1.6</v>
      </c>
      <c r="AR479" s="23">
        <v>2.6</v>
      </c>
      <c r="AS479" s="23">
        <v>81.8</v>
      </c>
      <c r="AT479" s="23">
        <v>78.599999999999994</v>
      </c>
      <c r="AU479" s="23">
        <v>85.4</v>
      </c>
    </row>
    <row r="480" spans="1:47" ht="15" x14ac:dyDescent="0.35">
      <c r="A480" s="13" t="s">
        <v>1596</v>
      </c>
      <c r="B480" s="45" t="s">
        <v>468</v>
      </c>
      <c r="C480" s="23">
        <v>6.8</v>
      </c>
      <c r="D480" s="23">
        <v>5.9</v>
      </c>
      <c r="E480" s="23">
        <v>7.3</v>
      </c>
      <c r="F480" s="23">
        <v>51.5</v>
      </c>
      <c r="G480" s="23">
        <v>39.700000000000003</v>
      </c>
      <c r="H480" s="23">
        <v>58.1</v>
      </c>
      <c r="I480" s="23">
        <v>1.7</v>
      </c>
      <c r="J480" s="23">
        <v>1.8</v>
      </c>
      <c r="K480" s="23">
        <v>1.6</v>
      </c>
      <c r="L480" s="23">
        <v>5.0999999999999996</v>
      </c>
      <c r="M480" s="23">
        <v>5.0999999999999996</v>
      </c>
      <c r="N480" s="23">
        <v>5.2</v>
      </c>
      <c r="O480" s="23">
        <v>23.2</v>
      </c>
      <c r="P480" s="23">
        <v>18.899999999999999</v>
      </c>
      <c r="Q480" s="23">
        <v>25.6</v>
      </c>
      <c r="R480" s="23">
        <v>4.5</v>
      </c>
      <c r="S480" s="23">
        <v>7.5</v>
      </c>
      <c r="T480" s="23">
        <v>2.9</v>
      </c>
      <c r="U480" s="23">
        <v>0.6</v>
      </c>
      <c r="V480" s="23">
        <v>0.4</v>
      </c>
      <c r="W480" s="23">
        <v>0.7</v>
      </c>
      <c r="X480" s="23">
        <v>1.9</v>
      </c>
      <c r="Y480" s="23">
        <v>1.2</v>
      </c>
      <c r="Z480" s="23">
        <v>2.2999999999999998</v>
      </c>
      <c r="AA480" s="23">
        <v>0</v>
      </c>
      <c r="AB480" s="23">
        <v>0</v>
      </c>
      <c r="AC480" s="23">
        <v>0</v>
      </c>
      <c r="AD480" s="23">
        <v>0.3</v>
      </c>
      <c r="AE480" s="23">
        <v>0</v>
      </c>
      <c r="AF480" s="23">
        <v>0.5</v>
      </c>
      <c r="AG480" s="23">
        <v>13.3</v>
      </c>
      <c r="AH480" s="23">
        <v>13.2</v>
      </c>
      <c r="AI480" s="23">
        <v>13.3</v>
      </c>
      <c r="AJ480" s="23">
        <v>3.3</v>
      </c>
      <c r="AK480" s="23">
        <v>0</v>
      </c>
      <c r="AL480" s="23">
        <v>5.0999999999999996</v>
      </c>
      <c r="AM480" s="23">
        <v>13.3</v>
      </c>
      <c r="AN480" s="23">
        <v>13.4</v>
      </c>
      <c r="AO480" s="23">
        <v>13.2</v>
      </c>
      <c r="AP480" s="23">
        <v>0.7</v>
      </c>
      <c r="AQ480" s="23">
        <v>0.6</v>
      </c>
      <c r="AR480" s="23">
        <v>0.7</v>
      </c>
      <c r="AS480" s="23">
        <v>72.599999999999994</v>
      </c>
      <c r="AT480" s="23">
        <v>73.2</v>
      </c>
      <c r="AU480" s="23">
        <v>72.2</v>
      </c>
    </row>
    <row r="481" spans="1:47" ht="15" x14ac:dyDescent="0.35">
      <c r="A481" s="13" t="s">
        <v>1597</v>
      </c>
      <c r="B481" s="45" t="s">
        <v>469</v>
      </c>
      <c r="C481" s="23">
        <v>3.5</v>
      </c>
      <c r="D481" s="23">
        <v>3.4</v>
      </c>
      <c r="E481" s="23">
        <v>3.8</v>
      </c>
      <c r="F481" s="23">
        <v>28.2</v>
      </c>
      <c r="G481" s="23">
        <v>28.6</v>
      </c>
      <c r="H481" s="23">
        <v>27.4</v>
      </c>
      <c r="I481" s="23">
        <v>1.6</v>
      </c>
      <c r="J481" s="23">
        <v>1.8</v>
      </c>
      <c r="K481" s="23">
        <v>1.3</v>
      </c>
      <c r="L481" s="23">
        <v>6.6</v>
      </c>
      <c r="M481" s="23">
        <v>5.4</v>
      </c>
      <c r="N481" s="23">
        <v>8.9</v>
      </c>
      <c r="O481" s="23">
        <v>17.100000000000001</v>
      </c>
      <c r="P481" s="23">
        <v>17.8</v>
      </c>
      <c r="Q481" s="23">
        <v>15.9</v>
      </c>
      <c r="R481" s="23">
        <v>6.5</v>
      </c>
      <c r="S481" s="23">
        <v>8.6</v>
      </c>
      <c r="T481" s="23">
        <v>2.6</v>
      </c>
      <c r="U481" s="23">
        <v>3.2</v>
      </c>
      <c r="V481" s="23">
        <v>4.3</v>
      </c>
      <c r="W481" s="23">
        <v>1.2</v>
      </c>
      <c r="X481" s="23">
        <v>1.6</v>
      </c>
      <c r="Y481" s="23">
        <v>1.9</v>
      </c>
      <c r="Z481" s="23">
        <v>1.2</v>
      </c>
      <c r="AA481" s="23">
        <v>0.7</v>
      </c>
      <c r="AB481" s="23">
        <v>0.9</v>
      </c>
      <c r="AC481" s="23">
        <v>0.5</v>
      </c>
      <c r="AD481" s="23">
        <v>0.3</v>
      </c>
      <c r="AE481" s="23">
        <v>0.2</v>
      </c>
      <c r="AF481" s="23">
        <v>0.4</v>
      </c>
      <c r="AG481" s="23">
        <v>18.399999999999999</v>
      </c>
      <c r="AH481" s="23">
        <v>16.8</v>
      </c>
      <c r="AI481" s="23">
        <v>21.3</v>
      </c>
      <c r="AJ481" s="23">
        <v>3.9</v>
      </c>
      <c r="AK481" s="23">
        <v>1.3</v>
      </c>
      <c r="AL481" s="23">
        <v>8.8000000000000007</v>
      </c>
      <c r="AM481" s="23">
        <v>15.1</v>
      </c>
      <c r="AN481" s="23">
        <v>15.3</v>
      </c>
      <c r="AO481" s="23">
        <v>14.6</v>
      </c>
      <c r="AP481" s="23">
        <v>0.8</v>
      </c>
      <c r="AQ481" s="23">
        <v>0.8</v>
      </c>
      <c r="AR481" s="23">
        <v>0.8</v>
      </c>
      <c r="AS481" s="23">
        <v>70.400000000000006</v>
      </c>
      <c r="AT481" s="23">
        <v>70.8</v>
      </c>
      <c r="AU481" s="23">
        <v>69.7</v>
      </c>
    </row>
    <row r="482" spans="1:47" ht="15" x14ac:dyDescent="0.35">
      <c r="A482" s="13" t="s">
        <v>1598</v>
      </c>
      <c r="B482" s="45" t="s">
        <v>470</v>
      </c>
      <c r="C482" s="23">
        <v>13.3</v>
      </c>
      <c r="D482" s="23">
        <v>5.6</v>
      </c>
      <c r="E482" s="23">
        <v>14.9</v>
      </c>
      <c r="F482" s="23">
        <v>71</v>
      </c>
      <c r="G482" s="23">
        <v>50</v>
      </c>
      <c r="H482" s="23">
        <v>75.3</v>
      </c>
      <c r="I482" s="23">
        <v>1.8</v>
      </c>
      <c r="J482" s="23">
        <v>1.4</v>
      </c>
      <c r="K482" s="23">
        <v>1.9</v>
      </c>
      <c r="L482" s="23">
        <v>6.5</v>
      </c>
      <c r="M482" s="23">
        <v>8.6999999999999993</v>
      </c>
      <c r="N482" s="23">
        <v>6</v>
      </c>
      <c r="O482" s="23">
        <v>34.9</v>
      </c>
      <c r="P482" s="23">
        <v>32.9</v>
      </c>
      <c r="Q482" s="23">
        <v>35.299999999999997</v>
      </c>
      <c r="R482" s="23">
        <v>6.8</v>
      </c>
      <c r="S482" s="23">
        <v>11.8</v>
      </c>
      <c r="T482" s="23">
        <v>5.7</v>
      </c>
      <c r="U482" s="23">
        <v>9.4</v>
      </c>
      <c r="V482" s="23">
        <v>2.2000000000000002</v>
      </c>
      <c r="W482" s="23">
        <v>10.8</v>
      </c>
      <c r="X482" s="23">
        <v>2.8</v>
      </c>
      <c r="Y482" s="23">
        <v>0.8</v>
      </c>
      <c r="Z482" s="23">
        <v>3.2</v>
      </c>
      <c r="AA482" s="23">
        <v>0.6</v>
      </c>
      <c r="AB482" s="23">
        <v>0.3</v>
      </c>
      <c r="AC482" s="23">
        <v>0.6</v>
      </c>
      <c r="AD482" s="23">
        <v>7.9</v>
      </c>
      <c r="AE482" s="23">
        <v>2.5</v>
      </c>
      <c r="AF482" s="23">
        <v>9</v>
      </c>
      <c r="AG482" s="23">
        <v>18.2</v>
      </c>
      <c r="AH482" s="23">
        <v>12.6</v>
      </c>
      <c r="AI482" s="23">
        <v>19.399999999999999</v>
      </c>
      <c r="AJ482" s="23">
        <v>11.9</v>
      </c>
      <c r="AK482" s="23">
        <v>2</v>
      </c>
      <c r="AL482" s="23">
        <v>14</v>
      </c>
      <c r="AM482" s="23">
        <v>10.3</v>
      </c>
      <c r="AN482" s="23">
        <v>13.2</v>
      </c>
      <c r="AO482" s="23">
        <v>9.6999999999999993</v>
      </c>
      <c r="AP482" s="23">
        <v>1.4</v>
      </c>
      <c r="AQ482" s="23">
        <v>1.7</v>
      </c>
      <c r="AR482" s="23">
        <v>1.4</v>
      </c>
      <c r="AS482" s="23">
        <v>63.5</v>
      </c>
      <c r="AT482" s="23">
        <v>73.599999999999994</v>
      </c>
      <c r="AU482" s="23">
        <v>61.4</v>
      </c>
    </row>
    <row r="483" spans="1:47" ht="15" x14ac:dyDescent="0.35">
      <c r="A483" s="13" t="s">
        <v>1599</v>
      </c>
      <c r="B483" s="45" t="s">
        <v>471</v>
      </c>
      <c r="C483" s="23">
        <v>11.5</v>
      </c>
      <c r="D483" s="23">
        <v>8.6999999999999993</v>
      </c>
      <c r="E483" s="23">
        <v>13.6</v>
      </c>
      <c r="F483" s="23">
        <v>63.7</v>
      </c>
      <c r="G483" s="23">
        <v>52</v>
      </c>
      <c r="H483" s="23">
        <v>72</v>
      </c>
      <c r="I483" s="23">
        <v>1.1000000000000001</v>
      </c>
      <c r="J483" s="23">
        <v>1.5</v>
      </c>
      <c r="K483" s="23">
        <v>0.9</v>
      </c>
      <c r="L483" s="23">
        <v>3.6</v>
      </c>
      <c r="M483" s="23">
        <v>1.9</v>
      </c>
      <c r="N483" s="23">
        <v>4.9000000000000004</v>
      </c>
      <c r="O483" s="23">
        <v>26.9</v>
      </c>
      <c r="P483" s="23">
        <v>26.2</v>
      </c>
      <c r="Q483" s="23">
        <v>27.4</v>
      </c>
      <c r="R483" s="23">
        <v>4.2</v>
      </c>
      <c r="S483" s="23">
        <v>6.8</v>
      </c>
      <c r="T483" s="23">
        <v>2.4</v>
      </c>
      <c r="U483" s="23">
        <v>1.7</v>
      </c>
      <c r="V483" s="23">
        <v>2.6</v>
      </c>
      <c r="W483" s="23">
        <v>1.1000000000000001</v>
      </c>
      <c r="X483" s="23">
        <v>2.2999999999999998</v>
      </c>
      <c r="Y483" s="23">
        <v>1.6</v>
      </c>
      <c r="Z483" s="23">
        <v>2.7</v>
      </c>
      <c r="AA483" s="23">
        <v>1.4</v>
      </c>
      <c r="AB483" s="23">
        <v>0.4</v>
      </c>
      <c r="AC483" s="23">
        <v>2.1</v>
      </c>
      <c r="AD483" s="23">
        <v>2.8</v>
      </c>
      <c r="AE483" s="23">
        <v>0.2</v>
      </c>
      <c r="AF483" s="23">
        <v>4.5999999999999996</v>
      </c>
      <c r="AG483" s="23">
        <v>11.4</v>
      </c>
      <c r="AH483" s="23">
        <v>12.7</v>
      </c>
      <c r="AI483" s="23">
        <v>10.5</v>
      </c>
      <c r="AJ483" s="23">
        <v>4.3</v>
      </c>
      <c r="AK483" s="23">
        <v>0.4</v>
      </c>
      <c r="AL483" s="23">
        <v>7.1</v>
      </c>
      <c r="AM483" s="23">
        <v>13.1</v>
      </c>
      <c r="AN483" s="23">
        <v>15</v>
      </c>
      <c r="AO483" s="23">
        <v>11.8</v>
      </c>
      <c r="AP483" s="23">
        <v>0.7</v>
      </c>
      <c r="AQ483" s="23">
        <v>0.6</v>
      </c>
      <c r="AR483" s="23">
        <v>0.8</v>
      </c>
      <c r="AS483" s="23">
        <v>82.4</v>
      </c>
      <c r="AT483" s="23">
        <v>81.099999999999994</v>
      </c>
      <c r="AU483" s="23">
        <v>83.4</v>
      </c>
    </row>
    <row r="484" spans="1:47" ht="15" x14ac:dyDescent="0.35">
      <c r="A484" s="13" t="s">
        <v>1600</v>
      </c>
      <c r="B484" s="45" t="s">
        <v>165</v>
      </c>
      <c r="C484" s="23">
        <v>21</v>
      </c>
      <c r="D484" s="23">
        <v>4.5</v>
      </c>
      <c r="E484" s="23">
        <v>23.3</v>
      </c>
      <c r="F484" s="23">
        <v>80.8</v>
      </c>
      <c r="G484" s="23">
        <v>42.6</v>
      </c>
      <c r="H484" s="23">
        <v>86.3</v>
      </c>
      <c r="I484" s="23">
        <v>1.5</v>
      </c>
      <c r="J484" s="23">
        <v>1.7</v>
      </c>
      <c r="K484" s="23">
        <v>1.4</v>
      </c>
      <c r="L484" s="23">
        <v>0.3</v>
      </c>
      <c r="M484" s="23">
        <v>0.6</v>
      </c>
      <c r="N484" s="23">
        <v>0.2</v>
      </c>
      <c r="O484" s="23">
        <v>42.8</v>
      </c>
      <c r="P484" s="23">
        <v>33</v>
      </c>
      <c r="Q484" s="23">
        <v>44.2</v>
      </c>
      <c r="R484" s="23">
        <v>2.7</v>
      </c>
      <c r="S484" s="23">
        <v>7.4</v>
      </c>
      <c r="T484" s="23">
        <v>2</v>
      </c>
      <c r="U484" s="23">
        <v>9.5</v>
      </c>
      <c r="V484" s="23">
        <v>3.4</v>
      </c>
      <c r="W484" s="23">
        <v>10.4</v>
      </c>
      <c r="X484" s="23">
        <v>6.1</v>
      </c>
      <c r="Y484" s="23">
        <v>6.8</v>
      </c>
      <c r="Z484" s="23">
        <v>5.9</v>
      </c>
      <c r="AA484" s="23">
        <v>11.3</v>
      </c>
      <c r="AB484" s="23">
        <v>0.6</v>
      </c>
      <c r="AC484" s="23">
        <v>12.9</v>
      </c>
      <c r="AD484" s="23">
        <v>30.6</v>
      </c>
      <c r="AE484" s="23">
        <v>1.7</v>
      </c>
      <c r="AF484" s="23">
        <v>34.6</v>
      </c>
      <c r="AG484" s="23">
        <v>9.6</v>
      </c>
      <c r="AH484" s="23">
        <v>6.8</v>
      </c>
      <c r="AI484" s="23">
        <v>10</v>
      </c>
      <c r="AJ484" s="23">
        <v>69.2</v>
      </c>
      <c r="AK484" s="23">
        <v>2.8</v>
      </c>
      <c r="AL484" s="23">
        <v>78.599999999999994</v>
      </c>
      <c r="AM484" s="23">
        <v>8.5</v>
      </c>
      <c r="AN484" s="23">
        <v>12.5</v>
      </c>
      <c r="AO484" s="23">
        <v>8</v>
      </c>
      <c r="AP484" s="23">
        <v>0.7</v>
      </c>
      <c r="AQ484" s="23">
        <v>0</v>
      </c>
      <c r="AR484" s="23">
        <v>0.8</v>
      </c>
      <c r="AS484" s="23">
        <v>93</v>
      </c>
      <c r="AT484" s="23">
        <v>79</v>
      </c>
      <c r="AU484" s="23">
        <v>94.9</v>
      </c>
    </row>
    <row r="485" spans="1:47" ht="15" x14ac:dyDescent="0.35">
      <c r="A485" s="13" t="s">
        <v>1601</v>
      </c>
      <c r="B485" s="45" t="s">
        <v>472</v>
      </c>
      <c r="C485" s="23">
        <v>3.4</v>
      </c>
      <c r="D485" s="23">
        <v>3.1</v>
      </c>
      <c r="E485" s="23">
        <v>5.5</v>
      </c>
      <c r="F485" s="23">
        <v>51</v>
      </c>
      <c r="G485" s="23">
        <v>49.3</v>
      </c>
      <c r="H485" s="23">
        <v>62.5</v>
      </c>
      <c r="I485" s="23">
        <v>2.4</v>
      </c>
      <c r="J485" s="23">
        <v>2.5</v>
      </c>
      <c r="K485" s="23">
        <v>2.2999999999999998</v>
      </c>
      <c r="L485" s="23">
        <v>3.1</v>
      </c>
      <c r="M485" s="23">
        <v>2.8</v>
      </c>
      <c r="N485" s="23">
        <v>5.6</v>
      </c>
      <c r="O485" s="23">
        <v>17.5</v>
      </c>
      <c r="P485" s="23">
        <v>17.7</v>
      </c>
      <c r="Q485" s="23">
        <v>16.3</v>
      </c>
      <c r="R485" s="23">
        <v>13.4</v>
      </c>
      <c r="S485" s="23">
        <v>15</v>
      </c>
      <c r="T485" s="23">
        <v>2.9</v>
      </c>
      <c r="U485" s="23">
        <v>0.3</v>
      </c>
      <c r="V485" s="23">
        <v>0.2</v>
      </c>
      <c r="W485" s="23">
        <v>0.5</v>
      </c>
      <c r="X485" s="23">
        <v>3.6</v>
      </c>
      <c r="Y485" s="23">
        <v>3.6</v>
      </c>
      <c r="Z485" s="23">
        <v>3.4</v>
      </c>
      <c r="AA485" s="23">
        <v>0.1</v>
      </c>
      <c r="AB485" s="23">
        <v>0.1</v>
      </c>
      <c r="AC485" s="23">
        <v>0.2</v>
      </c>
      <c r="AD485" s="23">
        <v>0.1</v>
      </c>
      <c r="AE485" s="23">
        <v>0</v>
      </c>
      <c r="AF485" s="23">
        <v>0.3</v>
      </c>
      <c r="AG485" s="23">
        <v>15.3</v>
      </c>
      <c r="AH485" s="23">
        <v>15</v>
      </c>
      <c r="AI485" s="23">
        <v>17.8</v>
      </c>
      <c r="AJ485" s="23">
        <v>2</v>
      </c>
      <c r="AK485" s="23">
        <v>0.1</v>
      </c>
      <c r="AL485" s="23">
        <v>14.8</v>
      </c>
      <c r="AM485" s="23">
        <v>15.4</v>
      </c>
      <c r="AN485" s="23">
        <v>15.2</v>
      </c>
      <c r="AO485" s="23">
        <v>16.899999999999999</v>
      </c>
      <c r="AP485" s="23">
        <v>1.1000000000000001</v>
      </c>
      <c r="AQ485" s="23">
        <v>1</v>
      </c>
      <c r="AR485" s="23">
        <v>1.4</v>
      </c>
      <c r="AS485" s="23">
        <v>64</v>
      </c>
      <c r="AT485" s="23">
        <v>63.2</v>
      </c>
      <c r="AU485" s="23">
        <v>69.099999999999994</v>
      </c>
    </row>
    <row r="486" spans="1:47" ht="15" x14ac:dyDescent="0.35">
      <c r="A486" s="13" t="s">
        <v>1602</v>
      </c>
      <c r="B486" s="45" t="s">
        <v>473</v>
      </c>
      <c r="C486" s="23">
        <v>4.4000000000000004</v>
      </c>
      <c r="D486" s="23">
        <v>4</v>
      </c>
      <c r="E486" s="23">
        <v>8.9</v>
      </c>
      <c r="F486" s="23">
        <v>36.1</v>
      </c>
      <c r="G486" s="23">
        <v>33.9</v>
      </c>
      <c r="H486" s="23">
        <v>60.7</v>
      </c>
      <c r="I486" s="23">
        <v>2</v>
      </c>
      <c r="J486" s="23">
        <v>1.9</v>
      </c>
      <c r="K486" s="23">
        <v>2.4</v>
      </c>
      <c r="L486" s="23">
        <v>3.9</v>
      </c>
      <c r="M486" s="23">
        <v>4.2</v>
      </c>
      <c r="N486" s="23">
        <v>1.1000000000000001</v>
      </c>
      <c r="O486" s="23">
        <v>19.399999999999999</v>
      </c>
      <c r="P486" s="23">
        <v>18.8</v>
      </c>
      <c r="Q486" s="23">
        <v>25.5</v>
      </c>
      <c r="R486" s="23">
        <v>6.4</v>
      </c>
      <c r="S486" s="23">
        <v>6.7</v>
      </c>
      <c r="T486" s="23">
        <v>3.4</v>
      </c>
      <c r="U486" s="23">
        <v>0.6</v>
      </c>
      <c r="V486" s="23">
        <v>0.4</v>
      </c>
      <c r="W486" s="23">
        <v>2.4</v>
      </c>
      <c r="X486" s="23">
        <v>2.4</v>
      </c>
      <c r="Y486" s="23">
        <v>2.2999999999999998</v>
      </c>
      <c r="Z486" s="23">
        <v>3.4</v>
      </c>
      <c r="AA486" s="23">
        <v>0.4</v>
      </c>
      <c r="AB486" s="23">
        <v>0.3</v>
      </c>
      <c r="AC486" s="23">
        <v>1.3</v>
      </c>
      <c r="AD486" s="23">
        <v>0.4</v>
      </c>
      <c r="AE486" s="23">
        <v>0.1</v>
      </c>
      <c r="AF486" s="23">
        <v>2.8</v>
      </c>
      <c r="AG486" s="23">
        <v>13.2</v>
      </c>
      <c r="AH486" s="23">
        <v>13.1</v>
      </c>
      <c r="AI486" s="23">
        <v>14.8</v>
      </c>
      <c r="AJ486" s="23">
        <v>1.9</v>
      </c>
      <c r="AK486" s="23">
        <v>0.3</v>
      </c>
      <c r="AL486" s="23">
        <v>18.399999999999999</v>
      </c>
      <c r="AM486" s="23">
        <v>16.399999999999999</v>
      </c>
      <c r="AN486" s="23">
        <v>16.600000000000001</v>
      </c>
      <c r="AO486" s="23">
        <v>14.3</v>
      </c>
      <c r="AP486" s="23">
        <v>0.8</v>
      </c>
      <c r="AQ486" s="23">
        <v>0.7</v>
      </c>
      <c r="AR486" s="23">
        <v>1.8</v>
      </c>
      <c r="AS486" s="23">
        <v>68.5</v>
      </c>
      <c r="AT486" s="23">
        <v>67.900000000000006</v>
      </c>
      <c r="AU486" s="23">
        <v>75.8</v>
      </c>
    </row>
    <row r="487" spans="1:47" ht="15" x14ac:dyDescent="0.35">
      <c r="A487" s="13" t="s">
        <v>1603</v>
      </c>
      <c r="B487" s="45" t="s">
        <v>474</v>
      </c>
      <c r="C487" s="23">
        <v>8.9</v>
      </c>
      <c r="D487" s="23">
        <v>3.9</v>
      </c>
      <c r="E487" s="23">
        <v>12.7</v>
      </c>
      <c r="F487" s="23">
        <v>70.2</v>
      </c>
      <c r="G487" s="23">
        <v>50.6</v>
      </c>
      <c r="H487" s="23">
        <v>84.7</v>
      </c>
      <c r="I487" s="23">
        <v>2.1</v>
      </c>
      <c r="J487" s="23">
        <v>1.6</v>
      </c>
      <c r="K487" s="23">
        <v>2.4</v>
      </c>
      <c r="L487" s="23">
        <v>16.3</v>
      </c>
      <c r="M487" s="23">
        <v>4.4000000000000004</v>
      </c>
      <c r="N487" s="23">
        <v>25.1</v>
      </c>
      <c r="O487" s="23">
        <v>27.8</v>
      </c>
      <c r="P487" s="23">
        <v>26.8</v>
      </c>
      <c r="Q487" s="23">
        <v>28.5</v>
      </c>
      <c r="R487" s="23">
        <v>4.7</v>
      </c>
      <c r="S487" s="23">
        <v>5.5</v>
      </c>
      <c r="T487" s="23">
        <v>4</v>
      </c>
      <c r="U487" s="23">
        <v>4.7</v>
      </c>
      <c r="V487" s="23">
        <v>1.1000000000000001</v>
      </c>
      <c r="W487" s="23">
        <v>7.4</v>
      </c>
      <c r="X487" s="23">
        <v>3.8</v>
      </c>
      <c r="Y487" s="23">
        <v>2.4</v>
      </c>
      <c r="Z487" s="23">
        <v>4.8</v>
      </c>
      <c r="AA487" s="23">
        <v>0.5</v>
      </c>
      <c r="AB487" s="23">
        <v>0.4</v>
      </c>
      <c r="AC487" s="23">
        <v>0.6</v>
      </c>
      <c r="AD487" s="23">
        <v>4.5999999999999996</v>
      </c>
      <c r="AE487" s="23">
        <v>0.4</v>
      </c>
      <c r="AF487" s="23">
        <v>7.6</v>
      </c>
      <c r="AG487" s="23">
        <v>13.3</v>
      </c>
      <c r="AH487" s="23">
        <v>7.7</v>
      </c>
      <c r="AI487" s="23">
        <v>17.5</v>
      </c>
      <c r="AJ487" s="23">
        <v>10.7</v>
      </c>
      <c r="AK487" s="23">
        <v>0.1</v>
      </c>
      <c r="AL487" s="23">
        <v>18.5</v>
      </c>
      <c r="AM487" s="23">
        <v>11.8</v>
      </c>
      <c r="AN487" s="23">
        <v>13.9</v>
      </c>
      <c r="AO487" s="23">
        <v>10.3</v>
      </c>
      <c r="AP487" s="23">
        <v>2.4</v>
      </c>
      <c r="AQ487" s="23">
        <v>1.2</v>
      </c>
      <c r="AR487" s="23">
        <v>3.3</v>
      </c>
      <c r="AS487" s="23">
        <v>87.1</v>
      </c>
      <c r="AT487" s="23">
        <v>80.400000000000006</v>
      </c>
      <c r="AU487" s="23">
        <v>92</v>
      </c>
    </row>
    <row r="488" spans="1:47" ht="15" x14ac:dyDescent="0.35">
      <c r="A488" s="13" t="s">
        <v>1604</v>
      </c>
      <c r="B488" s="45" t="s">
        <v>475</v>
      </c>
      <c r="C488" s="23">
        <v>9.4</v>
      </c>
      <c r="D488" s="23">
        <v>6.7</v>
      </c>
      <c r="E488" s="23">
        <v>10.199999999999999</v>
      </c>
      <c r="F488" s="23">
        <v>78.7</v>
      </c>
      <c r="G488" s="23">
        <v>56.1</v>
      </c>
      <c r="H488" s="23">
        <v>85.7</v>
      </c>
      <c r="I488" s="23">
        <v>1.4</v>
      </c>
      <c r="J488" s="23">
        <v>1.6</v>
      </c>
      <c r="K488" s="23">
        <v>1.4</v>
      </c>
      <c r="L488" s="23">
        <v>2</v>
      </c>
      <c r="M488" s="23">
        <v>3</v>
      </c>
      <c r="N488" s="23">
        <v>1.6</v>
      </c>
      <c r="O488" s="23">
        <v>40.200000000000003</v>
      </c>
      <c r="P488" s="23">
        <v>34.1</v>
      </c>
      <c r="Q488" s="23">
        <v>42.1</v>
      </c>
      <c r="R488" s="23">
        <v>7.4</v>
      </c>
      <c r="S488" s="23">
        <v>9.5</v>
      </c>
      <c r="T488" s="23">
        <v>6.8</v>
      </c>
      <c r="U488" s="23">
        <v>6.8</v>
      </c>
      <c r="V488" s="23">
        <v>0.9</v>
      </c>
      <c r="W488" s="23">
        <v>8.6</v>
      </c>
      <c r="X488" s="23">
        <v>5.6</v>
      </c>
      <c r="Y488" s="23">
        <v>2.1</v>
      </c>
      <c r="Z488" s="23">
        <v>6.7</v>
      </c>
      <c r="AA488" s="23">
        <v>0.1</v>
      </c>
      <c r="AB488" s="23">
        <v>0</v>
      </c>
      <c r="AC488" s="23">
        <v>0.1</v>
      </c>
      <c r="AD488" s="23">
        <v>6.7</v>
      </c>
      <c r="AE488" s="23">
        <v>1.2</v>
      </c>
      <c r="AF488" s="23">
        <v>8.4</v>
      </c>
      <c r="AG488" s="23">
        <v>18.100000000000001</v>
      </c>
      <c r="AH488" s="23">
        <v>12.1</v>
      </c>
      <c r="AI488" s="23">
        <v>19.899999999999999</v>
      </c>
      <c r="AJ488" s="23">
        <v>63.9</v>
      </c>
      <c r="AK488" s="23">
        <v>0</v>
      </c>
      <c r="AL488" s="23">
        <v>83.5</v>
      </c>
      <c r="AM488" s="23">
        <v>6.7</v>
      </c>
      <c r="AN488" s="23">
        <v>9.5</v>
      </c>
      <c r="AO488" s="23">
        <v>5.9</v>
      </c>
      <c r="AP488" s="23">
        <v>3</v>
      </c>
      <c r="AQ488" s="23">
        <v>1.2</v>
      </c>
      <c r="AR488" s="23">
        <v>3.6</v>
      </c>
      <c r="AS488" s="23">
        <v>90.6</v>
      </c>
      <c r="AT488" s="23">
        <v>81.2</v>
      </c>
      <c r="AU488" s="23">
        <v>93.5</v>
      </c>
    </row>
    <row r="489" spans="1:47" ht="15" x14ac:dyDescent="0.35">
      <c r="A489" s="13" t="s">
        <v>1605</v>
      </c>
      <c r="B489" s="45" t="s">
        <v>476</v>
      </c>
      <c r="C489" s="23">
        <v>3</v>
      </c>
      <c r="D489" s="23">
        <v>3</v>
      </c>
      <c r="E489" s="23">
        <v>6</v>
      </c>
      <c r="F489" s="23">
        <v>28.6</v>
      </c>
      <c r="G489" s="23">
        <v>27.9</v>
      </c>
      <c r="H489" s="23">
        <v>56.1</v>
      </c>
      <c r="I489" s="23">
        <v>1.9</v>
      </c>
      <c r="J489" s="23">
        <v>1.8</v>
      </c>
      <c r="K489" s="23">
        <v>3.2</v>
      </c>
      <c r="L489" s="23">
        <v>2.2999999999999998</v>
      </c>
      <c r="M489" s="23">
        <v>2.4</v>
      </c>
      <c r="N489" s="23">
        <v>0.6</v>
      </c>
      <c r="O489" s="23">
        <v>18</v>
      </c>
      <c r="P489" s="23">
        <v>17.899999999999999</v>
      </c>
      <c r="Q489" s="23">
        <v>21.3</v>
      </c>
      <c r="R489" s="23">
        <v>6</v>
      </c>
      <c r="S489" s="23">
        <v>6</v>
      </c>
      <c r="T489" s="23">
        <v>4.7</v>
      </c>
      <c r="U489" s="23">
        <v>0.4</v>
      </c>
      <c r="V489" s="23">
        <v>0.3</v>
      </c>
      <c r="W489" s="23">
        <v>3.6</v>
      </c>
      <c r="X489" s="23">
        <v>2.8</v>
      </c>
      <c r="Y489" s="23">
        <v>2.8</v>
      </c>
      <c r="Z489" s="23">
        <v>4.3</v>
      </c>
      <c r="AA489" s="23">
        <v>0.2</v>
      </c>
      <c r="AB489" s="23">
        <v>0.2</v>
      </c>
      <c r="AC489" s="23">
        <v>0.4</v>
      </c>
      <c r="AD489" s="23">
        <v>0.1</v>
      </c>
      <c r="AE489" s="23">
        <v>0.1</v>
      </c>
      <c r="AF489" s="23">
        <v>0.7</v>
      </c>
      <c r="AG489" s="23">
        <v>15.8</v>
      </c>
      <c r="AH489" s="23">
        <v>15.8</v>
      </c>
      <c r="AI489" s="23">
        <v>15.8</v>
      </c>
      <c r="AJ489" s="23">
        <v>0.3</v>
      </c>
      <c r="AK489" s="23">
        <v>0.1</v>
      </c>
      <c r="AL489" s="23">
        <v>8.1</v>
      </c>
      <c r="AM489" s="23">
        <v>15.4</v>
      </c>
      <c r="AN489" s="23">
        <v>15.4</v>
      </c>
      <c r="AO489" s="23">
        <v>17.600000000000001</v>
      </c>
      <c r="AP489" s="23">
        <v>0.5</v>
      </c>
      <c r="AQ489" s="23">
        <v>0.5</v>
      </c>
      <c r="AR489" s="23">
        <v>1.9</v>
      </c>
      <c r="AS489" s="23">
        <v>66.3</v>
      </c>
      <c r="AT489" s="23">
        <v>66.3</v>
      </c>
      <c r="AU489" s="23">
        <v>68.8</v>
      </c>
    </row>
    <row r="490" spans="1:47" ht="15" x14ac:dyDescent="0.35">
      <c r="A490" s="13" t="s">
        <v>1606</v>
      </c>
      <c r="B490" s="45" t="s">
        <v>477</v>
      </c>
      <c r="C490" s="23">
        <v>11.4</v>
      </c>
      <c r="D490" s="23">
        <v>5.5</v>
      </c>
      <c r="E490" s="23">
        <v>11.6</v>
      </c>
      <c r="F490" s="23">
        <v>67.8</v>
      </c>
      <c r="G490" s="23">
        <v>56.4</v>
      </c>
      <c r="H490" s="23">
        <v>68.3</v>
      </c>
      <c r="I490" s="23">
        <v>1.6</v>
      </c>
      <c r="J490" s="23">
        <v>1.8</v>
      </c>
      <c r="K490" s="23">
        <v>1.6</v>
      </c>
      <c r="L490" s="23">
        <v>2.9</v>
      </c>
      <c r="M490" s="23">
        <v>1.8</v>
      </c>
      <c r="N490" s="23">
        <v>3</v>
      </c>
      <c r="O490" s="23">
        <v>27.3</v>
      </c>
      <c r="P490" s="23">
        <v>27.3</v>
      </c>
      <c r="Q490" s="23">
        <v>27.3</v>
      </c>
      <c r="R490" s="23">
        <v>3.8</v>
      </c>
      <c r="S490" s="23">
        <v>9.1</v>
      </c>
      <c r="T490" s="23">
        <v>3.6</v>
      </c>
      <c r="U490" s="23">
        <v>2.7</v>
      </c>
      <c r="V490" s="23">
        <v>14.5</v>
      </c>
      <c r="W490" s="23">
        <v>2.2999999999999998</v>
      </c>
      <c r="X490" s="23">
        <v>3</v>
      </c>
      <c r="Y490" s="23">
        <v>0</v>
      </c>
      <c r="Z490" s="23">
        <v>3.2</v>
      </c>
      <c r="AA490" s="23">
        <v>0.4</v>
      </c>
      <c r="AB490" s="23">
        <v>0</v>
      </c>
      <c r="AC490" s="23">
        <v>0.4</v>
      </c>
      <c r="AD490" s="23">
        <v>1.4</v>
      </c>
      <c r="AE490" s="23">
        <v>1.8</v>
      </c>
      <c r="AF490" s="23">
        <v>1.4</v>
      </c>
      <c r="AG490" s="23">
        <v>19.399999999999999</v>
      </c>
      <c r="AH490" s="23">
        <v>10.9</v>
      </c>
      <c r="AI490" s="23">
        <v>19.7</v>
      </c>
      <c r="AJ490" s="23">
        <v>19.899999999999999</v>
      </c>
      <c r="AK490" s="23">
        <v>1.8</v>
      </c>
      <c r="AL490" s="23">
        <v>20.6</v>
      </c>
      <c r="AM490" s="23">
        <v>11.5</v>
      </c>
      <c r="AN490" s="23">
        <v>5.5</v>
      </c>
      <c r="AO490" s="23">
        <v>11.7</v>
      </c>
      <c r="AP490" s="23">
        <v>1.3</v>
      </c>
      <c r="AQ490" s="23">
        <v>0</v>
      </c>
      <c r="AR490" s="23">
        <v>1.3</v>
      </c>
      <c r="AS490" s="23">
        <v>81.400000000000006</v>
      </c>
      <c r="AT490" s="23">
        <v>87.3</v>
      </c>
      <c r="AU490" s="23">
        <v>81.2</v>
      </c>
    </row>
    <row r="491" spans="1:47" ht="15" x14ac:dyDescent="0.35">
      <c r="A491" s="13" t="s">
        <v>1607</v>
      </c>
      <c r="B491" s="45" t="s">
        <v>478</v>
      </c>
      <c r="C491" s="23">
        <v>5.3</v>
      </c>
      <c r="D491" s="23">
        <v>4.7</v>
      </c>
      <c r="E491" s="23">
        <v>8.6</v>
      </c>
      <c r="F491" s="23">
        <v>43.3</v>
      </c>
      <c r="G491" s="23">
        <v>40</v>
      </c>
      <c r="H491" s="23">
        <v>61.6</v>
      </c>
      <c r="I491" s="23">
        <v>1.6</v>
      </c>
      <c r="J491" s="23">
        <v>1.5</v>
      </c>
      <c r="K491" s="23">
        <v>1.8</v>
      </c>
      <c r="L491" s="23">
        <v>2.4</v>
      </c>
      <c r="M491" s="23">
        <v>2.5</v>
      </c>
      <c r="N491" s="23">
        <v>1.8</v>
      </c>
      <c r="O491" s="23">
        <v>26.6</v>
      </c>
      <c r="P491" s="23">
        <v>26.8</v>
      </c>
      <c r="Q491" s="23">
        <v>25</v>
      </c>
      <c r="R491" s="23">
        <v>4.5999999999999996</v>
      </c>
      <c r="S491" s="23">
        <v>4.8</v>
      </c>
      <c r="T491" s="23">
        <v>3.6</v>
      </c>
      <c r="U491" s="23">
        <v>1.3</v>
      </c>
      <c r="V491" s="23">
        <v>1.2</v>
      </c>
      <c r="W491" s="23">
        <v>2.4</v>
      </c>
      <c r="X491" s="23">
        <v>2.7</v>
      </c>
      <c r="Y491" s="23">
        <v>2.5</v>
      </c>
      <c r="Z491" s="23">
        <v>4.0999999999999996</v>
      </c>
      <c r="AA491" s="23">
        <v>0.5</v>
      </c>
      <c r="AB491" s="23">
        <v>0.4</v>
      </c>
      <c r="AC491" s="23">
        <v>1</v>
      </c>
      <c r="AD491" s="23">
        <v>0.5</v>
      </c>
      <c r="AE491" s="23">
        <v>0.2</v>
      </c>
      <c r="AF491" s="23">
        <v>2.1</v>
      </c>
      <c r="AG491" s="23">
        <v>9.6999999999999993</v>
      </c>
      <c r="AH491" s="23">
        <v>9.3000000000000007</v>
      </c>
      <c r="AI491" s="23">
        <v>12</v>
      </c>
      <c r="AJ491" s="23">
        <v>2.4</v>
      </c>
      <c r="AK491" s="23">
        <v>0.7</v>
      </c>
      <c r="AL491" s="23">
        <v>11.7</v>
      </c>
      <c r="AM491" s="23">
        <v>15.7</v>
      </c>
      <c r="AN491" s="23">
        <v>16.2</v>
      </c>
      <c r="AO491" s="23">
        <v>13.2</v>
      </c>
      <c r="AP491" s="23">
        <v>0.8</v>
      </c>
      <c r="AQ491" s="23">
        <v>0.7</v>
      </c>
      <c r="AR491" s="23">
        <v>1.4</v>
      </c>
      <c r="AS491" s="23">
        <v>80.7</v>
      </c>
      <c r="AT491" s="23">
        <v>80.3</v>
      </c>
      <c r="AU491" s="23">
        <v>83</v>
      </c>
    </row>
    <row r="492" spans="1:47" ht="15" x14ac:dyDescent="0.35">
      <c r="A492" s="13" t="s">
        <v>1608</v>
      </c>
      <c r="B492" s="45" t="s">
        <v>479</v>
      </c>
      <c r="C492" s="23">
        <v>14.4</v>
      </c>
      <c r="D492" s="23">
        <v>6</v>
      </c>
      <c r="E492" s="23">
        <v>18.8</v>
      </c>
      <c r="F492" s="23">
        <v>70.099999999999994</v>
      </c>
      <c r="G492" s="23">
        <v>39.9</v>
      </c>
      <c r="H492" s="23">
        <v>86</v>
      </c>
      <c r="I492" s="23">
        <v>0.6</v>
      </c>
      <c r="J492" s="23">
        <v>0.9</v>
      </c>
      <c r="K492" s="23">
        <v>0.5</v>
      </c>
      <c r="L492" s="23">
        <v>10</v>
      </c>
      <c r="M492" s="23">
        <v>4.2</v>
      </c>
      <c r="N492" s="23">
        <v>13.1</v>
      </c>
      <c r="O492" s="23">
        <v>57.4</v>
      </c>
      <c r="P492" s="23">
        <v>31.5</v>
      </c>
      <c r="Q492" s="23">
        <v>71</v>
      </c>
      <c r="R492" s="23">
        <v>5.9</v>
      </c>
      <c r="S492" s="23">
        <v>6.5</v>
      </c>
      <c r="T492" s="23">
        <v>5.6</v>
      </c>
      <c r="U492" s="23">
        <v>17.899999999999999</v>
      </c>
      <c r="V492" s="23">
        <v>0.9</v>
      </c>
      <c r="W492" s="23">
        <v>26.8</v>
      </c>
      <c r="X492" s="23">
        <v>1.7</v>
      </c>
      <c r="Y492" s="23">
        <v>0.5</v>
      </c>
      <c r="Z492" s="23">
        <v>2.2999999999999998</v>
      </c>
      <c r="AA492" s="23">
        <v>2.1</v>
      </c>
      <c r="AB492" s="23">
        <v>0.4</v>
      </c>
      <c r="AC492" s="23">
        <v>3.1</v>
      </c>
      <c r="AD492" s="23">
        <v>15.2</v>
      </c>
      <c r="AE492" s="23">
        <v>0.5</v>
      </c>
      <c r="AF492" s="23">
        <v>22.9</v>
      </c>
      <c r="AG492" s="23">
        <v>14.6</v>
      </c>
      <c r="AH492" s="23">
        <v>12.1</v>
      </c>
      <c r="AI492" s="23">
        <v>15.9</v>
      </c>
      <c r="AJ492" s="23">
        <v>53.3</v>
      </c>
      <c r="AK492" s="23">
        <v>0.7</v>
      </c>
      <c r="AL492" s="23">
        <v>81</v>
      </c>
      <c r="AM492" s="23">
        <v>9.9</v>
      </c>
      <c r="AN492" s="23">
        <v>10.5</v>
      </c>
      <c r="AO492" s="23">
        <v>9.6</v>
      </c>
      <c r="AP492" s="23">
        <v>0.7</v>
      </c>
      <c r="AQ492" s="23">
        <v>0.5</v>
      </c>
      <c r="AR492" s="23">
        <v>0.8</v>
      </c>
      <c r="AS492" s="23">
        <v>87.8</v>
      </c>
      <c r="AT492" s="23">
        <v>73.7</v>
      </c>
      <c r="AU492" s="23">
        <v>95.2</v>
      </c>
    </row>
    <row r="493" spans="1:47" ht="15" x14ac:dyDescent="0.35">
      <c r="A493" s="13" t="s">
        <v>1609</v>
      </c>
      <c r="B493" s="45" t="s">
        <v>480</v>
      </c>
      <c r="C493" s="23">
        <v>4.9000000000000004</v>
      </c>
      <c r="D493" s="23">
        <v>3.7</v>
      </c>
      <c r="E493" s="23">
        <v>7.5</v>
      </c>
      <c r="F493" s="23">
        <v>40.299999999999997</v>
      </c>
      <c r="G493" s="23">
        <v>34.5</v>
      </c>
      <c r="H493" s="23">
        <v>53</v>
      </c>
      <c r="I493" s="23">
        <v>3.1</v>
      </c>
      <c r="J493" s="23">
        <v>3.1</v>
      </c>
      <c r="K493" s="23">
        <v>2.9</v>
      </c>
      <c r="L493" s="23">
        <v>1.1000000000000001</v>
      </c>
      <c r="M493" s="23">
        <v>1.3</v>
      </c>
      <c r="N493" s="23">
        <v>0.7</v>
      </c>
      <c r="O493" s="23">
        <v>20</v>
      </c>
      <c r="P493" s="23">
        <v>19.5</v>
      </c>
      <c r="Q493" s="23">
        <v>21</v>
      </c>
      <c r="R493" s="23">
        <v>8.3000000000000007</v>
      </c>
      <c r="S493" s="23">
        <v>10.199999999999999</v>
      </c>
      <c r="T493" s="23">
        <v>4.0999999999999996</v>
      </c>
      <c r="U493" s="23">
        <v>0.9</v>
      </c>
      <c r="V493" s="23">
        <v>0.7</v>
      </c>
      <c r="W493" s="23">
        <v>1.4</v>
      </c>
      <c r="X493" s="23">
        <v>2.7</v>
      </c>
      <c r="Y493" s="23">
        <v>2.6</v>
      </c>
      <c r="Z493" s="23">
        <v>2.9</v>
      </c>
      <c r="AA493" s="23">
        <v>0.3</v>
      </c>
      <c r="AB493" s="23">
        <v>0.1</v>
      </c>
      <c r="AC493" s="23">
        <v>0.5</v>
      </c>
      <c r="AD493" s="23">
        <v>0.3</v>
      </c>
      <c r="AE493" s="23">
        <v>0.1</v>
      </c>
      <c r="AF493" s="23">
        <v>0.9</v>
      </c>
      <c r="AG493" s="23">
        <v>20.100000000000001</v>
      </c>
      <c r="AH493" s="23">
        <v>19.899999999999999</v>
      </c>
      <c r="AI493" s="23">
        <v>20.7</v>
      </c>
      <c r="AJ493" s="23">
        <v>2.1</v>
      </c>
      <c r="AK493" s="23">
        <v>0.3</v>
      </c>
      <c r="AL493" s="23">
        <v>5.9</v>
      </c>
      <c r="AM493" s="23">
        <v>14.8</v>
      </c>
      <c r="AN493" s="23">
        <v>14.5</v>
      </c>
      <c r="AO493" s="23">
        <v>15.4</v>
      </c>
      <c r="AP493" s="23">
        <v>0.9</v>
      </c>
      <c r="AQ493" s="23">
        <v>0.8</v>
      </c>
      <c r="AR493" s="23">
        <v>1.1000000000000001</v>
      </c>
      <c r="AS493" s="23">
        <v>61.2</v>
      </c>
      <c r="AT493" s="23">
        <v>59.1</v>
      </c>
      <c r="AU493" s="23">
        <v>65.900000000000006</v>
      </c>
    </row>
    <row r="494" spans="1:47" ht="15" x14ac:dyDescent="0.35">
      <c r="A494" s="13" t="s">
        <v>1610</v>
      </c>
      <c r="B494" s="45" t="s">
        <v>481</v>
      </c>
      <c r="C494" s="23">
        <v>11.5</v>
      </c>
      <c r="D494" s="23">
        <v>3.5</v>
      </c>
      <c r="E494" s="23">
        <v>17.2</v>
      </c>
      <c r="F494" s="23">
        <v>68.900000000000006</v>
      </c>
      <c r="G494" s="23">
        <v>38.9</v>
      </c>
      <c r="H494" s="23">
        <v>89.7</v>
      </c>
      <c r="I494" s="23">
        <v>1.4</v>
      </c>
      <c r="J494" s="23">
        <v>1.7</v>
      </c>
      <c r="K494" s="23">
        <v>1.3</v>
      </c>
      <c r="L494" s="23">
        <v>1.6</v>
      </c>
      <c r="M494" s="23">
        <v>1.8</v>
      </c>
      <c r="N494" s="23">
        <v>1.4</v>
      </c>
      <c r="O494" s="23">
        <v>48.5</v>
      </c>
      <c r="P494" s="23">
        <v>21</v>
      </c>
      <c r="Q494" s="23">
        <v>67.5</v>
      </c>
      <c r="R494" s="23">
        <v>5.2</v>
      </c>
      <c r="S494" s="23">
        <v>5.2</v>
      </c>
      <c r="T494" s="23">
        <v>5.2</v>
      </c>
      <c r="U494" s="23">
        <v>14.6</v>
      </c>
      <c r="V494" s="23">
        <v>4</v>
      </c>
      <c r="W494" s="23">
        <v>21.9</v>
      </c>
      <c r="X494" s="23">
        <v>3.6</v>
      </c>
      <c r="Y494" s="23">
        <v>2.9</v>
      </c>
      <c r="Z494" s="23">
        <v>4.0999999999999996</v>
      </c>
      <c r="AA494" s="23">
        <v>0.7</v>
      </c>
      <c r="AB494" s="23">
        <v>0.7</v>
      </c>
      <c r="AC494" s="23">
        <v>0.6</v>
      </c>
      <c r="AD494" s="23">
        <v>8.9</v>
      </c>
      <c r="AE494" s="23">
        <v>0.4</v>
      </c>
      <c r="AF494" s="23">
        <v>14.8</v>
      </c>
      <c r="AG494" s="23">
        <v>11.6</v>
      </c>
      <c r="AH494" s="23">
        <v>8.5</v>
      </c>
      <c r="AI494" s="23">
        <v>13.8</v>
      </c>
      <c r="AJ494" s="23">
        <v>43.1</v>
      </c>
      <c r="AK494" s="23">
        <v>0.2</v>
      </c>
      <c r="AL494" s="23">
        <v>72.8</v>
      </c>
      <c r="AM494" s="23">
        <v>11.6</v>
      </c>
      <c r="AN494" s="23">
        <v>13.7</v>
      </c>
      <c r="AO494" s="23">
        <v>10.1</v>
      </c>
      <c r="AP494" s="23">
        <v>0.6</v>
      </c>
      <c r="AQ494" s="23">
        <v>0.7</v>
      </c>
      <c r="AR494" s="23">
        <v>0.5</v>
      </c>
      <c r="AS494" s="23">
        <v>85.9</v>
      </c>
      <c r="AT494" s="23">
        <v>74.8</v>
      </c>
      <c r="AU494" s="23">
        <v>93.7</v>
      </c>
    </row>
    <row r="495" spans="1:47" ht="15" x14ac:dyDescent="0.35">
      <c r="A495" s="13" t="s">
        <v>1611</v>
      </c>
      <c r="B495" s="45" t="s">
        <v>482</v>
      </c>
      <c r="C495" s="23">
        <v>9</v>
      </c>
      <c r="D495" s="23">
        <v>2.5</v>
      </c>
      <c r="E495" s="23">
        <v>10.8</v>
      </c>
      <c r="F495" s="23">
        <v>74</v>
      </c>
      <c r="G495" s="23">
        <v>36.799999999999997</v>
      </c>
      <c r="H495" s="23">
        <v>84.3</v>
      </c>
      <c r="I495" s="23">
        <v>1.1000000000000001</v>
      </c>
      <c r="J495" s="23">
        <v>0.4</v>
      </c>
      <c r="K495" s="23">
        <v>1.3</v>
      </c>
      <c r="L495" s="23">
        <v>1.2</v>
      </c>
      <c r="M495" s="23">
        <v>1.2</v>
      </c>
      <c r="N495" s="23">
        <v>1.1000000000000001</v>
      </c>
      <c r="O495" s="23">
        <v>45.7</v>
      </c>
      <c r="P495" s="23">
        <v>23.1</v>
      </c>
      <c r="Q495" s="23">
        <v>51.9</v>
      </c>
      <c r="R495" s="23">
        <v>3.7</v>
      </c>
      <c r="S495" s="23">
        <v>6.6</v>
      </c>
      <c r="T495" s="23">
        <v>3</v>
      </c>
      <c r="U495" s="23">
        <v>8.6999999999999993</v>
      </c>
      <c r="V495" s="23">
        <v>2.9</v>
      </c>
      <c r="W495" s="23">
        <v>10.4</v>
      </c>
      <c r="X495" s="23">
        <v>5.2</v>
      </c>
      <c r="Y495" s="23">
        <v>1.7</v>
      </c>
      <c r="Z495" s="23">
        <v>6.1</v>
      </c>
      <c r="AA495" s="23">
        <v>0.2</v>
      </c>
      <c r="AB495" s="23">
        <v>0.4</v>
      </c>
      <c r="AC495" s="23">
        <v>0.1</v>
      </c>
      <c r="AD495" s="23">
        <v>6.9</v>
      </c>
      <c r="AE495" s="23">
        <v>1.2</v>
      </c>
      <c r="AF495" s="23">
        <v>8.4</v>
      </c>
      <c r="AG495" s="23">
        <v>10.6</v>
      </c>
      <c r="AH495" s="23">
        <v>7.9</v>
      </c>
      <c r="AI495" s="23">
        <v>11.4</v>
      </c>
      <c r="AJ495" s="23">
        <v>69</v>
      </c>
      <c r="AK495" s="23">
        <v>4.5</v>
      </c>
      <c r="AL495" s="23">
        <v>86.7</v>
      </c>
      <c r="AM495" s="23">
        <v>10.199999999999999</v>
      </c>
      <c r="AN495" s="23">
        <v>12</v>
      </c>
      <c r="AO495" s="23">
        <v>9.6999999999999993</v>
      </c>
      <c r="AP495" s="23">
        <v>1.2</v>
      </c>
      <c r="AQ495" s="23">
        <v>1.2</v>
      </c>
      <c r="AR495" s="23">
        <v>1.1000000000000001</v>
      </c>
      <c r="AS495" s="23">
        <v>87.4</v>
      </c>
      <c r="AT495" s="23">
        <v>78.099999999999994</v>
      </c>
      <c r="AU495" s="23">
        <v>90</v>
      </c>
    </row>
    <row r="496" spans="1:47" ht="15" x14ac:dyDescent="0.35">
      <c r="A496" s="13" t="s">
        <v>1612</v>
      </c>
      <c r="B496" s="45" t="s">
        <v>483</v>
      </c>
      <c r="C496" s="23">
        <v>6.5</v>
      </c>
      <c r="D496" s="23">
        <v>5.9</v>
      </c>
      <c r="E496" s="23">
        <v>16.399999999999999</v>
      </c>
      <c r="F496" s="23">
        <v>40.1</v>
      </c>
      <c r="G496" s="23">
        <v>38.700000000000003</v>
      </c>
      <c r="H496" s="23">
        <v>63.5</v>
      </c>
      <c r="I496" s="23">
        <v>1.7</v>
      </c>
      <c r="J496" s="23">
        <v>1.7</v>
      </c>
      <c r="K496" s="23">
        <v>1.1000000000000001</v>
      </c>
      <c r="L496" s="23">
        <v>3</v>
      </c>
      <c r="M496" s="23">
        <v>2.7</v>
      </c>
      <c r="N496" s="23">
        <v>8.6999999999999993</v>
      </c>
      <c r="O496" s="23">
        <v>25.7</v>
      </c>
      <c r="P496" s="23">
        <v>24.9</v>
      </c>
      <c r="Q496" s="23">
        <v>38.700000000000003</v>
      </c>
      <c r="R496" s="23">
        <v>8.5</v>
      </c>
      <c r="S496" s="23">
        <v>8.6</v>
      </c>
      <c r="T496" s="23">
        <v>5.7</v>
      </c>
      <c r="U496" s="23">
        <v>1.5</v>
      </c>
      <c r="V496" s="23">
        <v>1.1000000000000001</v>
      </c>
      <c r="W496" s="23">
        <v>6.8</v>
      </c>
      <c r="X496" s="23">
        <v>4</v>
      </c>
      <c r="Y496" s="23">
        <v>4.0999999999999996</v>
      </c>
      <c r="Z496" s="23">
        <v>2.5</v>
      </c>
      <c r="AA496" s="23">
        <v>2.2000000000000002</v>
      </c>
      <c r="AB496" s="23">
        <v>1.4</v>
      </c>
      <c r="AC496" s="23">
        <v>16.600000000000001</v>
      </c>
      <c r="AD496" s="23">
        <v>1.8</v>
      </c>
      <c r="AE496" s="23">
        <v>1.1000000000000001</v>
      </c>
      <c r="AF496" s="23">
        <v>14.3</v>
      </c>
      <c r="AG496" s="23">
        <v>9</v>
      </c>
      <c r="AH496" s="23">
        <v>8.6999999999999993</v>
      </c>
      <c r="AI496" s="23">
        <v>13.7</v>
      </c>
      <c r="AJ496" s="23">
        <v>0.6</v>
      </c>
      <c r="AK496" s="23">
        <v>0.4</v>
      </c>
      <c r="AL496" s="23">
        <v>3.9</v>
      </c>
      <c r="AM496" s="23">
        <v>15.9</v>
      </c>
      <c r="AN496" s="23">
        <v>16.100000000000001</v>
      </c>
      <c r="AO496" s="23">
        <v>13.2</v>
      </c>
      <c r="AP496" s="23">
        <v>0.7</v>
      </c>
      <c r="AQ496" s="23">
        <v>0.7</v>
      </c>
      <c r="AR496" s="23">
        <v>0.9</v>
      </c>
      <c r="AS496" s="23">
        <v>78.599999999999994</v>
      </c>
      <c r="AT496" s="23">
        <v>78.400000000000006</v>
      </c>
      <c r="AU496" s="23">
        <v>80.8</v>
      </c>
    </row>
    <row r="497" spans="1:47" ht="15" x14ac:dyDescent="0.35">
      <c r="A497" s="13" t="s">
        <v>1613</v>
      </c>
      <c r="B497" s="45" t="s">
        <v>55</v>
      </c>
      <c r="C497" s="23">
        <v>7.8</v>
      </c>
      <c r="D497" s="23">
        <v>9.5</v>
      </c>
      <c r="E497" s="23">
        <v>7.2</v>
      </c>
      <c r="F497" s="23">
        <v>60</v>
      </c>
      <c r="G497" s="23">
        <v>50.4</v>
      </c>
      <c r="H497" s="23">
        <v>63.5</v>
      </c>
      <c r="I497" s="23">
        <v>2</v>
      </c>
      <c r="J497" s="23">
        <v>2.1</v>
      </c>
      <c r="K497" s="23">
        <v>2</v>
      </c>
      <c r="L497" s="23">
        <v>4.5999999999999996</v>
      </c>
      <c r="M497" s="23">
        <v>5.2</v>
      </c>
      <c r="N497" s="23">
        <v>4.4000000000000004</v>
      </c>
      <c r="O497" s="23">
        <v>20.9</v>
      </c>
      <c r="P497" s="23">
        <v>21.9</v>
      </c>
      <c r="Q497" s="23">
        <v>20.5</v>
      </c>
      <c r="R497" s="23">
        <v>4.7</v>
      </c>
      <c r="S497" s="23">
        <v>10</v>
      </c>
      <c r="T497" s="23">
        <v>2.8</v>
      </c>
      <c r="U497" s="23">
        <v>3.3</v>
      </c>
      <c r="V497" s="23">
        <v>5.9</v>
      </c>
      <c r="W497" s="23">
        <v>2.4</v>
      </c>
      <c r="X497" s="23">
        <v>2.2000000000000002</v>
      </c>
      <c r="Y497" s="23">
        <v>1.5</v>
      </c>
      <c r="Z497" s="23">
        <v>2.5</v>
      </c>
      <c r="AA497" s="23">
        <v>1</v>
      </c>
      <c r="AB497" s="23">
        <v>1.4</v>
      </c>
      <c r="AC497" s="23">
        <v>0.9</v>
      </c>
      <c r="AD497" s="23">
        <v>1.1000000000000001</v>
      </c>
      <c r="AE497" s="23">
        <v>1.2</v>
      </c>
      <c r="AF497" s="23">
        <v>1</v>
      </c>
      <c r="AG497" s="23">
        <v>16.5</v>
      </c>
      <c r="AH497" s="23">
        <v>14.5</v>
      </c>
      <c r="AI497" s="23">
        <v>17.2</v>
      </c>
      <c r="AJ497" s="23">
        <v>14.4</v>
      </c>
      <c r="AK497" s="23">
        <v>0.5</v>
      </c>
      <c r="AL497" s="23">
        <v>19.399999999999999</v>
      </c>
      <c r="AM497" s="23">
        <v>14.6</v>
      </c>
      <c r="AN497" s="23">
        <v>14.1</v>
      </c>
      <c r="AO497" s="23">
        <v>14.7</v>
      </c>
      <c r="AP497" s="23">
        <v>1.9</v>
      </c>
      <c r="AQ497" s="23">
        <v>2.1</v>
      </c>
      <c r="AR497" s="23">
        <v>1.9</v>
      </c>
      <c r="AS497" s="23">
        <v>84.6</v>
      </c>
      <c r="AT497" s="23">
        <v>86.9</v>
      </c>
      <c r="AU497" s="23">
        <v>83.8</v>
      </c>
    </row>
    <row r="498" spans="1:47" ht="15" x14ac:dyDescent="0.35">
      <c r="A498" s="13" t="s">
        <v>1614</v>
      </c>
      <c r="B498" s="45" t="s">
        <v>484</v>
      </c>
      <c r="C498" s="23">
        <v>10.8</v>
      </c>
      <c r="D498" s="23">
        <v>8.1</v>
      </c>
      <c r="E498" s="23">
        <v>13.1</v>
      </c>
      <c r="F498" s="23">
        <v>70.3</v>
      </c>
      <c r="G498" s="23">
        <v>62</v>
      </c>
      <c r="H498" s="23">
        <v>77.3</v>
      </c>
      <c r="I498" s="23">
        <v>1.5</v>
      </c>
      <c r="J498" s="23">
        <v>1.8</v>
      </c>
      <c r="K498" s="23">
        <v>1.3</v>
      </c>
      <c r="L498" s="23">
        <v>0.5</v>
      </c>
      <c r="M498" s="23">
        <v>0.5</v>
      </c>
      <c r="N498" s="23">
        <v>0.5</v>
      </c>
      <c r="O498" s="23">
        <v>36.6</v>
      </c>
      <c r="P498" s="23">
        <v>35.5</v>
      </c>
      <c r="Q498" s="23">
        <v>37.5</v>
      </c>
      <c r="R498" s="23">
        <v>10.7</v>
      </c>
      <c r="S498" s="23">
        <v>14.6</v>
      </c>
      <c r="T498" s="23">
        <v>7.4</v>
      </c>
      <c r="U498" s="23">
        <v>8.4</v>
      </c>
      <c r="V498" s="23">
        <v>1.2</v>
      </c>
      <c r="W498" s="23">
        <v>14.7</v>
      </c>
      <c r="X498" s="23">
        <v>3.7</v>
      </c>
      <c r="Y498" s="23">
        <v>2.9</v>
      </c>
      <c r="Z498" s="23">
        <v>4.4000000000000004</v>
      </c>
      <c r="AA498" s="23">
        <v>0.4</v>
      </c>
      <c r="AB498" s="23">
        <v>0.3</v>
      </c>
      <c r="AC498" s="23">
        <v>0.5</v>
      </c>
      <c r="AD498" s="23">
        <v>3</v>
      </c>
      <c r="AE498" s="23">
        <v>0.5</v>
      </c>
      <c r="AF498" s="23">
        <v>5.0999999999999996</v>
      </c>
      <c r="AG498" s="23">
        <v>14.8</v>
      </c>
      <c r="AH498" s="23">
        <v>17.2</v>
      </c>
      <c r="AI498" s="23">
        <v>12.7</v>
      </c>
      <c r="AJ498" s="23">
        <v>9.1</v>
      </c>
      <c r="AK498" s="23">
        <v>0.5</v>
      </c>
      <c r="AL498" s="23">
        <v>16.5</v>
      </c>
      <c r="AM498" s="23">
        <v>10.5</v>
      </c>
      <c r="AN498" s="23">
        <v>11.7</v>
      </c>
      <c r="AO498" s="23">
        <v>9.5</v>
      </c>
      <c r="AP498" s="23">
        <v>0.7</v>
      </c>
      <c r="AQ498" s="23">
        <v>0.7</v>
      </c>
      <c r="AR498" s="23">
        <v>0.7</v>
      </c>
      <c r="AS498" s="23">
        <v>68.900000000000006</v>
      </c>
      <c r="AT498" s="23">
        <v>65.099999999999994</v>
      </c>
      <c r="AU498" s="23">
        <v>72.099999999999994</v>
      </c>
    </row>
    <row r="499" spans="1:47" ht="15" x14ac:dyDescent="0.35">
      <c r="A499" s="13" t="s">
        <v>1615</v>
      </c>
      <c r="B499" s="45" t="s">
        <v>485</v>
      </c>
      <c r="C499" s="23">
        <v>12.1</v>
      </c>
      <c r="D499" s="23">
        <v>7.7</v>
      </c>
      <c r="E499" s="23">
        <v>16.5</v>
      </c>
      <c r="F499" s="23">
        <v>61.9</v>
      </c>
      <c r="G499" s="23">
        <v>49.2</v>
      </c>
      <c r="H499" s="23">
        <v>74.7</v>
      </c>
      <c r="I499" s="23">
        <v>2.2000000000000002</v>
      </c>
      <c r="J499" s="23">
        <v>1.9</v>
      </c>
      <c r="K499" s="23">
        <v>2.5</v>
      </c>
      <c r="L499" s="23">
        <v>4.4000000000000004</v>
      </c>
      <c r="M499" s="23">
        <v>5.9</v>
      </c>
      <c r="N499" s="23">
        <v>2.9</v>
      </c>
      <c r="O499" s="23">
        <v>28.5</v>
      </c>
      <c r="P499" s="23">
        <v>27.3</v>
      </c>
      <c r="Q499" s="23">
        <v>29.8</v>
      </c>
      <c r="R499" s="23">
        <v>5.3</v>
      </c>
      <c r="S499" s="23">
        <v>6.2</v>
      </c>
      <c r="T499" s="23">
        <v>4.3</v>
      </c>
      <c r="U499" s="23">
        <v>6.6</v>
      </c>
      <c r="V499" s="23">
        <v>3.7</v>
      </c>
      <c r="W499" s="23">
        <v>9.5</v>
      </c>
      <c r="X499" s="23">
        <v>2.6</v>
      </c>
      <c r="Y499" s="23">
        <v>1.9</v>
      </c>
      <c r="Z499" s="23">
        <v>3.3</v>
      </c>
      <c r="AA499" s="23">
        <v>2.5</v>
      </c>
      <c r="AB499" s="23">
        <v>1.2</v>
      </c>
      <c r="AC499" s="23">
        <v>3.7</v>
      </c>
      <c r="AD499" s="23">
        <v>5.3</v>
      </c>
      <c r="AE499" s="23">
        <v>0.9</v>
      </c>
      <c r="AF499" s="23">
        <v>9.6999999999999993</v>
      </c>
      <c r="AG499" s="23">
        <v>13.3</v>
      </c>
      <c r="AH499" s="23">
        <v>14.2</v>
      </c>
      <c r="AI499" s="23">
        <v>12.4</v>
      </c>
      <c r="AJ499" s="23">
        <v>28.5</v>
      </c>
      <c r="AK499" s="23">
        <v>1.9</v>
      </c>
      <c r="AL499" s="23">
        <v>55.2</v>
      </c>
      <c r="AM499" s="23">
        <v>16.7</v>
      </c>
      <c r="AN499" s="23">
        <v>16</v>
      </c>
      <c r="AO499" s="23">
        <v>17.399999999999999</v>
      </c>
      <c r="AP499" s="23">
        <v>1</v>
      </c>
      <c r="AQ499" s="23">
        <v>0.7</v>
      </c>
      <c r="AR499" s="23">
        <v>1.3</v>
      </c>
      <c r="AS499" s="23">
        <v>80.2</v>
      </c>
      <c r="AT499" s="23">
        <v>78.099999999999994</v>
      </c>
      <c r="AU499" s="23">
        <v>82.4</v>
      </c>
    </row>
    <row r="500" spans="1:47" ht="15" x14ac:dyDescent="0.35">
      <c r="A500" s="13" t="s">
        <v>1616</v>
      </c>
      <c r="B500" s="45" t="s">
        <v>486</v>
      </c>
      <c r="C500" s="23">
        <v>7.5</v>
      </c>
      <c r="D500" s="23">
        <v>4.8</v>
      </c>
      <c r="E500" s="23">
        <v>9.3000000000000007</v>
      </c>
      <c r="F500" s="23">
        <v>54.3</v>
      </c>
      <c r="G500" s="23">
        <v>41</v>
      </c>
      <c r="H500" s="23">
        <v>63.1</v>
      </c>
      <c r="I500" s="23">
        <v>2.4</v>
      </c>
      <c r="J500" s="23">
        <v>2.2999999999999998</v>
      </c>
      <c r="K500" s="23">
        <v>2.5</v>
      </c>
      <c r="L500" s="23">
        <v>3.7</v>
      </c>
      <c r="M500" s="23">
        <v>4.3</v>
      </c>
      <c r="N500" s="23">
        <v>3.3</v>
      </c>
      <c r="O500" s="23">
        <v>17.100000000000001</v>
      </c>
      <c r="P500" s="23">
        <v>15.4</v>
      </c>
      <c r="Q500" s="23">
        <v>18.2</v>
      </c>
      <c r="R500" s="23">
        <v>5</v>
      </c>
      <c r="S500" s="23">
        <v>7.5</v>
      </c>
      <c r="T500" s="23">
        <v>3.3</v>
      </c>
      <c r="U500" s="23">
        <v>2.5</v>
      </c>
      <c r="V500" s="23">
        <v>1.8</v>
      </c>
      <c r="W500" s="23">
        <v>3</v>
      </c>
      <c r="X500" s="23">
        <v>2.4</v>
      </c>
      <c r="Y500" s="23">
        <v>1.7</v>
      </c>
      <c r="Z500" s="23">
        <v>2.8</v>
      </c>
      <c r="AA500" s="23">
        <v>0.4</v>
      </c>
      <c r="AB500" s="23">
        <v>0.5</v>
      </c>
      <c r="AC500" s="23">
        <v>0.4</v>
      </c>
      <c r="AD500" s="23">
        <v>0.5</v>
      </c>
      <c r="AE500" s="23">
        <v>0</v>
      </c>
      <c r="AF500" s="23">
        <v>0.8</v>
      </c>
      <c r="AG500" s="23">
        <v>18.399999999999999</v>
      </c>
      <c r="AH500" s="23">
        <v>17</v>
      </c>
      <c r="AI500" s="23">
        <v>19.399999999999999</v>
      </c>
      <c r="AJ500" s="23">
        <v>7.7</v>
      </c>
      <c r="AK500" s="23">
        <v>0</v>
      </c>
      <c r="AL500" s="23">
        <v>12.9</v>
      </c>
      <c r="AM500" s="23">
        <v>17.7</v>
      </c>
      <c r="AN500" s="23">
        <v>15</v>
      </c>
      <c r="AO500" s="23">
        <v>19.5</v>
      </c>
      <c r="AP500" s="23">
        <v>1.7</v>
      </c>
      <c r="AQ500" s="23">
        <v>1.2</v>
      </c>
      <c r="AR500" s="23">
        <v>2</v>
      </c>
      <c r="AS500" s="23">
        <v>71.8</v>
      </c>
      <c r="AT500" s="23">
        <v>69.8</v>
      </c>
      <c r="AU500" s="23">
        <v>73.2</v>
      </c>
    </row>
    <row r="501" spans="1:47" ht="15" x14ac:dyDescent="0.35">
      <c r="A501" s="13" t="s">
        <v>1617</v>
      </c>
      <c r="B501" s="45" t="s">
        <v>487</v>
      </c>
      <c r="C501" s="23">
        <v>16.3</v>
      </c>
      <c r="D501" s="23">
        <v>20.399999999999999</v>
      </c>
      <c r="E501" s="23">
        <v>13.2</v>
      </c>
      <c r="F501" s="23">
        <v>72.900000000000006</v>
      </c>
      <c r="G501" s="23">
        <v>69</v>
      </c>
      <c r="H501" s="23">
        <v>75.8</v>
      </c>
      <c r="I501" s="23">
        <v>0.7</v>
      </c>
      <c r="J501" s="23">
        <v>0.7</v>
      </c>
      <c r="K501" s="23">
        <v>0.7</v>
      </c>
      <c r="L501" s="23">
        <v>4.8</v>
      </c>
      <c r="M501" s="23">
        <v>5.4</v>
      </c>
      <c r="N501" s="23">
        <v>4.4000000000000004</v>
      </c>
      <c r="O501" s="23">
        <v>51.9</v>
      </c>
      <c r="P501" s="23">
        <v>47.2</v>
      </c>
      <c r="Q501" s="23">
        <v>55.4</v>
      </c>
      <c r="R501" s="23">
        <v>9</v>
      </c>
      <c r="S501" s="23">
        <v>17.3</v>
      </c>
      <c r="T501" s="23">
        <v>2.7</v>
      </c>
      <c r="U501" s="23">
        <v>9.8000000000000007</v>
      </c>
      <c r="V501" s="23">
        <v>5.2</v>
      </c>
      <c r="W501" s="23">
        <v>13.2</v>
      </c>
      <c r="X501" s="23">
        <v>1.7</v>
      </c>
      <c r="Y501" s="23">
        <v>1.8</v>
      </c>
      <c r="Z501" s="23">
        <v>1.7</v>
      </c>
      <c r="AA501" s="23">
        <v>1.7</v>
      </c>
      <c r="AB501" s="23">
        <v>2.5</v>
      </c>
      <c r="AC501" s="23">
        <v>1.2</v>
      </c>
      <c r="AD501" s="23">
        <v>5.2</v>
      </c>
      <c r="AE501" s="23">
        <v>3.6</v>
      </c>
      <c r="AF501" s="23">
        <v>6.4</v>
      </c>
      <c r="AG501" s="23">
        <v>9.4</v>
      </c>
      <c r="AH501" s="23">
        <v>12.6</v>
      </c>
      <c r="AI501" s="23">
        <v>6.9</v>
      </c>
      <c r="AJ501" s="23">
        <v>22.4</v>
      </c>
      <c r="AK501" s="23">
        <v>0.9</v>
      </c>
      <c r="AL501" s="23">
        <v>38.6</v>
      </c>
      <c r="AM501" s="23">
        <v>9.6999999999999993</v>
      </c>
      <c r="AN501" s="23">
        <v>12.4</v>
      </c>
      <c r="AO501" s="23">
        <v>7.6</v>
      </c>
      <c r="AP501" s="23">
        <v>0.4</v>
      </c>
      <c r="AQ501" s="23">
        <v>0.9</v>
      </c>
      <c r="AR501" s="23">
        <v>0</v>
      </c>
      <c r="AS501" s="23">
        <v>83.1</v>
      </c>
      <c r="AT501" s="23">
        <v>84.7</v>
      </c>
      <c r="AU501" s="23">
        <v>81.900000000000006</v>
      </c>
    </row>
    <row r="502" spans="1:47" ht="15" x14ac:dyDescent="0.35">
      <c r="A502" s="13" t="s">
        <v>1618</v>
      </c>
      <c r="B502" s="45" t="s">
        <v>488</v>
      </c>
      <c r="C502" s="23">
        <v>8</v>
      </c>
      <c r="D502" s="23">
        <v>2.8</v>
      </c>
      <c r="E502" s="23">
        <v>11.1</v>
      </c>
      <c r="F502" s="23">
        <v>61.4</v>
      </c>
      <c r="G502" s="23">
        <v>33.5</v>
      </c>
      <c r="H502" s="23">
        <v>77.8</v>
      </c>
      <c r="I502" s="23">
        <v>1.7</v>
      </c>
      <c r="J502" s="23">
        <v>2.4</v>
      </c>
      <c r="K502" s="23">
        <v>1.3</v>
      </c>
      <c r="L502" s="23">
        <v>21.7</v>
      </c>
      <c r="M502" s="23">
        <v>15.1</v>
      </c>
      <c r="N502" s="23">
        <v>25.6</v>
      </c>
      <c r="O502" s="23">
        <v>38.299999999999997</v>
      </c>
      <c r="P502" s="23">
        <v>24.5</v>
      </c>
      <c r="Q502" s="23">
        <v>46.4</v>
      </c>
      <c r="R502" s="23">
        <v>4.5</v>
      </c>
      <c r="S502" s="23">
        <v>5.9</v>
      </c>
      <c r="T502" s="23">
        <v>3.7</v>
      </c>
      <c r="U502" s="23">
        <v>12.3</v>
      </c>
      <c r="V502" s="23">
        <v>2.8</v>
      </c>
      <c r="W502" s="23">
        <v>17.899999999999999</v>
      </c>
      <c r="X502" s="23">
        <v>1.5</v>
      </c>
      <c r="Y502" s="23">
        <v>1.3</v>
      </c>
      <c r="Z502" s="23">
        <v>1.7</v>
      </c>
      <c r="AA502" s="23">
        <v>0.1</v>
      </c>
      <c r="AB502" s="23">
        <v>0</v>
      </c>
      <c r="AC502" s="23">
        <v>0.2</v>
      </c>
      <c r="AD502" s="23">
        <v>2.2999999999999998</v>
      </c>
      <c r="AE502" s="23">
        <v>0</v>
      </c>
      <c r="AF502" s="23">
        <v>3.6</v>
      </c>
      <c r="AG502" s="23">
        <v>15.7</v>
      </c>
      <c r="AH502" s="23">
        <v>8.3000000000000007</v>
      </c>
      <c r="AI502" s="23">
        <v>20.100000000000001</v>
      </c>
      <c r="AJ502" s="23">
        <v>18.100000000000001</v>
      </c>
      <c r="AK502" s="23">
        <v>0.3</v>
      </c>
      <c r="AL502" s="23">
        <v>28.6</v>
      </c>
      <c r="AM502" s="23">
        <v>12.8</v>
      </c>
      <c r="AN502" s="23">
        <v>15.3</v>
      </c>
      <c r="AO502" s="23">
        <v>11.3</v>
      </c>
      <c r="AP502" s="23">
        <v>0.7</v>
      </c>
      <c r="AQ502" s="23">
        <v>0.5</v>
      </c>
      <c r="AR502" s="23">
        <v>0.8</v>
      </c>
      <c r="AS502" s="23">
        <v>80.900000000000006</v>
      </c>
      <c r="AT502" s="23">
        <v>78.099999999999994</v>
      </c>
      <c r="AU502" s="23">
        <v>82.6</v>
      </c>
    </row>
    <row r="503" spans="1:47" ht="15" x14ac:dyDescent="0.35">
      <c r="A503" s="13" t="s">
        <v>1619</v>
      </c>
      <c r="B503" s="45" t="s">
        <v>489</v>
      </c>
      <c r="C503" s="23">
        <v>12.4</v>
      </c>
      <c r="D503" s="23">
        <v>6.5</v>
      </c>
      <c r="E503" s="23">
        <v>14.8</v>
      </c>
      <c r="F503" s="23">
        <v>70.8</v>
      </c>
      <c r="G503" s="23">
        <v>51.6</v>
      </c>
      <c r="H503" s="23">
        <v>78.599999999999994</v>
      </c>
      <c r="I503" s="23">
        <v>1.1000000000000001</v>
      </c>
      <c r="J503" s="23">
        <v>1</v>
      </c>
      <c r="K503" s="23">
        <v>1.1000000000000001</v>
      </c>
      <c r="L503" s="23">
        <v>2.6</v>
      </c>
      <c r="M503" s="23">
        <v>2</v>
      </c>
      <c r="N503" s="23">
        <v>2.8</v>
      </c>
      <c r="O503" s="23">
        <v>40.9</v>
      </c>
      <c r="P503" s="23">
        <v>26.4</v>
      </c>
      <c r="Q503" s="23">
        <v>46.7</v>
      </c>
      <c r="R503" s="23">
        <v>4.8</v>
      </c>
      <c r="S503" s="23">
        <v>6.5</v>
      </c>
      <c r="T503" s="23">
        <v>4.0999999999999996</v>
      </c>
      <c r="U503" s="23">
        <v>5.3</v>
      </c>
      <c r="V503" s="23">
        <v>5.5</v>
      </c>
      <c r="W503" s="23">
        <v>5.3</v>
      </c>
      <c r="X503" s="23">
        <v>1.7</v>
      </c>
      <c r="Y503" s="23">
        <v>1.7</v>
      </c>
      <c r="Z503" s="23">
        <v>1.7</v>
      </c>
      <c r="AA503" s="23">
        <v>2.5</v>
      </c>
      <c r="AB503" s="23">
        <v>2</v>
      </c>
      <c r="AC503" s="23">
        <v>2.6</v>
      </c>
      <c r="AD503" s="23">
        <v>4.7</v>
      </c>
      <c r="AE503" s="23">
        <v>0.7</v>
      </c>
      <c r="AF503" s="23">
        <v>6.3</v>
      </c>
      <c r="AG503" s="23">
        <v>13.1</v>
      </c>
      <c r="AH503" s="23">
        <v>8.5</v>
      </c>
      <c r="AI503" s="23">
        <v>15</v>
      </c>
      <c r="AJ503" s="23">
        <v>19.2</v>
      </c>
      <c r="AK503" s="23">
        <v>1.2</v>
      </c>
      <c r="AL503" s="23">
        <v>26.5</v>
      </c>
      <c r="AM503" s="23">
        <v>11.8</v>
      </c>
      <c r="AN503" s="23">
        <v>13.2</v>
      </c>
      <c r="AO503" s="23">
        <v>11.3</v>
      </c>
      <c r="AP503" s="23">
        <v>0.8</v>
      </c>
      <c r="AQ503" s="23">
        <v>0.5</v>
      </c>
      <c r="AR503" s="23">
        <v>0.9</v>
      </c>
      <c r="AS503" s="23">
        <v>86.4</v>
      </c>
      <c r="AT503" s="23">
        <v>82</v>
      </c>
      <c r="AU503" s="23">
        <v>88.1</v>
      </c>
    </row>
    <row r="504" spans="1:47" ht="15" x14ac:dyDescent="0.35">
      <c r="A504" s="13" t="s">
        <v>1620</v>
      </c>
      <c r="B504" s="45" t="s">
        <v>490</v>
      </c>
      <c r="C504" s="23">
        <v>9.9</v>
      </c>
      <c r="D504" s="23">
        <v>6.1</v>
      </c>
      <c r="E504" s="23">
        <v>11.7</v>
      </c>
      <c r="F504" s="23">
        <v>64.5</v>
      </c>
      <c r="G504" s="23">
        <v>47.1</v>
      </c>
      <c r="H504" s="23">
        <v>72.400000000000006</v>
      </c>
      <c r="I504" s="23">
        <v>1.9</v>
      </c>
      <c r="J504" s="23">
        <v>1</v>
      </c>
      <c r="K504" s="23">
        <v>2.2999999999999998</v>
      </c>
      <c r="L504" s="23">
        <v>2.5</v>
      </c>
      <c r="M504" s="23">
        <v>7.6</v>
      </c>
      <c r="N504" s="23">
        <v>0.2</v>
      </c>
      <c r="O504" s="23">
        <v>31.1</v>
      </c>
      <c r="P504" s="23">
        <v>26.2</v>
      </c>
      <c r="Q504" s="23">
        <v>33.299999999999997</v>
      </c>
      <c r="R504" s="23">
        <v>5.5</v>
      </c>
      <c r="S504" s="23">
        <v>7.7</v>
      </c>
      <c r="T504" s="23">
        <v>4.5</v>
      </c>
      <c r="U504" s="23">
        <v>2.2999999999999998</v>
      </c>
      <c r="V504" s="23">
        <v>1.3</v>
      </c>
      <c r="W504" s="23">
        <v>2.8</v>
      </c>
      <c r="X504" s="23">
        <v>2</v>
      </c>
      <c r="Y504" s="23">
        <v>1.8</v>
      </c>
      <c r="Z504" s="23">
        <v>2.1</v>
      </c>
      <c r="AA504" s="23">
        <v>0.8</v>
      </c>
      <c r="AB504" s="23">
        <v>0.2</v>
      </c>
      <c r="AC504" s="23">
        <v>1</v>
      </c>
      <c r="AD504" s="23">
        <v>5.5</v>
      </c>
      <c r="AE504" s="23">
        <v>0</v>
      </c>
      <c r="AF504" s="23">
        <v>8.1</v>
      </c>
      <c r="AG504" s="23">
        <v>17.100000000000001</v>
      </c>
      <c r="AH504" s="23">
        <v>15.3</v>
      </c>
      <c r="AI504" s="23">
        <v>18</v>
      </c>
      <c r="AJ504" s="23">
        <v>49.1</v>
      </c>
      <c r="AK504" s="23">
        <v>0.6</v>
      </c>
      <c r="AL504" s="23">
        <v>71.2</v>
      </c>
      <c r="AM504" s="23">
        <v>12</v>
      </c>
      <c r="AN504" s="23">
        <v>16.2</v>
      </c>
      <c r="AO504" s="23">
        <v>10.1</v>
      </c>
      <c r="AP504" s="23">
        <v>1.3</v>
      </c>
      <c r="AQ504" s="23">
        <v>1.3</v>
      </c>
      <c r="AR504" s="23">
        <v>1.2</v>
      </c>
      <c r="AS504" s="23">
        <v>76.5</v>
      </c>
      <c r="AT504" s="23">
        <v>72.7</v>
      </c>
      <c r="AU504" s="23">
        <v>78.3</v>
      </c>
    </row>
    <row r="505" spans="1:47" ht="15" x14ac:dyDescent="0.35">
      <c r="A505" s="13" t="s">
        <v>1621</v>
      </c>
      <c r="B505" s="45" t="s">
        <v>491</v>
      </c>
      <c r="C505" s="23">
        <v>9.5</v>
      </c>
      <c r="D505" s="23">
        <v>10.199999999999999</v>
      </c>
      <c r="E505" s="23">
        <v>9.1999999999999993</v>
      </c>
      <c r="F505" s="23">
        <v>69</v>
      </c>
      <c r="G505" s="23">
        <v>50</v>
      </c>
      <c r="H505" s="23">
        <v>77.2</v>
      </c>
      <c r="I505" s="23">
        <v>1.8</v>
      </c>
      <c r="J505" s="23">
        <v>1.7</v>
      </c>
      <c r="K505" s="23">
        <v>1.9</v>
      </c>
      <c r="L505" s="23">
        <v>13</v>
      </c>
      <c r="M505" s="23">
        <v>0.8</v>
      </c>
      <c r="N505" s="23">
        <v>18.2</v>
      </c>
      <c r="O505" s="23">
        <v>29.5</v>
      </c>
      <c r="P505" s="23">
        <v>26</v>
      </c>
      <c r="Q505" s="23">
        <v>31</v>
      </c>
      <c r="R505" s="23">
        <v>9.3000000000000007</v>
      </c>
      <c r="S505" s="23">
        <v>15.5</v>
      </c>
      <c r="T505" s="23">
        <v>6.6</v>
      </c>
      <c r="U505" s="23">
        <v>3.2</v>
      </c>
      <c r="V505" s="23">
        <v>1.4</v>
      </c>
      <c r="W505" s="23">
        <v>4</v>
      </c>
      <c r="X505" s="23">
        <v>3.6</v>
      </c>
      <c r="Y505" s="23">
        <v>2.2000000000000002</v>
      </c>
      <c r="Z505" s="23">
        <v>4.2</v>
      </c>
      <c r="AA505" s="23">
        <v>0.8</v>
      </c>
      <c r="AB505" s="23">
        <v>0.3</v>
      </c>
      <c r="AC505" s="23">
        <v>1</v>
      </c>
      <c r="AD505" s="23">
        <v>4.8</v>
      </c>
      <c r="AE505" s="23">
        <v>1.1000000000000001</v>
      </c>
      <c r="AF505" s="23">
        <v>6.4</v>
      </c>
      <c r="AG505" s="23">
        <v>14.3</v>
      </c>
      <c r="AH505" s="23">
        <v>7.5</v>
      </c>
      <c r="AI505" s="23">
        <v>17.3</v>
      </c>
      <c r="AJ505" s="23">
        <v>52.5</v>
      </c>
      <c r="AK505" s="23">
        <v>0.8</v>
      </c>
      <c r="AL505" s="23">
        <v>74.900000000000006</v>
      </c>
      <c r="AM505" s="23">
        <v>9.1999999999999993</v>
      </c>
      <c r="AN505" s="23">
        <v>10.5</v>
      </c>
      <c r="AO505" s="23">
        <v>8.6</v>
      </c>
      <c r="AP505" s="23">
        <v>4.4000000000000004</v>
      </c>
      <c r="AQ505" s="23">
        <v>1.4</v>
      </c>
      <c r="AR505" s="23">
        <v>5.6</v>
      </c>
      <c r="AS505" s="23">
        <v>92.3</v>
      </c>
      <c r="AT505" s="23">
        <v>84.8</v>
      </c>
      <c r="AU505" s="23">
        <v>95.6</v>
      </c>
    </row>
    <row r="506" spans="1:47" ht="15" x14ac:dyDescent="0.35">
      <c r="A506" s="13" t="s">
        <v>1622</v>
      </c>
      <c r="B506" s="45" t="s">
        <v>492</v>
      </c>
      <c r="C506" s="23">
        <v>13.7</v>
      </c>
      <c r="D506" s="23">
        <v>10.4</v>
      </c>
      <c r="E506" s="23">
        <v>15.2</v>
      </c>
      <c r="F506" s="23">
        <v>75.599999999999994</v>
      </c>
      <c r="G506" s="23">
        <v>55.8</v>
      </c>
      <c r="H506" s="23">
        <v>84.7</v>
      </c>
      <c r="I506" s="23">
        <v>1.4</v>
      </c>
      <c r="J506" s="23">
        <v>1.9</v>
      </c>
      <c r="K506" s="23">
        <v>1.2</v>
      </c>
      <c r="L506" s="23">
        <v>1.1000000000000001</v>
      </c>
      <c r="M506" s="23">
        <v>3.2</v>
      </c>
      <c r="N506" s="23">
        <v>0.1</v>
      </c>
      <c r="O506" s="23">
        <v>34.6</v>
      </c>
      <c r="P506" s="23">
        <v>42.5</v>
      </c>
      <c r="Q506" s="23">
        <v>30.9</v>
      </c>
      <c r="R506" s="23">
        <v>6.6</v>
      </c>
      <c r="S506" s="23">
        <v>15.9</v>
      </c>
      <c r="T506" s="23">
        <v>2.4</v>
      </c>
      <c r="U506" s="23">
        <v>10.199999999999999</v>
      </c>
      <c r="V506" s="23">
        <v>17.5</v>
      </c>
      <c r="W506" s="23">
        <v>6.8</v>
      </c>
      <c r="X506" s="23">
        <v>1.8</v>
      </c>
      <c r="Y506" s="23">
        <v>2.2999999999999998</v>
      </c>
      <c r="Z506" s="23">
        <v>1.6</v>
      </c>
      <c r="AA506" s="23">
        <v>1.7</v>
      </c>
      <c r="AB506" s="23">
        <v>1</v>
      </c>
      <c r="AC506" s="23">
        <v>2.1</v>
      </c>
      <c r="AD506" s="23">
        <v>12.7</v>
      </c>
      <c r="AE506" s="23">
        <v>3.2</v>
      </c>
      <c r="AF506" s="23">
        <v>17.100000000000001</v>
      </c>
      <c r="AG506" s="23">
        <v>11.9</v>
      </c>
      <c r="AH506" s="23">
        <v>17.2</v>
      </c>
      <c r="AI506" s="23">
        <v>9.5</v>
      </c>
      <c r="AJ506" s="23">
        <v>57.5</v>
      </c>
      <c r="AK506" s="23">
        <v>1</v>
      </c>
      <c r="AL506" s="23">
        <v>83.4</v>
      </c>
      <c r="AM506" s="23">
        <v>8.3000000000000007</v>
      </c>
      <c r="AN506" s="23">
        <v>12</v>
      </c>
      <c r="AO506" s="23">
        <v>6.5</v>
      </c>
      <c r="AP506" s="23">
        <v>0.8</v>
      </c>
      <c r="AQ506" s="23">
        <v>1.3</v>
      </c>
      <c r="AR506" s="23">
        <v>0.6</v>
      </c>
      <c r="AS506" s="23">
        <v>88.1</v>
      </c>
      <c r="AT506" s="23">
        <v>79.2</v>
      </c>
      <c r="AU506" s="23">
        <v>92.1</v>
      </c>
    </row>
    <row r="507" spans="1:47" ht="15" x14ac:dyDescent="0.35">
      <c r="A507" s="13" t="s">
        <v>1623</v>
      </c>
      <c r="B507" s="45" t="s">
        <v>493</v>
      </c>
      <c r="C507" s="23">
        <v>10.4</v>
      </c>
      <c r="D507" s="23">
        <v>5</v>
      </c>
      <c r="E507" s="23">
        <v>11.3</v>
      </c>
      <c r="F507" s="23">
        <v>76.400000000000006</v>
      </c>
      <c r="G507" s="23">
        <v>38.299999999999997</v>
      </c>
      <c r="H507" s="23">
        <v>82.5</v>
      </c>
      <c r="I507" s="23">
        <v>1.7</v>
      </c>
      <c r="J507" s="23">
        <v>1.5</v>
      </c>
      <c r="K507" s="23">
        <v>1.7</v>
      </c>
      <c r="L507" s="23">
        <v>0.6</v>
      </c>
      <c r="M507" s="23">
        <v>0.4</v>
      </c>
      <c r="N507" s="23">
        <v>0.7</v>
      </c>
      <c r="O507" s="23">
        <v>75.400000000000006</v>
      </c>
      <c r="P507" s="23">
        <v>35.200000000000003</v>
      </c>
      <c r="Q507" s="23">
        <v>81.8</v>
      </c>
      <c r="R507" s="23">
        <v>3.6</v>
      </c>
      <c r="S507" s="23">
        <v>5.4</v>
      </c>
      <c r="T507" s="23">
        <v>3.3</v>
      </c>
      <c r="U507" s="23">
        <v>15.7</v>
      </c>
      <c r="V507" s="23">
        <v>4.2</v>
      </c>
      <c r="W507" s="23">
        <v>17.600000000000001</v>
      </c>
      <c r="X507" s="23">
        <v>6.1</v>
      </c>
      <c r="Y507" s="23">
        <v>0.8</v>
      </c>
      <c r="Z507" s="23">
        <v>7</v>
      </c>
      <c r="AA507" s="23">
        <v>0.5</v>
      </c>
      <c r="AB507" s="23">
        <v>1.1000000000000001</v>
      </c>
      <c r="AC507" s="23">
        <v>0.4</v>
      </c>
      <c r="AD507" s="23">
        <v>12</v>
      </c>
      <c r="AE507" s="23">
        <v>1.1000000000000001</v>
      </c>
      <c r="AF507" s="23">
        <v>13.8</v>
      </c>
      <c r="AG507" s="23">
        <v>10.6</v>
      </c>
      <c r="AH507" s="23">
        <v>12.6</v>
      </c>
      <c r="AI507" s="23">
        <v>10.3</v>
      </c>
      <c r="AJ507" s="23">
        <v>45.3</v>
      </c>
      <c r="AK507" s="23">
        <v>2.2999999999999998</v>
      </c>
      <c r="AL507" s="23">
        <v>52.3</v>
      </c>
      <c r="AM507" s="23">
        <v>13.9</v>
      </c>
      <c r="AN507" s="23">
        <v>22.2</v>
      </c>
      <c r="AO507" s="23">
        <v>12.5</v>
      </c>
      <c r="AP507" s="23">
        <v>0.2</v>
      </c>
      <c r="AQ507" s="23">
        <v>0.4</v>
      </c>
      <c r="AR507" s="23">
        <v>0.1</v>
      </c>
      <c r="AS507" s="23">
        <v>92.7</v>
      </c>
      <c r="AT507" s="23">
        <v>82.8</v>
      </c>
      <c r="AU507" s="23">
        <v>94.3</v>
      </c>
    </row>
    <row r="508" spans="1:47" ht="15" x14ac:dyDescent="0.35">
      <c r="A508" s="13" t="s">
        <v>1624</v>
      </c>
      <c r="B508" s="45" t="s">
        <v>494</v>
      </c>
      <c r="C508" s="23">
        <v>3.2</v>
      </c>
      <c r="D508" s="23">
        <v>2.2000000000000002</v>
      </c>
      <c r="E508" s="23">
        <v>4</v>
      </c>
      <c r="F508" s="23">
        <v>32.9</v>
      </c>
      <c r="G508" s="23">
        <v>24.7</v>
      </c>
      <c r="H508" s="23">
        <v>40</v>
      </c>
      <c r="I508" s="23">
        <v>1.9</v>
      </c>
      <c r="J508" s="23">
        <v>2.2999999999999998</v>
      </c>
      <c r="K508" s="23">
        <v>1.5</v>
      </c>
      <c r="L508" s="23">
        <v>4</v>
      </c>
      <c r="M508" s="23">
        <v>4.3</v>
      </c>
      <c r="N508" s="23">
        <v>3.8</v>
      </c>
      <c r="O508" s="23">
        <v>18.899999999999999</v>
      </c>
      <c r="P508" s="23">
        <v>17.5</v>
      </c>
      <c r="Q508" s="23">
        <v>20.100000000000001</v>
      </c>
      <c r="R508" s="23">
        <v>2.8</v>
      </c>
      <c r="S508" s="23">
        <v>3.3</v>
      </c>
      <c r="T508" s="23">
        <v>2.2999999999999998</v>
      </c>
      <c r="U508" s="23">
        <v>1.3</v>
      </c>
      <c r="V508" s="23">
        <v>0.9</v>
      </c>
      <c r="W508" s="23">
        <v>1.7</v>
      </c>
      <c r="X508" s="23">
        <v>1.5</v>
      </c>
      <c r="Y508" s="23">
        <v>1.4</v>
      </c>
      <c r="Z508" s="23">
        <v>1.7</v>
      </c>
      <c r="AA508" s="23">
        <v>0.3</v>
      </c>
      <c r="AB508" s="23">
        <v>0.2</v>
      </c>
      <c r="AC508" s="23">
        <v>0.4</v>
      </c>
      <c r="AD508" s="23">
        <v>0.4</v>
      </c>
      <c r="AE508" s="23">
        <v>0.1</v>
      </c>
      <c r="AF508" s="23">
        <v>0.7</v>
      </c>
      <c r="AG508" s="23">
        <v>13.3</v>
      </c>
      <c r="AH508" s="23">
        <v>11.2</v>
      </c>
      <c r="AI508" s="23">
        <v>15.2</v>
      </c>
      <c r="AJ508" s="23">
        <v>10.7</v>
      </c>
      <c r="AK508" s="23">
        <v>0.4</v>
      </c>
      <c r="AL508" s="23">
        <v>19.600000000000001</v>
      </c>
      <c r="AM508" s="23">
        <v>13.7</v>
      </c>
      <c r="AN508" s="23">
        <v>14</v>
      </c>
      <c r="AO508" s="23">
        <v>13.4</v>
      </c>
      <c r="AP508" s="23">
        <v>0.5</v>
      </c>
      <c r="AQ508" s="23">
        <v>0.4</v>
      </c>
      <c r="AR508" s="23">
        <v>0.5</v>
      </c>
      <c r="AS508" s="23">
        <v>70.400000000000006</v>
      </c>
      <c r="AT508" s="23">
        <v>69.8</v>
      </c>
      <c r="AU508" s="23">
        <v>70.900000000000006</v>
      </c>
    </row>
    <row r="509" spans="1:47" ht="15" x14ac:dyDescent="0.35">
      <c r="A509" s="13" t="s">
        <v>1625</v>
      </c>
      <c r="B509" s="45" t="s">
        <v>495</v>
      </c>
      <c r="C509" s="23">
        <v>9.6999999999999993</v>
      </c>
      <c r="D509" s="23">
        <v>5.0999999999999996</v>
      </c>
      <c r="E509" s="23">
        <v>15.3</v>
      </c>
      <c r="F509" s="23">
        <v>53.6</v>
      </c>
      <c r="G509" s="23">
        <v>38.299999999999997</v>
      </c>
      <c r="H509" s="23">
        <v>72.099999999999994</v>
      </c>
      <c r="I509" s="23">
        <v>1.4</v>
      </c>
      <c r="J509" s="23">
        <v>1.3</v>
      </c>
      <c r="K509" s="23">
        <v>1.5</v>
      </c>
      <c r="L509" s="23">
        <v>4.3</v>
      </c>
      <c r="M509" s="23">
        <v>4.0999999999999996</v>
      </c>
      <c r="N509" s="23">
        <v>4.5999999999999996</v>
      </c>
      <c r="O509" s="23">
        <v>21.3</v>
      </c>
      <c r="P509" s="23">
        <v>19.600000000000001</v>
      </c>
      <c r="Q509" s="23">
        <v>23.3</v>
      </c>
      <c r="R509" s="23">
        <v>5.3</v>
      </c>
      <c r="S509" s="23">
        <v>6.8</v>
      </c>
      <c r="T509" s="23">
        <v>3.5</v>
      </c>
      <c r="U509" s="23">
        <v>4.5999999999999996</v>
      </c>
      <c r="V509" s="23">
        <v>4.9000000000000004</v>
      </c>
      <c r="W509" s="23">
        <v>4.4000000000000004</v>
      </c>
      <c r="X509" s="23">
        <v>2.5</v>
      </c>
      <c r="Y509" s="23">
        <v>1.5</v>
      </c>
      <c r="Z509" s="23">
        <v>3.8</v>
      </c>
      <c r="AA509" s="23">
        <v>4</v>
      </c>
      <c r="AB509" s="23">
        <v>0.5</v>
      </c>
      <c r="AC509" s="23">
        <v>8.1999999999999993</v>
      </c>
      <c r="AD509" s="23">
        <v>4.8</v>
      </c>
      <c r="AE509" s="23">
        <v>0.3</v>
      </c>
      <c r="AF509" s="23">
        <v>10.1</v>
      </c>
      <c r="AG509" s="23">
        <v>12.4</v>
      </c>
      <c r="AH509" s="23">
        <v>11.7</v>
      </c>
      <c r="AI509" s="23">
        <v>13.3</v>
      </c>
      <c r="AJ509" s="23">
        <v>10</v>
      </c>
      <c r="AK509" s="23">
        <v>0.6</v>
      </c>
      <c r="AL509" s="23">
        <v>21.3</v>
      </c>
      <c r="AM509" s="23">
        <v>12.7</v>
      </c>
      <c r="AN509" s="23">
        <v>13.5</v>
      </c>
      <c r="AO509" s="23">
        <v>11.7</v>
      </c>
      <c r="AP509" s="23">
        <v>0.8</v>
      </c>
      <c r="AQ509" s="23">
        <v>0.6</v>
      </c>
      <c r="AR509" s="23">
        <v>1</v>
      </c>
      <c r="AS509" s="23">
        <v>80.2</v>
      </c>
      <c r="AT509" s="23">
        <v>76.400000000000006</v>
      </c>
      <c r="AU509" s="23">
        <v>84.8</v>
      </c>
    </row>
    <row r="510" spans="1:47" ht="15" x14ac:dyDescent="0.35">
      <c r="A510" s="13" t="s">
        <v>1626</v>
      </c>
      <c r="B510" s="45" t="s">
        <v>496</v>
      </c>
      <c r="C510" s="23">
        <v>26.8</v>
      </c>
      <c r="D510" s="23">
        <v>13.8</v>
      </c>
      <c r="E510" s="23">
        <v>37.4</v>
      </c>
      <c r="F510" s="23">
        <v>74.5</v>
      </c>
      <c r="G510" s="23">
        <v>53.3</v>
      </c>
      <c r="H510" s="23">
        <v>91.9</v>
      </c>
      <c r="I510" s="23">
        <v>1.3</v>
      </c>
      <c r="J510" s="23">
        <v>1.6</v>
      </c>
      <c r="K510" s="23">
        <v>1</v>
      </c>
      <c r="L510" s="23">
        <v>1.8</v>
      </c>
      <c r="M510" s="23">
        <v>2.4</v>
      </c>
      <c r="N510" s="23">
        <v>1.4</v>
      </c>
      <c r="O510" s="23">
        <v>34.6</v>
      </c>
      <c r="P510" s="23">
        <v>29.4</v>
      </c>
      <c r="Q510" s="23">
        <v>38.9</v>
      </c>
      <c r="R510" s="23">
        <v>3.1</v>
      </c>
      <c r="S510" s="23">
        <v>4.5</v>
      </c>
      <c r="T510" s="23">
        <v>1.9</v>
      </c>
      <c r="U510" s="23">
        <v>12.6</v>
      </c>
      <c r="V510" s="23">
        <v>2.4</v>
      </c>
      <c r="W510" s="23">
        <v>20.9</v>
      </c>
      <c r="X510" s="23">
        <v>3</v>
      </c>
      <c r="Y510" s="23">
        <v>1</v>
      </c>
      <c r="Z510" s="23">
        <v>4.7</v>
      </c>
      <c r="AA510" s="23">
        <v>8.1999999999999993</v>
      </c>
      <c r="AB510" s="23">
        <v>2.9</v>
      </c>
      <c r="AC510" s="23">
        <v>12.6</v>
      </c>
      <c r="AD510" s="23">
        <v>26.8</v>
      </c>
      <c r="AE510" s="23">
        <v>5.6</v>
      </c>
      <c r="AF510" s="23">
        <v>44.1</v>
      </c>
      <c r="AG510" s="23">
        <v>6.7</v>
      </c>
      <c r="AH510" s="23">
        <v>5.5</v>
      </c>
      <c r="AI510" s="23">
        <v>7.6</v>
      </c>
      <c r="AJ510" s="23">
        <v>42.1</v>
      </c>
      <c r="AK510" s="23">
        <v>3.2</v>
      </c>
      <c r="AL510" s="23">
        <v>74.099999999999994</v>
      </c>
      <c r="AM510" s="23">
        <v>10.3</v>
      </c>
      <c r="AN510" s="23">
        <v>12.5</v>
      </c>
      <c r="AO510" s="23">
        <v>8.4</v>
      </c>
      <c r="AP510" s="23">
        <v>0.6</v>
      </c>
      <c r="AQ510" s="23">
        <v>0.3</v>
      </c>
      <c r="AR510" s="23">
        <v>0.9</v>
      </c>
      <c r="AS510" s="23">
        <v>89.5</v>
      </c>
      <c r="AT510" s="23">
        <v>83.5</v>
      </c>
      <c r="AU510" s="23">
        <v>94.5</v>
      </c>
    </row>
    <row r="511" spans="1:47" ht="15" x14ac:dyDescent="0.35">
      <c r="A511" s="13" t="s">
        <v>1627</v>
      </c>
      <c r="B511" s="45" t="s">
        <v>497</v>
      </c>
      <c r="C511" s="23">
        <v>25.5</v>
      </c>
      <c r="D511" s="23">
        <v>13.5</v>
      </c>
      <c r="E511" s="23">
        <v>28.1</v>
      </c>
      <c r="F511" s="23">
        <v>84.7</v>
      </c>
      <c r="G511" s="23">
        <v>59.8</v>
      </c>
      <c r="H511" s="23">
        <v>90</v>
      </c>
      <c r="I511" s="23">
        <v>0.9</v>
      </c>
      <c r="J511" s="23">
        <v>1.1000000000000001</v>
      </c>
      <c r="K511" s="23">
        <v>0.9</v>
      </c>
      <c r="L511" s="23">
        <v>0.8</v>
      </c>
      <c r="M511" s="23">
        <v>0.3</v>
      </c>
      <c r="N511" s="23">
        <v>0.9</v>
      </c>
      <c r="O511" s="23">
        <v>27.4</v>
      </c>
      <c r="P511" s="23">
        <v>22.3</v>
      </c>
      <c r="Q511" s="23">
        <v>28.5</v>
      </c>
      <c r="R511" s="23">
        <v>3.3</v>
      </c>
      <c r="S511" s="23">
        <v>6.9</v>
      </c>
      <c r="T511" s="23">
        <v>2.6</v>
      </c>
      <c r="U511" s="23">
        <v>29</v>
      </c>
      <c r="V511" s="23">
        <v>9.6</v>
      </c>
      <c r="W511" s="23">
        <v>33.1</v>
      </c>
      <c r="X511" s="23">
        <v>2</v>
      </c>
      <c r="Y511" s="23">
        <v>0.8</v>
      </c>
      <c r="Z511" s="23">
        <v>2.2000000000000002</v>
      </c>
      <c r="AA511" s="23">
        <v>11</v>
      </c>
      <c r="AB511" s="23">
        <v>2.5</v>
      </c>
      <c r="AC511" s="23">
        <v>12.8</v>
      </c>
      <c r="AD511" s="23">
        <v>33.799999999999997</v>
      </c>
      <c r="AE511" s="23">
        <v>6.1</v>
      </c>
      <c r="AF511" s="23">
        <v>39.6</v>
      </c>
      <c r="AG511" s="23">
        <v>11.4</v>
      </c>
      <c r="AH511" s="23">
        <v>11.3</v>
      </c>
      <c r="AI511" s="23">
        <v>11.4</v>
      </c>
      <c r="AJ511" s="23">
        <v>68.5</v>
      </c>
      <c r="AK511" s="23">
        <v>4.4000000000000004</v>
      </c>
      <c r="AL511" s="23">
        <v>81.900000000000006</v>
      </c>
      <c r="AM511" s="23">
        <v>9.3000000000000007</v>
      </c>
      <c r="AN511" s="23">
        <v>10.5</v>
      </c>
      <c r="AO511" s="23">
        <v>9.1</v>
      </c>
      <c r="AP511" s="23">
        <v>1.7</v>
      </c>
      <c r="AQ511" s="23">
        <v>0.8</v>
      </c>
      <c r="AR511" s="23">
        <v>1.9</v>
      </c>
      <c r="AS511" s="23">
        <v>94.2</v>
      </c>
      <c r="AT511" s="23">
        <v>87.9</v>
      </c>
      <c r="AU511" s="23">
        <v>95.5</v>
      </c>
    </row>
    <row r="512" spans="1:47" ht="15" x14ac:dyDescent="0.35">
      <c r="A512" s="13" t="s">
        <v>1628</v>
      </c>
      <c r="B512" s="45" t="s">
        <v>374</v>
      </c>
      <c r="C512" s="23">
        <v>10.199999999999999</v>
      </c>
      <c r="D512" s="23">
        <v>5.8</v>
      </c>
      <c r="E512" s="23">
        <v>13.6</v>
      </c>
      <c r="F512" s="23">
        <v>57.5</v>
      </c>
      <c r="G512" s="23">
        <v>41.9</v>
      </c>
      <c r="H512" s="23">
        <v>69.400000000000006</v>
      </c>
      <c r="I512" s="23">
        <v>1.6</v>
      </c>
      <c r="J512" s="23">
        <v>1.2</v>
      </c>
      <c r="K512" s="23">
        <v>1.9</v>
      </c>
      <c r="L512" s="23">
        <v>3.5</v>
      </c>
      <c r="M512" s="23">
        <v>2.4</v>
      </c>
      <c r="N512" s="23">
        <v>4.3</v>
      </c>
      <c r="O512" s="23">
        <v>22.5</v>
      </c>
      <c r="P512" s="23">
        <v>21</v>
      </c>
      <c r="Q512" s="23">
        <v>23.7</v>
      </c>
      <c r="R512" s="23">
        <v>4.5</v>
      </c>
      <c r="S512" s="23">
        <v>6.6</v>
      </c>
      <c r="T512" s="23">
        <v>2.9</v>
      </c>
      <c r="U512" s="23">
        <v>3.3</v>
      </c>
      <c r="V512" s="23">
        <v>1.9</v>
      </c>
      <c r="W512" s="23">
        <v>4.3</v>
      </c>
      <c r="X512" s="23">
        <v>2.2000000000000002</v>
      </c>
      <c r="Y512" s="23">
        <v>1.8</v>
      </c>
      <c r="Z512" s="23">
        <v>2.5</v>
      </c>
      <c r="AA512" s="23">
        <v>2.1</v>
      </c>
      <c r="AB512" s="23">
        <v>1.4</v>
      </c>
      <c r="AC512" s="23">
        <v>2.6</v>
      </c>
      <c r="AD512" s="23">
        <v>2.5</v>
      </c>
      <c r="AE512" s="23">
        <v>0.7</v>
      </c>
      <c r="AF512" s="23">
        <v>3.9</v>
      </c>
      <c r="AG512" s="23">
        <v>15.3</v>
      </c>
      <c r="AH512" s="23">
        <v>12.6</v>
      </c>
      <c r="AI512" s="23">
        <v>17.399999999999999</v>
      </c>
      <c r="AJ512" s="23">
        <v>25.3</v>
      </c>
      <c r="AK512" s="23">
        <v>0.6</v>
      </c>
      <c r="AL512" s="23">
        <v>44</v>
      </c>
      <c r="AM512" s="23">
        <v>12.9</v>
      </c>
      <c r="AN512" s="23">
        <v>13.9</v>
      </c>
      <c r="AO512" s="23">
        <v>12.2</v>
      </c>
      <c r="AP512" s="23">
        <v>1.7</v>
      </c>
      <c r="AQ512" s="23">
        <v>1.4</v>
      </c>
      <c r="AR512" s="23">
        <v>1.9</v>
      </c>
      <c r="AS512" s="23">
        <v>81.900000000000006</v>
      </c>
      <c r="AT512" s="23">
        <v>80.2</v>
      </c>
      <c r="AU512" s="23">
        <v>83.1</v>
      </c>
    </row>
    <row r="513" spans="1:47" ht="15" x14ac:dyDescent="0.35">
      <c r="A513" s="13" t="s">
        <v>1629</v>
      </c>
      <c r="B513" s="45" t="s">
        <v>498</v>
      </c>
      <c r="C513" s="23">
        <v>9</v>
      </c>
      <c r="D513" s="23">
        <v>5.3</v>
      </c>
      <c r="E513" s="23">
        <v>10.8</v>
      </c>
      <c r="F513" s="23">
        <v>75.3</v>
      </c>
      <c r="G513" s="23">
        <v>53.4</v>
      </c>
      <c r="H513" s="23">
        <v>85.8</v>
      </c>
      <c r="I513" s="23">
        <v>1.6</v>
      </c>
      <c r="J513" s="23">
        <v>1.8</v>
      </c>
      <c r="K513" s="23">
        <v>1.5</v>
      </c>
      <c r="L513" s="23">
        <v>2.7</v>
      </c>
      <c r="M513" s="23">
        <v>2.7</v>
      </c>
      <c r="N513" s="23">
        <v>2.7</v>
      </c>
      <c r="O513" s="23">
        <v>41.3</v>
      </c>
      <c r="P513" s="23">
        <v>32.6</v>
      </c>
      <c r="Q513" s="23">
        <v>45.4</v>
      </c>
      <c r="R513" s="23">
        <v>7.3</v>
      </c>
      <c r="S513" s="23">
        <v>11.2</v>
      </c>
      <c r="T513" s="23">
        <v>5.5</v>
      </c>
      <c r="U513" s="23">
        <v>12.7</v>
      </c>
      <c r="V513" s="23">
        <v>1.2</v>
      </c>
      <c r="W513" s="23">
        <v>18.2</v>
      </c>
      <c r="X513" s="23">
        <v>2.8</v>
      </c>
      <c r="Y513" s="23">
        <v>1.7</v>
      </c>
      <c r="Z513" s="23">
        <v>3.2</v>
      </c>
      <c r="AA513" s="23">
        <v>0.4</v>
      </c>
      <c r="AB513" s="23">
        <v>0.6</v>
      </c>
      <c r="AC513" s="23">
        <v>0.3</v>
      </c>
      <c r="AD513" s="23">
        <v>2.2000000000000002</v>
      </c>
      <c r="AE513" s="23">
        <v>0.1</v>
      </c>
      <c r="AF513" s="23">
        <v>3.2</v>
      </c>
      <c r="AG513" s="23">
        <v>18.2</v>
      </c>
      <c r="AH513" s="23">
        <v>13.3</v>
      </c>
      <c r="AI513" s="23">
        <v>20.6</v>
      </c>
      <c r="AJ513" s="23">
        <v>24.5</v>
      </c>
      <c r="AK513" s="23">
        <v>0.4</v>
      </c>
      <c r="AL513" s="23">
        <v>35.9</v>
      </c>
      <c r="AM513" s="23">
        <v>10.3</v>
      </c>
      <c r="AN513" s="23">
        <v>11.2</v>
      </c>
      <c r="AO513" s="23">
        <v>9.9</v>
      </c>
      <c r="AP513" s="23">
        <v>1</v>
      </c>
      <c r="AQ513" s="23">
        <v>0.8</v>
      </c>
      <c r="AR513" s="23">
        <v>1.2</v>
      </c>
      <c r="AS513" s="23">
        <v>67.7</v>
      </c>
      <c r="AT513" s="23">
        <v>66.8</v>
      </c>
      <c r="AU513" s="23">
        <v>68.099999999999994</v>
      </c>
    </row>
    <row r="514" spans="1:47" ht="15" x14ac:dyDescent="0.35">
      <c r="A514" s="13" t="s">
        <v>1630</v>
      </c>
      <c r="B514" s="45" t="s">
        <v>499</v>
      </c>
      <c r="C514" s="23">
        <v>14.3</v>
      </c>
      <c r="D514" s="23">
        <v>6</v>
      </c>
      <c r="E514" s="23">
        <v>17.2</v>
      </c>
      <c r="F514" s="23">
        <v>74.8</v>
      </c>
      <c r="G514" s="23">
        <v>43.7</v>
      </c>
      <c r="H514" s="23">
        <v>85.6</v>
      </c>
      <c r="I514" s="23">
        <v>1.4</v>
      </c>
      <c r="J514" s="23">
        <v>2.1</v>
      </c>
      <c r="K514" s="23">
        <v>1.2</v>
      </c>
      <c r="L514" s="23">
        <v>3.2</v>
      </c>
      <c r="M514" s="23">
        <v>1</v>
      </c>
      <c r="N514" s="23">
        <v>4</v>
      </c>
      <c r="O514" s="23">
        <v>35.4</v>
      </c>
      <c r="P514" s="23">
        <v>25.7</v>
      </c>
      <c r="Q514" s="23">
        <v>38.700000000000003</v>
      </c>
      <c r="R514" s="23">
        <v>6.4</v>
      </c>
      <c r="S514" s="23">
        <v>11.5</v>
      </c>
      <c r="T514" s="23">
        <v>4.5999999999999996</v>
      </c>
      <c r="U514" s="23">
        <v>17.7</v>
      </c>
      <c r="V514" s="23">
        <v>6.2</v>
      </c>
      <c r="W514" s="23">
        <v>21.7</v>
      </c>
      <c r="X514" s="23">
        <v>3.1</v>
      </c>
      <c r="Y514" s="23">
        <v>1.2</v>
      </c>
      <c r="Z514" s="23">
        <v>3.8</v>
      </c>
      <c r="AA514" s="23">
        <v>0.7</v>
      </c>
      <c r="AB514" s="23">
        <v>1.2</v>
      </c>
      <c r="AC514" s="23">
        <v>0.5</v>
      </c>
      <c r="AD514" s="23">
        <v>21.4</v>
      </c>
      <c r="AE514" s="23">
        <v>1.9</v>
      </c>
      <c r="AF514" s="23">
        <v>28.1</v>
      </c>
      <c r="AG514" s="23">
        <v>15.6</v>
      </c>
      <c r="AH514" s="23">
        <v>14.9</v>
      </c>
      <c r="AI514" s="23">
        <v>15.9</v>
      </c>
      <c r="AJ514" s="23">
        <v>34.9</v>
      </c>
      <c r="AK514" s="23">
        <v>1.4</v>
      </c>
      <c r="AL514" s="23">
        <v>46.5</v>
      </c>
      <c r="AM514" s="23">
        <v>11.4</v>
      </c>
      <c r="AN514" s="23">
        <v>13.2</v>
      </c>
      <c r="AO514" s="23">
        <v>10.8</v>
      </c>
      <c r="AP514" s="23">
        <v>1.4</v>
      </c>
      <c r="AQ514" s="23">
        <v>1</v>
      </c>
      <c r="AR514" s="23">
        <v>1.5</v>
      </c>
      <c r="AS514" s="23">
        <v>89</v>
      </c>
      <c r="AT514" s="23">
        <v>80.8</v>
      </c>
      <c r="AU514" s="23">
        <v>91.8</v>
      </c>
    </row>
    <row r="515" spans="1:47" ht="15" x14ac:dyDescent="0.35">
      <c r="A515" s="13" t="s">
        <v>1631</v>
      </c>
      <c r="B515" s="45" t="s">
        <v>500</v>
      </c>
      <c r="C515" s="23">
        <v>3.8</v>
      </c>
      <c r="D515" s="23">
        <v>3.5</v>
      </c>
      <c r="E515" s="23">
        <v>8.1</v>
      </c>
      <c r="F515" s="23">
        <v>33.6</v>
      </c>
      <c r="G515" s="23">
        <v>31.7</v>
      </c>
      <c r="H515" s="23">
        <v>56.3</v>
      </c>
      <c r="I515" s="23">
        <v>2.2000000000000002</v>
      </c>
      <c r="J515" s="23">
        <v>2.2000000000000002</v>
      </c>
      <c r="K515" s="23">
        <v>2.7</v>
      </c>
      <c r="L515" s="23">
        <v>5.6</v>
      </c>
      <c r="M515" s="23">
        <v>5.7</v>
      </c>
      <c r="N515" s="23">
        <v>4.4000000000000004</v>
      </c>
      <c r="O515" s="23">
        <v>17.7</v>
      </c>
      <c r="P515" s="23">
        <v>17.7</v>
      </c>
      <c r="Q515" s="23">
        <v>18.2</v>
      </c>
      <c r="R515" s="23">
        <v>7.4</v>
      </c>
      <c r="S515" s="23">
        <v>7.7</v>
      </c>
      <c r="T515" s="23">
        <v>3.9</v>
      </c>
      <c r="U515" s="23">
        <v>0.2</v>
      </c>
      <c r="V515" s="23">
        <v>0.1</v>
      </c>
      <c r="W515" s="23">
        <v>1</v>
      </c>
      <c r="X515" s="23">
        <v>2.9</v>
      </c>
      <c r="Y515" s="23">
        <v>3</v>
      </c>
      <c r="Z515" s="23">
        <v>2.6</v>
      </c>
      <c r="AA515" s="23">
        <v>0.2</v>
      </c>
      <c r="AB515" s="23">
        <v>0.1</v>
      </c>
      <c r="AC515" s="23">
        <v>0.7</v>
      </c>
      <c r="AD515" s="23">
        <v>0.1</v>
      </c>
      <c r="AE515" s="23">
        <v>0</v>
      </c>
      <c r="AF515" s="23">
        <v>0.9</v>
      </c>
      <c r="AG515" s="23">
        <v>17.7</v>
      </c>
      <c r="AH515" s="23">
        <v>17.2</v>
      </c>
      <c r="AI515" s="23">
        <v>22.6</v>
      </c>
      <c r="AJ515" s="23">
        <v>0.7</v>
      </c>
      <c r="AK515" s="23">
        <v>0.1</v>
      </c>
      <c r="AL515" s="23">
        <v>8.4</v>
      </c>
      <c r="AM515" s="23">
        <v>15.8</v>
      </c>
      <c r="AN515" s="23">
        <v>15.9</v>
      </c>
      <c r="AO515" s="23">
        <v>14.6</v>
      </c>
      <c r="AP515" s="23">
        <v>0.9</v>
      </c>
      <c r="AQ515" s="23">
        <v>0.9</v>
      </c>
      <c r="AR515" s="23">
        <v>1.2</v>
      </c>
      <c r="AS515" s="23">
        <v>62.2</v>
      </c>
      <c r="AT515" s="23">
        <v>61.8</v>
      </c>
      <c r="AU515" s="23">
        <v>67.599999999999994</v>
      </c>
    </row>
    <row r="516" spans="1:47" ht="15" x14ac:dyDescent="0.35">
      <c r="A516" s="13" t="s">
        <v>1632</v>
      </c>
      <c r="B516" s="45" t="s">
        <v>501</v>
      </c>
      <c r="C516" s="23">
        <v>15.8</v>
      </c>
      <c r="D516" s="23">
        <v>5.7</v>
      </c>
      <c r="E516" s="23">
        <v>19.3</v>
      </c>
      <c r="F516" s="23">
        <v>77.099999999999994</v>
      </c>
      <c r="G516" s="23">
        <v>45.9</v>
      </c>
      <c r="H516" s="23">
        <v>88</v>
      </c>
      <c r="I516" s="23">
        <v>0.8</v>
      </c>
      <c r="J516" s="23">
        <v>1.1000000000000001</v>
      </c>
      <c r="K516" s="23">
        <v>0.7</v>
      </c>
      <c r="L516" s="23">
        <v>2.4</v>
      </c>
      <c r="M516" s="23">
        <v>4.5999999999999996</v>
      </c>
      <c r="N516" s="23">
        <v>1.7</v>
      </c>
      <c r="O516" s="23">
        <v>40.5</v>
      </c>
      <c r="P516" s="23">
        <v>31.3</v>
      </c>
      <c r="Q516" s="23">
        <v>43.8</v>
      </c>
      <c r="R516" s="23">
        <v>2.9</v>
      </c>
      <c r="S516" s="23">
        <v>5.7</v>
      </c>
      <c r="T516" s="23">
        <v>1.9</v>
      </c>
      <c r="U516" s="23">
        <v>9.1999999999999993</v>
      </c>
      <c r="V516" s="23">
        <v>3.1</v>
      </c>
      <c r="W516" s="23">
        <v>11.3</v>
      </c>
      <c r="X516" s="23">
        <v>1.4</v>
      </c>
      <c r="Y516" s="23">
        <v>0.6</v>
      </c>
      <c r="Z516" s="23">
        <v>1.7</v>
      </c>
      <c r="AA516" s="23">
        <v>0.2</v>
      </c>
      <c r="AB516" s="23">
        <v>0.6</v>
      </c>
      <c r="AC516" s="23">
        <v>0.1</v>
      </c>
      <c r="AD516" s="23">
        <v>14.6</v>
      </c>
      <c r="AE516" s="23">
        <v>2</v>
      </c>
      <c r="AF516" s="23">
        <v>19</v>
      </c>
      <c r="AG516" s="23">
        <v>11.8</v>
      </c>
      <c r="AH516" s="23">
        <v>13.4</v>
      </c>
      <c r="AI516" s="23">
        <v>11.3</v>
      </c>
      <c r="AJ516" s="23">
        <v>26.1</v>
      </c>
      <c r="AK516" s="23">
        <v>0</v>
      </c>
      <c r="AL516" s="23">
        <v>35.200000000000003</v>
      </c>
      <c r="AM516" s="23">
        <v>10.6</v>
      </c>
      <c r="AN516" s="23">
        <v>12.3</v>
      </c>
      <c r="AO516" s="23">
        <v>10</v>
      </c>
      <c r="AP516" s="23">
        <v>0.5</v>
      </c>
      <c r="AQ516" s="23">
        <v>0.3</v>
      </c>
      <c r="AR516" s="23">
        <v>0.6</v>
      </c>
      <c r="AS516" s="23">
        <v>88.8</v>
      </c>
      <c r="AT516" s="23">
        <v>81.5</v>
      </c>
      <c r="AU516" s="23">
        <v>91.4</v>
      </c>
    </row>
    <row r="517" spans="1:47" ht="15" x14ac:dyDescent="0.35">
      <c r="A517" s="13" t="s">
        <v>1633</v>
      </c>
      <c r="B517" s="45" t="s">
        <v>502</v>
      </c>
      <c r="C517" s="23">
        <v>12.7</v>
      </c>
      <c r="D517" s="23">
        <v>8.4</v>
      </c>
      <c r="E517" s="23">
        <v>17.5</v>
      </c>
      <c r="F517" s="23">
        <v>72.400000000000006</v>
      </c>
      <c r="G517" s="23">
        <v>61.9</v>
      </c>
      <c r="H517" s="23">
        <v>84.1</v>
      </c>
      <c r="I517" s="23">
        <v>1.4</v>
      </c>
      <c r="J517" s="23">
        <v>1.1000000000000001</v>
      </c>
      <c r="K517" s="23">
        <v>1.7</v>
      </c>
      <c r="L517" s="23">
        <v>6.1</v>
      </c>
      <c r="M517" s="23">
        <v>9.4</v>
      </c>
      <c r="N517" s="23">
        <v>2.4</v>
      </c>
      <c r="O517" s="23">
        <v>34.700000000000003</v>
      </c>
      <c r="P517" s="23">
        <v>38.1</v>
      </c>
      <c r="Q517" s="23">
        <v>31</v>
      </c>
      <c r="R517" s="23">
        <v>9.6</v>
      </c>
      <c r="S517" s="23">
        <v>13.8</v>
      </c>
      <c r="T517" s="23">
        <v>4.9000000000000004</v>
      </c>
      <c r="U517" s="23">
        <v>7.8</v>
      </c>
      <c r="V517" s="23">
        <v>0.4</v>
      </c>
      <c r="W517" s="23">
        <v>16</v>
      </c>
      <c r="X517" s="23">
        <v>4.7</v>
      </c>
      <c r="Y517" s="23">
        <v>2.2000000000000002</v>
      </c>
      <c r="Z517" s="23">
        <v>7.3</v>
      </c>
      <c r="AA517" s="23">
        <v>1.8</v>
      </c>
      <c r="AB517" s="23">
        <v>0.6</v>
      </c>
      <c r="AC517" s="23">
        <v>3.1</v>
      </c>
      <c r="AD517" s="23">
        <v>15.7</v>
      </c>
      <c r="AE517" s="23">
        <v>2.2000000000000002</v>
      </c>
      <c r="AF517" s="23">
        <v>30.8</v>
      </c>
      <c r="AG517" s="23">
        <v>18</v>
      </c>
      <c r="AH517" s="23">
        <v>19</v>
      </c>
      <c r="AI517" s="23">
        <v>16.899999999999999</v>
      </c>
      <c r="AJ517" s="23">
        <v>35.799999999999997</v>
      </c>
      <c r="AK517" s="23">
        <v>0.5</v>
      </c>
      <c r="AL517" s="23">
        <v>75.099999999999994</v>
      </c>
      <c r="AM517" s="23">
        <v>11.7</v>
      </c>
      <c r="AN517" s="23">
        <v>11.1</v>
      </c>
      <c r="AO517" s="23">
        <v>12.4</v>
      </c>
      <c r="AP517" s="23">
        <v>2.2999999999999998</v>
      </c>
      <c r="AQ517" s="23">
        <v>1.2</v>
      </c>
      <c r="AR517" s="23">
        <v>3.5</v>
      </c>
      <c r="AS517" s="23">
        <v>88.2</v>
      </c>
      <c r="AT517" s="23">
        <v>84</v>
      </c>
      <c r="AU517" s="23">
        <v>93</v>
      </c>
    </row>
    <row r="518" spans="1:47" ht="15" x14ac:dyDescent="0.35">
      <c r="A518" s="13" t="s">
        <v>1634</v>
      </c>
      <c r="B518" s="45" t="s">
        <v>503</v>
      </c>
      <c r="C518" s="23">
        <v>2.7</v>
      </c>
      <c r="D518" s="23">
        <v>2.7</v>
      </c>
      <c r="E518" s="23">
        <v>7.7</v>
      </c>
      <c r="F518" s="23">
        <v>27.4</v>
      </c>
      <c r="G518" s="23">
        <v>26.9</v>
      </c>
      <c r="H518" s="23">
        <v>58.5</v>
      </c>
      <c r="I518" s="23">
        <v>2.2999999999999998</v>
      </c>
      <c r="J518" s="23">
        <v>2.2999999999999998</v>
      </c>
      <c r="K518" s="23">
        <v>2.8</v>
      </c>
      <c r="L518" s="23">
        <v>7.4</v>
      </c>
      <c r="M518" s="23">
        <v>7.4</v>
      </c>
      <c r="N518" s="23">
        <v>2.4</v>
      </c>
      <c r="O518" s="23">
        <v>18.899999999999999</v>
      </c>
      <c r="P518" s="23">
        <v>18.899999999999999</v>
      </c>
      <c r="Q518" s="23">
        <v>20.2</v>
      </c>
      <c r="R518" s="23">
        <v>5.8</v>
      </c>
      <c r="S518" s="23">
        <v>5.8</v>
      </c>
      <c r="T518" s="23">
        <v>3.4</v>
      </c>
      <c r="U518" s="23">
        <v>0.3</v>
      </c>
      <c r="V518" s="23">
        <v>0.2</v>
      </c>
      <c r="W518" s="23">
        <v>2.8</v>
      </c>
      <c r="X518" s="23">
        <v>3.2</v>
      </c>
      <c r="Y518" s="23">
        <v>3.2</v>
      </c>
      <c r="Z518" s="23">
        <v>3.5</v>
      </c>
      <c r="AA518" s="23">
        <v>0.1</v>
      </c>
      <c r="AB518" s="23">
        <v>0.1</v>
      </c>
      <c r="AC518" s="23">
        <v>0.4</v>
      </c>
      <c r="AD518" s="23">
        <v>0.1</v>
      </c>
      <c r="AE518" s="23">
        <v>0.1</v>
      </c>
      <c r="AF518" s="23">
        <v>0.9</v>
      </c>
      <c r="AG518" s="23">
        <v>17.399999999999999</v>
      </c>
      <c r="AH518" s="23">
        <v>17.3</v>
      </c>
      <c r="AI518" s="23">
        <v>21.6</v>
      </c>
      <c r="AJ518" s="23">
        <v>1.3</v>
      </c>
      <c r="AK518" s="23">
        <v>0.4</v>
      </c>
      <c r="AL518" s="23">
        <v>57.1</v>
      </c>
      <c r="AM518" s="23">
        <v>16.7</v>
      </c>
      <c r="AN518" s="23">
        <v>16.7</v>
      </c>
      <c r="AO518" s="23">
        <v>14.9</v>
      </c>
      <c r="AP518" s="23">
        <v>0.6</v>
      </c>
      <c r="AQ518" s="23">
        <v>0.5</v>
      </c>
      <c r="AR518" s="23">
        <v>2.1</v>
      </c>
      <c r="AS518" s="23">
        <v>66.3</v>
      </c>
      <c r="AT518" s="23">
        <v>66.3</v>
      </c>
      <c r="AU518" s="23">
        <v>67.5</v>
      </c>
    </row>
    <row r="519" spans="1:47" ht="15" x14ac:dyDescent="0.35">
      <c r="A519" s="13" t="s">
        <v>1635</v>
      </c>
      <c r="B519" s="45" t="s">
        <v>75</v>
      </c>
      <c r="C519" s="23">
        <v>19.3</v>
      </c>
      <c r="D519" s="23">
        <v>17.600000000000001</v>
      </c>
      <c r="E519" s="23">
        <v>22.8</v>
      </c>
      <c r="F519" s="23">
        <v>71.2</v>
      </c>
      <c r="G519" s="23">
        <v>64.8</v>
      </c>
      <c r="H519" s="23">
        <v>84.3</v>
      </c>
      <c r="I519" s="23">
        <v>0.7</v>
      </c>
      <c r="J519" s="23">
        <v>0.9</v>
      </c>
      <c r="K519" s="23">
        <v>0.4</v>
      </c>
      <c r="L519" s="23">
        <v>0.8</v>
      </c>
      <c r="M519" s="23">
        <v>1</v>
      </c>
      <c r="N519" s="23">
        <v>0.4</v>
      </c>
      <c r="O519" s="23">
        <v>40.1</v>
      </c>
      <c r="P519" s="23">
        <v>38.700000000000003</v>
      </c>
      <c r="Q519" s="23">
        <v>43.1</v>
      </c>
      <c r="R519" s="23">
        <v>9.4</v>
      </c>
      <c r="S519" s="23">
        <v>11.7</v>
      </c>
      <c r="T519" s="23">
        <v>4.5999999999999996</v>
      </c>
      <c r="U519" s="23">
        <v>5.3</v>
      </c>
      <c r="V519" s="23">
        <v>2.1</v>
      </c>
      <c r="W519" s="23">
        <v>12.1</v>
      </c>
      <c r="X519" s="23">
        <v>1.2</v>
      </c>
      <c r="Y519" s="23">
        <v>1.4</v>
      </c>
      <c r="Z519" s="23">
        <v>0.7</v>
      </c>
      <c r="AA519" s="23">
        <v>0.9</v>
      </c>
      <c r="AB519" s="23">
        <v>1.2</v>
      </c>
      <c r="AC519" s="23">
        <v>0.4</v>
      </c>
      <c r="AD519" s="23">
        <v>2.4</v>
      </c>
      <c r="AE519" s="23">
        <v>2.1</v>
      </c>
      <c r="AF519" s="23">
        <v>3.2</v>
      </c>
      <c r="AG519" s="23">
        <v>9.3000000000000007</v>
      </c>
      <c r="AH519" s="23">
        <v>9.1999999999999993</v>
      </c>
      <c r="AI519" s="23">
        <v>9.6</v>
      </c>
      <c r="AJ519" s="23">
        <v>23.7</v>
      </c>
      <c r="AK519" s="23">
        <v>0.3</v>
      </c>
      <c r="AL519" s="23">
        <v>71.900000000000006</v>
      </c>
      <c r="AM519" s="23">
        <v>10</v>
      </c>
      <c r="AN519" s="23">
        <v>11.4</v>
      </c>
      <c r="AO519" s="23">
        <v>7.1</v>
      </c>
      <c r="AP519" s="23">
        <v>0.5</v>
      </c>
      <c r="AQ519" s="23">
        <v>0.5</v>
      </c>
      <c r="AR519" s="23">
        <v>0.4</v>
      </c>
      <c r="AS519" s="23">
        <v>82.3</v>
      </c>
      <c r="AT519" s="23">
        <v>80</v>
      </c>
      <c r="AU519" s="23">
        <v>87.2</v>
      </c>
    </row>
    <row r="520" spans="1:47" ht="15" x14ac:dyDescent="0.35">
      <c r="A520" s="13" t="s">
        <v>1636</v>
      </c>
      <c r="B520" s="45" t="s">
        <v>504</v>
      </c>
      <c r="C520" s="23">
        <v>6.9</v>
      </c>
      <c r="D520" s="23">
        <v>5.2</v>
      </c>
      <c r="E520" s="23">
        <v>8.9</v>
      </c>
      <c r="F520" s="23">
        <v>55.7</v>
      </c>
      <c r="G520" s="23">
        <v>44.4</v>
      </c>
      <c r="H520" s="23">
        <v>69.099999999999994</v>
      </c>
      <c r="I520" s="23">
        <v>3.2</v>
      </c>
      <c r="J520" s="23">
        <v>2.2000000000000002</v>
      </c>
      <c r="K520" s="23">
        <v>4.3</v>
      </c>
      <c r="L520" s="23">
        <v>1.8</v>
      </c>
      <c r="M520" s="23">
        <v>2.4</v>
      </c>
      <c r="N520" s="23">
        <v>1.1000000000000001</v>
      </c>
      <c r="O520" s="23">
        <v>21.4</v>
      </c>
      <c r="P520" s="23">
        <v>20.3</v>
      </c>
      <c r="Q520" s="23">
        <v>22.6</v>
      </c>
      <c r="R520" s="23">
        <v>6.5</v>
      </c>
      <c r="S520" s="23">
        <v>8.1</v>
      </c>
      <c r="T520" s="23">
        <v>4.5999999999999996</v>
      </c>
      <c r="U520" s="23">
        <v>0.8</v>
      </c>
      <c r="V520" s="23">
        <v>0.5</v>
      </c>
      <c r="W520" s="23">
        <v>1.1000000000000001</v>
      </c>
      <c r="X520" s="23">
        <v>2.5</v>
      </c>
      <c r="Y520" s="23">
        <v>1.6</v>
      </c>
      <c r="Z520" s="23">
        <v>3.4</v>
      </c>
      <c r="AA520" s="23">
        <v>0.2</v>
      </c>
      <c r="AB520" s="23">
        <v>0.2</v>
      </c>
      <c r="AC520" s="23">
        <v>0.2</v>
      </c>
      <c r="AD520" s="23">
        <v>0.4</v>
      </c>
      <c r="AE520" s="23">
        <v>0</v>
      </c>
      <c r="AF520" s="23">
        <v>0.9</v>
      </c>
      <c r="AG520" s="23">
        <v>18.2</v>
      </c>
      <c r="AH520" s="23">
        <v>15.4</v>
      </c>
      <c r="AI520" s="23">
        <v>21.6</v>
      </c>
      <c r="AJ520" s="23">
        <v>1</v>
      </c>
      <c r="AK520" s="23">
        <v>0</v>
      </c>
      <c r="AL520" s="23">
        <v>2.2000000000000002</v>
      </c>
      <c r="AM520" s="23">
        <v>13.9</v>
      </c>
      <c r="AN520" s="23">
        <v>12.9</v>
      </c>
      <c r="AO520" s="23">
        <v>15</v>
      </c>
      <c r="AP520" s="23">
        <v>1.6</v>
      </c>
      <c r="AQ520" s="23">
        <v>0.4</v>
      </c>
      <c r="AR520" s="23">
        <v>3</v>
      </c>
      <c r="AS520" s="23">
        <v>67.400000000000006</v>
      </c>
      <c r="AT520" s="23">
        <v>66.2</v>
      </c>
      <c r="AU520" s="23">
        <v>68.900000000000006</v>
      </c>
    </row>
    <row r="521" spans="1:47" ht="15" x14ac:dyDescent="0.35">
      <c r="A521" s="13" t="s">
        <v>1637</v>
      </c>
      <c r="B521" s="45" t="s">
        <v>505</v>
      </c>
      <c r="C521" s="23">
        <v>9.1</v>
      </c>
      <c r="D521" s="23">
        <v>6.2</v>
      </c>
      <c r="E521" s="23">
        <v>10.8</v>
      </c>
      <c r="F521" s="23">
        <v>47.3</v>
      </c>
      <c r="G521" s="23">
        <v>31.8</v>
      </c>
      <c r="H521" s="23">
        <v>56.3</v>
      </c>
      <c r="I521" s="23">
        <v>2</v>
      </c>
      <c r="J521" s="23">
        <v>2.1</v>
      </c>
      <c r="K521" s="23">
        <v>2</v>
      </c>
      <c r="L521" s="23">
        <v>2</v>
      </c>
      <c r="M521" s="23">
        <v>2.8</v>
      </c>
      <c r="N521" s="23">
        <v>1.5</v>
      </c>
      <c r="O521" s="23">
        <v>32.9</v>
      </c>
      <c r="P521" s="23">
        <v>33.5</v>
      </c>
      <c r="Q521" s="23">
        <v>32.5</v>
      </c>
      <c r="R521" s="23">
        <v>4.5999999999999996</v>
      </c>
      <c r="S521" s="23">
        <v>7.8</v>
      </c>
      <c r="T521" s="23">
        <v>2.7</v>
      </c>
      <c r="U521" s="23">
        <v>1.8</v>
      </c>
      <c r="V521" s="23">
        <v>2.5</v>
      </c>
      <c r="W521" s="23">
        <v>1.3</v>
      </c>
      <c r="X521" s="23">
        <v>2.6</v>
      </c>
      <c r="Y521" s="23">
        <v>1.2</v>
      </c>
      <c r="Z521" s="23">
        <v>3.3</v>
      </c>
      <c r="AA521" s="23">
        <v>2.5</v>
      </c>
      <c r="AB521" s="23">
        <v>1.7</v>
      </c>
      <c r="AC521" s="23">
        <v>3</v>
      </c>
      <c r="AD521" s="23">
        <v>2.9</v>
      </c>
      <c r="AE521" s="23">
        <v>1.8</v>
      </c>
      <c r="AF521" s="23">
        <v>3.5</v>
      </c>
      <c r="AG521" s="23">
        <v>12</v>
      </c>
      <c r="AH521" s="23">
        <v>13.4</v>
      </c>
      <c r="AI521" s="23">
        <v>11.2</v>
      </c>
      <c r="AJ521" s="23">
        <v>24.6</v>
      </c>
      <c r="AK521" s="23">
        <v>0.7</v>
      </c>
      <c r="AL521" s="23">
        <v>38.5</v>
      </c>
      <c r="AM521" s="23">
        <v>16.600000000000001</v>
      </c>
      <c r="AN521" s="23">
        <v>21.6</v>
      </c>
      <c r="AO521" s="23">
        <v>13.7</v>
      </c>
      <c r="AP521" s="23">
        <v>0.4</v>
      </c>
      <c r="AQ521" s="23">
        <v>0.4</v>
      </c>
      <c r="AR521" s="23">
        <v>0.4</v>
      </c>
      <c r="AS521" s="23">
        <v>82.6</v>
      </c>
      <c r="AT521" s="23">
        <v>81.3</v>
      </c>
      <c r="AU521" s="23">
        <v>83.4</v>
      </c>
    </row>
    <row r="522" spans="1:47" ht="15" x14ac:dyDescent="0.35">
      <c r="A522" s="13" t="s">
        <v>1638</v>
      </c>
      <c r="B522" s="45" t="s">
        <v>506</v>
      </c>
      <c r="C522" s="23">
        <v>19.7</v>
      </c>
      <c r="D522" s="23">
        <v>12.4</v>
      </c>
      <c r="E522" s="23">
        <v>21.7</v>
      </c>
      <c r="F522" s="23">
        <v>73</v>
      </c>
      <c r="G522" s="23">
        <v>52.5</v>
      </c>
      <c r="H522" s="23">
        <v>78.599999999999994</v>
      </c>
      <c r="I522" s="23">
        <v>1</v>
      </c>
      <c r="J522" s="23">
        <v>0.4</v>
      </c>
      <c r="K522" s="23">
        <v>1.2</v>
      </c>
      <c r="L522" s="23">
        <v>0.5</v>
      </c>
      <c r="M522" s="23">
        <v>0.7</v>
      </c>
      <c r="N522" s="23">
        <v>0.5</v>
      </c>
      <c r="O522" s="23">
        <v>27.6</v>
      </c>
      <c r="P522" s="23">
        <v>31.9</v>
      </c>
      <c r="Q522" s="23">
        <v>26.4</v>
      </c>
      <c r="R522" s="23">
        <v>3.2</v>
      </c>
      <c r="S522" s="23">
        <v>5.3</v>
      </c>
      <c r="T522" s="23">
        <v>2.7</v>
      </c>
      <c r="U522" s="23">
        <v>6.3</v>
      </c>
      <c r="V522" s="23">
        <v>2.5</v>
      </c>
      <c r="W522" s="23">
        <v>7.3</v>
      </c>
      <c r="X522" s="23">
        <v>1.5</v>
      </c>
      <c r="Y522" s="23">
        <v>0.4</v>
      </c>
      <c r="Z522" s="23">
        <v>1.8</v>
      </c>
      <c r="AA522" s="23">
        <v>4.5999999999999996</v>
      </c>
      <c r="AB522" s="23">
        <v>1.8</v>
      </c>
      <c r="AC522" s="23">
        <v>5.4</v>
      </c>
      <c r="AD522" s="23">
        <v>11.4</v>
      </c>
      <c r="AE522" s="23">
        <v>0.4</v>
      </c>
      <c r="AF522" s="23">
        <v>14.4</v>
      </c>
      <c r="AG522" s="23">
        <v>9.8000000000000007</v>
      </c>
      <c r="AH522" s="23">
        <v>9.9</v>
      </c>
      <c r="AI522" s="23">
        <v>9.8000000000000007</v>
      </c>
      <c r="AJ522" s="23">
        <v>33.4</v>
      </c>
      <c r="AK522" s="23">
        <v>0.4</v>
      </c>
      <c r="AL522" s="23">
        <v>42.3</v>
      </c>
      <c r="AM522" s="23">
        <v>10.199999999999999</v>
      </c>
      <c r="AN522" s="23">
        <v>9.6</v>
      </c>
      <c r="AO522" s="23">
        <v>10.4</v>
      </c>
      <c r="AP522" s="23">
        <v>1.1000000000000001</v>
      </c>
      <c r="AQ522" s="23">
        <v>0.7</v>
      </c>
      <c r="AR522" s="23">
        <v>1.2</v>
      </c>
      <c r="AS522" s="23">
        <v>87.3</v>
      </c>
      <c r="AT522" s="23">
        <v>79.400000000000006</v>
      </c>
      <c r="AU522" s="23">
        <v>89.4</v>
      </c>
    </row>
    <row r="523" spans="1:47" ht="15" x14ac:dyDescent="0.35">
      <c r="A523" s="13" t="s">
        <v>1639</v>
      </c>
      <c r="B523" s="45" t="s">
        <v>507</v>
      </c>
      <c r="C523" s="23">
        <v>8.6999999999999993</v>
      </c>
      <c r="D523" s="23">
        <v>4.5999999999999996</v>
      </c>
      <c r="E523" s="23">
        <v>10.9</v>
      </c>
      <c r="F523" s="23">
        <v>66</v>
      </c>
      <c r="G523" s="23">
        <v>48</v>
      </c>
      <c r="H523" s="23">
        <v>75.8</v>
      </c>
      <c r="I523" s="23">
        <v>1.2</v>
      </c>
      <c r="J523" s="23">
        <v>0.8</v>
      </c>
      <c r="K523" s="23">
        <v>1.5</v>
      </c>
      <c r="L523" s="23">
        <v>7</v>
      </c>
      <c r="M523" s="23">
        <v>5.9</v>
      </c>
      <c r="N523" s="23">
        <v>7.7</v>
      </c>
      <c r="O523" s="23">
        <v>26.7</v>
      </c>
      <c r="P523" s="23">
        <v>29.7</v>
      </c>
      <c r="Q523" s="23">
        <v>25</v>
      </c>
      <c r="R523" s="23">
        <v>4.3</v>
      </c>
      <c r="S523" s="23">
        <v>7.1</v>
      </c>
      <c r="T523" s="23">
        <v>2.7</v>
      </c>
      <c r="U523" s="23">
        <v>6.9</v>
      </c>
      <c r="V523" s="23">
        <v>1.8</v>
      </c>
      <c r="W523" s="23">
        <v>9.8000000000000007</v>
      </c>
      <c r="X523" s="23">
        <v>1.9</v>
      </c>
      <c r="Y523" s="23">
        <v>1.1000000000000001</v>
      </c>
      <c r="Z523" s="23">
        <v>2.4</v>
      </c>
      <c r="AA523" s="23">
        <v>4.4000000000000004</v>
      </c>
      <c r="AB523" s="23">
        <v>2.4</v>
      </c>
      <c r="AC523" s="23">
        <v>5.5</v>
      </c>
      <c r="AD523" s="23">
        <v>10.9</v>
      </c>
      <c r="AE523" s="23">
        <v>1.1000000000000001</v>
      </c>
      <c r="AF523" s="23">
        <v>16.3</v>
      </c>
      <c r="AG523" s="23">
        <v>6.9</v>
      </c>
      <c r="AH523" s="23">
        <v>5</v>
      </c>
      <c r="AI523" s="23">
        <v>8</v>
      </c>
      <c r="AJ523" s="23">
        <v>38.200000000000003</v>
      </c>
      <c r="AK523" s="23">
        <v>1.5</v>
      </c>
      <c r="AL523" s="23">
        <v>58.4</v>
      </c>
      <c r="AM523" s="23">
        <v>11.9</v>
      </c>
      <c r="AN523" s="23">
        <v>11.9</v>
      </c>
      <c r="AO523" s="23">
        <v>11.8</v>
      </c>
      <c r="AP523" s="23">
        <v>0.9</v>
      </c>
      <c r="AQ523" s="23">
        <v>0.6</v>
      </c>
      <c r="AR523" s="23">
        <v>1.2</v>
      </c>
      <c r="AS523" s="23">
        <v>85.4</v>
      </c>
      <c r="AT523" s="23">
        <v>82.2</v>
      </c>
      <c r="AU523" s="23">
        <v>87.1</v>
      </c>
    </row>
    <row r="524" spans="1:47" ht="15" x14ac:dyDescent="0.35">
      <c r="A524" s="13" t="s">
        <v>1640</v>
      </c>
      <c r="B524" s="45" t="s">
        <v>121</v>
      </c>
      <c r="C524" s="23">
        <v>14.4</v>
      </c>
      <c r="D524" s="23">
        <v>8</v>
      </c>
      <c r="E524" s="23">
        <v>17</v>
      </c>
      <c r="F524" s="23">
        <v>73.8</v>
      </c>
      <c r="G524" s="23">
        <v>45.9</v>
      </c>
      <c r="H524" s="23">
        <v>85</v>
      </c>
      <c r="I524" s="23">
        <v>1.1000000000000001</v>
      </c>
      <c r="J524" s="23">
        <v>0.5</v>
      </c>
      <c r="K524" s="23">
        <v>1.3</v>
      </c>
      <c r="L524" s="23">
        <v>13.5</v>
      </c>
      <c r="M524" s="23">
        <v>13.5</v>
      </c>
      <c r="N524" s="23">
        <v>13.5</v>
      </c>
      <c r="O524" s="23">
        <v>24.4</v>
      </c>
      <c r="P524" s="23">
        <v>28.7</v>
      </c>
      <c r="Q524" s="23">
        <v>22.7</v>
      </c>
      <c r="R524" s="23">
        <v>5.6</v>
      </c>
      <c r="S524" s="23">
        <v>7.6</v>
      </c>
      <c r="T524" s="23">
        <v>4.8</v>
      </c>
      <c r="U524" s="23">
        <v>8.1</v>
      </c>
      <c r="V524" s="23">
        <v>1.8</v>
      </c>
      <c r="W524" s="23">
        <v>10.6</v>
      </c>
      <c r="X524" s="23">
        <v>3.4</v>
      </c>
      <c r="Y524" s="23">
        <v>2.8</v>
      </c>
      <c r="Z524" s="23">
        <v>3.6</v>
      </c>
      <c r="AA524" s="23">
        <v>2.1</v>
      </c>
      <c r="AB524" s="23">
        <v>3.9</v>
      </c>
      <c r="AC524" s="23">
        <v>1.4</v>
      </c>
      <c r="AD524" s="23">
        <v>3.1</v>
      </c>
      <c r="AE524" s="23">
        <v>0.5</v>
      </c>
      <c r="AF524" s="23">
        <v>4.0999999999999996</v>
      </c>
      <c r="AG524" s="23">
        <v>12</v>
      </c>
      <c r="AH524" s="23">
        <v>9.4</v>
      </c>
      <c r="AI524" s="23">
        <v>13</v>
      </c>
      <c r="AJ524" s="23">
        <v>38.9</v>
      </c>
      <c r="AK524" s="23">
        <v>0.5</v>
      </c>
      <c r="AL524" s="23">
        <v>54.4</v>
      </c>
      <c r="AM524" s="23">
        <v>14.1</v>
      </c>
      <c r="AN524" s="23">
        <v>16.5</v>
      </c>
      <c r="AO524" s="23">
        <v>13.1</v>
      </c>
      <c r="AP524" s="23">
        <v>1.6</v>
      </c>
      <c r="AQ524" s="23">
        <v>0.5</v>
      </c>
      <c r="AR524" s="23">
        <v>2</v>
      </c>
      <c r="AS524" s="23">
        <v>91.5</v>
      </c>
      <c r="AT524" s="23">
        <v>86.2</v>
      </c>
      <c r="AU524" s="23">
        <v>93.6</v>
      </c>
    </row>
    <row r="525" spans="1:47" ht="15" x14ac:dyDescent="0.35">
      <c r="A525" s="13" t="s">
        <v>1641</v>
      </c>
      <c r="B525" s="45" t="s">
        <v>508</v>
      </c>
      <c r="C525" s="23">
        <v>12.9</v>
      </c>
      <c r="D525" s="23">
        <v>8.5</v>
      </c>
      <c r="E525" s="23">
        <v>17.7</v>
      </c>
      <c r="F525" s="23">
        <v>64.400000000000006</v>
      </c>
      <c r="G525" s="23">
        <v>51</v>
      </c>
      <c r="H525" s="23">
        <v>78.599999999999994</v>
      </c>
      <c r="I525" s="23">
        <v>1.3</v>
      </c>
      <c r="J525" s="23">
        <v>1.6</v>
      </c>
      <c r="K525" s="23">
        <v>1</v>
      </c>
      <c r="L525" s="23">
        <v>4.7</v>
      </c>
      <c r="M525" s="23">
        <v>5.5</v>
      </c>
      <c r="N525" s="23">
        <v>3.8</v>
      </c>
      <c r="O525" s="23">
        <v>30.5</v>
      </c>
      <c r="P525" s="23">
        <v>29.1</v>
      </c>
      <c r="Q525" s="23">
        <v>32.1</v>
      </c>
      <c r="R525" s="23">
        <v>4.7</v>
      </c>
      <c r="S525" s="23">
        <v>6.4</v>
      </c>
      <c r="T525" s="23">
        <v>2.9</v>
      </c>
      <c r="U525" s="23">
        <v>7.3</v>
      </c>
      <c r="V525" s="23">
        <v>6.3</v>
      </c>
      <c r="W525" s="23">
        <v>8.3000000000000007</v>
      </c>
      <c r="X525" s="23">
        <v>2.6</v>
      </c>
      <c r="Y525" s="23">
        <v>2.4</v>
      </c>
      <c r="Z525" s="23">
        <v>2.9</v>
      </c>
      <c r="AA525" s="23">
        <v>2.4</v>
      </c>
      <c r="AB525" s="23">
        <v>1.8</v>
      </c>
      <c r="AC525" s="23">
        <v>3.1</v>
      </c>
      <c r="AD525" s="23">
        <v>5</v>
      </c>
      <c r="AE525" s="23">
        <v>1</v>
      </c>
      <c r="AF525" s="23">
        <v>9.3000000000000007</v>
      </c>
      <c r="AG525" s="23">
        <v>14.2</v>
      </c>
      <c r="AH525" s="23">
        <v>14.3</v>
      </c>
      <c r="AI525" s="23">
        <v>14.1</v>
      </c>
      <c r="AJ525" s="23">
        <v>29.8</v>
      </c>
      <c r="AK525" s="23">
        <v>1.3</v>
      </c>
      <c r="AL525" s="23">
        <v>60.5</v>
      </c>
      <c r="AM525" s="23">
        <v>12.4</v>
      </c>
      <c r="AN525" s="23">
        <v>13.4</v>
      </c>
      <c r="AO525" s="23">
        <v>11.4</v>
      </c>
      <c r="AP525" s="23">
        <v>1.1000000000000001</v>
      </c>
      <c r="AQ525" s="23">
        <v>0.7</v>
      </c>
      <c r="AR525" s="23">
        <v>1.6</v>
      </c>
      <c r="AS525" s="23">
        <v>84.5</v>
      </c>
      <c r="AT525" s="23">
        <v>80.8</v>
      </c>
      <c r="AU525" s="23">
        <v>88.5</v>
      </c>
    </row>
    <row r="526" spans="1:47" ht="15" x14ac:dyDescent="0.35">
      <c r="A526" s="13" t="s">
        <v>1642</v>
      </c>
      <c r="B526" s="45" t="s">
        <v>509</v>
      </c>
      <c r="C526" s="23">
        <v>22.7</v>
      </c>
      <c r="D526" s="23">
        <v>12.6</v>
      </c>
      <c r="E526" s="23">
        <v>24.1</v>
      </c>
      <c r="F526" s="23">
        <v>79.599999999999994</v>
      </c>
      <c r="G526" s="23">
        <v>52</v>
      </c>
      <c r="H526" s="23">
        <v>83.5</v>
      </c>
      <c r="I526" s="23">
        <v>1</v>
      </c>
      <c r="J526" s="23">
        <v>1.7</v>
      </c>
      <c r="K526" s="23">
        <v>0.9</v>
      </c>
      <c r="L526" s="23">
        <v>1.5</v>
      </c>
      <c r="M526" s="23">
        <v>1.1000000000000001</v>
      </c>
      <c r="N526" s="23">
        <v>1.5</v>
      </c>
      <c r="O526" s="23">
        <v>43</v>
      </c>
      <c r="P526" s="23">
        <v>32</v>
      </c>
      <c r="Q526" s="23">
        <v>44.5</v>
      </c>
      <c r="R526" s="23">
        <v>4.5999999999999996</v>
      </c>
      <c r="S526" s="23">
        <v>11.4</v>
      </c>
      <c r="T526" s="23">
        <v>3.6</v>
      </c>
      <c r="U526" s="23">
        <v>31</v>
      </c>
      <c r="V526" s="23">
        <v>8.6</v>
      </c>
      <c r="W526" s="23">
        <v>34.1</v>
      </c>
      <c r="X526" s="23">
        <v>3.3</v>
      </c>
      <c r="Y526" s="23">
        <v>1.7</v>
      </c>
      <c r="Z526" s="23">
        <v>3.5</v>
      </c>
      <c r="AA526" s="23">
        <v>6.6</v>
      </c>
      <c r="AB526" s="23">
        <v>8.6</v>
      </c>
      <c r="AC526" s="23">
        <v>6.3</v>
      </c>
      <c r="AD526" s="23">
        <v>19.2</v>
      </c>
      <c r="AE526" s="23">
        <v>8</v>
      </c>
      <c r="AF526" s="23">
        <v>20.7</v>
      </c>
      <c r="AG526" s="23">
        <v>16.5</v>
      </c>
      <c r="AH526" s="23">
        <v>9.6999999999999993</v>
      </c>
      <c r="AI526" s="23">
        <v>17.399999999999999</v>
      </c>
      <c r="AJ526" s="23">
        <v>71.3</v>
      </c>
      <c r="AK526" s="23">
        <v>4.5999999999999996</v>
      </c>
      <c r="AL526" s="23">
        <v>80.599999999999994</v>
      </c>
      <c r="AM526" s="23">
        <v>14.3</v>
      </c>
      <c r="AN526" s="23">
        <v>13.1</v>
      </c>
      <c r="AO526" s="23">
        <v>14.5</v>
      </c>
      <c r="AP526" s="23">
        <v>1.5</v>
      </c>
      <c r="AQ526" s="23">
        <v>0.6</v>
      </c>
      <c r="AR526" s="23">
        <v>1.7</v>
      </c>
      <c r="AS526" s="23">
        <v>92</v>
      </c>
      <c r="AT526" s="23">
        <v>81.7</v>
      </c>
      <c r="AU526" s="23">
        <v>93.4</v>
      </c>
    </row>
    <row r="527" spans="1:47" ht="15" x14ac:dyDescent="0.35">
      <c r="A527" s="13" t="s">
        <v>1643</v>
      </c>
      <c r="B527" s="45" t="s">
        <v>510</v>
      </c>
      <c r="C527" s="23">
        <v>12</v>
      </c>
      <c r="D527" s="23">
        <v>6.3</v>
      </c>
      <c r="E527" s="23">
        <v>14</v>
      </c>
      <c r="F527" s="23">
        <v>74.400000000000006</v>
      </c>
      <c r="G527" s="23">
        <v>55.7</v>
      </c>
      <c r="H527" s="23">
        <v>80.8</v>
      </c>
      <c r="I527" s="23">
        <v>1.6</v>
      </c>
      <c r="J527" s="23">
        <v>1.1000000000000001</v>
      </c>
      <c r="K527" s="23">
        <v>1.7</v>
      </c>
      <c r="L527" s="23">
        <v>5.8</v>
      </c>
      <c r="M527" s="23">
        <v>2.7</v>
      </c>
      <c r="N527" s="23">
        <v>6.8</v>
      </c>
      <c r="O527" s="23">
        <v>30.4</v>
      </c>
      <c r="P527" s="23">
        <v>29</v>
      </c>
      <c r="Q527" s="23">
        <v>30.9</v>
      </c>
      <c r="R527" s="23">
        <v>6.2</v>
      </c>
      <c r="S527" s="23">
        <v>11.1</v>
      </c>
      <c r="T527" s="23">
        <v>4.5999999999999996</v>
      </c>
      <c r="U527" s="23">
        <v>8.6999999999999993</v>
      </c>
      <c r="V527" s="23">
        <v>5</v>
      </c>
      <c r="W527" s="23">
        <v>10</v>
      </c>
      <c r="X527" s="23">
        <v>2.7</v>
      </c>
      <c r="Y527" s="23">
        <v>1.6</v>
      </c>
      <c r="Z527" s="23">
        <v>3.1</v>
      </c>
      <c r="AA527" s="23">
        <v>1.9</v>
      </c>
      <c r="AB527" s="23">
        <v>1.6</v>
      </c>
      <c r="AC527" s="23">
        <v>2</v>
      </c>
      <c r="AD527" s="23">
        <v>5.9</v>
      </c>
      <c r="AE527" s="23">
        <v>2</v>
      </c>
      <c r="AF527" s="23">
        <v>7.2</v>
      </c>
      <c r="AG527" s="23">
        <v>13.8</v>
      </c>
      <c r="AH527" s="23">
        <v>9.5</v>
      </c>
      <c r="AI527" s="23">
        <v>15.3</v>
      </c>
      <c r="AJ527" s="23">
        <v>38.1</v>
      </c>
      <c r="AK527" s="23">
        <v>0.9</v>
      </c>
      <c r="AL527" s="23">
        <v>50.8</v>
      </c>
      <c r="AM527" s="23">
        <v>12.8</v>
      </c>
      <c r="AN527" s="23">
        <v>13.1</v>
      </c>
      <c r="AO527" s="23">
        <v>12.7</v>
      </c>
      <c r="AP527" s="23">
        <v>1.6</v>
      </c>
      <c r="AQ527" s="23">
        <v>0.5</v>
      </c>
      <c r="AR527" s="23">
        <v>2</v>
      </c>
      <c r="AS527" s="23">
        <v>90.3</v>
      </c>
      <c r="AT527" s="23">
        <v>86</v>
      </c>
      <c r="AU527" s="23">
        <v>91.7</v>
      </c>
    </row>
    <row r="528" spans="1:47" ht="15" x14ac:dyDescent="0.35">
      <c r="A528" s="13" t="s">
        <v>1644</v>
      </c>
      <c r="B528" s="45" t="s">
        <v>511</v>
      </c>
      <c r="C528" s="23">
        <v>12.2</v>
      </c>
      <c r="D528" s="23">
        <v>10.4</v>
      </c>
      <c r="E528" s="23">
        <v>13.5</v>
      </c>
      <c r="F528" s="23">
        <v>69.599999999999994</v>
      </c>
      <c r="G528" s="23">
        <v>61.8</v>
      </c>
      <c r="H528" s="23">
        <v>75.3</v>
      </c>
      <c r="I528" s="23">
        <v>3.1</v>
      </c>
      <c r="J528" s="23">
        <v>2.9</v>
      </c>
      <c r="K528" s="23">
        <v>3.2</v>
      </c>
      <c r="L528" s="23">
        <v>10</v>
      </c>
      <c r="M528" s="23">
        <v>11.8</v>
      </c>
      <c r="N528" s="23">
        <v>8.8000000000000007</v>
      </c>
      <c r="O528" s="23">
        <v>30.8</v>
      </c>
      <c r="P528" s="23">
        <v>30.6</v>
      </c>
      <c r="Q528" s="23">
        <v>31</v>
      </c>
      <c r="R528" s="23">
        <v>11.6</v>
      </c>
      <c r="S528" s="23">
        <v>20.3</v>
      </c>
      <c r="T528" s="23">
        <v>5.3</v>
      </c>
      <c r="U528" s="23">
        <v>6.4</v>
      </c>
      <c r="V528" s="23">
        <v>1.2</v>
      </c>
      <c r="W528" s="23">
        <v>10.3</v>
      </c>
      <c r="X528" s="23">
        <v>5.5</v>
      </c>
      <c r="Y528" s="23">
        <v>4.9000000000000004</v>
      </c>
      <c r="Z528" s="23">
        <v>5.9</v>
      </c>
      <c r="AA528" s="23">
        <v>3.8</v>
      </c>
      <c r="AB528" s="23">
        <v>5.2</v>
      </c>
      <c r="AC528" s="23">
        <v>2.7</v>
      </c>
      <c r="AD528" s="23">
        <v>7.2</v>
      </c>
      <c r="AE528" s="23">
        <v>1.5</v>
      </c>
      <c r="AF528" s="23">
        <v>11.3</v>
      </c>
      <c r="AG528" s="23">
        <v>21.5</v>
      </c>
      <c r="AH528" s="23">
        <v>20.9</v>
      </c>
      <c r="AI528" s="23">
        <v>22</v>
      </c>
      <c r="AJ528" s="23">
        <v>24.4</v>
      </c>
      <c r="AK528" s="23">
        <v>3.7</v>
      </c>
      <c r="AL528" s="23">
        <v>39.4</v>
      </c>
      <c r="AM528" s="23">
        <v>20.5</v>
      </c>
      <c r="AN528" s="23">
        <v>18</v>
      </c>
      <c r="AO528" s="23">
        <v>22.3</v>
      </c>
      <c r="AP528" s="23">
        <v>2.1</v>
      </c>
      <c r="AQ528" s="23">
        <v>1.8</v>
      </c>
      <c r="AR528" s="23">
        <v>2.4</v>
      </c>
      <c r="AS528" s="23">
        <v>76.099999999999994</v>
      </c>
      <c r="AT528" s="23">
        <v>72.099999999999994</v>
      </c>
      <c r="AU528" s="23">
        <v>79</v>
      </c>
    </row>
    <row r="529" spans="1:47" ht="15" x14ac:dyDescent="0.35">
      <c r="A529" s="13" t="s">
        <v>1645</v>
      </c>
      <c r="B529" s="45" t="s">
        <v>512</v>
      </c>
      <c r="C529" s="23">
        <v>12.3</v>
      </c>
      <c r="D529" s="23">
        <v>11.5</v>
      </c>
      <c r="E529" s="23">
        <v>12.7</v>
      </c>
      <c r="F529" s="23">
        <v>76.8</v>
      </c>
      <c r="G529" s="23">
        <v>64.8</v>
      </c>
      <c r="H529" s="23">
        <v>82.4</v>
      </c>
      <c r="I529" s="23">
        <v>1.4</v>
      </c>
      <c r="J529" s="23">
        <v>1.5</v>
      </c>
      <c r="K529" s="23">
        <v>1.4</v>
      </c>
      <c r="L529" s="23">
        <v>2.9</v>
      </c>
      <c r="M529" s="23">
        <v>4.3</v>
      </c>
      <c r="N529" s="23">
        <v>2.2999999999999998</v>
      </c>
      <c r="O529" s="23">
        <v>24.8</v>
      </c>
      <c r="P529" s="23">
        <v>25.7</v>
      </c>
      <c r="Q529" s="23">
        <v>24.4</v>
      </c>
      <c r="R529" s="23">
        <v>6.4</v>
      </c>
      <c r="S529" s="23">
        <v>12.8</v>
      </c>
      <c r="T529" s="23">
        <v>3.4</v>
      </c>
      <c r="U529" s="23">
        <v>9.1999999999999993</v>
      </c>
      <c r="V529" s="23">
        <v>23.6</v>
      </c>
      <c r="W529" s="23">
        <v>2.5</v>
      </c>
      <c r="X529" s="23">
        <v>3.9</v>
      </c>
      <c r="Y529" s="23">
        <v>2.9</v>
      </c>
      <c r="Z529" s="23">
        <v>4.4000000000000004</v>
      </c>
      <c r="AA529" s="23">
        <v>0.9</v>
      </c>
      <c r="AB529" s="23">
        <v>2.1</v>
      </c>
      <c r="AC529" s="23">
        <v>0.3</v>
      </c>
      <c r="AD529" s="23">
        <v>1.8</v>
      </c>
      <c r="AE529" s="23">
        <v>0.9</v>
      </c>
      <c r="AF529" s="23">
        <v>2.2999999999999998</v>
      </c>
      <c r="AG529" s="23">
        <v>22.4</v>
      </c>
      <c r="AH529" s="23">
        <v>21.6</v>
      </c>
      <c r="AI529" s="23">
        <v>22.8</v>
      </c>
      <c r="AJ529" s="23">
        <v>26.3</v>
      </c>
      <c r="AK529" s="23">
        <v>1.3</v>
      </c>
      <c r="AL529" s="23">
        <v>38</v>
      </c>
      <c r="AM529" s="23">
        <v>12.5</v>
      </c>
      <c r="AN529" s="23">
        <v>14.6</v>
      </c>
      <c r="AO529" s="23">
        <v>11.5</v>
      </c>
      <c r="AP529" s="23">
        <v>4</v>
      </c>
      <c r="AQ529" s="23">
        <v>3.4</v>
      </c>
      <c r="AR529" s="23">
        <v>4.2</v>
      </c>
      <c r="AS529" s="23">
        <v>94.1</v>
      </c>
      <c r="AT529" s="23">
        <v>91.8</v>
      </c>
      <c r="AU529" s="23">
        <v>95.2</v>
      </c>
    </row>
    <row r="530" spans="1:47" ht="15" x14ac:dyDescent="0.35">
      <c r="A530" s="13" t="s">
        <v>1646</v>
      </c>
      <c r="B530" s="45" t="s">
        <v>513</v>
      </c>
      <c r="C530" s="23">
        <v>14.5</v>
      </c>
      <c r="D530" s="23">
        <v>12</v>
      </c>
      <c r="E530" s="23">
        <v>21.6</v>
      </c>
      <c r="F530" s="23">
        <v>55.5</v>
      </c>
      <c r="G530" s="23">
        <v>51.1</v>
      </c>
      <c r="H530" s="23">
        <v>68.2</v>
      </c>
      <c r="I530" s="23">
        <v>2.2999999999999998</v>
      </c>
      <c r="J530" s="23">
        <v>2</v>
      </c>
      <c r="K530" s="23">
        <v>3.1</v>
      </c>
      <c r="L530" s="23">
        <v>3.3</v>
      </c>
      <c r="M530" s="23">
        <v>3.5</v>
      </c>
      <c r="N530" s="23">
        <v>2.6</v>
      </c>
      <c r="O530" s="23">
        <v>38.200000000000003</v>
      </c>
      <c r="P530" s="23">
        <v>39.700000000000003</v>
      </c>
      <c r="Q530" s="23">
        <v>33.799999999999997</v>
      </c>
      <c r="R530" s="23">
        <v>10.1</v>
      </c>
      <c r="S530" s="23">
        <v>11.4</v>
      </c>
      <c r="T530" s="23">
        <v>6.3</v>
      </c>
      <c r="U530" s="23">
        <v>5.4</v>
      </c>
      <c r="V530" s="23">
        <v>1</v>
      </c>
      <c r="W530" s="23">
        <v>18.3</v>
      </c>
      <c r="X530" s="23">
        <v>2.2000000000000002</v>
      </c>
      <c r="Y530" s="23">
        <v>1.4</v>
      </c>
      <c r="Z530" s="23">
        <v>4.4000000000000004</v>
      </c>
      <c r="AA530" s="23">
        <v>1.5</v>
      </c>
      <c r="AB530" s="23">
        <v>1.3</v>
      </c>
      <c r="AC530" s="23">
        <v>2.2000000000000002</v>
      </c>
      <c r="AD530" s="23">
        <v>4.2</v>
      </c>
      <c r="AE530" s="23">
        <v>0.7</v>
      </c>
      <c r="AF530" s="23">
        <v>14.4</v>
      </c>
      <c r="AG530" s="23">
        <v>14.2</v>
      </c>
      <c r="AH530" s="23">
        <v>13.8</v>
      </c>
      <c r="AI530" s="23">
        <v>15.5</v>
      </c>
      <c r="AJ530" s="23">
        <v>7.9</v>
      </c>
      <c r="AK530" s="23">
        <v>0.8</v>
      </c>
      <c r="AL530" s="23">
        <v>28.8</v>
      </c>
      <c r="AM530" s="23">
        <v>23.4</v>
      </c>
      <c r="AN530" s="23">
        <v>22.4</v>
      </c>
      <c r="AO530" s="23">
        <v>26.3</v>
      </c>
      <c r="AP530" s="23">
        <v>0.6</v>
      </c>
      <c r="AQ530" s="23">
        <v>0.4</v>
      </c>
      <c r="AR530" s="23">
        <v>1.2</v>
      </c>
      <c r="AS530" s="23">
        <v>83.6</v>
      </c>
      <c r="AT530" s="23">
        <v>83.4</v>
      </c>
      <c r="AU530" s="23">
        <v>84.2</v>
      </c>
    </row>
    <row r="531" spans="1:47" ht="15" x14ac:dyDescent="0.35">
      <c r="A531" s="13" t="s">
        <v>1647</v>
      </c>
      <c r="B531" s="45" t="s">
        <v>514</v>
      </c>
      <c r="C531" s="23">
        <v>19.3</v>
      </c>
      <c r="D531" s="23">
        <v>9.5</v>
      </c>
      <c r="E531" s="23">
        <v>22</v>
      </c>
      <c r="F531" s="23">
        <v>81</v>
      </c>
      <c r="G531" s="23">
        <v>56.9</v>
      </c>
      <c r="H531" s="23">
        <v>87.6</v>
      </c>
      <c r="I531" s="23">
        <v>0.9</v>
      </c>
      <c r="J531" s="23">
        <v>2.4</v>
      </c>
      <c r="K531" s="23">
        <v>0.5</v>
      </c>
      <c r="L531" s="23">
        <v>1.3</v>
      </c>
      <c r="M531" s="23">
        <v>3.8</v>
      </c>
      <c r="N531" s="23">
        <v>0.6</v>
      </c>
      <c r="O531" s="23">
        <v>32.6</v>
      </c>
      <c r="P531" s="23">
        <v>31.8</v>
      </c>
      <c r="Q531" s="23">
        <v>32.9</v>
      </c>
      <c r="R531" s="23">
        <v>2.8</v>
      </c>
      <c r="S531" s="23">
        <v>4.7</v>
      </c>
      <c r="T531" s="23">
        <v>2.2999999999999998</v>
      </c>
      <c r="U531" s="23">
        <v>12.9</v>
      </c>
      <c r="V531" s="23">
        <v>25.1</v>
      </c>
      <c r="W531" s="23">
        <v>9.6</v>
      </c>
      <c r="X531" s="23">
        <v>2.4</v>
      </c>
      <c r="Y531" s="23">
        <v>1.4</v>
      </c>
      <c r="Z531" s="23">
        <v>2.7</v>
      </c>
      <c r="AA531" s="23">
        <v>1</v>
      </c>
      <c r="AB531" s="23">
        <v>0</v>
      </c>
      <c r="AC531" s="23">
        <v>1.3</v>
      </c>
      <c r="AD531" s="23">
        <v>12.7</v>
      </c>
      <c r="AE531" s="23">
        <v>0.9</v>
      </c>
      <c r="AF531" s="23">
        <v>15.9</v>
      </c>
      <c r="AG531" s="23">
        <v>14.7</v>
      </c>
      <c r="AH531" s="23">
        <v>6.6</v>
      </c>
      <c r="AI531" s="23">
        <v>16.899999999999999</v>
      </c>
      <c r="AJ531" s="23">
        <v>55.1</v>
      </c>
      <c r="AK531" s="23">
        <v>2.8</v>
      </c>
      <c r="AL531" s="23">
        <v>69.3</v>
      </c>
      <c r="AM531" s="23">
        <v>14</v>
      </c>
      <c r="AN531" s="23">
        <v>16.600000000000001</v>
      </c>
      <c r="AO531" s="23">
        <v>13.3</v>
      </c>
      <c r="AP531" s="23">
        <v>1</v>
      </c>
      <c r="AQ531" s="23">
        <v>0</v>
      </c>
      <c r="AR531" s="23">
        <v>1.3</v>
      </c>
      <c r="AS531" s="23">
        <v>90.8</v>
      </c>
      <c r="AT531" s="23">
        <v>80.599999999999994</v>
      </c>
      <c r="AU531" s="23">
        <v>93.5</v>
      </c>
    </row>
    <row r="532" spans="1:47" ht="15" x14ac:dyDescent="0.35">
      <c r="A532" s="13" t="s">
        <v>1648</v>
      </c>
      <c r="B532" s="45" t="s">
        <v>515</v>
      </c>
      <c r="C532" s="23">
        <v>20</v>
      </c>
      <c r="D532" s="23">
        <v>13.5</v>
      </c>
      <c r="E532" s="23">
        <v>20.7</v>
      </c>
      <c r="F532" s="23">
        <v>73.099999999999994</v>
      </c>
      <c r="G532" s="23">
        <v>53.4</v>
      </c>
      <c r="H532" s="23">
        <v>75</v>
      </c>
      <c r="I532" s="23">
        <v>1</v>
      </c>
      <c r="J532" s="23">
        <v>1.4</v>
      </c>
      <c r="K532" s="23">
        <v>0.9</v>
      </c>
      <c r="L532" s="23">
        <v>3.7</v>
      </c>
      <c r="M532" s="23">
        <v>2</v>
      </c>
      <c r="N532" s="23">
        <v>3.8</v>
      </c>
      <c r="O532" s="23">
        <v>27.5</v>
      </c>
      <c r="P532" s="23">
        <v>31.1</v>
      </c>
      <c r="Q532" s="23">
        <v>27.2</v>
      </c>
      <c r="R532" s="23">
        <v>3</v>
      </c>
      <c r="S532" s="23">
        <v>4.7</v>
      </c>
      <c r="T532" s="23">
        <v>2.8</v>
      </c>
      <c r="U532" s="23">
        <v>10.6</v>
      </c>
      <c r="V532" s="23">
        <v>4.0999999999999996</v>
      </c>
      <c r="W532" s="23">
        <v>11.3</v>
      </c>
      <c r="X532" s="23">
        <v>1.9</v>
      </c>
      <c r="Y532" s="23">
        <v>1.4</v>
      </c>
      <c r="Z532" s="23">
        <v>2</v>
      </c>
      <c r="AA532" s="23">
        <v>2.7</v>
      </c>
      <c r="AB532" s="23">
        <v>0.7</v>
      </c>
      <c r="AC532" s="23">
        <v>2.9</v>
      </c>
      <c r="AD532" s="23">
        <v>9.6999999999999993</v>
      </c>
      <c r="AE532" s="23">
        <v>0.7</v>
      </c>
      <c r="AF532" s="23">
        <v>10.5</v>
      </c>
      <c r="AG532" s="23">
        <v>14.5</v>
      </c>
      <c r="AH532" s="23">
        <v>13.5</v>
      </c>
      <c r="AI532" s="23">
        <v>14.6</v>
      </c>
      <c r="AJ532" s="23">
        <v>37.9</v>
      </c>
      <c r="AK532" s="23">
        <v>1.4</v>
      </c>
      <c r="AL532" s="23">
        <v>41.4</v>
      </c>
      <c r="AM532" s="23">
        <v>11.5</v>
      </c>
      <c r="AN532" s="23">
        <v>13.5</v>
      </c>
      <c r="AO532" s="23">
        <v>11.3</v>
      </c>
      <c r="AP532" s="23">
        <v>1.2</v>
      </c>
      <c r="AQ532" s="23">
        <v>0.7</v>
      </c>
      <c r="AR532" s="23">
        <v>1.3</v>
      </c>
      <c r="AS532" s="23">
        <v>87.5</v>
      </c>
      <c r="AT532" s="23">
        <v>83.1</v>
      </c>
      <c r="AU532" s="23">
        <v>87.9</v>
      </c>
    </row>
    <row r="533" spans="1:47" ht="15" x14ac:dyDescent="0.35">
      <c r="A533" s="13" t="s">
        <v>1649</v>
      </c>
      <c r="B533" s="45" t="s">
        <v>516</v>
      </c>
      <c r="C533" s="23">
        <v>11.2</v>
      </c>
      <c r="D533" s="23">
        <v>3</v>
      </c>
      <c r="E533" s="23">
        <v>14.2</v>
      </c>
      <c r="F533" s="23">
        <v>62.9</v>
      </c>
      <c r="G533" s="23">
        <v>40.700000000000003</v>
      </c>
      <c r="H533" s="23">
        <v>70.900000000000006</v>
      </c>
      <c r="I533" s="23">
        <v>3</v>
      </c>
      <c r="J533" s="23">
        <v>2.2999999999999998</v>
      </c>
      <c r="K533" s="23">
        <v>3.3</v>
      </c>
      <c r="L533" s="23">
        <v>1.7</v>
      </c>
      <c r="M533" s="23">
        <v>4.3</v>
      </c>
      <c r="N533" s="23">
        <v>0.7</v>
      </c>
      <c r="O533" s="23">
        <v>43.4</v>
      </c>
      <c r="P533" s="23">
        <v>34.799999999999997</v>
      </c>
      <c r="Q533" s="23">
        <v>46.4</v>
      </c>
      <c r="R533" s="23">
        <v>6.9</v>
      </c>
      <c r="S533" s="23">
        <v>9.1999999999999993</v>
      </c>
      <c r="T533" s="23">
        <v>6.1</v>
      </c>
      <c r="U533" s="23">
        <v>12.4</v>
      </c>
      <c r="V533" s="23">
        <v>2.7</v>
      </c>
      <c r="W533" s="23">
        <v>15.9</v>
      </c>
      <c r="X533" s="23">
        <v>4.4000000000000004</v>
      </c>
      <c r="Y533" s="23">
        <v>1.1000000000000001</v>
      </c>
      <c r="Z533" s="23">
        <v>5.6</v>
      </c>
      <c r="AA533" s="23">
        <v>0.6</v>
      </c>
      <c r="AB533" s="23">
        <v>0.5</v>
      </c>
      <c r="AC533" s="23">
        <v>0.7</v>
      </c>
      <c r="AD533" s="23">
        <v>6.1</v>
      </c>
      <c r="AE533" s="23">
        <v>1.6</v>
      </c>
      <c r="AF533" s="23">
        <v>7.7</v>
      </c>
      <c r="AG533" s="23">
        <v>12.4</v>
      </c>
      <c r="AH533" s="23">
        <v>5.3</v>
      </c>
      <c r="AI533" s="23">
        <v>14.9</v>
      </c>
      <c r="AJ533" s="23">
        <v>43.7</v>
      </c>
      <c r="AK533" s="23">
        <v>3</v>
      </c>
      <c r="AL533" s="23">
        <v>58.2</v>
      </c>
      <c r="AM533" s="23">
        <v>17</v>
      </c>
      <c r="AN533" s="23">
        <v>24.5</v>
      </c>
      <c r="AO533" s="23">
        <v>14.3</v>
      </c>
      <c r="AP533" s="23">
        <v>1.8</v>
      </c>
      <c r="AQ533" s="23">
        <v>0.7</v>
      </c>
      <c r="AR533" s="23">
        <v>2.1</v>
      </c>
      <c r="AS533" s="23">
        <v>87</v>
      </c>
      <c r="AT533" s="23">
        <v>81.5</v>
      </c>
      <c r="AU533" s="23">
        <v>88.9</v>
      </c>
    </row>
    <row r="534" spans="1:47" ht="15" x14ac:dyDescent="0.35">
      <c r="A534" s="13" t="s">
        <v>1650</v>
      </c>
      <c r="B534" s="45" t="s">
        <v>517</v>
      </c>
      <c r="C534" s="23">
        <v>20.9</v>
      </c>
      <c r="D534" s="23">
        <v>7</v>
      </c>
      <c r="E534" s="23">
        <v>22.5</v>
      </c>
      <c r="F534" s="23">
        <v>81.599999999999994</v>
      </c>
      <c r="G534" s="23">
        <v>45.5</v>
      </c>
      <c r="H534" s="23">
        <v>85.8</v>
      </c>
      <c r="I534" s="23">
        <v>1.2</v>
      </c>
      <c r="J534" s="23">
        <v>1.9</v>
      </c>
      <c r="K534" s="23">
        <v>1.1000000000000001</v>
      </c>
      <c r="L534" s="23">
        <v>5.6</v>
      </c>
      <c r="M534" s="23">
        <v>2.2999999999999998</v>
      </c>
      <c r="N534" s="23">
        <v>5.9</v>
      </c>
      <c r="O534" s="23">
        <v>33.6</v>
      </c>
      <c r="P534" s="23">
        <v>29.6</v>
      </c>
      <c r="Q534" s="23">
        <v>34.1</v>
      </c>
      <c r="R534" s="23">
        <v>4.8</v>
      </c>
      <c r="S534" s="23">
        <v>11.3</v>
      </c>
      <c r="T534" s="23">
        <v>4</v>
      </c>
      <c r="U534" s="23">
        <v>32.6</v>
      </c>
      <c r="V534" s="23">
        <v>28</v>
      </c>
      <c r="W534" s="23">
        <v>33.1</v>
      </c>
      <c r="X534" s="23">
        <v>2.4</v>
      </c>
      <c r="Y534" s="23">
        <v>0.8</v>
      </c>
      <c r="Z534" s="23">
        <v>2.6</v>
      </c>
      <c r="AA534" s="23">
        <v>4.4000000000000004</v>
      </c>
      <c r="AB534" s="23">
        <v>1.2</v>
      </c>
      <c r="AC534" s="23">
        <v>4.7</v>
      </c>
      <c r="AD534" s="23">
        <v>20</v>
      </c>
      <c r="AE534" s="23">
        <v>3.9</v>
      </c>
      <c r="AF534" s="23">
        <v>22</v>
      </c>
      <c r="AG534" s="23">
        <v>15</v>
      </c>
      <c r="AH534" s="23">
        <v>12.8</v>
      </c>
      <c r="AI534" s="23">
        <v>15.3</v>
      </c>
      <c r="AJ534" s="23">
        <v>25.6</v>
      </c>
      <c r="AK534" s="23">
        <v>0.8</v>
      </c>
      <c r="AL534" s="23">
        <v>28.5</v>
      </c>
      <c r="AM534" s="23">
        <v>13.4</v>
      </c>
      <c r="AN534" s="23">
        <v>13.6</v>
      </c>
      <c r="AO534" s="23">
        <v>13.3</v>
      </c>
      <c r="AP534" s="23">
        <v>0.9</v>
      </c>
      <c r="AQ534" s="23">
        <v>1.2</v>
      </c>
      <c r="AR534" s="23">
        <v>0.9</v>
      </c>
      <c r="AS534" s="23">
        <v>92.3</v>
      </c>
      <c r="AT534" s="23">
        <v>82.9</v>
      </c>
      <c r="AU534" s="23">
        <v>93.4</v>
      </c>
    </row>
    <row r="535" spans="1:47" ht="15" x14ac:dyDescent="0.35">
      <c r="A535" s="13" t="s">
        <v>1651</v>
      </c>
      <c r="B535" s="45" t="s">
        <v>518</v>
      </c>
      <c r="C535" s="23">
        <v>13.5</v>
      </c>
      <c r="D535" s="23">
        <v>9.1</v>
      </c>
      <c r="E535" s="23">
        <v>17.5</v>
      </c>
      <c r="F535" s="23">
        <v>66.2</v>
      </c>
      <c r="G535" s="23">
        <v>54.7</v>
      </c>
      <c r="H535" s="23">
        <v>76.5</v>
      </c>
      <c r="I535" s="23">
        <v>1.2</v>
      </c>
      <c r="J535" s="23">
        <v>1</v>
      </c>
      <c r="K535" s="23">
        <v>1.5</v>
      </c>
      <c r="L535" s="23">
        <v>1</v>
      </c>
      <c r="M535" s="23">
        <v>1.2</v>
      </c>
      <c r="N535" s="23">
        <v>0.9</v>
      </c>
      <c r="O535" s="23">
        <v>32.299999999999997</v>
      </c>
      <c r="P535" s="23">
        <v>30</v>
      </c>
      <c r="Q535" s="23">
        <v>34.4</v>
      </c>
      <c r="R535" s="23">
        <v>10.4</v>
      </c>
      <c r="S535" s="23">
        <v>13.6</v>
      </c>
      <c r="T535" s="23">
        <v>7.5</v>
      </c>
      <c r="U535" s="23">
        <v>7.3</v>
      </c>
      <c r="V535" s="23">
        <v>2.6</v>
      </c>
      <c r="W535" s="23">
        <v>11.5</v>
      </c>
      <c r="X535" s="23">
        <v>2.1</v>
      </c>
      <c r="Y535" s="23">
        <v>1.5</v>
      </c>
      <c r="Z535" s="23">
        <v>2.6</v>
      </c>
      <c r="AA535" s="23">
        <v>10.4</v>
      </c>
      <c r="AB535" s="23">
        <v>2.5</v>
      </c>
      <c r="AC535" s="23">
        <v>17.600000000000001</v>
      </c>
      <c r="AD535" s="23">
        <v>14.3</v>
      </c>
      <c r="AE535" s="23">
        <v>2.6</v>
      </c>
      <c r="AF535" s="23">
        <v>24.8</v>
      </c>
      <c r="AG535" s="23">
        <v>11.3</v>
      </c>
      <c r="AH535" s="23">
        <v>8.9</v>
      </c>
      <c r="AI535" s="23">
        <v>13.5</v>
      </c>
      <c r="AJ535" s="23">
        <v>28.7</v>
      </c>
      <c r="AK535" s="23">
        <v>0.8</v>
      </c>
      <c r="AL535" s="23">
        <v>53.8</v>
      </c>
      <c r="AM535" s="23">
        <v>11.9</v>
      </c>
      <c r="AN535" s="23">
        <v>12.2</v>
      </c>
      <c r="AO535" s="23">
        <v>11.6</v>
      </c>
      <c r="AP535" s="23">
        <v>0.7</v>
      </c>
      <c r="AQ535" s="23">
        <v>0.7</v>
      </c>
      <c r="AR535" s="23">
        <v>0.8</v>
      </c>
      <c r="AS535" s="23">
        <v>82.2</v>
      </c>
      <c r="AT535" s="23">
        <v>79.8</v>
      </c>
      <c r="AU535" s="23">
        <v>84.4</v>
      </c>
    </row>
    <row r="536" spans="1:47" ht="15" x14ac:dyDescent="0.35">
      <c r="A536" s="13" t="s">
        <v>1652</v>
      </c>
      <c r="B536" s="45" t="s">
        <v>519</v>
      </c>
      <c r="C536" s="23">
        <v>9.6</v>
      </c>
      <c r="D536" s="23">
        <v>6.7</v>
      </c>
      <c r="E536" s="23">
        <v>13.1</v>
      </c>
      <c r="F536" s="23">
        <v>54.2</v>
      </c>
      <c r="G536" s="23">
        <v>43.6</v>
      </c>
      <c r="H536" s="23">
        <v>67</v>
      </c>
      <c r="I536" s="23">
        <v>1.5</v>
      </c>
      <c r="J536" s="23">
        <v>1.5</v>
      </c>
      <c r="K536" s="23">
        <v>1.4</v>
      </c>
      <c r="L536" s="23">
        <v>0.5</v>
      </c>
      <c r="M536" s="23">
        <v>0.4</v>
      </c>
      <c r="N536" s="23">
        <v>0.7</v>
      </c>
      <c r="O536" s="23">
        <v>29.9</v>
      </c>
      <c r="P536" s="23">
        <v>24.6</v>
      </c>
      <c r="Q536" s="23">
        <v>36.4</v>
      </c>
      <c r="R536" s="23">
        <v>7.2</v>
      </c>
      <c r="S536" s="23">
        <v>9.1999999999999993</v>
      </c>
      <c r="T536" s="23">
        <v>4.7</v>
      </c>
      <c r="U536" s="23">
        <v>2.2999999999999998</v>
      </c>
      <c r="V536" s="23">
        <v>3</v>
      </c>
      <c r="W536" s="23">
        <v>1.6</v>
      </c>
      <c r="X536" s="23">
        <v>2.5</v>
      </c>
      <c r="Y536" s="23">
        <v>2.7</v>
      </c>
      <c r="Z536" s="23">
        <v>2.4</v>
      </c>
      <c r="AA536" s="23">
        <v>5.5</v>
      </c>
      <c r="AB536" s="23">
        <v>4</v>
      </c>
      <c r="AC536" s="23">
        <v>7.3</v>
      </c>
      <c r="AD536" s="23">
        <v>3.2</v>
      </c>
      <c r="AE536" s="23">
        <v>2.1</v>
      </c>
      <c r="AF536" s="23">
        <v>4.4000000000000004</v>
      </c>
      <c r="AG536" s="23">
        <v>10.6</v>
      </c>
      <c r="AH536" s="23">
        <v>12</v>
      </c>
      <c r="AI536" s="23">
        <v>8.9</v>
      </c>
      <c r="AJ536" s="23">
        <v>2.6</v>
      </c>
      <c r="AK536" s="23">
        <v>0.7</v>
      </c>
      <c r="AL536" s="23">
        <v>4.8</v>
      </c>
      <c r="AM536" s="23">
        <v>13.2</v>
      </c>
      <c r="AN536" s="23">
        <v>14.4</v>
      </c>
      <c r="AO536" s="23">
        <v>11.9</v>
      </c>
      <c r="AP536" s="23">
        <v>0.7</v>
      </c>
      <c r="AQ536" s="23">
        <v>0.5</v>
      </c>
      <c r="AR536" s="23">
        <v>0.9</v>
      </c>
      <c r="AS536" s="23">
        <v>73.8</v>
      </c>
      <c r="AT536" s="23">
        <v>71.099999999999994</v>
      </c>
      <c r="AU536" s="23">
        <v>77.2</v>
      </c>
    </row>
    <row r="537" spans="1:47" ht="15" x14ac:dyDescent="0.35">
      <c r="A537" s="13" t="s">
        <v>1653</v>
      </c>
      <c r="B537" s="45" t="s">
        <v>520</v>
      </c>
      <c r="C537" s="23">
        <v>10.9</v>
      </c>
      <c r="D537" s="23">
        <v>9</v>
      </c>
      <c r="E537" s="23">
        <v>11</v>
      </c>
      <c r="F537" s="23">
        <v>65.099999999999994</v>
      </c>
      <c r="G537" s="23">
        <v>46.6</v>
      </c>
      <c r="H537" s="23">
        <v>66.7</v>
      </c>
      <c r="I537" s="23">
        <v>1.1000000000000001</v>
      </c>
      <c r="J537" s="23">
        <v>2.2000000000000002</v>
      </c>
      <c r="K537" s="23">
        <v>1</v>
      </c>
      <c r="L537" s="23">
        <v>0.3</v>
      </c>
      <c r="M537" s="23">
        <v>0.3</v>
      </c>
      <c r="N537" s="23">
        <v>0.3</v>
      </c>
      <c r="O537" s="23">
        <v>31.6</v>
      </c>
      <c r="P537" s="23">
        <v>32</v>
      </c>
      <c r="Q537" s="23">
        <v>31.6</v>
      </c>
      <c r="R537" s="23">
        <v>3.2</v>
      </c>
      <c r="S537" s="23">
        <v>8.1</v>
      </c>
      <c r="T537" s="23">
        <v>2.7</v>
      </c>
      <c r="U537" s="23">
        <v>2.2999999999999998</v>
      </c>
      <c r="V537" s="23">
        <v>11.2</v>
      </c>
      <c r="W537" s="23">
        <v>1.5</v>
      </c>
      <c r="X537" s="23">
        <v>2.4</v>
      </c>
      <c r="Y537" s="23">
        <v>0.9</v>
      </c>
      <c r="Z537" s="23">
        <v>2.6</v>
      </c>
      <c r="AA537" s="23">
        <v>1.2</v>
      </c>
      <c r="AB537" s="23">
        <v>0.3</v>
      </c>
      <c r="AC537" s="23">
        <v>1.3</v>
      </c>
      <c r="AD537" s="23">
        <v>3.3</v>
      </c>
      <c r="AE537" s="23">
        <v>0.3</v>
      </c>
      <c r="AF537" s="23">
        <v>3.6</v>
      </c>
      <c r="AG537" s="23">
        <v>14.3</v>
      </c>
      <c r="AH537" s="23">
        <v>13.7</v>
      </c>
      <c r="AI537" s="23">
        <v>14.4</v>
      </c>
      <c r="AJ537" s="23">
        <v>23.1</v>
      </c>
      <c r="AK537" s="23">
        <v>0.3</v>
      </c>
      <c r="AL537" s="23">
        <v>25.1</v>
      </c>
      <c r="AM537" s="23">
        <v>12.8</v>
      </c>
      <c r="AN537" s="23">
        <v>9.9</v>
      </c>
      <c r="AO537" s="23">
        <v>13.1</v>
      </c>
      <c r="AP537" s="23">
        <v>0.6</v>
      </c>
      <c r="AQ537" s="23">
        <v>0.6</v>
      </c>
      <c r="AR537" s="23">
        <v>0.6</v>
      </c>
      <c r="AS537" s="23">
        <v>83.1</v>
      </c>
      <c r="AT537" s="23">
        <v>78.599999999999994</v>
      </c>
      <c r="AU537" s="23">
        <v>83.5</v>
      </c>
    </row>
    <row r="538" spans="1:47" ht="15" x14ac:dyDescent="0.35">
      <c r="A538" s="13" t="s">
        <v>1654</v>
      </c>
      <c r="B538" s="45" t="s">
        <v>521</v>
      </c>
      <c r="C538" s="23">
        <v>10.5</v>
      </c>
      <c r="D538" s="23">
        <v>7.8</v>
      </c>
      <c r="E538" s="23">
        <v>12.6</v>
      </c>
      <c r="F538" s="23">
        <v>71.7</v>
      </c>
      <c r="G538" s="23">
        <v>54.8</v>
      </c>
      <c r="H538" s="23">
        <v>84.7</v>
      </c>
      <c r="I538" s="23">
        <v>1.7</v>
      </c>
      <c r="J538" s="23">
        <v>1.4</v>
      </c>
      <c r="K538" s="23">
        <v>1.9</v>
      </c>
      <c r="L538" s="23">
        <v>8.6</v>
      </c>
      <c r="M538" s="23">
        <v>5.8</v>
      </c>
      <c r="N538" s="23">
        <v>10.7</v>
      </c>
      <c r="O538" s="23">
        <v>31.3</v>
      </c>
      <c r="P538" s="23">
        <v>31.3</v>
      </c>
      <c r="Q538" s="23">
        <v>31.3</v>
      </c>
      <c r="R538" s="23">
        <v>5.3</v>
      </c>
      <c r="S538" s="23">
        <v>6.9</v>
      </c>
      <c r="T538" s="23">
        <v>4</v>
      </c>
      <c r="U538" s="23">
        <v>16.8</v>
      </c>
      <c r="V538" s="23">
        <v>2.1</v>
      </c>
      <c r="W538" s="23">
        <v>28.3</v>
      </c>
      <c r="X538" s="23">
        <v>1.9</v>
      </c>
      <c r="Y538" s="23">
        <v>1</v>
      </c>
      <c r="Z538" s="23">
        <v>2.5</v>
      </c>
      <c r="AA538" s="23">
        <v>2.1</v>
      </c>
      <c r="AB538" s="23">
        <v>4</v>
      </c>
      <c r="AC538" s="23">
        <v>0.7</v>
      </c>
      <c r="AD538" s="23">
        <v>2.2000000000000002</v>
      </c>
      <c r="AE538" s="23">
        <v>0.9</v>
      </c>
      <c r="AF538" s="23">
        <v>3.2</v>
      </c>
      <c r="AG538" s="23">
        <v>15.1</v>
      </c>
      <c r="AH538" s="23">
        <v>13.2</v>
      </c>
      <c r="AI538" s="23">
        <v>16.600000000000001</v>
      </c>
      <c r="AJ538" s="23">
        <v>35.299999999999997</v>
      </c>
      <c r="AK538" s="23">
        <v>0.9</v>
      </c>
      <c r="AL538" s="23">
        <v>62</v>
      </c>
      <c r="AM538" s="23">
        <v>12.2</v>
      </c>
      <c r="AN538" s="23">
        <v>14.1</v>
      </c>
      <c r="AO538" s="23">
        <v>10.8</v>
      </c>
      <c r="AP538" s="23">
        <v>1.8</v>
      </c>
      <c r="AQ538" s="23">
        <v>1.1000000000000001</v>
      </c>
      <c r="AR538" s="23">
        <v>2.2999999999999998</v>
      </c>
      <c r="AS538" s="23">
        <v>91.9</v>
      </c>
      <c r="AT538" s="23">
        <v>87.9</v>
      </c>
      <c r="AU538" s="23">
        <v>94.9</v>
      </c>
    </row>
    <row r="539" spans="1:47" ht="15" x14ac:dyDescent="0.35">
      <c r="A539" s="13" t="s">
        <v>1655</v>
      </c>
      <c r="B539" s="45" t="s">
        <v>522</v>
      </c>
      <c r="C539" s="23">
        <v>15</v>
      </c>
      <c r="D539" s="23">
        <v>6.2</v>
      </c>
      <c r="E539" s="23">
        <v>16.399999999999999</v>
      </c>
      <c r="F539" s="23">
        <v>78.400000000000006</v>
      </c>
      <c r="G539" s="23">
        <v>45.5</v>
      </c>
      <c r="H539" s="23">
        <v>83.9</v>
      </c>
      <c r="I539" s="23">
        <v>1.8</v>
      </c>
      <c r="J539" s="23">
        <v>1.4</v>
      </c>
      <c r="K539" s="23">
        <v>1.8</v>
      </c>
      <c r="L539" s="23">
        <v>1</v>
      </c>
      <c r="M539" s="23">
        <v>1</v>
      </c>
      <c r="N539" s="23">
        <v>1</v>
      </c>
      <c r="O539" s="23">
        <v>25.2</v>
      </c>
      <c r="P539" s="23">
        <v>23</v>
      </c>
      <c r="Q539" s="23">
        <v>25.5</v>
      </c>
      <c r="R539" s="23">
        <v>3.7</v>
      </c>
      <c r="S539" s="23">
        <v>3.8</v>
      </c>
      <c r="T539" s="23">
        <v>3.7</v>
      </c>
      <c r="U539" s="23">
        <v>3.9</v>
      </c>
      <c r="V539" s="23">
        <v>1</v>
      </c>
      <c r="W539" s="23">
        <v>4.3</v>
      </c>
      <c r="X539" s="23">
        <v>3.7</v>
      </c>
      <c r="Y539" s="23">
        <v>0.5</v>
      </c>
      <c r="Z539" s="23">
        <v>4.2</v>
      </c>
      <c r="AA539" s="23">
        <v>0.3</v>
      </c>
      <c r="AB539" s="23">
        <v>0</v>
      </c>
      <c r="AC539" s="23">
        <v>0.4</v>
      </c>
      <c r="AD539" s="23">
        <v>1.8</v>
      </c>
      <c r="AE539" s="23">
        <v>0</v>
      </c>
      <c r="AF539" s="23">
        <v>2.1</v>
      </c>
      <c r="AG539" s="23">
        <v>16.8</v>
      </c>
      <c r="AH539" s="23">
        <v>10</v>
      </c>
      <c r="AI539" s="23">
        <v>17.899999999999999</v>
      </c>
      <c r="AJ539" s="23">
        <v>71.8</v>
      </c>
      <c r="AK539" s="23">
        <v>1</v>
      </c>
      <c r="AL539" s="23">
        <v>83.5</v>
      </c>
      <c r="AM539" s="23">
        <v>11.9</v>
      </c>
      <c r="AN539" s="23">
        <v>12</v>
      </c>
      <c r="AO539" s="23">
        <v>11.9</v>
      </c>
      <c r="AP539" s="23">
        <v>2.7</v>
      </c>
      <c r="AQ539" s="23">
        <v>1</v>
      </c>
      <c r="AR539" s="23">
        <v>3</v>
      </c>
      <c r="AS539" s="23">
        <v>92.9</v>
      </c>
      <c r="AT539" s="23">
        <v>84.2</v>
      </c>
      <c r="AU539" s="23">
        <v>94.4</v>
      </c>
    </row>
    <row r="540" spans="1:47" ht="15" x14ac:dyDescent="0.35">
      <c r="A540" s="13" t="s">
        <v>1656</v>
      </c>
      <c r="B540" s="45" t="s">
        <v>93</v>
      </c>
      <c r="C540" s="23">
        <v>8.4</v>
      </c>
      <c r="D540" s="23">
        <v>6.8</v>
      </c>
      <c r="E540" s="23">
        <v>9.5</v>
      </c>
      <c r="F540" s="23">
        <v>56.4</v>
      </c>
      <c r="G540" s="23">
        <v>44.7</v>
      </c>
      <c r="H540" s="23">
        <v>65.2</v>
      </c>
      <c r="I540" s="23">
        <v>1.6</v>
      </c>
      <c r="J540" s="23">
        <v>1.5</v>
      </c>
      <c r="K540" s="23">
        <v>1.6</v>
      </c>
      <c r="L540" s="23">
        <v>2</v>
      </c>
      <c r="M540" s="23">
        <v>0.9</v>
      </c>
      <c r="N540" s="23">
        <v>2.8</v>
      </c>
      <c r="O540" s="23">
        <v>28.2</v>
      </c>
      <c r="P540" s="23">
        <v>25.9</v>
      </c>
      <c r="Q540" s="23">
        <v>29.9</v>
      </c>
      <c r="R540" s="23">
        <v>4.7</v>
      </c>
      <c r="S540" s="23">
        <v>6.8</v>
      </c>
      <c r="T540" s="23">
        <v>3.1</v>
      </c>
      <c r="U540" s="23">
        <v>4.3</v>
      </c>
      <c r="V540" s="23">
        <v>5.9</v>
      </c>
      <c r="W540" s="23">
        <v>3.1</v>
      </c>
      <c r="X540" s="23">
        <v>2.5</v>
      </c>
      <c r="Y540" s="23">
        <v>2.1</v>
      </c>
      <c r="Z540" s="23">
        <v>2.8</v>
      </c>
      <c r="AA540" s="23">
        <v>1.1000000000000001</v>
      </c>
      <c r="AB540" s="23">
        <v>0.3</v>
      </c>
      <c r="AC540" s="23">
        <v>1.6</v>
      </c>
      <c r="AD540" s="23">
        <v>1.8</v>
      </c>
      <c r="AE540" s="23">
        <v>0.3</v>
      </c>
      <c r="AF540" s="23">
        <v>2.8</v>
      </c>
      <c r="AG540" s="23">
        <v>8.9</v>
      </c>
      <c r="AH540" s="23">
        <v>8.5</v>
      </c>
      <c r="AI540" s="23">
        <v>9.1999999999999993</v>
      </c>
      <c r="AJ540" s="23">
        <v>18.8</v>
      </c>
      <c r="AK540" s="23">
        <v>0.8</v>
      </c>
      <c r="AL540" s="23">
        <v>32.200000000000003</v>
      </c>
      <c r="AM540" s="23">
        <v>13.4</v>
      </c>
      <c r="AN540" s="23">
        <v>13.1</v>
      </c>
      <c r="AO540" s="23">
        <v>13.6</v>
      </c>
      <c r="AP540" s="23">
        <v>0.9</v>
      </c>
      <c r="AQ540" s="23">
        <v>0.9</v>
      </c>
      <c r="AR540" s="23">
        <v>0.9</v>
      </c>
      <c r="AS540" s="23">
        <v>81.3</v>
      </c>
      <c r="AT540" s="23">
        <v>82.8</v>
      </c>
      <c r="AU540" s="23">
        <v>80.2</v>
      </c>
    </row>
    <row r="541" spans="1:47" ht="15" x14ac:dyDescent="0.35">
      <c r="A541" s="13" t="s">
        <v>1657</v>
      </c>
      <c r="B541" s="45" t="s">
        <v>523</v>
      </c>
      <c r="C541" s="23">
        <v>18</v>
      </c>
      <c r="D541" s="23">
        <v>11.5</v>
      </c>
      <c r="E541" s="23">
        <v>21.7</v>
      </c>
      <c r="F541" s="23">
        <v>73.3</v>
      </c>
      <c r="G541" s="23">
        <v>55.1</v>
      </c>
      <c r="H541" s="23">
        <v>83.8</v>
      </c>
      <c r="I541" s="23">
        <v>1.5</v>
      </c>
      <c r="J541" s="23">
        <v>1.3</v>
      </c>
      <c r="K541" s="23">
        <v>1.6</v>
      </c>
      <c r="L541" s="23">
        <v>2.1</v>
      </c>
      <c r="M541" s="23">
        <v>1.3</v>
      </c>
      <c r="N541" s="23">
        <v>2.5</v>
      </c>
      <c r="O541" s="23">
        <v>33</v>
      </c>
      <c r="P541" s="23">
        <v>26.4</v>
      </c>
      <c r="Q541" s="23">
        <v>36.9</v>
      </c>
      <c r="R541" s="23">
        <v>4.0999999999999996</v>
      </c>
      <c r="S541" s="23">
        <v>4</v>
      </c>
      <c r="T541" s="23">
        <v>4.2</v>
      </c>
      <c r="U541" s="23">
        <v>7.8</v>
      </c>
      <c r="V541" s="23">
        <v>0.6</v>
      </c>
      <c r="W541" s="23">
        <v>12</v>
      </c>
      <c r="X541" s="23">
        <v>3.5</v>
      </c>
      <c r="Y541" s="23">
        <v>3.6</v>
      </c>
      <c r="Z541" s="23">
        <v>3.4</v>
      </c>
      <c r="AA541" s="23">
        <v>1.6</v>
      </c>
      <c r="AB541" s="23">
        <v>1.1000000000000001</v>
      </c>
      <c r="AC541" s="23">
        <v>1.9</v>
      </c>
      <c r="AD541" s="23">
        <v>10.8</v>
      </c>
      <c r="AE541" s="23">
        <v>0.9</v>
      </c>
      <c r="AF541" s="23">
        <v>16.5</v>
      </c>
      <c r="AG541" s="23">
        <v>12.5</v>
      </c>
      <c r="AH541" s="23">
        <v>9.9</v>
      </c>
      <c r="AI541" s="23">
        <v>13.9</v>
      </c>
      <c r="AJ541" s="23">
        <v>32.9</v>
      </c>
      <c r="AK541" s="23">
        <v>0.4</v>
      </c>
      <c r="AL541" s="23">
        <v>51.7</v>
      </c>
      <c r="AM541" s="23">
        <v>13.9</v>
      </c>
      <c r="AN541" s="23">
        <v>14.5</v>
      </c>
      <c r="AO541" s="23">
        <v>13.5</v>
      </c>
      <c r="AP541" s="23">
        <v>0.7</v>
      </c>
      <c r="AQ541" s="23">
        <v>0.7</v>
      </c>
      <c r="AR541" s="23">
        <v>0.7</v>
      </c>
      <c r="AS541" s="23">
        <v>85.7</v>
      </c>
      <c r="AT541" s="23">
        <v>81.599999999999994</v>
      </c>
      <c r="AU541" s="23">
        <v>88.1</v>
      </c>
    </row>
    <row r="542" spans="1:47" ht="15" x14ac:dyDescent="0.35">
      <c r="A542" s="13" t="s">
        <v>1658</v>
      </c>
      <c r="B542" s="45" t="s">
        <v>524</v>
      </c>
      <c r="C542" s="23">
        <v>10.6</v>
      </c>
      <c r="D542" s="23">
        <v>5.7</v>
      </c>
      <c r="E542" s="23">
        <v>12.2</v>
      </c>
      <c r="F542" s="23">
        <v>63.8</v>
      </c>
      <c r="G542" s="23">
        <v>43.9</v>
      </c>
      <c r="H542" s="23">
        <v>70.2</v>
      </c>
      <c r="I542" s="23">
        <v>1.5</v>
      </c>
      <c r="J542" s="23">
        <v>1.2</v>
      </c>
      <c r="K542" s="23">
        <v>1.6</v>
      </c>
      <c r="L542" s="23">
        <v>3.4</v>
      </c>
      <c r="M542" s="23">
        <v>2</v>
      </c>
      <c r="N542" s="23">
        <v>3.8</v>
      </c>
      <c r="O542" s="23">
        <v>24.9</v>
      </c>
      <c r="P542" s="23">
        <v>22.8</v>
      </c>
      <c r="Q542" s="23">
        <v>25.6</v>
      </c>
      <c r="R542" s="23">
        <v>4.5999999999999996</v>
      </c>
      <c r="S542" s="23">
        <v>9</v>
      </c>
      <c r="T542" s="23">
        <v>3.1</v>
      </c>
      <c r="U542" s="23">
        <v>15.9</v>
      </c>
      <c r="V542" s="23">
        <v>53.8</v>
      </c>
      <c r="W542" s="23">
        <v>3.7</v>
      </c>
      <c r="X542" s="23">
        <v>2.1</v>
      </c>
      <c r="Y542" s="23">
        <v>2.2000000000000002</v>
      </c>
      <c r="Z542" s="23">
        <v>2.1</v>
      </c>
      <c r="AA542" s="23">
        <v>3.4</v>
      </c>
      <c r="AB542" s="23">
        <v>1</v>
      </c>
      <c r="AC542" s="23">
        <v>4.0999999999999996</v>
      </c>
      <c r="AD542" s="23">
        <v>5</v>
      </c>
      <c r="AE542" s="23">
        <v>0.1</v>
      </c>
      <c r="AF542" s="23">
        <v>6.6</v>
      </c>
      <c r="AG542" s="23">
        <v>12.7</v>
      </c>
      <c r="AH542" s="23">
        <v>10.9</v>
      </c>
      <c r="AI542" s="23">
        <v>13.4</v>
      </c>
      <c r="AJ542" s="23">
        <v>20.9</v>
      </c>
      <c r="AK542" s="23">
        <v>0.6</v>
      </c>
      <c r="AL542" s="23">
        <v>27.5</v>
      </c>
      <c r="AM542" s="23">
        <v>11.9</v>
      </c>
      <c r="AN542" s="23">
        <v>13.4</v>
      </c>
      <c r="AO542" s="23">
        <v>11.4</v>
      </c>
      <c r="AP542" s="23">
        <v>0.5</v>
      </c>
      <c r="AQ542" s="23">
        <v>0.2</v>
      </c>
      <c r="AR542" s="23">
        <v>0.6</v>
      </c>
      <c r="AS542" s="23">
        <v>77.599999999999994</v>
      </c>
      <c r="AT542" s="23">
        <v>76.599999999999994</v>
      </c>
      <c r="AU542" s="23">
        <v>77.900000000000006</v>
      </c>
    </row>
    <row r="543" spans="1:47" ht="15" x14ac:dyDescent="0.35">
      <c r="A543" s="13" t="s">
        <v>1659</v>
      </c>
      <c r="B543" s="45" t="s">
        <v>525</v>
      </c>
      <c r="C543" s="23">
        <v>7</v>
      </c>
      <c r="D543" s="23">
        <v>4.9000000000000004</v>
      </c>
      <c r="E543" s="23">
        <v>7.9</v>
      </c>
      <c r="F543" s="23">
        <v>52.3</v>
      </c>
      <c r="G543" s="23">
        <v>36.700000000000003</v>
      </c>
      <c r="H543" s="23">
        <v>59.5</v>
      </c>
      <c r="I543" s="23">
        <v>2.6</v>
      </c>
      <c r="J543" s="23">
        <v>2.8</v>
      </c>
      <c r="K543" s="23">
        <v>2.5</v>
      </c>
      <c r="L543" s="23">
        <v>3.4</v>
      </c>
      <c r="M543" s="23">
        <v>4.2</v>
      </c>
      <c r="N543" s="23">
        <v>3</v>
      </c>
      <c r="O543" s="23">
        <v>26.6</v>
      </c>
      <c r="P543" s="23">
        <v>21.4</v>
      </c>
      <c r="Q543" s="23">
        <v>28.9</v>
      </c>
      <c r="R543" s="23">
        <v>4.2</v>
      </c>
      <c r="S543" s="23">
        <v>5.8</v>
      </c>
      <c r="T543" s="23">
        <v>3.5</v>
      </c>
      <c r="U543" s="23">
        <v>1.5</v>
      </c>
      <c r="V543" s="23">
        <v>2.1</v>
      </c>
      <c r="W543" s="23">
        <v>1.2</v>
      </c>
      <c r="X543" s="23">
        <v>1.8</v>
      </c>
      <c r="Y543" s="23">
        <v>1.7</v>
      </c>
      <c r="Z543" s="23">
        <v>1.9</v>
      </c>
      <c r="AA543" s="23">
        <v>0.2</v>
      </c>
      <c r="AB543" s="23">
        <v>0.3</v>
      </c>
      <c r="AC543" s="23">
        <v>0.2</v>
      </c>
      <c r="AD543" s="23">
        <v>1</v>
      </c>
      <c r="AE543" s="23">
        <v>0.5</v>
      </c>
      <c r="AF543" s="23">
        <v>1.2</v>
      </c>
      <c r="AG543" s="23">
        <v>18.399999999999999</v>
      </c>
      <c r="AH543" s="23">
        <v>10.5</v>
      </c>
      <c r="AI543" s="23">
        <v>22.1</v>
      </c>
      <c r="AJ543" s="23">
        <v>12.3</v>
      </c>
      <c r="AK543" s="23">
        <v>0.5</v>
      </c>
      <c r="AL543" s="23">
        <v>17.8</v>
      </c>
      <c r="AM543" s="23">
        <v>16.600000000000001</v>
      </c>
      <c r="AN543" s="23">
        <v>16.3</v>
      </c>
      <c r="AO543" s="23">
        <v>16.8</v>
      </c>
      <c r="AP543" s="23">
        <v>0.8</v>
      </c>
      <c r="AQ543" s="23">
        <v>0.6</v>
      </c>
      <c r="AR543" s="23">
        <v>0.8</v>
      </c>
      <c r="AS543" s="23">
        <v>73.900000000000006</v>
      </c>
      <c r="AT543" s="23">
        <v>70.8</v>
      </c>
      <c r="AU543" s="23">
        <v>75.3</v>
      </c>
    </row>
    <row r="544" spans="1:47" ht="15" x14ac:dyDescent="0.35">
      <c r="A544" s="13" t="s">
        <v>1660</v>
      </c>
      <c r="B544" s="45" t="s">
        <v>526</v>
      </c>
      <c r="C544" s="23">
        <v>4.5</v>
      </c>
      <c r="D544" s="23">
        <v>3.9</v>
      </c>
      <c r="E544" s="23">
        <v>6</v>
      </c>
      <c r="F544" s="23">
        <v>41.5</v>
      </c>
      <c r="G544" s="23">
        <v>34.4</v>
      </c>
      <c r="H544" s="23">
        <v>59.8</v>
      </c>
      <c r="I544" s="23">
        <v>2.2000000000000002</v>
      </c>
      <c r="J544" s="23">
        <v>2.1</v>
      </c>
      <c r="K544" s="23">
        <v>2.6</v>
      </c>
      <c r="L544" s="23">
        <v>6.4</v>
      </c>
      <c r="M544" s="23">
        <v>3.9</v>
      </c>
      <c r="N544" s="23">
        <v>13.1</v>
      </c>
      <c r="O544" s="23">
        <v>23.8</v>
      </c>
      <c r="P544" s="23">
        <v>23.3</v>
      </c>
      <c r="Q544" s="23">
        <v>25</v>
      </c>
      <c r="R544" s="23">
        <v>6.4</v>
      </c>
      <c r="S544" s="23">
        <v>7.7</v>
      </c>
      <c r="T544" s="23">
        <v>3.1</v>
      </c>
      <c r="U544" s="23">
        <v>0.8</v>
      </c>
      <c r="V544" s="23">
        <v>0.3</v>
      </c>
      <c r="W544" s="23">
        <v>2.1</v>
      </c>
      <c r="X544" s="23">
        <v>5.0999999999999996</v>
      </c>
      <c r="Y544" s="23">
        <v>4.8</v>
      </c>
      <c r="Z544" s="23">
        <v>5.9</v>
      </c>
      <c r="AA544" s="23">
        <v>0.3</v>
      </c>
      <c r="AB544" s="23">
        <v>0.1</v>
      </c>
      <c r="AC544" s="23">
        <v>0.9</v>
      </c>
      <c r="AD544" s="23">
        <v>0.8</v>
      </c>
      <c r="AE544" s="23">
        <v>0.1</v>
      </c>
      <c r="AF544" s="23">
        <v>2.5</v>
      </c>
      <c r="AG544" s="23">
        <v>16</v>
      </c>
      <c r="AH544" s="23">
        <v>15.2</v>
      </c>
      <c r="AI544" s="23">
        <v>18</v>
      </c>
      <c r="AJ544" s="23">
        <v>0.5</v>
      </c>
      <c r="AK544" s="23">
        <v>0.1</v>
      </c>
      <c r="AL544" s="23">
        <v>1.5</v>
      </c>
      <c r="AM544" s="23">
        <v>16.5</v>
      </c>
      <c r="AN544" s="23">
        <v>16.5</v>
      </c>
      <c r="AO544" s="23">
        <v>16.2</v>
      </c>
      <c r="AP544" s="23">
        <v>1.2</v>
      </c>
      <c r="AQ544" s="23">
        <v>1</v>
      </c>
      <c r="AR544" s="23">
        <v>1.8</v>
      </c>
      <c r="AS544" s="23">
        <v>76.599999999999994</v>
      </c>
      <c r="AT544" s="23">
        <v>75.2</v>
      </c>
      <c r="AU544" s="23">
        <v>80.3</v>
      </c>
    </row>
    <row r="545" spans="1:47" ht="15" x14ac:dyDescent="0.35">
      <c r="A545" s="13" t="s">
        <v>1661</v>
      </c>
      <c r="B545" s="45" t="s">
        <v>527</v>
      </c>
      <c r="C545" s="23">
        <v>9.8000000000000007</v>
      </c>
      <c r="D545" s="23">
        <v>6.9</v>
      </c>
      <c r="E545" s="23">
        <v>11.3</v>
      </c>
      <c r="F545" s="23">
        <v>62.9</v>
      </c>
      <c r="G545" s="23">
        <v>46.6</v>
      </c>
      <c r="H545" s="23">
        <v>71.099999999999994</v>
      </c>
      <c r="I545" s="23">
        <v>1.6</v>
      </c>
      <c r="J545" s="23">
        <v>1.6</v>
      </c>
      <c r="K545" s="23">
        <v>1.7</v>
      </c>
      <c r="L545" s="23">
        <v>2.7</v>
      </c>
      <c r="M545" s="23">
        <v>3.1</v>
      </c>
      <c r="N545" s="23">
        <v>2.4</v>
      </c>
      <c r="O545" s="23">
        <v>28.3</v>
      </c>
      <c r="P545" s="23">
        <v>26.3</v>
      </c>
      <c r="Q545" s="23">
        <v>29.4</v>
      </c>
      <c r="R545" s="23">
        <v>5.7</v>
      </c>
      <c r="S545" s="23">
        <v>8.5</v>
      </c>
      <c r="T545" s="23">
        <v>4.3</v>
      </c>
      <c r="U545" s="23">
        <v>6.4</v>
      </c>
      <c r="V545" s="23">
        <v>12.2</v>
      </c>
      <c r="W545" s="23">
        <v>3.5</v>
      </c>
      <c r="X545" s="23">
        <v>2.2000000000000002</v>
      </c>
      <c r="Y545" s="23">
        <v>1.2</v>
      </c>
      <c r="Z545" s="23">
        <v>2.7</v>
      </c>
      <c r="AA545" s="23">
        <v>1.5</v>
      </c>
      <c r="AB545" s="23">
        <v>0.9</v>
      </c>
      <c r="AC545" s="23">
        <v>1.9</v>
      </c>
      <c r="AD545" s="23">
        <v>2.7</v>
      </c>
      <c r="AE545" s="23">
        <v>0.6</v>
      </c>
      <c r="AF545" s="23">
        <v>3.8</v>
      </c>
      <c r="AG545" s="23">
        <v>9.8000000000000007</v>
      </c>
      <c r="AH545" s="23">
        <v>7.7</v>
      </c>
      <c r="AI545" s="23">
        <v>10.9</v>
      </c>
      <c r="AJ545" s="23">
        <v>23.8</v>
      </c>
      <c r="AK545" s="23">
        <v>1.7</v>
      </c>
      <c r="AL545" s="23">
        <v>34.9</v>
      </c>
      <c r="AM545" s="23">
        <v>12.9</v>
      </c>
      <c r="AN545" s="23">
        <v>13.4</v>
      </c>
      <c r="AO545" s="23">
        <v>12.6</v>
      </c>
      <c r="AP545" s="23">
        <v>1.5</v>
      </c>
      <c r="AQ545" s="23">
        <v>1</v>
      </c>
      <c r="AR545" s="23">
        <v>1.8</v>
      </c>
      <c r="AS545" s="23">
        <v>85.7</v>
      </c>
      <c r="AT545" s="23">
        <v>81.7</v>
      </c>
      <c r="AU545" s="23">
        <v>87.8</v>
      </c>
    </row>
    <row r="546" spans="1:47" ht="15" x14ac:dyDescent="0.35">
      <c r="A546" s="13" t="s">
        <v>1662</v>
      </c>
      <c r="B546" s="45" t="s">
        <v>528</v>
      </c>
      <c r="C546" s="23">
        <v>9.6999999999999993</v>
      </c>
      <c r="D546" s="23">
        <v>9.1</v>
      </c>
      <c r="E546" s="23">
        <v>10.5</v>
      </c>
      <c r="F546" s="23">
        <v>58.5</v>
      </c>
      <c r="G546" s="23">
        <v>49.6</v>
      </c>
      <c r="H546" s="23">
        <v>70.599999999999994</v>
      </c>
      <c r="I546" s="23">
        <v>1.6</v>
      </c>
      <c r="J546" s="23">
        <v>1.3</v>
      </c>
      <c r="K546" s="23">
        <v>1.9</v>
      </c>
      <c r="L546" s="23">
        <v>6.5</v>
      </c>
      <c r="M546" s="23">
        <v>5.4</v>
      </c>
      <c r="N546" s="23">
        <v>8.1</v>
      </c>
      <c r="O546" s="23">
        <v>31.3</v>
      </c>
      <c r="P546" s="23">
        <v>31.6</v>
      </c>
      <c r="Q546" s="23">
        <v>31</v>
      </c>
      <c r="R546" s="23">
        <v>6.9</v>
      </c>
      <c r="S546" s="23">
        <v>9.1</v>
      </c>
      <c r="T546" s="23">
        <v>4</v>
      </c>
      <c r="U546" s="23">
        <v>2</v>
      </c>
      <c r="V546" s="23">
        <v>2.2000000000000002</v>
      </c>
      <c r="W546" s="23">
        <v>1.7</v>
      </c>
      <c r="X546" s="23">
        <v>1.9</v>
      </c>
      <c r="Y546" s="23">
        <v>1.7</v>
      </c>
      <c r="Z546" s="23">
        <v>2.2000000000000002</v>
      </c>
      <c r="AA546" s="23">
        <v>0.5</v>
      </c>
      <c r="AB546" s="23">
        <v>0.7</v>
      </c>
      <c r="AC546" s="23">
        <v>0.1</v>
      </c>
      <c r="AD546" s="23">
        <v>2.4</v>
      </c>
      <c r="AE546" s="23">
        <v>0.7</v>
      </c>
      <c r="AF546" s="23">
        <v>4.5999999999999996</v>
      </c>
      <c r="AG546" s="23">
        <v>18.3</v>
      </c>
      <c r="AH546" s="23">
        <v>18.600000000000001</v>
      </c>
      <c r="AI546" s="23">
        <v>17.899999999999999</v>
      </c>
      <c r="AJ546" s="23">
        <v>5.0999999999999996</v>
      </c>
      <c r="AK546" s="23">
        <v>0.4</v>
      </c>
      <c r="AL546" s="23">
        <v>11.5</v>
      </c>
      <c r="AM546" s="23">
        <v>14.2</v>
      </c>
      <c r="AN546" s="23">
        <v>15.4</v>
      </c>
      <c r="AO546" s="23">
        <v>12.6</v>
      </c>
      <c r="AP546" s="23">
        <v>1.1000000000000001</v>
      </c>
      <c r="AQ546" s="23">
        <v>1.3</v>
      </c>
      <c r="AR546" s="23">
        <v>0.9</v>
      </c>
      <c r="AS546" s="23">
        <v>84.5</v>
      </c>
      <c r="AT546" s="23">
        <v>84.6</v>
      </c>
      <c r="AU546" s="23">
        <v>84.3</v>
      </c>
    </row>
    <row r="547" spans="1:47" ht="15" x14ac:dyDescent="0.35">
      <c r="A547" s="13" t="s">
        <v>1663</v>
      </c>
      <c r="B547" s="45" t="s">
        <v>529</v>
      </c>
      <c r="C547" s="23">
        <v>3.8</v>
      </c>
      <c r="D547" s="23">
        <v>3.8</v>
      </c>
      <c r="E547" s="23">
        <v>9.3000000000000007</v>
      </c>
      <c r="F547" s="23">
        <v>35.200000000000003</v>
      </c>
      <c r="G547" s="23">
        <v>35</v>
      </c>
      <c r="H547" s="23">
        <v>63.3</v>
      </c>
      <c r="I547" s="23">
        <v>2.9</v>
      </c>
      <c r="J547" s="23">
        <v>2.9</v>
      </c>
      <c r="K547" s="23">
        <v>3</v>
      </c>
      <c r="L547" s="23">
        <v>4.0999999999999996</v>
      </c>
      <c r="M547" s="23">
        <v>4</v>
      </c>
      <c r="N547" s="23">
        <v>15</v>
      </c>
      <c r="O547" s="23">
        <v>22.3</v>
      </c>
      <c r="P547" s="23">
        <v>22.2</v>
      </c>
      <c r="Q547" s="23">
        <v>33.6</v>
      </c>
      <c r="R547" s="23">
        <v>6.4</v>
      </c>
      <c r="S547" s="23">
        <v>6.4</v>
      </c>
      <c r="T547" s="23">
        <v>5.0999999999999996</v>
      </c>
      <c r="U547" s="23">
        <v>7.6</v>
      </c>
      <c r="V547" s="23">
        <v>7.6</v>
      </c>
      <c r="W547" s="23">
        <v>10.199999999999999</v>
      </c>
      <c r="X547" s="23">
        <v>3.2</v>
      </c>
      <c r="Y547" s="23">
        <v>3.2</v>
      </c>
      <c r="Z547" s="23">
        <v>3.3</v>
      </c>
      <c r="AA547" s="23">
        <v>1.1000000000000001</v>
      </c>
      <c r="AB547" s="23">
        <v>1.1000000000000001</v>
      </c>
      <c r="AC547" s="23">
        <v>2.9</v>
      </c>
      <c r="AD547" s="23">
        <v>1</v>
      </c>
      <c r="AE547" s="23">
        <v>1</v>
      </c>
      <c r="AF547" s="23">
        <v>6.9</v>
      </c>
      <c r="AG547" s="23">
        <v>14</v>
      </c>
      <c r="AH547" s="23">
        <v>13.9</v>
      </c>
      <c r="AI547" s="23">
        <v>15.7</v>
      </c>
      <c r="AJ547" s="23">
        <v>6.5</v>
      </c>
      <c r="AK547" s="23">
        <v>6.4</v>
      </c>
      <c r="AL547" s="23">
        <v>22.8</v>
      </c>
      <c r="AM547" s="23">
        <v>20.7</v>
      </c>
      <c r="AN547" s="23">
        <v>20.7</v>
      </c>
      <c r="AO547" s="23">
        <v>19.5</v>
      </c>
      <c r="AP547" s="23">
        <v>0.8</v>
      </c>
      <c r="AQ547" s="23">
        <v>0.8</v>
      </c>
      <c r="AR547" s="23">
        <v>1</v>
      </c>
      <c r="AS547" s="23">
        <v>73.8</v>
      </c>
      <c r="AT547" s="23">
        <v>73.7</v>
      </c>
      <c r="AU547" s="23">
        <v>78.8</v>
      </c>
    </row>
    <row r="548" spans="1:47" ht="15" x14ac:dyDescent="0.35">
      <c r="A548" s="13" t="s">
        <v>1664</v>
      </c>
      <c r="B548" s="45" t="s">
        <v>530</v>
      </c>
      <c r="C548" s="23">
        <v>3.5</v>
      </c>
      <c r="D548" s="23">
        <v>3.5</v>
      </c>
      <c r="E548" s="23">
        <v>3.4</v>
      </c>
      <c r="F548" s="23">
        <v>30.2</v>
      </c>
      <c r="G548" s="23">
        <v>27.2</v>
      </c>
      <c r="H548" s="23">
        <v>37.4</v>
      </c>
      <c r="I548" s="23">
        <v>1.5</v>
      </c>
      <c r="J548" s="23">
        <v>1.5</v>
      </c>
      <c r="K548" s="23">
        <v>1.6</v>
      </c>
      <c r="L548" s="23">
        <v>7</v>
      </c>
      <c r="M548" s="23">
        <v>8.6999999999999993</v>
      </c>
      <c r="N548" s="23">
        <v>3</v>
      </c>
      <c r="O548" s="23">
        <v>15.7</v>
      </c>
      <c r="P548" s="23">
        <v>16.2</v>
      </c>
      <c r="Q548" s="23">
        <v>14.7</v>
      </c>
      <c r="R548" s="23">
        <v>4.5999999999999996</v>
      </c>
      <c r="S548" s="23">
        <v>5.4</v>
      </c>
      <c r="T548" s="23">
        <v>2.9</v>
      </c>
      <c r="U548" s="23">
        <v>1.4</v>
      </c>
      <c r="V548" s="23">
        <v>1.5</v>
      </c>
      <c r="W548" s="23">
        <v>1</v>
      </c>
      <c r="X548" s="23">
        <v>1.9</v>
      </c>
      <c r="Y548" s="23">
        <v>1.7</v>
      </c>
      <c r="Z548" s="23">
        <v>2.1</v>
      </c>
      <c r="AA548" s="23">
        <v>0.2</v>
      </c>
      <c r="AB548" s="23">
        <v>0.2</v>
      </c>
      <c r="AC548" s="23">
        <v>0.3</v>
      </c>
      <c r="AD548" s="23">
        <v>0.1</v>
      </c>
      <c r="AE548" s="23">
        <v>0.1</v>
      </c>
      <c r="AF548" s="23">
        <v>0.3</v>
      </c>
      <c r="AG548" s="23">
        <v>15.4</v>
      </c>
      <c r="AH548" s="23">
        <v>14</v>
      </c>
      <c r="AI548" s="23">
        <v>18.7</v>
      </c>
      <c r="AJ548" s="23">
        <v>1.7</v>
      </c>
      <c r="AK548" s="23">
        <v>0.3</v>
      </c>
      <c r="AL548" s="23">
        <v>5</v>
      </c>
      <c r="AM548" s="23">
        <v>16.100000000000001</v>
      </c>
      <c r="AN548" s="23">
        <v>17.2</v>
      </c>
      <c r="AO548" s="23">
        <v>13.7</v>
      </c>
      <c r="AP548" s="23">
        <v>0.6</v>
      </c>
      <c r="AQ548" s="23">
        <v>0.5</v>
      </c>
      <c r="AR548" s="23">
        <v>0.7</v>
      </c>
      <c r="AS548" s="23">
        <v>67.900000000000006</v>
      </c>
      <c r="AT548" s="23">
        <v>68.8</v>
      </c>
      <c r="AU548" s="23">
        <v>65.7</v>
      </c>
    </row>
    <row r="549" spans="1:47" ht="15" x14ac:dyDescent="0.35">
      <c r="A549" s="13" t="s">
        <v>1665</v>
      </c>
      <c r="B549" s="45" t="s">
        <v>531</v>
      </c>
      <c r="C549" s="23">
        <v>6.1</v>
      </c>
      <c r="D549" s="23">
        <v>4.8</v>
      </c>
      <c r="E549" s="23">
        <v>7.3</v>
      </c>
      <c r="F549" s="23">
        <v>55</v>
      </c>
      <c r="G549" s="23">
        <v>45.9</v>
      </c>
      <c r="H549" s="23">
        <v>63.8</v>
      </c>
      <c r="I549" s="23">
        <v>1.3</v>
      </c>
      <c r="J549" s="23">
        <v>1.3</v>
      </c>
      <c r="K549" s="23">
        <v>1.3</v>
      </c>
      <c r="L549" s="23">
        <v>4.8</v>
      </c>
      <c r="M549" s="23">
        <v>2.7</v>
      </c>
      <c r="N549" s="23">
        <v>6.8</v>
      </c>
      <c r="O549" s="23">
        <v>18.7</v>
      </c>
      <c r="P549" s="23">
        <v>16.899999999999999</v>
      </c>
      <c r="Q549" s="23">
        <v>20.399999999999999</v>
      </c>
      <c r="R549" s="23">
        <v>3.3</v>
      </c>
      <c r="S549" s="23">
        <v>4.4000000000000004</v>
      </c>
      <c r="T549" s="23">
        <v>2.2000000000000002</v>
      </c>
      <c r="U549" s="23">
        <v>1</v>
      </c>
      <c r="V549" s="23">
        <v>1.2</v>
      </c>
      <c r="W549" s="23">
        <v>0.8</v>
      </c>
      <c r="X549" s="23">
        <v>2</v>
      </c>
      <c r="Y549" s="23">
        <v>1.9</v>
      </c>
      <c r="Z549" s="23">
        <v>2.2000000000000002</v>
      </c>
      <c r="AA549" s="23">
        <v>0.5</v>
      </c>
      <c r="AB549" s="23">
        <v>0.2</v>
      </c>
      <c r="AC549" s="23">
        <v>0.8</v>
      </c>
      <c r="AD549" s="23">
        <v>0.3</v>
      </c>
      <c r="AE549" s="23">
        <v>0.1</v>
      </c>
      <c r="AF549" s="23">
        <v>0.5</v>
      </c>
      <c r="AG549" s="23">
        <v>11.3</v>
      </c>
      <c r="AH549" s="23">
        <v>9.1</v>
      </c>
      <c r="AI549" s="23">
        <v>13.5</v>
      </c>
      <c r="AJ549" s="23">
        <v>4.5999999999999996</v>
      </c>
      <c r="AK549" s="23">
        <v>0</v>
      </c>
      <c r="AL549" s="23">
        <v>8.9</v>
      </c>
      <c r="AM549" s="23">
        <v>14.7</v>
      </c>
      <c r="AN549" s="23">
        <v>14</v>
      </c>
      <c r="AO549" s="23">
        <v>15.4</v>
      </c>
      <c r="AP549" s="23">
        <v>1.5</v>
      </c>
      <c r="AQ549" s="23">
        <v>1.4</v>
      </c>
      <c r="AR549" s="23">
        <v>1.5</v>
      </c>
      <c r="AS549" s="23">
        <v>76.7</v>
      </c>
      <c r="AT549" s="23">
        <v>77.3</v>
      </c>
      <c r="AU549" s="23">
        <v>76.2</v>
      </c>
    </row>
    <row r="550" spans="1:47" ht="15" x14ac:dyDescent="0.35">
      <c r="A550" s="13" t="s">
        <v>1666</v>
      </c>
      <c r="B550" s="45" t="s">
        <v>532</v>
      </c>
      <c r="C550" s="23">
        <v>6.2</v>
      </c>
      <c r="D550" s="23">
        <v>4.5999999999999996</v>
      </c>
      <c r="E550" s="23">
        <v>7.5</v>
      </c>
      <c r="F550" s="23">
        <v>56.5</v>
      </c>
      <c r="G550" s="23">
        <v>47.6</v>
      </c>
      <c r="H550" s="23">
        <v>63.7</v>
      </c>
      <c r="I550" s="23">
        <v>2.7</v>
      </c>
      <c r="J550" s="23">
        <v>2.6</v>
      </c>
      <c r="K550" s="23">
        <v>2.7</v>
      </c>
      <c r="L550" s="23">
        <v>3.8</v>
      </c>
      <c r="M550" s="23">
        <v>4.9000000000000004</v>
      </c>
      <c r="N550" s="23">
        <v>2.9</v>
      </c>
      <c r="O550" s="23">
        <v>20.9</v>
      </c>
      <c r="P550" s="23">
        <v>16.899999999999999</v>
      </c>
      <c r="Q550" s="23">
        <v>24.2</v>
      </c>
      <c r="R550" s="23">
        <v>6.1</v>
      </c>
      <c r="S550" s="23">
        <v>11</v>
      </c>
      <c r="T550" s="23">
        <v>2.1</v>
      </c>
      <c r="U550" s="23">
        <v>1.6</v>
      </c>
      <c r="V550" s="23">
        <v>0.7</v>
      </c>
      <c r="W550" s="23">
        <v>2.2999999999999998</v>
      </c>
      <c r="X550" s="23">
        <v>2.5</v>
      </c>
      <c r="Y550" s="23">
        <v>2.2999999999999998</v>
      </c>
      <c r="Z550" s="23">
        <v>2.7</v>
      </c>
      <c r="AA550" s="23">
        <v>0.3</v>
      </c>
      <c r="AB550" s="23">
        <v>0.4</v>
      </c>
      <c r="AC550" s="23">
        <v>0.3</v>
      </c>
      <c r="AD550" s="23">
        <v>1.2</v>
      </c>
      <c r="AE550" s="23">
        <v>0.2</v>
      </c>
      <c r="AF550" s="23">
        <v>2.1</v>
      </c>
      <c r="AG550" s="23">
        <v>13.9</v>
      </c>
      <c r="AH550" s="23">
        <v>16.100000000000001</v>
      </c>
      <c r="AI550" s="23">
        <v>12.1</v>
      </c>
      <c r="AJ550" s="23">
        <v>1.4</v>
      </c>
      <c r="AK550" s="23">
        <v>0</v>
      </c>
      <c r="AL550" s="23">
        <v>2.5</v>
      </c>
      <c r="AM550" s="23">
        <v>14.7</v>
      </c>
      <c r="AN550" s="23">
        <v>16.2</v>
      </c>
      <c r="AO550" s="23">
        <v>13.5</v>
      </c>
      <c r="AP550" s="23">
        <v>0.9</v>
      </c>
      <c r="AQ550" s="23">
        <v>0.6</v>
      </c>
      <c r="AR550" s="23">
        <v>1</v>
      </c>
      <c r="AS550" s="23">
        <v>66.599999999999994</v>
      </c>
      <c r="AT550" s="23">
        <v>64</v>
      </c>
      <c r="AU550" s="23">
        <v>68.8</v>
      </c>
    </row>
    <row r="551" spans="1:47" ht="15" x14ac:dyDescent="0.35">
      <c r="A551" s="13" t="s">
        <v>1667</v>
      </c>
      <c r="B551" s="45" t="s">
        <v>533</v>
      </c>
      <c r="C551" s="23">
        <v>12.2</v>
      </c>
      <c r="D551" s="23">
        <v>6</v>
      </c>
      <c r="E551" s="23">
        <v>15.4</v>
      </c>
      <c r="F551" s="23">
        <v>71</v>
      </c>
      <c r="G551" s="23">
        <v>53.3</v>
      </c>
      <c r="H551" s="23">
        <v>79.900000000000006</v>
      </c>
      <c r="I551" s="23">
        <v>1.3</v>
      </c>
      <c r="J551" s="23">
        <v>2</v>
      </c>
      <c r="K551" s="23">
        <v>1</v>
      </c>
      <c r="L551" s="23">
        <v>9.1</v>
      </c>
      <c r="M551" s="23">
        <v>12.9</v>
      </c>
      <c r="N551" s="23">
        <v>7.2</v>
      </c>
      <c r="O551" s="23">
        <v>25.3</v>
      </c>
      <c r="P551" s="23">
        <v>26.5</v>
      </c>
      <c r="Q551" s="23">
        <v>24.6</v>
      </c>
      <c r="R551" s="23">
        <v>4.3</v>
      </c>
      <c r="S551" s="23">
        <v>6.7</v>
      </c>
      <c r="T551" s="23">
        <v>3</v>
      </c>
      <c r="U551" s="23">
        <v>6.2</v>
      </c>
      <c r="V551" s="23">
        <v>2.8</v>
      </c>
      <c r="W551" s="23">
        <v>7.9</v>
      </c>
      <c r="X551" s="23">
        <v>2.9</v>
      </c>
      <c r="Y551" s="23">
        <v>2</v>
      </c>
      <c r="Z551" s="23">
        <v>3.4</v>
      </c>
      <c r="AA551" s="23">
        <v>2.7</v>
      </c>
      <c r="AB551" s="23">
        <v>1.8</v>
      </c>
      <c r="AC551" s="23">
        <v>3.1</v>
      </c>
      <c r="AD551" s="23">
        <v>7.8</v>
      </c>
      <c r="AE551" s="23">
        <v>1.6</v>
      </c>
      <c r="AF551" s="23">
        <v>10.9</v>
      </c>
      <c r="AG551" s="23">
        <v>14.4</v>
      </c>
      <c r="AH551" s="23">
        <v>14.3</v>
      </c>
      <c r="AI551" s="23">
        <v>14.4</v>
      </c>
      <c r="AJ551" s="23">
        <v>25.4</v>
      </c>
      <c r="AK551" s="23">
        <v>0.8</v>
      </c>
      <c r="AL551" s="23">
        <v>37.799999999999997</v>
      </c>
      <c r="AM551" s="23">
        <v>12.2</v>
      </c>
      <c r="AN551" s="23">
        <v>15.5</v>
      </c>
      <c r="AO551" s="23">
        <v>10.6</v>
      </c>
      <c r="AP551" s="23">
        <v>2.1</v>
      </c>
      <c r="AQ551" s="23">
        <v>1.8</v>
      </c>
      <c r="AR551" s="23">
        <v>2.2000000000000002</v>
      </c>
      <c r="AS551" s="23">
        <v>87.9</v>
      </c>
      <c r="AT551" s="23">
        <v>87</v>
      </c>
      <c r="AU551" s="23">
        <v>88.4</v>
      </c>
    </row>
    <row r="552" spans="1:47" ht="15" x14ac:dyDescent="0.35">
      <c r="A552" s="13" t="s">
        <v>1668</v>
      </c>
      <c r="B552" s="45" t="s">
        <v>534</v>
      </c>
      <c r="C552" s="23">
        <v>7.7</v>
      </c>
      <c r="D552" s="23">
        <v>7.2</v>
      </c>
      <c r="E552" s="23">
        <v>7.9</v>
      </c>
      <c r="F552" s="23">
        <v>68.900000000000006</v>
      </c>
      <c r="G552" s="23">
        <v>47.2</v>
      </c>
      <c r="H552" s="23">
        <v>80.599999999999994</v>
      </c>
      <c r="I552" s="23">
        <v>1.6</v>
      </c>
      <c r="J552" s="23">
        <v>1.6</v>
      </c>
      <c r="K552" s="23">
        <v>1.6</v>
      </c>
      <c r="L552" s="23">
        <v>1.8</v>
      </c>
      <c r="M552" s="23">
        <v>4.4000000000000004</v>
      </c>
      <c r="N552" s="23">
        <v>0.4</v>
      </c>
      <c r="O552" s="23">
        <v>37.9</v>
      </c>
      <c r="P552" s="23">
        <v>33.799999999999997</v>
      </c>
      <c r="Q552" s="23">
        <v>40.1</v>
      </c>
      <c r="R552" s="23">
        <v>5.8</v>
      </c>
      <c r="S552" s="23">
        <v>7.7</v>
      </c>
      <c r="T552" s="23">
        <v>4.7</v>
      </c>
      <c r="U552" s="23">
        <v>5.9</v>
      </c>
      <c r="V552" s="23">
        <v>6.3</v>
      </c>
      <c r="W552" s="23">
        <v>5.7</v>
      </c>
      <c r="X552" s="23">
        <v>3.6</v>
      </c>
      <c r="Y552" s="23">
        <v>1.2</v>
      </c>
      <c r="Z552" s="23">
        <v>4.9000000000000004</v>
      </c>
      <c r="AA552" s="23">
        <v>0.5</v>
      </c>
      <c r="AB552" s="23">
        <v>1</v>
      </c>
      <c r="AC552" s="23">
        <v>0.2</v>
      </c>
      <c r="AD552" s="23">
        <v>7.5</v>
      </c>
      <c r="AE552" s="23">
        <v>1.2</v>
      </c>
      <c r="AF552" s="23">
        <v>10.9</v>
      </c>
      <c r="AG552" s="23">
        <v>13.1</v>
      </c>
      <c r="AH552" s="23">
        <v>13</v>
      </c>
      <c r="AI552" s="23">
        <v>13.1</v>
      </c>
      <c r="AJ552" s="23">
        <v>15.8</v>
      </c>
      <c r="AK552" s="23">
        <v>0.6</v>
      </c>
      <c r="AL552" s="23">
        <v>23.9</v>
      </c>
      <c r="AM552" s="23">
        <v>13.6</v>
      </c>
      <c r="AN552" s="23">
        <v>16.5</v>
      </c>
      <c r="AO552" s="23">
        <v>12.1</v>
      </c>
      <c r="AP552" s="23">
        <v>2.1</v>
      </c>
      <c r="AQ552" s="23">
        <v>1.5</v>
      </c>
      <c r="AR552" s="23">
        <v>2.5</v>
      </c>
      <c r="AS552" s="23">
        <v>87.4</v>
      </c>
      <c r="AT552" s="23">
        <v>83.3</v>
      </c>
      <c r="AU552" s="23">
        <v>89.6</v>
      </c>
    </row>
    <row r="553" spans="1:47" ht="15" x14ac:dyDescent="0.35">
      <c r="A553" s="13" t="s">
        <v>1669</v>
      </c>
      <c r="B553" s="45" t="s">
        <v>535</v>
      </c>
      <c r="C553" s="23">
        <v>12</v>
      </c>
      <c r="D553" s="23">
        <v>8.1999999999999993</v>
      </c>
      <c r="E553" s="23">
        <v>14</v>
      </c>
      <c r="F553" s="23">
        <v>67.3</v>
      </c>
      <c r="G553" s="23">
        <v>57.2</v>
      </c>
      <c r="H553" s="23">
        <v>72.900000000000006</v>
      </c>
      <c r="I553" s="23">
        <v>1.4</v>
      </c>
      <c r="J553" s="23">
        <v>1.2</v>
      </c>
      <c r="K553" s="23">
        <v>1.5</v>
      </c>
      <c r="L553" s="23">
        <v>5.0999999999999996</v>
      </c>
      <c r="M553" s="23">
        <v>0.9</v>
      </c>
      <c r="N553" s="23">
        <v>7.4</v>
      </c>
      <c r="O553" s="23">
        <v>30.2</v>
      </c>
      <c r="P553" s="23">
        <v>29.8</v>
      </c>
      <c r="Q553" s="23">
        <v>30.3</v>
      </c>
      <c r="R553" s="23">
        <v>5.5</v>
      </c>
      <c r="S553" s="23">
        <v>8.1999999999999993</v>
      </c>
      <c r="T553" s="23">
        <v>4</v>
      </c>
      <c r="U553" s="23">
        <v>2.7</v>
      </c>
      <c r="V553" s="23">
        <v>1.2</v>
      </c>
      <c r="W553" s="23">
        <v>3.6</v>
      </c>
      <c r="X553" s="23">
        <v>2.4</v>
      </c>
      <c r="Y553" s="23">
        <v>2.2000000000000002</v>
      </c>
      <c r="Z553" s="23">
        <v>2.5</v>
      </c>
      <c r="AA553" s="23">
        <v>0.5</v>
      </c>
      <c r="AB553" s="23">
        <v>0.2</v>
      </c>
      <c r="AC553" s="23">
        <v>0.7</v>
      </c>
      <c r="AD553" s="23">
        <v>2</v>
      </c>
      <c r="AE553" s="23">
        <v>0</v>
      </c>
      <c r="AF553" s="23">
        <v>3.1</v>
      </c>
      <c r="AG553" s="23">
        <v>18.899999999999999</v>
      </c>
      <c r="AH553" s="23">
        <v>16</v>
      </c>
      <c r="AI553" s="23">
        <v>20.5</v>
      </c>
      <c r="AJ553" s="23">
        <v>6</v>
      </c>
      <c r="AK553" s="23">
        <v>0.5</v>
      </c>
      <c r="AL553" s="23">
        <v>9</v>
      </c>
      <c r="AM553" s="23">
        <v>12.1</v>
      </c>
      <c r="AN553" s="23">
        <v>13.1</v>
      </c>
      <c r="AO553" s="23">
        <v>11.5</v>
      </c>
      <c r="AP553" s="23">
        <v>1</v>
      </c>
      <c r="AQ553" s="23">
        <v>0.3</v>
      </c>
      <c r="AR553" s="23">
        <v>1.3</v>
      </c>
      <c r="AS553" s="23">
        <v>68.3</v>
      </c>
      <c r="AT553" s="23">
        <v>71</v>
      </c>
      <c r="AU553" s="23">
        <v>66.7</v>
      </c>
    </row>
    <row r="554" spans="1:47" ht="15" x14ac:dyDescent="0.35">
      <c r="A554" s="13" t="s">
        <v>1670</v>
      </c>
      <c r="B554" s="45" t="s">
        <v>536</v>
      </c>
      <c r="C554" s="23">
        <v>4.3</v>
      </c>
      <c r="D554" s="23">
        <v>3.3</v>
      </c>
      <c r="E554" s="23">
        <v>4.8</v>
      </c>
      <c r="F554" s="23">
        <v>38.4</v>
      </c>
      <c r="G554" s="23">
        <v>26.8</v>
      </c>
      <c r="H554" s="23">
        <v>43.8</v>
      </c>
      <c r="I554" s="23">
        <v>2.5</v>
      </c>
      <c r="J554" s="23">
        <v>1.6</v>
      </c>
      <c r="K554" s="23">
        <v>2.9</v>
      </c>
      <c r="L554" s="23">
        <v>3</v>
      </c>
      <c r="M554" s="23">
        <v>5.5</v>
      </c>
      <c r="N554" s="23">
        <v>1.9</v>
      </c>
      <c r="O554" s="23">
        <v>19.100000000000001</v>
      </c>
      <c r="P554" s="23">
        <v>17.5</v>
      </c>
      <c r="Q554" s="23">
        <v>19.8</v>
      </c>
      <c r="R554" s="23">
        <v>2.7</v>
      </c>
      <c r="S554" s="23">
        <v>4.2</v>
      </c>
      <c r="T554" s="23">
        <v>2</v>
      </c>
      <c r="U554" s="23">
        <v>0.9</v>
      </c>
      <c r="V554" s="23">
        <v>1.7</v>
      </c>
      <c r="W554" s="23">
        <v>0.6</v>
      </c>
      <c r="X554" s="23">
        <v>2.7</v>
      </c>
      <c r="Y554" s="23">
        <v>1.1000000000000001</v>
      </c>
      <c r="Z554" s="23">
        <v>3.4</v>
      </c>
      <c r="AA554" s="23">
        <v>0.2</v>
      </c>
      <c r="AB554" s="23">
        <v>0.3</v>
      </c>
      <c r="AC554" s="23">
        <v>0.2</v>
      </c>
      <c r="AD554" s="23">
        <v>0.4</v>
      </c>
      <c r="AE554" s="23">
        <v>0</v>
      </c>
      <c r="AF554" s="23">
        <v>0.5</v>
      </c>
      <c r="AG554" s="23">
        <v>12.6</v>
      </c>
      <c r="AH554" s="23">
        <v>12.5</v>
      </c>
      <c r="AI554" s="23">
        <v>12.7</v>
      </c>
      <c r="AJ554" s="23">
        <v>3</v>
      </c>
      <c r="AK554" s="23">
        <v>0.2</v>
      </c>
      <c r="AL554" s="23">
        <v>4.3</v>
      </c>
      <c r="AM554" s="23">
        <v>16.5</v>
      </c>
      <c r="AN554" s="23">
        <v>18</v>
      </c>
      <c r="AO554" s="23">
        <v>15.9</v>
      </c>
      <c r="AP554" s="23">
        <v>1.1000000000000001</v>
      </c>
      <c r="AQ554" s="23">
        <v>0.6</v>
      </c>
      <c r="AR554" s="23">
        <v>1.3</v>
      </c>
      <c r="AS554" s="23">
        <v>72.3</v>
      </c>
      <c r="AT554" s="23">
        <v>71.3</v>
      </c>
      <c r="AU554" s="23">
        <v>72.7</v>
      </c>
    </row>
    <row r="555" spans="1:47" ht="15" x14ac:dyDescent="0.35">
      <c r="A555" s="13" t="s">
        <v>1671</v>
      </c>
      <c r="B555" s="45" t="s">
        <v>537</v>
      </c>
      <c r="C555" s="23">
        <v>10.7</v>
      </c>
      <c r="D555" s="23">
        <v>6.5</v>
      </c>
      <c r="E555" s="23">
        <v>11.6</v>
      </c>
      <c r="F555" s="23">
        <v>76.7</v>
      </c>
      <c r="G555" s="23">
        <v>59.7</v>
      </c>
      <c r="H555" s="23">
        <v>80.400000000000006</v>
      </c>
      <c r="I555" s="23">
        <v>2</v>
      </c>
      <c r="J555" s="23">
        <v>1.6</v>
      </c>
      <c r="K555" s="23">
        <v>2.1</v>
      </c>
      <c r="L555" s="23">
        <v>0.5</v>
      </c>
      <c r="M555" s="23">
        <v>1.9</v>
      </c>
      <c r="N555" s="23">
        <v>0.2</v>
      </c>
      <c r="O555" s="23">
        <v>37.299999999999997</v>
      </c>
      <c r="P555" s="23">
        <v>33.799999999999997</v>
      </c>
      <c r="Q555" s="23">
        <v>38</v>
      </c>
      <c r="R555" s="23">
        <v>4.8</v>
      </c>
      <c r="S555" s="23">
        <v>12.8</v>
      </c>
      <c r="T555" s="23">
        <v>3.1</v>
      </c>
      <c r="U555" s="23">
        <v>1</v>
      </c>
      <c r="V555" s="23">
        <v>2.2000000000000002</v>
      </c>
      <c r="W555" s="23">
        <v>0.7</v>
      </c>
      <c r="X555" s="23">
        <v>4.5</v>
      </c>
      <c r="Y555" s="23">
        <v>3.3</v>
      </c>
      <c r="Z555" s="23">
        <v>4.7</v>
      </c>
      <c r="AA555" s="23">
        <v>0.2</v>
      </c>
      <c r="AB555" s="23">
        <v>0.5</v>
      </c>
      <c r="AC555" s="23">
        <v>0.1</v>
      </c>
      <c r="AD555" s="23">
        <v>0.7</v>
      </c>
      <c r="AE555" s="23">
        <v>0.3</v>
      </c>
      <c r="AF555" s="23">
        <v>0.8</v>
      </c>
      <c r="AG555" s="23">
        <v>15.8</v>
      </c>
      <c r="AH555" s="23">
        <v>15</v>
      </c>
      <c r="AI555" s="23">
        <v>16</v>
      </c>
      <c r="AJ555" s="23">
        <v>20</v>
      </c>
      <c r="AK555" s="23">
        <v>0.5</v>
      </c>
      <c r="AL555" s="23">
        <v>24.2</v>
      </c>
      <c r="AM555" s="23">
        <v>10.4</v>
      </c>
      <c r="AN555" s="23">
        <v>9</v>
      </c>
      <c r="AO555" s="23">
        <v>10.7</v>
      </c>
      <c r="AP555" s="23">
        <v>1.4</v>
      </c>
      <c r="AQ555" s="23">
        <v>0.3</v>
      </c>
      <c r="AR555" s="23">
        <v>1.6</v>
      </c>
      <c r="AS555" s="23">
        <v>72.8</v>
      </c>
      <c r="AT555" s="23">
        <v>68.900000000000006</v>
      </c>
      <c r="AU555" s="23">
        <v>73.599999999999994</v>
      </c>
    </row>
    <row r="556" spans="1:47" ht="15" x14ac:dyDescent="0.35">
      <c r="A556" s="13" t="s">
        <v>1672</v>
      </c>
      <c r="B556" s="45" t="s">
        <v>538</v>
      </c>
      <c r="C556" s="23">
        <v>10.3</v>
      </c>
      <c r="D556" s="23">
        <v>6.6</v>
      </c>
      <c r="E556" s="23">
        <v>10.6</v>
      </c>
      <c r="F556" s="23">
        <v>66.2</v>
      </c>
      <c r="G556" s="23">
        <v>50.4</v>
      </c>
      <c r="H556" s="23">
        <v>67.400000000000006</v>
      </c>
      <c r="I556" s="23">
        <v>1.6</v>
      </c>
      <c r="J556" s="23">
        <v>0.9</v>
      </c>
      <c r="K556" s="23">
        <v>1.6</v>
      </c>
      <c r="L556" s="23">
        <v>5.3</v>
      </c>
      <c r="M556" s="23">
        <v>1.8</v>
      </c>
      <c r="N556" s="23">
        <v>5.5</v>
      </c>
      <c r="O556" s="23">
        <v>23.1</v>
      </c>
      <c r="P556" s="23">
        <v>25.2</v>
      </c>
      <c r="Q556" s="23">
        <v>23</v>
      </c>
      <c r="R556" s="23">
        <v>3.2</v>
      </c>
      <c r="S556" s="23">
        <v>8.4</v>
      </c>
      <c r="T556" s="23">
        <v>2.8</v>
      </c>
      <c r="U556" s="23">
        <v>2.1</v>
      </c>
      <c r="V556" s="23">
        <v>2.2000000000000002</v>
      </c>
      <c r="W556" s="23">
        <v>2.1</v>
      </c>
      <c r="X556" s="23">
        <v>1.8</v>
      </c>
      <c r="Y556" s="23">
        <v>1.8</v>
      </c>
      <c r="Z556" s="23">
        <v>1.8</v>
      </c>
      <c r="AA556" s="23">
        <v>2.5</v>
      </c>
      <c r="AB556" s="23">
        <v>2.7</v>
      </c>
      <c r="AC556" s="23">
        <v>2.5</v>
      </c>
      <c r="AD556" s="23">
        <v>3.1</v>
      </c>
      <c r="AE556" s="23">
        <v>2.2000000000000002</v>
      </c>
      <c r="AF556" s="23">
        <v>3.2</v>
      </c>
      <c r="AG556" s="23">
        <v>10.9</v>
      </c>
      <c r="AH556" s="23">
        <v>13.3</v>
      </c>
      <c r="AI556" s="23">
        <v>10.7</v>
      </c>
      <c r="AJ556" s="23">
        <v>7.2</v>
      </c>
      <c r="AK556" s="23">
        <v>0.4</v>
      </c>
      <c r="AL556" s="23">
        <v>7.8</v>
      </c>
      <c r="AM556" s="23">
        <v>13.3</v>
      </c>
      <c r="AN556" s="23">
        <v>12.4</v>
      </c>
      <c r="AO556" s="23">
        <v>13.4</v>
      </c>
      <c r="AP556" s="23">
        <v>0.9</v>
      </c>
      <c r="AQ556" s="23">
        <v>0.4</v>
      </c>
      <c r="AR556" s="23">
        <v>1</v>
      </c>
      <c r="AS556" s="23">
        <v>82.5</v>
      </c>
      <c r="AT556" s="23">
        <v>83.2</v>
      </c>
      <c r="AU556" s="23">
        <v>82.4</v>
      </c>
    </row>
    <row r="557" spans="1:47" ht="15" x14ac:dyDescent="0.35">
      <c r="A557" s="13" t="s">
        <v>1673</v>
      </c>
      <c r="B557" s="45" t="s">
        <v>539</v>
      </c>
      <c r="C557" s="23">
        <v>4.2</v>
      </c>
      <c r="D557" s="23">
        <v>3</v>
      </c>
      <c r="E557" s="23">
        <v>4.9000000000000004</v>
      </c>
      <c r="F557" s="23">
        <v>41.8</v>
      </c>
      <c r="G557" s="23">
        <v>31.8</v>
      </c>
      <c r="H557" s="23">
        <v>48.3</v>
      </c>
      <c r="I557" s="23">
        <v>1.5</v>
      </c>
      <c r="J557" s="23">
        <v>1.6</v>
      </c>
      <c r="K557" s="23">
        <v>1.4</v>
      </c>
      <c r="L557" s="23">
        <v>6.8</v>
      </c>
      <c r="M557" s="23">
        <v>5.4</v>
      </c>
      <c r="N557" s="23">
        <v>7.7</v>
      </c>
      <c r="O557" s="23">
        <v>17.8</v>
      </c>
      <c r="P557" s="23">
        <v>15.6</v>
      </c>
      <c r="Q557" s="23">
        <v>19.2</v>
      </c>
      <c r="R557" s="23">
        <v>4.5</v>
      </c>
      <c r="S557" s="23">
        <v>6.9</v>
      </c>
      <c r="T557" s="23">
        <v>2.9</v>
      </c>
      <c r="U557" s="23">
        <v>1.1000000000000001</v>
      </c>
      <c r="V557" s="23">
        <v>1.5</v>
      </c>
      <c r="W557" s="23">
        <v>0.8</v>
      </c>
      <c r="X557" s="23">
        <v>2.7</v>
      </c>
      <c r="Y557" s="23">
        <v>2.6</v>
      </c>
      <c r="Z557" s="23">
        <v>2.8</v>
      </c>
      <c r="AA557" s="23">
        <v>0.4</v>
      </c>
      <c r="AB557" s="23">
        <v>0.7</v>
      </c>
      <c r="AC557" s="23">
        <v>0.2</v>
      </c>
      <c r="AD557" s="23">
        <v>0.8</v>
      </c>
      <c r="AE557" s="23">
        <v>1.1000000000000001</v>
      </c>
      <c r="AF557" s="23">
        <v>0.6</v>
      </c>
      <c r="AG557" s="23">
        <v>14.4</v>
      </c>
      <c r="AH557" s="23">
        <v>13</v>
      </c>
      <c r="AI557" s="23">
        <v>15.3</v>
      </c>
      <c r="AJ557" s="23">
        <v>0.7</v>
      </c>
      <c r="AK557" s="23">
        <v>0.4</v>
      </c>
      <c r="AL557" s="23">
        <v>0.9</v>
      </c>
      <c r="AM557" s="23">
        <v>14.8</v>
      </c>
      <c r="AN557" s="23">
        <v>17.100000000000001</v>
      </c>
      <c r="AO557" s="23">
        <v>13.3</v>
      </c>
      <c r="AP557" s="23">
        <v>1.2</v>
      </c>
      <c r="AQ557" s="23">
        <v>1.3</v>
      </c>
      <c r="AR557" s="23">
        <v>1.1000000000000001</v>
      </c>
      <c r="AS557" s="23">
        <v>68.400000000000006</v>
      </c>
      <c r="AT557" s="23">
        <v>69.400000000000006</v>
      </c>
      <c r="AU557" s="23">
        <v>67.7</v>
      </c>
    </row>
    <row r="558" spans="1:47" ht="15" x14ac:dyDescent="0.35">
      <c r="A558" s="13" t="s">
        <v>1674</v>
      </c>
      <c r="B558" s="45" t="s">
        <v>540</v>
      </c>
      <c r="C558" s="23">
        <v>14</v>
      </c>
      <c r="D558" s="23">
        <v>8.3000000000000007</v>
      </c>
      <c r="E558" s="23">
        <v>14.7</v>
      </c>
      <c r="F558" s="23">
        <v>67.7</v>
      </c>
      <c r="G558" s="23">
        <v>43.6</v>
      </c>
      <c r="H558" s="23">
        <v>70.900000000000006</v>
      </c>
      <c r="I558" s="23">
        <v>0.9</v>
      </c>
      <c r="J558" s="23">
        <v>1</v>
      </c>
      <c r="K558" s="23">
        <v>0.9</v>
      </c>
      <c r="L558" s="23">
        <v>5.4</v>
      </c>
      <c r="M558" s="23">
        <v>5.9</v>
      </c>
      <c r="N558" s="23">
        <v>5.4</v>
      </c>
      <c r="O558" s="23">
        <v>32</v>
      </c>
      <c r="P558" s="23">
        <v>29.9</v>
      </c>
      <c r="Q558" s="23">
        <v>32.299999999999997</v>
      </c>
      <c r="R558" s="23">
        <v>3.5</v>
      </c>
      <c r="S558" s="23">
        <v>8.3000000000000007</v>
      </c>
      <c r="T558" s="23">
        <v>2.8</v>
      </c>
      <c r="U558" s="23">
        <v>5.8</v>
      </c>
      <c r="V558" s="23">
        <v>11.8</v>
      </c>
      <c r="W558" s="23">
        <v>5</v>
      </c>
      <c r="X558" s="23">
        <v>1.5</v>
      </c>
      <c r="Y558" s="23">
        <v>1</v>
      </c>
      <c r="Z558" s="23">
        <v>1.5</v>
      </c>
      <c r="AA558" s="23">
        <v>3.2</v>
      </c>
      <c r="AB558" s="23">
        <v>5.4</v>
      </c>
      <c r="AC558" s="23">
        <v>3</v>
      </c>
      <c r="AD558" s="23">
        <v>10.1</v>
      </c>
      <c r="AE558" s="23">
        <v>1</v>
      </c>
      <c r="AF558" s="23">
        <v>11.3</v>
      </c>
      <c r="AG558" s="23">
        <v>14.2</v>
      </c>
      <c r="AH558" s="23">
        <v>8.3000000000000007</v>
      </c>
      <c r="AI558" s="23">
        <v>15</v>
      </c>
      <c r="AJ558" s="23">
        <v>32.200000000000003</v>
      </c>
      <c r="AK558" s="23">
        <v>2.5</v>
      </c>
      <c r="AL558" s="23">
        <v>36.1</v>
      </c>
      <c r="AM558" s="23">
        <v>11.9</v>
      </c>
      <c r="AN558" s="23">
        <v>16.7</v>
      </c>
      <c r="AO558" s="23">
        <v>11.3</v>
      </c>
      <c r="AP558" s="23">
        <v>0.9</v>
      </c>
      <c r="AQ558" s="23">
        <v>0.5</v>
      </c>
      <c r="AR558" s="23">
        <v>0.9</v>
      </c>
      <c r="AS558" s="23">
        <v>88.3</v>
      </c>
      <c r="AT558" s="23">
        <v>81.400000000000006</v>
      </c>
      <c r="AU558" s="23">
        <v>89.2</v>
      </c>
    </row>
    <row r="559" spans="1:47" ht="15" x14ac:dyDescent="0.35">
      <c r="A559" s="13" t="s">
        <v>1675</v>
      </c>
      <c r="B559" s="45" t="s">
        <v>541</v>
      </c>
      <c r="C559" s="23">
        <v>12.8</v>
      </c>
      <c r="D559" s="23">
        <v>10.1</v>
      </c>
      <c r="E559" s="23">
        <v>13.5</v>
      </c>
      <c r="F559" s="23">
        <v>76.5</v>
      </c>
      <c r="G559" s="23">
        <v>49.5</v>
      </c>
      <c r="H559" s="23">
        <v>83.5</v>
      </c>
      <c r="I559" s="23">
        <v>0.6</v>
      </c>
      <c r="J559" s="23">
        <v>0.5</v>
      </c>
      <c r="K559" s="23">
        <v>0.6</v>
      </c>
      <c r="L559" s="23">
        <v>1</v>
      </c>
      <c r="M559" s="23">
        <v>2.9</v>
      </c>
      <c r="N559" s="23">
        <v>0.5</v>
      </c>
      <c r="O559" s="23">
        <v>66.599999999999994</v>
      </c>
      <c r="P559" s="23">
        <v>51.4</v>
      </c>
      <c r="Q559" s="23">
        <v>70.599999999999994</v>
      </c>
      <c r="R559" s="23">
        <v>3.8</v>
      </c>
      <c r="S559" s="23">
        <v>5.8</v>
      </c>
      <c r="T559" s="23">
        <v>3.3</v>
      </c>
      <c r="U559" s="23">
        <v>19.7</v>
      </c>
      <c r="V559" s="23">
        <v>4.3</v>
      </c>
      <c r="W559" s="23">
        <v>23.7</v>
      </c>
      <c r="X559" s="23">
        <v>1.5</v>
      </c>
      <c r="Y559" s="23">
        <v>0</v>
      </c>
      <c r="Z559" s="23">
        <v>1.9</v>
      </c>
      <c r="AA559" s="23">
        <v>0.4</v>
      </c>
      <c r="AB559" s="23">
        <v>0</v>
      </c>
      <c r="AC559" s="23">
        <v>0.5</v>
      </c>
      <c r="AD559" s="23">
        <v>24.3</v>
      </c>
      <c r="AE559" s="23">
        <v>1.9</v>
      </c>
      <c r="AF559" s="23">
        <v>30.2</v>
      </c>
      <c r="AG559" s="23">
        <v>12.5</v>
      </c>
      <c r="AH559" s="23">
        <v>7.7</v>
      </c>
      <c r="AI559" s="23">
        <v>13.8</v>
      </c>
      <c r="AJ559" s="23">
        <v>46.3</v>
      </c>
      <c r="AK559" s="23">
        <v>1.9</v>
      </c>
      <c r="AL559" s="23">
        <v>57.8</v>
      </c>
      <c r="AM559" s="23">
        <v>10.5</v>
      </c>
      <c r="AN559" s="23">
        <v>9.6</v>
      </c>
      <c r="AO559" s="23">
        <v>10.8</v>
      </c>
      <c r="AP559" s="23">
        <v>0.3</v>
      </c>
      <c r="AQ559" s="23">
        <v>0.5</v>
      </c>
      <c r="AR559" s="23">
        <v>0.3</v>
      </c>
      <c r="AS559" s="23">
        <v>90.5</v>
      </c>
      <c r="AT559" s="23">
        <v>83.7</v>
      </c>
      <c r="AU559" s="23">
        <v>92.2</v>
      </c>
    </row>
    <row r="560" spans="1:47" ht="15" x14ac:dyDescent="0.35">
      <c r="A560" s="13" t="s">
        <v>1676</v>
      </c>
      <c r="B560" s="45" t="s">
        <v>542</v>
      </c>
      <c r="C560" s="23">
        <v>12.8</v>
      </c>
      <c r="D560" s="23">
        <v>10.7</v>
      </c>
      <c r="E560" s="23">
        <v>15.9</v>
      </c>
      <c r="F560" s="23">
        <v>63.1</v>
      </c>
      <c r="G560" s="23">
        <v>55.9</v>
      </c>
      <c r="H560" s="23">
        <v>73.400000000000006</v>
      </c>
      <c r="I560" s="23">
        <v>1.2</v>
      </c>
      <c r="J560" s="23">
        <v>1.3</v>
      </c>
      <c r="K560" s="23">
        <v>1.1000000000000001</v>
      </c>
      <c r="L560" s="23">
        <v>4.2</v>
      </c>
      <c r="M560" s="23">
        <v>3</v>
      </c>
      <c r="N560" s="23">
        <v>6</v>
      </c>
      <c r="O560" s="23">
        <v>34.299999999999997</v>
      </c>
      <c r="P560" s="23">
        <v>31</v>
      </c>
      <c r="Q560" s="23">
        <v>38.9</v>
      </c>
      <c r="R560" s="23">
        <v>8.8000000000000007</v>
      </c>
      <c r="S560" s="23">
        <v>11.7</v>
      </c>
      <c r="T560" s="23">
        <v>4.8</v>
      </c>
      <c r="U560" s="23">
        <v>6.3</v>
      </c>
      <c r="V560" s="23">
        <v>2.7</v>
      </c>
      <c r="W560" s="23">
        <v>11.6</v>
      </c>
      <c r="X560" s="23">
        <v>2.4</v>
      </c>
      <c r="Y560" s="23">
        <v>2.5</v>
      </c>
      <c r="Z560" s="23">
        <v>2.2999999999999998</v>
      </c>
      <c r="AA560" s="23">
        <v>2.7</v>
      </c>
      <c r="AB560" s="23">
        <v>2.1</v>
      </c>
      <c r="AC560" s="23">
        <v>3.7</v>
      </c>
      <c r="AD560" s="23">
        <v>6.9</v>
      </c>
      <c r="AE560" s="23">
        <v>2</v>
      </c>
      <c r="AF560" s="23">
        <v>13.8</v>
      </c>
      <c r="AG560" s="23">
        <v>9.8000000000000007</v>
      </c>
      <c r="AH560" s="23">
        <v>10</v>
      </c>
      <c r="AI560" s="23">
        <v>9.4</v>
      </c>
      <c r="AJ560" s="23">
        <v>13.4</v>
      </c>
      <c r="AK560" s="23">
        <v>1.1000000000000001</v>
      </c>
      <c r="AL560" s="23">
        <v>31.1</v>
      </c>
      <c r="AM560" s="23">
        <v>10.7</v>
      </c>
      <c r="AN560" s="23">
        <v>12.2</v>
      </c>
      <c r="AO560" s="23">
        <v>8.6</v>
      </c>
      <c r="AP560" s="23">
        <v>0.9</v>
      </c>
      <c r="AQ560" s="23">
        <v>1.1000000000000001</v>
      </c>
      <c r="AR560" s="23">
        <v>0.7</v>
      </c>
      <c r="AS560" s="23">
        <v>82.1</v>
      </c>
      <c r="AT560" s="23">
        <v>80.900000000000006</v>
      </c>
      <c r="AU560" s="23">
        <v>83.8</v>
      </c>
    </row>
    <row r="561" spans="1:47" ht="15" x14ac:dyDescent="0.35">
      <c r="A561" s="13" t="s">
        <v>1677</v>
      </c>
      <c r="B561" s="45" t="s">
        <v>543</v>
      </c>
      <c r="C561" s="23">
        <v>3.7</v>
      </c>
      <c r="D561" s="23">
        <v>3.2</v>
      </c>
      <c r="E561" s="23">
        <v>4.0999999999999996</v>
      </c>
      <c r="F561" s="23">
        <v>33.6</v>
      </c>
      <c r="G561" s="23">
        <v>29.9</v>
      </c>
      <c r="H561" s="23">
        <v>36</v>
      </c>
      <c r="I561" s="23">
        <v>2.9</v>
      </c>
      <c r="J561" s="23">
        <v>2.2999999999999998</v>
      </c>
      <c r="K561" s="23">
        <v>3.3</v>
      </c>
      <c r="L561" s="23">
        <v>4.7</v>
      </c>
      <c r="M561" s="23">
        <v>5.5</v>
      </c>
      <c r="N561" s="23">
        <v>4.2</v>
      </c>
      <c r="O561" s="23">
        <v>17.600000000000001</v>
      </c>
      <c r="P561" s="23">
        <v>17.2</v>
      </c>
      <c r="Q561" s="23">
        <v>17.8</v>
      </c>
      <c r="R561" s="23">
        <v>5.7</v>
      </c>
      <c r="S561" s="23">
        <v>10.7</v>
      </c>
      <c r="T561" s="23">
        <v>2.2999999999999998</v>
      </c>
      <c r="U561" s="23">
        <v>0.6</v>
      </c>
      <c r="V561" s="23">
        <v>0.4</v>
      </c>
      <c r="W561" s="23">
        <v>0.7</v>
      </c>
      <c r="X561" s="23">
        <v>2.2999999999999998</v>
      </c>
      <c r="Y561" s="23">
        <v>1.6</v>
      </c>
      <c r="Z561" s="23">
        <v>2.8</v>
      </c>
      <c r="AA561" s="23">
        <v>0.1</v>
      </c>
      <c r="AB561" s="23">
        <v>0.2</v>
      </c>
      <c r="AC561" s="23">
        <v>0.1</v>
      </c>
      <c r="AD561" s="23">
        <v>0.2</v>
      </c>
      <c r="AE561" s="23">
        <v>0.2</v>
      </c>
      <c r="AF561" s="23">
        <v>0.2</v>
      </c>
      <c r="AG561" s="23">
        <v>17.100000000000001</v>
      </c>
      <c r="AH561" s="23">
        <v>17</v>
      </c>
      <c r="AI561" s="23">
        <v>17.100000000000001</v>
      </c>
      <c r="AJ561" s="23">
        <v>0.4</v>
      </c>
      <c r="AK561" s="23">
        <v>0.1</v>
      </c>
      <c r="AL561" s="23">
        <v>0.6</v>
      </c>
      <c r="AM561" s="23">
        <v>14.8</v>
      </c>
      <c r="AN561" s="23">
        <v>15.5</v>
      </c>
      <c r="AO561" s="23">
        <v>14.4</v>
      </c>
      <c r="AP561" s="23">
        <v>0.7</v>
      </c>
      <c r="AQ561" s="23">
        <v>0.7</v>
      </c>
      <c r="AR561" s="23">
        <v>0.7</v>
      </c>
      <c r="AS561" s="23">
        <v>63.8</v>
      </c>
      <c r="AT561" s="23">
        <v>63.4</v>
      </c>
      <c r="AU561" s="23">
        <v>64.099999999999994</v>
      </c>
    </row>
    <row r="562" spans="1:47" ht="15" x14ac:dyDescent="0.35">
      <c r="A562" s="13" t="s">
        <v>1678</v>
      </c>
      <c r="B562" s="45" t="s">
        <v>544</v>
      </c>
      <c r="C562" s="23">
        <v>23</v>
      </c>
      <c r="D562" s="23">
        <v>11.8</v>
      </c>
      <c r="E562" s="23">
        <v>25.3</v>
      </c>
      <c r="F562" s="23">
        <v>82.1</v>
      </c>
      <c r="G562" s="23">
        <v>54.5</v>
      </c>
      <c r="H562" s="23">
        <v>87.7</v>
      </c>
      <c r="I562" s="23">
        <v>0.7</v>
      </c>
      <c r="J562" s="23">
        <v>0.8</v>
      </c>
      <c r="K562" s="23">
        <v>0.7</v>
      </c>
      <c r="L562" s="23">
        <v>5.5</v>
      </c>
      <c r="M562" s="23">
        <v>4.5</v>
      </c>
      <c r="N562" s="23">
        <v>5.7</v>
      </c>
      <c r="O562" s="23">
        <v>28.1</v>
      </c>
      <c r="P562" s="23">
        <v>30.9</v>
      </c>
      <c r="Q562" s="23">
        <v>27.6</v>
      </c>
      <c r="R562" s="23">
        <v>2.4</v>
      </c>
      <c r="S562" s="23">
        <v>9.8000000000000007</v>
      </c>
      <c r="T562" s="23">
        <v>0.9</v>
      </c>
      <c r="U562" s="23">
        <v>22.6</v>
      </c>
      <c r="V562" s="23">
        <v>14.2</v>
      </c>
      <c r="W562" s="23">
        <v>24.3</v>
      </c>
      <c r="X562" s="23">
        <v>1.4</v>
      </c>
      <c r="Y562" s="23">
        <v>0</v>
      </c>
      <c r="Z562" s="23">
        <v>1.6</v>
      </c>
      <c r="AA562" s="23">
        <v>16.899999999999999</v>
      </c>
      <c r="AB562" s="23">
        <v>13.8</v>
      </c>
      <c r="AC562" s="23">
        <v>17.5</v>
      </c>
      <c r="AD562" s="23">
        <v>26.5</v>
      </c>
      <c r="AE562" s="23">
        <v>8.9</v>
      </c>
      <c r="AF562" s="23">
        <v>30</v>
      </c>
      <c r="AG562" s="23">
        <v>16</v>
      </c>
      <c r="AH562" s="23">
        <v>14.2</v>
      </c>
      <c r="AI562" s="23">
        <v>16.399999999999999</v>
      </c>
      <c r="AJ562" s="23">
        <v>63.7</v>
      </c>
      <c r="AK562" s="23">
        <v>12.6</v>
      </c>
      <c r="AL562" s="23">
        <v>74</v>
      </c>
      <c r="AM562" s="23">
        <v>11.1</v>
      </c>
      <c r="AN562" s="23">
        <v>11.8</v>
      </c>
      <c r="AO562" s="23">
        <v>10.9</v>
      </c>
      <c r="AP562" s="23">
        <v>1.2</v>
      </c>
      <c r="AQ562" s="23">
        <v>1.2</v>
      </c>
      <c r="AR562" s="23">
        <v>1.2</v>
      </c>
      <c r="AS562" s="23">
        <v>91.9</v>
      </c>
      <c r="AT562" s="23">
        <v>84.6</v>
      </c>
      <c r="AU562" s="23">
        <v>93.4</v>
      </c>
    </row>
    <row r="563" spans="1:47" ht="15" x14ac:dyDescent="0.35">
      <c r="A563" s="13" t="s">
        <v>1679</v>
      </c>
      <c r="B563" s="45" t="s">
        <v>545</v>
      </c>
      <c r="C563" s="23">
        <v>16.399999999999999</v>
      </c>
      <c r="D563" s="23">
        <v>3.9</v>
      </c>
      <c r="E563" s="23">
        <v>18.600000000000001</v>
      </c>
      <c r="F563" s="23">
        <v>74.8</v>
      </c>
      <c r="G563" s="23">
        <v>43.3</v>
      </c>
      <c r="H563" s="23">
        <v>80.2</v>
      </c>
      <c r="I563" s="23">
        <v>1.6</v>
      </c>
      <c r="J563" s="23">
        <v>1.1000000000000001</v>
      </c>
      <c r="K563" s="23">
        <v>1.7</v>
      </c>
      <c r="L563" s="23">
        <v>3.4</v>
      </c>
      <c r="M563" s="23">
        <v>2</v>
      </c>
      <c r="N563" s="23">
        <v>3.7</v>
      </c>
      <c r="O563" s="23">
        <v>37.799999999999997</v>
      </c>
      <c r="P563" s="23">
        <v>19.3</v>
      </c>
      <c r="Q563" s="23">
        <v>40.9</v>
      </c>
      <c r="R563" s="23">
        <v>5.7</v>
      </c>
      <c r="S563" s="23">
        <v>9.1999999999999993</v>
      </c>
      <c r="T563" s="23">
        <v>5</v>
      </c>
      <c r="U563" s="23">
        <v>28.8</v>
      </c>
      <c r="V563" s="23">
        <v>24.3</v>
      </c>
      <c r="W563" s="23">
        <v>29.6</v>
      </c>
      <c r="X563" s="23">
        <v>4.5999999999999996</v>
      </c>
      <c r="Y563" s="23">
        <v>2.5</v>
      </c>
      <c r="Z563" s="23">
        <v>4.9000000000000004</v>
      </c>
      <c r="AA563" s="23">
        <v>1.3</v>
      </c>
      <c r="AB563" s="23">
        <v>1.4</v>
      </c>
      <c r="AC563" s="23">
        <v>1.3</v>
      </c>
      <c r="AD563" s="23">
        <v>13.5</v>
      </c>
      <c r="AE563" s="23">
        <v>3.9</v>
      </c>
      <c r="AF563" s="23">
        <v>15.2</v>
      </c>
      <c r="AG563" s="23">
        <v>15.3</v>
      </c>
      <c r="AH563" s="23">
        <v>9.5</v>
      </c>
      <c r="AI563" s="23">
        <v>16.3</v>
      </c>
      <c r="AJ563" s="23">
        <v>69</v>
      </c>
      <c r="AK563" s="23">
        <v>29.1</v>
      </c>
      <c r="AL563" s="23">
        <v>75.8</v>
      </c>
      <c r="AM563" s="23">
        <v>11.7</v>
      </c>
      <c r="AN563" s="23">
        <v>19.3</v>
      </c>
      <c r="AO563" s="23">
        <v>10.4</v>
      </c>
      <c r="AP563" s="23">
        <v>2</v>
      </c>
      <c r="AQ563" s="23">
        <v>2.5</v>
      </c>
      <c r="AR563" s="23">
        <v>1.9</v>
      </c>
      <c r="AS563" s="23">
        <v>88.9</v>
      </c>
      <c r="AT563" s="23">
        <v>81.599999999999994</v>
      </c>
      <c r="AU563" s="23">
        <v>90.2</v>
      </c>
    </row>
    <row r="564" spans="1:47" ht="15" x14ac:dyDescent="0.35">
      <c r="A564" s="13" t="s">
        <v>1680</v>
      </c>
      <c r="B564" s="45" t="s">
        <v>546</v>
      </c>
      <c r="C564" s="23">
        <v>12.9</v>
      </c>
      <c r="D564" s="23">
        <v>5.3</v>
      </c>
      <c r="E564" s="23">
        <v>14.5</v>
      </c>
      <c r="F564" s="23">
        <v>77.2</v>
      </c>
      <c r="G564" s="23">
        <v>45.5</v>
      </c>
      <c r="H564" s="23">
        <v>83.5</v>
      </c>
      <c r="I564" s="23">
        <v>1.2</v>
      </c>
      <c r="J564" s="23">
        <v>0.8</v>
      </c>
      <c r="K564" s="23">
        <v>1.3</v>
      </c>
      <c r="L564" s="23">
        <v>2.8</v>
      </c>
      <c r="M564" s="23">
        <v>4.5</v>
      </c>
      <c r="N564" s="23">
        <v>2.5</v>
      </c>
      <c r="O564" s="23">
        <v>34.1</v>
      </c>
      <c r="P564" s="23">
        <v>24.7</v>
      </c>
      <c r="Q564" s="23">
        <v>36</v>
      </c>
      <c r="R564" s="23">
        <v>5.3</v>
      </c>
      <c r="S564" s="23">
        <v>6.1</v>
      </c>
      <c r="T564" s="23">
        <v>5.2</v>
      </c>
      <c r="U564" s="23">
        <v>8.1999999999999993</v>
      </c>
      <c r="V564" s="23">
        <v>0.8</v>
      </c>
      <c r="W564" s="23">
        <v>9.6</v>
      </c>
      <c r="X564" s="23">
        <v>4.4000000000000004</v>
      </c>
      <c r="Y564" s="23">
        <v>1.3</v>
      </c>
      <c r="Z564" s="23">
        <v>5</v>
      </c>
      <c r="AA564" s="23">
        <v>4.2</v>
      </c>
      <c r="AB564" s="23">
        <v>0.5</v>
      </c>
      <c r="AC564" s="23">
        <v>5</v>
      </c>
      <c r="AD564" s="23">
        <v>13.4</v>
      </c>
      <c r="AE564" s="23">
        <v>0</v>
      </c>
      <c r="AF564" s="23">
        <v>16</v>
      </c>
      <c r="AG564" s="23">
        <v>10.199999999999999</v>
      </c>
      <c r="AH564" s="23">
        <v>7.6</v>
      </c>
      <c r="AI564" s="23">
        <v>10.7</v>
      </c>
      <c r="AJ564" s="23">
        <v>37.6</v>
      </c>
      <c r="AK564" s="23">
        <v>0.3</v>
      </c>
      <c r="AL564" s="23">
        <v>45</v>
      </c>
      <c r="AM564" s="23">
        <v>10.5</v>
      </c>
      <c r="AN564" s="23">
        <v>12.1</v>
      </c>
      <c r="AO564" s="23">
        <v>10.199999999999999</v>
      </c>
      <c r="AP564" s="23">
        <v>2.4</v>
      </c>
      <c r="AQ564" s="23">
        <v>1.3</v>
      </c>
      <c r="AR564" s="23">
        <v>2.7</v>
      </c>
      <c r="AS564" s="23">
        <v>89.8</v>
      </c>
      <c r="AT564" s="23">
        <v>81.099999999999994</v>
      </c>
      <c r="AU564" s="23">
        <v>91.5</v>
      </c>
    </row>
    <row r="565" spans="1:47" ht="15" x14ac:dyDescent="0.35">
      <c r="A565" s="13" t="s">
        <v>1681</v>
      </c>
      <c r="B565" s="45" t="s">
        <v>547</v>
      </c>
      <c r="C565" s="23">
        <v>5.9</v>
      </c>
      <c r="D565" s="23">
        <v>4.5999999999999996</v>
      </c>
      <c r="E565" s="23">
        <v>10.3</v>
      </c>
      <c r="F565" s="23">
        <v>50.4</v>
      </c>
      <c r="G565" s="23">
        <v>43.9</v>
      </c>
      <c r="H565" s="23">
        <v>71.5</v>
      </c>
      <c r="I565" s="23">
        <v>1.9</v>
      </c>
      <c r="J565" s="23">
        <v>1.8</v>
      </c>
      <c r="K565" s="23">
        <v>2.2000000000000002</v>
      </c>
      <c r="L565" s="23">
        <v>2.2000000000000002</v>
      </c>
      <c r="M565" s="23">
        <v>2.7</v>
      </c>
      <c r="N565" s="23">
        <v>0.5</v>
      </c>
      <c r="O565" s="23">
        <v>24.3</v>
      </c>
      <c r="P565" s="23">
        <v>22.9</v>
      </c>
      <c r="Q565" s="23">
        <v>28.6</v>
      </c>
      <c r="R565" s="23">
        <v>6.3</v>
      </c>
      <c r="S565" s="23">
        <v>6.9</v>
      </c>
      <c r="T565" s="23">
        <v>4.5</v>
      </c>
      <c r="U565" s="23">
        <v>2.1</v>
      </c>
      <c r="V565" s="23">
        <v>1.6</v>
      </c>
      <c r="W565" s="23">
        <v>3.8</v>
      </c>
      <c r="X565" s="23">
        <v>3</v>
      </c>
      <c r="Y565" s="23">
        <v>2.5</v>
      </c>
      <c r="Z565" s="23">
        <v>4.5999999999999996</v>
      </c>
      <c r="AA565" s="23">
        <v>0.7</v>
      </c>
      <c r="AB565" s="23">
        <v>0.8</v>
      </c>
      <c r="AC565" s="23">
        <v>0.3</v>
      </c>
      <c r="AD565" s="23">
        <v>0.8</v>
      </c>
      <c r="AE565" s="23">
        <v>0.7</v>
      </c>
      <c r="AF565" s="23">
        <v>1.2</v>
      </c>
      <c r="AG565" s="23">
        <v>16.5</v>
      </c>
      <c r="AH565" s="23">
        <v>16.5</v>
      </c>
      <c r="AI565" s="23">
        <v>16.5</v>
      </c>
      <c r="AJ565" s="23">
        <v>2</v>
      </c>
      <c r="AK565" s="23">
        <v>0.4</v>
      </c>
      <c r="AL565" s="23">
        <v>7.1</v>
      </c>
      <c r="AM565" s="23">
        <v>13.8</v>
      </c>
      <c r="AN565" s="23">
        <v>14.2</v>
      </c>
      <c r="AO565" s="23">
        <v>12.7</v>
      </c>
      <c r="AP565" s="23">
        <v>1.2</v>
      </c>
      <c r="AQ565" s="23">
        <v>1</v>
      </c>
      <c r="AR565" s="23">
        <v>1.6</v>
      </c>
      <c r="AS565" s="23">
        <v>75.8</v>
      </c>
      <c r="AT565" s="23">
        <v>73.5</v>
      </c>
      <c r="AU565" s="23">
        <v>83.2</v>
      </c>
    </row>
    <row r="566" spans="1:47" ht="15" x14ac:dyDescent="0.35">
      <c r="A566" s="13" t="s">
        <v>1682</v>
      </c>
      <c r="B566" s="45" t="s">
        <v>548</v>
      </c>
      <c r="C566" s="23">
        <v>9.4</v>
      </c>
      <c r="D566" s="23">
        <v>7.9</v>
      </c>
      <c r="E566" s="23">
        <v>11.2</v>
      </c>
      <c r="F566" s="23">
        <v>72.400000000000006</v>
      </c>
      <c r="G566" s="23">
        <v>63.4</v>
      </c>
      <c r="H566" s="23">
        <v>82.6</v>
      </c>
      <c r="I566" s="23">
        <v>1.2</v>
      </c>
      <c r="J566" s="23">
        <v>1.6</v>
      </c>
      <c r="K566" s="23">
        <v>0.8</v>
      </c>
      <c r="L566" s="23">
        <v>10.4</v>
      </c>
      <c r="M566" s="23">
        <v>9.8000000000000007</v>
      </c>
      <c r="N566" s="23">
        <v>11.1</v>
      </c>
      <c r="O566" s="23">
        <v>32.700000000000003</v>
      </c>
      <c r="P566" s="23">
        <v>34.5</v>
      </c>
      <c r="Q566" s="23">
        <v>30.6</v>
      </c>
      <c r="R566" s="23">
        <v>12</v>
      </c>
      <c r="S566" s="23">
        <v>17.5</v>
      </c>
      <c r="T566" s="23">
        <v>5.7</v>
      </c>
      <c r="U566" s="23">
        <v>4.0999999999999996</v>
      </c>
      <c r="V566" s="23">
        <v>1.6</v>
      </c>
      <c r="W566" s="23">
        <v>6.9</v>
      </c>
      <c r="X566" s="23">
        <v>2.2000000000000002</v>
      </c>
      <c r="Y566" s="23">
        <v>1.1000000000000001</v>
      </c>
      <c r="Z566" s="23">
        <v>3.3</v>
      </c>
      <c r="AA566" s="23">
        <v>0.6</v>
      </c>
      <c r="AB566" s="23">
        <v>0.8</v>
      </c>
      <c r="AC566" s="23">
        <v>0.3</v>
      </c>
      <c r="AD566" s="23">
        <v>1.7</v>
      </c>
      <c r="AE566" s="23">
        <v>1</v>
      </c>
      <c r="AF566" s="23">
        <v>2.6</v>
      </c>
      <c r="AG566" s="23">
        <v>16.100000000000001</v>
      </c>
      <c r="AH566" s="23">
        <v>14.2</v>
      </c>
      <c r="AI566" s="23">
        <v>18.399999999999999</v>
      </c>
      <c r="AJ566" s="23">
        <v>18.899999999999999</v>
      </c>
      <c r="AK566" s="23">
        <v>0.5</v>
      </c>
      <c r="AL566" s="23">
        <v>39.700000000000003</v>
      </c>
      <c r="AM566" s="23">
        <v>7.8</v>
      </c>
      <c r="AN566" s="23">
        <v>9.6999999999999993</v>
      </c>
      <c r="AO566" s="23">
        <v>5.7</v>
      </c>
      <c r="AP566" s="23">
        <v>2</v>
      </c>
      <c r="AQ566" s="23">
        <v>1.1000000000000001</v>
      </c>
      <c r="AR566" s="23">
        <v>3</v>
      </c>
      <c r="AS566" s="23">
        <v>92.1</v>
      </c>
      <c r="AT566" s="23">
        <v>90.2</v>
      </c>
      <c r="AU566" s="23">
        <v>94.1</v>
      </c>
    </row>
    <row r="567" spans="1:47" ht="15" x14ac:dyDescent="0.35">
      <c r="A567" s="13" t="s">
        <v>1683</v>
      </c>
      <c r="B567" s="45" t="s">
        <v>549</v>
      </c>
      <c r="C567" s="23">
        <v>20.6</v>
      </c>
      <c r="D567" s="23">
        <v>14.6</v>
      </c>
      <c r="E567" s="23">
        <v>28.9</v>
      </c>
      <c r="F567" s="23">
        <v>71.7</v>
      </c>
      <c r="G567" s="23">
        <v>61.6</v>
      </c>
      <c r="H567" s="23">
        <v>85.5</v>
      </c>
      <c r="I567" s="23">
        <v>1.1000000000000001</v>
      </c>
      <c r="J567" s="23">
        <v>0.9</v>
      </c>
      <c r="K567" s="23">
        <v>1.3</v>
      </c>
      <c r="L567" s="23">
        <v>2.2000000000000002</v>
      </c>
      <c r="M567" s="23">
        <v>0.9</v>
      </c>
      <c r="N567" s="23">
        <v>4</v>
      </c>
      <c r="O567" s="23">
        <v>31.4</v>
      </c>
      <c r="P567" s="23">
        <v>32.700000000000003</v>
      </c>
      <c r="Q567" s="23">
        <v>29.7</v>
      </c>
      <c r="R567" s="23">
        <v>6.9</v>
      </c>
      <c r="S567" s="23">
        <v>9.6</v>
      </c>
      <c r="T567" s="23">
        <v>3.3</v>
      </c>
      <c r="U567" s="23">
        <v>18.399999999999999</v>
      </c>
      <c r="V567" s="23">
        <v>15.4</v>
      </c>
      <c r="W567" s="23">
        <v>22.6</v>
      </c>
      <c r="X567" s="23">
        <v>1</v>
      </c>
      <c r="Y567" s="23">
        <v>0.5</v>
      </c>
      <c r="Z567" s="23">
        <v>1.6</v>
      </c>
      <c r="AA567" s="23">
        <v>7.6</v>
      </c>
      <c r="AB567" s="23">
        <v>8.4</v>
      </c>
      <c r="AC567" s="23">
        <v>6.5</v>
      </c>
      <c r="AD567" s="23">
        <v>12.1</v>
      </c>
      <c r="AE567" s="23">
        <v>6.3</v>
      </c>
      <c r="AF567" s="23">
        <v>20</v>
      </c>
      <c r="AG567" s="23">
        <v>11.4</v>
      </c>
      <c r="AH567" s="23">
        <v>10.3</v>
      </c>
      <c r="AI567" s="23">
        <v>12.9</v>
      </c>
      <c r="AJ567" s="23">
        <v>34.799999999999997</v>
      </c>
      <c r="AK567" s="23">
        <v>1.1000000000000001</v>
      </c>
      <c r="AL567" s="23">
        <v>81</v>
      </c>
      <c r="AM567" s="23">
        <v>9.6</v>
      </c>
      <c r="AN567" s="23">
        <v>10.5</v>
      </c>
      <c r="AO567" s="23">
        <v>8.3000000000000007</v>
      </c>
      <c r="AP567" s="23">
        <v>0.5</v>
      </c>
      <c r="AQ567" s="23">
        <v>0.4</v>
      </c>
      <c r="AR567" s="23">
        <v>0.7</v>
      </c>
      <c r="AS567" s="23">
        <v>88.2</v>
      </c>
      <c r="AT567" s="23">
        <v>84.2</v>
      </c>
      <c r="AU567" s="23">
        <v>93.7</v>
      </c>
    </row>
    <row r="568" spans="1:47" ht="15" x14ac:dyDescent="0.35">
      <c r="A568" s="13" t="s">
        <v>1684</v>
      </c>
      <c r="B568" s="45" t="s">
        <v>550</v>
      </c>
      <c r="C568" s="23">
        <v>21.6</v>
      </c>
      <c r="D568" s="23">
        <v>10.199999999999999</v>
      </c>
      <c r="E568" s="23">
        <v>24.2</v>
      </c>
      <c r="F568" s="23">
        <v>82.4</v>
      </c>
      <c r="G568" s="23">
        <v>51.3</v>
      </c>
      <c r="H568" s="23">
        <v>89.7</v>
      </c>
      <c r="I568" s="23">
        <v>1</v>
      </c>
      <c r="J568" s="23">
        <v>0.7</v>
      </c>
      <c r="K568" s="23">
        <v>1</v>
      </c>
      <c r="L568" s="23">
        <v>0.2</v>
      </c>
      <c r="M568" s="23">
        <v>0.2</v>
      </c>
      <c r="N568" s="23">
        <v>0.2</v>
      </c>
      <c r="O568" s="23">
        <v>44.4</v>
      </c>
      <c r="P568" s="23">
        <v>42.2</v>
      </c>
      <c r="Q568" s="23">
        <v>44.9</v>
      </c>
      <c r="R568" s="23">
        <v>3.5</v>
      </c>
      <c r="S568" s="23">
        <v>9.6999999999999993</v>
      </c>
      <c r="T568" s="23">
        <v>2</v>
      </c>
      <c r="U568" s="23">
        <v>17</v>
      </c>
      <c r="V568" s="23">
        <v>11.1</v>
      </c>
      <c r="W568" s="23">
        <v>18.3</v>
      </c>
      <c r="X568" s="23">
        <v>3.1</v>
      </c>
      <c r="Y568" s="23">
        <v>1.4</v>
      </c>
      <c r="Z568" s="23">
        <v>3.5</v>
      </c>
      <c r="AA568" s="23">
        <v>12.7</v>
      </c>
      <c r="AB568" s="23">
        <v>3.9</v>
      </c>
      <c r="AC568" s="23">
        <v>14.7</v>
      </c>
      <c r="AD568" s="23">
        <v>32.5</v>
      </c>
      <c r="AE568" s="23">
        <v>5.6</v>
      </c>
      <c r="AF568" s="23">
        <v>38.700000000000003</v>
      </c>
      <c r="AG568" s="23">
        <v>8.8000000000000007</v>
      </c>
      <c r="AH568" s="23">
        <v>6</v>
      </c>
      <c r="AI568" s="23">
        <v>9.5</v>
      </c>
      <c r="AJ568" s="23">
        <v>60</v>
      </c>
      <c r="AK568" s="23">
        <v>1.9</v>
      </c>
      <c r="AL568" s="23">
        <v>73.5</v>
      </c>
      <c r="AM568" s="23">
        <v>9</v>
      </c>
      <c r="AN568" s="23">
        <v>9</v>
      </c>
      <c r="AO568" s="23">
        <v>8.9</v>
      </c>
      <c r="AP568" s="23">
        <v>0.7</v>
      </c>
      <c r="AQ568" s="23">
        <v>0</v>
      </c>
      <c r="AR568" s="23">
        <v>0.9</v>
      </c>
      <c r="AS568" s="23">
        <v>92.7</v>
      </c>
      <c r="AT568" s="23">
        <v>83.8</v>
      </c>
      <c r="AU568" s="23">
        <v>94.8</v>
      </c>
    </row>
    <row r="569" spans="1:47" ht="15" x14ac:dyDescent="0.35">
      <c r="A569" s="13" t="s">
        <v>1685</v>
      </c>
      <c r="B569" s="45" t="s">
        <v>551</v>
      </c>
      <c r="C569" s="23">
        <v>13.2</v>
      </c>
      <c r="D569" s="23">
        <v>7.9</v>
      </c>
      <c r="E569" s="23">
        <v>16.399999999999999</v>
      </c>
      <c r="F569" s="23">
        <v>73.5</v>
      </c>
      <c r="G569" s="23">
        <v>53.7</v>
      </c>
      <c r="H569" s="23">
        <v>85.3</v>
      </c>
      <c r="I569" s="23">
        <v>1.8</v>
      </c>
      <c r="J569" s="23">
        <v>2</v>
      </c>
      <c r="K569" s="23">
        <v>1.6</v>
      </c>
      <c r="L569" s="23">
        <v>3.3</v>
      </c>
      <c r="M569" s="23">
        <v>2</v>
      </c>
      <c r="N569" s="23">
        <v>4</v>
      </c>
      <c r="O569" s="23">
        <v>30.3</v>
      </c>
      <c r="P569" s="23">
        <v>30.4</v>
      </c>
      <c r="Q569" s="23">
        <v>30.3</v>
      </c>
      <c r="R569" s="23">
        <v>4.5</v>
      </c>
      <c r="S569" s="23">
        <v>7.1</v>
      </c>
      <c r="T569" s="23">
        <v>3</v>
      </c>
      <c r="U569" s="23">
        <v>8.6999999999999993</v>
      </c>
      <c r="V569" s="23">
        <v>2.2000000000000002</v>
      </c>
      <c r="W569" s="23">
        <v>12.6</v>
      </c>
      <c r="X569" s="23">
        <v>2</v>
      </c>
      <c r="Y569" s="23">
        <v>0.7</v>
      </c>
      <c r="Z569" s="23">
        <v>2.7</v>
      </c>
      <c r="AA569" s="23">
        <v>4</v>
      </c>
      <c r="AB569" s="23">
        <v>0.2</v>
      </c>
      <c r="AC569" s="23">
        <v>6.3</v>
      </c>
      <c r="AD569" s="23">
        <v>7.9</v>
      </c>
      <c r="AE569" s="23">
        <v>1.3</v>
      </c>
      <c r="AF569" s="23">
        <v>11.8</v>
      </c>
      <c r="AG569" s="23">
        <v>14.6</v>
      </c>
      <c r="AH569" s="23">
        <v>12.8</v>
      </c>
      <c r="AI569" s="23">
        <v>15.6</v>
      </c>
      <c r="AJ569" s="23">
        <v>35.9</v>
      </c>
      <c r="AK569" s="23">
        <v>0.4</v>
      </c>
      <c r="AL569" s="23">
        <v>57.1</v>
      </c>
      <c r="AM569" s="23">
        <v>12.1</v>
      </c>
      <c r="AN569" s="23">
        <v>13.9</v>
      </c>
      <c r="AO569" s="23">
        <v>10.9</v>
      </c>
      <c r="AP569" s="23">
        <v>1.5</v>
      </c>
      <c r="AQ569" s="23">
        <v>1.3</v>
      </c>
      <c r="AR569" s="23">
        <v>1.6</v>
      </c>
      <c r="AS569" s="23">
        <v>89.7</v>
      </c>
      <c r="AT569" s="23">
        <v>83.9</v>
      </c>
      <c r="AU569" s="23">
        <v>93.2</v>
      </c>
    </row>
    <row r="570" spans="1:47" ht="15" x14ac:dyDescent="0.35">
      <c r="A570" s="13" t="s">
        <v>1686</v>
      </c>
      <c r="B570" s="45" t="s">
        <v>552</v>
      </c>
      <c r="C570" s="23">
        <v>15.8</v>
      </c>
      <c r="D570" s="23">
        <v>9.3000000000000007</v>
      </c>
      <c r="E570" s="23">
        <v>19.399999999999999</v>
      </c>
      <c r="F570" s="23">
        <v>70.400000000000006</v>
      </c>
      <c r="G570" s="23">
        <v>43.6</v>
      </c>
      <c r="H570" s="23">
        <v>85.4</v>
      </c>
      <c r="I570" s="23">
        <v>0.6</v>
      </c>
      <c r="J570" s="23">
        <v>0</v>
      </c>
      <c r="K570" s="23">
        <v>1</v>
      </c>
      <c r="L570" s="23">
        <v>10.199999999999999</v>
      </c>
      <c r="M570" s="23">
        <v>0</v>
      </c>
      <c r="N570" s="23">
        <v>15.9</v>
      </c>
      <c r="O570" s="23">
        <v>28.2</v>
      </c>
      <c r="P570" s="23">
        <v>29.3</v>
      </c>
      <c r="Q570" s="23">
        <v>27.5</v>
      </c>
      <c r="R570" s="23">
        <v>4.3</v>
      </c>
      <c r="S570" s="23">
        <v>8</v>
      </c>
      <c r="T570" s="23">
        <v>2.2000000000000002</v>
      </c>
      <c r="U570" s="23">
        <v>6.4</v>
      </c>
      <c r="V570" s="23">
        <v>6.2</v>
      </c>
      <c r="W570" s="23">
        <v>6.5</v>
      </c>
      <c r="X570" s="23">
        <v>1.9</v>
      </c>
      <c r="Y570" s="23">
        <v>2.7</v>
      </c>
      <c r="Z570" s="23">
        <v>1.5</v>
      </c>
      <c r="AA570" s="23">
        <v>5.0999999999999996</v>
      </c>
      <c r="AB570" s="23">
        <v>4.9000000000000004</v>
      </c>
      <c r="AC570" s="23">
        <v>5.2</v>
      </c>
      <c r="AD570" s="23">
        <v>4.5</v>
      </c>
      <c r="AE570" s="23">
        <v>1.3</v>
      </c>
      <c r="AF570" s="23">
        <v>6.2</v>
      </c>
      <c r="AG570" s="23">
        <v>18</v>
      </c>
      <c r="AH570" s="23">
        <v>14.7</v>
      </c>
      <c r="AI570" s="23">
        <v>19.899999999999999</v>
      </c>
      <c r="AJ570" s="23">
        <v>49.4</v>
      </c>
      <c r="AK570" s="23">
        <v>4</v>
      </c>
      <c r="AL570" s="23">
        <v>74.7</v>
      </c>
      <c r="AM570" s="23">
        <v>13.5</v>
      </c>
      <c r="AN570" s="23">
        <v>12.9</v>
      </c>
      <c r="AO570" s="23">
        <v>13.9</v>
      </c>
      <c r="AP570" s="23">
        <v>1.3</v>
      </c>
      <c r="AQ570" s="23">
        <v>1.3</v>
      </c>
      <c r="AR570" s="23">
        <v>1.2</v>
      </c>
      <c r="AS570" s="23">
        <v>88.2</v>
      </c>
      <c r="AT570" s="23">
        <v>84</v>
      </c>
      <c r="AU570" s="23">
        <v>90.6</v>
      </c>
    </row>
    <row r="571" spans="1:47" ht="15" x14ac:dyDescent="0.35">
      <c r="A571" s="13" t="s">
        <v>1687</v>
      </c>
      <c r="B571" s="45" t="s">
        <v>553</v>
      </c>
      <c r="C571" s="23">
        <v>7.5</v>
      </c>
      <c r="D571" s="23">
        <v>3.8</v>
      </c>
      <c r="E571" s="23">
        <v>10.4</v>
      </c>
      <c r="F571" s="23">
        <v>67.599999999999994</v>
      </c>
      <c r="G571" s="23">
        <v>43.2</v>
      </c>
      <c r="H571" s="23">
        <v>86.1</v>
      </c>
      <c r="I571" s="23">
        <v>1.2</v>
      </c>
      <c r="J571" s="23">
        <v>1.6</v>
      </c>
      <c r="K571" s="23">
        <v>0.9</v>
      </c>
      <c r="L571" s="23">
        <v>6.7</v>
      </c>
      <c r="M571" s="23">
        <v>5.7</v>
      </c>
      <c r="N571" s="23">
        <v>7.4</v>
      </c>
      <c r="O571" s="23">
        <v>39</v>
      </c>
      <c r="P571" s="23">
        <v>29.1</v>
      </c>
      <c r="Q571" s="23">
        <v>46.5</v>
      </c>
      <c r="R571" s="23">
        <v>8.9</v>
      </c>
      <c r="S571" s="23">
        <v>12.2</v>
      </c>
      <c r="T571" s="23">
        <v>6.3</v>
      </c>
      <c r="U571" s="23">
        <v>13.4</v>
      </c>
      <c r="V571" s="23">
        <v>9.6</v>
      </c>
      <c r="W571" s="23">
        <v>16.3</v>
      </c>
      <c r="X571" s="23">
        <v>3</v>
      </c>
      <c r="Y571" s="23">
        <v>1.5</v>
      </c>
      <c r="Z571" s="23">
        <v>4.0999999999999996</v>
      </c>
      <c r="AA571" s="23">
        <v>0.3</v>
      </c>
      <c r="AB571" s="23">
        <v>0.4</v>
      </c>
      <c r="AC571" s="23">
        <v>0.2</v>
      </c>
      <c r="AD571" s="23">
        <v>1.9</v>
      </c>
      <c r="AE571" s="23">
        <v>0.8</v>
      </c>
      <c r="AF571" s="23">
        <v>2.8</v>
      </c>
      <c r="AG571" s="23">
        <v>22.9</v>
      </c>
      <c r="AH571" s="23">
        <v>19.3</v>
      </c>
      <c r="AI571" s="23">
        <v>25.7</v>
      </c>
      <c r="AJ571" s="23">
        <v>10.9</v>
      </c>
      <c r="AK571" s="23">
        <v>1.2</v>
      </c>
      <c r="AL571" s="23">
        <v>18.2</v>
      </c>
      <c r="AM571" s="23">
        <v>11.8</v>
      </c>
      <c r="AN571" s="23">
        <v>16.100000000000001</v>
      </c>
      <c r="AO571" s="23">
        <v>8.6</v>
      </c>
      <c r="AP571" s="23">
        <v>2.6</v>
      </c>
      <c r="AQ571" s="23">
        <v>1.1000000000000001</v>
      </c>
      <c r="AR571" s="23">
        <v>3.7</v>
      </c>
      <c r="AS571" s="23">
        <v>88</v>
      </c>
      <c r="AT571" s="23">
        <v>84.5</v>
      </c>
      <c r="AU571" s="23">
        <v>90.6</v>
      </c>
    </row>
    <row r="572" spans="1:47" ht="15" x14ac:dyDescent="0.35">
      <c r="A572" s="13" t="s">
        <v>1688</v>
      </c>
      <c r="B572" s="45" t="s">
        <v>554</v>
      </c>
      <c r="C572" s="23">
        <v>9.6</v>
      </c>
      <c r="D572" s="23">
        <v>5.6</v>
      </c>
      <c r="E572" s="23">
        <v>17.8</v>
      </c>
      <c r="F572" s="23">
        <v>54.1</v>
      </c>
      <c r="G572" s="23">
        <v>42.8</v>
      </c>
      <c r="H572" s="23">
        <v>77.7</v>
      </c>
      <c r="I572" s="23">
        <v>1.4</v>
      </c>
      <c r="J572" s="23">
        <v>1.3</v>
      </c>
      <c r="K572" s="23">
        <v>1.5</v>
      </c>
      <c r="L572" s="23">
        <v>2.6</v>
      </c>
      <c r="M572" s="23">
        <v>3.7</v>
      </c>
      <c r="N572" s="23">
        <v>0.5</v>
      </c>
      <c r="O572" s="23">
        <v>24.4</v>
      </c>
      <c r="P572" s="23">
        <v>24.5</v>
      </c>
      <c r="Q572" s="23">
        <v>24.3</v>
      </c>
      <c r="R572" s="23">
        <v>6.9</v>
      </c>
      <c r="S572" s="23">
        <v>8.6</v>
      </c>
      <c r="T572" s="23">
        <v>3.3</v>
      </c>
      <c r="U572" s="23">
        <v>3.9</v>
      </c>
      <c r="V572" s="23">
        <v>3.3</v>
      </c>
      <c r="W572" s="23">
        <v>5</v>
      </c>
      <c r="X572" s="23">
        <v>2.7</v>
      </c>
      <c r="Y572" s="23">
        <v>2.4</v>
      </c>
      <c r="Z572" s="23">
        <v>3.4</v>
      </c>
      <c r="AA572" s="23">
        <v>3.4</v>
      </c>
      <c r="AB572" s="23">
        <v>2.5</v>
      </c>
      <c r="AC572" s="23">
        <v>5.4</v>
      </c>
      <c r="AD572" s="23">
        <v>3.9</v>
      </c>
      <c r="AE572" s="23">
        <v>0.8</v>
      </c>
      <c r="AF572" s="23">
        <v>10.4</v>
      </c>
      <c r="AG572" s="23">
        <v>13.1</v>
      </c>
      <c r="AH572" s="23">
        <v>11.9</v>
      </c>
      <c r="AI572" s="23">
        <v>15.6</v>
      </c>
      <c r="AJ572" s="23">
        <v>10.9</v>
      </c>
      <c r="AK572" s="23">
        <v>0.5</v>
      </c>
      <c r="AL572" s="23">
        <v>32.4</v>
      </c>
      <c r="AM572" s="23">
        <v>14.2</v>
      </c>
      <c r="AN572" s="23">
        <v>15</v>
      </c>
      <c r="AO572" s="23">
        <v>12.3</v>
      </c>
      <c r="AP572" s="23">
        <v>0.8</v>
      </c>
      <c r="AQ572" s="23">
        <v>0.6</v>
      </c>
      <c r="AR572" s="23">
        <v>1.1000000000000001</v>
      </c>
      <c r="AS572" s="23">
        <v>79.900000000000006</v>
      </c>
      <c r="AT572" s="23">
        <v>77.5</v>
      </c>
      <c r="AU572" s="23">
        <v>84.8</v>
      </c>
    </row>
    <row r="573" spans="1:47" ht="15" x14ac:dyDescent="0.35">
      <c r="A573" s="13" t="s">
        <v>1689</v>
      </c>
      <c r="B573" s="45" t="s">
        <v>555</v>
      </c>
      <c r="C573" s="23">
        <v>16.600000000000001</v>
      </c>
      <c r="D573" s="23">
        <v>12.2</v>
      </c>
      <c r="E573" s="23">
        <v>18.600000000000001</v>
      </c>
      <c r="F573" s="23">
        <v>74.3</v>
      </c>
      <c r="G573" s="23">
        <v>58.8</v>
      </c>
      <c r="H573" s="23">
        <v>81.8</v>
      </c>
      <c r="I573" s="23">
        <v>1.4</v>
      </c>
      <c r="J573" s="23">
        <v>1.2</v>
      </c>
      <c r="K573" s="23">
        <v>1.5</v>
      </c>
      <c r="L573" s="23">
        <v>11.3</v>
      </c>
      <c r="M573" s="23">
        <v>6.9</v>
      </c>
      <c r="N573" s="23">
        <v>13.4</v>
      </c>
      <c r="O573" s="23">
        <v>30.4</v>
      </c>
      <c r="P573" s="23">
        <v>28.2</v>
      </c>
      <c r="Q573" s="23">
        <v>31.4</v>
      </c>
      <c r="R573" s="23">
        <v>6.4</v>
      </c>
      <c r="S573" s="23">
        <v>12.7</v>
      </c>
      <c r="T573" s="23">
        <v>3.4</v>
      </c>
      <c r="U573" s="23">
        <v>10.199999999999999</v>
      </c>
      <c r="V573" s="23">
        <v>10.3</v>
      </c>
      <c r="W573" s="23">
        <v>10.199999999999999</v>
      </c>
      <c r="X573" s="23">
        <v>1.8</v>
      </c>
      <c r="Y573" s="23">
        <v>1.6</v>
      </c>
      <c r="Z573" s="23">
        <v>1.9</v>
      </c>
      <c r="AA573" s="23">
        <v>6.2</v>
      </c>
      <c r="AB573" s="23">
        <v>6.7</v>
      </c>
      <c r="AC573" s="23">
        <v>5.9</v>
      </c>
      <c r="AD573" s="23">
        <v>8.6999999999999993</v>
      </c>
      <c r="AE573" s="23">
        <v>2.8</v>
      </c>
      <c r="AF573" s="23">
        <v>11.6</v>
      </c>
      <c r="AG573" s="23">
        <v>16.100000000000001</v>
      </c>
      <c r="AH573" s="23">
        <v>16</v>
      </c>
      <c r="AI573" s="23">
        <v>16.100000000000001</v>
      </c>
      <c r="AJ573" s="23">
        <v>23.5</v>
      </c>
      <c r="AK573" s="23">
        <v>1</v>
      </c>
      <c r="AL573" s="23">
        <v>34.299999999999997</v>
      </c>
      <c r="AM573" s="23">
        <v>13.7</v>
      </c>
      <c r="AN573" s="23">
        <v>16.3</v>
      </c>
      <c r="AO573" s="23">
        <v>12.5</v>
      </c>
      <c r="AP573" s="23">
        <v>1.7</v>
      </c>
      <c r="AQ573" s="23">
        <v>1.3</v>
      </c>
      <c r="AR573" s="23">
        <v>1.9</v>
      </c>
      <c r="AS573" s="23">
        <v>89.4</v>
      </c>
      <c r="AT573" s="23">
        <v>85.3</v>
      </c>
      <c r="AU573" s="23">
        <v>91.3</v>
      </c>
    </row>
    <row r="574" spans="1:47" ht="15" x14ac:dyDescent="0.35">
      <c r="A574" s="13" t="s">
        <v>1690</v>
      </c>
      <c r="B574" s="45" t="s">
        <v>556</v>
      </c>
      <c r="C574" s="23">
        <v>33.200000000000003</v>
      </c>
      <c r="D574" s="23">
        <v>21</v>
      </c>
      <c r="E574" s="23">
        <v>37.200000000000003</v>
      </c>
      <c r="F574" s="23">
        <v>82.3</v>
      </c>
      <c r="G574" s="23">
        <v>58.2</v>
      </c>
      <c r="H574" s="23">
        <v>90.3</v>
      </c>
      <c r="I574" s="23">
        <v>1.9</v>
      </c>
      <c r="J574" s="23">
        <v>1.3</v>
      </c>
      <c r="K574" s="23">
        <v>2.1</v>
      </c>
      <c r="L574" s="23">
        <v>2.2000000000000002</v>
      </c>
      <c r="M574" s="23">
        <v>1.8</v>
      </c>
      <c r="N574" s="23">
        <v>2.2999999999999998</v>
      </c>
      <c r="O574" s="23">
        <v>39.299999999999997</v>
      </c>
      <c r="P574" s="23">
        <v>36</v>
      </c>
      <c r="Q574" s="23">
        <v>40.4</v>
      </c>
      <c r="R574" s="23">
        <v>3.4</v>
      </c>
      <c r="S574" s="23">
        <v>5.5</v>
      </c>
      <c r="T574" s="23">
        <v>2.7</v>
      </c>
      <c r="U574" s="23">
        <v>30</v>
      </c>
      <c r="V574" s="23">
        <v>8.6</v>
      </c>
      <c r="W574" s="23">
        <v>37</v>
      </c>
      <c r="X574" s="23">
        <v>3.9</v>
      </c>
      <c r="Y574" s="23">
        <v>3</v>
      </c>
      <c r="Z574" s="23">
        <v>4.2</v>
      </c>
      <c r="AA574" s="23">
        <v>5.4</v>
      </c>
      <c r="AB574" s="23">
        <v>7.3</v>
      </c>
      <c r="AC574" s="23">
        <v>4.8</v>
      </c>
      <c r="AD574" s="23">
        <v>35.6</v>
      </c>
      <c r="AE574" s="23">
        <v>7.2</v>
      </c>
      <c r="AF574" s="23">
        <v>44.9</v>
      </c>
      <c r="AG574" s="23">
        <v>16.3</v>
      </c>
      <c r="AH574" s="23">
        <v>13.4</v>
      </c>
      <c r="AI574" s="23">
        <v>17.2</v>
      </c>
      <c r="AJ574" s="23">
        <v>52.6</v>
      </c>
      <c r="AK574" s="23">
        <v>5.0999999999999996</v>
      </c>
      <c r="AL574" s="23">
        <v>68.2</v>
      </c>
      <c r="AM574" s="23">
        <v>12.9</v>
      </c>
      <c r="AN574" s="23">
        <v>14.6</v>
      </c>
      <c r="AO574" s="23">
        <v>12.3</v>
      </c>
      <c r="AP574" s="23">
        <v>1.5</v>
      </c>
      <c r="AQ574" s="23">
        <v>1.1000000000000001</v>
      </c>
      <c r="AR574" s="23">
        <v>1.6</v>
      </c>
      <c r="AS574" s="23">
        <v>93.7</v>
      </c>
      <c r="AT574" s="23">
        <v>88.4</v>
      </c>
      <c r="AU574" s="23">
        <v>95.5</v>
      </c>
    </row>
    <row r="575" spans="1:47" ht="15" x14ac:dyDescent="0.35">
      <c r="A575" s="13" t="s">
        <v>1691</v>
      </c>
      <c r="B575" s="45" t="s">
        <v>557</v>
      </c>
      <c r="C575" s="23">
        <v>10.9</v>
      </c>
      <c r="D575" s="23">
        <v>9.1999999999999993</v>
      </c>
      <c r="E575" s="23">
        <v>11.5</v>
      </c>
      <c r="F575" s="23">
        <v>61</v>
      </c>
      <c r="G575" s="23">
        <v>47.3</v>
      </c>
      <c r="H575" s="23">
        <v>65.900000000000006</v>
      </c>
      <c r="I575" s="23">
        <v>1.9</v>
      </c>
      <c r="J575" s="23">
        <v>1.2</v>
      </c>
      <c r="K575" s="23">
        <v>2.1</v>
      </c>
      <c r="L575" s="23">
        <v>0.4</v>
      </c>
      <c r="M575" s="23">
        <v>1.2</v>
      </c>
      <c r="N575" s="23">
        <v>0.2</v>
      </c>
      <c r="O575" s="23">
        <v>24.1</v>
      </c>
      <c r="P575" s="23">
        <v>20.399999999999999</v>
      </c>
      <c r="Q575" s="23">
        <v>25.4</v>
      </c>
      <c r="R575" s="23">
        <v>5.0999999999999996</v>
      </c>
      <c r="S575" s="23">
        <v>10.199999999999999</v>
      </c>
      <c r="T575" s="23">
        <v>3.2</v>
      </c>
      <c r="U575" s="23">
        <v>2.2000000000000002</v>
      </c>
      <c r="V575" s="23">
        <v>0.7</v>
      </c>
      <c r="W575" s="23">
        <v>2.8</v>
      </c>
      <c r="X575" s="23">
        <v>2.2000000000000002</v>
      </c>
      <c r="Y575" s="23">
        <v>0.5</v>
      </c>
      <c r="Z575" s="23">
        <v>2.9</v>
      </c>
      <c r="AA575" s="23">
        <v>2</v>
      </c>
      <c r="AB575" s="23">
        <v>1.7</v>
      </c>
      <c r="AC575" s="23">
        <v>2.1</v>
      </c>
      <c r="AD575" s="23">
        <v>2.1</v>
      </c>
      <c r="AE575" s="23">
        <v>1</v>
      </c>
      <c r="AF575" s="23">
        <v>2.5</v>
      </c>
      <c r="AG575" s="23">
        <v>16.899999999999999</v>
      </c>
      <c r="AH575" s="23">
        <v>15.5</v>
      </c>
      <c r="AI575" s="23">
        <v>17.3</v>
      </c>
      <c r="AJ575" s="23">
        <v>12.8</v>
      </c>
      <c r="AK575" s="23">
        <v>0.2</v>
      </c>
      <c r="AL575" s="23">
        <v>17.3</v>
      </c>
      <c r="AM575" s="23">
        <v>12.4</v>
      </c>
      <c r="AN575" s="23">
        <v>12.1</v>
      </c>
      <c r="AO575" s="23">
        <v>12.5</v>
      </c>
      <c r="AP575" s="23">
        <v>1</v>
      </c>
      <c r="AQ575" s="23">
        <v>0.2</v>
      </c>
      <c r="AR575" s="23">
        <v>1.3</v>
      </c>
      <c r="AS575" s="23">
        <v>81.7</v>
      </c>
      <c r="AT575" s="23">
        <v>83.5</v>
      </c>
      <c r="AU575" s="23">
        <v>81</v>
      </c>
    </row>
    <row r="576" spans="1:47" ht="15" x14ac:dyDescent="0.35">
      <c r="A576" s="13" t="s">
        <v>1692</v>
      </c>
      <c r="B576" s="45" t="s">
        <v>558</v>
      </c>
      <c r="C576" s="23">
        <v>4.0999999999999996</v>
      </c>
      <c r="D576" s="23">
        <v>3.4</v>
      </c>
      <c r="E576" s="23">
        <v>7.5</v>
      </c>
      <c r="F576" s="23">
        <v>34</v>
      </c>
      <c r="G576" s="23">
        <v>29.3</v>
      </c>
      <c r="H576" s="23">
        <v>56.5</v>
      </c>
      <c r="I576" s="23">
        <v>2</v>
      </c>
      <c r="J576" s="23">
        <v>1.9</v>
      </c>
      <c r="K576" s="23">
        <v>2.5</v>
      </c>
      <c r="L576" s="23">
        <v>6.7</v>
      </c>
      <c r="M576" s="23">
        <v>5.0999999999999996</v>
      </c>
      <c r="N576" s="23">
        <v>14.5</v>
      </c>
      <c r="O576" s="23">
        <v>19.8</v>
      </c>
      <c r="P576" s="23">
        <v>19.100000000000001</v>
      </c>
      <c r="Q576" s="23">
        <v>23.2</v>
      </c>
      <c r="R576" s="23">
        <v>4.8</v>
      </c>
      <c r="S576" s="23">
        <v>5.2</v>
      </c>
      <c r="T576" s="23">
        <v>3.2</v>
      </c>
      <c r="U576" s="23">
        <v>0.7</v>
      </c>
      <c r="V576" s="23">
        <v>0.4</v>
      </c>
      <c r="W576" s="23">
        <v>2.5</v>
      </c>
      <c r="X576" s="23">
        <v>2.2000000000000002</v>
      </c>
      <c r="Y576" s="23">
        <v>2</v>
      </c>
      <c r="Z576" s="23">
        <v>2.9</v>
      </c>
      <c r="AA576" s="23">
        <v>0.1</v>
      </c>
      <c r="AB576" s="23">
        <v>0.1</v>
      </c>
      <c r="AC576" s="23">
        <v>0.2</v>
      </c>
      <c r="AD576" s="23">
        <v>0.2</v>
      </c>
      <c r="AE576" s="23">
        <v>0.1</v>
      </c>
      <c r="AF576" s="23">
        <v>0.5</v>
      </c>
      <c r="AG576" s="23">
        <v>14.3</v>
      </c>
      <c r="AH576" s="23">
        <v>12.8</v>
      </c>
      <c r="AI576" s="23">
        <v>21.5</v>
      </c>
      <c r="AJ576" s="23">
        <v>1.3</v>
      </c>
      <c r="AK576" s="23">
        <v>0.3</v>
      </c>
      <c r="AL576" s="23">
        <v>6.2</v>
      </c>
      <c r="AM576" s="23">
        <v>15.2</v>
      </c>
      <c r="AN576" s="23">
        <v>15.2</v>
      </c>
      <c r="AO576" s="23">
        <v>15.1</v>
      </c>
      <c r="AP576" s="23">
        <v>0.8</v>
      </c>
      <c r="AQ576" s="23">
        <v>0.7</v>
      </c>
      <c r="AR576" s="23">
        <v>1.3</v>
      </c>
      <c r="AS576" s="23">
        <v>69.7</v>
      </c>
      <c r="AT576" s="23">
        <v>69.400000000000006</v>
      </c>
      <c r="AU576" s="23">
        <v>71.099999999999994</v>
      </c>
    </row>
    <row r="577" spans="1:47" ht="15" x14ac:dyDescent="0.35">
      <c r="A577" s="13" t="s">
        <v>1693</v>
      </c>
      <c r="B577" s="45" t="s">
        <v>559</v>
      </c>
      <c r="C577" s="23">
        <v>14.9</v>
      </c>
      <c r="D577" s="23">
        <v>12.3</v>
      </c>
      <c r="E577" s="23">
        <v>39.299999999999997</v>
      </c>
      <c r="F577" s="23">
        <v>39.799999999999997</v>
      </c>
      <c r="G577" s="23">
        <v>35.1</v>
      </c>
      <c r="H577" s="23">
        <v>83.4</v>
      </c>
      <c r="I577" s="23">
        <v>4</v>
      </c>
      <c r="J577" s="23">
        <v>3.4</v>
      </c>
      <c r="K577" s="23">
        <v>9.6999999999999993</v>
      </c>
      <c r="L577" s="23">
        <v>5.0999999999999996</v>
      </c>
      <c r="M577" s="23">
        <v>5</v>
      </c>
      <c r="N577" s="23">
        <v>5.7</v>
      </c>
      <c r="O577" s="23">
        <v>45.4</v>
      </c>
      <c r="P577" s="23">
        <v>44.3</v>
      </c>
      <c r="Q577" s="23">
        <v>55.6</v>
      </c>
      <c r="R577" s="23">
        <v>8.5</v>
      </c>
      <c r="S577" s="23">
        <v>7.5</v>
      </c>
      <c r="T577" s="23">
        <v>17.600000000000001</v>
      </c>
      <c r="U577" s="23">
        <v>80.599999999999994</v>
      </c>
      <c r="V577" s="23">
        <v>81.099999999999994</v>
      </c>
      <c r="W577" s="23">
        <v>76.8</v>
      </c>
      <c r="X577" s="23">
        <v>5.7</v>
      </c>
      <c r="Y577" s="23">
        <v>5</v>
      </c>
      <c r="Z577" s="23">
        <v>12.5</v>
      </c>
      <c r="AA577" s="23">
        <v>18.600000000000001</v>
      </c>
      <c r="AB577" s="23">
        <v>20.100000000000001</v>
      </c>
      <c r="AC577" s="23">
        <v>3.9</v>
      </c>
      <c r="AD577" s="23">
        <v>1.6</v>
      </c>
      <c r="AE577" s="23">
        <v>1.2</v>
      </c>
      <c r="AF577" s="23">
        <v>5.9</v>
      </c>
      <c r="AG577" s="23">
        <v>18.600000000000001</v>
      </c>
      <c r="AH577" s="23">
        <v>16.899999999999999</v>
      </c>
      <c r="AI577" s="23">
        <v>34.4</v>
      </c>
      <c r="AJ577" s="23">
        <v>74.7</v>
      </c>
      <c r="AK577" s="23">
        <v>73.099999999999994</v>
      </c>
      <c r="AL577" s="23">
        <v>89.5</v>
      </c>
      <c r="AM577" s="23">
        <v>19.8</v>
      </c>
      <c r="AN577" s="23">
        <v>19.8</v>
      </c>
      <c r="AO577" s="23">
        <v>19.399999999999999</v>
      </c>
      <c r="AP577" s="23">
        <v>1.8</v>
      </c>
      <c r="AQ577" s="23">
        <v>1.5</v>
      </c>
      <c r="AR577" s="23">
        <v>4</v>
      </c>
      <c r="AS577" s="23">
        <v>88.6</v>
      </c>
      <c r="AT577" s="23">
        <v>87.9</v>
      </c>
      <c r="AU577" s="23">
        <v>94.8</v>
      </c>
    </row>
    <row r="578" spans="1:47" ht="15" x14ac:dyDescent="0.35">
      <c r="A578" s="13" t="s">
        <v>1694</v>
      </c>
      <c r="B578" s="45" t="s">
        <v>560</v>
      </c>
      <c r="C578" s="23">
        <v>15.1</v>
      </c>
      <c r="D578" s="23">
        <v>15.3</v>
      </c>
      <c r="E578" s="23">
        <v>14.9</v>
      </c>
      <c r="F578" s="23">
        <v>66.099999999999994</v>
      </c>
      <c r="G578" s="23">
        <v>60.9</v>
      </c>
      <c r="H578" s="23">
        <v>71.8</v>
      </c>
      <c r="I578" s="23">
        <v>3.9</v>
      </c>
      <c r="J578" s="23">
        <v>3.9</v>
      </c>
      <c r="K578" s="23">
        <v>3.8</v>
      </c>
      <c r="L578" s="23">
        <v>3.6</v>
      </c>
      <c r="M578" s="23">
        <v>3.5</v>
      </c>
      <c r="N578" s="23">
        <v>3.7</v>
      </c>
      <c r="O578" s="23">
        <v>46.1</v>
      </c>
      <c r="P578" s="23">
        <v>46.3</v>
      </c>
      <c r="Q578" s="23">
        <v>45.9</v>
      </c>
      <c r="R578" s="23">
        <v>10.8</v>
      </c>
      <c r="S578" s="23">
        <v>12.9</v>
      </c>
      <c r="T578" s="23">
        <v>8.4</v>
      </c>
      <c r="U578" s="23">
        <v>37.6</v>
      </c>
      <c r="V578" s="23">
        <v>42.8</v>
      </c>
      <c r="W578" s="23">
        <v>31.9</v>
      </c>
      <c r="X578" s="23">
        <v>6.8</v>
      </c>
      <c r="Y578" s="23">
        <v>6.2</v>
      </c>
      <c r="Z578" s="23">
        <v>7.5</v>
      </c>
      <c r="AA578" s="23">
        <v>14.6</v>
      </c>
      <c r="AB578" s="23">
        <v>26</v>
      </c>
      <c r="AC578" s="23">
        <v>2</v>
      </c>
      <c r="AD578" s="23">
        <v>19.399999999999999</v>
      </c>
      <c r="AE578" s="23">
        <v>8</v>
      </c>
      <c r="AF578" s="23">
        <v>32</v>
      </c>
      <c r="AG578" s="23">
        <v>25.3</v>
      </c>
      <c r="AH578" s="23">
        <v>24.1</v>
      </c>
      <c r="AI578" s="23">
        <v>26.5</v>
      </c>
      <c r="AJ578" s="23">
        <v>37.4</v>
      </c>
      <c r="AK578" s="23">
        <v>33.9</v>
      </c>
      <c r="AL578" s="23">
        <v>41.3</v>
      </c>
      <c r="AM578" s="23">
        <v>14.5</v>
      </c>
      <c r="AN578" s="23">
        <v>14</v>
      </c>
      <c r="AO578" s="23">
        <v>15.1</v>
      </c>
      <c r="AP578" s="23">
        <v>2.1</v>
      </c>
      <c r="AQ578" s="23">
        <v>1.7</v>
      </c>
      <c r="AR578" s="23">
        <v>2.6</v>
      </c>
      <c r="AS578" s="23">
        <v>92.2</v>
      </c>
      <c r="AT578" s="23">
        <v>91.6</v>
      </c>
      <c r="AU578" s="23">
        <v>92.9</v>
      </c>
    </row>
    <row r="579" spans="1:47" ht="15" x14ac:dyDescent="0.35">
      <c r="A579" s="13" t="s">
        <v>1695</v>
      </c>
      <c r="B579" s="45" t="s">
        <v>561</v>
      </c>
      <c r="C579" s="23">
        <v>47</v>
      </c>
      <c r="D579" s="23">
        <v>29</v>
      </c>
      <c r="E579" s="23">
        <v>50.3</v>
      </c>
      <c r="F579" s="23">
        <v>84</v>
      </c>
      <c r="G579" s="23">
        <v>64.099999999999994</v>
      </c>
      <c r="H579" s="23">
        <v>87.6</v>
      </c>
      <c r="I579" s="23">
        <v>16.100000000000001</v>
      </c>
      <c r="J579" s="23">
        <v>5.7</v>
      </c>
      <c r="K579" s="23">
        <v>18</v>
      </c>
      <c r="L579" s="23">
        <v>1</v>
      </c>
      <c r="M579" s="23">
        <v>1</v>
      </c>
      <c r="N579" s="23">
        <v>1</v>
      </c>
      <c r="O579" s="23">
        <v>83.8</v>
      </c>
      <c r="P579" s="23">
        <v>69.8</v>
      </c>
      <c r="Q579" s="23">
        <v>86.3</v>
      </c>
      <c r="R579" s="23">
        <v>40.200000000000003</v>
      </c>
      <c r="S579" s="23">
        <v>14.8</v>
      </c>
      <c r="T579" s="23">
        <v>44.8</v>
      </c>
      <c r="U579" s="23">
        <v>83.3</v>
      </c>
      <c r="V579" s="23">
        <v>39.6</v>
      </c>
      <c r="W579" s="23">
        <v>91.1</v>
      </c>
      <c r="X579" s="23">
        <v>14.1</v>
      </c>
      <c r="Y579" s="23">
        <v>7.8</v>
      </c>
      <c r="Z579" s="23">
        <v>15.2</v>
      </c>
      <c r="AA579" s="23">
        <v>47.2</v>
      </c>
      <c r="AB579" s="23">
        <v>89.9</v>
      </c>
      <c r="AC579" s="23">
        <v>39.6</v>
      </c>
      <c r="AD579" s="23">
        <v>3.7</v>
      </c>
      <c r="AE579" s="23">
        <v>2.7</v>
      </c>
      <c r="AF579" s="23">
        <v>3.9</v>
      </c>
      <c r="AG579" s="23">
        <v>48.5</v>
      </c>
      <c r="AH579" s="23">
        <v>32.1</v>
      </c>
      <c r="AI579" s="23">
        <v>51.5</v>
      </c>
      <c r="AJ579" s="23">
        <v>73.3</v>
      </c>
      <c r="AK579" s="23">
        <v>30.2</v>
      </c>
      <c r="AL579" s="23">
        <v>81</v>
      </c>
      <c r="AM579" s="23">
        <v>40.5</v>
      </c>
      <c r="AN579" s="23">
        <v>37.700000000000003</v>
      </c>
      <c r="AO579" s="23">
        <v>41.1</v>
      </c>
      <c r="AP579" s="23">
        <v>1.2</v>
      </c>
      <c r="AQ579" s="23">
        <v>1.4</v>
      </c>
      <c r="AR579" s="23">
        <v>1.2</v>
      </c>
      <c r="AS579" s="23">
        <v>97.9</v>
      </c>
      <c r="AT579" s="23">
        <v>94</v>
      </c>
      <c r="AU579" s="23">
        <v>98.5</v>
      </c>
    </row>
    <row r="580" spans="1:47" ht="15" x14ac:dyDescent="0.35">
      <c r="A580" s="13" t="s">
        <v>1696</v>
      </c>
      <c r="B580" s="45" t="s">
        <v>562</v>
      </c>
      <c r="C580" s="23">
        <v>28.2</v>
      </c>
      <c r="D580" s="23">
        <v>19.600000000000001</v>
      </c>
      <c r="E580" s="23">
        <v>35.6</v>
      </c>
      <c r="F580" s="23">
        <v>67.2</v>
      </c>
      <c r="G580" s="23">
        <v>50.6</v>
      </c>
      <c r="H580" s="23">
        <v>81.599999999999994</v>
      </c>
      <c r="I580" s="23">
        <v>2.6</v>
      </c>
      <c r="J580" s="23">
        <v>1.7</v>
      </c>
      <c r="K580" s="23">
        <v>3.4</v>
      </c>
      <c r="L580" s="23">
        <v>8.5</v>
      </c>
      <c r="M580" s="23">
        <v>13.8</v>
      </c>
      <c r="N580" s="23">
        <v>3.8</v>
      </c>
      <c r="O580" s="23">
        <v>49.7</v>
      </c>
      <c r="P580" s="23">
        <v>56.4</v>
      </c>
      <c r="Q580" s="23">
        <v>43.9</v>
      </c>
      <c r="R580" s="23">
        <v>5.0999999999999996</v>
      </c>
      <c r="S580" s="23">
        <v>5.5</v>
      </c>
      <c r="T580" s="23">
        <v>4.7</v>
      </c>
      <c r="U580" s="23">
        <v>73.5</v>
      </c>
      <c r="V580" s="23">
        <v>92.2</v>
      </c>
      <c r="W580" s="23">
        <v>57.4</v>
      </c>
      <c r="X580" s="23">
        <v>3.9</v>
      </c>
      <c r="Y580" s="23">
        <v>3.7</v>
      </c>
      <c r="Z580" s="23">
        <v>4.2</v>
      </c>
      <c r="AA580" s="23">
        <v>7.1</v>
      </c>
      <c r="AB580" s="23">
        <v>15.2</v>
      </c>
      <c r="AC580" s="23">
        <v>0.2</v>
      </c>
      <c r="AD580" s="23">
        <v>2.9</v>
      </c>
      <c r="AE580" s="23">
        <v>2.8</v>
      </c>
      <c r="AF580" s="23">
        <v>2.9</v>
      </c>
      <c r="AG580" s="23">
        <v>22</v>
      </c>
      <c r="AH580" s="23">
        <v>17.600000000000001</v>
      </c>
      <c r="AI580" s="23">
        <v>25.7</v>
      </c>
      <c r="AJ580" s="23">
        <v>55.6</v>
      </c>
      <c r="AK580" s="23">
        <v>20.6</v>
      </c>
      <c r="AL580" s="23">
        <v>85.9</v>
      </c>
      <c r="AM580" s="23">
        <v>16.399999999999999</v>
      </c>
      <c r="AN580" s="23">
        <v>16.399999999999999</v>
      </c>
      <c r="AO580" s="23">
        <v>16.399999999999999</v>
      </c>
      <c r="AP580" s="23">
        <v>1.6</v>
      </c>
      <c r="AQ580" s="23">
        <v>1.2</v>
      </c>
      <c r="AR580" s="23">
        <v>1.9</v>
      </c>
      <c r="AS580" s="23">
        <v>92.6</v>
      </c>
      <c r="AT580" s="23">
        <v>90</v>
      </c>
      <c r="AU580" s="23">
        <v>94.9</v>
      </c>
    </row>
    <row r="581" spans="1:47" ht="15" x14ac:dyDescent="0.35">
      <c r="A581" s="13" t="s">
        <v>1697</v>
      </c>
      <c r="B581" s="45" t="s">
        <v>563</v>
      </c>
      <c r="C581" s="23">
        <v>39.299999999999997</v>
      </c>
      <c r="D581" s="23">
        <v>17.3</v>
      </c>
      <c r="E581" s="23">
        <v>47.9</v>
      </c>
      <c r="F581" s="23">
        <v>77.2</v>
      </c>
      <c r="G581" s="23">
        <v>43.6</v>
      </c>
      <c r="H581" s="23">
        <v>90.3</v>
      </c>
      <c r="I581" s="23">
        <v>20.3</v>
      </c>
      <c r="J581" s="23">
        <v>2.5</v>
      </c>
      <c r="K581" s="23">
        <v>27.2</v>
      </c>
      <c r="L581" s="23">
        <v>14</v>
      </c>
      <c r="M581" s="23">
        <v>17.899999999999999</v>
      </c>
      <c r="N581" s="23">
        <v>12.4</v>
      </c>
      <c r="O581" s="23">
        <v>69.099999999999994</v>
      </c>
      <c r="P581" s="23">
        <v>51</v>
      </c>
      <c r="Q581" s="23">
        <v>76.2</v>
      </c>
      <c r="R581" s="23">
        <v>23.6</v>
      </c>
      <c r="S581" s="23">
        <v>8.6999999999999993</v>
      </c>
      <c r="T581" s="23">
        <v>29.4</v>
      </c>
      <c r="U581" s="23">
        <v>74.8</v>
      </c>
      <c r="V581" s="23">
        <v>31.5</v>
      </c>
      <c r="W581" s="23">
        <v>91.8</v>
      </c>
      <c r="X581" s="23">
        <v>9.3000000000000007</v>
      </c>
      <c r="Y581" s="23">
        <v>3</v>
      </c>
      <c r="Z581" s="23">
        <v>11.7</v>
      </c>
      <c r="AA581" s="23">
        <v>9.8000000000000007</v>
      </c>
      <c r="AB581" s="23">
        <v>21.9</v>
      </c>
      <c r="AC581" s="23">
        <v>5</v>
      </c>
      <c r="AD581" s="23">
        <v>2.8</v>
      </c>
      <c r="AE581" s="23">
        <v>1.5</v>
      </c>
      <c r="AF581" s="23">
        <v>3.3</v>
      </c>
      <c r="AG581" s="23">
        <v>36.5</v>
      </c>
      <c r="AH581" s="23">
        <v>21.8</v>
      </c>
      <c r="AI581" s="23">
        <v>42.3</v>
      </c>
      <c r="AJ581" s="23">
        <v>66.3</v>
      </c>
      <c r="AK581" s="23">
        <v>45.6</v>
      </c>
      <c r="AL581" s="23">
        <v>74.5</v>
      </c>
      <c r="AM581" s="23">
        <v>37.4</v>
      </c>
      <c r="AN581" s="23">
        <v>18.5</v>
      </c>
      <c r="AO581" s="23">
        <v>44.8</v>
      </c>
      <c r="AP581" s="23">
        <v>1.7</v>
      </c>
      <c r="AQ581" s="23">
        <v>1</v>
      </c>
      <c r="AR581" s="23">
        <v>2</v>
      </c>
      <c r="AS581" s="23">
        <v>93</v>
      </c>
      <c r="AT581" s="23">
        <v>86.4</v>
      </c>
      <c r="AU581" s="23">
        <v>95.5</v>
      </c>
    </row>
    <row r="582" spans="1:47" ht="15" x14ac:dyDescent="0.35">
      <c r="A582" s="13" t="s">
        <v>1698</v>
      </c>
      <c r="B582" s="45" t="s">
        <v>564</v>
      </c>
      <c r="C582" s="23">
        <v>16.8</v>
      </c>
      <c r="D582" s="23">
        <v>14.8</v>
      </c>
      <c r="E582" s="23">
        <v>20.6</v>
      </c>
      <c r="F582" s="23">
        <v>57.9</v>
      </c>
      <c r="G582" s="23">
        <v>55</v>
      </c>
      <c r="H582" s="23">
        <v>63.1</v>
      </c>
      <c r="I582" s="23">
        <v>5.5</v>
      </c>
      <c r="J582" s="23">
        <v>4.5999999999999996</v>
      </c>
      <c r="K582" s="23">
        <v>7.2</v>
      </c>
      <c r="L582" s="23">
        <v>3.7</v>
      </c>
      <c r="M582" s="23">
        <v>4.2</v>
      </c>
      <c r="N582" s="23">
        <v>2.9</v>
      </c>
      <c r="O582" s="23">
        <v>40</v>
      </c>
      <c r="P582" s="23">
        <v>37.6</v>
      </c>
      <c r="Q582" s="23">
        <v>44.4</v>
      </c>
      <c r="R582" s="23">
        <v>13.6</v>
      </c>
      <c r="S582" s="23">
        <v>14.7</v>
      </c>
      <c r="T582" s="23">
        <v>11.7</v>
      </c>
      <c r="U582" s="23">
        <v>30.5</v>
      </c>
      <c r="V582" s="23">
        <v>25.6</v>
      </c>
      <c r="W582" s="23">
        <v>39.799999999999997</v>
      </c>
      <c r="X582" s="23">
        <v>5.3</v>
      </c>
      <c r="Y582" s="23">
        <v>5.3</v>
      </c>
      <c r="Z582" s="23">
        <v>5.4</v>
      </c>
      <c r="AA582" s="23">
        <v>32.700000000000003</v>
      </c>
      <c r="AB582" s="23">
        <v>50.1</v>
      </c>
      <c r="AC582" s="23">
        <v>0.3</v>
      </c>
      <c r="AD582" s="23">
        <v>0.5</v>
      </c>
      <c r="AE582" s="23">
        <v>0.6</v>
      </c>
      <c r="AF582" s="23">
        <v>0.4</v>
      </c>
      <c r="AG582" s="23">
        <v>24.2</v>
      </c>
      <c r="AH582" s="23">
        <v>23</v>
      </c>
      <c r="AI582" s="23">
        <v>26.5</v>
      </c>
      <c r="AJ582" s="23">
        <v>11.4</v>
      </c>
      <c r="AK582" s="23">
        <v>8.4</v>
      </c>
      <c r="AL582" s="23">
        <v>17</v>
      </c>
      <c r="AM582" s="23">
        <v>18.399999999999999</v>
      </c>
      <c r="AN582" s="23">
        <v>18.399999999999999</v>
      </c>
      <c r="AO582" s="23">
        <v>18.5</v>
      </c>
      <c r="AP582" s="23">
        <v>1.7</v>
      </c>
      <c r="AQ582" s="23">
        <v>1.6</v>
      </c>
      <c r="AR582" s="23">
        <v>1.9</v>
      </c>
      <c r="AS582" s="23">
        <v>90.5</v>
      </c>
      <c r="AT582" s="23">
        <v>89.4</v>
      </c>
      <c r="AU582" s="23">
        <v>92.4</v>
      </c>
    </row>
    <row r="583" spans="1:47" ht="15" x14ac:dyDescent="0.35">
      <c r="A583" s="13" t="s">
        <v>1699</v>
      </c>
      <c r="B583" s="45" t="s">
        <v>565</v>
      </c>
      <c r="C583" s="23">
        <v>43.5</v>
      </c>
      <c r="D583" s="23">
        <v>22.8</v>
      </c>
      <c r="E583" s="23">
        <v>50.2</v>
      </c>
      <c r="F583" s="23">
        <v>77.599999999999994</v>
      </c>
      <c r="G583" s="23">
        <v>51.7</v>
      </c>
      <c r="H583" s="23">
        <v>86</v>
      </c>
      <c r="I583" s="23">
        <v>13.5</v>
      </c>
      <c r="J583" s="23">
        <v>4.2</v>
      </c>
      <c r="K583" s="23">
        <v>16.5</v>
      </c>
      <c r="L583" s="23">
        <v>5.7</v>
      </c>
      <c r="M583" s="23">
        <v>7.8</v>
      </c>
      <c r="N583" s="23">
        <v>5</v>
      </c>
      <c r="O583" s="23">
        <v>68</v>
      </c>
      <c r="P583" s="23">
        <v>53.9</v>
      </c>
      <c r="Q583" s="23">
        <v>72.599999999999994</v>
      </c>
      <c r="R583" s="23">
        <v>27.5</v>
      </c>
      <c r="S583" s="23">
        <v>8.1</v>
      </c>
      <c r="T583" s="23">
        <v>33.799999999999997</v>
      </c>
      <c r="U583" s="23">
        <v>81.7</v>
      </c>
      <c r="V583" s="23">
        <v>67.8</v>
      </c>
      <c r="W583" s="23">
        <v>86.2</v>
      </c>
      <c r="X583" s="23">
        <v>10.9</v>
      </c>
      <c r="Y583" s="23">
        <v>3.1</v>
      </c>
      <c r="Z583" s="23">
        <v>13.4</v>
      </c>
      <c r="AA583" s="23">
        <v>28.2</v>
      </c>
      <c r="AB583" s="23">
        <v>49</v>
      </c>
      <c r="AC583" s="23">
        <v>21.4</v>
      </c>
      <c r="AD583" s="23">
        <v>2</v>
      </c>
      <c r="AE583" s="23">
        <v>1.1000000000000001</v>
      </c>
      <c r="AF583" s="23">
        <v>2.2000000000000002</v>
      </c>
      <c r="AG583" s="23">
        <v>43.1</v>
      </c>
      <c r="AH583" s="23">
        <v>25.9</v>
      </c>
      <c r="AI583" s="23">
        <v>48.7</v>
      </c>
      <c r="AJ583" s="23">
        <v>59.7</v>
      </c>
      <c r="AK583" s="23">
        <v>26.7</v>
      </c>
      <c r="AL583" s="23">
        <v>70.5</v>
      </c>
      <c r="AM583" s="23">
        <v>28.3</v>
      </c>
      <c r="AN583" s="23">
        <v>19.7</v>
      </c>
      <c r="AO583" s="23">
        <v>31</v>
      </c>
      <c r="AP583" s="23">
        <v>1.6</v>
      </c>
      <c r="AQ583" s="23">
        <v>0.9</v>
      </c>
      <c r="AR583" s="23">
        <v>1.9</v>
      </c>
      <c r="AS583" s="23">
        <v>94.5</v>
      </c>
      <c r="AT583" s="23">
        <v>89.8</v>
      </c>
      <c r="AU583" s="23">
        <v>96.1</v>
      </c>
    </row>
    <row r="584" spans="1:47" ht="15" x14ac:dyDescent="0.35">
      <c r="A584" s="13" t="s">
        <v>1700</v>
      </c>
      <c r="B584" s="45" t="s">
        <v>566</v>
      </c>
      <c r="C584" s="23">
        <v>30.3</v>
      </c>
      <c r="D584" s="23">
        <v>15.1</v>
      </c>
      <c r="E584" s="23">
        <v>32.200000000000003</v>
      </c>
      <c r="F584" s="23">
        <v>75.3</v>
      </c>
      <c r="G584" s="23">
        <v>47.4</v>
      </c>
      <c r="H584" s="23">
        <v>79</v>
      </c>
      <c r="I584" s="23">
        <v>14.4</v>
      </c>
      <c r="J584" s="23">
        <v>2</v>
      </c>
      <c r="K584" s="23">
        <v>16.100000000000001</v>
      </c>
      <c r="L584" s="23">
        <v>3.7</v>
      </c>
      <c r="M584" s="23">
        <v>2.6</v>
      </c>
      <c r="N584" s="23">
        <v>3.8</v>
      </c>
      <c r="O584" s="23">
        <v>68.599999999999994</v>
      </c>
      <c r="P584" s="23">
        <v>59.7</v>
      </c>
      <c r="Q584" s="23">
        <v>69.7</v>
      </c>
      <c r="R584" s="23">
        <v>24.9</v>
      </c>
      <c r="S584" s="23">
        <v>10.6</v>
      </c>
      <c r="T584" s="23">
        <v>26.7</v>
      </c>
      <c r="U584" s="23">
        <v>75.3</v>
      </c>
      <c r="V584" s="23">
        <v>71.400000000000006</v>
      </c>
      <c r="W584" s="23">
        <v>75.8</v>
      </c>
      <c r="X584" s="23">
        <v>8.4</v>
      </c>
      <c r="Y584" s="23">
        <v>4.5999999999999996</v>
      </c>
      <c r="Z584" s="23">
        <v>8.9</v>
      </c>
      <c r="AA584" s="23">
        <v>7</v>
      </c>
      <c r="AB584" s="23">
        <v>23.7</v>
      </c>
      <c r="AC584" s="23">
        <v>4.8</v>
      </c>
      <c r="AD584" s="23">
        <v>2.8</v>
      </c>
      <c r="AE584" s="23">
        <v>0.6</v>
      </c>
      <c r="AF584" s="23">
        <v>3.1</v>
      </c>
      <c r="AG584" s="23">
        <v>42</v>
      </c>
      <c r="AH584" s="23">
        <v>24.3</v>
      </c>
      <c r="AI584" s="23">
        <v>44.3</v>
      </c>
      <c r="AJ584" s="23">
        <v>78.3</v>
      </c>
      <c r="AK584" s="23">
        <v>25.7</v>
      </c>
      <c r="AL584" s="23">
        <v>85.2</v>
      </c>
      <c r="AM584" s="23">
        <v>24.3</v>
      </c>
      <c r="AN584" s="23">
        <v>13.7</v>
      </c>
      <c r="AO584" s="23">
        <v>25.7</v>
      </c>
      <c r="AP584" s="23">
        <v>2</v>
      </c>
      <c r="AQ584" s="23">
        <v>0.9</v>
      </c>
      <c r="AR584" s="23">
        <v>2.2000000000000002</v>
      </c>
      <c r="AS584" s="23">
        <v>95.9</v>
      </c>
      <c r="AT584" s="23">
        <v>90.6</v>
      </c>
      <c r="AU584" s="23">
        <v>96.6</v>
      </c>
    </row>
    <row r="585" spans="1:47" ht="15" x14ac:dyDescent="0.35">
      <c r="A585" s="13" t="s">
        <v>1701</v>
      </c>
      <c r="B585" s="45" t="s">
        <v>567</v>
      </c>
      <c r="C585" s="23">
        <v>26.6</v>
      </c>
      <c r="D585" s="23">
        <v>22.9</v>
      </c>
      <c r="E585" s="23">
        <v>29.5</v>
      </c>
      <c r="F585" s="23">
        <v>68.400000000000006</v>
      </c>
      <c r="G585" s="23">
        <v>61.7</v>
      </c>
      <c r="H585" s="23">
        <v>73.8</v>
      </c>
      <c r="I585" s="23">
        <v>7.3</v>
      </c>
      <c r="J585" s="23">
        <v>7.9</v>
      </c>
      <c r="K585" s="23">
        <v>6.9</v>
      </c>
      <c r="L585" s="23">
        <v>5.7</v>
      </c>
      <c r="M585" s="23">
        <v>9.3000000000000007</v>
      </c>
      <c r="N585" s="23">
        <v>2.9</v>
      </c>
      <c r="O585" s="23">
        <v>54.4</v>
      </c>
      <c r="P585" s="23">
        <v>49.1</v>
      </c>
      <c r="Q585" s="23">
        <v>58.6</v>
      </c>
      <c r="R585" s="23">
        <v>5.6</v>
      </c>
      <c r="S585" s="23">
        <v>7.8</v>
      </c>
      <c r="T585" s="23">
        <v>3.9</v>
      </c>
      <c r="U585" s="23">
        <v>44.2</v>
      </c>
      <c r="V585" s="23">
        <v>40.200000000000003</v>
      </c>
      <c r="W585" s="23">
        <v>47.4</v>
      </c>
      <c r="X585" s="23">
        <v>6.6</v>
      </c>
      <c r="Y585" s="23">
        <v>6.2</v>
      </c>
      <c r="Z585" s="23">
        <v>6.9</v>
      </c>
      <c r="AA585" s="23">
        <v>14.9</v>
      </c>
      <c r="AB585" s="23">
        <v>27.2</v>
      </c>
      <c r="AC585" s="23">
        <v>5.2</v>
      </c>
      <c r="AD585" s="23">
        <v>6.3</v>
      </c>
      <c r="AE585" s="23">
        <v>4.2</v>
      </c>
      <c r="AF585" s="23">
        <v>8</v>
      </c>
      <c r="AG585" s="23">
        <v>23.6</v>
      </c>
      <c r="AH585" s="23">
        <v>25.7</v>
      </c>
      <c r="AI585" s="23">
        <v>21.9</v>
      </c>
      <c r="AJ585" s="23">
        <v>66</v>
      </c>
      <c r="AK585" s="23">
        <v>46.6</v>
      </c>
      <c r="AL585" s="23">
        <v>81.400000000000006</v>
      </c>
      <c r="AM585" s="23">
        <v>18.600000000000001</v>
      </c>
      <c r="AN585" s="23">
        <v>17.399999999999999</v>
      </c>
      <c r="AO585" s="23">
        <v>19.5</v>
      </c>
      <c r="AP585" s="23">
        <v>1.9</v>
      </c>
      <c r="AQ585" s="23">
        <v>1.1000000000000001</v>
      </c>
      <c r="AR585" s="23">
        <v>2.4</v>
      </c>
      <c r="AS585" s="23">
        <v>95.8</v>
      </c>
      <c r="AT585" s="23">
        <v>93.3</v>
      </c>
      <c r="AU585" s="23">
        <v>97.9</v>
      </c>
    </row>
    <row r="586" spans="1:47" ht="15" x14ac:dyDescent="0.35">
      <c r="A586" s="13" t="s">
        <v>1702</v>
      </c>
      <c r="B586" s="45" t="s">
        <v>568</v>
      </c>
      <c r="C586" s="23">
        <v>25.9</v>
      </c>
      <c r="D586" s="23">
        <v>11.7</v>
      </c>
      <c r="E586" s="23">
        <v>28.2</v>
      </c>
      <c r="F586" s="23">
        <v>79.3</v>
      </c>
      <c r="G586" s="23">
        <v>55.6</v>
      </c>
      <c r="H586" s="23">
        <v>83.3</v>
      </c>
      <c r="I586" s="23">
        <v>11.3</v>
      </c>
      <c r="J586" s="23">
        <v>5.8</v>
      </c>
      <c r="K586" s="23">
        <v>12.2</v>
      </c>
      <c r="L586" s="23">
        <v>2.8</v>
      </c>
      <c r="M586" s="23">
        <v>1.8</v>
      </c>
      <c r="N586" s="23">
        <v>2.9</v>
      </c>
      <c r="O586" s="23">
        <v>59.8</v>
      </c>
      <c r="P586" s="23">
        <v>52</v>
      </c>
      <c r="Q586" s="23">
        <v>61.1</v>
      </c>
      <c r="R586" s="23">
        <v>16.5</v>
      </c>
      <c r="S586" s="23">
        <v>13.2</v>
      </c>
      <c r="T586" s="23">
        <v>17.100000000000001</v>
      </c>
      <c r="U586" s="23">
        <v>81.900000000000006</v>
      </c>
      <c r="V586" s="23">
        <v>94.6</v>
      </c>
      <c r="W586" s="23">
        <v>79.8</v>
      </c>
      <c r="X586" s="23">
        <v>12.3</v>
      </c>
      <c r="Y586" s="23">
        <v>8.1</v>
      </c>
      <c r="Z586" s="23">
        <v>13</v>
      </c>
      <c r="AA586" s="23">
        <v>16.600000000000001</v>
      </c>
      <c r="AB586" s="23">
        <v>94.6</v>
      </c>
      <c r="AC586" s="23">
        <v>3.4</v>
      </c>
      <c r="AD586" s="23">
        <v>22.5</v>
      </c>
      <c r="AE586" s="23">
        <v>13.7</v>
      </c>
      <c r="AF586" s="23">
        <v>23.9</v>
      </c>
      <c r="AG586" s="23">
        <v>37.299999999999997</v>
      </c>
      <c r="AH586" s="23">
        <v>29.1</v>
      </c>
      <c r="AI586" s="23">
        <v>38.700000000000003</v>
      </c>
      <c r="AJ586" s="23">
        <v>80.3</v>
      </c>
      <c r="AK586" s="23">
        <v>60.6</v>
      </c>
      <c r="AL586" s="23">
        <v>83.6</v>
      </c>
      <c r="AM586" s="23">
        <v>23.1</v>
      </c>
      <c r="AN586" s="23">
        <v>15.5</v>
      </c>
      <c r="AO586" s="23">
        <v>24.4</v>
      </c>
      <c r="AP586" s="23">
        <v>3.6</v>
      </c>
      <c r="AQ586" s="23">
        <v>3.1</v>
      </c>
      <c r="AR586" s="23">
        <v>3.7</v>
      </c>
      <c r="AS586" s="23">
        <v>95.3</v>
      </c>
      <c r="AT586" s="23">
        <v>88.6</v>
      </c>
      <c r="AU586" s="23">
        <v>96.5</v>
      </c>
    </row>
    <row r="587" spans="1:47" ht="15" x14ac:dyDescent="0.35">
      <c r="A587" s="13" t="s">
        <v>1703</v>
      </c>
      <c r="B587" s="45" t="s">
        <v>569</v>
      </c>
      <c r="C587" s="23">
        <v>28.3</v>
      </c>
      <c r="D587" s="23">
        <v>20</v>
      </c>
      <c r="E587" s="23">
        <v>38.200000000000003</v>
      </c>
      <c r="F587" s="23">
        <v>66.5</v>
      </c>
      <c r="G587" s="23">
        <v>52.5</v>
      </c>
      <c r="H587" s="23">
        <v>83.2</v>
      </c>
      <c r="I587" s="23">
        <v>4.9000000000000004</v>
      </c>
      <c r="J587" s="23">
        <v>4.7</v>
      </c>
      <c r="K587" s="23">
        <v>5.2</v>
      </c>
      <c r="L587" s="23">
        <v>1</v>
      </c>
      <c r="M587" s="23">
        <v>1</v>
      </c>
      <c r="N587" s="23">
        <v>0.9</v>
      </c>
      <c r="O587" s="23">
        <v>50.1</v>
      </c>
      <c r="P587" s="23">
        <v>56.8</v>
      </c>
      <c r="Q587" s="23">
        <v>42.2</v>
      </c>
      <c r="R587" s="23">
        <v>3.2</v>
      </c>
      <c r="S587" s="23">
        <v>1.9</v>
      </c>
      <c r="T587" s="23">
        <v>4.7</v>
      </c>
      <c r="U587" s="23">
        <v>60.3</v>
      </c>
      <c r="V587" s="23">
        <v>36.799999999999997</v>
      </c>
      <c r="W587" s="23">
        <v>88.3</v>
      </c>
      <c r="X587" s="23">
        <v>6.9</v>
      </c>
      <c r="Y587" s="23">
        <v>4.4000000000000004</v>
      </c>
      <c r="Z587" s="23">
        <v>9.8000000000000007</v>
      </c>
      <c r="AA587" s="23">
        <v>8.5</v>
      </c>
      <c r="AB587" s="23">
        <v>10.6</v>
      </c>
      <c r="AC587" s="23">
        <v>6</v>
      </c>
      <c r="AD587" s="23">
        <v>3.3</v>
      </c>
      <c r="AE587" s="23">
        <v>0.4</v>
      </c>
      <c r="AF587" s="23">
        <v>6.6</v>
      </c>
      <c r="AG587" s="23">
        <v>23.5</v>
      </c>
      <c r="AH587" s="23">
        <v>25.6</v>
      </c>
      <c r="AI587" s="23">
        <v>20.9</v>
      </c>
      <c r="AJ587" s="23">
        <v>59.8</v>
      </c>
      <c r="AK587" s="23">
        <v>35.200000000000003</v>
      </c>
      <c r="AL587" s="23">
        <v>89</v>
      </c>
      <c r="AM587" s="23">
        <v>24.8</v>
      </c>
      <c r="AN587" s="23">
        <v>19.2</v>
      </c>
      <c r="AO587" s="23">
        <v>31.4</v>
      </c>
      <c r="AP587" s="23">
        <v>2.8</v>
      </c>
      <c r="AQ587" s="23">
        <v>1.1000000000000001</v>
      </c>
      <c r="AR587" s="23">
        <v>4.8</v>
      </c>
      <c r="AS587" s="23">
        <v>94.8</v>
      </c>
      <c r="AT587" s="23">
        <v>92.5</v>
      </c>
      <c r="AU587" s="23">
        <v>97.5</v>
      </c>
    </row>
    <row r="588" spans="1:47" ht="15" x14ac:dyDescent="0.35">
      <c r="A588" s="13" t="s">
        <v>1704</v>
      </c>
      <c r="B588" s="45" t="s">
        <v>570</v>
      </c>
      <c r="C588" s="23">
        <v>19.3</v>
      </c>
      <c r="D588" s="23">
        <v>15.9</v>
      </c>
      <c r="E588" s="23">
        <v>30.3</v>
      </c>
      <c r="F588" s="23">
        <v>53.8</v>
      </c>
      <c r="G588" s="23">
        <v>47.3</v>
      </c>
      <c r="H588" s="23">
        <v>74.3</v>
      </c>
      <c r="I588" s="23">
        <v>3</v>
      </c>
      <c r="J588" s="23">
        <v>2.5</v>
      </c>
      <c r="K588" s="23">
        <v>4.5</v>
      </c>
      <c r="L588" s="23">
        <v>7</v>
      </c>
      <c r="M588" s="23">
        <v>7.1</v>
      </c>
      <c r="N588" s="23">
        <v>6.6</v>
      </c>
      <c r="O588" s="23">
        <v>58.7</v>
      </c>
      <c r="P588" s="23">
        <v>60.9</v>
      </c>
      <c r="Q588" s="23">
        <v>51.8</v>
      </c>
      <c r="R588" s="23">
        <v>6</v>
      </c>
      <c r="S588" s="23">
        <v>6.3</v>
      </c>
      <c r="T588" s="23">
        <v>5.3</v>
      </c>
      <c r="U588" s="23">
        <v>47.1</v>
      </c>
      <c r="V588" s="23">
        <v>38.4</v>
      </c>
      <c r="W588" s="23">
        <v>74.599999999999994</v>
      </c>
      <c r="X588" s="23">
        <v>3.6</v>
      </c>
      <c r="Y588" s="23">
        <v>3</v>
      </c>
      <c r="Z588" s="23">
        <v>5.6</v>
      </c>
      <c r="AA588" s="23">
        <v>8.6</v>
      </c>
      <c r="AB588" s="23">
        <v>10.4</v>
      </c>
      <c r="AC588" s="23">
        <v>2.9</v>
      </c>
      <c r="AD588" s="23">
        <v>3.2</v>
      </c>
      <c r="AE588" s="23">
        <v>2.9</v>
      </c>
      <c r="AF588" s="23">
        <v>4.2</v>
      </c>
      <c r="AG588" s="23">
        <v>18.5</v>
      </c>
      <c r="AH588" s="23">
        <v>17</v>
      </c>
      <c r="AI588" s="23">
        <v>23.1</v>
      </c>
      <c r="AJ588" s="23">
        <v>67.900000000000006</v>
      </c>
      <c r="AK588" s="23">
        <v>68.7</v>
      </c>
      <c r="AL588" s="23">
        <v>65.400000000000006</v>
      </c>
      <c r="AM588" s="23">
        <v>18.7</v>
      </c>
      <c r="AN588" s="23">
        <v>19.899999999999999</v>
      </c>
      <c r="AO588" s="23">
        <v>15</v>
      </c>
      <c r="AP588" s="23">
        <v>1.1000000000000001</v>
      </c>
      <c r="AQ588" s="23">
        <v>0.7</v>
      </c>
      <c r="AR588" s="23">
        <v>2.6</v>
      </c>
      <c r="AS588" s="23">
        <v>92.5</v>
      </c>
      <c r="AT588" s="23">
        <v>91.3</v>
      </c>
      <c r="AU588" s="23">
        <v>96.3</v>
      </c>
    </row>
    <row r="589" spans="1:47" ht="15" x14ac:dyDescent="0.35">
      <c r="A589" s="13" t="s">
        <v>1705</v>
      </c>
      <c r="B589" s="45" t="s">
        <v>571</v>
      </c>
      <c r="C589" s="23">
        <v>23.8</v>
      </c>
      <c r="D589" s="23">
        <v>9.6999999999999993</v>
      </c>
      <c r="E589" s="23">
        <v>32.4</v>
      </c>
      <c r="F589" s="23">
        <v>72.5</v>
      </c>
      <c r="G589" s="23">
        <v>50.6</v>
      </c>
      <c r="H589" s="23">
        <v>86</v>
      </c>
      <c r="I589" s="23">
        <v>6.3</v>
      </c>
      <c r="J589" s="23">
        <v>2.4</v>
      </c>
      <c r="K589" s="23">
        <v>8.6999999999999993</v>
      </c>
      <c r="L589" s="23">
        <v>2.9</v>
      </c>
      <c r="M589" s="23">
        <v>3.6</v>
      </c>
      <c r="N589" s="23">
        <v>2.5</v>
      </c>
      <c r="O589" s="23">
        <v>40.9</v>
      </c>
      <c r="P589" s="23">
        <v>22.5</v>
      </c>
      <c r="Q589" s="23">
        <v>52.3</v>
      </c>
      <c r="R589" s="23">
        <v>8.6</v>
      </c>
      <c r="S589" s="23">
        <v>5.7</v>
      </c>
      <c r="T589" s="23">
        <v>10.4</v>
      </c>
      <c r="U589" s="23">
        <v>49.4</v>
      </c>
      <c r="V589" s="23">
        <v>3.9</v>
      </c>
      <c r="W589" s="23">
        <v>77.5</v>
      </c>
      <c r="X589" s="23">
        <v>7.6</v>
      </c>
      <c r="Y589" s="23">
        <v>2.5</v>
      </c>
      <c r="Z589" s="23">
        <v>10.7</v>
      </c>
      <c r="AA589" s="23">
        <v>1.8</v>
      </c>
      <c r="AB589" s="23">
        <v>2.9</v>
      </c>
      <c r="AC589" s="23">
        <v>1.1000000000000001</v>
      </c>
      <c r="AD589" s="23">
        <v>2.5</v>
      </c>
      <c r="AE589" s="23">
        <v>0.1</v>
      </c>
      <c r="AF589" s="23">
        <v>4</v>
      </c>
      <c r="AG589" s="23">
        <v>26</v>
      </c>
      <c r="AH589" s="23">
        <v>13.1</v>
      </c>
      <c r="AI589" s="23">
        <v>33.9</v>
      </c>
      <c r="AJ589" s="23">
        <v>38.4</v>
      </c>
      <c r="AK589" s="23">
        <v>2.2999999999999998</v>
      </c>
      <c r="AL589" s="23">
        <v>60.7</v>
      </c>
      <c r="AM589" s="23">
        <v>21.1</v>
      </c>
      <c r="AN589" s="23">
        <v>13.6</v>
      </c>
      <c r="AO589" s="23">
        <v>25.7</v>
      </c>
      <c r="AP589" s="23">
        <v>1.8</v>
      </c>
      <c r="AQ589" s="23">
        <v>1.1000000000000001</v>
      </c>
      <c r="AR589" s="23">
        <v>2.2999999999999998</v>
      </c>
      <c r="AS589" s="23">
        <v>81.599999999999994</v>
      </c>
      <c r="AT589" s="23">
        <v>71.5</v>
      </c>
      <c r="AU589" s="23">
        <v>87.9</v>
      </c>
    </row>
    <row r="590" spans="1:47" ht="15" x14ac:dyDescent="0.35">
      <c r="A590" s="13" t="s">
        <v>1706</v>
      </c>
      <c r="B590" s="45" t="s">
        <v>572</v>
      </c>
      <c r="C590" s="23">
        <v>33.6</v>
      </c>
      <c r="D590" s="23">
        <v>16</v>
      </c>
      <c r="E590" s="23">
        <v>36.4</v>
      </c>
      <c r="F590" s="23">
        <v>76.400000000000006</v>
      </c>
      <c r="G590" s="23">
        <v>66.3</v>
      </c>
      <c r="H590" s="23">
        <v>78</v>
      </c>
      <c r="I590" s="23">
        <v>21.8</v>
      </c>
      <c r="J590" s="23">
        <v>7</v>
      </c>
      <c r="K590" s="23">
        <v>24.2</v>
      </c>
      <c r="L590" s="23">
        <v>9.1</v>
      </c>
      <c r="M590" s="23">
        <v>3.7</v>
      </c>
      <c r="N590" s="23">
        <v>10</v>
      </c>
      <c r="O590" s="23">
        <v>71.3</v>
      </c>
      <c r="P590" s="23">
        <v>52.1</v>
      </c>
      <c r="Q590" s="23">
        <v>74.400000000000006</v>
      </c>
      <c r="R590" s="23">
        <v>23.8</v>
      </c>
      <c r="S590" s="23">
        <v>11.7</v>
      </c>
      <c r="T590" s="23">
        <v>25.8</v>
      </c>
      <c r="U590" s="23">
        <v>81</v>
      </c>
      <c r="V590" s="23">
        <v>84</v>
      </c>
      <c r="W590" s="23">
        <v>80.5</v>
      </c>
      <c r="X590" s="23">
        <v>9</v>
      </c>
      <c r="Y590" s="23">
        <v>7.2</v>
      </c>
      <c r="Z590" s="23">
        <v>9.3000000000000007</v>
      </c>
      <c r="AA590" s="23">
        <v>10.9</v>
      </c>
      <c r="AB590" s="23">
        <v>73.3</v>
      </c>
      <c r="AC590" s="23">
        <v>0.8</v>
      </c>
      <c r="AD590" s="23">
        <v>5.0999999999999996</v>
      </c>
      <c r="AE590" s="23">
        <v>4.7</v>
      </c>
      <c r="AF590" s="23">
        <v>5.0999999999999996</v>
      </c>
      <c r="AG590" s="23">
        <v>42.3</v>
      </c>
      <c r="AH590" s="23">
        <v>32.700000000000003</v>
      </c>
      <c r="AI590" s="23">
        <v>43.9</v>
      </c>
      <c r="AJ590" s="23">
        <v>74.3</v>
      </c>
      <c r="AK590" s="23">
        <v>52.9</v>
      </c>
      <c r="AL590" s="23">
        <v>77.7</v>
      </c>
      <c r="AM590" s="23">
        <v>36.700000000000003</v>
      </c>
      <c r="AN590" s="23">
        <v>26.7</v>
      </c>
      <c r="AO590" s="23">
        <v>38.299999999999997</v>
      </c>
      <c r="AP590" s="23">
        <v>1.5</v>
      </c>
      <c r="AQ590" s="23">
        <v>1.2</v>
      </c>
      <c r="AR590" s="23">
        <v>1.6</v>
      </c>
      <c r="AS590" s="23">
        <v>95.4</v>
      </c>
      <c r="AT590" s="23">
        <v>91.3</v>
      </c>
      <c r="AU590" s="23">
        <v>96.1</v>
      </c>
    </row>
    <row r="591" spans="1:47" ht="15" x14ac:dyDescent="0.35">
      <c r="A591" s="13" t="s">
        <v>1707</v>
      </c>
      <c r="B591" s="45" t="s">
        <v>573</v>
      </c>
      <c r="C591" s="23">
        <v>19.600000000000001</v>
      </c>
      <c r="D591" s="23">
        <v>14.8</v>
      </c>
      <c r="E591" s="23">
        <v>35.1</v>
      </c>
      <c r="F591" s="23">
        <v>53.5</v>
      </c>
      <c r="G591" s="23">
        <v>44</v>
      </c>
      <c r="H591" s="23">
        <v>83.7</v>
      </c>
      <c r="I591" s="23">
        <v>5.4</v>
      </c>
      <c r="J591" s="23">
        <v>4.0999999999999996</v>
      </c>
      <c r="K591" s="23">
        <v>9.3000000000000007</v>
      </c>
      <c r="L591" s="23">
        <v>3.9</v>
      </c>
      <c r="M591" s="23">
        <v>3.1</v>
      </c>
      <c r="N591" s="23">
        <v>6.2</v>
      </c>
      <c r="O591" s="23">
        <v>45</v>
      </c>
      <c r="P591" s="23">
        <v>40.6</v>
      </c>
      <c r="Q591" s="23">
        <v>58.9</v>
      </c>
      <c r="R591" s="23">
        <v>8.3000000000000007</v>
      </c>
      <c r="S591" s="23">
        <v>8</v>
      </c>
      <c r="T591" s="23">
        <v>9.4</v>
      </c>
      <c r="U591" s="23">
        <v>86.7</v>
      </c>
      <c r="V591" s="23">
        <v>90.5</v>
      </c>
      <c r="W591" s="23">
        <v>74.7</v>
      </c>
      <c r="X591" s="23">
        <v>4.8</v>
      </c>
      <c r="Y591" s="23">
        <v>4.0999999999999996</v>
      </c>
      <c r="Z591" s="23">
        <v>7.1</v>
      </c>
      <c r="AA591" s="23">
        <v>17.3</v>
      </c>
      <c r="AB591" s="23">
        <v>22.7</v>
      </c>
      <c r="AC591" s="23">
        <v>0.3</v>
      </c>
      <c r="AD591" s="23">
        <v>1.2</v>
      </c>
      <c r="AE591" s="23">
        <v>0.5</v>
      </c>
      <c r="AF591" s="23">
        <v>3.5</v>
      </c>
      <c r="AG591" s="23">
        <v>23</v>
      </c>
      <c r="AH591" s="23">
        <v>20.7</v>
      </c>
      <c r="AI591" s="23">
        <v>30.3</v>
      </c>
      <c r="AJ591" s="23">
        <v>96.3</v>
      </c>
      <c r="AK591" s="23">
        <v>99.1</v>
      </c>
      <c r="AL591" s="23">
        <v>87.4</v>
      </c>
      <c r="AM591" s="23">
        <v>23.2</v>
      </c>
      <c r="AN591" s="23">
        <v>23.1</v>
      </c>
      <c r="AO591" s="23">
        <v>23.8</v>
      </c>
      <c r="AP591" s="23">
        <v>1.1000000000000001</v>
      </c>
      <c r="AQ591" s="23">
        <v>0.9</v>
      </c>
      <c r="AR591" s="23">
        <v>1.8</v>
      </c>
      <c r="AS591" s="23">
        <v>90.5</v>
      </c>
      <c r="AT591" s="23">
        <v>88.5</v>
      </c>
      <c r="AU591" s="23">
        <v>96.8</v>
      </c>
    </row>
    <row r="592" spans="1:47" ht="15" x14ac:dyDescent="0.35">
      <c r="A592" s="13" t="s">
        <v>1708</v>
      </c>
      <c r="B592" s="45" t="s">
        <v>574</v>
      </c>
      <c r="C592" s="23">
        <v>23.2</v>
      </c>
      <c r="D592" s="23">
        <v>17.600000000000001</v>
      </c>
      <c r="E592" s="23">
        <v>28.4</v>
      </c>
      <c r="F592" s="23">
        <v>68.8</v>
      </c>
      <c r="G592" s="23">
        <v>58.5</v>
      </c>
      <c r="H592" s="23">
        <v>78.400000000000006</v>
      </c>
      <c r="I592" s="23">
        <v>8.3000000000000007</v>
      </c>
      <c r="J592" s="23">
        <v>6.4</v>
      </c>
      <c r="K592" s="23">
        <v>10</v>
      </c>
      <c r="L592" s="23">
        <v>8.9</v>
      </c>
      <c r="M592" s="23">
        <v>5.2</v>
      </c>
      <c r="N592" s="23">
        <v>12.3</v>
      </c>
      <c r="O592" s="23">
        <v>72.2</v>
      </c>
      <c r="P592" s="23">
        <v>59.3</v>
      </c>
      <c r="Q592" s="23">
        <v>84.2</v>
      </c>
      <c r="R592" s="23">
        <v>22.7</v>
      </c>
      <c r="S592" s="23">
        <v>16.8</v>
      </c>
      <c r="T592" s="23">
        <v>28.3</v>
      </c>
      <c r="U592" s="23">
        <v>54.5</v>
      </c>
      <c r="V592" s="23">
        <v>35.5</v>
      </c>
      <c r="W592" s="23">
        <v>72.099999999999994</v>
      </c>
      <c r="X592" s="23">
        <v>9.4</v>
      </c>
      <c r="Y592" s="23">
        <v>8.6</v>
      </c>
      <c r="Z592" s="23">
        <v>10.199999999999999</v>
      </c>
      <c r="AA592" s="23">
        <v>31.4</v>
      </c>
      <c r="AB592" s="23">
        <v>61.7</v>
      </c>
      <c r="AC592" s="23">
        <v>3.2</v>
      </c>
      <c r="AD592" s="23">
        <v>1.4</v>
      </c>
      <c r="AE592" s="23">
        <v>0.4</v>
      </c>
      <c r="AF592" s="23">
        <v>2.4</v>
      </c>
      <c r="AG592" s="23">
        <v>36.700000000000003</v>
      </c>
      <c r="AH592" s="23">
        <v>28.3</v>
      </c>
      <c r="AI592" s="23">
        <v>44.4</v>
      </c>
      <c r="AJ592" s="23">
        <v>29.5</v>
      </c>
      <c r="AK592" s="23">
        <v>8.4</v>
      </c>
      <c r="AL592" s="23">
        <v>49.3</v>
      </c>
      <c r="AM592" s="23">
        <v>25.1</v>
      </c>
      <c r="AN592" s="23">
        <v>26.5</v>
      </c>
      <c r="AO592" s="23">
        <v>23.8</v>
      </c>
      <c r="AP592" s="23">
        <v>1.3</v>
      </c>
      <c r="AQ592" s="23">
        <v>1.8</v>
      </c>
      <c r="AR592" s="23">
        <v>0.9</v>
      </c>
      <c r="AS592" s="23">
        <v>96.3</v>
      </c>
      <c r="AT592" s="23">
        <v>95</v>
      </c>
      <c r="AU592" s="23">
        <v>97.6</v>
      </c>
    </row>
    <row r="593" spans="1:47" ht="15" x14ac:dyDescent="0.35">
      <c r="A593" s="13" t="s">
        <v>1709</v>
      </c>
      <c r="B593" s="45" t="s">
        <v>575</v>
      </c>
      <c r="C593" s="23">
        <v>38.6</v>
      </c>
      <c r="D593" s="23">
        <v>24</v>
      </c>
      <c r="E593" s="23">
        <v>48.4</v>
      </c>
      <c r="F593" s="23">
        <v>76.400000000000006</v>
      </c>
      <c r="G593" s="23">
        <v>61.9</v>
      </c>
      <c r="H593" s="23">
        <v>86</v>
      </c>
      <c r="I593" s="23">
        <v>6.9</v>
      </c>
      <c r="J593" s="23">
        <v>4.4000000000000004</v>
      </c>
      <c r="K593" s="23">
        <v>8.6</v>
      </c>
      <c r="L593" s="23">
        <v>2.9</v>
      </c>
      <c r="M593" s="23">
        <v>2.8</v>
      </c>
      <c r="N593" s="23">
        <v>2.9</v>
      </c>
      <c r="O593" s="23">
        <v>62.6</v>
      </c>
      <c r="P593" s="23">
        <v>56.9</v>
      </c>
      <c r="Q593" s="23">
        <v>66.400000000000006</v>
      </c>
      <c r="R593" s="23">
        <v>24.1</v>
      </c>
      <c r="S593" s="23">
        <v>11.3</v>
      </c>
      <c r="T593" s="23">
        <v>32.700000000000003</v>
      </c>
      <c r="U593" s="23">
        <v>73.099999999999994</v>
      </c>
      <c r="V593" s="23">
        <v>50.6</v>
      </c>
      <c r="W593" s="23">
        <v>88.1</v>
      </c>
      <c r="X593" s="23">
        <v>9.1999999999999993</v>
      </c>
      <c r="Y593" s="23">
        <v>6.9</v>
      </c>
      <c r="Z593" s="23">
        <v>10.8</v>
      </c>
      <c r="AA593" s="23">
        <v>13.6</v>
      </c>
      <c r="AB593" s="23">
        <v>31.1</v>
      </c>
      <c r="AC593" s="23">
        <v>1.9</v>
      </c>
      <c r="AD593" s="23">
        <v>2</v>
      </c>
      <c r="AE593" s="23">
        <v>0.2</v>
      </c>
      <c r="AF593" s="23">
        <v>3.1</v>
      </c>
      <c r="AG593" s="23">
        <v>25.2</v>
      </c>
      <c r="AH593" s="23">
        <v>22.7</v>
      </c>
      <c r="AI593" s="23">
        <v>26.9</v>
      </c>
      <c r="AJ593" s="23">
        <v>79.5</v>
      </c>
      <c r="AK593" s="23">
        <v>66.099999999999994</v>
      </c>
      <c r="AL593" s="23">
        <v>88.4</v>
      </c>
      <c r="AM593" s="23">
        <v>19.600000000000001</v>
      </c>
      <c r="AN593" s="23">
        <v>20.3</v>
      </c>
      <c r="AO593" s="23">
        <v>19.100000000000001</v>
      </c>
      <c r="AP593" s="23">
        <v>4</v>
      </c>
      <c r="AQ593" s="23">
        <v>1.4</v>
      </c>
      <c r="AR593" s="23">
        <v>5.7</v>
      </c>
      <c r="AS593" s="23">
        <v>95.7</v>
      </c>
      <c r="AT593" s="23">
        <v>94</v>
      </c>
      <c r="AU593" s="23">
        <v>96.9</v>
      </c>
    </row>
    <row r="594" spans="1:47" ht="15" x14ac:dyDescent="0.35">
      <c r="A594" s="13" t="s">
        <v>1710</v>
      </c>
      <c r="B594" s="45" t="s">
        <v>576</v>
      </c>
      <c r="C594" s="23">
        <v>35.299999999999997</v>
      </c>
      <c r="D594" s="23">
        <v>18.100000000000001</v>
      </c>
      <c r="E594" s="23">
        <v>37.299999999999997</v>
      </c>
      <c r="F594" s="23">
        <v>83.2</v>
      </c>
      <c r="G594" s="23">
        <v>53.6</v>
      </c>
      <c r="H594" s="23">
        <v>86.7</v>
      </c>
      <c r="I594" s="23">
        <v>7.2</v>
      </c>
      <c r="J594" s="23">
        <v>4.7</v>
      </c>
      <c r="K594" s="23">
        <v>7.5</v>
      </c>
      <c r="L594" s="23">
        <v>2.9</v>
      </c>
      <c r="M594" s="23">
        <v>3.7</v>
      </c>
      <c r="N594" s="23">
        <v>2.8</v>
      </c>
      <c r="O594" s="23">
        <v>46.4</v>
      </c>
      <c r="P594" s="23">
        <v>53</v>
      </c>
      <c r="Q594" s="23">
        <v>45.6</v>
      </c>
      <c r="R594" s="23">
        <v>8.1999999999999993</v>
      </c>
      <c r="S594" s="23">
        <v>5</v>
      </c>
      <c r="T594" s="23">
        <v>8.6</v>
      </c>
      <c r="U594" s="23">
        <v>57.7</v>
      </c>
      <c r="V594" s="23">
        <v>93.1</v>
      </c>
      <c r="W594" s="23">
        <v>53.4</v>
      </c>
      <c r="X594" s="23">
        <v>15.5</v>
      </c>
      <c r="Y594" s="23">
        <v>5.3</v>
      </c>
      <c r="Z594" s="23">
        <v>16.7</v>
      </c>
      <c r="AA594" s="23">
        <v>11.7</v>
      </c>
      <c r="AB594" s="23">
        <v>58.6</v>
      </c>
      <c r="AC594" s="23">
        <v>6.1</v>
      </c>
      <c r="AD594" s="23">
        <v>3</v>
      </c>
      <c r="AE594" s="23">
        <v>4</v>
      </c>
      <c r="AF594" s="23">
        <v>2.9</v>
      </c>
      <c r="AG594" s="23">
        <v>35.5</v>
      </c>
      <c r="AH594" s="23">
        <v>26.8</v>
      </c>
      <c r="AI594" s="23">
        <v>36.5</v>
      </c>
      <c r="AJ594" s="23">
        <v>84</v>
      </c>
      <c r="AK594" s="23">
        <v>92.2</v>
      </c>
      <c r="AL594" s="23">
        <v>83</v>
      </c>
      <c r="AM594" s="23">
        <v>23.6</v>
      </c>
      <c r="AN594" s="23">
        <v>16.5</v>
      </c>
      <c r="AO594" s="23">
        <v>24.5</v>
      </c>
      <c r="AP594" s="23">
        <v>5.5</v>
      </c>
      <c r="AQ594" s="23">
        <v>1.2</v>
      </c>
      <c r="AR594" s="23">
        <v>6</v>
      </c>
      <c r="AS594" s="23">
        <v>94.7</v>
      </c>
      <c r="AT594" s="23">
        <v>82.6</v>
      </c>
      <c r="AU594" s="23">
        <v>96.2</v>
      </c>
    </row>
    <row r="595" spans="1:47" ht="15" x14ac:dyDescent="0.35">
      <c r="A595" s="13" t="s">
        <v>1711</v>
      </c>
      <c r="B595" s="45" t="s">
        <v>577</v>
      </c>
      <c r="C595" s="23">
        <v>42.6</v>
      </c>
      <c r="D595" s="23">
        <v>20.3</v>
      </c>
      <c r="E595" s="23">
        <v>46</v>
      </c>
      <c r="F595" s="23">
        <v>80.599999999999994</v>
      </c>
      <c r="G595" s="23">
        <v>61.1</v>
      </c>
      <c r="H595" s="23">
        <v>83.6</v>
      </c>
      <c r="I595" s="23">
        <v>12.2</v>
      </c>
      <c r="J595" s="23">
        <v>5.7</v>
      </c>
      <c r="K595" s="23">
        <v>13.2</v>
      </c>
      <c r="L595" s="23">
        <v>2.2000000000000002</v>
      </c>
      <c r="M595" s="23">
        <v>5.9</v>
      </c>
      <c r="N595" s="23">
        <v>1.6</v>
      </c>
      <c r="O595" s="23">
        <v>61.6</v>
      </c>
      <c r="P595" s="23">
        <v>87.3</v>
      </c>
      <c r="Q595" s="23">
        <v>57.8</v>
      </c>
      <c r="R595" s="23">
        <v>15.4</v>
      </c>
      <c r="S595" s="23">
        <v>10.5</v>
      </c>
      <c r="T595" s="23">
        <v>16.100000000000001</v>
      </c>
      <c r="U595" s="23">
        <v>80.7</v>
      </c>
      <c r="V595" s="23">
        <v>97.3</v>
      </c>
      <c r="W595" s="23">
        <v>78.2</v>
      </c>
      <c r="X595" s="23">
        <v>12</v>
      </c>
      <c r="Y595" s="23">
        <v>4.9000000000000004</v>
      </c>
      <c r="Z595" s="23">
        <v>13.1</v>
      </c>
      <c r="AA595" s="23">
        <v>19.100000000000001</v>
      </c>
      <c r="AB595" s="23">
        <v>92.8</v>
      </c>
      <c r="AC595" s="23">
        <v>8</v>
      </c>
      <c r="AD595" s="23">
        <v>2.1</v>
      </c>
      <c r="AE595" s="23">
        <v>0.8</v>
      </c>
      <c r="AF595" s="23">
        <v>2.2999999999999998</v>
      </c>
      <c r="AG595" s="23">
        <v>39</v>
      </c>
      <c r="AH595" s="23">
        <v>37.299999999999997</v>
      </c>
      <c r="AI595" s="23">
        <v>39.200000000000003</v>
      </c>
      <c r="AJ595" s="23">
        <v>77.900000000000006</v>
      </c>
      <c r="AK595" s="23">
        <v>97.1</v>
      </c>
      <c r="AL595" s="23">
        <v>75</v>
      </c>
      <c r="AM595" s="23">
        <v>25.8</v>
      </c>
      <c r="AN595" s="23">
        <v>17.2</v>
      </c>
      <c r="AO595" s="23">
        <v>27.1</v>
      </c>
      <c r="AP595" s="23">
        <v>2.1</v>
      </c>
      <c r="AQ595" s="23">
        <v>1.4</v>
      </c>
      <c r="AR595" s="23">
        <v>2.2000000000000002</v>
      </c>
      <c r="AS595" s="23">
        <v>97.1</v>
      </c>
      <c r="AT595" s="23">
        <v>98.4</v>
      </c>
      <c r="AU595" s="23">
        <v>96.9</v>
      </c>
    </row>
    <row r="596" spans="1:47" ht="15" x14ac:dyDescent="0.35">
      <c r="A596" s="13" t="s">
        <v>1712</v>
      </c>
      <c r="B596" s="45" t="s">
        <v>578</v>
      </c>
      <c r="C596" s="23">
        <v>32.4</v>
      </c>
      <c r="D596" s="23">
        <v>20</v>
      </c>
      <c r="E596" s="23">
        <v>37.9</v>
      </c>
      <c r="F596" s="23">
        <v>72.7</v>
      </c>
      <c r="G596" s="23">
        <v>44.1</v>
      </c>
      <c r="H596" s="23">
        <v>85.3</v>
      </c>
      <c r="I596" s="23">
        <v>9.1999999999999993</v>
      </c>
      <c r="J596" s="23">
        <v>3.4</v>
      </c>
      <c r="K596" s="23">
        <v>11.8</v>
      </c>
      <c r="L596" s="23">
        <v>6</v>
      </c>
      <c r="M596" s="23">
        <v>3.1</v>
      </c>
      <c r="N596" s="23">
        <v>7.2</v>
      </c>
      <c r="O596" s="23">
        <v>54</v>
      </c>
      <c r="P596" s="23">
        <v>38.200000000000003</v>
      </c>
      <c r="Q596" s="23">
        <v>60.9</v>
      </c>
      <c r="R596" s="23">
        <v>9.4</v>
      </c>
      <c r="S596" s="23">
        <v>5.5</v>
      </c>
      <c r="T596" s="23">
        <v>11.1</v>
      </c>
      <c r="U596" s="23">
        <v>68.599999999999994</v>
      </c>
      <c r="V596" s="23">
        <v>86.3</v>
      </c>
      <c r="W596" s="23">
        <v>60.9</v>
      </c>
      <c r="X596" s="23">
        <v>4.5999999999999996</v>
      </c>
      <c r="Y596" s="23">
        <v>1.2</v>
      </c>
      <c r="Z596" s="23">
        <v>6.1</v>
      </c>
      <c r="AA596" s="23">
        <v>10.6</v>
      </c>
      <c r="AB596" s="23">
        <v>33.299999999999997</v>
      </c>
      <c r="AC596" s="23">
        <v>0.7</v>
      </c>
      <c r="AD596" s="23">
        <v>2.2999999999999998</v>
      </c>
      <c r="AE596" s="23">
        <v>0.8</v>
      </c>
      <c r="AF596" s="23">
        <v>2.9</v>
      </c>
      <c r="AG596" s="23">
        <v>26.3</v>
      </c>
      <c r="AH596" s="23">
        <v>14.9</v>
      </c>
      <c r="AI596" s="23">
        <v>31.2</v>
      </c>
      <c r="AJ596" s="23">
        <v>86.7</v>
      </c>
      <c r="AK596" s="23">
        <v>83.8</v>
      </c>
      <c r="AL596" s="23">
        <v>88</v>
      </c>
      <c r="AM596" s="23">
        <v>21.5</v>
      </c>
      <c r="AN596" s="23">
        <v>18.5</v>
      </c>
      <c r="AO596" s="23">
        <v>22.8</v>
      </c>
      <c r="AP596" s="23">
        <v>0.7</v>
      </c>
      <c r="AQ596" s="23">
        <v>0.6</v>
      </c>
      <c r="AR596" s="23">
        <v>0.8</v>
      </c>
      <c r="AS596" s="23">
        <v>92.1</v>
      </c>
      <c r="AT596" s="23">
        <v>82.8</v>
      </c>
      <c r="AU596" s="23">
        <v>96.2</v>
      </c>
    </row>
    <row r="597" spans="1:47" ht="15" x14ac:dyDescent="0.35">
      <c r="A597" s="13" t="s">
        <v>1713</v>
      </c>
      <c r="B597" s="45" t="s">
        <v>579</v>
      </c>
      <c r="C597" s="23">
        <v>29.2</v>
      </c>
      <c r="D597" s="23">
        <v>20.8</v>
      </c>
      <c r="E597" s="23">
        <v>35</v>
      </c>
      <c r="F597" s="23">
        <v>72.599999999999994</v>
      </c>
      <c r="G597" s="23">
        <v>52.7</v>
      </c>
      <c r="H597" s="23">
        <v>86.3</v>
      </c>
      <c r="I597" s="23">
        <v>7.4</v>
      </c>
      <c r="J597" s="23">
        <v>3.6</v>
      </c>
      <c r="K597" s="23">
        <v>9.9</v>
      </c>
      <c r="L597" s="23">
        <v>6.2</v>
      </c>
      <c r="M597" s="23">
        <v>3.4</v>
      </c>
      <c r="N597" s="23">
        <v>8.1999999999999993</v>
      </c>
      <c r="O597" s="23">
        <v>36.1</v>
      </c>
      <c r="P597" s="23">
        <v>39.700000000000003</v>
      </c>
      <c r="Q597" s="23">
        <v>33.6</v>
      </c>
      <c r="R597" s="23">
        <v>5.3</v>
      </c>
      <c r="S597" s="23">
        <v>7.1</v>
      </c>
      <c r="T597" s="23">
        <v>4.0999999999999996</v>
      </c>
      <c r="U597" s="23">
        <v>64.5</v>
      </c>
      <c r="V597" s="23">
        <v>51.3</v>
      </c>
      <c r="W597" s="23">
        <v>73.7</v>
      </c>
      <c r="X597" s="23">
        <v>7.5</v>
      </c>
      <c r="Y597" s="23">
        <v>3.4</v>
      </c>
      <c r="Z597" s="23">
        <v>10.199999999999999</v>
      </c>
      <c r="AA597" s="23">
        <v>7.9</v>
      </c>
      <c r="AB597" s="23">
        <v>16.8</v>
      </c>
      <c r="AC597" s="23">
        <v>1.8</v>
      </c>
      <c r="AD597" s="23">
        <v>2.2999999999999998</v>
      </c>
      <c r="AE597" s="23">
        <v>0.8</v>
      </c>
      <c r="AF597" s="23">
        <v>3.4</v>
      </c>
      <c r="AG597" s="23">
        <v>23.5</v>
      </c>
      <c r="AH597" s="23">
        <v>21.9</v>
      </c>
      <c r="AI597" s="23">
        <v>24.5</v>
      </c>
      <c r="AJ597" s="23">
        <v>59.3</v>
      </c>
      <c r="AK597" s="23">
        <v>52.9</v>
      </c>
      <c r="AL597" s="23">
        <v>63.7</v>
      </c>
      <c r="AM597" s="23">
        <v>18.899999999999999</v>
      </c>
      <c r="AN597" s="23">
        <v>16.8</v>
      </c>
      <c r="AO597" s="23">
        <v>20.3</v>
      </c>
      <c r="AP597" s="23">
        <v>3.2</v>
      </c>
      <c r="AQ597" s="23">
        <v>1.1000000000000001</v>
      </c>
      <c r="AR597" s="23">
        <v>4.7</v>
      </c>
      <c r="AS597" s="23">
        <v>95.2</v>
      </c>
      <c r="AT597" s="23">
        <v>91.9</v>
      </c>
      <c r="AU597" s="23">
        <v>97.4</v>
      </c>
    </row>
    <row r="598" spans="1:47" ht="15" x14ac:dyDescent="0.35">
      <c r="A598" s="13" t="s">
        <v>1714</v>
      </c>
      <c r="B598" s="45" t="s">
        <v>580</v>
      </c>
      <c r="C598" s="23">
        <v>31</v>
      </c>
      <c r="D598" s="23">
        <v>21.4</v>
      </c>
      <c r="E598" s="23">
        <v>36.1</v>
      </c>
      <c r="F598" s="23">
        <v>72.599999999999994</v>
      </c>
      <c r="G598" s="23">
        <v>60.2</v>
      </c>
      <c r="H598" s="23">
        <v>79.099999999999994</v>
      </c>
      <c r="I598" s="23">
        <v>10</v>
      </c>
      <c r="J598" s="23">
        <v>4.7</v>
      </c>
      <c r="K598" s="23">
        <v>12.7</v>
      </c>
      <c r="L598" s="23">
        <v>4.2</v>
      </c>
      <c r="M598" s="23">
        <v>3</v>
      </c>
      <c r="N598" s="23">
        <v>4.8</v>
      </c>
      <c r="O598" s="23">
        <v>63.5</v>
      </c>
      <c r="P598" s="23">
        <v>51.5</v>
      </c>
      <c r="Q598" s="23">
        <v>69.900000000000006</v>
      </c>
      <c r="R598" s="23">
        <v>26</v>
      </c>
      <c r="S598" s="23">
        <v>12</v>
      </c>
      <c r="T598" s="23">
        <v>33.5</v>
      </c>
      <c r="U598" s="23">
        <v>69.2</v>
      </c>
      <c r="V598" s="23">
        <v>83.3</v>
      </c>
      <c r="W598" s="23">
        <v>61.8</v>
      </c>
      <c r="X598" s="23">
        <v>8.4</v>
      </c>
      <c r="Y598" s="23">
        <v>4.7</v>
      </c>
      <c r="Z598" s="23">
        <v>10.4</v>
      </c>
      <c r="AA598" s="23">
        <v>21.9</v>
      </c>
      <c r="AB598" s="23">
        <v>41.5</v>
      </c>
      <c r="AC598" s="23">
        <v>11.5</v>
      </c>
      <c r="AD598" s="23">
        <v>2.1</v>
      </c>
      <c r="AE598" s="23">
        <v>3.3</v>
      </c>
      <c r="AF598" s="23">
        <v>1.4</v>
      </c>
      <c r="AG598" s="23">
        <v>41.7</v>
      </c>
      <c r="AH598" s="23">
        <v>33.4</v>
      </c>
      <c r="AI598" s="23">
        <v>46</v>
      </c>
      <c r="AJ598" s="23">
        <v>37.700000000000003</v>
      </c>
      <c r="AK598" s="23">
        <v>10.7</v>
      </c>
      <c r="AL598" s="23">
        <v>52</v>
      </c>
      <c r="AM598" s="23">
        <v>28.5</v>
      </c>
      <c r="AN598" s="23">
        <v>21.7</v>
      </c>
      <c r="AO598" s="23">
        <v>32</v>
      </c>
      <c r="AP598" s="23">
        <v>2.2000000000000002</v>
      </c>
      <c r="AQ598" s="23">
        <v>2</v>
      </c>
      <c r="AR598" s="23">
        <v>2.2999999999999998</v>
      </c>
      <c r="AS598" s="23">
        <v>94.7</v>
      </c>
      <c r="AT598" s="23">
        <v>92.6</v>
      </c>
      <c r="AU598" s="23">
        <v>95.8</v>
      </c>
    </row>
    <row r="599" spans="1:47" ht="15" x14ac:dyDescent="0.35">
      <c r="A599" s="13" t="s">
        <v>1715</v>
      </c>
      <c r="B599" s="45" t="s">
        <v>581</v>
      </c>
      <c r="C599" s="23">
        <v>43</v>
      </c>
      <c r="D599" s="23">
        <v>43.3</v>
      </c>
      <c r="E599" s="23">
        <v>42.9</v>
      </c>
      <c r="F599" s="23">
        <v>77.400000000000006</v>
      </c>
      <c r="G599" s="23">
        <v>73.7</v>
      </c>
      <c r="H599" s="23">
        <v>79.3</v>
      </c>
      <c r="I599" s="23">
        <v>7</v>
      </c>
      <c r="J599" s="23">
        <v>3.6</v>
      </c>
      <c r="K599" s="23">
        <v>8.8000000000000007</v>
      </c>
      <c r="L599" s="23">
        <v>9</v>
      </c>
      <c r="M599" s="23">
        <v>2.1</v>
      </c>
      <c r="N599" s="23">
        <v>12.5</v>
      </c>
      <c r="O599" s="23">
        <v>71</v>
      </c>
      <c r="P599" s="23">
        <v>70.400000000000006</v>
      </c>
      <c r="Q599" s="23">
        <v>71.3</v>
      </c>
      <c r="R599" s="23">
        <v>11</v>
      </c>
      <c r="S599" s="23">
        <v>11.8</v>
      </c>
      <c r="T599" s="23">
        <v>10.6</v>
      </c>
      <c r="U599" s="23">
        <v>73</v>
      </c>
      <c r="V599" s="23">
        <v>65.7</v>
      </c>
      <c r="W599" s="23">
        <v>76.8</v>
      </c>
      <c r="X599" s="23">
        <v>5.7</v>
      </c>
      <c r="Y599" s="23">
        <v>4.3</v>
      </c>
      <c r="Z599" s="23">
        <v>6.4</v>
      </c>
      <c r="AA599" s="23">
        <v>13.3</v>
      </c>
      <c r="AB599" s="23">
        <v>28.5</v>
      </c>
      <c r="AC599" s="23">
        <v>5.5</v>
      </c>
      <c r="AD599" s="23">
        <v>6.4</v>
      </c>
      <c r="AE599" s="23">
        <v>9.9</v>
      </c>
      <c r="AF599" s="23">
        <v>4.5999999999999996</v>
      </c>
      <c r="AG599" s="23">
        <v>25.7</v>
      </c>
      <c r="AH599" s="23">
        <v>24.4</v>
      </c>
      <c r="AI599" s="23">
        <v>26.3</v>
      </c>
      <c r="AJ599" s="23">
        <v>20.9</v>
      </c>
      <c r="AK599" s="23">
        <v>7.5</v>
      </c>
      <c r="AL599" s="23">
        <v>27.8</v>
      </c>
      <c r="AM599" s="23">
        <v>21.6</v>
      </c>
      <c r="AN599" s="23">
        <v>16.3</v>
      </c>
      <c r="AO599" s="23">
        <v>24.3</v>
      </c>
      <c r="AP599" s="23">
        <v>1.2</v>
      </c>
      <c r="AQ599" s="23">
        <v>0.6</v>
      </c>
      <c r="AR599" s="23">
        <v>1.4</v>
      </c>
      <c r="AS599" s="23">
        <v>95.7</v>
      </c>
      <c r="AT599" s="23">
        <v>92.9</v>
      </c>
      <c r="AU599" s="23">
        <v>97.1</v>
      </c>
    </row>
    <row r="600" spans="1:47" ht="15" x14ac:dyDescent="0.35">
      <c r="A600" s="13" t="s">
        <v>1716</v>
      </c>
      <c r="B600" s="45" t="s">
        <v>582</v>
      </c>
      <c r="C600" s="23">
        <v>36.200000000000003</v>
      </c>
      <c r="D600" s="23">
        <v>25.7</v>
      </c>
      <c r="E600" s="23">
        <v>40.799999999999997</v>
      </c>
      <c r="F600" s="23">
        <v>76</v>
      </c>
      <c r="G600" s="23">
        <v>67.599999999999994</v>
      </c>
      <c r="H600" s="23">
        <v>79.8</v>
      </c>
      <c r="I600" s="23">
        <v>7.3</v>
      </c>
      <c r="J600" s="23">
        <v>4.7</v>
      </c>
      <c r="K600" s="23">
        <v>8.4</v>
      </c>
      <c r="L600" s="23">
        <v>5.0999999999999996</v>
      </c>
      <c r="M600" s="23">
        <v>4.5</v>
      </c>
      <c r="N600" s="23">
        <v>5.3</v>
      </c>
      <c r="O600" s="23">
        <v>51.9</v>
      </c>
      <c r="P600" s="23">
        <v>28.9</v>
      </c>
      <c r="Q600" s="23">
        <v>62.1</v>
      </c>
      <c r="R600" s="23">
        <v>7.4</v>
      </c>
      <c r="S600" s="23">
        <v>3.5</v>
      </c>
      <c r="T600" s="23">
        <v>9.1</v>
      </c>
      <c r="U600" s="23">
        <v>56.8</v>
      </c>
      <c r="V600" s="23">
        <v>11.2</v>
      </c>
      <c r="W600" s="23">
        <v>77</v>
      </c>
      <c r="X600" s="23">
        <v>9.6</v>
      </c>
      <c r="Y600" s="23">
        <v>6.8</v>
      </c>
      <c r="Z600" s="23">
        <v>10.8</v>
      </c>
      <c r="AA600" s="23">
        <v>3.4</v>
      </c>
      <c r="AB600" s="23">
        <v>10.4</v>
      </c>
      <c r="AC600" s="23">
        <v>0.3</v>
      </c>
      <c r="AD600" s="23">
        <v>3.4</v>
      </c>
      <c r="AE600" s="23">
        <v>0.3</v>
      </c>
      <c r="AF600" s="23">
        <v>4.8</v>
      </c>
      <c r="AG600" s="23">
        <v>28.6</v>
      </c>
      <c r="AH600" s="23">
        <v>26.2</v>
      </c>
      <c r="AI600" s="23">
        <v>29.7</v>
      </c>
      <c r="AJ600" s="23">
        <v>74.599999999999994</v>
      </c>
      <c r="AK600" s="23">
        <v>28.7</v>
      </c>
      <c r="AL600" s="23">
        <v>95</v>
      </c>
      <c r="AM600" s="23">
        <v>17.399999999999999</v>
      </c>
      <c r="AN600" s="23">
        <v>22.2</v>
      </c>
      <c r="AO600" s="23">
        <v>15.3</v>
      </c>
      <c r="AP600" s="23">
        <v>2.2999999999999998</v>
      </c>
      <c r="AQ600" s="23">
        <v>2</v>
      </c>
      <c r="AR600" s="23">
        <v>2.5</v>
      </c>
      <c r="AS600" s="23">
        <v>97.1</v>
      </c>
      <c r="AT600" s="23">
        <v>95</v>
      </c>
      <c r="AU600" s="23">
        <v>98</v>
      </c>
    </row>
    <row r="601" spans="1:47" ht="15" x14ac:dyDescent="0.35">
      <c r="A601" s="13" t="s">
        <v>1717</v>
      </c>
      <c r="B601" s="45" t="s">
        <v>335</v>
      </c>
      <c r="C601" s="23">
        <v>22.7</v>
      </c>
      <c r="D601" s="23">
        <v>22.6</v>
      </c>
      <c r="E601" s="23">
        <v>22.8</v>
      </c>
      <c r="F601" s="23">
        <v>77.099999999999994</v>
      </c>
      <c r="G601" s="23">
        <v>59.5</v>
      </c>
      <c r="H601" s="23">
        <v>83.6</v>
      </c>
      <c r="I601" s="23">
        <v>6.6</v>
      </c>
      <c r="J601" s="23">
        <v>3.7</v>
      </c>
      <c r="K601" s="23">
        <v>7.6</v>
      </c>
      <c r="L601" s="23">
        <v>3.4</v>
      </c>
      <c r="M601" s="23">
        <v>3.8</v>
      </c>
      <c r="N601" s="23">
        <v>3.3</v>
      </c>
      <c r="O601" s="23">
        <v>50.1</v>
      </c>
      <c r="P601" s="23">
        <v>43</v>
      </c>
      <c r="Q601" s="23">
        <v>52.7</v>
      </c>
      <c r="R601" s="23">
        <v>13.3</v>
      </c>
      <c r="S601" s="23">
        <v>13.6</v>
      </c>
      <c r="T601" s="23">
        <v>13.2</v>
      </c>
      <c r="U601" s="23">
        <v>78.099999999999994</v>
      </c>
      <c r="V601" s="23">
        <v>98.5</v>
      </c>
      <c r="W601" s="23">
        <v>70.599999999999994</v>
      </c>
      <c r="X601" s="23">
        <v>10.7</v>
      </c>
      <c r="Y601" s="23">
        <v>4.7</v>
      </c>
      <c r="Z601" s="23">
        <v>12.9</v>
      </c>
      <c r="AA601" s="23">
        <v>28</v>
      </c>
      <c r="AB601" s="23">
        <v>97.1</v>
      </c>
      <c r="AC601" s="23">
        <v>2.4</v>
      </c>
      <c r="AD601" s="23">
        <v>24</v>
      </c>
      <c r="AE601" s="23">
        <v>1.9</v>
      </c>
      <c r="AF601" s="23">
        <v>32.200000000000003</v>
      </c>
      <c r="AG601" s="23">
        <v>25.8</v>
      </c>
      <c r="AH601" s="23">
        <v>15.3</v>
      </c>
      <c r="AI601" s="23">
        <v>29.7</v>
      </c>
      <c r="AJ601" s="23">
        <v>76.400000000000006</v>
      </c>
      <c r="AK601" s="23">
        <v>99.2</v>
      </c>
      <c r="AL601" s="23">
        <v>68</v>
      </c>
      <c r="AM601" s="23">
        <v>22.6</v>
      </c>
      <c r="AN601" s="23">
        <v>22.2</v>
      </c>
      <c r="AO601" s="23">
        <v>22.7</v>
      </c>
      <c r="AP601" s="23">
        <v>3.6</v>
      </c>
      <c r="AQ601" s="23">
        <v>1.4</v>
      </c>
      <c r="AR601" s="23">
        <v>4.5</v>
      </c>
      <c r="AS601" s="23">
        <v>95</v>
      </c>
      <c r="AT601" s="23">
        <v>91.9</v>
      </c>
      <c r="AU601" s="23">
        <v>96.1</v>
      </c>
    </row>
    <row r="602" spans="1:47" ht="15" x14ac:dyDescent="0.35">
      <c r="A602" s="13" t="s">
        <v>1718</v>
      </c>
      <c r="B602" s="45" t="s">
        <v>583</v>
      </c>
      <c r="C602" s="23">
        <v>28</v>
      </c>
      <c r="D602" s="23">
        <v>18.399999999999999</v>
      </c>
      <c r="E602" s="23">
        <v>31.8</v>
      </c>
      <c r="F602" s="23">
        <v>80.8</v>
      </c>
      <c r="G602" s="23">
        <v>61.8</v>
      </c>
      <c r="H602" s="23">
        <v>88.3</v>
      </c>
      <c r="I602" s="23">
        <v>3.6</v>
      </c>
      <c r="J602" s="23">
        <v>1.6</v>
      </c>
      <c r="K602" s="23">
        <v>4.5</v>
      </c>
      <c r="L602" s="23">
        <v>4.4000000000000004</v>
      </c>
      <c r="M602" s="23">
        <v>4.4000000000000004</v>
      </c>
      <c r="N602" s="23">
        <v>4.4000000000000004</v>
      </c>
      <c r="O602" s="23">
        <v>34.9</v>
      </c>
      <c r="P602" s="23">
        <v>31.5</v>
      </c>
      <c r="Q602" s="23">
        <v>36.200000000000003</v>
      </c>
      <c r="R602" s="23">
        <v>9.8000000000000007</v>
      </c>
      <c r="S602" s="23">
        <v>12</v>
      </c>
      <c r="T602" s="23">
        <v>8.9</v>
      </c>
      <c r="U602" s="23">
        <v>49.9</v>
      </c>
      <c r="V602" s="23">
        <v>1.8</v>
      </c>
      <c r="W602" s="23">
        <v>68.8</v>
      </c>
      <c r="X602" s="23">
        <v>12.2</v>
      </c>
      <c r="Y602" s="23">
        <v>8.5</v>
      </c>
      <c r="Z602" s="23">
        <v>13.6</v>
      </c>
      <c r="AA602" s="23">
        <v>11.5</v>
      </c>
      <c r="AB602" s="23">
        <v>20.5</v>
      </c>
      <c r="AC602" s="23">
        <v>7.9</v>
      </c>
      <c r="AD602" s="23">
        <v>5.5</v>
      </c>
      <c r="AE602" s="23">
        <v>1.1000000000000001</v>
      </c>
      <c r="AF602" s="23">
        <v>7.3</v>
      </c>
      <c r="AG602" s="23">
        <v>25.7</v>
      </c>
      <c r="AH602" s="23">
        <v>18.899999999999999</v>
      </c>
      <c r="AI602" s="23">
        <v>28.3</v>
      </c>
      <c r="AJ602" s="23">
        <v>41</v>
      </c>
      <c r="AK602" s="23">
        <v>1.1000000000000001</v>
      </c>
      <c r="AL602" s="23">
        <v>56.7</v>
      </c>
      <c r="AM602" s="23">
        <v>14.7</v>
      </c>
      <c r="AN602" s="23">
        <v>14.3</v>
      </c>
      <c r="AO602" s="23">
        <v>14.9</v>
      </c>
      <c r="AP602" s="23">
        <v>8.1999999999999993</v>
      </c>
      <c r="AQ602" s="23">
        <v>6.2</v>
      </c>
      <c r="AR602" s="23">
        <v>9</v>
      </c>
      <c r="AS602" s="23">
        <v>93.1</v>
      </c>
      <c r="AT602" s="23">
        <v>84.4</v>
      </c>
      <c r="AU602" s="23">
        <v>96.5</v>
      </c>
    </row>
    <row r="603" spans="1:47" ht="15" x14ac:dyDescent="0.35">
      <c r="A603" s="13" t="s">
        <v>1719</v>
      </c>
      <c r="B603" s="45" t="s">
        <v>584</v>
      </c>
      <c r="C603" s="23">
        <v>28.9</v>
      </c>
      <c r="D603" s="23">
        <v>17.3</v>
      </c>
      <c r="E603" s="23">
        <v>32.799999999999997</v>
      </c>
      <c r="F603" s="23">
        <v>70.8</v>
      </c>
      <c r="G603" s="23">
        <v>51.4</v>
      </c>
      <c r="H603" s="23">
        <v>77.2</v>
      </c>
      <c r="I603" s="23">
        <v>6.5</v>
      </c>
      <c r="J603" s="23">
        <v>4.7</v>
      </c>
      <c r="K603" s="23">
        <v>7.1</v>
      </c>
      <c r="L603" s="23">
        <v>12.5</v>
      </c>
      <c r="M603" s="23">
        <v>0.5</v>
      </c>
      <c r="N603" s="23">
        <v>16.5</v>
      </c>
      <c r="O603" s="23">
        <v>46.6</v>
      </c>
      <c r="P603" s="23">
        <v>47.7</v>
      </c>
      <c r="Q603" s="23">
        <v>46.3</v>
      </c>
      <c r="R603" s="23">
        <v>6.5</v>
      </c>
      <c r="S603" s="23">
        <v>5.0999999999999996</v>
      </c>
      <c r="T603" s="23">
        <v>6.9</v>
      </c>
      <c r="U603" s="23">
        <v>44.8</v>
      </c>
      <c r="V603" s="23">
        <v>44.4</v>
      </c>
      <c r="W603" s="23">
        <v>44.9</v>
      </c>
      <c r="X603" s="23">
        <v>6.8</v>
      </c>
      <c r="Y603" s="23">
        <v>2.8</v>
      </c>
      <c r="Z603" s="23">
        <v>8.1999999999999993</v>
      </c>
      <c r="AA603" s="23">
        <v>16.100000000000001</v>
      </c>
      <c r="AB603" s="23">
        <v>50.9</v>
      </c>
      <c r="AC603" s="23">
        <v>4.5999999999999996</v>
      </c>
      <c r="AD603" s="23">
        <v>1.7</v>
      </c>
      <c r="AE603" s="23">
        <v>0</v>
      </c>
      <c r="AF603" s="23">
        <v>2.2999999999999998</v>
      </c>
      <c r="AG603" s="23">
        <v>31.1</v>
      </c>
      <c r="AH603" s="23">
        <v>24.3</v>
      </c>
      <c r="AI603" s="23">
        <v>33.4</v>
      </c>
      <c r="AJ603" s="23">
        <v>86.9</v>
      </c>
      <c r="AK603" s="23">
        <v>56.5</v>
      </c>
      <c r="AL603" s="23">
        <v>96.9</v>
      </c>
      <c r="AM603" s="23">
        <v>19.7</v>
      </c>
      <c r="AN603" s="23">
        <v>22.9</v>
      </c>
      <c r="AO603" s="23">
        <v>18.600000000000001</v>
      </c>
      <c r="AP603" s="23">
        <v>2</v>
      </c>
      <c r="AQ603" s="23">
        <v>0.9</v>
      </c>
      <c r="AR603" s="23">
        <v>2.2999999999999998</v>
      </c>
      <c r="AS603" s="23">
        <v>91.9</v>
      </c>
      <c r="AT603" s="23">
        <v>87.4</v>
      </c>
      <c r="AU603" s="23">
        <v>93.4</v>
      </c>
    </row>
    <row r="604" spans="1:47" ht="15" x14ac:dyDescent="0.35">
      <c r="A604" s="13" t="s">
        <v>1720</v>
      </c>
      <c r="B604" s="45" t="s">
        <v>585</v>
      </c>
      <c r="C604" s="23">
        <v>24.8</v>
      </c>
      <c r="D604" s="23">
        <v>18.3</v>
      </c>
      <c r="E604" s="23">
        <v>35.4</v>
      </c>
      <c r="F604" s="23">
        <v>65.099999999999994</v>
      </c>
      <c r="G604" s="23">
        <v>56.8</v>
      </c>
      <c r="H604" s="23">
        <v>78.599999999999994</v>
      </c>
      <c r="I604" s="23">
        <v>4.2</v>
      </c>
      <c r="J604" s="23">
        <v>2.5</v>
      </c>
      <c r="K604" s="23">
        <v>7</v>
      </c>
      <c r="L604" s="23">
        <v>5</v>
      </c>
      <c r="M604" s="23">
        <v>4.2</v>
      </c>
      <c r="N604" s="23">
        <v>6.3</v>
      </c>
      <c r="O604" s="23">
        <v>53.7</v>
      </c>
      <c r="P604" s="23">
        <v>52.4</v>
      </c>
      <c r="Q604" s="23">
        <v>55.9</v>
      </c>
      <c r="R604" s="23">
        <v>8</v>
      </c>
      <c r="S604" s="23">
        <v>4.8</v>
      </c>
      <c r="T604" s="23">
        <v>13.3</v>
      </c>
      <c r="U604" s="23">
        <v>63.1</v>
      </c>
      <c r="V604" s="23">
        <v>47.4</v>
      </c>
      <c r="W604" s="23">
        <v>88.6</v>
      </c>
      <c r="X604" s="23">
        <v>5.5</v>
      </c>
      <c r="Y604" s="23">
        <v>4.9000000000000004</v>
      </c>
      <c r="Z604" s="23">
        <v>6.5</v>
      </c>
      <c r="AA604" s="23">
        <v>3.5</v>
      </c>
      <c r="AB604" s="23">
        <v>4.2</v>
      </c>
      <c r="AC604" s="23">
        <v>2.4</v>
      </c>
      <c r="AD604" s="23">
        <v>3.7</v>
      </c>
      <c r="AE604" s="23">
        <v>0.9</v>
      </c>
      <c r="AF604" s="23">
        <v>8.1</v>
      </c>
      <c r="AG604" s="23">
        <v>21.3</v>
      </c>
      <c r="AH604" s="23">
        <v>18.399999999999999</v>
      </c>
      <c r="AI604" s="23">
        <v>26.1</v>
      </c>
      <c r="AJ604" s="23">
        <v>60.1</v>
      </c>
      <c r="AK604" s="23">
        <v>53.1</v>
      </c>
      <c r="AL604" s="23">
        <v>71.400000000000006</v>
      </c>
      <c r="AM604" s="23">
        <v>20.100000000000001</v>
      </c>
      <c r="AN604" s="23">
        <v>18.7</v>
      </c>
      <c r="AO604" s="23">
        <v>22.2</v>
      </c>
      <c r="AP604" s="23">
        <v>1.4</v>
      </c>
      <c r="AQ604" s="23">
        <v>0.8</v>
      </c>
      <c r="AR604" s="23">
        <v>2.4</v>
      </c>
      <c r="AS604" s="23">
        <v>92.5</v>
      </c>
      <c r="AT604" s="23">
        <v>91.3</v>
      </c>
      <c r="AU604" s="23">
        <v>94.5</v>
      </c>
    </row>
    <row r="605" spans="1:47" ht="15" x14ac:dyDescent="0.35">
      <c r="A605" s="13" t="s">
        <v>1721</v>
      </c>
      <c r="B605" s="45" t="s">
        <v>586</v>
      </c>
      <c r="C605" s="23">
        <v>19.3</v>
      </c>
      <c r="D605" s="23">
        <v>16.3</v>
      </c>
      <c r="E605" s="23">
        <v>20.9</v>
      </c>
      <c r="F605" s="23">
        <v>70.2</v>
      </c>
      <c r="G605" s="23">
        <v>57.7</v>
      </c>
      <c r="H605" s="23">
        <v>76.900000000000006</v>
      </c>
      <c r="I605" s="23">
        <v>6.6</v>
      </c>
      <c r="J605" s="23">
        <v>3.8</v>
      </c>
      <c r="K605" s="23">
        <v>8.1</v>
      </c>
      <c r="L605" s="23">
        <v>8.1999999999999993</v>
      </c>
      <c r="M605" s="23">
        <v>7.6</v>
      </c>
      <c r="N605" s="23">
        <v>8.6</v>
      </c>
      <c r="O605" s="23">
        <v>50.9</v>
      </c>
      <c r="P605" s="23">
        <v>48.9</v>
      </c>
      <c r="Q605" s="23">
        <v>52</v>
      </c>
      <c r="R605" s="23">
        <v>14.7</v>
      </c>
      <c r="S605" s="23">
        <v>16.100000000000001</v>
      </c>
      <c r="T605" s="23">
        <v>13.9</v>
      </c>
      <c r="U605" s="23">
        <v>51.3</v>
      </c>
      <c r="V605" s="23">
        <v>45.1</v>
      </c>
      <c r="W605" s="23">
        <v>54.6</v>
      </c>
      <c r="X605" s="23">
        <v>8.3000000000000007</v>
      </c>
      <c r="Y605" s="23">
        <v>5.0999999999999996</v>
      </c>
      <c r="Z605" s="23">
        <v>10</v>
      </c>
      <c r="AA605" s="23">
        <v>13.7</v>
      </c>
      <c r="AB605" s="23">
        <v>31</v>
      </c>
      <c r="AC605" s="23">
        <v>4.4000000000000004</v>
      </c>
      <c r="AD605" s="23">
        <v>32.200000000000003</v>
      </c>
      <c r="AE605" s="23">
        <v>14.2</v>
      </c>
      <c r="AF605" s="23">
        <v>41.9</v>
      </c>
      <c r="AG605" s="23">
        <v>35.299999999999997</v>
      </c>
      <c r="AH605" s="23">
        <v>30.9</v>
      </c>
      <c r="AI605" s="23">
        <v>37.700000000000003</v>
      </c>
      <c r="AJ605" s="23">
        <v>40.200000000000003</v>
      </c>
      <c r="AK605" s="23">
        <v>18</v>
      </c>
      <c r="AL605" s="23">
        <v>52.1</v>
      </c>
      <c r="AM605" s="23">
        <v>18.7</v>
      </c>
      <c r="AN605" s="23">
        <v>16</v>
      </c>
      <c r="AO605" s="23">
        <v>20.2</v>
      </c>
      <c r="AP605" s="23">
        <v>3.2</v>
      </c>
      <c r="AQ605" s="23">
        <v>2.6</v>
      </c>
      <c r="AR605" s="23">
        <v>3.6</v>
      </c>
      <c r="AS605" s="23">
        <v>94.2</v>
      </c>
      <c r="AT605" s="23">
        <v>91.3</v>
      </c>
      <c r="AU605" s="23">
        <v>95.7</v>
      </c>
    </row>
    <row r="606" spans="1:47" ht="15" x14ac:dyDescent="0.35">
      <c r="A606" s="13" t="s">
        <v>1722</v>
      </c>
      <c r="B606" s="45" t="s">
        <v>587</v>
      </c>
      <c r="C606" s="23">
        <v>19.8</v>
      </c>
      <c r="D606" s="23">
        <v>19.5</v>
      </c>
      <c r="E606" s="23">
        <v>20</v>
      </c>
      <c r="F606" s="23">
        <v>57.6</v>
      </c>
      <c r="G606" s="23">
        <v>51.3</v>
      </c>
      <c r="H606" s="23">
        <v>62.5</v>
      </c>
      <c r="I606" s="23">
        <v>3.3</v>
      </c>
      <c r="J606" s="23">
        <v>2.7</v>
      </c>
      <c r="K606" s="23">
        <v>3.8</v>
      </c>
      <c r="L606" s="23">
        <v>18.5</v>
      </c>
      <c r="M606" s="23">
        <v>16.100000000000001</v>
      </c>
      <c r="N606" s="23">
        <v>20.3</v>
      </c>
      <c r="O606" s="23">
        <v>44.2</v>
      </c>
      <c r="P606" s="23">
        <v>47</v>
      </c>
      <c r="Q606" s="23">
        <v>42.1</v>
      </c>
      <c r="R606" s="23">
        <v>6.6</v>
      </c>
      <c r="S606" s="23">
        <v>9.5</v>
      </c>
      <c r="T606" s="23">
        <v>4.4000000000000004</v>
      </c>
      <c r="U606" s="23">
        <v>58.4</v>
      </c>
      <c r="V606" s="23">
        <v>55.1</v>
      </c>
      <c r="W606" s="23">
        <v>61</v>
      </c>
      <c r="X606" s="23">
        <v>3.6</v>
      </c>
      <c r="Y606" s="23">
        <v>4</v>
      </c>
      <c r="Z606" s="23">
        <v>3.3</v>
      </c>
      <c r="AA606" s="23">
        <v>14.6</v>
      </c>
      <c r="AB606" s="23">
        <v>32.5</v>
      </c>
      <c r="AC606" s="23">
        <v>0.7</v>
      </c>
      <c r="AD606" s="23">
        <v>3.5</v>
      </c>
      <c r="AE606" s="23">
        <v>3.5</v>
      </c>
      <c r="AF606" s="23">
        <v>3.5</v>
      </c>
      <c r="AG606" s="23">
        <v>22.6</v>
      </c>
      <c r="AH606" s="23">
        <v>24.1</v>
      </c>
      <c r="AI606" s="23">
        <v>21.4</v>
      </c>
      <c r="AJ606" s="23">
        <v>82.4</v>
      </c>
      <c r="AK606" s="23">
        <v>87.9</v>
      </c>
      <c r="AL606" s="23">
        <v>78.099999999999994</v>
      </c>
      <c r="AM606" s="23">
        <v>17.600000000000001</v>
      </c>
      <c r="AN606" s="23">
        <v>19.899999999999999</v>
      </c>
      <c r="AO606" s="23">
        <v>15.9</v>
      </c>
      <c r="AP606" s="23">
        <v>1.4</v>
      </c>
      <c r="AQ606" s="23">
        <v>1.3</v>
      </c>
      <c r="AR606" s="23">
        <v>1.5</v>
      </c>
      <c r="AS606" s="23">
        <v>92.6</v>
      </c>
      <c r="AT606" s="23">
        <v>89.8</v>
      </c>
      <c r="AU606" s="23">
        <v>94.7</v>
      </c>
    </row>
    <row r="607" spans="1:47" ht="15" x14ac:dyDescent="0.35">
      <c r="A607" s="13" t="s">
        <v>1723</v>
      </c>
      <c r="B607" s="45" t="s">
        <v>588</v>
      </c>
      <c r="C607" s="23">
        <v>6.6</v>
      </c>
      <c r="D607" s="23">
        <v>6</v>
      </c>
      <c r="E607" s="23">
        <v>15.4</v>
      </c>
      <c r="F607" s="23">
        <v>37.799999999999997</v>
      </c>
      <c r="G607" s="23">
        <v>36.1</v>
      </c>
      <c r="H607" s="23">
        <v>64.599999999999994</v>
      </c>
      <c r="I607" s="23">
        <v>1.9</v>
      </c>
      <c r="J607" s="23">
        <v>1.9</v>
      </c>
      <c r="K607" s="23">
        <v>2.2000000000000002</v>
      </c>
      <c r="L607" s="23">
        <v>3.8</v>
      </c>
      <c r="M607" s="23">
        <v>3.7</v>
      </c>
      <c r="N607" s="23">
        <v>5.4</v>
      </c>
      <c r="O607" s="23">
        <v>29.8</v>
      </c>
      <c r="P607" s="23">
        <v>29.5</v>
      </c>
      <c r="Q607" s="23">
        <v>33.6</v>
      </c>
      <c r="R607" s="23">
        <v>7.3</v>
      </c>
      <c r="S607" s="23">
        <v>7.4</v>
      </c>
      <c r="T607" s="23">
        <v>5.8</v>
      </c>
      <c r="U607" s="23">
        <v>3.9</v>
      </c>
      <c r="V607" s="23">
        <v>3.8</v>
      </c>
      <c r="W607" s="23">
        <v>5.9</v>
      </c>
      <c r="X607" s="23">
        <v>2.9</v>
      </c>
      <c r="Y607" s="23">
        <v>2.7</v>
      </c>
      <c r="Z607" s="23">
        <v>5</v>
      </c>
      <c r="AA607" s="23">
        <v>3.5</v>
      </c>
      <c r="AB607" s="23">
        <v>3.6</v>
      </c>
      <c r="AC607" s="23">
        <v>1.5</v>
      </c>
      <c r="AD607" s="23">
        <v>3.4</v>
      </c>
      <c r="AE607" s="23">
        <v>2.9</v>
      </c>
      <c r="AF607" s="23">
        <v>10.9</v>
      </c>
      <c r="AG607" s="23">
        <v>14.8</v>
      </c>
      <c r="AH607" s="23">
        <v>14.4</v>
      </c>
      <c r="AI607" s="23">
        <v>21.1</v>
      </c>
      <c r="AJ607" s="23">
        <v>2.7</v>
      </c>
      <c r="AK607" s="23">
        <v>2</v>
      </c>
      <c r="AL607" s="23">
        <v>14.5</v>
      </c>
      <c r="AM607" s="23">
        <v>19.399999999999999</v>
      </c>
      <c r="AN607" s="23">
        <v>19.600000000000001</v>
      </c>
      <c r="AO607" s="23">
        <v>15.9</v>
      </c>
      <c r="AP607" s="23">
        <v>0.8</v>
      </c>
      <c r="AQ607" s="23">
        <v>0.7</v>
      </c>
      <c r="AR607" s="23">
        <v>1.9</v>
      </c>
      <c r="AS607" s="23">
        <v>79.400000000000006</v>
      </c>
      <c r="AT607" s="23">
        <v>79</v>
      </c>
      <c r="AU607" s="23">
        <v>86.2</v>
      </c>
    </row>
    <row r="608" spans="1:47" ht="15" x14ac:dyDescent="0.35">
      <c r="A608" s="13" t="s">
        <v>1724</v>
      </c>
      <c r="B608" s="45" t="s">
        <v>589</v>
      </c>
      <c r="C608" s="23">
        <v>11.1</v>
      </c>
      <c r="D608" s="23">
        <v>10.199999999999999</v>
      </c>
      <c r="E608" s="23">
        <v>11.4</v>
      </c>
      <c r="F608" s="23">
        <v>77.2</v>
      </c>
      <c r="G608" s="23">
        <v>60</v>
      </c>
      <c r="H608" s="23">
        <v>81.599999999999994</v>
      </c>
      <c r="I608" s="23">
        <v>3.4</v>
      </c>
      <c r="J608" s="23">
        <v>2.4</v>
      </c>
      <c r="K608" s="23">
        <v>3.7</v>
      </c>
      <c r="L608" s="23">
        <v>4.4000000000000004</v>
      </c>
      <c r="M608" s="23">
        <v>3.3</v>
      </c>
      <c r="N608" s="23">
        <v>4.7</v>
      </c>
      <c r="O608" s="23">
        <v>39.799999999999997</v>
      </c>
      <c r="P608" s="23">
        <v>39.5</v>
      </c>
      <c r="Q608" s="23">
        <v>39.9</v>
      </c>
      <c r="R608" s="23">
        <v>8.1</v>
      </c>
      <c r="S608" s="23">
        <v>14.8</v>
      </c>
      <c r="T608" s="23">
        <v>6.4</v>
      </c>
      <c r="U608" s="23">
        <v>33.299999999999997</v>
      </c>
      <c r="V608" s="23">
        <v>9.3000000000000007</v>
      </c>
      <c r="W608" s="23">
        <v>39.4</v>
      </c>
      <c r="X608" s="23">
        <v>10.8</v>
      </c>
      <c r="Y608" s="23">
        <v>5.4</v>
      </c>
      <c r="Z608" s="23">
        <v>12.2</v>
      </c>
      <c r="AA608" s="23">
        <v>5.7</v>
      </c>
      <c r="AB608" s="23">
        <v>2.2999999999999998</v>
      </c>
      <c r="AC608" s="23">
        <v>6.6</v>
      </c>
      <c r="AD608" s="23">
        <v>19.8</v>
      </c>
      <c r="AE608" s="23">
        <v>4.4000000000000004</v>
      </c>
      <c r="AF608" s="23">
        <v>23.7</v>
      </c>
      <c r="AG608" s="23">
        <v>21.1</v>
      </c>
      <c r="AH608" s="23">
        <v>14.8</v>
      </c>
      <c r="AI608" s="23">
        <v>22.8</v>
      </c>
      <c r="AJ608" s="23">
        <v>39.5</v>
      </c>
      <c r="AK608" s="23">
        <v>2.5</v>
      </c>
      <c r="AL608" s="23">
        <v>48.9</v>
      </c>
      <c r="AM608" s="23">
        <v>14.3</v>
      </c>
      <c r="AN608" s="23">
        <v>15.7</v>
      </c>
      <c r="AO608" s="23">
        <v>14</v>
      </c>
      <c r="AP608" s="23">
        <v>6.9</v>
      </c>
      <c r="AQ608" s="23">
        <v>2.9</v>
      </c>
      <c r="AR608" s="23">
        <v>7.9</v>
      </c>
      <c r="AS608" s="23">
        <v>95.6</v>
      </c>
      <c r="AT608" s="23">
        <v>90.5</v>
      </c>
      <c r="AU608" s="23">
        <v>96.8</v>
      </c>
    </row>
    <row r="609" spans="1:47" ht="15" x14ac:dyDescent="0.35">
      <c r="A609" s="13" t="s">
        <v>1725</v>
      </c>
      <c r="B609" s="45" t="s">
        <v>590</v>
      </c>
      <c r="C609" s="23">
        <v>19.3</v>
      </c>
      <c r="D609" s="23">
        <v>17.5</v>
      </c>
      <c r="E609" s="23">
        <v>23.1</v>
      </c>
      <c r="F609" s="23">
        <v>72.400000000000006</v>
      </c>
      <c r="G609" s="23">
        <v>65.400000000000006</v>
      </c>
      <c r="H609" s="23">
        <v>86.7</v>
      </c>
      <c r="I609" s="23">
        <v>1.7</v>
      </c>
      <c r="J609" s="23">
        <v>1.2</v>
      </c>
      <c r="K609" s="23">
        <v>2.9</v>
      </c>
      <c r="L609" s="23">
        <v>13.8</v>
      </c>
      <c r="M609" s="23">
        <v>12.3</v>
      </c>
      <c r="N609" s="23">
        <v>16.899999999999999</v>
      </c>
      <c r="O609" s="23">
        <v>47.3</v>
      </c>
      <c r="P609" s="23">
        <v>49</v>
      </c>
      <c r="Q609" s="23">
        <v>43.9</v>
      </c>
      <c r="R609" s="23">
        <v>9.3000000000000007</v>
      </c>
      <c r="S609" s="23">
        <v>10.8</v>
      </c>
      <c r="T609" s="23">
        <v>6.4</v>
      </c>
      <c r="U609" s="23">
        <v>8</v>
      </c>
      <c r="V609" s="23">
        <v>3.4</v>
      </c>
      <c r="W609" s="23">
        <v>17.3</v>
      </c>
      <c r="X609" s="23">
        <v>6</v>
      </c>
      <c r="Y609" s="23">
        <v>4.3</v>
      </c>
      <c r="Z609" s="23">
        <v>9.5</v>
      </c>
      <c r="AA609" s="23">
        <v>6.7</v>
      </c>
      <c r="AB609" s="23">
        <v>6.3</v>
      </c>
      <c r="AC609" s="23">
        <v>7.3</v>
      </c>
      <c r="AD609" s="23">
        <v>13.9</v>
      </c>
      <c r="AE609" s="23">
        <v>7.7</v>
      </c>
      <c r="AF609" s="23">
        <v>26.9</v>
      </c>
      <c r="AG609" s="23">
        <v>23.3</v>
      </c>
      <c r="AH609" s="23">
        <v>20.6</v>
      </c>
      <c r="AI609" s="23">
        <v>28.8</v>
      </c>
      <c r="AJ609" s="23">
        <v>23.6</v>
      </c>
      <c r="AK609" s="23">
        <v>2</v>
      </c>
      <c r="AL609" s="23">
        <v>68.099999999999994</v>
      </c>
      <c r="AM609" s="23">
        <v>15.4</v>
      </c>
      <c r="AN609" s="23">
        <v>15.3</v>
      </c>
      <c r="AO609" s="23">
        <v>15.5</v>
      </c>
      <c r="AP609" s="23">
        <v>3.4</v>
      </c>
      <c r="AQ609" s="23">
        <v>2.4</v>
      </c>
      <c r="AR609" s="23">
        <v>5.4</v>
      </c>
      <c r="AS609" s="23">
        <v>92</v>
      </c>
      <c r="AT609" s="23">
        <v>91.1</v>
      </c>
      <c r="AU609" s="23">
        <v>93.9</v>
      </c>
    </row>
    <row r="610" spans="1:47" ht="15" x14ac:dyDescent="0.35">
      <c r="A610" s="13" t="s">
        <v>1726</v>
      </c>
      <c r="B610" s="45" t="s">
        <v>591</v>
      </c>
      <c r="C610" s="23">
        <v>16.399999999999999</v>
      </c>
      <c r="D610" s="23">
        <v>15.3</v>
      </c>
      <c r="E610" s="23">
        <v>18.7</v>
      </c>
      <c r="F610" s="23">
        <v>62</v>
      </c>
      <c r="G610" s="23">
        <v>57.1</v>
      </c>
      <c r="H610" s="23">
        <v>72.5</v>
      </c>
      <c r="I610" s="23">
        <v>1.7</v>
      </c>
      <c r="J610" s="23">
        <v>1.6</v>
      </c>
      <c r="K610" s="23">
        <v>2</v>
      </c>
      <c r="L610" s="23">
        <v>8.5</v>
      </c>
      <c r="M610" s="23">
        <v>8.1999999999999993</v>
      </c>
      <c r="N610" s="23">
        <v>9.3000000000000007</v>
      </c>
      <c r="O610" s="23">
        <v>42.7</v>
      </c>
      <c r="P610" s="23">
        <v>44.2</v>
      </c>
      <c r="Q610" s="23">
        <v>39.6</v>
      </c>
      <c r="R610" s="23">
        <v>12.3</v>
      </c>
      <c r="S610" s="23">
        <v>15.4</v>
      </c>
      <c r="T610" s="23">
        <v>5.8</v>
      </c>
      <c r="U610" s="23">
        <v>7.5</v>
      </c>
      <c r="V610" s="23">
        <v>5.8</v>
      </c>
      <c r="W610" s="23">
        <v>11.1</v>
      </c>
      <c r="X610" s="23">
        <v>3.5</v>
      </c>
      <c r="Y610" s="23">
        <v>2.7</v>
      </c>
      <c r="Z610" s="23">
        <v>5.3</v>
      </c>
      <c r="AA610" s="23">
        <v>4.5</v>
      </c>
      <c r="AB610" s="23">
        <v>4</v>
      </c>
      <c r="AC610" s="23">
        <v>5.6</v>
      </c>
      <c r="AD610" s="23">
        <v>10.8</v>
      </c>
      <c r="AE610" s="23">
        <v>6.4</v>
      </c>
      <c r="AF610" s="23">
        <v>20.100000000000001</v>
      </c>
      <c r="AG610" s="23">
        <v>18.2</v>
      </c>
      <c r="AH610" s="23">
        <v>18</v>
      </c>
      <c r="AI610" s="23">
        <v>18.5</v>
      </c>
      <c r="AJ610" s="23">
        <v>17.100000000000001</v>
      </c>
      <c r="AK610" s="23">
        <v>3.6</v>
      </c>
      <c r="AL610" s="23">
        <v>45.7</v>
      </c>
      <c r="AM610" s="23">
        <v>14.5</v>
      </c>
      <c r="AN610" s="23">
        <v>12.9</v>
      </c>
      <c r="AO610" s="23">
        <v>17.8</v>
      </c>
      <c r="AP610" s="23">
        <v>1.2</v>
      </c>
      <c r="AQ610" s="23">
        <v>0.8</v>
      </c>
      <c r="AR610" s="23">
        <v>1.8</v>
      </c>
      <c r="AS610" s="23">
        <v>85.1</v>
      </c>
      <c r="AT610" s="23">
        <v>84.1</v>
      </c>
      <c r="AU610" s="23">
        <v>87.4</v>
      </c>
    </row>
    <row r="611" spans="1:47" ht="15" x14ac:dyDescent="0.35">
      <c r="A611" s="13" t="s">
        <v>1727</v>
      </c>
      <c r="B611" s="45" t="s">
        <v>592</v>
      </c>
      <c r="C611" s="23">
        <v>17.3</v>
      </c>
      <c r="D611" s="23">
        <v>16</v>
      </c>
      <c r="E611" s="23">
        <v>18.600000000000001</v>
      </c>
      <c r="F611" s="23">
        <v>74.900000000000006</v>
      </c>
      <c r="G611" s="23">
        <v>68</v>
      </c>
      <c r="H611" s="23">
        <v>82.7</v>
      </c>
      <c r="I611" s="23">
        <v>1.6</v>
      </c>
      <c r="J611" s="23">
        <v>1.6</v>
      </c>
      <c r="K611" s="23">
        <v>1.7</v>
      </c>
      <c r="L611" s="23">
        <v>4.7</v>
      </c>
      <c r="M611" s="23">
        <v>4.2</v>
      </c>
      <c r="N611" s="23">
        <v>5.3</v>
      </c>
      <c r="O611" s="23">
        <v>36.200000000000003</v>
      </c>
      <c r="P611" s="23">
        <v>37.700000000000003</v>
      </c>
      <c r="Q611" s="23">
        <v>34.6</v>
      </c>
      <c r="R611" s="23">
        <v>10.5</v>
      </c>
      <c r="S611" s="23">
        <v>13.9</v>
      </c>
      <c r="T611" s="23">
        <v>6.6</v>
      </c>
      <c r="U611" s="23">
        <v>17.899999999999999</v>
      </c>
      <c r="V611" s="23">
        <v>7.4</v>
      </c>
      <c r="W611" s="23">
        <v>29.7</v>
      </c>
      <c r="X611" s="23">
        <v>7.9</v>
      </c>
      <c r="Y611" s="23">
        <v>5.9</v>
      </c>
      <c r="Z611" s="23">
        <v>10.1</v>
      </c>
      <c r="AA611" s="23">
        <v>2.1</v>
      </c>
      <c r="AB611" s="23">
        <v>2.2999999999999998</v>
      </c>
      <c r="AC611" s="23">
        <v>1.9</v>
      </c>
      <c r="AD611" s="23">
        <v>18.100000000000001</v>
      </c>
      <c r="AE611" s="23">
        <v>10.3</v>
      </c>
      <c r="AF611" s="23">
        <v>26.9</v>
      </c>
      <c r="AG611" s="23">
        <v>23.6</v>
      </c>
      <c r="AH611" s="23">
        <v>20.9</v>
      </c>
      <c r="AI611" s="23">
        <v>26.6</v>
      </c>
      <c r="AJ611" s="23">
        <v>28.6</v>
      </c>
      <c r="AK611" s="23">
        <v>4.5</v>
      </c>
      <c r="AL611" s="23">
        <v>55.9</v>
      </c>
      <c r="AM611" s="23">
        <v>13.8</v>
      </c>
      <c r="AN611" s="23">
        <v>14.8</v>
      </c>
      <c r="AO611" s="23">
        <v>12.7</v>
      </c>
      <c r="AP611" s="23">
        <v>4.3</v>
      </c>
      <c r="AQ611" s="23">
        <v>3.2</v>
      </c>
      <c r="AR611" s="23">
        <v>5.5</v>
      </c>
      <c r="AS611" s="23">
        <v>92.8</v>
      </c>
      <c r="AT611" s="23">
        <v>90.9</v>
      </c>
      <c r="AU611" s="23">
        <v>94.9</v>
      </c>
    </row>
    <row r="612" spans="1:47" ht="15" x14ac:dyDescent="0.35">
      <c r="A612" s="13" t="s">
        <v>1728</v>
      </c>
      <c r="B612" s="45" t="s">
        <v>593</v>
      </c>
      <c r="C612" s="23">
        <v>10.8</v>
      </c>
      <c r="D612" s="23">
        <v>9.8000000000000007</v>
      </c>
      <c r="E612" s="23">
        <v>12.7</v>
      </c>
      <c r="F612" s="23">
        <v>61.7</v>
      </c>
      <c r="G612" s="23">
        <v>53.9</v>
      </c>
      <c r="H612" s="23">
        <v>75.599999999999994</v>
      </c>
      <c r="I612" s="23">
        <v>1.2</v>
      </c>
      <c r="J612" s="23">
        <v>1</v>
      </c>
      <c r="K612" s="23">
        <v>1.4</v>
      </c>
      <c r="L612" s="23">
        <v>6.5</v>
      </c>
      <c r="M612" s="23">
        <v>3.2</v>
      </c>
      <c r="N612" s="23">
        <v>12.3</v>
      </c>
      <c r="O612" s="23">
        <v>39.9</v>
      </c>
      <c r="P612" s="23">
        <v>41.3</v>
      </c>
      <c r="Q612" s="23">
        <v>37.4</v>
      </c>
      <c r="R612" s="23">
        <v>9.6</v>
      </c>
      <c r="S612" s="23">
        <v>10.8</v>
      </c>
      <c r="T612" s="23">
        <v>7.5</v>
      </c>
      <c r="U612" s="23">
        <v>5.2</v>
      </c>
      <c r="V612" s="23">
        <v>2.5</v>
      </c>
      <c r="W612" s="23">
        <v>9.9</v>
      </c>
      <c r="X612" s="23">
        <v>3</v>
      </c>
      <c r="Y612" s="23">
        <v>2</v>
      </c>
      <c r="Z612" s="23">
        <v>4.5999999999999996</v>
      </c>
      <c r="AA612" s="23">
        <v>1</v>
      </c>
      <c r="AB612" s="23">
        <v>1.1000000000000001</v>
      </c>
      <c r="AC612" s="23">
        <v>0.8</v>
      </c>
      <c r="AD612" s="23">
        <v>4.3</v>
      </c>
      <c r="AE612" s="23">
        <v>3.6</v>
      </c>
      <c r="AF612" s="23">
        <v>5.5</v>
      </c>
      <c r="AG612" s="23">
        <v>16.899999999999999</v>
      </c>
      <c r="AH612" s="23">
        <v>11.9</v>
      </c>
      <c r="AI612" s="23">
        <v>25.7</v>
      </c>
      <c r="AJ612" s="23">
        <v>9.6</v>
      </c>
      <c r="AK612" s="23">
        <v>0.7</v>
      </c>
      <c r="AL612" s="23">
        <v>25.5</v>
      </c>
      <c r="AM612" s="23">
        <v>15.1</v>
      </c>
      <c r="AN612" s="23">
        <v>13.9</v>
      </c>
      <c r="AO612" s="23">
        <v>17.2</v>
      </c>
      <c r="AP612" s="23">
        <v>1.1000000000000001</v>
      </c>
      <c r="AQ612" s="23">
        <v>0.6</v>
      </c>
      <c r="AR612" s="23">
        <v>2</v>
      </c>
      <c r="AS612" s="23">
        <v>87.5</v>
      </c>
      <c r="AT612" s="23">
        <v>87</v>
      </c>
      <c r="AU612" s="23">
        <v>88.3</v>
      </c>
    </row>
    <row r="613" spans="1:47" ht="15" x14ac:dyDescent="0.35">
      <c r="A613" s="13" t="s">
        <v>1729</v>
      </c>
      <c r="B613" s="45" t="s">
        <v>594</v>
      </c>
      <c r="C613" s="23">
        <v>20.5</v>
      </c>
      <c r="D613" s="23">
        <v>19.100000000000001</v>
      </c>
      <c r="E613" s="23">
        <v>22.3</v>
      </c>
      <c r="F613" s="23">
        <v>75.8</v>
      </c>
      <c r="G613" s="23">
        <v>65.8</v>
      </c>
      <c r="H613" s="23">
        <v>88.2</v>
      </c>
      <c r="I613" s="23">
        <v>1.4</v>
      </c>
      <c r="J613" s="23">
        <v>1.1000000000000001</v>
      </c>
      <c r="K613" s="23">
        <v>1.8</v>
      </c>
      <c r="L613" s="23">
        <v>0.4</v>
      </c>
      <c r="M613" s="23">
        <v>0.4</v>
      </c>
      <c r="N613" s="23">
        <v>0.5</v>
      </c>
      <c r="O613" s="23">
        <v>58.9</v>
      </c>
      <c r="P613" s="23">
        <v>57.7</v>
      </c>
      <c r="Q613" s="23">
        <v>60.4</v>
      </c>
      <c r="R613" s="23">
        <v>9.4</v>
      </c>
      <c r="S613" s="23">
        <v>11.7</v>
      </c>
      <c r="T613" s="23">
        <v>6.4</v>
      </c>
      <c r="U613" s="23">
        <v>17.399999999999999</v>
      </c>
      <c r="V613" s="23">
        <v>2.1</v>
      </c>
      <c r="W613" s="23">
        <v>36.5</v>
      </c>
      <c r="X613" s="23">
        <v>5.4</v>
      </c>
      <c r="Y613" s="23">
        <v>3.1</v>
      </c>
      <c r="Z613" s="23">
        <v>8.4</v>
      </c>
      <c r="AA613" s="23">
        <v>1.7</v>
      </c>
      <c r="AB613" s="23">
        <v>1.9</v>
      </c>
      <c r="AC613" s="23">
        <v>1.5</v>
      </c>
      <c r="AD613" s="23">
        <v>18.100000000000001</v>
      </c>
      <c r="AE613" s="23">
        <v>6.2</v>
      </c>
      <c r="AF613" s="23">
        <v>33.1</v>
      </c>
      <c r="AG613" s="23">
        <v>17.899999999999999</v>
      </c>
      <c r="AH613" s="23">
        <v>14.5</v>
      </c>
      <c r="AI613" s="23">
        <v>22.2</v>
      </c>
      <c r="AJ613" s="23">
        <v>28.1</v>
      </c>
      <c r="AK613" s="23">
        <v>0.4</v>
      </c>
      <c r="AL613" s="23">
        <v>62.7</v>
      </c>
      <c r="AM613" s="23">
        <v>12.2</v>
      </c>
      <c r="AN613" s="23">
        <v>14.2</v>
      </c>
      <c r="AO613" s="23">
        <v>9.8000000000000007</v>
      </c>
      <c r="AP613" s="23">
        <v>1.3</v>
      </c>
      <c r="AQ613" s="23">
        <v>0.6</v>
      </c>
      <c r="AR613" s="23">
        <v>2.2999999999999998</v>
      </c>
      <c r="AS613" s="23">
        <v>91.8</v>
      </c>
      <c r="AT613" s="23">
        <v>88.4</v>
      </c>
      <c r="AU613" s="23">
        <v>96</v>
      </c>
    </row>
    <row r="614" spans="1:47" ht="15" x14ac:dyDescent="0.35">
      <c r="A614" s="13" t="s">
        <v>1730</v>
      </c>
      <c r="B614" s="45" t="s">
        <v>595</v>
      </c>
      <c r="C614" s="23">
        <v>14.7</v>
      </c>
      <c r="D614" s="23">
        <v>14.7</v>
      </c>
      <c r="E614" s="23">
        <v>14.6</v>
      </c>
      <c r="F614" s="23">
        <v>65</v>
      </c>
      <c r="G614" s="23">
        <v>61.1</v>
      </c>
      <c r="H614" s="23">
        <v>78.900000000000006</v>
      </c>
      <c r="I614" s="23">
        <v>1.6</v>
      </c>
      <c r="J614" s="23">
        <v>1.3</v>
      </c>
      <c r="K614" s="23">
        <v>2.7</v>
      </c>
      <c r="L614" s="23">
        <v>8.3000000000000007</v>
      </c>
      <c r="M614" s="23">
        <v>8.8000000000000007</v>
      </c>
      <c r="N614" s="23">
        <v>6.7</v>
      </c>
      <c r="O614" s="23">
        <v>33.799999999999997</v>
      </c>
      <c r="P614" s="23">
        <v>33.799999999999997</v>
      </c>
      <c r="Q614" s="23">
        <v>33.700000000000003</v>
      </c>
      <c r="R614" s="23">
        <v>13.3</v>
      </c>
      <c r="S614" s="23">
        <v>15</v>
      </c>
      <c r="T614" s="23">
        <v>7.2</v>
      </c>
      <c r="U614" s="23">
        <v>7.8</v>
      </c>
      <c r="V614" s="23">
        <v>6.6</v>
      </c>
      <c r="W614" s="23">
        <v>11.8</v>
      </c>
      <c r="X614" s="23">
        <v>4.2</v>
      </c>
      <c r="Y614" s="23">
        <v>3.6</v>
      </c>
      <c r="Z614" s="23">
        <v>6.4</v>
      </c>
      <c r="AA614" s="23">
        <v>1.2</v>
      </c>
      <c r="AB614" s="23">
        <v>1</v>
      </c>
      <c r="AC614" s="23">
        <v>1.9</v>
      </c>
      <c r="AD614" s="23">
        <v>9.5</v>
      </c>
      <c r="AE614" s="23">
        <v>6.1</v>
      </c>
      <c r="AF614" s="23">
        <v>21.8</v>
      </c>
      <c r="AG614" s="23">
        <v>16</v>
      </c>
      <c r="AH614" s="23">
        <v>15.9</v>
      </c>
      <c r="AI614" s="23">
        <v>16.399999999999999</v>
      </c>
      <c r="AJ614" s="23">
        <v>12.2</v>
      </c>
      <c r="AK614" s="23">
        <v>5.2</v>
      </c>
      <c r="AL614" s="23">
        <v>37.200000000000003</v>
      </c>
      <c r="AM614" s="23">
        <v>12</v>
      </c>
      <c r="AN614" s="23">
        <v>11.7</v>
      </c>
      <c r="AO614" s="23">
        <v>13.1</v>
      </c>
      <c r="AP614" s="23">
        <v>2</v>
      </c>
      <c r="AQ614" s="23">
        <v>1.5</v>
      </c>
      <c r="AR614" s="23">
        <v>3.9</v>
      </c>
      <c r="AS614" s="23">
        <v>87</v>
      </c>
      <c r="AT614" s="23">
        <v>86</v>
      </c>
      <c r="AU614" s="23">
        <v>90.7</v>
      </c>
    </row>
    <row r="615" spans="1:47" ht="15" x14ac:dyDescent="0.35">
      <c r="A615" s="13" t="s">
        <v>1731</v>
      </c>
      <c r="B615" s="45" t="s">
        <v>596</v>
      </c>
      <c r="C615" s="23">
        <v>19.899999999999999</v>
      </c>
      <c r="D615" s="23">
        <v>18.399999999999999</v>
      </c>
      <c r="E615" s="23">
        <v>20.6</v>
      </c>
      <c r="F615" s="23">
        <v>80.7</v>
      </c>
      <c r="G615" s="23">
        <v>62.9</v>
      </c>
      <c r="H615" s="23">
        <v>88.7</v>
      </c>
      <c r="I615" s="23">
        <v>1.9</v>
      </c>
      <c r="J615" s="23">
        <v>0.6</v>
      </c>
      <c r="K615" s="23">
        <v>2.5</v>
      </c>
      <c r="L615" s="23">
        <v>3.5</v>
      </c>
      <c r="M615" s="23">
        <v>3.7</v>
      </c>
      <c r="N615" s="23">
        <v>3.4</v>
      </c>
      <c r="O615" s="23">
        <v>62.8</v>
      </c>
      <c r="P615" s="23">
        <v>47.1</v>
      </c>
      <c r="Q615" s="23">
        <v>69.900000000000006</v>
      </c>
      <c r="R615" s="23">
        <v>6.9</v>
      </c>
      <c r="S615" s="23">
        <v>9.6</v>
      </c>
      <c r="T615" s="23">
        <v>5.6</v>
      </c>
      <c r="U615" s="23">
        <v>28.4</v>
      </c>
      <c r="V615" s="23">
        <v>2</v>
      </c>
      <c r="W615" s="23">
        <v>40.299999999999997</v>
      </c>
      <c r="X615" s="23">
        <v>9.1</v>
      </c>
      <c r="Y615" s="23">
        <v>2.2999999999999998</v>
      </c>
      <c r="Z615" s="23">
        <v>12.2</v>
      </c>
      <c r="AA615" s="23">
        <v>0.9</v>
      </c>
      <c r="AB615" s="23">
        <v>1.3</v>
      </c>
      <c r="AC615" s="23">
        <v>0.8</v>
      </c>
      <c r="AD615" s="23">
        <v>24.1</v>
      </c>
      <c r="AE615" s="23">
        <v>5.2</v>
      </c>
      <c r="AF615" s="23">
        <v>32.6</v>
      </c>
      <c r="AG615" s="23">
        <v>21.2</v>
      </c>
      <c r="AH615" s="23">
        <v>19.7</v>
      </c>
      <c r="AI615" s="23">
        <v>21.9</v>
      </c>
      <c r="AJ615" s="23">
        <v>38.6</v>
      </c>
      <c r="AK615" s="23">
        <v>0.4</v>
      </c>
      <c r="AL615" s="23">
        <v>55.9</v>
      </c>
      <c r="AM615" s="23">
        <v>13.4</v>
      </c>
      <c r="AN615" s="23">
        <v>11.9</v>
      </c>
      <c r="AO615" s="23">
        <v>14</v>
      </c>
      <c r="AP615" s="23">
        <v>2.7</v>
      </c>
      <c r="AQ615" s="23">
        <v>2.2000000000000002</v>
      </c>
      <c r="AR615" s="23">
        <v>2.9</v>
      </c>
      <c r="AS615" s="23">
        <v>94.9</v>
      </c>
      <c r="AT615" s="23">
        <v>88.4</v>
      </c>
      <c r="AU615" s="23">
        <v>97.9</v>
      </c>
    </row>
    <row r="616" spans="1:47" ht="15" x14ac:dyDescent="0.35">
      <c r="A616" s="13" t="s">
        <v>1732</v>
      </c>
      <c r="B616" s="45" t="s">
        <v>597</v>
      </c>
      <c r="C616" s="23">
        <v>13.1</v>
      </c>
      <c r="D616" s="23">
        <v>10</v>
      </c>
      <c r="E616" s="23">
        <v>14.9</v>
      </c>
      <c r="F616" s="23">
        <v>74.400000000000006</v>
      </c>
      <c r="G616" s="23">
        <v>58.6</v>
      </c>
      <c r="H616" s="23">
        <v>83.2</v>
      </c>
      <c r="I616" s="23">
        <v>1.6</v>
      </c>
      <c r="J616" s="23">
        <v>0.7</v>
      </c>
      <c r="K616" s="23">
        <v>2.1</v>
      </c>
      <c r="L616" s="23">
        <v>0.6</v>
      </c>
      <c r="M616" s="23">
        <v>0.9</v>
      </c>
      <c r="N616" s="23">
        <v>0.4</v>
      </c>
      <c r="O616" s="23">
        <v>41.5</v>
      </c>
      <c r="P616" s="23">
        <v>51.8</v>
      </c>
      <c r="Q616" s="23">
        <v>35.799999999999997</v>
      </c>
      <c r="R616" s="23">
        <v>5.6</v>
      </c>
      <c r="S616" s="23">
        <v>8.1</v>
      </c>
      <c r="T616" s="23">
        <v>4.0999999999999996</v>
      </c>
      <c r="U616" s="23">
        <v>12.5</v>
      </c>
      <c r="V616" s="23">
        <v>0.9</v>
      </c>
      <c r="W616" s="23">
        <v>18.899999999999999</v>
      </c>
      <c r="X616" s="23">
        <v>6.3</v>
      </c>
      <c r="Y616" s="23">
        <v>1.1000000000000001</v>
      </c>
      <c r="Z616" s="23">
        <v>9.1</v>
      </c>
      <c r="AA616" s="23">
        <v>1.1000000000000001</v>
      </c>
      <c r="AB616" s="23">
        <v>2.5</v>
      </c>
      <c r="AC616" s="23">
        <v>0.4</v>
      </c>
      <c r="AD616" s="23">
        <v>6</v>
      </c>
      <c r="AE616" s="23">
        <v>1.6</v>
      </c>
      <c r="AF616" s="23">
        <v>8.5</v>
      </c>
      <c r="AG616" s="23">
        <v>15.2</v>
      </c>
      <c r="AH616" s="23">
        <v>13.1</v>
      </c>
      <c r="AI616" s="23">
        <v>16.399999999999999</v>
      </c>
      <c r="AJ616" s="23">
        <v>15.8</v>
      </c>
      <c r="AK616" s="23">
        <v>0.5</v>
      </c>
      <c r="AL616" s="23">
        <v>24.3</v>
      </c>
      <c r="AM616" s="23">
        <v>11.5</v>
      </c>
      <c r="AN616" s="23">
        <v>12.9</v>
      </c>
      <c r="AO616" s="23">
        <v>10.7</v>
      </c>
      <c r="AP616" s="23">
        <v>3.6</v>
      </c>
      <c r="AQ616" s="23">
        <v>0.7</v>
      </c>
      <c r="AR616" s="23">
        <v>5.3</v>
      </c>
      <c r="AS616" s="23">
        <v>91.2</v>
      </c>
      <c r="AT616" s="23">
        <v>88.5</v>
      </c>
      <c r="AU616" s="23">
        <v>92.7</v>
      </c>
    </row>
    <row r="617" spans="1:47" ht="15" x14ac:dyDescent="0.35">
      <c r="A617" s="13" t="s">
        <v>1733</v>
      </c>
      <c r="B617" s="45" t="s">
        <v>598</v>
      </c>
      <c r="C617" s="23">
        <v>11.1</v>
      </c>
      <c r="D617" s="23">
        <v>7.8</v>
      </c>
      <c r="E617" s="23">
        <v>15.6</v>
      </c>
      <c r="F617" s="23">
        <v>62</v>
      </c>
      <c r="G617" s="23">
        <v>48.6</v>
      </c>
      <c r="H617" s="23">
        <v>80.099999999999994</v>
      </c>
      <c r="I617" s="23">
        <v>1.8</v>
      </c>
      <c r="J617" s="23">
        <v>1.6</v>
      </c>
      <c r="K617" s="23">
        <v>2</v>
      </c>
      <c r="L617" s="23">
        <v>5.9</v>
      </c>
      <c r="M617" s="23">
        <v>5.6</v>
      </c>
      <c r="N617" s="23">
        <v>6.3</v>
      </c>
      <c r="O617" s="23">
        <v>34</v>
      </c>
      <c r="P617" s="23">
        <v>33.1</v>
      </c>
      <c r="Q617" s="23">
        <v>35.299999999999997</v>
      </c>
      <c r="R617" s="23">
        <v>7</v>
      </c>
      <c r="S617" s="23">
        <v>8.5</v>
      </c>
      <c r="T617" s="23">
        <v>5</v>
      </c>
      <c r="U617" s="23">
        <v>7.6</v>
      </c>
      <c r="V617" s="23">
        <v>4.8</v>
      </c>
      <c r="W617" s="23">
        <v>11.5</v>
      </c>
      <c r="X617" s="23">
        <v>5.4</v>
      </c>
      <c r="Y617" s="23">
        <v>3.4</v>
      </c>
      <c r="Z617" s="23">
        <v>8</v>
      </c>
      <c r="AA617" s="23">
        <v>3.1</v>
      </c>
      <c r="AB617" s="23">
        <v>2.4</v>
      </c>
      <c r="AC617" s="23">
        <v>4.0999999999999996</v>
      </c>
      <c r="AD617" s="23">
        <v>8.8000000000000007</v>
      </c>
      <c r="AE617" s="23">
        <v>4</v>
      </c>
      <c r="AF617" s="23">
        <v>15.3</v>
      </c>
      <c r="AG617" s="23">
        <v>18.600000000000001</v>
      </c>
      <c r="AH617" s="23">
        <v>15.7</v>
      </c>
      <c r="AI617" s="23">
        <v>22.4</v>
      </c>
      <c r="AJ617" s="23">
        <v>8.9</v>
      </c>
      <c r="AK617" s="23">
        <v>2.7</v>
      </c>
      <c r="AL617" s="23">
        <v>17.3</v>
      </c>
      <c r="AM617" s="23">
        <v>14.7</v>
      </c>
      <c r="AN617" s="23">
        <v>15.7</v>
      </c>
      <c r="AO617" s="23">
        <v>13.5</v>
      </c>
      <c r="AP617" s="23">
        <v>2.7</v>
      </c>
      <c r="AQ617" s="23">
        <v>1.2</v>
      </c>
      <c r="AR617" s="23">
        <v>4.8</v>
      </c>
      <c r="AS617" s="23">
        <v>88.4</v>
      </c>
      <c r="AT617" s="23">
        <v>83.9</v>
      </c>
      <c r="AU617" s="23">
        <v>94.5</v>
      </c>
    </row>
    <row r="618" spans="1:47" ht="15" x14ac:dyDescent="0.35">
      <c r="A618" s="13" t="s">
        <v>1734</v>
      </c>
      <c r="B618" s="45" t="s">
        <v>599</v>
      </c>
      <c r="C618" s="23">
        <v>14.5</v>
      </c>
      <c r="D618" s="23">
        <v>10.199999999999999</v>
      </c>
      <c r="E618" s="23">
        <v>17.7</v>
      </c>
      <c r="F618" s="23">
        <v>68.400000000000006</v>
      </c>
      <c r="G618" s="23">
        <v>54</v>
      </c>
      <c r="H618" s="23">
        <v>79.099999999999994</v>
      </c>
      <c r="I618" s="23">
        <v>1.5</v>
      </c>
      <c r="J618" s="23">
        <v>1.4</v>
      </c>
      <c r="K618" s="23">
        <v>1.6</v>
      </c>
      <c r="L618" s="23">
        <v>7</v>
      </c>
      <c r="M618" s="23">
        <v>5.6</v>
      </c>
      <c r="N618" s="23">
        <v>8</v>
      </c>
      <c r="O618" s="23">
        <v>36.9</v>
      </c>
      <c r="P618" s="23">
        <v>35.700000000000003</v>
      </c>
      <c r="Q618" s="23">
        <v>37.799999999999997</v>
      </c>
      <c r="R618" s="23">
        <v>7.6</v>
      </c>
      <c r="S618" s="23">
        <v>9.8000000000000007</v>
      </c>
      <c r="T618" s="23">
        <v>5.9</v>
      </c>
      <c r="U618" s="23">
        <v>9.4</v>
      </c>
      <c r="V618" s="23">
        <v>4.7</v>
      </c>
      <c r="W618" s="23">
        <v>12.9</v>
      </c>
      <c r="X618" s="23">
        <v>4.4000000000000004</v>
      </c>
      <c r="Y618" s="23">
        <v>2.2999999999999998</v>
      </c>
      <c r="Z618" s="23">
        <v>6</v>
      </c>
      <c r="AA618" s="23">
        <v>2.1</v>
      </c>
      <c r="AB618" s="23">
        <v>1.7</v>
      </c>
      <c r="AC618" s="23">
        <v>2.4</v>
      </c>
      <c r="AD618" s="23">
        <v>10.6</v>
      </c>
      <c r="AE618" s="23">
        <v>3.3</v>
      </c>
      <c r="AF618" s="23">
        <v>16.100000000000001</v>
      </c>
      <c r="AG618" s="23">
        <v>19.8</v>
      </c>
      <c r="AH618" s="23">
        <v>16.8</v>
      </c>
      <c r="AI618" s="23">
        <v>22.1</v>
      </c>
      <c r="AJ618" s="23">
        <v>13.6</v>
      </c>
      <c r="AK618" s="23">
        <v>2.2000000000000002</v>
      </c>
      <c r="AL618" s="23">
        <v>22.2</v>
      </c>
      <c r="AM618" s="23">
        <v>16.7</v>
      </c>
      <c r="AN618" s="23">
        <v>17.2</v>
      </c>
      <c r="AO618" s="23">
        <v>16.3</v>
      </c>
      <c r="AP618" s="23">
        <v>2.4</v>
      </c>
      <c r="AQ618" s="23">
        <v>1.1000000000000001</v>
      </c>
      <c r="AR618" s="23">
        <v>3.4</v>
      </c>
      <c r="AS618" s="23">
        <v>89.5</v>
      </c>
      <c r="AT618" s="23">
        <v>85.8</v>
      </c>
      <c r="AU618" s="23">
        <v>92.4</v>
      </c>
    </row>
    <row r="619" spans="1:47" ht="15" x14ac:dyDescent="0.35">
      <c r="A619" s="13" t="s">
        <v>1735</v>
      </c>
      <c r="B619" s="45" t="s">
        <v>56</v>
      </c>
      <c r="C619" s="23">
        <v>15.4</v>
      </c>
      <c r="D619" s="23">
        <v>9.1</v>
      </c>
      <c r="E619" s="23">
        <v>18.899999999999999</v>
      </c>
      <c r="F619" s="23">
        <v>76.599999999999994</v>
      </c>
      <c r="G619" s="23">
        <v>58.6</v>
      </c>
      <c r="H619" s="23">
        <v>86.7</v>
      </c>
      <c r="I619" s="23">
        <v>3.1</v>
      </c>
      <c r="J619" s="23">
        <v>2.2000000000000002</v>
      </c>
      <c r="K619" s="23">
        <v>3.6</v>
      </c>
      <c r="L619" s="23">
        <v>3.9</v>
      </c>
      <c r="M619" s="23">
        <v>5.2</v>
      </c>
      <c r="N619" s="23">
        <v>3.1</v>
      </c>
      <c r="O619" s="23">
        <v>38.700000000000003</v>
      </c>
      <c r="P619" s="23">
        <v>36.700000000000003</v>
      </c>
      <c r="Q619" s="23">
        <v>39.700000000000003</v>
      </c>
      <c r="R619" s="23">
        <v>7.8</v>
      </c>
      <c r="S619" s="23">
        <v>11.4</v>
      </c>
      <c r="T619" s="23">
        <v>5.7</v>
      </c>
      <c r="U619" s="23">
        <v>13.5</v>
      </c>
      <c r="V619" s="23">
        <v>1.3</v>
      </c>
      <c r="W619" s="23">
        <v>20.3</v>
      </c>
      <c r="X619" s="23">
        <v>7.1</v>
      </c>
      <c r="Y619" s="23">
        <v>3.7</v>
      </c>
      <c r="Z619" s="23">
        <v>9</v>
      </c>
      <c r="AA619" s="23">
        <v>8.4</v>
      </c>
      <c r="AB619" s="23">
        <v>6.9</v>
      </c>
      <c r="AC619" s="23">
        <v>9.3000000000000007</v>
      </c>
      <c r="AD619" s="23">
        <v>17.100000000000001</v>
      </c>
      <c r="AE619" s="23">
        <v>8.4</v>
      </c>
      <c r="AF619" s="23">
        <v>22</v>
      </c>
      <c r="AG619" s="23">
        <v>19.2</v>
      </c>
      <c r="AH619" s="23">
        <v>16.100000000000001</v>
      </c>
      <c r="AI619" s="23">
        <v>20.9</v>
      </c>
      <c r="AJ619" s="23">
        <v>21</v>
      </c>
      <c r="AK619" s="23">
        <v>0.7</v>
      </c>
      <c r="AL619" s="23">
        <v>32.4</v>
      </c>
      <c r="AM619" s="23">
        <v>12.9</v>
      </c>
      <c r="AN619" s="23">
        <v>14.3</v>
      </c>
      <c r="AO619" s="23">
        <v>12.1</v>
      </c>
      <c r="AP619" s="23">
        <v>4.5</v>
      </c>
      <c r="AQ619" s="23">
        <v>1.6</v>
      </c>
      <c r="AR619" s="23">
        <v>6.1</v>
      </c>
      <c r="AS619" s="23">
        <v>93.8</v>
      </c>
      <c r="AT619" s="23">
        <v>88.4</v>
      </c>
      <c r="AU619" s="23">
        <v>96.9</v>
      </c>
    </row>
    <row r="620" spans="1:47" ht="15" x14ac:dyDescent="0.35">
      <c r="A620" s="13" t="s">
        <v>1736</v>
      </c>
      <c r="B620" s="45" t="s">
        <v>600</v>
      </c>
      <c r="C620" s="23">
        <v>13.8</v>
      </c>
      <c r="D620" s="23">
        <v>12</v>
      </c>
      <c r="E620" s="23">
        <v>20.2</v>
      </c>
      <c r="F620" s="23">
        <v>72.5</v>
      </c>
      <c r="G620" s="23">
        <v>67.5</v>
      </c>
      <c r="H620" s="23">
        <v>89.7</v>
      </c>
      <c r="I620" s="23">
        <v>2.1</v>
      </c>
      <c r="J620" s="23">
        <v>1.9</v>
      </c>
      <c r="K620" s="23">
        <v>3.1</v>
      </c>
      <c r="L620" s="23">
        <v>7.2</v>
      </c>
      <c r="M620" s="23">
        <v>9</v>
      </c>
      <c r="N620" s="23">
        <v>1</v>
      </c>
      <c r="O620" s="23">
        <v>35.299999999999997</v>
      </c>
      <c r="P620" s="23">
        <v>35.9</v>
      </c>
      <c r="Q620" s="23">
        <v>32.9</v>
      </c>
      <c r="R620" s="23">
        <v>15.4</v>
      </c>
      <c r="S620" s="23">
        <v>14.8</v>
      </c>
      <c r="T620" s="23">
        <v>17.399999999999999</v>
      </c>
      <c r="U620" s="23">
        <v>13.1</v>
      </c>
      <c r="V620" s="23">
        <v>4.5999999999999996</v>
      </c>
      <c r="W620" s="23">
        <v>42.6</v>
      </c>
      <c r="X620" s="23">
        <v>5.8</v>
      </c>
      <c r="Y620" s="23">
        <v>4.9000000000000004</v>
      </c>
      <c r="Z620" s="23">
        <v>8.6999999999999993</v>
      </c>
      <c r="AA620" s="23">
        <v>8.8000000000000007</v>
      </c>
      <c r="AB620" s="23">
        <v>3.8</v>
      </c>
      <c r="AC620" s="23">
        <v>26.2</v>
      </c>
      <c r="AD620" s="23">
        <v>17</v>
      </c>
      <c r="AE620" s="23">
        <v>7.7</v>
      </c>
      <c r="AF620" s="23">
        <v>48.6</v>
      </c>
      <c r="AG620" s="23">
        <v>17.600000000000001</v>
      </c>
      <c r="AH620" s="23">
        <v>16.5</v>
      </c>
      <c r="AI620" s="23">
        <v>21.1</v>
      </c>
      <c r="AJ620" s="23">
        <v>22.2</v>
      </c>
      <c r="AK620" s="23">
        <v>3.8</v>
      </c>
      <c r="AL620" s="23">
        <v>85.7</v>
      </c>
      <c r="AM620" s="23">
        <v>15.2</v>
      </c>
      <c r="AN620" s="23">
        <v>16.2</v>
      </c>
      <c r="AO620" s="23">
        <v>11.8</v>
      </c>
      <c r="AP620" s="23">
        <v>2.8</v>
      </c>
      <c r="AQ620" s="23">
        <v>2.7</v>
      </c>
      <c r="AR620" s="23">
        <v>3.1</v>
      </c>
      <c r="AS620" s="23">
        <v>86.5</v>
      </c>
      <c r="AT620" s="23">
        <v>85.3</v>
      </c>
      <c r="AU620" s="23">
        <v>90.9</v>
      </c>
    </row>
    <row r="621" spans="1:47" ht="15" x14ac:dyDescent="0.35">
      <c r="A621" s="13" t="s">
        <v>1737</v>
      </c>
      <c r="B621" s="45" t="s">
        <v>601</v>
      </c>
      <c r="C621" s="23">
        <v>15.8</v>
      </c>
      <c r="D621" s="23">
        <v>13.6</v>
      </c>
      <c r="E621" s="23">
        <v>16.8</v>
      </c>
      <c r="F621" s="23">
        <v>75.599999999999994</v>
      </c>
      <c r="G621" s="23">
        <v>62.9</v>
      </c>
      <c r="H621" s="23">
        <v>81.7</v>
      </c>
      <c r="I621" s="23">
        <v>2.6</v>
      </c>
      <c r="J621" s="23">
        <v>1</v>
      </c>
      <c r="K621" s="23">
        <v>3.3</v>
      </c>
      <c r="L621" s="23">
        <v>2</v>
      </c>
      <c r="M621" s="23">
        <v>3.8</v>
      </c>
      <c r="N621" s="23">
        <v>1.1000000000000001</v>
      </c>
      <c r="O621" s="23">
        <v>43.1</v>
      </c>
      <c r="P621" s="23">
        <v>53.2</v>
      </c>
      <c r="Q621" s="23">
        <v>38.200000000000003</v>
      </c>
      <c r="R621" s="23">
        <v>12.3</v>
      </c>
      <c r="S621" s="23">
        <v>12.9</v>
      </c>
      <c r="T621" s="23">
        <v>12.1</v>
      </c>
      <c r="U621" s="23">
        <v>26.1</v>
      </c>
      <c r="V621" s="23">
        <v>1.8</v>
      </c>
      <c r="W621" s="23">
        <v>37.6</v>
      </c>
      <c r="X621" s="23">
        <v>7.7</v>
      </c>
      <c r="Y621" s="23">
        <v>3.1</v>
      </c>
      <c r="Z621" s="23">
        <v>9.9</v>
      </c>
      <c r="AA621" s="23">
        <v>3.7</v>
      </c>
      <c r="AB621" s="23">
        <v>9.9</v>
      </c>
      <c r="AC621" s="23">
        <v>0.8</v>
      </c>
      <c r="AD621" s="23">
        <v>27.3</v>
      </c>
      <c r="AE621" s="23">
        <v>4.8</v>
      </c>
      <c r="AF621" s="23">
        <v>38</v>
      </c>
      <c r="AG621" s="23">
        <v>22.9</v>
      </c>
      <c r="AH621" s="23">
        <v>19.3</v>
      </c>
      <c r="AI621" s="23">
        <v>24.5</v>
      </c>
      <c r="AJ621" s="23">
        <v>32.200000000000003</v>
      </c>
      <c r="AK621" s="23">
        <v>0.8</v>
      </c>
      <c r="AL621" s="23">
        <v>47.2</v>
      </c>
      <c r="AM621" s="23">
        <v>13.9</v>
      </c>
      <c r="AN621" s="23">
        <v>14</v>
      </c>
      <c r="AO621" s="23">
        <v>13.9</v>
      </c>
      <c r="AP621" s="23">
        <v>4.3</v>
      </c>
      <c r="AQ621" s="23">
        <v>0.8</v>
      </c>
      <c r="AR621" s="23">
        <v>6</v>
      </c>
      <c r="AS621" s="23">
        <v>92.2</v>
      </c>
      <c r="AT621" s="23">
        <v>86.7</v>
      </c>
      <c r="AU621" s="23">
        <v>94.8</v>
      </c>
    </row>
    <row r="622" spans="1:47" ht="15" x14ac:dyDescent="0.35">
      <c r="A622" s="13" t="s">
        <v>1738</v>
      </c>
      <c r="B622" s="45" t="s">
        <v>602</v>
      </c>
      <c r="C622" s="23">
        <v>15.2</v>
      </c>
      <c r="D622" s="23">
        <v>9.4</v>
      </c>
      <c r="E622" s="23">
        <v>17.2</v>
      </c>
      <c r="F622" s="23">
        <v>76.3</v>
      </c>
      <c r="G622" s="23">
        <v>55</v>
      </c>
      <c r="H622" s="23">
        <v>83.8</v>
      </c>
      <c r="I622" s="23">
        <v>1.1000000000000001</v>
      </c>
      <c r="J622" s="23">
        <v>0.8</v>
      </c>
      <c r="K622" s="23">
        <v>1.2</v>
      </c>
      <c r="L622" s="23">
        <v>17.100000000000001</v>
      </c>
      <c r="M622" s="23">
        <v>8.4</v>
      </c>
      <c r="N622" s="23">
        <v>20.2</v>
      </c>
      <c r="O622" s="23">
        <v>35.799999999999997</v>
      </c>
      <c r="P622" s="23">
        <v>34.200000000000003</v>
      </c>
      <c r="Q622" s="23">
        <v>36.4</v>
      </c>
      <c r="R622" s="23">
        <v>6.9</v>
      </c>
      <c r="S622" s="23">
        <v>12.9</v>
      </c>
      <c r="T622" s="23">
        <v>4.7</v>
      </c>
      <c r="U622" s="23">
        <v>18.2</v>
      </c>
      <c r="V622" s="23">
        <v>11.6</v>
      </c>
      <c r="W622" s="23">
        <v>20.6</v>
      </c>
      <c r="X622" s="23">
        <v>7.6</v>
      </c>
      <c r="Y622" s="23">
        <v>4</v>
      </c>
      <c r="Z622" s="23">
        <v>8.9</v>
      </c>
      <c r="AA622" s="23">
        <v>3.4</v>
      </c>
      <c r="AB622" s="23">
        <v>8.6</v>
      </c>
      <c r="AC622" s="23">
        <v>1.5</v>
      </c>
      <c r="AD622" s="23">
        <v>17</v>
      </c>
      <c r="AE622" s="23">
        <v>5</v>
      </c>
      <c r="AF622" s="23">
        <v>21.3</v>
      </c>
      <c r="AG622" s="23">
        <v>20.2</v>
      </c>
      <c r="AH622" s="23">
        <v>16.5</v>
      </c>
      <c r="AI622" s="23">
        <v>21.5</v>
      </c>
      <c r="AJ622" s="23">
        <v>18</v>
      </c>
      <c r="AK622" s="23">
        <v>1.7</v>
      </c>
      <c r="AL622" s="23">
        <v>23.8</v>
      </c>
      <c r="AM622" s="23">
        <v>9.6</v>
      </c>
      <c r="AN622" s="23">
        <v>13.2</v>
      </c>
      <c r="AO622" s="23">
        <v>8.3000000000000007</v>
      </c>
      <c r="AP622" s="23">
        <v>6.2</v>
      </c>
      <c r="AQ622" s="23">
        <v>2.9</v>
      </c>
      <c r="AR622" s="23">
        <v>7.4</v>
      </c>
      <c r="AS622" s="23">
        <v>95.2</v>
      </c>
      <c r="AT622" s="23">
        <v>90.9</v>
      </c>
      <c r="AU622" s="23">
        <v>96.8</v>
      </c>
    </row>
    <row r="623" spans="1:47" ht="15" x14ac:dyDescent="0.35">
      <c r="A623" s="13" t="s">
        <v>1739</v>
      </c>
      <c r="B623" s="45" t="s">
        <v>603</v>
      </c>
      <c r="C623" s="23">
        <v>12.2</v>
      </c>
      <c r="D623" s="23">
        <v>9.8000000000000007</v>
      </c>
      <c r="E623" s="23">
        <v>13.9</v>
      </c>
      <c r="F623" s="23">
        <v>73.400000000000006</v>
      </c>
      <c r="G623" s="23">
        <v>59.9</v>
      </c>
      <c r="H623" s="23">
        <v>82.7</v>
      </c>
      <c r="I623" s="23">
        <v>2</v>
      </c>
      <c r="J623" s="23">
        <v>1</v>
      </c>
      <c r="K623" s="23">
        <v>2.8</v>
      </c>
      <c r="L623" s="23">
        <v>7.7</v>
      </c>
      <c r="M623" s="23">
        <v>9.3000000000000007</v>
      </c>
      <c r="N623" s="23">
        <v>6.6</v>
      </c>
      <c r="O623" s="23">
        <v>41.2</v>
      </c>
      <c r="P623" s="23">
        <v>39.299999999999997</v>
      </c>
      <c r="Q623" s="23">
        <v>42.5</v>
      </c>
      <c r="R623" s="23">
        <v>9.4</v>
      </c>
      <c r="S623" s="23">
        <v>14</v>
      </c>
      <c r="T623" s="23">
        <v>6.3</v>
      </c>
      <c r="U623" s="23">
        <v>13.3</v>
      </c>
      <c r="V623" s="23">
        <v>10.7</v>
      </c>
      <c r="W623" s="23">
        <v>15.2</v>
      </c>
      <c r="X623" s="23">
        <v>6.3</v>
      </c>
      <c r="Y623" s="23">
        <v>3.7</v>
      </c>
      <c r="Z623" s="23">
        <v>8.1</v>
      </c>
      <c r="AA623" s="23">
        <v>1.8</v>
      </c>
      <c r="AB623" s="23">
        <v>2.1</v>
      </c>
      <c r="AC623" s="23">
        <v>1.5</v>
      </c>
      <c r="AD623" s="23">
        <v>19.7</v>
      </c>
      <c r="AE623" s="23">
        <v>7.5</v>
      </c>
      <c r="AF623" s="23">
        <v>28.2</v>
      </c>
      <c r="AG623" s="23">
        <v>22.6</v>
      </c>
      <c r="AH623" s="23">
        <v>17.7</v>
      </c>
      <c r="AI623" s="23">
        <v>26</v>
      </c>
      <c r="AJ623" s="23">
        <v>20.3</v>
      </c>
      <c r="AK623" s="23">
        <v>2.8</v>
      </c>
      <c r="AL623" s="23">
        <v>32.200000000000003</v>
      </c>
      <c r="AM623" s="23">
        <v>11.2</v>
      </c>
      <c r="AN623" s="23">
        <v>11.7</v>
      </c>
      <c r="AO623" s="23">
        <v>10.8</v>
      </c>
      <c r="AP623" s="23">
        <v>4.2</v>
      </c>
      <c r="AQ623" s="23">
        <v>2.8</v>
      </c>
      <c r="AR623" s="23">
        <v>5.0999999999999996</v>
      </c>
      <c r="AS623" s="23">
        <v>93.2</v>
      </c>
      <c r="AT623" s="23">
        <v>89.9</v>
      </c>
      <c r="AU623" s="23">
        <v>95.4</v>
      </c>
    </row>
    <row r="624" spans="1:47" ht="15" x14ac:dyDescent="0.35">
      <c r="A624" s="13" t="s">
        <v>1740</v>
      </c>
      <c r="B624" s="45" t="s">
        <v>604</v>
      </c>
      <c r="C624" s="23">
        <v>12.5</v>
      </c>
      <c r="D624" s="23">
        <v>8.5</v>
      </c>
      <c r="E624" s="23">
        <v>16.100000000000001</v>
      </c>
      <c r="F624" s="23">
        <v>65.2</v>
      </c>
      <c r="G624" s="23">
        <v>48.2</v>
      </c>
      <c r="H624" s="23">
        <v>80.599999999999994</v>
      </c>
      <c r="I624" s="23">
        <v>1.9</v>
      </c>
      <c r="J624" s="23">
        <v>1.5</v>
      </c>
      <c r="K624" s="23">
        <v>2.2999999999999998</v>
      </c>
      <c r="L624" s="23">
        <v>7.3</v>
      </c>
      <c r="M624" s="23">
        <v>5.9</v>
      </c>
      <c r="N624" s="23">
        <v>8.5</v>
      </c>
      <c r="O624" s="23">
        <v>39.5</v>
      </c>
      <c r="P624" s="23">
        <v>36.6</v>
      </c>
      <c r="Q624" s="23">
        <v>42.2</v>
      </c>
      <c r="R624" s="23">
        <v>9.6</v>
      </c>
      <c r="S624" s="23">
        <v>12.6</v>
      </c>
      <c r="T624" s="23">
        <v>6.8</v>
      </c>
      <c r="U624" s="23">
        <v>17.7</v>
      </c>
      <c r="V624" s="23">
        <v>4.3</v>
      </c>
      <c r="W624" s="23">
        <v>29.7</v>
      </c>
      <c r="X624" s="23">
        <v>5.7</v>
      </c>
      <c r="Y624" s="23">
        <v>2.5</v>
      </c>
      <c r="Z624" s="23">
        <v>8.5</v>
      </c>
      <c r="AA624" s="23">
        <v>3.9</v>
      </c>
      <c r="AB624" s="23">
        <v>1.2</v>
      </c>
      <c r="AC624" s="23">
        <v>6.3</v>
      </c>
      <c r="AD624" s="23">
        <v>21.4</v>
      </c>
      <c r="AE624" s="23">
        <v>5.2</v>
      </c>
      <c r="AF624" s="23">
        <v>36</v>
      </c>
      <c r="AG624" s="23">
        <v>20.2</v>
      </c>
      <c r="AH624" s="23">
        <v>15.5</v>
      </c>
      <c r="AI624" s="23">
        <v>24.4</v>
      </c>
      <c r="AJ624" s="23">
        <v>21.2</v>
      </c>
      <c r="AK624" s="23">
        <v>1.8</v>
      </c>
      <c r="AL624" s="23">
        <v>38.799999999999997</v>
      </c>
      <c r="AM624" s="23">
        <v>14.7</v>
      </c>
      <c r="AN624" s="23">
        <v>15.9</v>
      </c>
      <c r="AO624" s="23">
        <v>13.6</v>
      </c>
      <c r="AP624" s="23">
        <v>3.1</v>
      </c>
      <c r="AQ624" s="23">
        <v>1.2</v>
      </c>
      <c r="AR624" s="23">
        <v>4.9000000000000004</v>
      </c>
      <c r="AS624" s="23">
        <v>90.8</v>
      </c>
      <c r="AT624" s="23">
        <v>85.9</v>
      </c>
      <c r="AU624" s="23">
        <v>95.1</v>
      </c>
    </row>
    <row r="625" spans="1:47" ht="15" x14ac:dyDescent="0.35">
      <c r="A625" s="13" t="s">
        <v>1741</v>
      </c>
      <c r="B625" s="45" t="s">
        <v>605</v>
      </c>
      <c r="C625" s="23">
        <v>15</v>
      </c>
      <c r="D625" s="23">
        <v>12.1</v>
      </c>
      <c r="E625" s="23">
        <v>16.899999999999999</v>
      </c>
      <c r="F625" s="23">
        <v>73.5</v>
      </c>
      <c r="G625" s="23">
        <v>62.5</v>
      </c>
      <c r="H625" s="23">
        <v>80.7</v>
      </c>
      <c r="I625" s="23">
        <v>2.8</v>
      </c>
      <c r="J625" s="23">
        <v>2.2000000000000002</v>
      </c>
      <c r="K625" s="23">
        <v>3.2</v>
      </c>
      <c r="L625" s="23">
        <v>19.399999999999999</v>
      </c>
      <c r="M625" s="23">
        <v>20.7</v>
      </c>
      <c r="N625" s="23">
        <v>18.5</v>
      </c>
      <c r="O625" s="23">
        <v>35.9</v>
      </c>
      <c r="P625" s="23">
        <v>38.9</v>
      </c>
      <c r="Q625" s="23">
        <v>33.9</v>
      </c>
      <c r="R625" s="23">
        <v>10.7</v>
      </c>
      <c r="S625" s="23">
        <v>11.8</v>
      </c>
      <c r="T625" s="23">
        <v>10.1</v>
      </c>
      <c r="U625" s="23">
        <v>22.3</v>
      </c>
      <c r="V625" s="23">
        <v>3.1</v>
      </c>
      <c r="W625" s="23">
        <v>34.700000000000003</v>
      </c>
      <c r="X625" s="23">
        <v>5.0999999999999996</v>
      </c>
      <c r="Y625" s="23">
        <v>4</v>
      </c>
      <c r="Z625" s="23">
        <v>5.8</v>
      </c>
      <c r="AA625" s="23">
        <v>1.7</v>
      </c>
      <c r="AB625" s="23">
        <v>0.6</v>
      </c>
      <c r="AC625" s="23">
        <v>2.4</v>
      </c>
      <c r="AD625" s="23">
        <v>19.600000000000001</v>
      </c>
      <c r="AE625" s="23">
        <v>5.8</v>
      </c>
      <c r="AF625" s="23">
        <v>28.6</v>
      </c>
      <c r="AG625" s="23">
        <v>22.4</v>
      </c>
      <c r="AH625" s="23">
        <v>21.1</v>
      </c>
      <c r="AI625" s="23">
        <v>23.2</v>
      </c>
      <c r="AJ625" s="23">
        <v>27</v>
      </c>
      <c r="AK625" s="23">
        <v>2.2000000000000002</v>
      </c>
      <c r="AL625" s="23">
        <v>43.1</v>
      </c>
      <c r="AM625" s="23">
        <v>13.5</v>
      </c>
      <c r="AN625" s="23">
        <v>15.8</v>
      </c>
      <c r="AO625" s="23">
        <v>12</v>
      </c>
      <c r="AP625" s="23">
        <v>4.9000000000000004</v>
      </c>
      <c r="AQ625" s="23">
        <v>3.1</v>
      </c>
      <c r="AR625" s="23">
        <v>6</v>
      </c>
      <c r="AS625" s="23">
        <v>91.8</v>
      </c>
      <c r="AT625" s="23">
        <v>88.5</v>
      </c>
      <c r="AU625" s="23">
        <v>94</v>
      </c>
    </row>
    <row r="626" spans="1:47" ht="15" x14ac:dyDescent="0.35">
      <c r="A626" s="13" t="s">
        <v>1742</v>
      </c>
      <c r="B626" s="45" t="s">
        <v>606</v>
      </c>
      <c r="C626" s="23">
        <v>15.7</v>
      </c>
      <c r="D626" s="23">
        <v>11.4</v>
      </c>
      <c r="E626" s="23">
        <v>16.899999999999999</v>
      </c>
      <c r="F626" s="23">
        <v>78.7</v>
      </c>
      <c r="G626" s="23">
        <v>60.7</v>
      </c>
      <c r="H626" s="23">
        <v>84.1</v>
      </c>
      <c r="I626" s="23">
        <v>1.4</v>
      </c>
      <c r="J626" s="23">
        <v>1.1000000000000001</v>
      </c>
      <c r="K626" s="23">
        <v>1.4</v>
      </c>
      <c r="L626" s="23">
        <v>15</v>
      </c>
      <c r="M626" s="23">
        <v>8.3000000000000007</v>
      </c>
      <c r="N626" s="23">
        <v>17</v>
      </c>
      <c r="O626" s="23">
        <v>49.4</v>
      </c>
      <c r="P626" s="23">
        <v>40.9</v>
      </c>
      <c r="Q626" s="23">
        <v>51.9</v>
      </c>
      <c r="R626" s="23">
        <v>8.3000000000000007</v>
      </c>
      <c r="S626" s="23">
        <v>12.3</v>
      </c>
      <c r="T626" s="23">
        <v>7.1</v>
      </c>
      <c r="U626" s="23">
        <v>53.7</v>
      </c>
      <c r="V626" s="23">
        <v>7.7</v>
      </c>
      <c r="W626" s="23">
        <v>67.3</v>
      </c>
      <c r="X626" s="23">
        <v>9</v>
      </c>
      <c r="Y626" s="23">
        <v>2.6</v>
      </c>
      <c r="Z626" s="23">
        <v>10.9</v>
      </c>
      <c r="AA626" s="23">
        <v>1.7</v>
      </c>
      <c r="AB626" s="23">
        <v>0.4</v>
      </c>
      <c r="AC626" s="23">
        <v>2</v>
      </c>
      <c r="AD626" s="23">
        <v>12.4</v>
      </c>
      <c r="AE626" s="23">
        <v>2.7</v>
      </c>
      <c r="AF626" s="23">
        <v>15.2</v>
      </c>
      <c r="AG626" s="23">
        <v>22.4</v>
      </c>
      <c r="AH626" s="23">
        <v>16.3</v>
      </c>
      <c r="AI626" s="23">
        <v>24.2</v>
      </c>
      <c r="AJ626" s="23">
        <v>16.100000000000001</v>
      </c>
      <c r="AK626" s="23">
        <v>1</v>
      </c>
      <c r="AL626" s="23">
        <v>20.5</v>
      </c>
      <c r="AM626" s="23">
        <v>11.7</v>
      </c>
      <c r="AN626" s="23">
        <v>13.7</v>
      </c>
      <c r="AO626" s="23">
        <v>11.1</v>
      </c>
      <c r="AP626" s="23">
        <v>6.2</v>
      </c>
      <c r="AQ626" s="23">
        <v>2.6</v>
      </c>
      <c r="AR626" s="23">
        <v>7.2</v>
      </c>
      <c r="AS626" s="23">
        <v>93.6</v>
      </c>
      <c r="AT626" s="23">
        <v>88.6</v>
      </c>
      <c r="AU626" s="23">
        <v>95.1</v>
      </c>
    </row>
    <row r="627" spans="1:47" ht="15" x14ac:dyDescent="0.35">
      <c r="A627" s="13" t="s">
        <v>1743</v>
      </c>
      <c r="B627" s="45" t="s">
        <v>607</v>
      </c>
      <c r="C627" s="23">
        <v>12</v>
      </c>
      <c r="D627" s="23">
        <v>8.8000000000000007</v>
      </c>
      <c r="E627" s="23">
        <v>14.6</v>
      </c>
      <c r="F627" s="23">
        <v>68</v>
      </c>
      <c r="G627" s="23">
        <v>51.8</v>
      </c>
      <c r="H627" s="23">
        <v>81.400000000000006</v>
      </c>
      <c r="I627" s="23">
        <v>1.8</v>
      </c>
      <c r="J627" s="23">
        <v>1.3</v>
      </c>
      <c r="K627" s="23">
        <v>2.1</v>
      </c>
      <c r="L627" s="23">
        <v>5.7</v>
      </c>
      <c r="M627" s="23">
        <v>4.8</v>
      </c>
      <c r="N627" s="23">
        <v>6.5</v>
      </c>
      <c r="O627" s="23">
        <v>44</v>
      </c>
      <c r="P627" s="23">
        <v>40.9</v>
      </c>
      <c r="Q627" s="23">
        <v>46.6</v>
      </c>
      <c r="R627" s="23">
        <v>7.1</v>
      </c>
      <c r="S627" s="23">
        <v>8.5</v>
      </c>
      <c r="T627" s="23">
        <v>6</v>
      </c>
      <c r="U627" s="23">
        <v>9.6999999999999993</v>
      </c>
      <c r="V627" s="23">
        <v>1.7</v>
      </c>
      <c r="W627" s="23">
        <v>16.3</v>
      </c>
      <c r="X627" s="23">
        <v>4.5999999999999996</v>
      </c>
      <c r="Y627" s="23">
        <v>1.9</v>
      </c>
      <c r="Z627" s="23">
        <v>6.8</v>
      </c>
      <c r="AA627" s="23">
        <v>1.3</v>
      </c>
      <c r="AB627" s="23">
        <v>1</v>
      </c>
      <c r="AC627" s="23">
        <v>1.5</v>
      </c>
      <c r="AD627" s="23">
        <v>12.3</v>
      </c>
      <c r="AE627" s="23">
        <v>2.4</v>
      </c>
      <c r="AF627" s="23">
        <v>20.5</v>
      </c>
      <c r="AG627" s="23">
        <v>20.5</v>
      </c>
      <c r="AH627" s="23">
        <v>12.9</v>
      </c>
      <c r="AI627" s="23">
        <v>26.7</v>
      </c>
      <c r="AJ627" s="23">
        <v>26.2</v>
      </c>
      <c r="AK627" s="23">
        <v>0.4</v>
      </c>
      <c r="AL627" s="23">
        <v>47.3</v>
      </c>
      <c r="AM627" s="23">
        <v>15.5</v>
      </c>
      <c r="AN627" s="23">
        <v>16.8</v>
      </c>
      <c r="AO627" s="23">
        <v>14.3</v>
      </c>
      <c r="AP627" s="23">
        <v>3.1</v>
      </c>
      <c r="AQ627" s="23">
        <v>0.9</v>
      </c>
      <c r="AR627" s="23">
        <v>4.9000000000000004</v>
      </c>
      <c r="AS627" s="23">
        <v>88.3</v>
      </c>
      <c r="AT627" s="23">
        <v>84.6</v>
      </c>
      <c r="AU627" s="23">
        <v>91.2</v>
      </c>
    </row>
    <row r="628" spans="1:47" ht="15" x14ac:dyDescent="0.35">
      <c r="A628" s="13" t="s">
        <v>1744</v>
      </c>
      <c r="B628" s="45" t="s">
        <v>608</v>
      </c>
      <c r="C628" s="23">
        <v>13.2</v>
      </c>
      <c r="D628" s="23">
        <v>12.2</v>
      </c>
      <c r="E628" s="23">
        <v>14.1</v>
      </c>
      <c r="F628" s="23">
        <v>62</v>
      </c>
      <c r="G628" s="23">
        <v>58</v>
      </c>
      <c r="H628" s="23">
        <v>65.599999999999994</v>
      </c>
      <c r="I628" s="23">
        <v>2</v>
      </c>
      <c r="J628" s="23">
        <v>1.6</v>
      </c>
      <c r="K628" s="23">
        <v>2.2999999999999998</v>
      </c>
      <c r="L628" s="23">
        <v>6.4</v>
      </c>
      <c r="M628" s="23">
        <v>7.9</v>
      </c>
      <c r="N628" s="23">
        <v>5</v>
      </c>
      <c r="O628" s="23">
        <v>38.1</v>
      </c>
      <c r="P628" s="23">
        <v>40.299999999999997</v>
      </c>
      <c r="Q628" s="23">
        <v>36</v>
      </c>
      <c r="R628" s="23">
        <v>8.3000000000000007</v>
      </c>
      <c r="S628" s="23">
        <v>12.4</v>
      </c>
      <c r="T628" s="23">
        <v>4.5</v>
      </c>
      <c r="U628" s="23">
        <v>4.5999999999999996</v>
      </c>
      <c r="V628" s="23">
        <v>4.2</v>
      </c>
      <c r="W628" s="23">
        <v>5</v>
      </c>
      <c r="X628" s="23">
        <v>3.9</v>
      </c>
      <c r="Y628" s="23">
        <v>3.4</v>
      </c>
      <c r="Z628" s="23">
        <v>4.4000000000000004</v>
      </c>
      <c r="AA628" s="23">
        <v>2.4</v>
      </c>
      <c r="AB628" s="23">
        <v>1.9</v>
      </c>
      <c r="AC628" s="23">
        <v>2.8</v>
      </c>
      <c r="AD628" s="23">
        <v>8.9</v>
      </c>
      <c r="AE628" s="23">
        <v>6.8</v>
      </c>
      <c r="AF628" s="23">
        <v>10.9</v>
      </c>
      <c r="AG628" s="23">
        <v>19.600000000000001</v>
      </c>
      <c r="AH628" s="23">
        <v>20.100000000000001</v>
      </c>
      <c r="AI628" s="23">
        <v>19.2</v>
      </c>
      <c r="AJ628" s="23">
        <v>18.399999999999999</v>
      </c>
      <c r="AK628" s="23">
        <v>2</v>
      </c>
      <c r="AL628" s="23">
        <v>33.6</v>
      </c>
      <c r="AM628" s="23">
        <v>15.8</v>
      </c>
      <c r="AN628" s="23">
        <v>16.5</v>
      </c>
      <c r="AO628" s="23">
        <v>15.1</v>
      </c>
      <c r="AP628" s="23">
        <v>1.4</v>
      </c>
      <c r="AQ628" s="23">
        <v>0.8</v>
      </c>
      <c r="AR628" s="23">
        <v>2</v>
      </c>
      <c r="AS628" s="23">
        <v>84.5</v>
      </c>
      <c r="AT628" s="23">
        <v>83.5</v>
      </c>
      <c r="AU628" s="23">
        <v>85.4</v>
      </c>
    </row>
    <row r="629" spans="1:47" ht="15" x14ac:dyDescent="0.35">
      <c r="A629" s="13" t="s">
        <v>1745</v>
      </c>
      <c r="B629" s="45" t="s">
        <v>333</v>
      </c>
      <c r="C629" s="23">
        <v>14.5</v>
      </c>
      <c r="D629" s="23">
        <v>12.3</v>
      </c>
      <c r="E629" s="23">
        <v>15</v>
      </c>
      <c r="F629" s="23">
        <v>79</v>
      </c>
      <c r="G629" s="23">
        <v>54.1</v>
      </c>
      <c r="H629" s="23">
        <v>84.6</v>
      </c>
      <c r="I629" s="23">
        <v>1.4</v>
      </c>
      <c r="J629" s="23">
        <v>1.1000000000000001</v>
      </c>
      <c r="K629" s="23">
        <v>1.5</v>
      </c>
      <c r="L629" s="23">
        <v>10.5</v>
      </c>
      <c r="M629" s="23">
        <v>4.5</v>
      </c>
      <c r="N629" s="23">
        <v>11.8</v>
      </c>
      <c r="O629" s="23">
        <v>41.4</v>
      </c>
      <c r="P629" s="23">
        <v>34.700000000000003</v>
      </c>
      <c r="Q629" s="23">
        <v>43</v>
      </c>
      <c r="R629" s="23">
        <v>8.4</v>
      </c>
      <c r="S629" s="23">
        <v>14.7</v>
      </c>
      <c r="T629" s="23">
        <v>7</v>
      </c>
      <c r="U629" s="23">
        <v>36</v>
      </c>
      <c r="V629" s="23">
        <v>1.8</v>
      </c>
      <c r="W629" s="23">
        <v>43.8</v>
      </c>
      <c r="X629" s="23">
        <v>6.9</v>
      </c>
      <c r="Y629" s="23">
        <v>5.0999999999999996</v>
      </c>
      <c r="Z629" s="23">
        <v>7.3</v>
      </c>
      <c r="AA629" s="23">
        <v>1.5</v>
      </c>
      <c r="AB629" s="23">
        <v>3.1</v>
      </c>
      <c r="AC629" s="23">
        <v>1.2</v>
      </c>
      <c r="AD629" s="23">
        <v>16.899999999999999</v>
      </c>
      <c r="AE629" s="23">
        <v>5.0999999999999996</v>
      </c>
      <c r="AF629" s="23">
        <v>19.600000000000001</v>
      </c>
      <c r="AG629" s="23">
        <v>24.8</v>
      </c>
      <c r="AH629" s="23">
        <v>18.899999999999999</v>
      </c>
      <c r="AI629" s="23">
        <v>26.1</v>
      </c>
      <c r="AJ629" s="23">
        <v>30.8</v>
      </c>
      <c r="AK629" s="23">
        <v>0.4</v>
      </c>
      <c r="AL629" s="23">
        <v>37.700000000000003</v>
      </c>
      <c r="AM629" s="23">
        <v>11</v>
      </c>
      <c r="AN629" s="23">
        <v>12.3</v>
      </c>
      <c r="AO629" s="23">
        <v>10.7</v>
      </c>
      <c r="AP629" s="23">
        <v>4.0999999999999996</v>
      </c>
      <c r="AQ629" s="23">
        <v>2.2000000000000002</v>
      </c>
      <c r="AR629" s="23">
        <v>4.5999999999999996</v>
      </c>
      <c r="AS629" s="23">
        <v>94.5</v>
      </c>
      <c r="AT629" s="23">
        <v>87.7</v>
      </c>
      <c r="AU629" s="23">
        <v>96</v>
      </c>
    </row>
    <row r="630" spans="1:47" ht="15" x14ac:dyDescent="0.35">
      <c r="A630" s="13" t="s">
        <v>1746</v>
      </c>
      <c r="B630" s="45" t="s">
        <v>609</v>
      </c>
      <c r="C630" s="23">
        <v>12.7</v>
      </c>
      <c r="D630" s="23">
        <v>9.3000000000000007</v>
      </c>
      <c r="E630" s="23">
        <v>14.9</v>
      </c>
      <c r="F630" s="23">
        <v>74.8</v>
      </c>
      <c r="G630" s="23">
        <v>58.5</v>
      </c>
      <c r="H630" s="23">
        <v>85</v>
      </c>
      <c r="I630" s="23">
        <v>2.4</v>
      </c>
      <c r="J630" s="23">
        <v>2.1</v>
      </c>
      <c r="K630" s="23">
        <v>2.6</v>
      </c>
      <c r="L630" s="23">
        <v>4.5999999999999996</v>
      </c>
      <c r="M630" s="23">
        <v>3.1</v>
      </c>
      <c r="N630" s="23">
        <v>5.5</v>
      </c>
      <c r="O630" s="23">
        <v>36.299999999999997</v>
      </c>
      <c r="P630" s="23">
        <v>36.5</v>
      </c>
      <c r="Q630" s="23">
        <v>36.1</v>
      </c>
      <c r="R630" s="23">
        <v>7.4</v>
      </c>
      <c r="S630" s="23">
        <v>9.5</v>
      </c>
      <c r="T630" s="23">
        <v>6.1</v>
      </c>
      <c r="U630" s="23">
        <v>16.7</v>
      </c>
      <c r="V630" s="23">
        <v>3.5</v>
      </c>
      <c r="W630" s="23">
        <v>24.9</v>
      </c>
      <c r="X630" s="23">
        <v>7.1</v>
      </c>
      <c r="Y630" s="23">
        <v>2.8</v>
      </c>
      <c r="Z630" s="23">
        <v>9.6999999999999993</v>
      </c>
      <c r="AA630" s="23">
        <v>2.2000000000000002</v>
      </c>
      <c r="AB630" s="23">
        <v>0.9</v>
      </c>
      <c r="AC630" s="23">
        <v>2.9</v>
      </c>
      <c r="AD630" s="23">
        <v>17.2</v>
      </c>
      <c r="AE630" s="23">
        <v>4</v>
      </c>
      <c r="AF630" s="23">
        <v>25.4</v>
      </c>
      <c r="AG630" s="23">
        <v>19.600000000000001</v>
      </c>
      <c r="AH630" s="23">
        <v>13.5</v>
      </c>
      <c r="AI630" s="23">
        <v>23.4</v>
      </c>
      <c r="AJ630" s="23">
        <v>28.7</v>
      </c>
      <c r="AK630" s="23">
        <v>2.2999999999999998</v>
      </c>
      <c r="AL630" s="23">
        <v>45.2</v>
      </c>
      <c r="AM630" s="23">
        <v>16.3</v>
      </c>
      <c r="AN630" s="23">
        <v>16.600000000000001</v>
      </c>
      <c r="AO630" s="23">
        <v>16.100000000000001</v>
      </c>
      <c r="AP630" s="23">
        <v>4.5999999999999996</v>
      </c>
      <c r="AQ630" s="23">
        <v>1.5</v>
      </c>
      <c r="AR630" s="23">
        <v>6.4</v>
      </c>
      <c r="AS630" s="23">
        <v>92.5</v>
      </c>
      <c r="AT630" s="23">
        <v>87.2</v>
      </c>
      <c r="AU630" s="23">
        <v>95.8</v>
      </c>
    </row>
    <row r="631" spans="1:47" ht="15" x14ac:dyDescent="0.35">
      <c r="A631" s="13" t="s">
        <v>1747</v>
      </c>
      <c r="B631" s="45" t="s">
        <v>610</v>
      </c>
      <c r="C631" s="23">
        <v>9.3000000000000007</v>
      </c>
      <c r="D631" s="23">
        <v>7.1</v>
      </c>
      <c r="E631" s="23">
        <v>13.2</v>
      </c>
      <c r="F631" s="23">
        <v>59.3</v>
      </c>
      <c r="G631" s="23">
        <v>47.5</v>
      </c>
      <c r="H631" s="23">
        <v>79.900000000000006</v>
      </c>
      <c r="I631" s="23">
        <v>2.5</v>
      </c>
      <c r="J631" s="23">
        <v>2.2000000000000002</v>
      </c>
      <c r="K631" s="23">
        <v>3.1</v>
      </c>
      <c r="L631" s="23">
        <v>6.8</v>
      </c>
      <c r="M631" s="23">
        <v>6.7</v>
      </c>
      <c r="N631" s="23">
        <v>7</v>
      </c>
      <c r="O631" s="23">
        <v>37</v>
      </c>
      <c r="P631" s="23">
        <v>33.299999999999997</v>
      </c>
      <c r="Q631" s="23">
        <v>43.4</v>
      </c>
      <c r="R631" s="23">
        <v>7.9</v>
      </c>
      <c r="S631" s="23">
        <v>8.9</v>
      </c>
      <c r="T631" s="23">
        <v>6.2</v>
      </c>
      <c r="U631" s="23">
        <v>6.5</v>
      </c>
      <c r="V631" s="23">
        <v>2.6</v>
      </c>
      <c r="W631" s="23">
        <v>13.3</v>
      </c>
      <c r="X631" s="23">
        <v>6.4</v>
      </c>
      <c r="Y631" s="23">
        <v>3.8</v>
      </c>
      <c r="Z631" s="23">
        <v>10.9</v>
      </c>
      <c r="AA631" s="23">
        <v>2.2000000000000002</v>
      </c>
      <c r="AB631" s="23">
        <v>1.5</v>
      </c>
      <c r="AC631" s="23">
        <v>3.5</v>
      </c>
      <c r="AD631" s="23">
        <v>5.3</v>
      </c>
      <c r="AE631" s="23">
        <v>1.5</v>
      </c>
      <c r="AF631" s="23">
        <v>11.9</v>
      </c>
      <c r="AG631" s="23">
        <v>20.5</v>
      </c>
      <c r="AH631" s="23">
        <v>18.5</v>
      </c>
      <c r="AI631" s="23">
        <v>24</v>
      </c>
      <c r="AJ631" s="23">
        <v>12.9</v>
      </c>
      <c r="AK631" s="23">
        <v>1.5</v>
      </c>
      <c r="AL631" s="23">
        <v>32.6</v>
      </c>
      <c r="AM631" s="23">
        <v>17.600000000000001</v>
      </c>
      <c r="AN631" s="23">
        <v>19.100000000000001</v>
      </c>
      <c r="AO631" s="23">
        <v>15.1</v>
      </c>
      <c r="AP631" s="23">
        <v>2.9</v>
      </c>
      <c r="AQ631" s="23">
        <v>1.8</v>
      </c>
      <c r="AR631" s="23">
        <v>4.7</v>
      </c>
      <c r="AS631" s="23">
        <v>88</v>
      </c>
      <c r="AT631" s="23">
        <v>84.2</v>
      </c>
      <c r="AU631" s="23">
        <v>94.8</v>
      </c>
    </row>
    <row r="632" spans="1:47" ht="15" x14ac:dyDescent="0.35">
      <c r="A632" s="13" t="s">
        <v>1748</v>
      </c>
      <c r="B632" s="45" t="s">
        <v>611</v>
      </c>
      <c r="C632" s="23">
        <v>11.5</v>
      </c>
      <c r="D632" s="23">
        <v>10.4</v>
      </c>
      <c r="E632" s="23">
        <v>12.7</v>
      </c>
      <c r="F632" s="23">
        <v>57.6</v>
      </c>
      <c r="G632" s="23">
        <v>50.8</v>
      </c>
      <c r="H632" s="23">
        <v>65.7</v>
      </c>
      <c r="I632" s="23">
        <v>1.4</v>
      </c>
      <c r="J632" s="23">
        <v>1.5</v>
      </c>
      <c r="K632" s="23">
        <v>1.3</v>
      </c>
      <c r="L632" s="23">
        <v>4.5</v>
      </c>
      <c r="M632" s="23">
        <v>4.3</v>
      </c>
      <c r="N632" s="23">
        <v>4.8</v>
      </c>
      <c r="O632" s="23">
        <v>36.9</v>
      </c>
      <c r="P632" s="23">
        <v>36.1</v>
      </c>
      <c r="Q632" s="23">
        <v>37.700000000000003</v>
      </c>
      <c r="R632" s="23">
        <v>8.1</v>
      </c>
      <c r="S632" s="23">
        <v>9.1999999999999993</v>
      </c>
      <c r="T632" s="23">
        <v>6.8</v>
      </c>
      <c r="U632" s="23">
        <v>3</v>
      </c>
      <c r="V632" s="23">
        <v>2.6</v>
      </c>
      <c r="W632" s="23">
        <v>3.5</v>
      </c>
      <c r="X632" s="23">
        <v>4.3</v>
      </c>
      <c r="Y632" s="23">
        <v>3.3</v>
      </c>
      <c r="Z632" s="23">
        <v>5.6</v>
      </c>
      <c r="AA632" s="23">
        <v>1.2</v>
      </c>
      <c r="AB632" s="23">
        <v>1.2</v>
      </c>
      <c r="AC632" s="23">
        <v>1.3</v>
      </c>
      <c r="AD632" s="23">
        <v>8.6999999999999993</v>
      </c>
      <c r="AE632" s="23">
        <v>5.8</v>
      </c>
      <c r="AF632" s="23">
        <v>12.3</v>
      </c>
      <c r="AG632" s="23">
        <v>15.4</v>
      </c>
      <c r="AH632" s="23">
        <v>12.7</v>
      </c>
      <c r="AI632" s="23">
        <v>18.8</v>
      </c>
      <c r="AJ632" s="23">
        <v>7.9</v>
      </c>
      <c r="AK632" s="23">
        <v>0.4</v>
      </c>
      <c r="AL632" s="23">
        <v>17.100000000000001</v>
      </c>
      <c r="AM632" s="23">
        <v>15.5</v>
      </c>
      <c r="AN632" s="23">
        <v>16.3</v>
      </c>
      <c r="AO632" s="23">
        <v>14.5</v>
      </c>
      <c r="AP632" s="23">
        <v>1.3</v>
      </c>
      <c r="AQ632" s="23">
        <v>0.7</v>
      </c>
      <c r="AR632" s="23">
        <v>2.1</v>
      </c>
      <c r="AS632" s="23">
        <v>83</v>
      </c>
      <c r="AT632" s="23">
        <v>82.1</v>
      </c>
      <c r="AU632" s="23">
        <v>84.1</v>
      </c>
    </row>
    <row r="633" spans="1:47" ht="15" x14ac:dyDescent="0.35">
      <c r="A633" s="13" t="s">
        <v>1749</v>
      </c>
      <c r="B633" s="45" t="s">
        <v>612</v>
      </c>
      <c r="C633" s="23">
        <v>16.3</v>
      </c>
      <c r="D633" s="23">
        <v>11.3</v>
      </c>
      <c r="E633" s="23">
        <v>17.5</v>
      </c>
      <c r="F633" s="23">
        <v>79.7</v>
      </c>
      <c r="G633" s="23">
        <v>57.7</v>
      </c>
      <c r="H633" s="23">
        <v>85.5</v>
      </c>
      <c r="I633" s="23">
        <v>2.1</v>
      </c>
      <c r="J633" s="23">
        <v>2.1</v>
      </c>
      <c r="K633" s="23">
        <v>2</v>
      </c>
      <c r="L633" s="23">
        <v>11</v>
      </c>
      <c r="M633" s="23">
        <v>10.9</v>
      </c>
      <c r="N633" s="23">
        <v>11</v>
      </c>
      <c r="O633" s="23">
        <v>47.6</v>
      </c>
      <c r="P633" s="23">
        <v>40</v>
      </c>
      <c r="Q633" s="23">
        <v>49.7</v>
      </c>
      <c r="R633" s="23">
        <v>8.1999999999999993</v>
      </c>
      <c r="S633" s="23">
        <v>15.3</v>
      </c>
      <c r="T633" s="23">
        <v>6.4</v>
      </c>
      <c r="U633" s="23">
        <v>31.6</v>
      </c>
      <c r="V633" s="23">
        <v>6.4</v>
      </c>
      <c r="W633" s="23">
        <v>38.200000000000003</v>
      </c>
      <c r="X633" s="23">
        <v>11.3</v>
      </c>
      <c r="Y633" s="23">
        <v>4.0999999999999996</v>
      </c>
      <c r="Z633" s="23">
        <v>13.2</v>
      </c>
      <c r="AA633" s="23">
        <v>1.7</v>
      </c>
      <c r="AB633" s="23">
        <v>4.3</v>
      </c>
      <c r="AC633" s="23">
        <v>1</v>
      </c>
      <c r="AD633" s="23">
        <v>11.1</v>
      </c>
      <c r="AE633" s="23">
        <v>3.5</v>
      </c>
      <c r="AF633" s="23">
        <v>13.1</v>
      </c>
      <c r="AG633" s="23">
        <v>31</v>
      </c>
      <c r="AH633" s="23">
        <v>21.1</v>
      </c>
      <c r="AI633" s="23">
        <v>33.6</v>
      </c>
      <c r="AJ633" s="23">
        <v>24.4</v>
      </c>
      <c r="AK633" s="23">
        <v>2.1</v>
      </c>
      <c r="AL633" s="23">
        <v>30.3</v>
      </c>
      <c r="AM633" s="23">
        <v>13.3</v>
      </c>
      <c r="AN633" s="23">
        <v>14.6</v>
      </c>
      <c r="AO633" s="23">
        <v>13</v>
      </c>
      <c r="AP633" s="23">
        <v>7.4</v>
      </c>
      <c r="AQ633" s="23">
        <v>3.1</v>
      </c>
      <c r="AR633" s="23">
        <v>8.6</v>
      </c>
      <c r="AS633" s="23">
        <v>94.8</v>
      </c>
      <c r="AT633" s="23">
        <v>88.2</v>
      </c>
      <c r="AU633" s="23">
        <v>96.5</v>
      </c>
    </row>
    <row r="634" spans="1:47" ht="15" x14ac:dyDescent="0.35">
      <c r="A634" s="13" t="s">
        <v>1750</v>
      </c>
      <c r="B634" s="45" t="s">
        <v>613</v>
      </c>
      <c r="C634" s="23">
        <v>13.9</v>
      </c>
      <c r="D634" s="23">
        <v>10</v>
      </c>
      <c r="E634" s="23">
        <v>16.2</v>
      </c>
      <c r="F634" s="23">
        <v>70.7</v>
      </c>
      <c r="G634" s="23">
        <v>52</v>
      </c>
      <c r="H634" s="23">
        <v>81.8</v>
      </c>
      <c r="I634" s="23">
        <v>1.7</v>
      </c>
      <c r="J634" s="23">
        <v>1.4</v>
      </c>
      <c r="K634" s="23">
        <v>1.8</v>
      </c>
      <c r="L634" s="23">
        <v>7.9</v>
      </c>
      <c r="M634" s="23">
        <v>10.1</v>
      </c>
      <c r="N634" s="23">
        <v>6.6</v>
      </c>
      <c r="O634" s="23">
        <v>34.1</v>
      </c>
      <c r="P634" s="23">
        <v>31.7</v>
      </c>
      <c r="Q634" s="23">
        <v>35.5</v>
      </c>
      <c r="R634" s="23">
        <v>7.6</v>
      </c>
      <c r="S634" s="23">
        <v>12.1</v>
      </c>
      <c r="T634" s="23">
        <v>5</v>
      </c>
      <c r="U634" s="23">
        <v>11.9</v>
      </c>
      <c r="V634" s="23">
        <v>2.5</v>
      </c>
      <c r="W634" s="23">
        <v>17.5</v>
      </c>
      <c r="X634" s="23">
        <v>6.1</v>
      </c>
      <c r="Y634" s="23">
        <v>2.8</v>
      </c>
      <c r="Z634" s="23">
        <v>8</v>
      </c>
      <c r="AA634" s="23">
        <v>1</v>
      </c>
      <c r="AB634" s="23">
        <v>1.3</v>
      </c>
      <c r="AC634" s="23">
        <v>0.8</v>
      </c>
      <c r="AD634" s="23">
        <v>11</v>
      </c>
      <c r="AE634" s="23">
        <v>2.5</v>
      </c>
      <c r="AF634" s="23">
        <v>16</v>
      </c>
      <c r="AG634" s="23">
        <v>19.399999999999999</v>
      </c>
      <c r="AH634" s="23">
        <v>15.7</v>
      </c>
      <c r="AI634" s="23">
        <v>21.6</v>
      </c>
      <c r="AJ634" s="23">
        <v>16.7</v>
      </c>
      <c r="AK634" s="23">
        <v>0.7</v>
      </c>
      <c r="AL634" s="23">
        <v>26.2</v>
      </c>
      <c r="AM634" s="23">
        <v>12.5</v>
      </c>
      <c r="AN634" s="23">
        <v>14.6</v>
      </c>
      <c r="AO634" s="23">
        <v>11.3</v>
      </c>
      <c r="AP634" s="23">
        <v>3.1</v>
      </c>
      <c r="AQ634" s="23">
        <v>1</v>
      </c>
      <c r="AR634" s="23">
        <v>4.4000000000000004</v>
      </c>
      <c r="AS634" s="23">
        <v>92.6</v>
      </c>
      <c r="AT634" s="23">
        <v>87.4</v>
      </c>
      <c r="AU634" s="23">
        <v>95.7</v>
      </c>
    </row>
    <row r="635" spans="1:47" ht="15" x14ac:dyDescent="0.35">
      <c r="A635" s="13" t="s">
        <v>1751</v>
      </c>
      <c r="B635" s="45" t="s">
        <v>282</v>
      </c>
      <c r="C635" s="23">
        <v>15.5</v>
      </c>
      <c r="D635" s="23">
        <v>11.4</v>
      </c>
      <c r="E635" s="23">
        <v>17.100000000000001</v>
      </c>
      <c r="F635" s="23">
        <v>75.8</v>
      </c>
      <c r="G635" s="23">
        <v>56.5</v>
      </c>
      <c r="H635" s="23">
        <v>83.1</v>
      </c>
      <c r="I635" s="23">
        <v>2.9</v>
      </c>
      <c r="J635" s="23">
        <v>1.2</v>
      </c>
      <c r="K635" s="23">
        <v>3.5</v>
      </c>
      <c r="L635" s="23">
        <v>10.1</v>
      </c>
      <c r="M635" s="23">
        <v>6.1</v>
      </c>
      <c r="N635" s="23">
        <v>11.5</v>
      </c>
      <c r="O635" s="23">
        <v>34</v>
      </c>
      <c r="P635" s="23">
        <v>34.5</v>
      </c>
      <c r="Q635" s="23">
        <v>33.700000000000003</v>
      </c>
      <c r="R635" s="23">
        <v>11.2</v>
      </c>
      <c r="S635" s="23">
        <v>13.6</v>
      </c>
      <c r="T635" s="23">
        <v>10.3</v>
      </c>
      <c r="U635" s="23">
        <v>24.5</v>
      </c>
      <c r="V635" s="23">
        <v>4.7</v>
      </c>
      <c r="W635" s="23">
        <v>31.9</v>
      </c>
      <c r="X635" s="23">
        <v>7.3</v>
      </c>
      <c r="Y635" s="23">
        <v>3.1</v>
      </c>
      <c r="Z635" s="23">
        <v>8.9</v>
      </c>
      <c r="AA635" s="23">
        <v>4.5</v>
      </c>
      <c r="AB635" s="23">
        <v>1.8</v>
      </c>
      <c r="AC635" s="23">
        <v>5.5</v>
      </c>
      <c r="AD635" s="23">
        <v>34.4</v>
      </c>
      <c r="AE635" s="23">
        <v>3.8</v>
      </c>
      <c r="AF635" s="23">
        <v>45.8</v>
      </c>
      <c r="AG635" s="23">
        <v>21.1</v>
      </c>
      <c r="AH635" s="23">
        <v>18.100000000000001</v>
      </c>
      <c r="AI635" s="23">
        <v>22.2</v>
      </c>
      <c r="AJ635" s="23">
        <v>49.9</v>
      </c>
      <c r="AK635" s="23">
        <v>2.7</v>
      </c>
      <c r="AL635" s="23">
        <v>67.599999999999994</v>
      </c>
      <c r="AM635" s="23">
        <v>12.3</v>
      </c>
      <c r="AN635" s="23">
        <v>13.3</v>
      </c>
      <c r="AO635" s="23">
        <v>11.9</v>
      </c>
      <c r="AP635" s="23">
        <v>4.9000000000000004</v>
      </c>
      <c r="AQ635" s="23">
        <v>1.9</v>
      </c>
      <c r="AR635" s="23">
        <v>6</v>
      </c>
      <c r="AS635" s="23">
        <v>92.6</v>
      </c>
      <c r="AT635" s="23">
        <v>86.1</v>
      </c>
      <c r="AU635" s="23">
        <v>95</v>
      </c>
    </row>
    <row r="636" spans="1:47" ht="15" x14ac:dyDescent="0.35">
      <c r="A636" s="13" t="s">
        <v>1752</v>
      </c>
      <c r="B636" s="45" t="s">
        <v>614</v>
      </c>
      <c r="C636" s="23">
        <v>12.4</v>
      </c>
      <c r="D636" s="23">
        <v>8.6</v>
      </c>
      <c r="E636" s="23">
        <v>13.6</v>
      </c>
      <c r="F636" s="23">
        <v>74.900000000000006</v>
      </c>
      <c r="G636" s="23">
        <v>56</v>
      </c>
      <c r="H636" s="23">
        <v>80.7</v>
      </c>
      <c r="I636" s="23">
        <v>2</v>
      </c>
      <c r="J636" s="23">
        <v>1.3</v>
      </c>
      <c r="K636" s="23">
        <v>2.2000000000000002</v>
      </c>
      <c r="L636" s="23">
        <v>1.8</v>
      </c>
      <c r="M636" s="23">
        <v>3.4</v>
      </c>
      <c r="N636" s="23">
        <v>1.3</v>
      </c>
      <c r="O636" s="23">
        <v>36.799999999999997</v>
      </c>
      <c r="P636" s="23">
        <v>32.799999999999997</v>
      </c>
      <c r="Q636" s="23">
        <v>38</v>
      </c>
      <c r="R636" s="23">
        <v>5.9</v>
      </c>
      <c r="S636" s="23">
        <v>11.5</v>
      </c>
      <c r="T636" s="23">
        <v>4.2</v>
      </c>
      <c r="U636" s="23">
        <v>26.7</v>
      </c>
      <c r="V636" s="23">
        <v>2.8</v>
      </c>
      <c r="W636" s="23">
        <v>34.1</v>
      </c>
      <c r="X636" s="23">
        <v>7</v>
      </c>
      <c r="Y636" s="23">
        <v>3.7</v>
      </c>
      <c r="Z636" s="23">
        <v>8</v>
      </c>
      <c r="AA636" s="23">
        <v>2.8</v>
      </c>
      <c r="AB636" s="23">
        <v>3.9</v>
      </c>
      <c r="AC636" s="23">
        <v>2.5</v>
      </c>
      <c r="AD636" s="23">
        <v>22.1</v>
      </c>
      <c r="AE636" s="23">
        <v>2.4</v>
      </c>
      <c r="AF636" s="23">
        <v>28.2</v>
      </c>
      <c r="AG636" s="23">
        <v>19.8</v>
      </c>
      <c r="AH636" s="23">
        <v>17.7</v>
      </c>
      <c r="AI636" s="23">
        <v>20.5</v>
      </c>
      <c r="AJ636" s="23">
        <v>33.9</v>
      </c>
      <c r="AK636" s="23">
        <v>0.7</v>
      </c>
      <c r="AL636" s="23">
        <v>44.2</v>
      </c>
      <c r="AM636" s="23">
        <v>11.2</v>
      </c>
      <c r="AN636" s="23">
        <v>14.2</v>
      </c>
      <c r="AO636" s="23">
        <v>10.3</v>
      </c>
      <c r="AP636" s="23">
        <v>3.9</v>
      </c>
      <c r="AQ636" s="23">
        <v>3.2</v>
      </c>
      <c r="AR636" s="23">
        <v>4.0999999999999996</v>
      </c>
      <c r="AS636" s="23">
        <v>94.6</v>
      </c>
      <c r="AT636" s="23">
        <v>87.5</v>
      </c>
      <c r="AU636" s="23">
        <v>96.8</v>
      </c>
    </row>
    <row r="637" spans="1:47" ht="15" x14ac:dyDescent="0.35">
      <c r="A637" s="13" t="s">
        <v>1753</v>
      </c>
      <c r="B637" s="45" t="s">
        <v>615</v>
      </c>
      <c r="C637" s="23">
        <v>12.9</v>
      </c>
      <c r="D637" s="23">
        <v>12.1</v>
      </c>
      <c r="E637" s="23">
        <v>13.3</v>
      </c>
      <c r="F637" s="23">
        <v>74.8</v>
      </c>
      <c r="G637" s="23">
        <v>59</v>
      </c>
      <c r="H637" s="23">
        <v>82.8</v>
      </c>
      <c r="I637" s="23">
        <v>1.9</v>
      </c>
      <c r="J637" s="23">
        <v>1.6</v>
      </c>
      <c r="K637" s="23">
        <v>2</v>
      </c>
      <c r="L637" s="23">
        <v>8.1</v>
      </c>
      <c r="M637" s="23">
        <v>3.8</v>
      </c>
      <c r="N637" s="23">
        <v>10.4</v>
      </c>
      <c r="O637" s="23">
        <v>47.8</v>
      </c>
      <c r="P637" s="23">
        <v>46.8</v>
      </c>
      <c r="Q637" s="23">
        <v>48.3</v>
      </c>
      <c r="R637" s="23">
        <v>7.8</v>
      </c>
      <c r="S637" s="23">
        <v>10.1</v>
      </c>
      <c r="T637" s="23">
        <v>6.7</v>
      </c>
      <c r="U637" s="23">
        <v>24.6</v>
      </c>
      <c r="V637" s="23">
        <v>1.1000000000000001</v>
      </c>
      <c r="W637" s="23">
        <v>36.5</v>
      </c>
      <c r="X637" s="23">
        <v>6.6</v>
      </c>
      <c r="Y637" s="23">
        <v>3.8</v>
      </c>
      <c r="Z637" s="23">
        <v>8.1</v>
      </c>
      <c r="AA637" s="23">
        <v>8.4</v>
      </c>
      <c r="AB637" s="23">
        <v>4</v>
      </c>
      <c r="AC637" s="23">
        <v>10.5</v>
      </c>
      <c r="AD637" s="23">
        <v>13.2</v>
      </c>
      <c r="AE637" s="23">
        <v>2</v>
      </c>
      <c r="AF637" s="23">
        <v>18.899999999999999</v>
      </c>
      <c r="AG637" s="23">
        <v>22.4</v>
      </c>
      <c r="AH637" s="23">
        <v>16.3</v>
      </c>
      <c r="AI637" s="23">
        <v>25.5</v>
      </c>
      <c r="AJ637" s="23">
        <v>19.600000000000001</v>
      </c>
      <c r="AK637" s="23">
        <v>0.8</v>
      </c>
      <c r="AL637" s="23">
        <v>29.1</v>
      </c>
      <c r="AM637" s="23">
        <v>12.9</v>
      </c>
      <c r="AN637" s="23">
        <v>13.3</v>
      </c>
      <c r="AO637" s="23">
        <v>12.8</v>
      </c>
      <c r="AP637" s="23">
        <v>3.1</v>
      </c>
      <c r="AQ637" s="23">
        <v>1</v>
      </c>
      <c r="AR637" s="23">
        <v>4.0999999999999996</v>
      </c>
      <c r="AS637" s="23">
        <v>93.6</v>
      </c>
      <c r="AT637" s="23">
        <v>89.5</v>
      </c>
      <c r="AU637" s="23">
        <v>95.8</v>
      </c>
    </row>
    <row r="638" spans="1:47" ht="15" x14ac:dyDescent="0.35">
      <c r="A638" s="13" t="s">
        <v>1754</v>
      </c>
      <c r="B638" s="45" t="s">
        <v>616</v>
      </c>
      <c r="C638" s="23">
        <v>12.3</v>
      </c>
      <c r="D638" s="23">
        <v>11.6</v>
      </c>
      <c r="E638" s="23">
        <v>13</v>
      </c>
      <c r="F638" s="23">
        <v>64.2</v>
      </c>
      <c r="G638" s="23">
        <v>53.5</v>
      </c>
      <c r="H638" s="23">
        <v>76.900000000000006</v>
      </c>
      <c r="I638" s="23">
        <v>0.9</v>
      </c>
      <c r="J638" s="23">
        <v>0.9</v>
      </c>
      <c r="K638" s="23">
        <v>1</v>
      </c>
      <c r="L638" s="23">
        <v>13.5</v>
      </c>
      <c r="M638" s="23">
        <v>9.3000000000000007</v>
      </c>
      <c r="N638" s="23">
        <v>18.399999999999999</v>
      </c>
      <c r="O638" s="23">
        <v>43.4</v>
      </c>
      <c r="P638" s="23">
        <v>43.7</v>
      </c>
      <c r="Q638" s="23">
        <v>43</v>
      </c>
      <c r="R638" s="23">
        <v>10.7</v>
      </c>
      <c r="S638" s="23">
        <v>13.6</v>
      </c>
      <c r="T638" s="23">
        <v>7.4</v>
      </c>
      <c r="U638" s="23">
        <v>6.6</v>
      </c>
      <c r="V638" s="23">
        <v>1.6</v>
      </c>
      <c r="W638" s="23">
        <v>12.5</v>
      </c>
      <c r="X638" s="23">
        <v>3</v>
      </c>
      <c r="Y638" s="23">
        <v>2.1</v>
      </c>
      <c r="Z638" s="23">
        <v>4.0999999999999996</v>
      </c>
      <c r="AA638" s="23">
        <v>0.7</v>
      </c>
      <c r="AB638" s="23">
        <v>0.4</v>
      </c>
      <c r="AC638" s="23">
        <v>1.1000000000000001</v>
      </c>
      <c r="AD638" s="23">
        <v>7.4</v>
      </c>
      <c r="AE638" s="23">
        <v>1.9</v>
      </c>
      <c r="AF638" s="23">
        <v>13.9</v>
      </c>
      <c r="AG638" s="23">
        <v>17.3</v>
      </c>
      <c r="AH638" s="23">
        <v>13.5</v>
      </c>
      <c r="AI638" s="23">
        <v>21.9</v>
      </c>
      <c r="AJ638" s="23">
        <v>15.6</v>
      </c>
      <c r="AK638" s="23">
        <v>0.5</v>
      </c>
      <c r="AL638" s="23">
        <v>33.700000000000003</v>
      </c>
      <c r="AM638" s="23">
        <v>14.2</v>
      </c>
      <c r="AN638" s="23">
        <v>13.9</v>
      </c>
      <c r="AO638" s="23">
        <v>14.6</v>
      </c>
      <c r="AP638" s="23">
        <v>2</v>
      </c>
      <c r="AQ638" s="23">
        <v>1.1000000000000001</v>
      </c>
      <c r="AR638" s="23">
        <v>2.9</v>
      </c>
      <c r="AS638" s="23">
        <v>84.9</v>
      </c>
      <c r="AT638" s="23">
        <v>81.900000000000006</v>
      </c>
      <c r="AU638" s="23">
        <v>88.5</v>
      </c>
    </row>
    <row r="639" spans="1:47" ht="15" x14ac:dyDescent="0.35">
      <c r="A639" s="13" t="s">
        <v>1755</v>
      </c>
      <c r="B639" s="45" t="s">
        <v>617</v>
      </c>
      <c r="C639" s="23">
        <v>19.899999999999999</v>
      </c>
      <c r="D639" s="23">
        <v>20.7</v>
      </c>
      <c r="E639" s="23">
        <v>19.100000000000001</v>
      </c>
      <c r="F639" s="23">
        <v>77.8</v>
      </c>
      <c r="G639" s="23">
        <v>69.3</v>
      </c>
      <c r="H639" s="23">
        <v>86.3</v>
      </c>
      <c r="I639" s="23">
        <v>1.3</v>
      </c>
      <c r="J639" s="23">
        <v>0.9</v>
      </c>
      <c r="K639" s="23">
        <v>1.7</v>
      </c>
      <c r="L639" s="23">
        <v>0.8</v>
      </c>
      <c r="M639" s="23">
        <v>1.2</v>
      </c>
      <c r="N639" s="23">
        <v>0.5</v>
      </c>
      <c r="O639" s="23">
        <v>44.2</v>
      </c>
      <c r="P639" s="23">
        <v>53.9</v>
      </c>
      <c r="Q639" s="23">
        <v>34.6</v>
      </c>
      <c r="R639" s="23">
        <v>11.5</v>
      </c>
      <c r="S639" s="23">
        <v>17.2</v>
      </c>
      <c r="T639" s="23">
        <v>5.8</v>
      </c>
      <c r="U639" s="23">
        <v>13</v>
      </c>
      <c r="V639" s="23">
        <v>2.1</v>
      </c>
      <c r="W639" s="23">
        <v>24</v>
      </c>
      <c r="X639" s="23">
        <v>5.8</v>
      </c>
      <c r="Y639" s="23">
        <v>4.4000000000000004</v>
      </c>
      <c r="Z639" s="23">
        <v>7.2</v>
      </c>
      <c r="AA639" s="23">
        <v>1.2</v>
      </c>
      <c r="AB639" s="23">
        <v>1.7</v>
      </c>
      <c r="AC639" s="23">
        <v>0.7</v>
      </c>
      <c r="AD639" s="23">
        <v>16.3</v>
      </c>
      <c r="AE639" s="23">
        <v>7.2</v>
      </c>
      <c r="AF639" s="23">
        <v>25.5</v>
      </c>
      <c r="AG639" s="23">
        <v>18.5</v>
      </c>
      <c r="AH639" s="23">
        <v>18.399999999999999</v>
      </c>
      <c r="AI639" s="23">
        <v>18.600000000000001</v>
      </c>
      <c r="AJ639" s="23">
        <v>18.3</v>
      </c>
      <c r="AK639" s="23">
        <v>1.1000000000000001</v>
      </c>
      <c r="AL639" s="23">
        <v>35.6</v>
      </c>
      <c r="AM639" s="23">
        <v>14.2</v>
      </c>
      <c r="AN639" s="23">
        <v>16.5</v>
      </c>
      <c r="AO639" s="23">
        <v>12</v>
      </c>
      <c r="AP639" s="23">
        <v>2.8</v>
      </c>
      <c r="AQ639" s="23">
        <v>1.5</v>
      </c>
      <c r="AR639" s="23">
        <v>4.0999999999999996</v>
      </c>
      <c r="AS639" s="23">
        <v>92.5</v>
      </c>
      <c r="AT639" s="23">
        <v>88.6</v>
      </c>
      <c r="AU639" s="23">
        <v>96.4</v>
      </c>
    </row>
    <row r="640" spans="1:47" ht="15" x14ac:dyDescent="0.35">
      <c r="A640" s="13" t="s">
        <v>1756</v>
      </c>
      <c r="B640" s="45" t="s">
        <v>618</v>
      </c>
      <c r="C640" s="23">
        <v>17</v>
      </c>
      <c r="D640" s="23">
        <v>14.5</v>
      </c>
      <c r="E640" s="23">
        <v>20.100000000000001</v>
      </c>
      <c r="F640" s="23">
        <v>74.5</v>
      </c>
      <c r="G640" s="23">
        <v>64.8</v>
      </c>
      <c r="H640" s="23">
        <v>86.8</v>
      </c>
      <c r="I640" s="23">
        <v>3.7</v>
      </c>
      <c r="J640" s="23">
        <v>0.8</v>
      </c>
      <c r="K640" s="23">
        <v>7.4</v>
      </c>
      <c r="L640" s="23">
        <v>3.1</v>
      </c>
      <c r="M640" s="23">
        <v>0.8</v>
      </c>
      <c r="N640" s="23">
        <v>6.1</v>
      </c>
      <c r="O640" s="23">
        <v>34.6</v>
      </c>
      <c r="P640" s="23">
        <v>31.8</v>
      </c>
      <c r="Q640" s="23">
        <v>38.1</v>
      </c>
      <c r="R640" s="23">
        <v>11.2</v>
      </c>
      <c r="S640" s="23">
        <v>13.2</v>
      </c>
      <c r="T640" s="23">
        <v>8.6999999999999993</v>
      </c>
      <c r="U640" s="23">
        <v>9.4</v>
      </c>
      <c r="V640" s="23">
        <v>1.1000000000000001</v>
      </c>
      <c r="W640" s="23">
        <v>19.899999999999999</v>
      </c>
      <c r="X640" s="23">
        <v>5.3</v>
      </c>
      <c r="Y640" s="23">
        <v>3</v>
      </c>
      <c r="Z640" s="23">
        <v>8.1999999999999993</v>
      </c>
      <c r="AA640" s="23">
        <v>0.6</v>
      </c>
      <c r="AB640" s="23">
        <v>0.2</v>
      </c>
      <c r="AC640" s="23">
        <v>1.1000000000000001</v>
      </c>
      <c r="AD640" s="23">
        <v>8.9</v>
      </c>
      <c r="AE640" s="23">
        <v>1</v>
      </c>
      <c r="AF640" s="23">
        <v>19</v>
      </c>
      <c r="AG640" s="23">
        <v>21</v>
      </c>
      <c r="AH640" s="23">
        <v>17.5</v>
      </c>
      <c r="AI640" s="23">
        <v>25.3</v>
      </c>
      <c r="AJ640" s="23">
        <v>33</v>
      </c>
      <c r="AK640" s="23">
        <v>1.1000000000000001</v>
      </c>
      <c r="AL640" s="23">
        <v>73.400000000000006</v>
      </c>
      <c r="AM640" s="23">
        <v>11</v>
      </c>
      <c r="AN640" s="23">
        <v>12.1</v>
      </c>
      <c r="AO640" s="23">
        <v>9.6</v>
      </c>
      <c r="AP640" s="23">
        <v>3.8</v>
      </c>
      <c r="AQ640" s="23">
        <v>2.4</v>
      </c>
      <c r="AR640" s="23">
        <v>5.6</v>
      </c>
      <c r="AS640" s="23">
        <v>89.7</v>
      </c>
      <c r="AT640" s="23">
        <v>86.1</v>
      </c>
      <c r="AU640" s="23">
        <v>94.2</v>
      </c>
    </row>
    <row r="641" spans="1:47" ht="15" x14ac:dyDescent="0.35">
      <c r="A641" s="13" t="s">
        <v>1757</v>
      </c>
      <c r="B641" s="45" t="s">
        <v>619</v>
      </c>
      <c r="C641" s="23">
        <v>13.5</v>
      </c>
      <c r="D641" s="23">
        <v>10.9</v>
      </c>
      <c r="E641" s="23">
        <v>15.1</v>
      </c>
      <c r="F641" s="23">
        <v>70.2</v>
      </c>
      <c r="G641" s="23">
        <v>55.5</v>
      </c>
      <c r="H641" s="23">
        <v>79</v>
      </c>
      <c r="I641" s="23">
        <v>1.1000000000000001</v>
      </c>
      <c r="J641" s="23">
        <v>1.6</v>
      </c>
      <c r="K641" s="23">
        <v>0.9</v>
      </c>
      <c r="L641" s="23">
        <v>7.8</v>
      </c>
      <c r="M641" s="23">
        <v>4</v>
      </c>
      <c r="N641" s="23">
        <v>10.1</v>
      </c>
      <c r="O641" s="23">
        <v>41.1</v>
      </c>
      <c r="P641" s="23">
        <v>36.9</v>
      </c>
      <c r="Q641" s="23">
        <v>43.6</v>
      </c>
      <c r="R641" s="23">
        <v>9</v>
      </c>
      <c r="S641" s="23">
        <v>13.5</v>
      </c>
      <c r="T641" s="23">
        <v>6.3</v>
      </c>
      <c r="U641" s="23">
        <v>32.5</v>
      </c>
      <c r="V641" s="23">
        <v>1.2</v>
      </c>
      <c r="W641" s="23">
        <v>51</v>
      </c>
      <c r="X641" s="23">
        <v>5</v>
      </c>
      <c r="Y641" s="23">
        <v>2.8</v>
      </c>
      <c r="Z641" s="23">
        <v>6.3</v>
      </c>
      <c r="AA641" s="23">
        <v>4.2</v>
      </c>
      <c r="AB641" s="23">
        <v>2.5</v>
      </c>
      <c r="AC641" s="23">
        <v>5.2</v>
      </c>
      <c r="AD641" s="23">
        <v>6.6</v>
      </c>
      <c r="AE641" s="23">
        <v>2.7</v>
      </c>
      <c r="AF641" s="23">
        <v>8.9</v>
      </c>
      <c r="AG641" s="23">
        <v>18.600000000000001</v>
      </c>
      <c r="AH641" s="23">
        <v>15.6</v>
      </c>
      <c r="AI641" s="23">
        <v>20.399999999999999</v>
      </c>
      <c r="AJ641" s="23">
        <v>11.9</v>
      </c>
      <c r="AK641" s="23">
        <v>0.9</v>
      </c>
      <c r="AL641" s="23">
        <v>18.5</v>
      </c>
      <c r="AM641" s="23">
        <v>12.9</v>
      </c>
      <c r="AN641" s="23">
        <v>14.6</v>
      </c>
      <c r="AO641" s="23">
        <v>12</v>
      </c>
      <c r="AP641" s="23">
        <v>3.2</v>
      </c>
      <c r="AQ641" s="23">
        <v>1.6</v>
      </c>
      <c r="AR641" s="23">
        <v>4.0999999999999996</v>
      </c>
      <c r="AS641" s="23">
        <v>91.7</v>
      </c>
      <c r="AT641" s="23">
        <v>88</v>
      </c>
      <c r="AU641" s="23">
        <v>93.9</v>
      </c>
    </row>
    <row r="642" spans="1:47" ht="15" x14ac:dyDescent="0.35">
      <c r="A642" s="13" t="s">
        <v>1758</v>
      </c>
      <c r="B642" s="45" t="s">
        <v>620</v>
      </c>
      <c r="C642" s="23">
        <v>18.399999999999999</v>
      </c>
      <c r="D642" s="23">
        <v>16.600000000000001</v>
      </c>
      <c r="E642" s="23">
        <v>19.399999999999999</v>
      </c>
      <c r="F642" s="23">
        <v>73.7</v>
      </c>
      <c r="G642" s="23">
        <v>67.8</v>
      </c>
      <c r="H642" s="23">
        <v>76.8</v>
      </c>
      <c r="I642" s="23">
        <v>1.3</v>
      </c>
      <c r="J642" s="23">
        <v>1.5</v>
      </c>
      <c r="K642" s="23">
        <v>1.2</v>
      </c>
      <c r="L642" s="23">
        <v>6.8</v>
      </c>
      <c r="M642" s="23">
        <v>3.8</v>
      </c>
      <c r="N642" s="23">
        <v>8.4</v>
      </c>
      <c r="O642" s="23">
        <v>46.5</v>
      </c>
      <c r="P642" s="23">
        <v>46.8</v>
      </c>
      <c r="Q642" s="23">
        <v>46.3</v>
      </c>
      <c r="R642" s="23">
        <v>13.1</v>
      </c>
      <c r="S642" s="23">
        <v>20.5</v>
      </c>
      <c r="T642" s="23">
        <v>9.1999999999999993</v>
      </c>
      <c r="U642" s="23">
        <v>13.5</v>
      </c>
      <c r="V642" s="23">
        <v>4.3</v>
      </c>
      <c r="W642" s="23">
        <v>18.399999999999999</v>
      </c>
      <c r="X642" s="23">
        <v>2.7</v>
      </c>
      <c r="Y642" s="23">
        <v>2.2000000000000002</v>
      </c>
      <c r="Z642" s="23">
        <v>3</v>
      </c>
      <c r="AA642" s="23">
        <v>1.7</v>
      </c>
      <c r="AB642" s="23">
        <v>1.3</v>
      </c>
      <c r="AC642" s="23">
        <v>2</v>
      </c>
      <c r="AD642" s="23">
        <v>12.5</v>
      </c>
      <c r="AE642" s="23">
        <v>6.8</v>
      </c>
      <c r="AF642" s="23">
        <v>15.7</v>
      </c>
      <c r="AG642" s="23">
        <v>15.3</v>
      </c>
      <c r="AH642" s="23">
        <v>14.4</v>
      </c>
      <c r="AI642" s="23">
        <v>15.8</v>
      </c>
      <c r="AJ642" s="23">
        <v>11.2</v>
      </c>
      <c r="AK642" s="23">
        <v>1.7</v>
      </c>
      <c r="AL642" s="23">
        <v>16.3</v>
      </c>
      <c r="AM642" s="23">
        <v>11.7</v>
      </c>
      <c r="AN642" s="23">
        <v>12.2</v>
      </c>
      <c r="AO642" s="23">
        <v>11.5</v>
      </c>
      <c r="AP642" s="23">
        <v>1.3</v>
      </c>
      <c r="AQ642" s="23">
        <v>0.2</v>
      </c>
      <c r="AR642" s="23">
        <v>1.8</v>
      </c>
      <c r="AS642" s="23">
        <v>87.5</v>
      </c>
      <c r="AT642" s="23">
        <v>88.9</v>
      </c>
      <c r="AU642" s="23">
        <v>86.8</v>
      </c>
    </row>
    <row r="643" spans="1:47" ht="15" x14ac:dyDescent="0.35">
      <c r="A643" s="13" t="s">
        <v>1759</v>
      </c>
      <c r="B643" s="45" t="s">
        <v>621</v>
      </c>
      <c r="C643" s="23">
        <v>14.5</v>
      </c>
      <c r="D643" s="23">
        <v>12.3</v>
      </c>
      <c r="E643" s="23">
        <v>25.3</v>
      </c>
      <c r="F643" s="23">
        <v>60.5</v>
      </c>
      <c r="G643" s="23">
        <v>56.8</v>
      </c>
      <c r="H643" s="23">
        <v>78.7</v>
      </c>
      <c r="I643" s="23">
        <v>1.6</v>
      </c>
      <c r="J643" s="23">
        <v>1.4</v>
      </c>
      <c r="K643" s="23">
        <v>2.5</v>
      </c>
      <c r="L643" s="23">
        <v>1.7</v>
      </c>
      <c r="M643" s="23">
        <v>1.7</v>
      </c>
      <c r="N643" s="23">
        <v>1.3</v>
      </c>
      <c r="O643" s="23">
        <v>43.3</v>
      </c>
      <c r="P643" s="23">
        <v>47</v>
      </c>
      <c r="Q643" s="23">
        <v>25.1</v>
      </c>
      <c r="R643" s="23">
        <v>7</v>
      </c>
      <c r="S643" s="23">
        <v>7.3</v>
      </c>
      <c r="T643" s="23">
        <v>5.5</v>
      </c>
      <c r="U643" s="23">
        <v>3.3</v>
      </c>
      <c r="V643" s="23">
        <v>0.7</v>
      </c>
      <c r="W643" s="23">
        <v>15.8</v>
      </c>
      <c r="X643" s="23">
        <v>2.2999999999999998</v>
      </c>
      <c r="Y643" s="23">
        <v>2</v>
      </c>
      <c r="Z643" s="23">
        <v>4</v>
      </c>
      <c r="AA643" s="23">
        <v>2.5</v>
      </c>
      <c r="AB643" s="23">
        <v>2.5</v>
      </c>
      <c r="AC643" s="23">
        <v>2.5</v>
      </c>
      <c r="AD643" s="23">
        <v>2.7</v>
      </c>
      <c r="AE643" s="23">
        <v>1.4</v>
      </c>
      <c r="AF643" s="23">
        <v>9</v>
      </c>
      <c r="AG643" s="23">
        <v>9.6999999999999993</v>
      </c>
      <c r="AH643" s="23">
        <v>9</v>
      </c>
      <c r="AI643" s="23">
        <v>13</v>
      </c>
      <c r="AJ643" s="23">
        <v>10</v>
      </c>
      <c r="AK643" s="23">
        <v>0.5</v>
      </c>
      <c r="AL643" s="23">
        <v>56.4</v>
      </c>
      <c r="AM643" s="23">
        <v>14.2</v>
      </c>
      <c r="AN643" s="23">
        <v>13.6</v>
      </c>
      <c r="AO643" s="23">
        <v>17</v>
      </c>
      <c r="AP643" s="23">
        <v>0.7</v>
      </c>
      <c r="AQ643" s="23">
        <v>0.3</v>
      </c>
      <c r="AR643" s="23">
        <v>2.8</v>
      </c>
      <c r="AS643" s="23">
        <v>81.400000000000006</v>
      </c>
      <c r="AT643" s="23">
        <v>83</v>
      </c>
      <c r="AU643" s="23">
        <v>73.900000000000006</v>
      </c>
    </row>
    <row r="644" spans="1:47" ht="15" x14ac:dyDescent="0.35">
      <c r="A644" s="13" t="s">
        <v>1760</v>
      </c>
      <c r="B644" s="45" t="s">
        <v>622</v>
      </c>
      <c r="C644" s="23">
        <v>18.7</v>
      </c>
      <c r="D644" s="23">
        <v>9.1999999999999993</v>
      </c>
      <c r="E644" s="23">
        <v>41.4</v>
      </c>
      <c r="F644" s="23">
        <v>48.3</v>
      </c>
      <c r="G644" s="23">
        <v>36.4</v>
      </c>
      <c r="H644" s="23">
        <v>76.7</v>
      </c>
      <c r="I644" s="23">
        <v>4.9000000000000004</v>
      </c>
      <c r="J644" s="23">
        <v>3.5</v>
      </c>
      <c r="K644" s="23">
        <v>8.3000000000000007</v>
      </c>
      <c r="L644" s="23">
        <v>4.5</v>
      </c>
      <c r="M644" s="23">
        <v>4.5999999999999996</v>
      </c>
      <c r="N644" s="23">
        <v>4.0999999999999996</v>
      </c>
      <c r="O644" s="23">
        <v>45.2</v>
      </c>
      <c r="P644" s="23">
        <v>41.9</v>
      </c>
      <c r="Q644" s="23">
        <v>53</v>
      </c>
      <c r="R644" s="23">
        <v>25.1</v>
      </c>
      <c r="S644" s="23">
        <v>21.8</v>
      </c>
      <c r="T644" s="23">
        <v>33.200000000000003</v>
      </c>
      <c r="U644" s="23">
        <v>38</v>
      </c>
      <c r="V644" s="23">
        <v>24.3</v>
      </c>
      <c r="W644" s="23">
        <v>70.599999999999994</v>
      </c>
      <c r="X644" s="23">
        <v>7</v>
      </c>
      <c r="Y644" s="23">
        <v>5.8</v>
      </c>
      <c r="Z644" s="23">
        <v>9.9</v>
      </c>
      <c r="AA644" s="23">
        <v>14.1</v>
      </c>
      <c r="AB644" s="23">
        <v>9</v>
      </c>
      <c r="AC644" s="23">
        <v>26.2</v>
      </c>
      <c r="AD644" s="23">
        <v>26.6</v>
      </c>
      <c r="AE644" s="23">
        <v>10</v>
      </c>
      <c r="AF644" s="23">
        <v>66.2</v>
      </c>
      <c r="AG644" s="23">
        <v>23.7</v>
      </c>
      <c r="AH644" s="23">
        <v>19.399999999999999</v>
      </c>
      <c r="AI644" s="23">
        <v>33.799999999999997</v>
      </c>
      <c r="AJ644" s="23">
        <v>23.8</v>
      </c>
      <c r="AK644" s="23">
        <v>12</v>
      </c>
      <c r="AL644" s="23">
        <v>52.1</v>
      </c>
      <c r="AM644" s="23">
        <v>20.2</v>
      </c>
      <c r="AN644" s="23">
        <v>20.2</v>
      </c>
      <c r="AO644" s="23">
        <v>20.3</v>
      </c>
      <c r="AP644" s="23">
        <v>2</v>
      </c>
      <c r="AQ644" s="23">
        <v>1.3</v>
      </c>
      <c r="AR644" s="23">
        <v>3.6</v>
      </c>
      <c r="AS644" s="23">
        <v>89.3</v>
      </c>
      <c r="AT644" s="23">
        <v>88.4</v>
      </c>
      <c r="AU644" s="23">
        <v>91.4</v>
      </c>
    </row>
    <row r="645" spans="1:47" ht="15" x14ac:dyDescent="0.35">
      <c r="A645" s="13" t="s">
        <v>1761</v>
      </c>
      <c r="B645" s="45" t="s">
        <v>345</v>
      </c>
      <c r="C645" s="23">
        <v>19.5</v>
      </c>
      <c r="D645" s="23">
        <v>7.3</v>
      </c>
      <c r="E645" s="23">
        <v>37.299999999999997</v>
      </c>
      <c r="F645" s="23">
        <v>51.2</v>
      </c>
      <c r="G645" s="23">
        <v>34.6</v>
      </c>
      <c r="H645" s="23">
        <v>75.400000000000006</v>
      </c>
      <c r="I645" s="23">
        <v>5.7</v>
      </c>
      <c r="J645" s="23">
        <v>4.2</v>
      </c>
      <c r="K645" s="23">
        <v>7.9</v>
      </c>
      <c r="L645" s="23">
        <v>2.2999999999999998</v>
      </c>
      <c r="M645" s="23">
        <v>3.2</v>
      </c>
      <c r="N645" s="23">
        <v>1</v>
      </c>
      <c r="O645" s="23">
        <v>53</v>
      </c>
      <c r="P645" s="23">
        <v>41.1</v>
      </c>
      <c r="Q645" s="23">
        <v>70.5</v>
      </c>
      <c r="R645" s="23">
        <v>28.7</v>
      </c>
      <c r="S645" s="23">
        <v>21.8</v>
      </c>
      <c r="T645" s="23">
        <v>38.799999999999997</v>
      </c>
      <c r="U645" s="23">
        <v>38.5</v>
      </c>
      <c r="V645" s="23">
        <v>10.7</v>
      </c>
      <c r="W645" s="23">
        <v>79</v>
      </c>
      <c r="X645" s="23">
        <v>5.5</v>
      </c>
      <c r="Y645" s="23">
        <v>3.8</v>
      </c>
      <c r="Z645" s="23">
        <v>8</v>
      </c>
      <c r="AA645" s="23">
        <v>7.4</v>
      </c>
      <c r="AB645" s="23">
        <v>5.9</v>
      </c>
      <c r="AC645" s="23">
        <v>9.6</v>
      </c>
      <c r="AD645" s="23">
        <v>34.1</v>
      </c>
      <c r="AE645" s="23">
        <v>6.2</v>
      </c>
      <c r="AF645" s="23">
        <v>74.900000000000006</v>
      </c>
      <c r="AG645" s="23">
        <v>24.4</v>
      </c>
      <c r="AH645" s="23">
        <v>17.100000000000001</v>
      </c>
      <c r="AI645" s="23">
        <v>35</v>
      </c>
      <c r="AJ645" s="23">
        <v>21.6</v>
      </c>
      <c r="AK645" s="23">
        <v>10.6</v>
      </c>
      <c r="AL645" s="23">
        <v>37.6</v>
      </c>
      <c r="AM645" s="23">
        <v>26.7</v>
      </c>
      <c r="AN645" s="23">
        <v>24.7</v>
      </c>
      <c r="AO645" s="23">
        <v>29.5</v>
      </c>
      <c r="AP645" s="23">
        <v>0.9</v>
      </c>
      <c r="AQ645" s="23">
        <v>0.7</v>
      </c>
      <c r="AR645" s="23">
        <v>1.2</v>
      </c>
      <c r="AS645" s="23">
        <v>83.7</v>
      </c>
      <c r="AT645" s="23">
        <v>76.599999999999994</v>
      </c>
      <c r="AU645" s="23">
        <v>94.1</v>
      </c>
    </row>
    <row r="646" spans="1:47" ht="15" x14ac:dyDescent="0.35">
      <c r="A646" s="13" t="s">
        <v>1762</v>
      </c>
      <c r="B646" s="45" t="s">
        <v>623</v>
      </c>
      <c r="C646" s="23">
        <v>15</v>
      </c>
      <c r="D646" s="23">
        <v>10.8</v>
      </c>
      <c r="E646" s="23">
        <v>20.3</v>
      </c>
      <c r="F646" s="23">
        <v>48.8</v>
      </c>
      <c r="G646" s="23">
        <v>43.4</v>
      </c>
      <c r="H646" s="23">
        <v>55.3</v>
      </c>
      <c r="I646" s="23">
        <v>3.9</v>
      </c>
      <c r="J646" s="23">
        <v>3.8</v>
      </c>
      <c r="K646" s="23">
        <v>4</v>
      </c>
      <c r="L646" s="23">
        <v>1.9</v>
      </c>
      <c r="M646" s="23">
        <v>2.4</v>
      </c>
      <c r="N646" s="23">
        <v>1.4</v>
      </c>
      <c r="O646" s="23">
        <v>52.3</v>
      </c>
      <c r="P646" s="23">
        <v>53.4</v>
      </c>
      <c r="Q646" s="23">
        <v>50.9</v>
      </c>
      <c r="R646" s="23">
        <v>25.8</v>
      </c>
      <c r="S646" s="23">
        <v>25.6</v>
      </c>
      <c r="T646" s="23">
        <v>26.1</v>
      </c>
      <c r="U646" s="23">
        <v>24.4</v>
      </c>
      <c r="V646" s="23">
        <v>10.8</v>
      </c>
      <c r="W646" s="23">
        <v>40.9</v>
      </c>
      <c r="X646" s="23">
        <v>4.7</v>
      </c>
      <c r="Y646" s="23">
        <v>4.5999999999999996</v>
      </c>
      <c r="Z646" s="23">
        <v>4.9000000000000004</v>
      </c>
      <c r="AA646" s="23">
        <v>15.6</v>
      </c>
      <c r="AB646" s="23">
        <v>9.5</v>
      </c>
      <c r="AC646" s="23">
        <v>23.1</v>
      </c>
      <c r="AD646" s="23">
        <v>34.799999999999997</v>
      </c>
      <c r="AE646" s="23">
        <v>16.899999999999999</v>
      </c>
      <c r="AF646" s="23">
        <v>56.8</v>
      </c>
      <c r="AG646" s="23">
        <v>22.5</v>
      </c>
      <c r="AH646" s="23">
        <v>20.399999999999999</v>
      </c>
      <c r="AI646" s="23">
        <v>25.1</v>
      </c>
      <c r="AJ646" s="23">
        <v>31</v>
      </c>
      <c r="AK646" s="23">
        <v>18.7</v>
      </c>
      <c r="AL646" s="23">
        <v>46.1</v>
      </c>
      <c r="AM646" s="23">
        <v>24</v>
      </c>
      <c r="AN646" s="23">
        <v>23.4</v>
      </c>
      <c r="AO646" s="23">
        <v>24.7</v>
      </c>
      <c r="AP646" s="23">
        <v>1</v>
      </c>
      <c r="AQ646" s="23">
        <v>0.9</v>
      </c>
      <c r="AR646" s="23">
        <v>1.2</v>
      </c>
      <c r="AS646" s="23">
        <v>89.2</v>
      </c>
      <c r="AT646" s="23">
        <v>89.5</v>
      </c>
      <c r="AU646" s="23">
        <v>88.8</v>
      </c>
    </row>
    <row r="647" spans="1:47" ht="15" x14ac:dyDescent="0.35">
      <c r="A647" s="13" t="s">
        <v>1763</v>
      </c>
      <c r="B647" s="45" t="s">
        <v>624</v>
      </c>
      <c r="C647" s="23">
        <v>35.4</v>
      </c>
      <c r="D647" s="23">
        <v>17</v>
      </c>
      <c r="E647" s="23">
        <v>38.6</v>
      </c>
      <c r="F647" s="23">
        <v>70.400000000000006</v>
      </c>
      <c r="G647" s="23">
        <v>52.7</v>
      </c>
      <c r="H647" s="23">
        <v>73.400000000000006</v>
      </c>
      <c r="I647" s="23">
        <v>7.1</v>
      </c>
      <c r="J647" s="23">
        <v>3</v>
      </c>
      <c r="K647" s="23">
        <v>7.9</v>
      </c>
      <c r="L647" s="23">
        <v>4.5999999999999996</v>
      </c>
      <c r="M647" s="23">
        <v>1.2</v>
      </c>
      <c r="N647" s="23">
        <v>5.2</v>
      </c>
      <c r="O647" s="23">
        <v>53.5</v>
      </c>
      <c r="P647" s="23">
        <v>48.8</v>
      </c>
      <c r="Q647" s="23">
        <v>54.3</v>
      </c>
      <c r="R647" s="23">
        <v>32.6</v>
      </c>
      <c r="S647" s="23">
        <v>24.6</v>
      </c>
      <c r="T647" s="23">
        <v>33.9</v>
      </c>
      <c r="U647" s="23">
        <v>40.9</v>
      </c>
      <c r="V647" s="23">
        <v>31</v>
      </c>
      <c r="W647" s="23">
        <v>42.6</v>
      </c>
      <c r="X647" s="23">
        <v>18.100000000000001</v>
      </c>
      <c r="Y647" s="23">
        <v>6.5</v>
      </c>
      <c r="Z647" s="23">
        <v>20.100000000000001</v>
      </c>
      <c r="AA647" s="23">
        <v>13</v>
      </c>
      <c r="AB647" s="23">
        <v>14.1</v>
      </c>
      <c r="AC647" s="23">
        <v>12.8</v>
      </c>
      <c r="AD647" s="23">
        <v>41.2</v>
      </c>
      <c r="AE647" s="23">
        <v>17</v>
      </c>
      <c r="AF647" s="23">
        <v>45.3</v>
      </c>
      <c r="AG647" s="23">
        <v>37.799999999999997</v>
      </c>
      <c r="AH647" s="23">
        <v>28.1</v>
      </c>
      <c r="AI647" s="23">
        <v>39.4</v>
      </c>
      <c r="AJ647" s="23">
        <v>38</v>
      </c>
      <c r="AK647" s="23">
        <v>15.7</v>
      </c>
      <c r="AL647" s="23">
        <v>41.7</v>
      </c>
      <c r="AM647" s="23">
        <v>16.5</v>
      </c>
      <c r="AN647" s="23">
        <v>17.2</v>
      </c>
      <c r="AO647" s="23">
        <v>16.399999999999999</v>
      </c>
      <c r="AP647" s="23">
        <v>5.0999999999999996</v>
      </c>
      <c r="AQ647" s="23">
        <v>0.8</v>
      </c>
      <c r="AR647" s="23">
        <v>5.8</v>
      </c>
      <c r="AS647" s="23">
        <v>91</v>
      </c>
      <c r="AT647" s="23">
        <v>88.5</v>
      </c>
      <c r="AU647" s="23">
        <v>91.4</v>
      </c>
    </row>
    <row r="648" spans="1:47" ht="15" x14ac:dyDescent="0.35">
      <c r="A648" s="13" t="s">
        <v>1764</v>
      </c>
      <c r="B648" s="45" t="s">
        <v>625</v>
      </c>
      <c r="C648" s="23">
        <v>16.100000000000001</v>
      </c>
      <c r="D648" s="23">
        <v>11.5</v>
      </c>
      <c r="E648" s="23">
        <v>20.5</v>
      </c>
      <c r="F648" s="23">
        <v>45.3</v>
      </c>
      <c r="G648" s="23">
        <v>38.799999999999997</v>
      </c>
      <c r="H648" s="23">
        <v>51.6</v>
      </c>
      <c r="I648" s="23">
        <v>3.8</v>
      </c>
      <c r="J648" s="23">
        <v>3.1</v>
      </c>
      <c r="K648" s="23">
        <v>4.5</v>
      </c>
      <c r="L648" s="23">
        <v>3.3</v>
      </c>
      <c r="M648" s="23">
        <v>3</v>
      </c>
      <c r="N648" s="23">
        <v>3.5</v>
      </c>
      <c r="O648" s="23">
        <v>54.6</v>
      </c>
      <c r="P648" s="23">
        <v>52.2</v>
      </c>
      <c r="Q648" s="23">
        <v>56.9</v>
      </c>
      <c r="R648" s="23">
        <v>21.5</v>
      </c>
      <c r="S648" s="23">
        <v>21.2</v>
      </c>
      <c r="T648" s="23">
        <v>21.9</v>
      </c>
      <c r="U648" s="23">
        <v>20</v>
      </c>
      <c r="V648" s="23">
        <v>9</v>
      </c>
      <c r="W648" s="23">
        <v>30.5</v>
      </c>
      <c r="X648" s="23">
        <v>5.2</v>
      </c>
      <c r="Y648" s="23">
        <v>4.8</v>
      </c>
      <c r="Z648" s="23">
        <v>5.5</v>
      </c>
      <c r="AA648" s="23">
        <v>2.6</v>
      </c>
      <c r="AB648" s="23">
        <v>1</v>
      </c>
      <c r="AC648" s="23">
        <v>4.2</v>
      </c>
      <c r="AD648" s="23">
        <v>26.5</v>
      </c>
      <c r="AE648" s="23">
        <v>9.9</v>
      </c>
      <c r="AF648" s="23">
        <v>42.4</v>
      </c>
      <c r="AG648" s="23">
        <v>16.5</v>
      </c>
      <c r="AH648" s="23">
        <v>13.2</v>
      </c>
      <c r="AI648" s="23">
        <v>19.7</v>
      </c>
      <c r="AJ648" s="23">
        <v>6.7</v>
      </c>
      <c r="AK648" s="23">
        <v>3.8</v>
      </c>
      <c r="AL648" s="23">
        <v>9.5</v>
      </c>
      <c r="AM648" s="23">
        <v>21.2</v>
      </c>
      <c r="AN648" s="23">
        <v>20.100000000000001</v>
      </c>
      <c r="AO648" s="23">
        <v>22.3</v>
      </c>
      <c r="AP648" s="23">
        <v>0.8</v>
      </c>
      <c r="AQ648" s="23">
        <v>0.8</v>
      </c>
      <c r="AR648" s="23">
        <v>0.8</v>
      </c>
      <c r="AS648" s="23">
        <v>90.8</v>
      </c>
      <c r="AT648" s="23">
        <v>89.6</v>
      </c>
      <c r="AU648" s="23">
        <v>91.9</v>
      </c>
    </row>
    <row r="649" spans="1:47" ht="15" x14ac:dyDescent="0.35">
      <c r="A649" s="13" t="s">
        <v>1765</v>
      </c>
      <c r="B649" s="45" t="s">
        <v>626</v>
      </c>
      <c r="C649" s="23">
        <v>17.899999999999999</v>
      </c>
      <c r="D649" s="23">
        <v>16</v>
      </c>
      <c r="E649" s="23">
        <v>32.200000000000003</v>
      </c>
      <c r="F649" s="23">
        <v>48.6</v>
      </c>
      <c r="G649" s="23">
        <v>44.6</v>
      </c>
      <c r="H649" s="23">
        <v>77.5</v>
      </c>
      <c r="I649" s="23">
        <v>1.6</v>
      </c>
      <c r="J649" s="23">
        <v>1.2</v>
      </c>
      <c r="K649" s="23">
        <v>4.7</v>
      </c>
      <c r="L649" s="23">
        <v>0.8</v>
      </c>
      <c r="M649" s="23">
        <v>0.9</v>
      </c>
      <c r="N649" s="23">
        <v>0</v>
      </c>
      <c r="O649" s="23">
        <v>47.9</v>
      </c>
      <c r="P649" s="23">
        <v>50.8</v>
      </c>
      <c r="Q649" s="23">
        <v>26.3</v>
      </c>
      <c r="R649" s="23">
        <v>25.8</v>
      </c>
      <c r="S649" s="23">
        <v>27.2</v>
      </c>
      <c r="T649" s="23">
        <v>15.7</v>
      </c>
      <c r="U649" s="23">
        <v>19.8</v>
      </c>
      <c r="V649" s="23">
        <v>12.8</v>
      </c>
      <c r="W649" s="23">
        <v>70.8</v>
      </c>
      <c r="X649" s="23">
        <v>5.3</v>
      </c>
      <c r="Y649" s="23">
        <v>4.4000000000000004</v>
      </c>
      <c r="Z649" s="23">
        <v>11.9</v>
      </c>
      <c r="AA649" s="23">
        <v>0.6</v>
      </c>
      <c r="AB649" s="23">
        <v>0.5</v>
      </c>
      <c r="AC649" s="23">
        <v>1.3</v>
      </c>
      <c r="AD649" s="23">
        <v>13.2</v>
      </c>
      <c r="AE649" s="23">
        <v>9.5</v>
      </c>
      <c r="AF649" s="23">
        <v>40.299999999999997</v>
      </c>
      <c r="AG649" s="23">
        <v>21.6</v>
      </c>
      <c r="AH649" s="23">
        <v>20.6</v>
      </c>
      <c r="AI649" s="23">
        <v>28.8</v>
      </c>
      <c r="AJ649" s="23">
        <v>17</v>
      </c>
      <c r="AK649" s="23">
        <v>10.7</v>
      </c>
      <c r="AL649" s="23">
        <v>62.3</v>
      </c>
      <c r="AM649" s="23">
        <v>20</v>
      </c>
      <c r="AN649" s="23">
        <v>19.8</v>
      </c>
      <c r="AO649" s="23">
        <v>21.2</v>
      </c>
      <c r="AP649" s="23">
        <v>0.5</v>
      </c>
      <c r="AQ649" s="23">
        <v>0.3</v>
      </c>
      <c r="AR649" s="23">
        <v>1.7</v>
      </c>
      <c r="AS649" s="23">
        <v>91.9</v>
      </c>
      <c r="AT649" s="23">
        <v>91.6</v>
      </c>
      <c r="AU649" s="23">
        <v>93.6</v>
      </c>
    </row>
    <row r="650" spans="1:47" ht="15" x14ac:dyDescent="0.35">
      <c r="A650" s="13" t="s">
        <v>1766</v>
      </c>
      <c r="B650" s="45" t="s">
        <v>627</v>
      </c>
      <c r="C650" s="23">
        <v>11.4</v>
      </c>
      <c r="D650" s="23">
        <v>9.3000000000000007</v>
      </c>
      <c r="E650" s="23">
        <v>22.4</v>
      </c>
      <c r="F650" s="23">
        <v>40.5</v>
      </c>
      <c r="G650" s="23">
        <v>36.5</v>
      </c>
      <c r="H650" s="23">
        <v>62.5</v>
      </c>
      <c r="I650" s="23">
        <v>4.4000000000000004</v>
      </c>
      <c r="J650" s="23">
        <v>4.4000000000000004</v>
      </c>
      <c r="K650" s="23">
        <v>4.2</v>
      </c>
      <c r="L650" s="23">
        <v>4.9000000000000004</v>
      </c>
      <c r="M650" s="23">
        <v>5</v>
      </c>
      <c r="N650" s="23">
        <v>4.3</v>
      </c>
      <c r="O650" s="23">
        <v>48.2</v>
      </c>
      <c r="P650" s="23">
        <v>48.6</v>
      </c>
      <c r="Q650" s="23">
        <v>46.1</v>
      </c>
      <c r="R650" s="23">
        <v>20.8</v>
      </c>
      <c r="S650" s="23">
        <v>21.8</v>
      </c>
      <c r="T650" s="23">
        <v>15.2</v>
      </c>
      <c r="U650" s="23">
        <v>12.4</v>
      </c>
      <c r="V650" s="23">
        <v>10.199999999999999</v>
      </c>
      <c r="W650" s="23">
        <v>24.1</v>
      </c>
      <c r="X650" s="23">
        <v>6.1</v>
      </c>
      <c r="Y650" s="23">
        <v>5.9</v>
      </c>
      <c r="Z650" s="23">
        <v>6.9</v>
      </c>
      <c r="AA650" s="23">
        <v>4.7</v>
      </c>
      <c r="AB650" s="23">
        <v>4.5</v>
      </c>
      <c r="AC650" s="23">
        <v>5.7</v>
      </c>
      <c r="AD650" s="23">
        <v>11.4</v>
      </c>
      <c r="AE650" s="23">
        <v>7.8</v>
      </c>
      <c r="AF650" s="23">
        <v>31.4</v>
      </c>
      <c r="AG650" s="23">
        <v>26.7</v>
      </c>
      <c r="AH650" s="23">
        <v>27</v>
      </c>
      <c r="AI650" s="23">
        <v>25</v>
      </c>
      <c r="AJ650" s="23">
        <v>15.3</v>
      </c>
      <c r="AK650" s="23">
        <v>13.8</v>
      </c>
      <c r="AL650" s="23">
        <v>23.2</v>
      </c>
      <c r="AM650" s="23">
        <v>21.6</v>
      </c>
      <c r="AN650" s="23">
        <v>21.8</v>
      </c>
      <c r="AO650" s="23">
        <v>20.100000000000001</v>
      </c>
      <c r="AP650" s="23">
        <v>1.1000000000000001</v>
      </c>
      <c r="AQ650" s="23">
        <v>1</v>
      </c>
      <c r="AR650" s="23">
        <v>1.8</v>
      </c>
      <c r="AS650" s="23">
        <v>89.8</v>
      </c>
      <c r="AT650" s="23">
        <v>89</v>
      </c>
      <c r="AU650" s="23">
        <v>93.9</v>
      </c>
    </row>
    <row r="651" spans="1:47" ht="15" x14ac:dyDescent="0.35">
      <c r="A651" s="13" t="s">
        <v>1767</v>
      </c>
      <c r="B651" s="45" t="s">
        <v>628</v>
      </c>
      <c r="C651" s="23">
        <v>13.6</v>
      </c>
      <c r="D651" s="23">
        <v>9.9</v>
      </c>
      <c r="E651" s="23">
        <v>20.2</v>
      </c>
      <c r="F651" s="23">
        <v>46.1</v>
      </c>
      <c r="G651" s="23">
        <v>39.299999999999997</v>
      </c>
      <c r="H651" s="23">
        <v>58.3</v>
      </c>
      <c r="I651" s="23">
        <v>5.3</v>
      </c>
      <c r="J651" s="23">
        <v>5.4</v>
      </c>
      <c r="K651" s="23">
        <v>5.3</v>
      </c>
      <c r="L651" s="23">
        <v>3.5</v>
      </c>
      <c r="M651" s="23">
        <v>5.0999999999999996</v>
      </c>
      <c r="N651" s="23">
        <v>0.7</v>
      </c>
      <c r="O651" s="23">
        <v>55.3</v>
      </c>
      <c r="P651" s="23">
        <v>52.6</v>
      </c>
      <c r="Q651" s="23">
        <v>60.1</v>
      </c>
      <c r="R651" s="23">
        <v>27.3</v>
      </c>
      <c r="S651" s="23">
        <v>24.7</v>
      </c>
      <c r="T651" s="23">
        <v>31.9</v>
      </c>
      <c r="U651" s="23">
        <v>23</v>
      </c>
      <c r="V651" s="23">
        <v>7.1</v>
      </c>
      <c r="W651" s="23">
        <v>51.5</v>
      </c>
      <c r="X651" s="23">
        <v>6.9</v>
      </c>
      <c r="Y651" s="23">
        <v>5.9</v>
      </c>
      <c r="Z651" s="23">
        <v>8.8000000000000007</v>
      </c>
      <c r="AA651" s="23">
        <v>4.0999999999999996</v>
      </c>
      <c r="AB651" s="23">
        <v>1.7</v>
      </c>
      <c r="AC651" s="23">
        <v>8.4</v>
      </c>
      <c r="AD651" s="23">
        <v>35.200000000000003</v>
      </c>
      <c r="AE651" s="23">
        <v>11.6</v>
      </c>
      <c r="AF651" s="23">
        <v>77.7</v>
      </c>
      <c r="AG651" s="23">
        <v>20</v>
      </c>
      <c r="AH651" s="23">
        <v>18.899999999999999</v>
      </c>
      <c r="AI651" s="23">
        <v>21.8</v>
      </c>
      <c r="AJ651" s="23">
        <v>18.3</v>
      </c>
      <c r="AK651" s="23">
        <v>10.3</v>
      </c>
      <c r="AL651" s="23">
        <v>32.6</v>
      </c>
      <c r="AM651" s="23">
        <v>24.1</v>
      </c>
      <c r="AN651" s="23">
        <v>23.8</v>
      </c>
      <c r="AO651" s="23">
        <v>24.5</v>
      </c>
      <c r="AP651" s="23">
        <v>1</v>
      </c>
      <c r="AQ651" s="23">
        <v>0.9</v>
      </c>
      <c r="AR651" s="23">
        <v>1.2</v>
      </c>
      <c r="AS651" s="23">
        <v>88.2</v>
      </c>
      <c r="AT651" s="23">
        <v>87.6</v>
      </c>
      <c r="AU651" s="23">
        <v>89.3</v>
      </c>
    </row>
    <row r="652" spans="1:47" ht="15" x14ac:dyDescent="0.35">
      <c r="A652" s="13" t="s">
        <v>1768</v>
      </c>
      <c r="B652" s="45" t="s">
        <v>629</v>
      </c>
      <c r="C652" s="23">
        <v>21.9</v>
      </c>
      <c r="D652" s="23">
        <v>15.6</v>
      </c>
      <c r="E652" s="23">
        <v>32.799999999999997</v>
      </c>
      <c r="F652" s="23">
        <v>55.5</v>
      </c>
      <c r="G652" s="23">
        <v>41.3</v>
      </c>
      <c r="H652" s="23">
        <v>80.400000000000006</v>
      </c>
      <c r="I652" s="23">
        <v>5</v>
      </c>
      <c r="J652" s="23">
        <v>4.7</v>
      </c>
      <c r="K652" s="23">
        <v>5.5</v>
      </c>
      <c r="L652" s="23">
        <v>8.6</v>
      </c>
      <c r="M652" s="23">
        <v>7.4</v>
      </c>
      <c r="N652" s="23">
        <v>10.7</v>
      </c>
      <c r="O652" s="23">
        <v>47.4</v>
      </c>
      <c r="P652" s="23">
        <v>52</v>
      </c>
      <c r="Q652" s="23">
        <v>39.299999999999997</v>
      </c>
      <c r="R652" s="23">
        <v>17.3</v>
      </c>
      <c r="S652" s="23">
        <v>20.7</v>
      </c>
      <c r="T652" s="23">
        <v>11.3</v>
      </c>
      <c r="U652" s="23">
        <v>14.6</v>
      </c>
      <c r="V652" s="23">
        <v>1.8</v>
      </c>
      <c r="W652" s="23">
        <v>37.1</v>
      </c>
      <c r="X652" s="23">
        <v>4.7</v>
      </c>
      <c r="Y652" s="23">
        <v>2.6</v>
      </c>
      <c r="Z652" s="23">
        <v>8.3000000000000007</v>
      </c>
      <c r="AA652" s="23">
        <v>2.7</v>
      </c>
      <c r="AB652" s="23">
        <v>0.9</v>
      </c>
      <c r="AC652" s="23">
        <v>5.8</v>
      </c>
      <c r="AD652" s="23">
        <v>20.5</v>
      </c>
      <c r="AE652" s="23">
        <v>10</v>
      </c>
      <c r="AF652" s="23">
        <v>39</v>
      </c>
      <c r="AG652" s="23">
        <v>26.3</v>
      </c>
      <c r="AH652" s="23">
        <v>25.9</v>
      </c>
      <c r="AI652" s="23">
        <v>27</v>
      </c>
      <c r="AJ652" s="23">
        <v>18.600000000000001</v>
      </c>
      <c r="AK652" s="23">
        <v>0.5</v>
      </c>
      <c r="AL652" s="23">
        <v>50.3</v>
      </c>
      <c r="AM652" s="23">
        <v>17.5</v>
      </c>
      <c r="AN652" s="23">
        <v>17.2</v>
      </c>
      <c r="AO652" s="23">
        <v>18.100000000000001</v>
      </c>
      <c r="AP652" s="23">
        <v>1.9</v>
      </c>
      <c r="AQ652" s="23">
        <v>0.9</v>
      </c>
      <c r="AR652" s="23">
        <v>3.7</v>
      </c>
      <c r="AS652" s="23">
        <v>89.2</v>
      </c>
      <c r="AT652" s="23">
        <v>87.7</v>
      </c>
      <c r="AU652" s="23">
        <v>91.7</v>
      </c>
    </row>
    <row r="653" spans="1:47" ht="15" x14ac:dyDescent="0.35">
      <c r="A653" s="13" t="s">
        <v>1769</v>
      </c>
      <c r="B653" s="45" t="s">
        <v>630</v>
      </c>
      <c r="C653" s="23">
        <v>21.4</v>
      </c>
      <c r="D653" s="23">
        <v>12</v>
      </c>
      <c r="E653" s="23">
        <v>38.299999999999997</v>
      </c>
      <c r="F653" s="23">
        <v>60.2</v>
      </c>
      <c r="G653" s="23">
        <v>48.9</v>
      </c>
      <c r="H653" s="23">
        <v>80.400000000000006</v>
      </c>
      <c r="I653" s="23">
        <v>4.8</v>
      </c>
      <c r="J653" s="23">
        <v>3.5</v>
      </c>
      <c r="K653" s="23">
        <v>7.2</v>
      </c>
      <c r="L653" s="23">
        <v>2.2999999999999998</v>
      </c>
      <c r="M653" s="23">
        <v>2.8</v>
      </c>
      <c r="N653" s="23">
        <v>1.6</v>
      </c>
      <c r="O653" s="23">
        <v>56.3</v>
      </c>
      <c r="P653" s="23">
        <v>44.9</v>
      </c>
      <c r="Q653" s="23">
        <v>76.7</v>
      </c>
      <c r="R653" s="23">
        <v>33.799999999999997</v>
      </c>
      <c r="S653" s="23">
        <v>28</v>
      </c>
      <c r="T653" s="23">
        <v>44.1</v>
      </c>
      <c r="U653" s="23">
        <v>53.4</v>
      </c>
      <c r="V653" s="23">
        <v>31.7</v>
      </c>
      <c r="W653" s="23">
        <v>92</v>
      </c>
      <c r="X653" s="23">
        <v>9.1</v>
      </c>
      <c r="Y653" s="23">
        <v>7.5</v>
      </c>
      <c r="Z653" s="23">
        <v>12.1</v>
      </c>
      <c r="AA653" s="23">
        <v>21</v>
      </c>
      <c r="AB653" s="23">
        <v>12.3</v>
      </c>
      <c r="AC653" s="23">
        <v>36.5</v>
      </c>
      <c r="AD653" s="23">
        <v>38.200000000000003</v>
      </c>
      <c r="AE653" s="23">
        <v>11.4</v>
      </c>
      <c r="AF653" s="23">
        <v>85.8</v>
      </c>
      <c r="AG653" s="23">
        <v>25.3</v>
      </c>
      <c r="AH653" s="23">
        <v>20.100000000000001</v>
      </c>
      <c r="AI653" s="23">
        <v>34.6</v>
      </c>
      <c r="AJ653" s="23">
        <v>52.6</v>
      </c>
      <c r="AK653" s="23">
        <v>36.200000000000003</v>
      </c>
      <c r="AL653" s="23">
        <v>81.900000000000006</v>
      </c>
      <c r="AM653" s="23">
        <v>21.1</v>
      </c>
      <c r="AN653" s="23">
        <v>20.2</v>
      </c>
      <c r="AO653" s="23">
        <v>22.9</v>
      </c>
      <c r="AP653" s="23">
        <v>1.5</v>
      </c>
      <c r="AQ653" s="23">
        <v>1.6</v>
      </c>
      <c r="AR653" s="23">
        <v>1.5</v>
      </c>
      <c r="AS653" s="23">
        <v>95.3</v>
      </c>
      <c r="AT653" s="23">
        <v>94.1</v>
      </c>
      <c r="AU653" s="23">
        <v>97.5</v>
      </c>
    </row>
    <row r="654" spans="1:47" ht="15" x14ac:dyDescent="0.35">
      <c r="A654" s="13" t="s">
        <v>1770</v>
      </c>
      <c r="B654" s="45" t="s">
        <v>631</v>
      </c>
      <c r="C654" s="23">
        <v>49.2</v>
      </c>
      <c r="D654" s="23">
        <v>17.5</v>
      </c>
      <c r="E654" s="23">
        <v>53.5</v>
      </c>
      <c r="F654" s="23">
        <v>81.3</v>
      </c>
      <c r="G654" s="23">
        <v>55.3</v>
      </c>
      <c r="H654" s="23">
        <v>84.9</v>
      </c>
      <c r="I654" s="23">
        <v>10.6</v>
      </c>
      <c r="J654" s="23">
        <v>4.2</v>
      </c>
      <c r="K654" s="23">
        <v>11.4</v>
      </c>
      <c r="L654" s="23">
        <v>2.7</v>
      </c>
      <c r="M654" s="23">
        <v>0.7</v>
      </c>
      <c r="N654" s="23">
        <v>3</v>
      </c>
      <c r="O654" s="23">
        <v>67.099999999999994</v>
      </c>
      <c r="P654" s="23">
        <v>50.5</v>
      </c>
      <c r="Q654" s="23">
        <v>69.400000000000006</v>
      </c>
      <c r="R654" s="23">
        <v>41.1</v>
      </c>
      <c r="S654" s="23">
        <v>33.200000000000003</v>
      </c>
      <c r="T654" s="23">
        <v>42.1</v>
      </c>
      <c r="U654" s="23">
        <v>89.6</v>
      </c>
      <c r="V654" s="23">
        <v>56.5</v>
      </c>
      <c r="W654" s="23">
        <v>94.2</v>
      </c>
      <c r="X654" s="23">
        <v>9.6999999999999993</v>
      </c>
      <c r="Y654" s="23">
        <v>6.4</v>
      </c>
      <c r="Z654" s="23">
        <v>10.199999999999999</v>
      </c>
      <c r="AA654" s="23">
        <v>44.1</v>
      </c>
      <c r="AB654" s="23">
        <v>13.7</v>
      </c>
      <c r="AC654" s="23">
        <v>48.3</v>
      </c>
      <c r="AD654" s="23">
        <v>82.6</v>
      </c>
      <c r="AE654" s="23">
        <v>29</v>
      </c>
      <c r="AF654" s="23">
        <v>89.9</v>
      </c>
      <c r="AG654" s="23">
        <v>35.9</v>
      </c>
      <c r="AH654" s="23">
        <v>25.2</v>
      </c>
      <c r="AI654" s="23">
        <v>37.4</v>
      </c>
      <c r="AJ654" s="23">
        <v>65.2</v>
      </c>
      <c r="AK654" s="23">
        <v>84</v>
      </c>
      <c r="AL654" s="23">
        <v>62.6</v>
      </c>
      <c r="AM654" s="23">
        <v>27.5</v>
      </c>
      <c r="AN654" s="23">
        <v>23</v>
      </c>
      <c r="AO654" s="23">
        <v>28.1</v>
      </c>
      <c r="AP654" s="23">
        <v>2.6</v>
      </c>
      <c r="AQ654" s="23">
        <v>1.7</v>
      </c>
      <c r="AR654" s="23">
        <v>2.7</v>
      </c>
      <c r="AS654" s="23">
        <v>95.4</v>
      </c>
      <c r="AT654" s="23">
        <v>91.5</v>
      </c>
      <c r="AU654" s="23">
        <v>95.9</v>
      </c>
    </row>
    <row r="655" spans="1:47" ht="15" x14ac:dyDescent="0.35">
      <c r="A655" s="13" t="s">
        <v>1771</v>
      </c>
      <c r="B655" s="45" t="s">
        <v>632</v>
      </c>
      <c r="C655" s="23">
        <v>14.8</v>
      </c>
      <c r="D655" s="23">
        <v>9.8000000000000007</v>
      </c>
      <c r="E655" s="23">
        <v>23.7</v>
      </c>
      <c r="F655" s="23">
        <v>46.8</v>
      </c>
      <c r="G655" s="23">
        <v>37.9</v>
      </c>
      <c r="H655" s="23">
        <v>62.7</v>
      </c>
      <c r="I655" s="23">
        <v>3.9</v>
      </c>
      <c r="J655" s="23">
        <v>3.4</v>
      </c>
      <c r="K655" s="23">
        <v>4.7</v>
      </c>
      <c r="L655" s="23">
        <v>4.4000000000000004</v>
      </c>
      <c r="M655" s="23">
        <v>4.4000000000000004</v>
      </c>
      <c r="N655" s="23">
        <v>4.4000000000000004</v>
      </c>
      <c r="O655" s="23">
        <v>44.9</v>
      </c>
      <c r="P655" s="23">
        <v>40.799999999999997</v>
      </c>
      <c r="Q655" s="23">
        <v>52.4</v>
      </c>
      <c r="R655" s="23">
        <v>22.7</v>
      </c>
      <c r="S655" s="23">
        <v>22.7</v>
      </c>
      <c r="T655" s="23">
        <v>22.7</v>
      </c>
      <c r="U655" s="23">
        <v>24.8</v>
      </c>
      <c r="V655" s="23">
        <v>20.399999999999999</v>
      </c>
      <c r="W655" s="23">
        <v>32.6</v>
      </c>
      <c r="X655" s="23">
        <v>5.4</v>
      </c>
      <c r="Y655" s="23">
        <v>4.2</v>
      </c>
      <c r="Z655" s="23">
        <v>7.5</v>
      </c>
      <c r="AA655" s="23">
        <v>3.8</v>
      </c>
      <c r="AB655" s="23">
        <v>3.2</v>
      </c>
      <c r="AC655" s="23">
        <v>5.0999999999999996</v>
      </c>
      <c r="AD655" s="23">
        <v>13.1</v>
      </c>
      <c r="AE655" s="23">
        <v>4.9000000000000004</v>
      </c>
      <c r="AF655" s="23">
        <v>27.9</v>
      </c>
      <c r="AG655" s="23">
        <v>19.600000000000001</v>
      </c>
      <c r="AH655" s="23">
        <v>18</v>
      </c>
      <c r="AI655" s="23">
        <v>22.5</v>
      </c>
      <c r="AJ655" s="23">
        <v>16.100000000000001</v>
      </c>
      <c r="AK655" s="23">
        <v>11.9</v>
      </c>
      <c r="AL655" s="23">
        <v>23.8</v>
      </c>
      <c r="AM655" s="23">
        <v>19.100000000000001</v>
      </c>
      <c r="AN655" s="23">
        <v>20.6</v>
      </c>
      <c r="AO655" s="23">
        <v>16.5</v>
      </c>
      <c r="AP655" s="23">
        <v>1.2</v>
      </c>
      <c r="AQ655" s="23">
        <v>1.1000000000000001</v>
      </c>
      <c r="AR655" s="23">
        <v>1.5</v>
      </c>
      <c r="AS655" s="23">
        <v>91.1</v>
      </c>
      <c r="AT655" s="23">
        <v>89.4</v>
      </c>
      <c r="AU655" s="23">
        <v>94.1</v>
      </c>
    </row>
    <row r="656" spans="1:47" ht="15" x14ac:dyDescent="0.35">
      <c r="A656" s="13" t="s">
        <v>1772</v>
      </c>
      <c r="B656" s="45" t="s">
        <v>633</v>
      </c>
      <c r="C656" s="23">
        <v>49.5</v>
      </c>
      <c r="D656" s="23">
        <v>15.6</v>
      </c>
      <c r="E656" s="23">
        <v>51.3</v>
      </c>
      <c r="F656" s="23">
        <v>85.6</v>
      </c>
      <c r="G656" s="23">
        <v>56.7</v>
      </c>
      <c r="H656" s="23">
        <v>87.1</v>
      </c>
      <c r="I656" s="23">
        <v>10.8</v>
      </c>
      <c r="J656" s="23">
        <v>5.7</v>
      </c>
      <c r="K656" s="23">
        <v>11.1</v>
      </c>
      <c r="L656" s="23">
        <v>2.2999999999999998</v>
      </c>
      <c r="M656" s="23">
        <v>1.2</v>
      </c>
      <c r="N656" s="23">
        <v>2.4</v>
      </c>
      <c r="O656" s="23">
        <v>75.599999999999994</v>
      </c>
      <c r="P656" s="23">
        <v>53.8</v>
      </c>
      <c r="Q656" s="23">
        <v>76.8</v>
      </c>
      <c r="R656" s="23">
        <v>43.2</v>
      </c>
      <c r="S656" s="23">
        <v>34.799999999999997</v>
      </c>
      <c r="T656" s="23">
        <v>43.7</v>
      </c>
      <c r="U656" s="23">
        <v>95</v>
      </c>
      <c r="V656" s="23">
        <v>48.3</v>
      </c>
      <c r="W656" s="23">
        <v>97.5</v>
      </c>
      <c r="X656" s="23">
        <v>18.5</v>
      </c>
      <c r="Y656" s="23">
        <v>9</v>
      </c>
      <c r="Z656" s="23">
        <v>19.100000000000001</v>
      </c>
      <c r="AA656" s="23">
        <v>57.5</v>
      </c>
      <c r="AB656" s="23">
        <v>24.3</v>
      </c>
      <c r="AC656" s="23">
        <v>59.3</v>
      </c>
      <c r="AD656" s="23">
        <v>86.7</v>
      </c>
      <c r="AE656" s="23">
        <v>31.7</v>
      </c>
      <c r="AF656" s="23">
        <v>89.6</v>
      </c>
      <c r="AG656" s="23">
        <v>37.200000000000003</v>
      </c>
      <c r="AH656" s="23">
        <v>21.6</v>
      </c>
      <c r="AI656" s="23">
        <v>38.1</v>
      </c>
      <c r="AJ656" s="23">
        <v>88.1</v>
      </c>
      <c r="AK656" s="23">
        <v>61.7</v>
      </c>
      <c r="AL656" s="23">
        <v>89.6</v>
      </c>
      <c r="AM656" s="23">
        <v>26.7</v>
      </c>
      <c r="AN656" s="23">
        <v>23.6</v>
      </c>
      <c r="AO656" s="23">
        <v>26.9</v>
      </c>
      <c r="AP656" s="23">
        <v>2</v>
      </c>
      <c r="AQ656" s="23">
        <v>1.5</v>
      </c>
      <c r="AR656" s="23">
        <v>2</v>
      </c>
      <c r="AS656" s="23">
        <v>97.1</v>
      </c>
      <c r="AT656" s="23">
        <v>92.8</v>
      </c>
      <c r="AU656" s="23">
        <v>97.3</v>
      </c>
    </row>
    <row r="657" spans="1:47" ht="15" x14ac:dyDescent="0.35">
      <c r="A657" s="13" t="s">
        <v>1773</v>
      </c>
      <c r="B657" s="45" t="s">
        <v>634</v>
      </c>
      <c r="C657" s="23">
        <v>14.2</v>
      </c>
      <c r="D657" s="23">
        <v>12.6</v>
      </c>
      <c r="E657" s="23">
        <v>25.7</v>
      </c>
      <c r="F657" s="23">
        <v>42</v>
      </c>
      <c r="G657" s="23">
        <v>37.299999999999997</v>
      </c>
      <c r="H657" s="23">
        <v>76</v>
      </c>
      <c r="I657" s="23">
        <v>3.8</v>
      </c>
      <c r="J657" s="23">
        <v>3.5</v>
      </c>
      <c r="K657" s="23">
        <v>6.3</v>
      </c>
      <c r="L657" s="23">
        <v>1.9</v>
      </c>
      <c r="M657" s="23">
        <v>2</v>
      </c>
      <c r="N657" s="23">
        <v>0.8</v>
      </c>
      <c r="O657" s="23">
        <v>51.9</v>
      </c>
      <c r="P657" s="23">
        <v>54.5</v>
      </c>
      <c r="Q657" s="23">
        <v>33.6</v>
      </c>
      <c r="R657" s="23">
        <v>21.3</v>
      </c>
      <c r="S657" s="23">
        <v>22</v>
      </c>
      <c r="T657" s="23">
        <v>16.7</v>
      </c>
      <c r="U657" s="23">
        <v>12.9</v>
      </c>
      <c r="V657" s="23">
        <v>5.3</v>
      </c>
      <c r="W657" s="23">
        <v>67.5</v>
      </c>
      <c r="X657" s="23">
        <v>4.8</v>
      </c>
      <c r="Y657" s="23">
        <v>3.9</v>
      </c>
      <c r="Z657" s="23">
        <v>11.5</v>
      </c>
      <c r="AA657" s="23">
        <v>2.2999999999999998</v>
      </c>
      <c r="AB657" s="23">
        <v>2.1</v>
      </c>
      <c r="AC657" s="23">
        <v>3.8</v>
      </c>
      <c r="AD657" s="23">
        <v>15</v>
      </c>
      <c r="AE657" s="23">
        <v>6.9</v>
      </c>
      <c r="AF657" s="23">
        <v>72.7</v>
      </c>
      <c r="AG657" s="23">
        <v>16.899999999999999</v>
      </c>
      <c r="AH657" s="23">
        <v>17</v>
      </c>
      <c r="AI657" s="23">
        <v>16.399999999999999</v>
      </c>
      <c r="AJ657" s="23">
        <v>12.9</v>
      </c>
      <c r="AK657" s="23">
        <v>3.3</v>
      </c>
      <c r="AL657" s="23">
        <v>81.7</v>
      </c>
      <c r="AM657" s="23">
        <v>21.5</v>
      </c>
      <c r="AN657" s="23">
        <v>22</v>
      </c>
      <c r="AO657" s="23">
        <v>17.8</v>
      </c>
      <c r="AP657" s="23">
        <v>0.7</v>
      </c>
      <c r="AQ657" s="23">
        <v>0.6</v>
      </c>
      <c r="AR657" s="23">
        <v>1.1000000000000001</v>
      </c>
      <c r="AS657" s="23">
        <v>90.9</v>
      </c>
      <c r="AT657" s="23">
        <v>90.4</v>
      </c>
      <c r="AU657" s="23">
        <v>95.1</v>
      </c>
    </row>
    <row r="658" spans="1:47" ht="15" x14ac:dyDescent="0.35">
      <c r="A658" s="13" t="s">
        <v>1774</v>
      </c>
      <c r="B658" s="45" t="s">
        <v>195</v>
      </c>
      <c r="C658" s="23">
        <v>13.8</v>
      </c>
      <c r="D658" s="23">
        <v>12.8</v>
      </c>
      <c r="E658" s="23">
        <v>33.5</v>
      </c>
      <c r="F658" s="23">
        <v>44</v>
      </c>
      <c r="G658" s="23">
        <v>41.7</v>
      </c>
      <c r="H658" s="23">
        <v>86.9</v>
      </c>
      <c r="I658" s="23">
        <v>3</v>
      </c>
      <c r="J658" s="23">
        <v>2.7</v>
      </c>
      <c r="K658" s="23">
        <v>7</v>
      </c>
      <c r="L658" s="23">
        <v>3.6</v>
      </c>
      <c r="M658" s="23">
        <v>3.6</v>
      </c>
      <c r="N658" s="23">
        <v>3.9</v>
      </c>
      <c r="O658" s="23">
        <v>48.9</v>
      </c>
      <c r="P658" s="23">
        <v>49.8</v>
      </c>
      <c r="Q658" s="23">
        <v>31.4</v>
      </c>
      <c r="R658" s="23">
        <v>22.1</v>
      </c>
      <c r="S658" s="23">
        <v>22.4</v>
      </c>
      <c r="T658" s="23">
        <v>16</v>
      </c>
      <c r="U658" s="23">
        <v>10.6</v>
      </c>
      <c r="V658" s="23">
        <v>8</v>
      </c>
      <c r="W658" s="23">
        <v>59.3</v>
      </c>
      <c r="X658" s="23">
        <v>4.0999999999999996</v>
      </c>
      <c r="Y658" s="23">
        <v>3.7</v>
      </c>
      <c r="Z658" s="23">
        <v>12.4</v>
      </c>
      <c r="AA658" s="23">
        <v>2.4</v>
      </c>
      <c r="AB658" s="23">
        <v>2.1</v>
      </c>
      <c r="AC658" s="23">
        <v>7.2</v>
      </c>
      <c r="AD658" s="23">
        <v>9.1</v>
      </c>
      <c r="AE658" s="23">
        <v>8</v>
      </c>
      <c r="AF658" s="23">
        <v>29.4</v>
      </c>
      <c r="AG658" s="23">
        <v>19.8</v>
      </c>
      <c r="AH658" s="23">
        <v>19.3</v>
      </c>
      <c r="AI658" s="23">
        <v>27.6</v>
      </c>
      <c r="AJ658" s="23">
        <v>5.4</v>
      </c>
      <c r="AK658" s="23">
        <v>3.8</v>
      </c>
      <c r="AL658" s="23">
        <v>34.799999999999997</v>
      </c>
      <c r="AM658" s="23">
        <v>17.399999999999999</v>
      </c>
      <c r="AN658" s="23">
        <v>17.399999999999999</v>
      </c>
      <c r="AO658" s="23">
        <v>17</v>
      </c>
      <c r="AP658" s="23">
        <v>0.8</v>
      </c>
      <c r="AQ658" s="23">
        <v>0.6</v>
      </c>
      <c r="AR658" s="23">
        <v>3.6</v>
      </c>
      <c r="AS658" s="23">
        <v>91.6</v>
      </c>
      <c r="AT658" s="23">
        <v>91.3</v>
      </c>
      <c r="AU658" s="23">
        <v>96.4</v>
      </c>
    </row>
    <row r="659" spans="1:47" ht="15" x14ac:dyDescent="0.35">
      <c r="A659" s="13" t="s">
        <v>1775</v>
      </c>
      <c r="B659" s="45" t="s">
        <v>635</v>
      </c>
      <c r="C659" s="23">
        <v>7.1</v>
      </c>
      <c r="D659" s="23">
        <v>6.1</v>
      </c>
      <c r="E659" s="23">
        <v>18</v>
      </c>
      <c r="F659" s="23">
        <v>34.200000000000003</v>
      </c>
      <c r="G659" s="23">
        <v>32.299999999999997</v>
      </c>
      <c r="H659" s="23">
        <v>55.5</v>
      </c>
      <c r="I659" s="23">
        <v>2.5</v>
      </c>
      <c r="J659" s="23">
        <v>2.2999999999999998</v>
      </c>
      <c r="K659" s="23">
        <v>4.2</v>
      </c>
      <c r="L659" s="23">
        <v>3.7</v>
      </c>
      <c r="M659" s="23">
        <v>3.3</v>
      </c>
      <c r="N659" s="23">
        <v>9</v>
      </c>
      <c r="O659" s="23">
        <v>35.6</v>
      </c>
      <c r="P659" s="23">
        <v>35.4</v>
      </c>
      <c r="Q659" s="23">
        <v>38</v>
      </c>
      <c r="R659" s="23">
        <v>19.399999999999999</v>
      </c>
      <c r="S659" s="23">
        <v>19.600000000000001</v>
      </c>
      <c r="T659" s="23">
        <v>17.100000000000001</v>
      </c>
      <c r="U659" s="23">
        <v>13.9</v>
      </c>
      <c r="V659" s="23">
        <v>14.2</v>
      </c>
      <c r="W659" s="23">
        <v>10</v>
      </c>
      <c r="X659" s="23">
        <v>5.5</v>
      </c>
      <c r="Y659" s="23">
        <v>5.3</v>
      </c>
      <c r="Z659" s="23">
        <v>7.8</v>
      </c>
      <c r="AA659" s="23">
        <v>2.4</v>
      </c>
      <c r="AB659" s="23">
        <v>2.2999999999999998</v>
      </c>
      <c r="AC659" s="23">
        <v>2.8</v>
      </c>
      <c r="AD659" s="23">
        <v>3.1</v>
      </c>
      <c r="AE659" s="23">
        <v>2.2000000000000002</v>
      </c>
      <c r="AF659" s="23">
        <v>13</v>
      </c>
      <c r="AG659" s="23">
        <v>18</v>
      </c>
      <c r="AH659" s="23">
        <v>17.399999999999999</v>
      </c>
      <c r="AI659" s="23">
        <v>24.7</v>
      </c>
      <c r="AJ659" s="23">
        <v>18.399999999999999</v>
      </c>
      <c r="AK659" s="23">
        <v>17</v>
      </c>
      <c r="AL659" s="23">
        <v>34.5</v>
      </c>
      <c r="AM659" s="23">
        <v>16.5</v>
      </c>
      <c r="AN659" s="23">
        <v>16.5</v>
      </c>
      <c r="AO659" s="23">
        <v>16.8</v>
      </c>
      <c r="AP659" s="23">
        <v>0.8</v>
      </c>
      <c r="AQ659" s="23">
        <v>0.7</v>
      </c>
      <c r="AR659" s="23">
        <v>1.6</v>
      </c>
      <c r="AS659" s="23">
        <v>87.1</v>
      </c>
      <c r="AT659" s="23">
        <v>86.8</v>
      </c>
      <c r="AU659" s="23">
        <v>89.8</v>
      </c>
    </row>
    <row r="660" spans="1:47" ht="15" x14ac:dyDescent="0.35">
      <c r="A660" s="13" t="s">
        <v>1776</v>
      </c>
      <c r="B660" s="45" t="s">
        <v>636</v>
      </c>
      <c r="C660" s="23">
        <v>26.9</v>
      </c>
      <c r="D660" s="23">
        <v>22.2</v>
      </c>
      <c r="E660" s="23">
        <v>37.299999999999997</v>
      </c>
      <c r="F660" s="23">
        <v>67.599999999999994</v>
      </c>
      <c r="G660" s="23">
        <v>63.3</v>
      </c>
      <c r="H660" s="23">
        <v>77.099999999999994</v>
      </c>
      <c r="I660" s="23">
        <v>2.7</v>
      </c>
      <c r="J660" s="23">
        <v>2.5</v>
      </c>
      <c r="K660" s="23">
        <v>3.2</v>
      </c>
      <c r="L660" s="23">
        <v>14.7</v>
      </c>
      <c r="M660" s="23">
        <v>20.7</v>
      </c>
      <c r="N660" s="23">
        <v>1.2</v>
      </c>
      <c r="O660" s="23">
        <v>49.9</v>
      </c>
      <c r="P660" s="23">
        <v>48.6</v>
      </c>
      <c r="Q660" s="23">
        <v>52.8</v>
      </c>
      <c r="R660" s="23">
        <v>26.7</v>
      </c>
      <c r="S660" s="23">
        <v>29.6</v>
      </c>
      <c r="T660" s="23">
        <v>20</v>
      </c>
      <c r="U660" s="23">
        <v>72</v>
      </c>
      <c r="V660" s="23">
        <v>99</v>
      </c>
      <c r="W660" s="23">
        <v>11.9</v>
      </c>
      <c r="X660" s="23">
        <v>5.9</v>
      </c>
      <c r="Y660" s="23">
        <v>4.4000000000000004</v>
      </c>
      <c r="Z660" s="23">
        <v>9.1</v>
      </c>
      <c r="AA660" s="23">
        <v>2.4</v>
      </c>
      <c r="AB660" s="23">
        <v>2</v>
      </c>
      <c r="AC660" s="23">
        <v>3.2</v>
      </c>
      <c r="AD660" s="23">
        <v>12.3</v>
      </c>
      <c r="AE660" s="23">
        <v>11.8</v>
      </c>
      <c r="AF660" s="23">
        <v>13.3</v>
      </c>
      <c r="AG660" s="23">
        <v>23.5</v>
      </c>
      <c r="AH660" s="23">
        <v>20.6</v>
      </c>
      <c r="AI660" s="23">
        <v>30.1</v>
      </c>
      <c r="AJ660" s="23">
        <v>7.4</v>
      </c>
      <c r="AK660" s="23">
        <v>3.9</v>
      </c>
      <c r="AL660" s="23">
        <v>15.1</v>
      </c>
      <c r="AM660" s="23">
        <v>16.600000000000001</v>
      </c>
      <c r="AN660" s="23">
        <v>15.1</v>
      </c>
      <c r="AO660" s="23">
        <v>19.899999999999999</v>
      </c>
      <c r="AP660" s="23">
        <v>1.4</v>
      </c>
      <c r="AQ660" s="23">
        <v>1</v>
      </c>
      <c r="AR660" s="23">
        <v>2.2000000000000002</v>
      </c>
      <c r="AS660" s="23">
        <v>82.5</v>
      </c>
      <c r="AT660" s="23">
        <v>80.3</v>
      </c>
      <c r="AU660" s="23">
        <v>87.5</v>
      </c>
    </row>
    <row r="661" spans="1:47" ht="15" x14ac:dyDescent="0.35">
      <c r="A661" s="13" t="s">
        <v>1777</v>
      </c>
      <c r="B661" s="45" t="s">
        <v>637</v>
      </c>
      <c r="C661" s="23">
        <v>22.7</v>
      </c>
      <c r="D661" s="23">
        <v>17</v>
      </c>
      <c r="E661" s="23">
        <v>32.4</v>
      </c>
      <c r="F661" s="23">
        <v>60.6</v>
      </c>
      <c r="G661" s="23">
        <v>51.5</v>
      </c>
      <c r="H661" s="23">
        <v>76.3</v>
      </c>
      <c r="I661" s="23">
        <v>3.1</v>
      </c>
      <c r="J661" s="23">
        <v>2.4</v>
      </c>
      <c r="K661" s="23">
        <v>4.4000000000000004</v>
      </c>
      <c r="L661" s="23">
        <v>1.6</v>
      </c>
      <c r="M661" s="23">
        <v>0.8</v>
      </c>
      <c r="N661" s="23">
        <v>2.9</v>
      </c>
      <c r="O661" s="23">
        <v>49</v>
      </c>
      <c r="P661" s="23">
        <v>48.3</v>
      </c>
      <c r="Q661" s="23">
        <v>50.2</v>
      </c>
      <c r="R661" s="23">
        <v>26.1</v>
      </c>
      <c r="S661" s="23">
        <v>25.8</v>
      </c>
      <c r="T661" s="23">
        <v>26.6</v>
      </c>
      <c r="U661" s="23">
        <v>41.5</v>
      </c>
      <c r="V661" s="23">
        <v>46.7</v>
      </c>
      <c r="W661" s="23">
        <v>32.700000000000003</v>
      </c>
      <c r="X661" s="23">
        <v>8.4</v>
      </c>
      <c r="Y661" s="23">
        <v>4.3</v>
      </c>
      <c r="Z661" s="23">
        <v>15.4</v>
      </c>
      <c r="AA661" s="23">
        <v>5.8</v>
      </c>
      <c r="AB661" s="23">
        <v>2.9</v>
      </c>
      <c r="AC661" s="23">
        <v>10.6</v>
      </c>
      <c r="AD661" s="23">
        <v>12.8</v>
      </c>
      <c r="AE661" s="23">
        <v>5.4</v>
      </c>
      <c r="AF661" s="23">
        <v>25.5</v>
      </c>
      <c r="AG661" s="23">
        <v>26</v>
      </c>
      <c r="AH661" s="23">
        <v>19</v>
      </c>
      <c r="AI661" s="23">
        <v>38</v>
      </c>
      <c r="AJ661" s="23">
        <v>22.8</v>
      </c>
      <c r="AK661" s="23">
        <v>4.2</v>
      </c>
      <c r="AL661" s="23">
        <v>55.1</v>
      </c>
      <c r="AM661" s="23">
        <v>19.899999999999999</v>
      </c>
      <c r="AN661" s="23">
        <v>19.5</v>
      </c>
      <c r="AO661" s="23">
        <v>20.399999999999999</v>
      </c>
      <c r="AP661" s="23">
        <v>1.5</v>
      </c>
      <c r="AQ661" s="23">
        <v>0.7</v>
      </c>
      <c r="AR661" s="23">
        <v>2.9</v>
      </c>
      <c r="AS661" s="23">
        <v>87.3</v>
      </c>
      <c r="AT661" s="23">
        <v>85</v>
      </c>
      <c r="AU661" s="23">
        <v>91.3</v>
      </c>
    </row>
    <row r="662" spans="1:47" ht="15" x14ac:dyDescent="0.35">
      <c r="A662" s="13" t="s">
        <v>1778</v>
      </c>
      <c r="B662" s="45" t="s">
        <v>638</v>
      </c>
      <c r="C662" s="23">
        <v>26</v>
      </c>
      <c r="D662" s="23">
        <v>21.4</v>
      </c>
      <c r="E662" s="23">
        <v>35</v>
      </c>
      <c r="F662" s="23">
        <v>65.599999999999994</v>
      </c>
      <c r="G662" s="23">
        <v>59.4</v>
      </c>
      <c r="H662" s="23">
        <v>77.8</v>
      </c>
      <c r="I662" s="23">
        <v>2.9</v>
      </c>
      <c r="J662" s="23">
        <v>2.2999999999999998</v>
      </c>
      <c r="K662" s="23">
        <v>4</v>
      </c>
      <c r="L662" s="23">
        <v>3.6</v>
      </c>
      <c r="M662" s="23">
        <v>4.8</v>
      </c>
      <c r="N662" s="23">
        <v>1.3</v>
      </c>
      <c r="O662" s="23">
        <v>38.200000000000003</v>
      </c>
      <c r="P662" s="23">
        <v>38.799999999999997</v>
      </c>
      <c r="Q662" s="23">
        <v>37.1</v>
      </c>
      <c r="R662" s="23">
        <v>24.9</v>
      </c>
      <c r="S662" s="23">
        <v>29.8</v>
      </c>
      <c r="T662" s="23">
        <v>15.1</v>
      </c>
      <c r="U662" s="23">
        <v>79.7</v>
      </c>
      <c r="V662" s="23">
        <v>98.4</v>
      </c>
      <c r="W662" s="23">
        <v>42.9</v>
      </c>
      <c r="X662" s="23">
        <v>6.8</v>
      </c>
      <c r="Y662" s="23">
        <v>5.6</v>
      </c>
      <c r="Z662" s="23">
        <v>9.1</v>
      </c>
      <c r="AA662" s="23">
        <v>5.7</v>
      </c>
      <c r="AB662" s="23">
        <v>7.6</v>
      </c>
      <c r="AC662" s="23">
        <v>1.9</v>
      </c>
      <c r="AD662" s="23">
        <v>27.2</v>
      </c>
      <c r="AE662" s="23">
        <v>18</v>
      </c>
      <c r="AF662" s="23">
        <v>45.3</v>
      </c>
      <c r="AG662" s="23">
        <v>26.2</v>
      </c>
      <c r="AH662" s="23">
        <v>24.5</v>
      </c>
      <c r="AI662" s="23">
        <v>29.4</v>
      </c>
      <c r="AJ662" s="23">
        <v>34.200000000000003</v>
      </c>
      <c r="AK662" s="23">
        <v>29.5</v>
      </c>
      <c r="AL662" s="23">
        <v>43.4</v>
      </c>
      <c r="AM662" s="23">
        <v>16.100000000000001</v>
      </c>
      <c r="AN662" s="23">
        <v>15.7</v>
      </c>
      <c r="AO662" s="23">
        <v>16.7</v>
      </c>
      <c r="AP662" s="23">
        <v>2</v>
      </c>
      <c r="AQ662" s="23">
        <v>1.9</v>
      </c>
      <c r="AR662" s="23">
        <v>2.2000000000000002</v>
      </c>
      <c r="AS662" s="23">
        <v>93.2</v>
      </c>
      <c r="AT662" s="23">
        <v>94</v>
      </c>
      <c r="AU662" s="23">
        <v>91.6</v>
      </c>
    </row>
    <row r="663" spans="1:47" ht="15" x14ac:dyDescent="0.35">
      <c r="A663" s="13" t="s">
        <v>1779</v>
      </c>
      <c r="B663" s="45" t="s">
        <v>639</v>
      </c>
      <c r="C663" s="23">
        <v>38.5</v>
      </c>
      <c r="D663" s="23">
        <v>38.6</v>
      </c>
      <c r="E663" s="23">
        <v>38.4</v>
      </c>
      <c r="F663" s="23">
        <v>73.2</v>
      </c>
      <c r="G663" s="23">
        <v>70</v>
      </c>
      <c r="H663" s="23">
        <v>77.400000000000006</v>
      </c>
      <c r="I663" s="23">
        <v>2.4</v>
      </c>
      <c r="J663" s="23">
        <v>1.9</v>
      </c>
      <c r="K663" s="23">
        <v>3.2</v>
      </c>
      <c r="L663" s="23">
        <v>2.9</v>
      </c>
      <c r="M663" s="23">
        <v>3</v>
      </c>
      <c r="N663" s="23">
        <v>2.9</v>
      </c>
      <c r="O663" s="23">
        <v>44.9</v>
      </c>
      <c r="P663" s="23">
        <v>37.799999999999997</v>
      </c>
      <c r="Q663" s="23">
        <v>54.2</v>
      </c>
      <c r="R663" s="23">
        <v>24.7</v>
      </c>
      <c r="S663" s="23">
        <v>29.6</v>
      </c>
      <c r="T663" s="23">
        <v>18.3</v>
      </c>
      <c r="U663" s="23">
        <v>81.7</v>
      </c>
      <c r="V663" s="23">
        <v>98.5</v>
      </c>
      <c r="W663" s="23">
        <v>59.7</v>
      </c>
      <c r="X663" s="23">
        <v>5.9</v>
      </c>
      <c r="Y663" s="23">
        <v>4.9000000000000004</v>
      </c>
      <c r="Z663" s="23">
        <v>7.1</v>
      </c>
      <c r="AA663" s="23">
        <v>6.5</v>
      </c>
      <c r="AB663" s="23">
        <v>3.5</v>
      </c>
      <c r="AC663" s="23">
        <v>10.5</v>
      </c>
      <c r="AD663" s="23">
        <v>25</v>
      </c>
      <c r="AE663" s="23">
        <v>14.1</v>
      </c>
      <c r="AF663" s="23">
        <v>39.1</v>
      </c>
      <c r="AG663" s="23">
        <v>18.100000000000001</v>
      </c>
      <c r="AH663" s="23">
        <v>17.7</v>
      </c>
      <c r="AI663" s="23">
        <v>18.7</v>
      </c>
      <c r="AJ663" s="23">
        <v>5.4</v>
      </c>
      <c r="AK663" s="23">
        <v>3.6</v>
      </c>
      <c r="AL663" s="23">
        <v>7.9</v>
      </c>
      <c r="AM663" s="23">
        <v>16.2</v>
      </c>
      <c r="AN663" s="23">
        <v>15.2</v>
      </c>
      <c r="AO663" s="23">
        <v>17.5</v>
      </c>
      <c r="AP663" s="23">
        <v>3</v>
      </c>
      <c r="AQ663" s="23">
        <v>4.9000000000000004</v>
      </c>
      <c r="AR663" s="23">
        <v>0.6</v>
      </c>
      <c r="AS663" s="23">
        <v>93</v>
      </c>
      <c r="AT663" s="23">
        <v>91.6</v>
      </c>
      <c r="AU663" s="23">
        <v>94.9</v>
      </c>
    </row>
    <row r="664" spans="1:47" ht="15" x14ac:dyDescent="0.35">
      <c r="A664" s="13" t="s">
        <v>1780</v>
      </c>
      <c r="B664" s="45" t="s">
        <v>640</v>
      </c>
      <c r="C664" s="23">
        <v>25.7</v>
      </c>
      <c r="D664" s="23">
        <v>22.9</v>
      </c>
      <c r="E664" s="23">
        <v>30.7</v>
      </c>
      <c r="F664" s="23">
        <v>69.2</v>
      </c>
      <c r="G664" s="23">
        <v>63.1</v>
      </c>
      <c r="H664" s="23">
        <v>80.3</v>
      </c>
      <c r="I664" s="23">
        <v>2.7</v>
      </c>
      <c r="J664" s="23">
        <v>2.2000000000000002</v>
      </c>
      <c r="K664" s="23">
        <v>3.5</v>
      </c>
      <c r="L664" s="23">
        <v>0.9</v>
      </c>
      <c r="M664" s="23">
        <v>0.5</v>
      </c>
      <c r="N664" s="23">
        <v>1.5</v>
      </c>
      <c r="O664" s="23">
        <v>44.6</v>
      </c>
      <c r="P664" s="23">
        <v>49.7</v>
      </c>
      <c r="Q664" s="23">
        <v>35.4</v>
      </c>
      <c r="R664" s="23">
        <v>18.5</v>
      </c>
      <c r="S664" s="23">
        <v>21.6</v>
      </c>
      <c r="T664" s="23">
        <v>13</v>
      </c>
      <c r="U664" s="23">
        <v>40.6</v>
      </c>
      <c r="V664" s="23">
        <v>27.2</v>
      </c>
      <c r="W664" s="23">
        <v>64.7</v>
      </c>
      <c r="X664" s="23">
        <v>5.6</v>
      </c>
      <c r="Y664" s="23">
        <v>5</v>
      </c>
      <c r="Z664" s="23">
        <v>6.7</v>
      </c>
      <c r="AA664" s="23">
        <v>8.5</v>
      </c>
      <c r="AB664" s="23">
        <v>5.5</v>
      </c>
      <c r="AC664" s="23">
        <v>13.9</v>
      </c>
      <c r="AD664" s="23">
        <v>38.4</v>
      </c>
      <c r="AE664" s="23">
        <v>20.399999999999999</v>
      </c>
      <c r="AF664" s="23">
        <v>70.5</v>
      </c>
      <c r="AG664" s="23">
        <v>22.7</v>
      </c>
      <c r="AH664" s="23">
        <v>22</v>
      </c>
      <c r="AI664" s="23">
        <v>23.9</v>
      </c>
      <c r="AJ664" s="23">
        <v>39.9</v>
      </c>
      <c r="AK664" s="23">
        <v>11.3</v>
      </c>
      <c r="AL664" s="23">
        <v>91.2</v>
      </c>
      <c r="AM664" s="23">
        <v>15.1</v>
      </c>
      <c r="AN664" s="23">
        <v>14.4</v>
      </c>
      <c r="AO664" s="23">
        <v>16.399999999999999</v>
      </c>
      <c r="AP664" s="23">
        <v>2.2000000000000002</v>
      </c>
      <c r="AQ664" s="23">
        <v>1.9</v>
      </c>
      <c r="AR664" s="23">
        <v>2.7</v>
      </c>
      <c r="AS664" s="23">
        <v>94.9</v>
      </c>
      <c r="AT664" s="23">
        <v>94.6</v>
      </c>
      <c r="AU664" s="23">
        <v>95.5</v>
      </c>
    </row>
    <row r="665" spans="1:47" ht="15" x14ac:dyDescent="0.35">
      <c r="A665" s="13" t="s">
        <v>1781</v>
      </c>
      <c r="B665" s="45" t="s">
        <v>641</v>
      </c>
      <c r="C665" s="23">
        <v>16</v>
      </c>
      <c r="D665" s="23">
        <v>14</v>
      </c>
      <c r="E665" s="23">
        <v>30.8</v>
      </c>
      <c r="F665" s="23">
        <v>51.7</v>
      </c>
      <c r="G665" s="23">
        <v>48</v>
      </c>
      <c r="H665" s="23">
        <v>78.8</v>
      </c>
      <c r="I665" s="23">
        <v>4.0999999999999996</v>
      </c>
      <c r="J665" s="23">
        <v>3.6</v>
      </c>
      <c r="K665" s="23">
        <v>7.5</v>
      </c>
      <c r="L665" s="23">
        <v>6.3</v>
      </c>
      <c r="M665" s="23">
        <v>5.8</v>
      </c>
      <c r="N665" s="23">
        <v>10.1</v>
      </c>
      <c r="O665" s="23">
        <v>44.6</v>
      </c>
      <c r="P665" s="23">
        <v>45</v>
      </c>
      <c r="Q665" s="23">
        <v>41.7</v>
      </c>
      <c r="R665" s="23">
        <v>29.1</v>
      </c>
      <c r="S665" s="23">
        <v>30.1</v>
      </c>
      <c r="T665" s="23">
        <v>21.9</v>
      </c>
      <c r="U665" s="23">
        <v>31.8</v>
      </c>
      <c r="V665" s="23">
        <v>29.1</v>
      </c>
      <c r="W665" s="23">
        <v>51.9</v>
      </c>
      <c r="X665" s="23">
        <v>7.2</v>
      </c>
      <c r="Y665" s="23">
        <v>6.5</v>
      </c>
      <c r="Z665" s="23">
        <v>12.4</v>
      </c>
      <c r="AA665" s="23">
        <v>7.3</v>
      </c>
      <c r="AB665" s="23">
        <v>6.4</v>
      </c>
      <c r="AC665" s="23">
        <v>13.6</v>
      </c>
      <c r="AD665" s="23">
        <v>15.2</v>
      </c>
      <c r="AE665" s="23">
        <v>11.8</v>
      </c>
      <c r="AF665" s="23">
        <v>40.4</v>
      </c>
      <c r="AG665" s="23">
        <v>23.8</v>
      </c>
      <c r="AH665" s="23">
        <v>22.4</v>
      </c>
      <c r="AI665" s="23">
        <v>33.9</v>
      </c>
      <c r="AJ665" s="23">
        <v>15.7</v>
      </c>
      <c r="AK665" s="23">
        <v>12</v>
      </c>
      <c r="AL665" s="23">
        <v>43</v>
      </c>
      <c r="AM665" s="23">
        <v>22.9</v>
      </c>
      <c r="AN665" s="23">
        <v>22.8</v>
      </c>
      <c r="AO665" s="23">
        <v>24</v>
      </c>
      <c r="AP665" s="23">
        <v>1.2</v>
      </c>
      <c r="AQ665" s="23">
        <v>0.9</v>
      </c>
      <c r="AR665" s="23">
        <v>3.8</v>
      </c>
      <c r="AS665" s="23">
        <v>89.9</v>
      </c>
      <c r="AT665" s="23">
        <v>89.8</v>
      </c>
      <c r="AU665" s="23">
        <v>90.5</v>
      </c>
    </row>
    <row r="666" spans="1:47" ht="15" x14ac:dyDescent="0.35">
      <c r="A666" s="13" t="s">
        <v>1782</v>
      </c>
      <c r="B666" s="45" t="s">
        <v>42</v>
      </c>
      <c r="C666" s="23">
        <v>38.799999999999997</v>
      </c>
      <c r="D666" s="23">
        <v>35.4</v>
      </c>
      <c r="E666" s="23">
        <v>41.2</v>
      </c>
      <c r="F666" s="23">
        <v>76.900000000000006</v>
      </c>
      <c r="G666" s="23">
        <v>72.599999999999994</v>
      </c>
      <c r="H666" s="23">
        <v>80</v>
      </c>
      <c r="I666" s="23">
        <v>1.2</v>
      </c>
      <c r="J666" s="23">
        <v>1.1000000000000001</v>
      </c>
      <c r="K666" s="23">
        <v>1.3</v>
      </c>
      <c r="L666" s="23">
        <v>2.7</v>
      </c>
      <c r="M666" s="23">
        <v>1.8</v>
      </c>
      <c r="N666" s="23">
        <v>3.3</v>
      </c>
      <c r="O666" s="23">
        <v>54.4</v>
      </c>
      <c r="P666" s="23">
        <v>61.4</v>
      </c>
      <c r="Q666" s="23">
        <v>49.5</v>
      </c>
      <c r="R666" s="23">
        <v>14.4</v>
      </c>
      <c r="S666" s="23">
        <v>18.100000000000001</v>
      </c>
      <c r="T666" s="23">
        <v>11.7</v>
      </c>
      <c r="U666" s="23">
        <v>54.3</v>
      </c>
      <c r="V666" s="23">
        <v>82.7</v>
      </c>
      <c r="W666" s="23">
        <v>34.5</v>
      </c>
      <c r="X666" s="23">
        <v>3.8</v>
      </c>
      <c r="Y666" s="23">
        <v>4.0999999999999996</v>
      </c>
      <c r="Z666" s="23">
        <v>3.5</v>
      </c>
      <c r="AA666" s="23">
        <v>5.0999999999999996</v>
      </c>
      <c r="AB666" s="23">
        <v>3.8</v>
      </c>
      <c r="AC666" s="23">
        <v>6.1</v>
      </c>
      <c r="AD666" s="23">
        <v>23.5</v>
      </c>
      <c r="AE666" s="23">
        <v>15</v>
      </c>
      <c r="AF666" s="23">
        <v>29.4</v>
      </c>
      <c r="AG666" s="23">
        <v>20.5</v>
      </c>
      <c r="AH666" s="23">
        <v>19.3</v>
      </c>
      <c r="AI666" s="23">
        <v>21.3</v>
      </c>
      <c r="AJ666" s="23">
        <v>54.3</v>
      </c>
      <c r="AK666" s="23">
        <v>8.1</v>
      </c>
      <c r="AL666" s="23">
        <v>86.5</v>
      </c>
      <c r="AM666" s="23">
        <v>11.4</v>
      </c>
      <c r="AN666" s="23">
        <v>9.5</v>
      </c>
      <c r="AO666" s="23">
        <v>12.8</v>
      </c>
      <c r="AP666" s="23">
        <v>0.3</v>
      </c>
      <c r="AQ666" s="23">
        <v>0</v>
      </c>
      <c r="AR666" s="23">
        <v>0.5</v>
      </c>
      <c r="AS666" s="23">
        <v>96.2</v>
      </c>
      <c r="AT666" s="23">
        <v>95.6</v>
      </c>
      <c r="AU666" s="23">
        <v>96.7</v>
      </c>
    </row>
    <row r="667" spans="1:47" ht="15" x14ac:dyDescent="0.35">
      <c r="A667" s="13" t="s">
        <v>1783</v>
      </c>
      <c r="B667" s="45" t="s">
        <v>642</v>
      </c>
      <c r="C667" s="23">
        <v>22.3</v>
      </c>
      <c r="D667" s="23">
        <v>16.5</v>
      </c>
      <c r="E667" s="23">
        <v>33.9</v>
      </c>
      <c r="F667" s="23">
        <v>62.9</v>
      </c>
      <c r="G667" s="23">
        <v>54.4</v>
      </c>
      <c r="H667" s="23">
        <v>79.7</v>
      </c>
      <c r="I667" s="23">
        <v>2</v>
      </c>
      <c r="J667" s="23">
        <v>1.9</v>
      </c>
      <c r="K667" s="23">
        <v>2.1</v>
      </c>
      <c r="L667" s="23">
        <v>11.1</v>
      </c>
      <c r="M667" s="23">
        <v>10.199999999999999</v>
      </c>
      <c r="N667" s="23">
        <v>12.9</v>
      </c>
      <c r="O667" s="23">
        <v>44.4</v>
      </c>
      <c r="P667" s="23">
        <v>41.4</v>
      </c>
      <c r="Q667" s="23">
        <v>50.2</v>
      </c>
      <c r="R667" s="23">
        <v>22.1</v>
      </c>
      <c r="S667" s="23">
        <v>22.7</v>
      </c>
      <c r="T667" s="23">
        <v>20.9</v>
      </c>
      <c r="U667" s="23">
        <v>53.2</v>
      </c>
      <c r="V667" s="23">
        <v>57.3</v>
      </c>
      <c r="W667" s="23">
        <v>45.1</v>
      </c>
      <c r="X667" s="23">
        <v>4.5</v>
      </c>
      <c r="Y667" s="23">
        <v>3.9</v>
      </c>
      <c r="Z667" s="23">
        <v>5.6</v>
      </c>
      <c r="AA667" s="23">
        <v>7.7</v>
      </c>
      <c r="AB667" s="23">
        <v>7.5</v>
      </c>
      <c r="AC667" s="23">
        <v>8.3000000000000007</v>
      </c>
      <c r="AD667" s="23">
        <v>32.700000000000003</v>
      </c>
      <c r="AE667" s="23">
        <v>16.600000000000001</v>
      </c>
      <c r="AF667" s="23">
        <v>64.599999999999994</v>
      </c>
      <c r="AG667" s="23">
        <v>25.4</v>
      </c>
      <c r="AH667" s="23">
        <v>22.9</v>
      </c>
      <c r="AI667" s="23">
        <v>30.3</v>
      </c>
      <c r="AJ667" s="23">
        <v>35.6</v>
      </c>
      <c r="AK667" s="23">
        <v>36</v>
      </c>
      <c r="AL667" s="23">
        <v>34.6</v>
      </c>
      <c r="AM667" s="23">
        <v>15.3</v>
      </c>
      <c r="AN667" s="23">
        <v>15.5</v>
      </c>
      <c r="AO667" s="23">
        <v>14.8</v>
      </c>
      <c r="AP667" s="23">
        <v>1.8</v>
      </c>
      <c r="AQ667" s="23">
        <v>1.4</v>
      </c>
      <c r="AR667" s="23">
        <v>2.5</v>
      </c>
      <c r="AS667" s="23">
        <v>92.1</v>
      </c>
      <c r="AT667" s="23">
        <v>91.2</v>
      </c>
      <c r="AU667" s="23">
        <v>93.7</v>
      </c>
    </row>
    <row r="668" spans="1:47" ht="15" x14ac:dyDescent="0.35">
      <c r="A668" s="13" t="s">
        <v>1784</v>
      </c>
      <c r="B668" s="45" t="s">
        <v>643</v>
      </c>
      <c r="C668" s="23">
        <v>31.4</v>
      </c>
      <c r="D668" s="23">
        <v>24.9</v>
      </c>
      <c r="E668" s="23">
        <v>35</v>
      </c>
      <c r="F668" s="23">
        <v>71.900000000000006</v>
      </c>
      <c r="G668" s="23">
        <v>62.4</v>
      </c>
      <c r="H668" s="23">
        <v>77.099999999999994</v>
      </c>
      <c r="I668" s="23">
        <v>1.8</v>
      </c>
      <c r="J668" s="23">
        <v>1.2</v>
      </c>
      <c r="K668" s="23">
        <v>2.1</v>
      </c>
      <c r="L668" s="23">
        <v>5.2</v>
      </c>
      <c r="M668" s="23">
        <v>6.8</v>
      </c>
      <c r="N668" s="23">
        <v>4.4000000000000004</v>
      </c>
      <c r="O668" s="23">
        <v>48</v>
      </c>
      <c r="P668" s="23">
        <v>51.4</v>
      </c>
      <c r="Q668" s="23">
        <v>46.1</v>
      </c>
      <c r="R668" s="23">
        <v>10.9</v>
      </c>
      <c r="S668" s="23">
        <v>17.8</v>
      </c>
      <c r="T668" s="23">
        <v>7.1</v>
      </c>
      <c r="U668" s="23">
        <v>19.8</v>
      </c>
      <c r="V668" s="23">
        <v>19.899999999999999</v>
      </c>
      <c r="W668" s="23">
        <v>19.8</v>
      </c>
      <c r="X668" s="23">
        <v>4.5</v>
      </c>
      <c r="Y668" s="23">
        <v>4.4000000000000004</v>
      </c>
      <c r="Z668" s="23">
        <v>4.5</v>
      </c>
      <c r="AA668" s="23">
        <v>4.5999999999999996</v>
      </c>
      <c r="AB668" s="23">
        <v>1.5</v>
      </c>
      <c r="AC668" s="23">
        <v>6.3</v>
      </c>
      <c r="AD668" s="23">
        <v>30.2</v>
      </c>
      <c r="AE668" s="23">
        <v>22</v>
      </c>
      <c r="AF668" s="23">
        <v>34.700000000000003</v>
      </c>
      <c r="AG668" s="23">
        <v>21.1</v>
      </c>
      <c r="AH668" s="23">
        <v>20</v>
      </c>
      <c r="AI668" s="23">
        <v>21.8</v>
      </c>
      <c r="AJ668" s="23">
        <v>18.2</v>
      </c>
      <c r="AK668" s="23">
        <v>6.7</v>
      </c>
      <c r="AL668" s="23">
        <v>24.6</v>
      </c>
      <c r="AM668" s="23">
        <v>12.6</v>
      </c>
      <c r="AN668" s="23">
        <v>12.2</v>
      </c>
      <c r="AO668" s="23">
        <v>12.9</v>
      </c>
      <c r="AP668" s="23">
        <v>0.9</v>
      </c>
      <c r="AQ668" s="23">
        <v>0.3</v>
      </c>
      <c r="AR668" s="23">
        <v>1.2</v>
      </c>
      <c r="AS668" s="23">
        <v>93.9</v>
      </c>
      <c r="AT668" s="23">
        <v>91.5</v>
      </c>
      <c r="AU668" s="23">
        <v>95.1</v>
      </c>
    </row>
    <row r="669" spans="1:47" ht="15" x14ac:dyDescent="0.35">
      <c r="A669" s="13" t="s">
        <v>1785</v>
      </c>
      <c r="B669" s="45" t="s">
        <v>644</v>
      </c>
      <c r="C669" s="23">
        <v>30.1</v>
      </c>
      <c r="D669" s="23">
        <v>28.6</v>
      </c>
      <c r="E669" s="23">
        <v>35.700000000000003</v>
      </c>
      <c r="F669" s="23">
        <v>68.3</v>
      </c>
      <c r="G669" s="23">
        <v>64.2</v>
      </c>
      <c r="H669" s="23">
        <v>84.8</v>
      </c>
      <c r="I669" s="23">
        <v>2.6</v>
      </c>
      <c r="J669" s="23">
        <v>2.2999999999999998</v>
      </c>
      <c r="K669" s="23">
        <v>4.0999999999999996</v>
      </c>
      <c r="L669" s="23">
        <v>2.9</v>
      </c>
      <c r="M669" s="23">
        <v>3.6</v>
      </c>
      <c r="N669" s="23">
        <v>0.3</v>
      </c>
      <c r="O669" s="23">
        <v>56.7</v>
      </c>
      <c r="P669" s="23">
        <v>56.3</v>
      </c>
      <c r="Q669" s="23">
        <v>58.2</v>
      </c>
      <c r="R669" s="23">
        <v>30.8</v>
      </c>
      <c r="S669" s="23">
        <v>32</v>
      </c>
      <c r="T669" s="23">
        <v>26.2</v>
      </c>
      <c r="U669" s="23">
        <v>80.599999999999994</v>
      </c>
      <c r="V669" s="23">
        <v>91.2</v>
      </c>
      <c r="W669" s="23">
        <v>38.9</v>
      </c>
      <c r="X669" s="23">
        <v>7.7</v>
      </c>
      <c r="Y669" s="23">
        <v>5.9</v>
      </c>
      <c r="Z669" s="23">
        <v>14.7</v>
      </c>
      <c r="AA669" s="23">
        <v>7.9</v>
      </c>
      <c r="AB669" s="23">
        <v>4.7</v>
      </c>
      <c r="AC669" s="23">
        <v>20.6</v>
      </c>
      <c r="AD669" s="23">
        <v>15.8</v>
      </c>
      <c r="AE669" s="23">
        <v>11.9</v>
      </c>
      <c r="AF669" s="23">
        <v>30.8</v>
      </c>
      <c r="AG669" s="23">
        <v>28.6</v>
      </c>
      <c r="AH669" s="23">
        <v>26.3</v>
      </c>
      <c r="AI669" s="23">
        <v>37.5</v>
      </c>
      <c r="AJ669" s="23">
        <v>7</v>
      </c>
      <c r="AK669" s="23">
        <v>2.5</v>
      </c>
      <c r="AL669" s="23">
        <v>24.5</v>
      </c>
      <c r="AM669" s="23">
        <v>18.8</v>
      </c>
      <c r="AN669" s="23">
        <v>18.2</v>
      </c>
      <c r="AO669" s="23">
        <v>20.9</v>
      </c>
      <c r="AP669" s="23">
        <v>1.1000000000000001</v>
      </c>
      <c r="AQ669" s="23">
        <v>0.9</v>
      </c>
      <c r="AR669" s="23">
        <v>2</v>
      </c>
      <c r="AS669" s="23">
        <v>89.1</v>
      </c>
      <c r="AT669" s="23">
        <v>89.4</v>
      </c>
      <c r="AU669" s="23">
        <v>88.2</v>
      </c>
    </row>
    <row r="670" spans="1:47" ht="15" x14ac:dyDescent="0.35">
      <c r="A670" s="13" t="s">
        <v>1786</v>
      </c>
      <c r="B670" s="45" t="s">
        <v>645</v>
      </c>
      <c r="C670" s="23">
        <v>19.7</v>
      </c>
      <c r="D670" s="23">
        <v>16.2</v>
      </c>
      <c r="E670" s="23">
        <v>46</v>
      </c>
      <c r="F670" s="23">
        <v>55.6</v>
      </c>
      <c r="G670" s="23">
        <v>51.2</v>
      </c>
      <c r="H670" s="23">
        <v>87.5</v>
      </c>
      <c r="I670" s="23">
        <v>3.5</v>
      </c>
      <c r="J670" s="23">
        <v>2.2000000000000002</v>
      </c>
      <c r="K670" s="23">
        <v>12.8</v>
      </c>
      <c r="L670" s="23">
        <v>4.4000000000000004</v>
      </c>
      <c r="M670" s="23">
        <v>4</v>
      </c>
      <c r="N670" s="23">
        <v>7.6</v>
      </c>
      <c r="O670" s="23">
        <v>46</v>
      </c>
      <c r="P670" s="23">
        <v>42.6</v>
      </c>
      <c r="Q670" s="23">
        <v>70.7</v>
      </c>
      <c r="R670" s="23">
        <v>24.3</v>
      </c>
      <c r="S670" s="23">
        <v>22.8</v>
      </c>
      <c r="T670" s="23">
        <v>34.9</v>
      </c>
      <c r="U670" s="23">
        <v>21.2</v>
      </c>
      <c r="V670" s="23">
        <v>15.1</v>
      </c>
      <c r="W670" s="23">
        <v>66.2</v>
      </c>
      <c r="X670" s="23">
        <v>8.4</v>
      </c>
      <c r="Y670" s="23">
        <v>5.6</v>
      </c>
      <c r="Z670" s="23">
        <v>28.6</v>
      </c>
      <c r="AA670" s="23">
        <v>2.4</v>
      </c>
      <c r="AB670" s="23">
        <v>2.1</v>
      </c>
      <c r="AC670" s="23">
        <v>5.2</v>
      </c>
      <c r="AD670" s="23">
        <v>11</v>
      </c>
      <c r="AE670" s="23">
        <v>3.9</v>
      </c>
      <c r="AF670" s="23">
        <v>63.1</v>
      </c>
      <c r="AG670" s="23">
        <v>27.9</v>
      </c>
      <c r="AH670" s="23">
        <v>24.8</v>
      </c>
      <c r="AI670" s="23">
        <v>50.7</v>
      </c>
      <c r="AJ670" s="23">
        <v>13.4</v>
      </c>
      <c r="AK670" s="23">
        <v>5.5</v>
      </c>
      <c r="AL670" s="23">
        <v>71.3</v>
      </c>
      <c r="AM670" s="23">
        <v>18.8</v>
      </c>
      <c r="AN670" s="23">
        <v>16.8</v>
      </c>
      <c r="AO670" s="23">
        <v>33</v>
      </c>
      <c r="AP670" s="23">
        <v>1.2</v>
      </c>
      <c r="AQ670" s="23">
        <v>0.9</v>
      </c>
      <c r="AR670" s="23">
        <v>3.8</v>
      </c>
      <c r="AS670" s="23">
        <v>91.6</v>
      </c>
      <c r="AT670" s="23">
        <v>90.9</v>
      </c>
      <c r="AU670" s="23">
        <v>96.7</v>
      </c>
    </row>
    <row r="671" spans="1:47" ht="15" x14ac:dyDescent="0.35">
      <c r="A671" s="13" t="s">
        <v>1787</v>
      </c>
      <c r="B671" s="45" t="s">
        <v>646</v>
      </c>
      <c r="C671" s="23">
        <v>29</v>
      </c>
      <c r="D671" s="23">
        <v>14</v>
      </c>
      <c r="E671" s="23">
        <v>37.299999999999997</v>
      </c>
      <c r="F671" s="23">
        <v>68.7</v>
      </c>
      <c r="G671" s="23">
        <v>45.9</v>
      </c>
      <c r="H671" s="23">
        <v>81.5</v>
      </c>
      <c r="I671" s="23">
        <v>2.8</v>
      </c>
      <c r="J671" s="23">
        <v>2.1</v>
      </c>
      <c r="K671" s="23">
        <v>3.2</v>
      </c>
      <c r="L671" s="23">
        <v>3.8</v>
      </c>
      <c r="M671" s="23">
        <v>5.8</v>
      </c>
      <c r="N671" s="23">
        <v>2.7</v>
      </c>
      <c r="O671" s="23">
        <v>52.5</v>
      </c>
      <c r="P671" s="23">
        <v>42.9</v>
      </c>
      <c r="Q671" s="23">
        <v>58</v>
      </c>
      <c r="R671" s="23">
        <v>17.2</v>
      </c>
      <c r="S671" s="23">
        <v>21.2</v>
      </c>
      <c r="T671" s="23">
        <v>15</v>
      </c>
      <c r="U671" s="23">
        <v>33.9</v>
      </c>
      <c r="V671" s="23">
        <v>10.8</v>
      </c>
      <c r="W671" s="23">
        <v>46.9</v>
      </c>
      <c r="X671" s="23">
        <v>5.7</v>
      </c>
      <c r="Y671" s="23">
        <v>3.2</v>
      </c>
      <c r="Z671" s="23">
        <v>7.1</v>
      </c>
      <c r="AA671" s="23">
        <v>6.1</v>
      </c>
      <c r="AB671" s="23">
        <v>4.7</v>
      </c>
      <c r="AC671" s="23">
        <v>6.9</v>
      </c>
      <c r="AD671" s="23">
        <v>38.299999999999997</v>
      </c>
      <c r="AE671" s="23">
        <v>12.2</v>
      </c>
      <c r="AF671" s="23">
        <v>53</v>
      </c>
      <c r="AG671" s="23">
        <v>24.6</v>
      </c>
      <c r="AH671" s="23">
        <v>16</v>
      </c>
      <c r="AI671" s="23">
        <v>29.5</v>
      </c>
      <c r="AJ671" s="23">
        <v>16</v>
      </c>
      <c r="AK671" s="23">
        <v>2.2000000000000002</v>
      </c>
      <c r="AL671" s="23">
        <v>23.7</v>
      </c>
      <c r="AM671" s="23">
        <v>22.6</v>
      </c>
      <c r="AN671" s="23">
        <v>22.3</v>
      </c>
      <c r="AO671" s="23">
        <v>22.7</v>
      </c>
      <c r="AP671" s="23">
        <v>1.2</v>
      </c>
      <c r="AQ671" s="23">
        <v>0.8</v>
      </c>
      <c r="AR671" s="23">
        <v>1.4</v>
      </c>
      <c r="AS671" s="23">
        <v>93.9</v>
      </c>
      <c r="AT671" s="23">
        <v>89.8</v>
      </c>
      <c r="AU671" s="23">
        <v>96.2</v>
      </c>
    </row>
    <row r="672" spans="1:47" ht="15" x14ac:dyDescent="0.35">
      <c r="A672" s="13" t="s">
        <v>1788</v>
      </c>
      <c r="B672" s="45" t="s">
        <v>647</v>
      </c>
      <c r="C672" s="23">
        <v>28.4</v>
      </c>
      <c r="D672" s="23">
        <v>27.8</v>
      </c>
      <c r="E672" s="23">
        <v>29</v>
      </c>
      <c r="F672" s="23">
        <v>76.5</v>
      </c>
      <c r="G672" s="23">
        <v>73.099999999999994</v>
      </c>
      <c r="H672" s="23">
        <v>79.3</v>
      </c>
      <c r="I672" s="23">
        <v>3.3</v>
      </c>
      <c r="J672" s="23">
        <v>2.8</v>
      </c>
      <c r="K672" s="23">
        <v>3.8</v>
      </c>
      <c r="L672" s="23">
        <v>2.6</v>
      </c>
      <c r="M672" s="23">
        <v>5.3</v>
      </c>
      <c r="N672" s="23">
        <v>0.4</v>
      </c>
      <c r="O672" s="23">
        <v>44.9</v>
      </c>
      <c r="P672" s="23">
        <v>49.9</v>
      </c>
      <c r="Q672" s="23">
        <v>40.9</v>
      </c>
      <c r="R672" s="23">
        <v>22.1</v>
      </c>
      <c r="S672" s="23">
        <v>30.9</v>
      </c>
      <c r="T672" s="23">
        <v>14.9</v>
      </c>
      <c r="U672" s="23">
        <v>29.1</v>
      </c>
      <c r="V672" s="23">
        <v>29.3</v>
      </c>
      <c r="W672" s="23">
        <v>29</v>
      </c>
      <c r="X672" s="23">
        <v>7.3</v>
      </c>
      <c r="Y672" s="23">
        <v>6.2</v>
      </c>
      <c r="Z672" s="23">
        <v>8.1</v>
      </c>
      <c r="AA672" s="23">
        <v>6.8</v>
      </c>
      <c r="AB672" s="23">
        <v>8.8000000000000007</v>
      </c>
      <c r="AC672" s="23">
        <v>5.2</v>
      </c>
      <c r="AD672" s="23">
        <v>49.3</v>
      </c>
      <c r="AE672" s="23">
        <v>40</v>
      </c>
      <c r="AF672" s="23">
        <v>57</v>
      </c>
      <c r="AG672" s="23">
        <v>34.299999999999997</v>
      </c>
      <c r="AH672" s="23">
        <v>33</v>
      </c>
      <c r="AI672" s="23">
        <v>35.4</v>
      </c>
      <c r="AJ672" s="23">
        <v>75.2</v>
      </c>
      <c r="AK672" s="23">
        <v>96.3</v>
      </c>
      <c r="AL672" s="23">
        <v>57.9</v>
      </c>
      <c r="AM672" s="23">
        <v>16.5</v>
      </c>
      <c r="AN672" s="23">
        <v>13.5</v>
      </c>
      <c r="AO672" s="23">
        <v>19</v>
      </c>
      <c r="AP672" s="23">
        <v>2.4</v>
      </c>
      <c r="AQ672" s="23">
        <v>2</v>
      </c>
      <c r="AR672" s="23">
        <v>2.8</v>
      </c>
      <c r="AS672" s="23">
        <v>95.7</v>
      </c>
      <c r="AT672" s="23">
        <v>94.7</v>
      </c>
      <c r="AU672" s="23">
        <v>96.6</v>
      </c>
    </row>
    <row r="673" spans="1:47" ht="15" x14ac:dyDescent="0.35">
      <c r="A673" s="13" t="s">
        <v>1789</v>
      </c>
      <c r="B673" s="45" t="s">
        <v>648</v>
      </c>
      <c r="C673" s="23">
        <v>28.7</v>
      </c>
      <c r="D673" s="23">
        <v>21.4</v>
      </c>
      <c r="E673" s="23">
        <v>32.5</v>
      </c>
      <c r="F673" s="23">
        <v>75.099999999999994</v>
      </c>
      <c r="G673" s="23">
        <v>62.3</v>
      </c>
      <c r="H673" s="23">
        <v>81.8</v>
      </c>
      <c r="I673" s="23">
        <v>4.5</v>
      </c>
      <c r="J673" s="23">
        <v>2.4</v>
      </c>
      <c r="K673" s="23">
        <v>5.6</v>
      </c>
      <c r="L673" s="23">
        <v>0</v>
      </c>
      <c r="M673" s="23">
        <v>0</v>
      </c>
      <c r="N673" s="23">
        <v>0.1</v>
      </c>
      <c r="O673" s="23">
        <v>53.1</v>
      </c>
      <c r="P673" s="23">
        <v>54.5</v>
      </c>
      <c r="Q673" s="23">
        <v>52.3</v>
      </c>
      <c r="R673" s="23">
        <v>13.1</v>
      </c>
      <c r="S673" s="23">
        <v>16.8</v>
      </c>
      <c r="T673" s="23">
        <v>11.2</v>
      </c>
      <c r="U673" s="23">
        <v>28.2</v>
      </c>
      <c r="V673" s="23">
        <v>24.6</v>
      </c>
      <c r="W673" s="23">
        <v>30.1</v>
      </c>
      <c r="X673" s="23">
        <v>14.6</v>
      </c>
      <c r="Y673" s="23">
        <v>14.6</v>
      </c>
      <c r="Z673" s="23">
        <v>14.5</v>
      </c>
      <c r="AA673" s="23">
        <v>4.9000000000000004</v>
      </c>
      <c r="AB673" s="23">
        <v>3.2</v>
      </c>
      <c r="AC673" s="23">
        <v>5.7</v>
      </c>
      <c r="AD673" s="23">
        <v>35</v>
      </c>
      <c r="AE673" s="23">
        <v>18</v>
      </c>
      <c r="AF673" s="23">
        <v>43.8</v>
      </c>
      <c r="AG673" s="23">
        <v>19.5</v>
      </c>
      <c r="AH673" s="23">
        <v>13.6</v>
      </c>
      <c r="AI673" s="23">
        <v>22.5</v>
      </c>
      <c r="AJ673" s="23">
        <v>19</v>
      </c>
      <c r="AK673" s="23">
        <v>9.1999999999999993</v>
      </c>
      <c r="AL673" s="23">
        <v>24.1</v>
      </c>
      <c r="AM673" s="23">
        <v>16.7</v>
      </c>
      <c r="AN673" s="23">
        <v>12.6</v>
      </c>
      <c r="AO673" s="23">
        <v>18.8</v>
      </c>
      <c r="AP673" s="23">
        <v>0.9</v>
      </c>
      <c r="AQ673" s="23">
        <v>0.5</v>
      </c>
      <c r="AR673" s="23">
        <v>1</v>
      </c>
      <c r="AS673" s="23">
        <v>93.5</v>
      </c>
      <c r="AT673" s="23">
        <v>90.7</v>
      </c>
      <c r="AU673" s="23">
        <v>94.9</v>
      </c>
    </row>
    <row r="674" spans="1:47" ht="15" x14ac:dyDescent="0.35">
      <c r="A674" s="13" t="s">
        <v>1790</v>
      </c>
      <c r="B674" s="45" t="s">
        <v>649</v>
      </c>
      <c r="C674" s="23">
        <v>23.3</v>
      </c>
      <c r="D674" s="23">
        <v>22.7</v>
      </c>
      <c r="E674" s="23">
        <v>24</v>
      </c>
      <c r="F674" s="23">
        <v>65.7</v>
      </c>
      <c r="G674" s="23">
        <v>60.2</v>
      </c>
      <c r="H674" s="23">
        <v>71.8</v>
      </c>
      <c r="I674" s="23">
        <v>2.6</v>
      </c>
      <c r="J674" s="23">
        <v>1.9</v>
      </c>
      <c r="K674" s="23">
        <v>3.4</v>
      </c>
      <c r="L674" s="23">
        <v>6.6</v>
      </c>
      <c r="M674" s="23">
        <v>9.1999999999999993</v>
      </c>
      <c r="N674" s="23">
        <v>3.9</v>
      </c>
      <c r="O674" s="23">
        <v>56.6</v>
      </c>
      <c r="P674" s="23">
        <v>58.5</v>
      </c>
      <c r="Q674" s="23">
        <v>54.5</v>
      </c>
      <c r="R674" s="23">
        <v>26.5</v>
      </c>
      <c r="S674" s="23">
        <v>32.299999999999997</v>
      </c>
      <c r="T674" s="23">
        <v>20.3</v>
      </c>
      <c r="U674" s="23">
        <v>37.6</v>
      </c>
      <c r="V674" s="23">
        <v>34.1</v>
      </c>
      <c r="W674" s="23">
        <v>41.5</v>
      </c>
      <c r="X674" s="23">
        <v>4.4000000000000004</v>
      </c>
      <c r="Y674" s="23">
        <v>4.3</v>
      </c>
      <c r="Z674" s="23">
        <v>4.4000000000000004</v>
      </c>
      <c r="AA674" s="23">
        <v>14.5</v>
      </c>
      <c r="AB674" s="23">
        <v>15.6</v>
      </c>
      <c r="AC674" s="23">
        <v>13.2</v>
      </c>
      <c r="AD674" s="23">
        <v>50.9</v>
      </c>
      <c r="AE674" s="23">
        <v>35</v>
      </c>
      <c r="AF674" s="23">
        <v>68.099999999999994</v>
      </c>
      <c r="AG674" s="23">
        <v>25.4</v>
      </c>
      <c r="AH674" s="23">
        <v>26.7</v>
      </c>
      <c r="AI674" s="23">
        <v>23.9</v>
      </c>
      <c r="AJ674" s="23">
        <v>25.6</v>
      </c>
      <c r="AK674" s="23">
        <v>4.5</v>
      </c>
      <c r="AL674" s="23">
        <v>48.4</v>
      </c>
      <c r="AM674" s="23">
        <v>16.7</v>
      </c>
      <c r="AN674" s="23">
        <v>14.9</v>
      </c>
      <c r="AO674" s="23">
        <v>18.5</v>
      </c>
      <c r="AP674" s="23">
        <v>1.5</v>
      </c>
      <c r="AQ674" s="23">
        <v>1.3</v>
      </c>
      <c r="AR674" s="23">
        <v>1.6</v>
      </c>
      <c r="AS674" s="23">
        <v>93.3</v>
      </c>
      <c r="AT674" s="23">
        <v>93.3</v>
      </c>
      <c r="AU674" s="23">
        <v>93.2</v>
      </c>
    </row>
    <row r="675" spans="1:47" ht="15" x14ac:dyDescent="0.35">
      <c r="A675" s="13" t="s">
        <v>1791</v>
      </c>
      <c r="B675" s="45" t="s">
        <v>650</v>
      </c>
      <c r="C675" s="23">
        <v>29</v>
      </c>
      <c r="D675" s="23">
        <v>23.6</v>
      </c>
      <c r="E675" s="23">
        <v>37.4</v>
      </c>
      <c r="F675" s="23">
        <v>68.900000000000006</v>
      </c>
      <c r="G675" s="23">
        <v>58.7</v>
      </c>
      <c r="H675" s="23">
        <v>84.7</v>
      </c>
      <c r="I675" s="23">
        <v>2</v>
      </c>
      <c r="J675" s="23">
        <v>1.2</v>
      </c>
      <c r="K675" s="23">
        <v>3.3</v>
      </c>
      <c r="L675" s="23">
        <v>5.0999999999999996</v>
      </c>
      <c r="M675" s="23">
        <v>4.5999999999999996</v>
      </c>
      <c r="N675" s="23">
        <v>6</v>
      </c>
      <c r="O675" s="23">
        <v>43.6</v>
      </c>
      <c r="P675" s="23">
        <v>42.3</v>
      </c>
      <c r="Q675" s="23">
        <v>45.8</v>
      </c>
      <c r="R675" s="23">
        <v>21.1</v>
      </c>
      <c r="S675" s="23">
        <v>23.6</v>
      </c>
      <c r="T675" s="23">
        <v>17.3</v>
      </c>
      <c r="U675" s="23">
        <v>23.7</v>
      </c>
      <c r="V675" s="23">
        <v>18.5</v>
      </c>
      <c r="W675" s="23">
        <v>31.7</v>
      </c>
      <c r="X675" s="23">
        <v>4.7</v>
      </c>
      <c r="Y675" s="23">
        <v>3.5</v>
      </c>
      <c r="Z675" s="23">
        <v>6.7</v>
      </c>
      <c r="AA675" s="23">
        <v>1.1000000000000001</v>
      </c>
      <c r="AB675" s="23">
        <v>1.3</v>
      </c>
      <c r="AC675" s="23">
        <v>0.8</v>
      </c>
      <c r="AD675" s="23">
        <v>16</v>
      </c>
      <c r="AE675" s="23">
        <v>6.4</v>
      </c>
      <c r="AF675" s="23">
        <v>30.8</v>
      </c>
      <c r="AG675" s="23">
        <v>22.8</v>
      </c>
      <c r="AH675" s="23">
        <v>20.3</v>
      </c>
      <c r="AI675" s="23">
        <v>26.8</v>
      </c>
      <c r="AJ675" s="23">
        <v>37.799999999999997</v>
      </c>
      <c r="AK675" s="23">
        <v>17.5</v>
      </c>
      <c r="AL675" s="23">
        <v>69.400000000000006</v>
      </c>
      <c r="AM675" s="23">
        <v>13.4</v>
      </c>
      <c r="AN675" s="23">
        <v>12.3</v>
      </c>
      <c r="AO675" s="23">
        <v>15.1</v>
      </c>
      <c r="AP675" s="23">
        <v>1.6</v>
      </c>
      <c r="AQ675" s="23">
        <v>1.1000000000000001</v>
      </c>
      <c r="AR675" s="23">
        <v>2.2999999999999998</v>
      </c>
      <c r="AS675" s="23">
        <v>93</v>
      </c>
      <c r="AT675" s="23">
        <v>91.6</v>
      </c>
      <c r="AU675" s="23">
        <v>95.1</v>
      </c>
    </row>
    <row r="676" spans="1:47" ht="15" x14ac:dyDescent="0.35">
      <c r="A676" s="13" t="s">
        <v>1792</v>
      </c>
      <c r="B676" s="45" t="s">
        <v>651</v>
      </c>
      <c r="C676" s="23">
        <v>25.8</v>
      </c>
      <c r="D676" s="23">
        <v>20.8</v>
      </c>
      <c r="E676" s="23">
        <v>44.2</v>
      </c>
      <c r="F676" s="23">
        <v>61.8</v>
      </c>
      <c r="G676" s="23">
        <v>55.6</v>
      </c>
      <c r="H676" s="23">
        <v>84.7</v>
      </c>
      <c r="I676" s="23">
        <v>2.2000000000000002</v>
      </c>
      <c r="J676" s="23">
        <v>1.8</v>
      </c>
      <c r="K676" s="23">
        <v>3.6</v>
      </c>
      <c r="L676" s="23">
        <v>3.6</v>
      </c>
      <c r="M676" s="23">
        <v>4.3</v>
      </c>
      <c r="N676" s="23">
        <v>0.9</v>
      </c>
      <c r="O676" s="23">
        <v>38.799999999999997</v>
      </c>
      <c r="P676" s="23">
        <v>38.4</v>
      </c>
      <c r="Q676" s="23">
        <v>40.200000000000003</v>
      </c>
      <c r="R676" s="23">
        <v>24.4</v>
      </c>
      <c r="S676" s="23">
        <v>24.8</v>
      </c>
      <c r="T676" s="23">
        <v>22.9</v>
      </c>
      <c r="U676" s="23">
        <v>64.5</v>
      </c>
      <c r="V676" s="23">
        <v>64.8</v>
      </c>
      <c r="W676" s="23">
        <v>63.4</v>
      </c>
      <c r="X676" s="23">
        <v>4.9000000000000004</v>
      </c>
      <c r="Y676" s="23">
        <v>4.0999999999999996</v>
      </c>
      <c r="Z676" s="23">
        <v>7.8</v>
      </c>
      <c r="AA676" s="23">
        <v>5.8</v>
      </c>
      <c r="AB676" s="23">
        <v>6.8</v>
      </c>
      <c r="AC676" s="23">
        <v>2.2999999999999998</v>
      </c>
      <c r="AD676" s="23">
        <v>31.2</v>
      </c>
      <c r="AE676" s="23">
        <v>21.5</v>
      </c>
      <c r="AF676" s="23">
        <v>67</v>
      </c>
      <c r="AG676" s="23">
        <v>27.1</v>
      </c>
      <c r="AH676" s="23">
        <v>24.6</v>
      </c>
      <c r="AI676" s="23">
        <v>36.200000000000003</v>
      </c>
      <c r="AJ676" s="23">
        <v>18.399999999999999</v>
      </c>
      <c r="AK676" s="23">
        <v>3.9</v>
      </c>
      <c r="AL676" s="23">
        <v>71.8</v>
      </c>
      <c r="AM676" s="23">
        <v>14.6</v>
      </c>
      <c r="AN676" s="23">
        <v>14.2</v>
      </c>
      <c r="AO676" s="23">
        <v>16.100000000000001</v>
      </c>
      <c r="AP676" s="23">
        <v>1.9</v>
      </c>
      <c r="AQ676" s="23">
        <v>1.6</v>
      </c>
      <c r="AR676" s="23">
        <v>3.1</v>
      </c>
      <c r="AS676" s="23">
        <v>93.6</v>
      </c>
      <c r="AT676" s="23">
        <v>92.9</v>
      </c>
      <c r="AU676" s="23">
        <v>96.4</v>
      </c>
    </row>
    <row r="677" spans="1:47" ht="15" x14ac:dyDescent="0.35">
      <c r="A677" s="13" t="s">
        <v>1793</v>
      </c>
      <c r="B677" s="45" t="s">
        <v>652</v>
      </c>
      <c r="C677" s="23">
        <v>25.4</v>
      </c>
      <c r="D677" s="23">
        <v>17.3</v>
      </c>
      <c r="E677" s="23">
        <v>29.4</v>
      </c>
      <c r="F677" s="23">
        <v>62</v>
      </c>
      <c r="G677" s="23">
        <v>54.2</v>
      </c>
      <c r="H677" s="23">
        <v>65.7</v>
      </c>
      <c r="I677" s="23">
        <v>2.2999999999999998</v>
      </c>
      <c r="J677" s="23">
        <v>1.4</v>
      </c>
      <c r="K677" s="23">
        <v>2.8</v>
      </c>
      <c r="L677" s="23">
        <v>3.4</v>
      </c>
      <c r="M677" s="23">
        <v>0.8</v>
      </c>
      <c r="N677" s="23">
        <v>4.7</v>
      </c>
      <c r="O677" s="23">
        <v>54</v>
      </c>
      <c r="P677" s="23">
        <v>60.8</v>
      </c>
      <c r="Q677" s="23">
        <v>50.7</v>
      </c>
      <c r="R677" s="23">
        <v>20.8</v>
      </c>
      <c r="S677" s="23">
        <v>24.5</v>
      </c>
      <c r="T677" s="23">
        <v>19</v>
      </c>
      <c r="U677" s="23">
        <v>55.2</v>
      </c>
      <c r="V677" s="23">
        <v>97.7</v>
      </c>
      <c r="W677" s="23">
        <v>34.5</v>
      </c>
      <c r="X677" s="23">
        <v>5.3</v>
      </c>
      <c r="Y677" s="23">
        <v>4.7</v>
      </c>
      <c r="Z677" s="23">
        <v>5.6</v>
      </c>
      <c r="AA677" s="23">
        <v>5.5</v>
      </c>
      <c r="AB677" s="23">
        <v>8.1999999999999993</v>
      </c>
      <c r="AC677" s="23">
        <v>4.0999999999999996</v>
      </c>
      <c r="AD677" s="23">
        <v>16.3</v>
      </c>
      <c r="AE677" s="23">
        <v>15.6</v>
      </c>
      <c r="AF677" s="23">
        <v>16.7</v>
      </c>
      <c r="AG677" s="23">
        <v>21.8</v>
      </c>
      <c r="AH677" s="23">
        <v>22.6</v>
      </c>
      <c r="AI677" s="23">
        <v>21.5</v>
      </c>
      <c r="AJ677" s="23">
        <v>70</v>
      </c>
      <c r="AK677" s="23">
        <v>81.900000000000006</v>
      </c>
      <c r="AL677" s="23">
        <v>64.3</v>
      </c>
      <c r="AM677" s="23">
        <v>17.600000000000001</v>
      </c>
      <c r="AN677" s="23">
        <v>17.2</v>
      </c>
      <c r="AO677" s="23">
        <v>17.8</v>
      </c>
      <c r="AP677" s="23">
        <v>0.9</v>
      </c>
      <c r="AQ677" s="23">
        <v>0.7</v>
      </c>
      <c r="AR677" s="23">
        <v>1.1000000000000001</v>
      </c>
      <c r="AS677" s="23">
        <v>94</v>
      </c>
      <c r="AT677" s="23">
        <v>92.7</v>
      </c>
      <c r="AU677" s="23">
        <v>94.7</v>
      </c>
    </row>
    <row r="678" spans="1:47" ht="15" x14ac:dyDescent="0.35">
      <c r="A678" s="13" t="s">
        <v>1794</v>
      </c>
      <c r="B678" s="45" t="s">
        <v>653</v>
      </c>
      <c r="C678" s="23">
        <v>28.7</v>
      </c>
      <c r="D678" s="23">
        <v>23.7</v>
      </c>
      <c r="E678" s="23">
        <v>38.4</v>
      </c>
      <c r="F678" s="23">
        <v>66.8</v>
      </c>
      <c r="G678" s="23">
        <v>58.9</v>
      </c>
      <c r="H678" s="23">
        <v>81.8</v>
      </c>
      <c r="I678" s="23">
        <v>1.9</v>
      </c>
      <c r="J678" s="23">
        <v>1.3</v>
      </c>
      <c r="K678" s="23">
        <v>3</v>
      </c>
      <c r="L678" s="23">
        <v>0.1</v>
      </c>
      <c r="M678" s="23">
        <v>0.2</v>
      </c>
      <c r="N678" s="23">
        <v>0.1</v>
      </c>
      <c r="O678" s="23">
        <v>39.299999999999997</v>
      </c>
      <c r="P678" s="23">
        <v>38.4</v>
      </c>
      <c r="Q678" s="23">
        <v>41.2</v>
      </c>
      <c r="R678" s="23">
        <v>21.8</v>
      </c>
      <c r="S678" s="23">
        <v>24.4</v>
      </c>
      <c r="T678" s="23">
        <v>16.899999999999999</v>
      </c>
      <c r="U678" s="23">
        <v>78.8</v>
      </c>
      <c r="V678" s="23">
        <v>99.3</v>
      </c>
      <c r="W678" s="23">
        <v>39.5</v>
      </c>
      <c r="X678" s="23">
        <v>5.8</v>
      </c>
      <c r="Y678" s="23">
        <v>4.5999999999999996</v>
      </c>
      <c r="Z678" s="23">
        <v>8.1999999999999993</v>
      </c>
      <c r="AA678" s="23">
        <v>3.9</v>
      </c>
      <c r="AB678" s="23">
        <v>3.1</v>
      </c>
      <c r="AC678" s="23">
        <v>5.6</v>
      </c>
      <c r="AD678" s="23">
        <v>20.6</v>
      </c>
      <c r="AE678" s="23">
        <v>10.7</v>
      </c>
      <c r="AF678" s="23">
        <v>39.5</v>
      </c>
      <c r="AG678" s="23">
        <v>18.100000000000001</v>
      </c>
      <c r="AH678" s="23">
        <v>15.6</v>
      </c>
      <c r="AI678" s="23">
        <v>22.9</v>
      </c>
      <c r="AJ678" s="23">
        <v>4</v>
      </c>
      <c r="AK678" s="23">
        <v>0.4</v>
      </c>
      <c r="AL678" s="23">
        <v>10.9</v>
      </c>
      <c r="AM678" s="23">
        <v>11.5</v>
      </c>
      <c r="AN678" s="23">
        <v>11.4</v>
      </c>
      <c r="AO678" s="23">
        <v>11.7</v>
      </c>
      <c r="AP678" s="23">
        <v>1</v>
      </c>
      <c r="AQ678" s="23">
        <v>1.1000000000000001</v>
      </c>
      <c r="AR678" s="23">
        <v>0.9</v>
      </c>
      <c r="AS678" s="23">
        <v>92</v>
      </c>
      <c r="AT678" s="23">
        <v>90.5</v>
      </c>
      <c r="AU678" s="23">
        <v>94.9</v>
      </c>
    </row>
    <row r="679" spans="1:47" ht="15" x14ac:dyDescent="0.35">
      <c r="A679" s="13" t="s">
        <v>1795</v>
      </c>
      <c r="B679" s="45" t="s">
        <v>654</v>
      </c>
      <c r="C679" s="23">
        <v>38</v>
      </c>
      <c r="D679" s="23">
        <v>26.6</v>
      </c>
      <c r="E679" s="23">
        <v>43.2</v>
      </c>
      <c r="F679" s="23">
        <v>78.8</v>
      </c>
      <c r="G679" s="23">
        <v>64.5</v>
      </c>
      <c r="H679" s="23">
        <v>85.4</v>
      </c>
      <c r="I679" s="23">
        <v>4.9000000000000004</v>
      </c>
      <c r="J679" s="23">
        <v>2.4</v>
      </c>
      <c r="K679" s="23">
        <v>6</v>
      </c>
      <c r="L679" s="23">
        <v>0.3</v>
      </c>
      <c r="M679" s="23">
        <v>0.5</v>
      </c>
      <c r="N679" s="23">
        <v>0.2</v>
      </c>
      <c r="O679" s="23">
        <v>46.9</v>
      </c>
      <c r="P679" s="23">
        <v>48.8</v>
      </c>
      <c r="Q679" s="23">
        <v>46</v>
      </c>
      <c r="R679" s="23">
        <v>23.7</v>
      </c>
      <c r="S679" s="23">
        <v>27.3</v>
      </c>
      <c r="T679" s="23">
        <v>22.1</v>
      </c>
      <c r="U679" s="23">
        <v>52.8</v>
      </c>
      <c r="V679" s="23">
        <v>38.799999999999997</v>
      </c>
      <c r="W679" s="23">
        <v>59.2</v>
      </c>
      <c r="X679" s="23">
        <v>11.3</v>
      </c>
      <c r="Y679" s="23">
        <v>5.0999999999999996</v>
      </c>
      <c r="Z679" s="23">
        <v>14.2</v>
      </c>
      <c r="AA679" s="23">
        <v>4.5999999999999996</v>
      </c>
      <c r="AB679" s="23">
        <v>2.6</v>
      </c>
      <c r="AC679" s="23">
        <v>5.6</v>
      </c>
      <c r="AD679" s="23">
        <v>55.1</v>
      </c>
      <c r="AE679" s="23">
        <v>27.3</v>
      </c>
      <c r="AF679" s="23">
        <v>67.7</v>
      </c>
      <c r="AG679" s="23">
        <v>35.6</v>
      </c>
      <c r="AH679" s="23">
        <v>31.4</v>
      </c>
      <c r="AI679" s="23">
        <v>37.5</v>
      </c>
      <c r="AJ679" s="23">
        <v>42.4</v>
      </c>
      <c r="AK679" s="23">
        <v>2.6</v>
      </c>
      <c r="AL679" s="23">
        <v>60.6</v>
      </c>
      <c r="AM679" s="23">
        <v>21.4</v>
      </c>
      <c r="AN679" s="23">
        <v>17.2</v>
      </c>
      <c r="AO679" s="23">
        <v>23.4</v>
      </c>
      <c r="AP679" s="23">
        <v>2.4</v>
      </c>
      <c r="AQ679" s="23">
        <v>1.3</v>
      </c>
      <c r="AR679" s="23">
        <v>2.9</v>
      </c>
      <c r="AS679" s="23">
        <v>92.7</v>
      </c>
      <c r="AT679" s="23">
        <v>91.9</v>
      </c>
      <c r="AU679" s="23">
        <v>93</v>
      </c>
    </row>
    <row r="680" spans="1:47" ht="15" x14ac:dyDescent="0.35">
      <c r="A680" s="13" t="s">
        <v>1796</v>
      </c>
      <c r="B680" s="45" t="s">
        <v>337</v>
      </c>
      <c r="C680" s="23">
        <v>25.6</v>
      </c>
      <c r="D680" s="23">
        <v>18.8</v>
      </c>
      <c r="E680" s="23">
        <v>40.9</v>
      </c>
      <c r="F680" s="23">
        <v>68.3</v>
      </c>
      <c r="G680" s="23">
        <v>61</v>
      </c>
      <c r="H680" s="23">
        <v>84.6</v>
      </c>
      <c r="I680" s="23">
        <v>0.8</v>
      </c>
      <c r="J680" s="23">
        <v>0.7</v>
      </c>
      <c r="K680" s="23">
        <v>1.2</v>
      </c>
      <c r="L680" s="23">
        <v>6.1</v>
      </c>
      <c r="M680" s="23">
        <v>6.8</v>
      </c>
      <c r="N680" s="23">
        <v>4.5</v>
      </c>
      <c r="O680" s="23">
        <v>52</v>
      </c>
      <c r="P680" s="23">
        <v>51</v>
      </c>
      <c r="Q680" s="23">
        <v>54.1</v>
      </c>
      <c r="R680" s="23">
        <v>20.6</v>
      </c>
      <c r="S680" s="23">
        <v>22.2</v>
      </c>
      <c r="T680" s="23">
        <v>17</v>
      </c>
      <c r="U680" s="23">
        <v>19.2</v>
      </c>
      <c r="V680" s="23">
        <v>19.7</v>
      </c>
      <c r="W680" s="23">
        <v>18</v>
      </c>
      <c r="X680" s="23">
        <v>2.8</v>
      </c>
      <c r="Y680" s="23">
        <v>2.4</v>
      </c>
      <c r="Z680" s="23">
        <v>3.7</v>
      </c>
      <c r="AA680" s="23">
        <v>3.2</v>
      </c>
      <c r="AB680" s="23">
        <v>1.1000000000000001</v>
      </c>
      <c r="AC680" s="23">
        <v>7.9</v>
      </c>
      <c r="AD680" s="23">
        <v>17.7</v>
      </c>
      <c r="AE680" s="23">
        <v>12.7</v>
      </c>
      <c r="AF680" s="23">
        <v>29.1</v>
      </c>
      <c r="AG680" s="23">
        <v>20.7</v>
      </c>
      <c r="AH680" s="23">
        <v>19.7</v>
      </c>
      <c r="AI680" s="23">
        <v>23</v>
      </c>
      <c r="AJ680" s="23">
        <v>5.2</v>
      </c>
      <c r="AK680" s="23">
        <v>3.7</v>
      </c>
      <c r="AL680" s="23">
        <v>8.6999999999999993</v>
      </c>
      <c r="AM680" s="23">
        <v>9.5</v>
      </c>
      <c r="AN680" s="23">
        <v>9.1</v>
      </c>
      <c r="AO680" s="23">
        <v>10.4</v>
      </c>
      <c r="AP680" s="23">
        <v>0.5</v>
      </c>
      <c r="AQ680" s="23">
        <v>0.3</v>
      </c>
      <c r="AR680" s="23">
        <v>0.8</v>
      </c>
      <c r="AS680" s="23">
        <v>92.7</v>
      </c>
      <c r="AT680" s="23">
        <v>91.9</v>
      </c>
      <c r="AU680" s="23">
        <v>94.3</v>
      </c>
    </row>
    <row r="681" spans="1:47" ht="15" x14ac:dyDescent="0.35">
      <c r="A681" s="13" t="s">
        <v>1797</v>
      </c>
      <c r="B681" s="45" t="s">
        <v>655</v>
      </c>
      <c r="C681" s="23">
        <v>24.8</v>
      </c>
      <c r="D681" s="23">
        <v>16.899999999999999</v>
      </c>
      <c r="E681" s="23">
        <v>28.9</v>
      </c>
      <c r="F681" s="23">
        <v>68.3</v>
      </c>
      <c r="G681" s="23">
        <v>51.6</v>
      </c>
      <c r="H681" s="23">
        <v>76.900000000000006</v>
      </c>
      <c r="I681" s="23">
        <v>3.7</v>
      </c>
      <c r="J681" s="23">
        <v>3.5</v>
      </c>
      <c r="K681" s="23">
        <v>3.8</v>
      </c>
      <c r="L681" s="23">
        <v>3.8</v>
      </c>
      <c r="M681" s="23">
        <v>2.5</v>
      </c>
      <c r="N681" s="23">
        <v>4.4000000000000004</v>
      </c>
      <c r="O681" s="23">
        <v>62.2</v>
      </c>
      <c r="P681" s="23">
        <v>64.2</v>
      </c>
      <c r="Q681" s="23">
        <v>61.1</v>
      </c>
      <c r="R681" s="23">
        <v>20.9</v>
      </c>
      <c r="S681" s="23">
        <v>25.8</v>
      </c>
      <c r="T681" s="23">
        <v>18.399999999999999</v>
      </c>
      <c r="U681" s="23">
        <v>56</v>
      </c>
      <c r="V681" s="23">
        <v>35.9</v>
      </c>
      <c r="W681" s="23">
        <v>66.3</v>
      </c>
      <c r="X681" s="23">
        <v>8.6999999999999993</v>
      </c>
      <c r="Y681" s="23">
        <v>15</v>
      </c>
      <c r="Z681" s="23">
        <v>5.4</v>
      </c>
      <c r="AA681" s="23">
        <v>5.3</v>
      </c>
      <c r="AB681" s="23">
        <v>7.3</v>
      </c>
      <c r="AC681" s="23">
        <v>4.2</v>
      </c>
      <c r="AD681" s="23">
        <v>48</v>
      </c>
      <c r="AE681" s="23">
        <v>28.3</v>
      </c>
      <c r="AF681" s="23">
        <v>58.1</v>
      </c>
      <c r="AG681" s="23">
        <v>26.2</v>
      </c>
      <c r="AH681" s="23">
        <v>18.7</v>
      </c>
      <c r="AI681" s="23">
        <v>30.1</v>
      </c>
      <c r="AJ681" s="23">
        <v>25.7</v>
      </c>
      <c r="AK681" s="23">
        <v>4.2</v>
      </c>
      <c r="AL681" s="23">
        <v>36.700000000000003</v>
      </c>
      <c r="AM681" s="23">
        <v>16.7</v>
      </c>
      <c r="AN681" s="23">
        <v>15.9</v>
      </c>
      <c r="AO681" s="23">
        <v>17.2</v>
      </c>
      <c r="AP681" s="23">
        <v>0.8</v>
      </c>
      <c r="AQ681" s="23">
        <v>0.4</v>
      </c>
      <c r="AR681" s="23">
        <v>1</v>
      </c>
      <c r="AS681" s="23">
        <v>94.9</v>
      </c>
      <c r="AT681" s="23">
        <v>93.8</v>
      </c>
      <c r="AU681" s="23">
        <v>95.5</v>
      </c>
    </row>
    <row r="682" spans="1:47" ht="15" x14ac:dyDescent="0.35">
      <c r="A682" s="13" t="s">
        <v>1798</v>
      </c>
      <c r="B682" s="45" t="s">
        <v>656</v>
      </c>
      <c r="C682" s="23">
        <v>27.1</v>
      </c>
      <c r="D682" s="23">
        <v>23.5</v>
      </c>
      <c r="E682" s="23">
        <v>27.7</v>
      </c>
      <c r="F682" s="23">
        <v>71.3</v>
      </c>
      <c r="G682" s="23">
        <v>59.9</v>
      </c>
      <c r="H682" s="23">
        <v>73.099999999999994</v>
      </c>
      <c r="I682" s="23">
        <v>3.1</v>
      </c>
      <c r="J682" s="23">
        <v>1.6</v>
      </c>
      <c r="K682" s="23">
        <v>3.3</v>
      </c>
      <c r="L682" s="23">
        <v>6.6</v>
      </c>
      <c r="M682" s="23">
        <v>8.3000000000000007</v>
      </c>
      <c r="N682" s="23">
        <v>6.3</v>
      </c>
      <c r="O682" s="23">
        <v>49.9</v>
      </c>
      <c r="P682" s="23">
        <v>49.1</v>
      </c>
      <c r="Q682" s="23">
        <v>50</v>
      </c>
      <c r="R682" s="23">
        <v>22.4</v>
      </c>
      <c r="S682" s="23">
        <v>29.2</v>
      </c>
      <c r="T682" s="23">
        <v>21.3</v>
      </c>
      <c r="U682" s="23">
        <v>30.1</v>
      </c>
      <c r="V682" s="23">
        <v>26.9</v>
      </c>
      <c r="W682" s="23">
        <v>30.6</v>
      </c>
      <c r="X682" s="23">
        <v>5.4</v>
      </c>
      <c r="Y682" s="23">
        <v>1.8</v>
      </c>
      <c r="Z682" s="23">
        <v>6</v>
      </c>
      <c r="AA682" s="23">
        <v>0.9</v>
      </c>
      <c r="AB682" s="23">
        <v>0.3</v>
      </c>
      <c r="AC682" s="23">
        <v>1</v>
      </c>
      <c r="AD682" s="23">
        <v>31.5</v>
      </c>
      <c r="AE682" s="23">
        <v>11.1</v>
      </c>
      <c r="AF682" s="23">
        <v>34.700000000000003</v>
      </c>
      <c r="AG682" s="23">
        <v>29.4</v>
      </c>
      <c r="AH682" s="23">
        <v>29.5</v>
      </c>
      <c r="AI682" s="23">
        <v>29.4</v>
      </c>
      <c r="AJ682" s="23">
        <v>14.5</v>
      </c>
      <c r="AK682" s="23">
        <v>4.7</v>
      </c>
      <c r="AL682" s="23">
        <v>16</v>
      </c>
      <c r="AM682" s="23">
        <v>17.8</v>
      </c>
      <c r="AN682" s="23">
        <v>17.600000000000001</v>
      </c>
      <c r="AO682" s="23">
        <v>17.8</v>
      </c>
      <c r="AP682" s="23">
        <v>2</v>
      </c>
      <c r="AQ682" s="23">
        <v>0.5</v>
      </c>
      <c r="AR682" s="23">
        <v>2.2999999999999998</v>
      </c>
      <c r="AS682" s="23">
        <v>93.1</v>
      </c>
      <c r="AT682" s="23">
        <v>92</v>
      </c>
      <c r="AU682" s="23">
        <v>93.2</v>
      </c>
    </row>
    <row r="683" spans="1:47" ht="15" x14ac:dyDescent="0.35">
      <c r="A683" s="13" t="s">
        <v>1799</v>
      </c>
      <c r="B683" s="45" t="s">
        <v>657</v>
      </c>
      <c r="C683" s="23">
        <v>22.5</v>
      </c>
      <c r="D683" s="23">
        <v>15.7</v>
      </c>
      <c r="E683" s="23">
        <v>31.2</v>
      </c>
      <c r="F683" s="23">
        <v>64.5</v>
      </c>
      <c r="G683" s="23">
        <v>53.1</v>
      </c>
      <c r="H683" s="23">
        <v>78.900000000000006</v>
      </c>
      <c r="I683" s="23">
        <v>2</v>
      </c>
      <c r="J683" s="23">
        <v>1.9</v>
      </c>
      <c r="K683" s="23">
        <v>2.2000000000000002</v>
      </c>
      <c r="L683" s="23">
        <v>1.6</v>
      </c>
      <c r="M683" s="23">
        <v>2.6</v>
      </c>
      <c r="N683" s="23">
        <v>0.2</v>
      </c>
      <c r="O683" s="23">
        <v>44.5</v>
      </c>
      <c r="P683" s="23">
        <v>46.1</v>
      </c>
      <c r="Q683" s="23">
        <v>42.4</v>
      </c>
      <c r="R683" s="23">
        <v>20.9</v>
      </c>
      <c r="S683" s="23">
        <v>24.8</v>
      </c>
      <c r="T683" s="23">
        <v>16.100000000000001</v>
      </c>
      <c r="U683" s="23">
        <v>29.9</v>
      </c>
      <c r="V683" s="23">
        <v>22.6</v>
      </c>
      <c r="W683" s="23">
        <v>39.4</v>
      </c>
      <c r="X683" s="23">
        <v>5.7</v>
      </c>
      <c r="Y683" s="23">
        <v>4.5999999999999996</v>
      </c>
      <c r="Z683" s="23">
        <v>7.2</v>
      </c>
      <c r="AA683" s="23">
        <v>4.4000000000000004</v>
      </c>
      <c r="AB683" s="23">
        <v>4.4000000000000004</v>
      </c>
      <c r="AC683" s="23">
        <v>4.5999999999999996</v>
      </c>
      <c r="AD683" s="23">
        <v>31.6</v>
      </c>
      <c r="AE683" s="23">
        <v>14.4</v>
      </c>
      <c r="AF683" s="23">
        <v>53.7</v>
      </c>
      <c r="AG683" s="23">
        <v>21.6</v>
      </c>
      <c r="AH683" s="23">
        <v>17</v>
      </c>
      <c r="AI683" s="23">
        <v>27.5</v>
      </c>
      <c r="AJ683" s="23">
        <v>21.1</v>
      </c>
      <c r="AK683" s="23">
        <v>4.4000000000000004</v>
      </c>
      <c r="AL683" s="23">
        <v>42.5</v>
      </c>
      <c r="AM683" s="23">
        <v>14.4</v>
      </c>
      <c r="AN683" s="23">
        <v>14.6</v>
      </c>
      <c r="AO683" s="23">
        <v>14.1</v>
      </c>
      <c r="AP683" s="23">
        <v>1.5</v>
      </c>
      <c r="AQ683" s="23">
        <v>1.3</v>
      </c>
      <c r="AR683" s="23">
        <v>1.8</v>
      </c>
      <c r="AS683" s="23">
        <v>93.4</v>
      </c>
      <c r="AT683" s="23">
        <v>91.9</v>
      </c>
      <c r="AU683" s="23">
        <v>95.4</v>
      </c>
    </row>
    <row r="684" spans="1:47" ht="15" x14ac:dyDescent="0.35">
      <c r="A684" s="13" t="s">
        <v>1800</v>
      </c>
      <c r="B684" s="45" t="s">
        <v>658</v>
      </c>
      <c r="C684" s="23">
        <v>29.6</v>
      </c>
      <c r="D684" s="23">
        <v>27.1</v>
      </c>
      <c r="E684" s="23">
        <v>33.700000000000003</v>
      </c>
      <c r="F684" s="23">
        <v>71.599999999999994</v>
      </c>
      <c r="G684" s="23">
        <v>67.3</v>
      </c>
      <c r="H684" s="23">
        <v>78.5</v>
      </c>
      <c r="I684" s="23">
        <v>1.4</v>
      </c>
      <c r="J684" s="23">
        <v>1.3</v>
      </c>
      <c r="K684" s="23">
        <v>1.7</v>
      </c>
      <c r="L684" s="23">
        <v>4.2</v>
      </c>
      <c r="M684" s="23">
        <v>2.9</v>
      </c>
      <c r="N684" s="23">
        <v>6.2</v>
      </c>
      <c r="O684" s="23">
        <v>49.5</v>
      </c>
      <c r="P684" s="23">
        <v>48.5</v>
      </c>
      <c r="Q684" s="23">
        <v>51.2</v>
      </c>
      <c r="R684" s="23">
        <v>18.8</v>
      </c>
      <c r="S684" s="23">
        <v>20.100000000000001</v>
      </c>
      <c r="T684" s="23">
        <v>16.7</v>
      </c>
      <c r="U684" s="23">
        <v>49.4</v>
      </c>
      <c r="V684" s="23">
        <v>53.4</v>
      </c>
      <c r="W684" s="23">
        <v>42.8</v>
      </c>
      <c r="X684" s="23">
        <v>4.7</v>
      </c>
      <c r="Y684" s="23">
        <v>4.3</v>
      </c>
      <c r="Z684" s="23">
        <v>5.3</v>
      </c>
      <c r="AA684" s="23">
        <v>3.9</v>
      </c>
      <c r="AB684" s="23">
        <v>5.6</v>
      </c>
      <c r="AC684" s="23">
        <v>1.1000000000000001</v>
      </c>
      <c r="AD684" s="23">
        <v>32.700000000000003</v>
      </c>
      <c r="AE684" s="23">
        <v>23.2</v>
      </c>
      <c r="AF684" s="23">
        <v>48.4</v>
      </c>
      <c r="AG684" s="23">
        <v>24.6</v>
      </c>
      <c r="AH684" s="23">
        <v>24.1</v>
      </c>
      <c r="AI684" s="23">
        <v>25.3</v>
      </c>
      <c r="AJ684" s="23">
        <v>21.1</v>
      </c>
      <c r="AK684" s="23">
        <v>4.8</v>
      </c>
      <c r="AL684" s="23">
        <v>47.6</v>
      </c>
      <c r="AM684" s="23">
        <v>14.6</v>
      </c>
      <c r="AN684" s="23">
        <v>13.7</v>
      </c>
      <c r="AO684" s="23">
        <v>16</v>
      </c>
      <c r="AP684" s="23">
        <v>1.7</v>
      </c>
      <c r="AQ684" s="23">
        <v>1.5</v>
      </c>
      <c r="AR684" s="23">
        <v>2.1</v>
      </c>
      <c r="AS684" s="23">
        <v>93.3</v>
      </c>
      <c r="AT684" s="23">
        <v>93.2</v>
      </c>
      <c r="AU684" s="23">
        <v>93.5</v>
      </c>
    </row>
    <row r="685" spans="1:47" ht="15" x14ac:dyDescent="0.35">
      <c r="A685" s="13" t="s">
        <v>1801</v>
      </c>
      <c r="B685" s="45" t="s">
        <v>659</v>
      </c>
      <c r="C685" s="23">
        <v>33.200000000000003</v>
      </c>
      <c r="D685" s="23">
        <v>29.6</v>
      </c>
      <c r="E685" s="23">
        <v>37.200000000000003</v>
      </c>
      <c r="F685" s="23">
        <v>74.599999999999994</v>
      </c>
      <c r="G685" s="23">
        <v>71.7</v>
      </c>
      <c r="H685" s="23">
        <v>77.900000000000006</v>
      </c>
      <c r="I685" s="23">
        <v>4.9000000000000004</v>
      </c>
      <c r="J685" s="23">
        <v>2.6</v>
      </c>
      <c r="K685" s="23">
        <v>7.5</v>
      </c>
      <c r="L685" s="23">
        <v>1.6</v>
      </c>
      <c r="M685" s="23">
        <v>0.3</v>
      </c>
      <c r="N685" s="23">
        <v>3</v>
      </c>
      <c r="O685" s="23">
        <v>65</v>
      </c>
      <c r="P685" s="23">
        <v>76.5</v>
      </c>
      <c r="Q685" s="23">
        <v>52.2</v>
      </c>
      <c r="R685" s="23">
        <v>25.6</v>
      </c>
      <c r="S685" s="23">
        <v>26.8</v>
      </c>
      <c r="T685" s="23">
        <v>24.2</v>
      </c>
      <c r="U685" s="23">
        <v>75.2</v>
      </c>
      <c r="V685" s="23">
        <v>98</v>
      </c>
      <c r="W685" s="23">
        <v>49.7</v>
      </c>
      <c r="X685" s="23">
        <v>11.1</v>
      </c>
      <c r="Y685" s="23">
        <v>11.2</v>
      </c>
      <c r="Z685" s="23">
        <v>11</v>
      </c>
      <c r="AA685" s="23">
        <v>5.6</v>
      </c>
      <c r="AB685" s="23">
        <v>7.1</v>
      </c>
      <c r="AC685" s="23">
        <v>3.9</v>
      </c>
      <c r="AD685" s="23">
        <v>28.5</v>
      </c>
      <c r="AE685" s="23">
        <v>25.9</v>
      </c>
      <c r="AF685" s="23">
        <v>31.5</v>
      </c>
      <c r="AG685" s="23">
        <v>27.1</v>
      </c>
      <c r="AH685" s="23">
        <v>20.9</v>
      </c>
      <c r="AI685" s="23">
        <v>34</v>
      </c>
      <c r="AJ685" s="23">
        <v>36.6</v>
      </c>
      <c r="AK685" s="23">
        <v>10.3</v>
      </c>
      <c r="AL685" s="23">
        <v>66</v>
      </c>
      <c r="AM685" s="23">
        <v>19.899999999999999</v>
      </c>
      <c r="AN685" s="23">
        <v>11.6</v>
      </c>
      <c r="AO685" s="23">
        <v>29.1</v>
      </c>
      <c r="AP685" s="23">
        <v>1.1000000000000001</v>
      </c>
      <c r="AQ685" s="23">
        <v>0.3</v>
      </c>
      <c r="AR685" s="23">
        <v>2.1</v>
      </c>
      <c r="AS685" s="23">
        <v>93.1</v>
      </c>
      <c r="AT685" s="23">
        <v>94.8</v>
      </c>
      <c r="AU685" s="23">
        <v>91.2</v>
      </c>
    </row>
    <row r="686" spans="1:47" ht="15" x14ac:dyDescent="0.35">
      <c r="A686" s="13" t="s">
        <v>1802</v>
      </c>
      <c r="B686" s="45" t="s">
        <v>660</v>
      </c>
      <c r="C686" s="23">
        <v>28.7</v>
      </c>
      <c r="D686" s="23">
        <v>24.4</v>
      </c>
      <c r="E686" s="23">
        <v>33.1</v>
      </c>
      <c r="F686" s="23">
        <v>67.400000000000006</v>
      </c>
      <c r="G686" s="23">
        <v>60.1</v>
      </c>
      <c r="H686" s="23">
        <v>74.8</v>
      </c>
      <c r="I686" s="23">
        <v>1.8</v>
      </c>
      <c r="J686" s="23">
        <v>1.2</v>
      </c>
      <c r="K686" s="23">
        <v>2.4</v>
      </c>
      <c r="L686" s="23">
        <v>3.8</v>
      </c>
      <c r="M686" s="23">
        <v>5.5</v>
      </c>
      <c r="N686" s="23">
        <v>2</v>
      </c>
      <c r="O686" s="23">
        <v>46.7</v>
      </c>
      <c r="P686" s="23">
        <v>49.6</v>
      </c>
      <c r="Q686" s="23">
        <v>43.8</v>
      </c>
      <c r="R686" s="23">
        <v>24.3</v>
      </c>
      <c r="S686" s="23">
        <v>31.5</v>
      </c>
      <c r="T686" s="23">
        <v>16.899999999999999</v>
      </c>
      <c r="U686" s="23">
        <v>41.3</v>
      </c>
      <c r="V686" s="23">
        <v>38.1</v>
      </c>
      <c r="W686" s="23">
        <v>44.5</v>
      </c>
      <c r="X686" s="23">
        <v>5.3</v>
      </c>
      <c r="Y686" s="23">
        <v>4.2</v>
      </c>
      <c r="Z686" s="23">
        <v>6.5</v>
      </c>
      <c r="AA686" s="23">
        <v>5.9</v>
      </c>
      <c r="AB686" s="23">
        <v>2.8</v>
      </c>
      <c r="AC686" s="23">
        <v>9.1</v>
      </c>
      <c r="AD686" s="23">
        <v>38.700000000000003</v>
      </c>
      <c r="AE686" s="23">
        <v>19</v>
      </c>
      <c r="AF686" s="23">
        <v>58.7</v>
      </c>
      <c r="AG686" s="23">
        <v>24.5</v>
      </c>
      <c r="AH686" s="23">
        <v>19</v>
      </c>
      <c r="AI686" s="23">
        <v>30.1</v>
      </c>
      <c r="AJ686" s="23">
        <v>33.1</v>
      </c>
      <c r="AK686" s="23">
        <v>6</v>
      </c>
      <c r="AL686" s="23">
        <v>60.5</v>
      </c>
      <c r="AM686" s="23">
        <v>16.8</v>
      </c>
      <c r="AN686" s="23">
        <v>15.9</v>
      </c>
      <c r="AO686" s="23">
        <v>17.7</v>
      </c>
      <c r="AP686" s="23">
        <v>1.2</v>
      </c>
      <c r="AQ686" s="23">
        <v>0.5</v>
      </c>
      <c r="AR686" s="23">
        <v>1.9</v>
      </c>
      <c r="AS686" s="23">
        <v>92.4</v>
      </c>
      <c r="AT686" s="23">
        <v>91.1</v>
      </c>
      <c r="AU686" s="23">
        <v>93.8</v>
      </c>
    </row>
    <row r="687" spans="1:47" ht="15" x14ac:dyDescent="0.35">
      <c r="A687" s="13" t="s">
        <v>1803</v>
      </c>
      <c r="B687" s="45" t="s">
        <v>661</v>
      </c>
      <c r="C687" s="23">
        <v>34.700000000000003</v>
      </c>
      <c r="D687" s="23">
        <v>31.9</v>
      </c>
      <c r="E687" s="23">
        <v>36.700000000000003</v>
      </c>
      <c r="F687" s="23">
        <v>77.900000000000006</v>
      </c>
      <c r="G687" s="23">
        <v>74.8</v>
      </c>
      <c r="H687" s="23">
        <v>80</v>
      </c>
      <c r="I687" s="23">
        <v>1.8</v>
      </c>
      <c r="J687" s="23">
        <v>1.5</v>
      </c>
      <c r="K687" s="23">
        <v>2</v>
      </c>
      <c r="L687" s="23">
        <v>2.8</v>
      </c>
      <c r="M687" s="23">
        <v>3.4</v>
      </c>
      <c r="N687" s="23">
        <v>2.2999999999999998</v>
      </c>
      <c r="O687" s="23">
        <v>47.9</v>
      </c>
      <c r="P687" s="23">
        <v>53.2</v>
      </c>
      <c r="Q687" s="23">
        <v>44.2</v>
      </c>
      <c r="R687" s="23">
        <v>22.5</v>
      </c>
      <c r="S687" s="23">
        <v>30.8</v>
      </c>
      <c r="T687" s="23">
        <v>16.7</v>
      </c>
      <c r="U687" s="23">
        <v>70.599999999999994</v>
      </c>
      <c r="V687" s="23">
        <v>97.9</v>
      </c>
      <c r="W687" s="23">
        <v>51.8</v>
      </c>
      <c r="X687" s="23">
        <v>8</v>
      </c>
      <c r="Y687" s="23">
        <v>6.8</v>
      </c>
      <c r="Z687" s="23">
        <v>8.9</v>
      </c>
      <c r="AA687" s="23">
        <v>19.7</v>
      </c>
      <c r="AB687" s="23">
        <v>38.9</v>
      </c>
      <c r="AC687" s="23">
        <v>6.6</v>
      </c>
      <c r="AD687" s="23">
        <v>41.8</v>
      </c>
      <c r="AE687" s="23">
        <v>31.7</v>
      </c>
      <c r="AF687" s="23">
        <v>48.7</v>
      </c>
      <c r="AG687" s="23">
        <v>21.5</v>
      </c>
      <c r="AH687" s="23">
        <v>20.6</v>
      </c>
      <c r="AI687" s="23">
        <v>22.2</v>
      </c>
      <c r="AJ687" s="23">
        <v>53.5</v>
      </c>
      <c r="AK687" s="23">
        <v>9.4</v>
      </c>
      <c r="AL687" s="23">
        <v>83.9</v>
      </c>
      <c r="AM687" s="23">
        <v>15.9</v>
      </c>
      <c r="AN687" s="23">
        <v>13.9</v>
      </c>
      <c r="AO687" s="23">
        <v>17.3</v>
      </c>
      <c r="AP687" s="23">
        <v>1.8</v>
      </c>
      <c r="AQ687" s="23">
        <v>1.5</v>
      </c>
      <c r="AR687" s="23">
        <v>2</v>
      </c>
      <c r="AS687" s="23">
        <v>95.6</v>
      </c>
      <c r="AT687" s="23">
        <v>93.7</v>
      </c>
      <c r="AU687" s="23">
        <v>96.8</v>
      </c>
    </row>
    <row r="688" spans="1:47" ht="15" x14ac:dyDescent="0.35">
      <c r="A688" s="13" t="s">
        <v>1804</v>
      </c>
      <c r="B688" s="45" t="s">
        <v>662</v>
      </c>
      <c r="C688" s="23">
        <v>22.2</v>
      </c>
      <c r="D688" s="23">
        <v>16.600000000000001</v>
      </c>
      <c r="E688" s="23">
        <v>22.6</v>
      </c>
      <c r="F688" s="23">
        <v>68.5</v>
      </c>
      <c r="G688" s="23">
        <v>59</v>
      </c>
      <c r="H688" s="23">
        <v>69.2</v>
      </c>
      <c r="I688" s="23">
        <v>4.0999999999999996</v>
      </c>
      <c r="J688" s="23">
        <v>3.2</v>
      </c>
      <c r="K688" s="23">
        <v>4.2</v>
      </c>
      <c r="L688" s="23">
        <v>3.3</v>
      </c>
      <c r="M688" s="23">
        <v>6.1</v>
      </c>
      <c r="N688" s="23">
        <v>3.1</v>
      </c>
      <c r="O688" s="23">
        <v>44.2</v>
      </c>
      <c r="P688" s="23">
        <v>42.4</v>
      </c>
      <c r="Q688" s="23">
        <v>44.3</v>
      </c>
      <c r="R688" s="23">
        <v>19</v>
      </c>
      <c r="S688" s="23">
        <v>25</v>
      </c>
      <c r="T688" s="23">
        <v>18.600000000000001</v>
      </c>
      <c r="U688" s="23">
        <v>18.2</v>
      </c>
      <c r="V688" s="23">
        <v>96.8</v>
      </c>
      <c r="W688" s="23">
        <v>12.3</v>
      </c>
      <c r="X688" s="23">
        <v>7</v>
      </c>
      <c r="Y688" s="23">
        <v>4.2</v>
      </c>
      <c r="Z688" s="23">
        <v>7.2</v>
      </c>
      <c r="AA688" s="23">
        <v>11.9</v>
      </c>
      <c r="AB688" s="23">
        <v>15.3</v>
      </c>
      <c r="AC688" s="23">
        <v>11.6</v>
      </c>
      <c r="AD688" s="23">
        <v>19.399999999999999</v>
      </c>
      <c r="AE688" s="23">
        <v>8.6</v>
      </c>
      <c r="AF688" s="23">
        <v>20.2</v>
      </c>
      <c r="AG688" s="23">
        <v>28.5</v>
      </c>
      <c r="AH688" s="23">
        <v>21.9</v>
      </c>
      <c r="AI688" s="23">
        <v>29</v>
      </c>
      <c r="AJ688" s="23">
        <v>26.1</v>
      </c>
      <c r="AK688" s="23">
        <v>10.5</v>
      </c>
      <c r="AL688" s="23">
        <v>27.3</v>
      </c>
      <c r="AM688" s="23">
        <v>19.600000000000001</v>
      </c>
      <c r="AN688" s="23">
        <v>16.899999999999999</v>
      </c>
      <c r="AO688" s="23">
        <v>19.8</v>
      </c>
      <c r="AP688" s="23">
        <v>1.5</v>
      </c>
      <c r="AQ688" s="23">
        <v>1.2</v>
      </c>
      <c r="AR688" s="23">
        <v>1.6</v>
      </c>
      <c r="AS688" s="23">
        <v>80.2</v>
      </c>
      <c r="AT688" s="23">
        <v>82</v>
      </c>
      <c r="AU688" s="23">
        <v>80.099999999999994</v>
      </c>
    </row>
    <row r="689" spans="1:47" ht="15" x14ac:dyDescent="0.35">
      <c r="A689" s="13" t="s">
        <v>1805</v>
      </c>
      <c r="B689" s="45" t="s">
        <v>663</v>
      </c>
      <c r="C689" s="23">
        <v>5.2</v>
      </c>
      <c r="D689" s="23">
        <v>5</v>
      </c>
      <c r="E689" s="23">
        <v>7.8</v>
      </c>
      <c r="F689" s="23">
        <v>38.799999999999997</v>
      </c>
      <c r="G689" s="23">
        <v>38.200000000000003</v>
      </c>
      <c r="H689" s="23">
        <v>47.6</v>
      </c>
      <c r="I689" s="23">
        <v>2</v>
      </c>
      <c r="J689" s="23">
        <v>2</v>
      </c>
      <c r="K689" s="23">
        <v>2.5</v>
      </c>
      <c r="L689" s="23">
        <v>3.7</v>
      </c>
      <c r="M689" s="23">
        <v>3.6</v>
      </c>
      <c r="N689" s="23">
        <v>5</v>
      </c>
      <c r="O689" s="23">
        <v>31.8</v>
      </c>
      <c r="P689" s="23">
        <v>31.9</v>
      </c>
      <c r="Q689" s="23">
        <v>30</v>
      </c>
      <c r="R689" s="23">
        <v>6.3</v>
      </c>
      <c r="S689" s="23">
        <v>6.4</v>
      </c>
      <c r="T689" s="23">
        <v>4.0999999999999996</v>
      </c>
      <c r="U689" s="23">
        <v>5.2</v>
      </c>
      <c r="V689" s="23">
        <v>5</v>
      </c>
      <c r="W689" s="23">
        <v>7.5</v>
      </c>
      <c r="X689" s="23">
        <v>2.8</v>
      </c>
      <c r="Y689" s="23">
        <v>2.8</v>
      </c>
      <c r="Z689" s="23">
        <v>3.4</v>
      </c>
      <c r="AA689" s="23">
        <v>1.6</v>
      </c>
      <c r="AB689" s="23">
        <v>1.4</v>
      </c>
      <c r="AC689" s="23">
        <v>3.5</v>
      </c>
      <c r="AD689" s="23">
        <v>1.3</v>
      </c>
      <c r="AE689" s="23">
        <v>1.1000000000000001</v>
      </c>
      <c r="AF689" s="23">
        <v>5</v>
      </c>
      <c r="AG689" s="23">
        <v>12.7</v>
      </c>
      <c r="AH689" s="23">
        <v>12.5</v>
      </c>
      <c r="AI689" s="23">
        <v>15.1</v>
      </c>
      <c r="AJ689" s="23">
        <v>6.7</v>
      </c>
      <c r="AK689" s="23">
        <v>4.4000000000000004</v>
      </c>
      <c r="AL689" s="23">
        <v>40.5</v>
      </c>
      <c r="AM689" s="23">
        <v>17.5</v>
      </c>
      <c r="AN689" s="23">
        <v>17.3</v>
      </c>
      <c r="AO689" s="23">
        <v>19.399999999999999</v>
      </c>
      <c r="AP689" s="23">
        <v>0.9</v>
      </c>
      <c r="AQ689" s="23">
        <v>0.8</v>
      </c>
      <c r="AR689" s="23">
        <v>1.6</v>
      </c>
      <c r="AS689" s="23">
        <v>82.3</v>
      </c>
      <c r="AT689" s="23">
        <v>82.3</v>
      </c>
      <c r="AU689" s="23">
        <v>82.1</v>
      </c>
    </row>
    <row r="690" spans="1:47" ht="15" x14ac:dyDescent="0.35">
      <c r="A690" s="13" t="s">
        <v>1806</v>
      </c>
      <c r="B690" s="45" t="s">
        <v>664</v>
      </c>
      <c r="C690" s="23">
        <v>6.8</v>
      </c>
      <c r="D690" s="23">
        <v>6.1</v>
      </c>
      <c r="E690" s="23">
        <v>9.6</v>
      </c>
      <c r="F690" s="23">
        <v>45.4</v>
      </c>
      <c r="G690" s="23">
        <v>42.5</v>
      </c>
      <c r="H690" s="23">
        <v>58.9</v>
      </c>
      <c r="I690" s="23">
        <v>2</v>
      </c>
      <c r="J690" s="23">
        <v>1.9</v>
      </c>
      <c r="K690" s="23">
        <v>2.1</v>
      </c>
      <c r="L690" s="23">
        <v>6.5</v>
      </c>
      <c r="M690" s="23">
        <v>6</v>
      </c>
      <c r="N690" s="23">
        <v>9</v>
      </c>
      <c r="O690" s="23">
        <v>32.1</v>
      </c>
      <c r="P690" s="23">
        <v>31</v>
      </c>
      <c r="Q690" s="23">
        <v>37.299999999999997</v>
      </c>
      <c r="R690" s="23">
        <v>6.7</v>
      </c>
      <c r="S690" s="23">
        <v>7.2</v>
      </c>
      <c r="T690" s="23">
        <v>4.5</v>
      </c>
      <c r="U690" s="23">
        <v>1.5</v>
      </c>
      <c r="V690" s="23">
        <v>1.4</v>
      </c>
      <c r="W690" s="23">
        <v>1.9</v>
      </c>
      <c r="X690" s="23">
        <v>2.8</v>
      </c>
      <c r="Y690" s="23">
        <v>2.6</v>
      </c>
      <c r="Z690" s="23">
        <v>3.6</v>
      </c>
      <c r="AA690" s="23">
        <v>1</v>
      </c>
      <c r="AB690" s="23">
        <v>0.9</v>
      </c>
      <c r="AC690" s="23">
        <v>1.6</v>
      </c>
      <c r="AD690" s="23">
        <v>1.8</v>
      </c>
      <c r="AE690" s="23">
        <v>0.9</v>
      </c>
      <c r="AF690" s="23">
        <v>5.8</v>
      </c>
      <c r="AG690" s="23">
        <v>15.3</v>
      </c>
      <c r="AH690" s="23">
        <v>14</v>
      </c>
      <c r="AI690" s="23">
        <v>21.3</v>
      </c>
      <c r="AJ690" s="23">
        <v>4.4000000000000004</v>
      </c>
      <c r="AK690" s="23">
        <v>0.7</v>
      </c>
      <c r="AL690" s="23">
        <v>21.1</v>
      </c>
      <c r="AM690" s="23">
        <v>17.100000000000001</v>
      </c>
      <c r="AN690" s="23">
        <v>16.8</v>
      </c>
      <c r="AO690" s="23">
        <v>18.5</v>
      </c>
      <c r="AP690" s="23">
        <v>0.8</v>
      </c>
      <c r="AQ690" s="23">
        <v>0.9</v>
      </c>
      <c r="AR690" s="23">
        <v>0.7</v>
      </c>
      <c r="AS690" s="23">
        <v>78.8</v>
      </c>
      <c r="AT690" s="23">
        <v>79.8</v>
      </c>
      <c r="AU690" s="23">
        <v>74.5</v>
      </c>
    </row>
    <row r="691" spans="1:47" ht="15" x14ac:dyDescent="0.35">
      <c r="A691" s="13" t="s">
        <v>1807</v>
      </c>
      <c r="B691" s="45" t="s">
        <v>665</v>
      </c>
      <c r="C691" s="23">
        <v>10.7</v>
      </c>
      <c r="D691" s="23">
        <v>11.6</v>
      </c>
      <c r="E691" s="23">
        <v>8.6</v>
      </c>
      <c r="F691" s="23">
        <v>62.1</v>
      </c>
      <c r="G691" s="23">
        <v>58.6</v>
      </c>
      <c r="H691" s="23">
        <v>70.7</v>
      </c>
      <c r="I691" s="23">
        <v>3.1</v>
      </c>
      <c r="J691" s="23">
        <v>3.3</v>
      </c>
      <c r="K691" s="23">
        <v>2.5</v>
      </c>
      <c r="L691" s="23">
        <v>14.2</v>
      </c>
      <c r="M691" s="23">
        <v>15.7</v>
      </c>
      <c r="N691" s="23">
        <v>10.3</v>
      </c>
      <c r="O691" s="23">
        <v>35.200000000000003</v>
      </c>
      <c r="P691" s="23">
        <v>34</v>
      </c>
      <c r="Q691" s="23">
        <v>38.200000000000003</v>
      </c>
      <c r="R691" s="23">
        <v>14.2</v>
      </c>
      <c r="S691" s="23">
        <v>17.100000000000001</v>
      </c>
      <c r="T691" s="23">
        <v>6.7</v>
      </c>
      <c r="U691" s="23">
        <v>4.8</v>
      </c>
      <c r="V691" s="23">
        <v>5.4</v>
      </c>
      <c r="W691" s="23">
        <v>3.4</v>
      </c>
      <c r="X691" s="23">
        <v>3.3</v>
      </c>
      <c r="Y691" s="23">
        <v>3.6</v>
      </c>
      <c r="Z691" s="23">
        <v>2.7</v>
      </c>
      <c r="AA691" s="23">
        <v>5.3</v>
      </c>
      <c r="AB691" s="23">
        <v>4.0999999999999996</v>
      </c>
      <c r="AC691" s="23">
        <v>8.4</v>
      </c>
      <c r="AD691" s="23">
        <v>8.1</v>
      </c>
      <c r="AE691" s="23">
        <v>5.8</v>
      </c>
      <c r="AF691" s="23">
        <v>13.8</v>
      </c>
      <c r="AG691" s="23">
        <v>22.3</v>
      </c>
      <c r="AH691" s="23">
        <v>24.3</v>
      </c>
      <c r="AI691" s="23">
        <v>17</v>
      </c>
      <c r="AJ691" s="23">
        <v>13.4</v>
      </c>
      <c r="AK691" s="23">
        <v>4.5</v>
      </c>
      <c r="AL691" s="23">
        <v>35.799999999999997</v>
      </c>
      <c r="AM691" s="23">
        <v>22.4</v>
      </c>
      <c r="AN691" s="23">
        <v>22.9</v>
      </c>
      <c r="AO691" s="23">
        <v>21.2</v>
      </c>
      <c r="AP691" s="23">
        <v>1.6</v>
      </c>
      <c r="AQ691" s="23">
        <v>1.9</v>
      </c>
      <c r="AR691" s="23">
        <v>1</v>
      </c>
      <c r="AS691" s="23">
        <v>72.599999999999994</v>
      </c>
      <c r="AT691" s="23">
        <v>73.5</v>
      </c>
      <c r="AU691" s="23">
        <v>70.2</v>
      </c>
    </row>
    <row r="692" spans="1:47" ht="15" x14ac:dyDescent="0.35">
      <c r="A692" s="13" t="s">
        <v>1808</v>
      </c>
      <c r="B692" s="45" t="s">
        <v>666</v>
      </c>
      <c r="C692" s="23">
        <v>12.9</v>
      </c>
      <c r="D692" s="23">
        <v>10.1</v>
      </c>
      <c r="E692" s="23">
        <v>16.100000000000001</v>
      </c>
      <c r="F692" s="23">
        <v>62.8</v>
      </c>
      <c r="G692" s="23">
        <v>51.3</v>
      </c>
      <c r="H692" s="23">
        <v>76</v>
      </c>
      <c r="I692" s="23">
        <v>2.4</v>
      </c>
      <c r="J692" s="23">
        <v>2.5</v>
      </c>
      <c r="K692" s="23">
        <v>2.2999999999999998</v>
      </c>
      <c r="L692" s="23">
        <v>12.9</v>
      </c>
      <c r="M692" s="23">
        <v>13</v>
      </c>
      <c r="N692" s="23">
        <v>12.7</v>
      </c>
      <c r="O692" s="23">
        <v>34.1</v>
      </c>
      <c r="P692" s="23">
        <v>38.1</v>
      </c>
      <c r="Q692" s="23">
        <v>29.5</v>
      </c>
      <c r="R692" s="23">
        <v>9.3000000000000007</v>
      </c>
      <c r="S692" s="23">
        <v>12.3</v>
      </c>
      <c r="T692" s="23">
        <v>5.8</v>
      </c>
      <c r="U692" s="23">
        <v>5.8</v>
      </c>
      <c r="V692" s="23">
        <v>4.3</v>
      </c>
      <c r="W692" s="23">
        <v>7.5</v>
      </c>
      <c r="X692" s="23">
        <v>4.9000000000000004</v>
      </c>
      <c r="Y692" s="23">
        <v>5.2</v>
      </c>
      <c r="Z692" s="23">
        <v>4.4000000000000004</v>
      </c>
      <c r="AA692" s="23">
        <v>8.5</v>
      </c>
      <c r="AB692" s="23">
        <v>2.1</v>
      </c>
      <c r="AC692" s="23">
        <v>15.7</v>
      </c>
      <c r="AD692" s="23">
        <v>10.9</v>
      </c>
      <c r="AE692" s="23">
        <v>3.2</v>
      </c>
      <c r="AF692" s="23">
        <v>19.8</v>
      </c>
      <c r="AG692" s="23">
        <v>20.3</v>
      </c>
      <c r="AH692" s="23">
        <v>19.3</v>
      </c>
      <c r="AI692" s="23">
        <v>21.4</v>
      </c>
      <c r="AJ692" s="23">
        <v>8.5</v>
      </c>
      <c r="AK692" s="23">
        <v>2.4</v>
      </c>
      <c r="AL692" s="23">
        <v>15.5</v>
      </c>
      <c r="AM692" s="23">
        <v>17.8</v>
      </c>
      <c r="AN692" s="23">
        <v>17.399999999999999</v>
      </c>
      <c r="AO692" s="23">
        <v>18.3</v>
      </c>
      <c r="AP692" s="23">
        <v>1.5</v>
      </c>
      <c r="AQ692" s="23">
        <v>1.3</v>
      </c>
      <c r="AR692" s="23">
        <v>1.7</v>
      </c>
      <c r="AS692" s="23">
        <v>72.7</v>
      </c>
      <c r="AT692" s="23">
        <v>78</v>
      </c>
      <c r="AU692" s="23">
        <v>66.5</v>
      </c>
    </row>
    <row r="693" spans="1:47" ht="15" x14ac:dyDescent="0.35">
      <c r="A693" s="13" t="s">
        <v>1809</v>
      </c>
      <c r="B693" s="45" t="s">
        <v>667</v>
      </c>
      <c r="C693" s="23">
        <v>8.1</v>
      </c>
      <c r="D693" s="23">
        <v>5.3</v>
      </c>
      <c r="E693" s="23">
        <v>10.6</v>
      </c>
      <c r="F693" s="23">
        <v>49.6</v>
      </c>
      <c r="G693" s="23">
        <v>36.9</v>
      </c>
      <c r="H693" s="23">
        <v>60.8</v>
      </c>
      <c r="I693" s="23">
        <v>2.1</v>
      </c>
      <c r="J693" s="23">
        <v>2.2000000000000002</v>
      </c>
      <c r="K693" s="23">
        <v>2.1</v>
      </c>
      <c r="L693" s="23">
        <v>4.0999999999999996</v>
      </c>
      <c r="M693" s="23">
        <v>3.2</v>
      </c>
      <c r="N693" s="23">
        <v>4.9000000000000004</v>
      </c>
      <c r="O693" s="23">
        <v>36.799999999999997</v>
      </c>
      <c r="P693" s="23">
        <v>35.200000000000003</v>
      </c>
      <c r="Q693" s="23">
        <v>38.299999999999997</v>
      </c>
      <c r="R693" s="23">
        <v>7.1</v>
      </c>
      <c r="S693" s="23">
        <v>9.3000000000000007</v>
      </c>
      <c r="T693" s="23">
        <v>5.2</v>
      </c>
      <c r="U693" s="23">
        <v>4.5</v>
      </c>
      <c r="V693" s="23">
        <v>8.8000000000000007</v>
      </c>
      <c r="W693" s="23">
        <v>0.6</v>
      </c>
      <c r="X693" s="23">
        <v>2.6</v>
      </c>
      <c r="Y693" s="23">
        <v>2.6</v>
      </c>
      <c r="Z693" s="23">
        <v>2.6</v>
      </c>
      <c r="AA693" s="23">
        <v>5</v>
      </c>
      <c r="AB693" s="23">
        <v>5.4</v>
      </c>
      <c r="AC693" s="23">
        <v>4.5999999999999996</v>
      </c>
      <c r="AD693" s="23">
        <v>2.6</v>
      </c>
      <c r="AE693" s="23">
        <v>0.8</v>
      </c>
      <c r="AF693" s="23">
        <v>4.2</v>
      </c>
      <c r="AG693" s="23">
        <v>23</v>
      </c>
      <c r="AH693" s="23">
        <v>19.399999999999999</v>
      </c>
      <c r="AI693" s="23">
        <v>26.2</v>
      </c>
      <c r="AJ693" s="23">
        <v>6.9</v>
      </c>
      <c r="AK693" s="23">
        <v>0.8</v>
      </c>
      <c r="AL693" s="23">
        <v>12.3</v>
      </c>
      <c r="AM693" s="23">
        <v>14.4</v>
      </c>
      <c r="AN693" s="23">
        <v>13.7</v>
      </c>
      <c r="AO693" s="23">
        <v>15</v>
      </c>
      <c r="AP693" s="23">
        <v>1.2</v>
      </c>
      <c r="AQ693" s="23">
        <v>1.4</v>
      </c>
      <c r="AR693" s="23">
        <v>1.1000000000000001</v>
      </c>
      <c r="AS693" s="23">
        <v>71.3</v>
      </c>
      <c r="AT693" s="23">
        <v>73</v>
      </c>
      <c r="AU693" s="23">
        <v>69.7</v>
      </c>
    </row>
    <row r="694" spans="1:47" ht="15" x14ac:dyDescent="0.35">
      <c r="A694" s="13" t="s">
        <v>1810</v>
      </c>
      <c r="B694" s="45" t="s">
        <v>668</v>
      </c>
      <c r="C694" s="23">
        <v>9.5</v>
      </c>
      <c r="D694" s="23">
        <v>8.9</v>
      </c>
      <c r="E694" s="23">
        <v>10.7</v>
      </c>
      <c r="F694" s="23">
        <v>55.8</v>
      </c>
      <c r="G694" s="23">
        <v>51.8</v>
      </c>
      <c r="H694" s="23">
        <v>64.099999999999994</v>
      </c>
      <c r="I694" s="23">
        <v>1.4</v>
      </c>
      <c r="J694" s="23">
        <v>1.2</v>
      </c>
      <c r="K694" s="23">
        <v>1.8</v>
      </c>
      <c r="L694" s="23">
        <v>2</v>
      </c>
      <c r="M694" s="23">
        <v>2.2000000000000002</v>
      </c>
      <c r="N694" s="23">
        <v>1.5</v>
      </c>
      <c r="O694" s="23">
        <v>32.299999999999997</v>
      </c>
      <c r="P694" s="23">
        <v>33</v>
      </c>
      <c r="Q694" s="23">
        <v>31</v>
      </c>
      <c r="R694" s="23">
        <v>5.6</v>
      </c>
      <c r="S694" s="23">
        <v>7.2</v>
      </c>
      <c r="T694" s="23">
        <v>2.4</v>
      </c>
      <c r="U694" s="23">
        <v>6.8</v>
      </c>
      <c r="V694" s="23">
        <v>5</v>
      </c>
      <c r="W694" s="23">
        <v>10.3</v>
      </c>
      <c r="X694" s="23">
        <v>3.4</v>
      </c>
      <c r="Y694" s="23">
        <v>2.4</v>
      </c>
      <c r="Z694" s="23">
        <v>5.5</v>
      </c>
      <c r="AA694" s="23">
        <v>1.2</v>
      </c>
      <c r="AB694" s="23">
        <v>1.1000000000000001</v>
      </c>
      <c r="AC694" s="23">
        <v>1.5</v>
      </c>
      <c r="AD694" s="23">
        <v>2.5</v>
      </c>
      <c r="AE694" s="23">
        <v>1.1000000000000001</v>
      </c>
      <c r="AF694" s="23">
        <v>5.5</v>
      </c>
      <c r="AG694" s="23">
        <v>16.399999999999999</v>
      </c>
      <c r="AH694" s="23">
        <v>16.5</v>
      </c>
      <c r="AI694" s="23">
        <v>16.2</v>
      </c>
      <c r="AJ694" s="23">
        <v>13.8</v>
      </c>
      <c r="AK694" s="23">
        <v>3.6</v>
      </c>
      <c r="AL694" s="23">
        <v>34.9</v>
      </c>
      <c r="AM694" s="23">
        <v>12.4</v>
      </c>
      <c r="AN694" s="23">
        <v>12.9</v>
      </c>
      <c r="AO694" s="23">
        <v>11.2</v>
      </c>
      <c r="AP694" s="23">
        <v>1.3</v>
      </c>
      <c r="AQ694" s="23">
        <v>0.9</v>
      </c>
      <c r="AR694" s="23">
        <v>2.1</v>
      </c>
      <c r="AS694" s="23">
        <v>85.3</v>
      </c>
      <c r="AT694" s="23">
        <v>84.9</v>
      </c>
      <c r="AU694" s="23">
        <v>85.9</v>
      </c>
    </row>
    <row r="695" spans="1:47" ht="15" x14ac:dyDescent="0.35">
      <c r="A695" s="13" t="s">
        <v>1811</v>
      </c>
      <c r="B695" s="45" t="s">
        <v>669</v>
      </c>
      <c r="C695" s="23">
        <v>8.6</v>
      </c>
      <c r="D695" s="23">
        <v>8.1999999999999993</v>
      </c>
      <c r="E695" s="23">
        <v>9.4</v>
      </c>
      <c r="F695" s="23">
        <v>52.7</v>
      </c>
      <c r="G695" s="23">
        <v>47.4</v>
      </c>
      <c r="H695" s="23">
        <v>62.6</v>
      </c>
      <c r="I695" s="23">
        <v>1.6</v>
      </c>
      <c r="J695" s="23">
        <v>1.5</v>
      </c>
      <c r="K695" s="23">
        <v>2</v>
      </c>
      <c r="L695" s="23">
        <v>5.0999999999999996</v>
      </c>
      <c r="M695" s="23">
        <v>6.3</v>
      </c>
      <c r="N695" s="23">
        <v>2.9</v>
      </c>
      <c r="O695" s="23">
        <v>31.2</v>
      </c>
      <c r="P695" s="23">
        <v>31.6</v>
      </c>
      <c r="Q695" s="23">
        <v>30.2</v>
      </c>
      <c r="R695" s="23">
        <v>6.9</v>
      </c>
      <c r="S695" s="23">
        <v>8.1</v>
      </c>
      <c r="T695" s="23">
        <v>4.5</v>
      </c>
      <c r="U695" s="23">
        <v>3</v>
      </c>
      <c r="V695" s="23">
        <v>2.8</v>
      </c>
      <c r="W695" s="23">
        <v>3.3</v>
      </c>
      <c r="X695" s="23">
        <v>3.1</v>
      </c>
      <c r="Y695" s="23">
        <v>2.2999999999999998</v>
      </c>
      <c r="Z695" s="23">
        <v>4.5999999999999996</v>
      </c>
      <c r="AA695" s="23">
        <v>3</v>
      </c>
      <c r="AB695" s="23">
        <v>1.9</v>
      </c>
      <c r="AC695" s="23">
        <v>5</v>
      </c>
      <c r="AD695" s="23">
        <v>3.5</v>
      </c>
      <c r="AE695" s="23">
        <v>1.6</v>
      </c>
      <c r="AF695" s="23">
        <v>7</v>
      </c>
      <c r="AG695" s="23">
        <v>17.2</v>
      </c>
      <c r="AH695" s="23">
        <v>16.399999999999999</v>
      </c>
      <c r="AI695" s="23">
        <v>18.600000000000001</v>
      </c>
      <c r="AJ695" s="23">
        <v>17.600000000000001</v>
      </c>
      <c r="AK695" s="23">
        <v>2.2999999999999998</v>
      </c>
      <c r="AL695" s="23">
        <v>45.8</v>
      </c>
      <c r="AM695" s="23">
        <v>14.6</v>
      </c>
      <c r="AN695" s="23">
        <v>15.1</v>
      </c>
      <c r="AO695" s="23">
        <v>13.6</v>
      </c>
      <c r="AP695" s="23">
        <v>0.9</v>
      </c>
      <c r="AQ695" s="23">
        <v>0.9</v>
      </c>
      <c r="AR695" s="23">
        <v>0.9</v>
      </c>
      <c r="AS695" s="23">
        <v>78</v>
      </c>
      <c r="AT695" s="23">
        <v>80.2</v>
      </c>
      <c r="AU695" s="23">
        <v>73.900000000000006</v>
      </c>
    </row>
    <row r="696" spans="1:47" ht="15" x14ac:dyDescent="0.35">
      <c r="A696" s="13" t="s">
        <v>1812</v>
      </c>
      <c r="B696" s="45" t="s">
        <v>670</v>
      </c>
      <c r="C696" s="23">
        <v>4.8</v>
      </c>
      <c r="D696" s="23">
        <v>3.3</v>
      </c>
      <c r="E696" s="23">
        <v>5.6</v>
      </c>
      <c r="F696" s="23">
        <v>66.5</v>
      </c>
      <c r="G696" s="23">
        <v>49.2</v>
      </c>
      <c r="H696" s="23">
        <v>75.3</v>
      </c>
      <c r="I696" s="23">
        <v>1.5</v>
      </c>
      <c r="J696" s="23">
        <v>1.1000000000000001</v>
      </c>
      <c r="K696" s="23">
        <v>1.7</v>
      </c>
      <c r="L696" s="23">
        <v>1.5</v>
      </c>
      <c r="M696" s="23">
        <v>2.2000000000000002</v>
      </c>
      <c r="N696" s="23">
        <v>1.1000000000000001</v>
      </c>
      <c r="O696" s="23">
        <v>47.7</v>
      </c>
      <c r="P696" s="23">
        <v>44.8</v>
      </c>
      <c r="Q696" s="23">
        <v>49.2</v>
      </c>
      <c r="R696" s="23">
        <v>3</v>
      </c>
      <c r="S696" s="23">
        <v>5.5</v>
      </c>
      <c r="T696" s="23">
        <v>1.7</v>
      </c>
      <c r="U696" s="23">
        <v>3.4</v>
      </c>
      <c r="V696" s="23">
        <v>3.3</v>
      </c>
      <c r="W696" s="23">
        <v>3.4</v>
      </c>
      <c r="X696" s="23">
        <v>3.2</v>
      </c>
      <c r="Y696" s="23">
        <v>0.6</v>
      </c>
      <c r="Z696" s="23">
        <v>4.5</v>
      </c>
      <c r="AA696" s="23">
        <v>0.6</v>
      </c>
      <c r="AB696" s="23">
        <v>0.6</v>
      </c>
      <c r="AC696" s="23">
        <v>0.6</v>
      </c>
      <c r="AD696" s="23">
        <v>2.4</v>
      </c>
      <c r="AE696" s="23">
        <v>1.1000000000000001</v>
      </c>
      <c r="AF696" s="23">
        <v>3.1</v>
      </c>
      <c r="AG696" s="23">
        <v>12.5</v>
      </c>
      <c r="AH696" s="23">
        <v>16.600000000000001</v>
      </c>
      <c r="AI696" s="23">
        <v>10.4</v>
      </c>
      <c r="AJ696" s="23">
        <v>27.4</v>
      </c>
      <c r="AK696" s="23">
        <v>5</v>
      </c>
      <c r="AL696" s="23">
        <v>38.799999999999997</v>
      </c>
      <c r="AM696" s="23">
        <v>12.8</v>
      </c>
      <c r="AN696" s="23">
        <v>13.3</v>
      </c>
      <c r="AO696" s="23">
        <v>12.6</v>
      </c>
      <c r="AP696" s="23">
        <v>0.9</v>
      </c>
      <c r="AQ696" s="23">
        <v>0.6</v>
      </c>
      <c r="AR696" s="23">
        <v>1.1000000000000001</v>
      </c>
      <c r="AS696" s="23">
        <v>88.1</v>
      </c>
      <c r="AT696" s="23">
        <v>72.900000000000006</v>
      </c>
      <c r="AU696" s="23">
        <v>95.8</v>
      </c>
    </row>
    <row r="697" spans="1:47" ht="15" x14ac:dyDescent="0.35">
      <c r="A697" s="13" t="s">
        <v>1813</v>
      </c>
      <c r="B697" s="45" t="s">
        <v>671</v>
      </c>
      <c r="C697" s="23">
        <v>16.8</v>
      </c>
      <c r="D697" s="23">
        <v>12.7</v>
      </c>
      <c r="E697" s="23">
        <v>19.5</v>
      </c>
      <c r="F697" s="23">
        <v>77</v>
      </c>
      <c r="G697" s="23">
        <v>65.099999999999994</v>
      </c>
      <c r="H697" s="23">
        <v>84.7</v>
      </c>
      <c r="I697" s="23">
        <v>2.5</v>
      </c>
      <c r="J697" s="23">
        <v>3.2</v>
      </c>
      <c r="K697" s="23">
        <v>2</v>
      </c>
      <c r="L697" s="23">
        <v>2.7</v>
      </c>
      <c r="M697" s="23">
        <v>3</v>
      </c>
      <c r="N697" s="23">
        <v>2.4</v>
      </c>
      <c r="O697" s="23">
        <v>35.299999999999997</v>
      </c>
      <c r="P697" s="23">
        <v>36.299999999999997</v>
      </c>
      <c r="Q697" s="23">
        <v>34.6</v>
      </c>
      <c r="R697" s="23">
        <v>12.1</v>
      </c>
      <c r="S697" s="23">
        <v>23.1</v>
      </c>
      <c r="T697" s="23">
        <v>5</v>
      </c>
      <c r="U697" s="23">
        <v>9.4</v>
      </c>
      <c r="V697" s="23">
        <v>5.4</v>
      </c>
      <c r="W697" s="23">
        <v>11.9</v>
      </c>
      <c r="X697" s="23">
        <v>5.6</v>
      </c>
      <c r="Y697" s="23">
        <v>4.3</v>
      </c>
      <c r="Z697" s="23">
        <v>6.4</v>
      </c>
      <c r="AA697" s="23">
        <v>5.9</v>
      </c>
      <c r="AB697" s="23">
        <v>7.8</v>
      </c>
      <c r="AC697" s="23">
        <v>4.7</v>
      </c>
      <c r="AD697" s="23">
        <v>15.6</v>
      </c>
      <c r="AE697" s="23">
        <v>7.3</v>
      </c>
      <c r="AF697" s="23">
        <v>21.1</v>
      </c>
      <c r="AG697" s="23">
        <v>21.5</v>
      </c>
      <c r="AH697" s="23">
        <v>21.2</v>
      </c>
      <c r="AI697" s="23">
        <v>21.7</v>
      </c>
      <c r="AJ697" s="23">
        <v>21.6</v>
      </c>
      <c r="AK697" s="23">
        <v>3</v>
      </c>
      <c r="AL697" s="23">
        <v>33.700000000000003</v>
      </c>
      <c r="AM697" s="23">
        <v>13.4</v>
      </c>
      <c r="AN697" s="23">
        <v>14.7</v>
      </c>
      <c r="AO697" s="23">
        <v>12.5</v>
      </c>
      <c r="AP697" s="23">
        <v>2.7</v>
      </c>
      <c r="AQ697" s="23">
        <v>1.9</v>
      </c>
      <c r="AR697" s="23">
        <v>3.2</v>
      </c>
      <c r="AS697" s="23">
        <v>92.6</v>
      </c>
      <c r="AT697" s="23">
        <v>89.2</v>
      </c>
      <c r="AU697" s="23">
        <v>94.7</v>
      </c>
    </row>
    <row r="698" spans="1:47" ht="15" x14ac:dyDescent="0.35">
      <c r="A698" s="13" t="s">
        <v>1814</v>
      </c>
      <c r="B698" s="45" t="s">
        <v>672</v>
      </c>
      <c r="C698" s="23">
        <v>13.1</v>
      </c>
      <c r="D698" s="23">
        <v>9.8000000000000007</v>
      </c>
      <c r="E698" s="23">
        <v>15.2</v>
      </c>
      <c r="F698" s="23">
        <v>65.599999999999994</v>
      </c>
      <c r="G698" s="23">
        <v>55.7</v>
      </c>
      <c r="H698" s="23">
        <v>71.8</v>
      </c>
      <c r="I698" s="23">
        <v>1.2</v>
      </c>
      <c r="J698" s="23">
        <v>1</v>
      </c>
      <c r="K698" s="23">
        <v>1.4</v>
      </c>
      <c r="L698" s="23">
        <v>3.7</v>
      </c>
      <c r="M698" s="23">
        <v>2.8</v>
      </c>
      <c r="N698" s="23">
        <v>4.3</v>
      </c>
      <c r="O698" s="23">
        <v>38.299999999999997</v>
      </c>
      <c r="P698" s="23">
        <v>46.3</v>
      </c>
      <c r="Q698" s="23">
        <v>33.299999999999997</v>
      </c>
      <c r="R698" s="23">
        <v>5.9</v>
      </c>
      <c r="S698" s="23">
        <v>11.2</v>
      </c>
      <c r="T698" s="23">
        <v>2.7</v>
      </c>
      <c r="U698" s="23">
        <v>4.7</v>
      </c>
      <c r="V698" s="23">
        <v>4</v>
      </c>
      <c r="W698" s="23">
        <v>5.2</v>
      </c>
      <c r="X698" s="23">
        <v>2.4</v>
      </c>
      <c r="Y698" s="23">
        <v>2</v>
      </c>
      <c r="Z698" s="23">
        <v>2.6</v>
      </c>
      <c r="AA698" s="23">
        <v>2.1</v>
      </c>
      <c r="AB698" s="23">
        <v>2.6</v>
      </c>
      <c r="AC698" s="23">
        <v>1.7</v>
      </c>
      <c r="AD698" s="23">
        <v>10.1</v>
      </c>
      <c r="AE698" s="23">
        <v>1.6</v>
      </c>
      <c r="AF698" s="23">
        <v>15.3</v>
      </c>
      <c r="AG698" s="23">
        <v>13.9</v>
      </c>
      <c r="AH698" s="23">
        <v>14.8</v>
      </c>
      <c r="AI698" s="23">
        <v>13.4</v>
      </c>
      <c r="AJ698" s="23">
        <v>9.8000000000000007</v>
      </c>
      <c r="AK698" s="23">
        <v>2</v>
      </c>
      <c r="AL698" s="23">
        <v>14.5</v>
      </c>
      <c r="AM698" s="23">
        <v>11.4</v>
      </c>
      <c r="AN698" s="23">
        <v>11.8</v>
      </c>
      <c r="AO698" s="23">
        <v>11.1</v>
      </c>
      <c r="AP698" s="23">
        <v>1.7</v>
      </c>
      <c r="AQ698" s="23">
        <v>1</v>
      </c>
      <c r="AR698" s="23">
        <v>2.1</v>
      </c>
      <c r="AS698" s="23">
        <v>89</v>
      </c>
      <c r="AT698" s="23">
        <v>87.8</v>
      </c>
      <c r="AU698" s="23">
        <v>89.8</v>
      </c>
    </row>
    <row r="699" spans="1:47" ht="15" x14ac:dyDescent="0.35">
      <c r="A699" s="13" t="s">
        <v>1815</v>
      </c>
      <c r="B699" s="45" t="s">
        <v>673</v>
      </c>
      <c r="C699" s="23">
        <v>16.7</v>
      </c>
      <c r="D699" s="23">
        <v>13.2</v>
      </c>
      <c r="E699" s="23">
        <v>21.7</v>
      </c>
      <c r="F699" s="23">
        <v>68.599999999999994</v>
      </c>
      <c r="G699" s="23">
        <v>58</v>
      </c>
      <c r="H699" s="23">
        <v>83.7</v>
      </c>
      <c r="I699" s="23">
        <v>1.8</v>
      </c>
      <c r="J699" s="23">
        <v>1.4</v>
      </c>
      <c r="K699" s="23">
        <v>2.2999999999999998</v>
      </c>
      <c r="L699" s="23">
        <v>3.5</v>
      </c>
      <c r="M699" s="23">
        <v>4.0999999999999996</v>
      </c>
      <c r="N699" s="23">
        <v>2.5</v>
      </c>
      <c r="O699" s="23">
        <v>34.299999999999997</v>
      </c>
      <c r="P699" s="23">
        <v>33.4</v>
      </c>
      <c r="Q699" s="23">
        <v>35.6</v>
      </c>
      <c r="R699" s="23">
        <v>9.4</v>
      </c>
      <c r="S699" s="23">
        <v>11.5</v>
      </c>
      <c r="T699" s="23">
        <v>6.5</v>
      </c>
      <c r="U699" s="23">
        <v>5.8</v>
      </c>
      <c r="V699" s="23">
        <v>1.4</v>
      </c>
      <c r="W699" s="23">
        <v>12.1</v>
      </c>
      <c r="X699" s="23">
        <v>5.3</v>
      </c>
      <c r="Y699" s="23">
        <v>4.2</v>
      </c>
      <c r="Z699" s="23">
        <v>6.9</v>
      </c>
      <c r="AA699" s="23">
        <v>4.7</v>
      </c>
      <c r="AB699" s="23">
        <v>2.7</v>
      </c>
      <c r="AC699" s="23">
        <v>7.5</v>
      </c>
      <c r="AD699" s="23">
        <v>9.1999999999999993</v>
      </c>
      <c r="AE699" s="23">
        <v>4.4000000000000004</v>
      </c>
      <c r="AF699" s="23">
        <v>16.2</v>
      </c>
      <c r="AG699" s="23">
        <v>16.7</v>
      </c>
      <c r="AH699" s="23">
        <v>15.3</v>
      </c>
      <c r="AI699" s="23">
        <v>18.7</v>
      </c>
      <c r="AJ699" s="23">
        <v>13.7</v>
      </c>
      <c r="AK699" s="23">
        <v>6.6</v>
      </c>
      <c r="AL699" s="23">
        <v>23.8</v>
      </c>
      <c r="AM699" s="23">
        <v>12.7</v>
      </c>
      <c r="AN699" s="23">
        <v>13</v>
      </c>
      <c r="AO699" s="23">
        <v>12.2</v>
      </c>
      <c r="AP699" s="23">
        <v>1.8</v>
      </c>
      <c r="AQ699" s="23">
        <v>1.3</v>
      </c>
      <c r="AR699" s="23">
        <v>2.6</v>
      </c>
      <c r="AS699" s="23">
        <v>88.5</v>
      </c>
      <c r="AT699" s="23">
        <v>85.9</v>
      </c>
      <c r="AU699" s="23">
        <v>92.3</v>
      </c>
    </row>
    <row r="700" spans="1:47" ht="15" x14ac:dyDescent="0.35">
      <c r="A700" s="13" t="s">
        <v>1816</v>
      </c>
      <c r="B700" s="45" t="s">
        <v>55</v>
      </c>
      <c r="C700" s="23">
        <v>9.1999999999999993</v>
      </c>
      <c r="D700" s="23">
        <v>8.1</v>
      </c>
      <c r="E700" s="23">
        <v>15.9</v>
      </c>
      <c r="F700" s="23">
        <v>57.3</v>
      </c>
      <c r="G700" s="23">
        <v>53.8</v>
      </c>
      <c r="H700" s="23">
        <v>77.900000000000006</v>
      </c>
      <c r="I700" s="23">
        <v>1.9</v>
      </c>
      <c r="J700" s="23">
        <v>1.8</v>
      </c>
      <c r="K700" s="23">
        <v>2.2999999999999998</v>
      </c>
      <c r="L700" s="23">
        <v>3.1</v>
      </c>
      <c r="M700" s="23">
        <v>3.4</v>
      </c>
      <c r="N700" s="23">
        <v>1.3</v>
      </c>
      <c r="O700" s="23">
        <v>32.5</v>
      </c>
      <c r="P700" s="23">
        <v>32.700000000000003</v>
      </c>
      <c r="Q700" s="23">
        <v>31.4</v>
      </c>
      <c r="R700" s="23">
        <v>8.1999999999999993</v>
      </c>
      <c r="S700" s="23">
        <v>8.6999999999999993</v>
      </c>
      <c r="T700" s="23">
        <v>5.4</v>
      </c>
      <c r="U700" s="23">
        <v>8.4</v>
      </c>
      <c r="V700" s="23">
        <v>8.4</v>
      </c>
      <c r="W700" s="23">
        <v>8.3000000000000007</v>
      </c>
      <c r="X700" s="23">
        <v>4.3</v>
      </c>
      <c r="Y700" s="23">
        <v>4</v>
      </c>
      <c r="Z700" s="23">
        <v>6.2</v>
      </c>
      <c r="AA700" s="23">
        <v>3.8</v>
      </c>
      <c r="AB700" s="23">
        <v>3.5</v>
      </c>
      <c r="AC700" s="23">
        <v>5.8</v>
      </c>
      <c r="AD700" s="23">
        <v>4.7</v>
      </c>
      <c r="AE700" s="23">
        <v>3.6</v>
      </c>
      <c r="AF700" s="23">
        <v>10.9</v>
      </c>
      <c r="AG700" s="23">
        <v>17.600000000000001</v>
      </c>
      <c r="AH700" s="23">
        <v>17.3</v>
      </c>
      <c r="AI700" s="23">
        <v>19.600000000000001</v>
      </c>
      <c r="AJ700" s="23">
        <v>37.5</v>
      </c>
      <c r="AK700" s="23">
        <v>43.1</v>
      </c>
      <c r="AL700" s="23">
        <v>4.2</v>
      </c>
      <c r="AM700" s="23">
        <v>16</v>
      </c>
      <c r="AN700" s="23">
        <v>16.399999999999999</v>
      </c>
      <c r="AO700" s="23">
        <v>13.6</v>
      </c>
      <c r="AP700" s="23">
        <v>1.5</v>
      </c>
      <c r="AQ700" s="23">
        <v>1.4</v>
      </c>
      <c r="AR700" s="23">
        <v>2.1</v>
      </c>
      <c r="AS700" s="23">
        <v>88.1</v>
      </c>
      <c r="AT700" s="23">
        <v>87.2</v>
      </c>
      <c r="AU700" s="23">
        <v>93.1</v>
      </c>
    </row>
    <row r="701" spans="1:47" ht="15" x14ac:dyDescent="0.35">
      <c r="A701" s="13" t="s">
        <v>1817</v>
      </c>
      <c r="B701" s="45" t="s">
        <v>646</v>
      </c>
      <c r="C701" s="23">
        <v>8.5</v>
      </c>
      <c r="D701" s="23">
        <v>6.8</v>
      </c>
      <c r="E701" s="23">
        <v>12.3</v>
      </c>
      <c r="F701" s="23">
        <v>50.4</v>
      </c>
      <c r="G701" s="23">
        <v>44.8</v>
      </c>
      <c r="H701" s="23">
        <v>63.1</v>
      </c>
      <c r="I701" s="23">
        <v>2.1</v>
      </c>
      <c r="J701" s="23">
        <v>1.8</v>
      </c>
      <c r="K701" s="23">
        <v>2.8</v>
      </c>
      <c r="L701" s="23">
        <v>9.6</v>
      </c>
      <c r="M701" s="23">
        <v>11.4</v>
      </c>
      <c r="N701" s="23">
        <v>5.7</v>
      </c>
      <c r="O701" s="23">
        <v>31</v>
      </c>
      <c r="P701" s="23">
        <v>29.2</v>
      </c>
      <c r="Q701" s="23">
        <v>35.1</v>
      </c>
      <c r="R701" s="23">
        <v>8.1999999999999993</v>
      </c>
      <c r="S701" s="23">
        <v>9.8000000000000007</v>
      </c>
      <c r="T701" s="23">
        <v>4.4000000000000004</v>
      </c>
      <c r="U701" s="23">
        <v>4.8</v>
      </c>
      <c r="V701" s="23">
        <v>5.9</v>
      </c>
      <c r="W701" s="23">
        <v>2.4</v>
      </c>
      <c r="X701" s="23">
        <v>2.4</v>
      </c>
      <c r="Y701" s="23">
        <v>1.9</v>
      </c>
      <c r="Z701" s="23">
        <v>3.5</v>
      </c>
      <c r="AA701" s="23">
        <v>2.4</v>
      </c>
      <c r="AB701" s="23">
        <v>1.4</v>
      </c>
      <c r="AC701" s="23">
        <v>4.5999999999999996</v>
      </c>
      <c r="AD701" s="23">
        <v>2.4</v>
      </c>
      <c r="AE701" s="23">
        <v>0.9</v>
      </c>
      <c r="AF701" s="23">
        <v>6</v>
      </c>
      <c r="AG701" s="23">
        <v>15.9</v>
      </c>
      <c r="AH701" s="23">
        <v>15.2</v>
      </c>
      <c r="AI701" s="23">
        <v>17.399999999999999</v>
      </c>
      <c r="AJ701" s="23">
        <v>3.4</v>
      </c>
      <c r="AK701" s="23">
        <v>1.2</v>
      </c>
      <c r="AL701" s="23">
        <v>8.1999999999999993</v>
      </c>
      <c r="AM701" s="23">
        <v>16.2</v>
      </c>
      <c r="AN701" s="23">
        <v>15.6</v>
      </c>
      <c r="AO701" s="23">
        <v>17.399999999999999</v>
      </c>
      <c r="AP701" s="23">
        <v>1.3</v>
      </c>
      <c r="AQ701" s="23">
        <v>1.5</v>
      </c>
      <c r="AR701" s="23">
        <v>1.1000000000000001</v>
      </c>
      <c r="AS701" s="23">
        <v>81</v>
      </c>
      <c r="AT701" s="23">
        <v>81</v>
      </c>
      <c r="AU701" s="23">
        <v>81.2</v>
      </c>
    </row>
    <row r="702" spans="1:47" ht="15" x14ac:dyDescent="0.35">
      <c r="A702" s="13" t="s">
        <v>1818</v>
      </c>
      <c r="B702" s="45" t="s">
        <v>674</v>
      </c>
      <c r="C702" s="23">
        <v>20.9</v>
      </c>
      <c r="D702" s="23">
        <v>15.3</v>
      </c>
      <c r="E702" s="23">
        <v>24.7</v>
      </c>
      <c r="F702" s="23">
        <v>80.3</v>
      </c>
      <c r="G702" s="23">
        <v>62.8</v>
      </c>
      <c r="H702" s="23">
        <v>92.3</v>
      </c>
      <c r="I702" s="23">
        <v>8.9</v>
      </c>
      <c r="J702" s="23">
        <v>6.1</v>
      </c>
      <c r="K702" s="23">
        <v>10.9</v>
      </c>
      <c r="L702" s="23">
        <v>3.4</v>
      </c>
      <c r="M702" s="23">
        <v>3.5</v>
      </c>
      <c r="N702" s="23">
        <v>3.4</v>
      </c>
      <c r="O702" s="23">
        <v>45.1</v>
      </c>
      <c r="P702" s="23">
        <v>29.9</v>
      </c>
      <c r="Q702" s="23">
        <v>55.5</v>
      </c>
      <c r="R702" s="23">
        <v>17.5</v>
      </c>
      <c r="S702" s="23">
        <v>16.899999999999999</v>
      </c>
      <c r="T702" s="23">
        <v>17.8</v>
      </c>
      <c r="U702" s="23">
        <v>47</v>
      </c>
      <c r="V702" s="23">
        <v>24.3</v>
      </c>
      <c r="W702" s="23">
        <v>62.6</v>
      </c>
      <c r="X702" s="23">
        <v>10.4</v>
      </c>
      <c r="Y702" s="23">
        <v>6.8</v>
      </c>
      <c r="Z702" s="23">
        <v>12.8</v>
      </c>
      <c r="AA702" s="23">
        <v>26.5</v>
      </c>
      <c r="AB702" s="23">
        <v>54.1</v>
      </c>
      <c r="AC702" s="23">
        <v>7.6</v>
      </c>
      <c r="AD702" s="23">
        <v>42.8</v>
      </c>
      <c r="AE702" s="23">
        <v>15.5</v>
      </c>
      <c r="AF702" s="23">
        <v>61.6</v>
      </c>
      <c r="AG702" s="23">
        <v>26.1</v>
      </c>
      <c r="AH702" s="23">
        <v>20.7</v>
      </c>
      <c r="AI702" s="23">
        <v>29.9</v>
      </c>
      <c r="AJ702" s="23">
        <v>43</v>
      </c>
      <c r="AK702" s="23">
        <v>13.3</v>
      </c>
      <c r="AL702" s="23">
        <v>63.5</v>
      </c>
      <c r="AM702" s="23">
        <v>21.8</v>
      </c>
      <c r="AN702" s="23">
        <v>16.8</v>
      </c>
      <c r="AO702" s="23">
        <v>25.3</v>
      </c>
      <c r="AP702" s="23">
        <v>2.1</v>
      </c>
      <c r="AQ702" s="23">
        <v>2.5</v>
      </c>
      <c r="AR702" s="23">
        <v>1.9</v>
      </c>
      <c r="AS702" s="23">
        <v>85.1</v>
      </c>
      <c r="AT702" s="23">
        <v>72.400000000000006</v>
      </c>
      <c r="AU702" s="23">
        <v>93.9</v>
      </c>
    </row>
    <row r="703" spans="1:47" ht="15" x14ac:dyDescent="0.35">
      <c r="A703" s="13" t="s">
        <v>1819</v>
      </c>
      <c r="B703" s="45" t="s">
        <v>675</v>
      </c>
      <c r="C703" s="23">
        <v>16.100000000000001</v>
      </c>
      <c r="D703" s="23">
        <v>11.4</v>
      </c>
      <c r="E703" s="23">
        <v>19.600000000000001</v>
      </c>
      <c r="F703" s="23">
        <v>76.5</v>
      </c>
      <c r="G703" s="23">
        <v>62.9</v>
      </c>
      <c r="H703" s="23">
        <v>86.5</v>
      </c>
      <c r="I703" s="23">
        <v>2.5</v>
      </c>
      <c r="J703" s="23">
        <v>1.9</v>
      </c>
      <c r="K703" s="23">
        <v>2.9</v>
      </c>
      <c r="L703" s="23">
        <v>14.1</v>
      </c>
      <c r="M703" s="23">
        <v>12.3</v>
      </c>
      <c r="N703" s="23">
        <v>15.4</v>
      </c>
      <c r="O703" s="23">
        <v>32.4</v>
      </c>
      <c r="P703" s="23">
        <v>35</v>
      </c>
      <c r="Q703" s="23">
        <v>30.6</v>
      </c>
      <c r="R703" s="23">
        <v>8.5</v>
      </c>
      <c r="S703" s="23">
        <v>13.8</v>
      </c>
      <c r="T703" s="23">
        <v>4.7</v>
      </c>
      <c r="U703" s="23">
        <v>11.9</v>
      </c>
      <c r="V703" s="23">
        <v>1.9</v>
      </c>
      <c r="W703" s="23">
        <v>19.3</v>
      </c>
      <c r="X703" s="23">
        <v>7.2</v>
      </c>
      <c r="Y703" s="23">
        <v>4.4000000000000004</v>
      </c>
      <c r="Z703" s="23">
        <v>9.3000000000000007</v>
      </c>
      <c r="AA703" s="23">
        <v>2.8</v>
      </c>
      <c r="AB703" s="23">
        <v>2</v>
      </c>
      <c r="AC703" s="23">
        <v>3.5</v>
      </c>
      <c r="AD703" s="23">
        <v>20.6</v>
      </c>
      <c r="AE703" s="23">
        <v>3.3</v>
      </c>
      <c r="AF703" s="23">
        <v>33.4</v>
      </c>
      <c r="AG703" s="23">
        <v>18.399999999999999</v>
      </c>
      <c r="AH703" s="23">
        <v>17.100000000000001</v>
      </c>
      <c r="AI703" s="23">
        <v>19.3</v>
      </c>
      <c r="AJ703" s="23">
        <v>30</v>
      </c>
      <c r="AK703" s="23">
        <v>0.9</v>
      </c>
      <c r="AL703" s="23">
        <v>51.3</v>
      </c>
      <c r="AM703" s="23">
        <v>12.1</v>
      </c>
      <c r="AN703" s="23">
        <v>11.4</v>
      </c>
      <c r="AO703" s="23">
        <v>12.6</v>
      </c>
      <c r="AP703" s="23">
        <v>3.5</v>
      </c>
      <c r="AQ703" s="23">
        <v>2.2999999999999998</v>
      </c>
      <c r="AR703" s="23">
        <v>4.5</v>
      </c>
      <c r="AS703" s="23">
        <v>88.6</v>
      </c>
      <c r="AT703" s="23">
        <v>87.8</v>
      </c>
      <c r="AU703" s="23">
        <v>89.2</v>
      </c>
    </row>
    <row r="704" spans="1:47" ht="15" x14ac:dyDescent="0.35">
      <c r="A704" s="13" t="s">
        <v>1820</v>
      </c>
      <c r="B704" s="45" t="s">
        <v>676</v>
      </c>
      <c r="C704" s="23">
        <v>13.9</v>
      </c>
      <c r="D704" s="23">
        <v>10.7</v>
      </c>
      <c r="E704" s="23">
        <v>14.6</v>
      </c>
      <c r="F704" s="23">
        <v>81.5</v>
      </c>
      <c r="G704" s="23">
        <v>58.5</v>
      </c>
      <c r="H704" s="23">
        <v>86.6</v>
      </c>
      <c r="I704" s="23">
        <v>5.7</v>
      </c>
      <c r="J704" s="23">
        <v>2.7</v>
      </c>
      <c r="K704" s="23">
        <v>6.3</v>
      </c>
      <c r="L704" s="23">
        <v>8.3000000000000007</v>
      </c>
      <c r="M704" s="23">
        <v>13.9</v>
      </c>
      <c r="N704" s="23">
        <v>7.1</v>
      </c>
      <c r="O704" s="23">
        <v>49.2</v>
      </c>
      <c r="P704" s="23">
        <v>31.5</v>
      </c>
      <c r="Q704" s="23">
        <v>53.2</v>
      </c>
      <c r="R704" s="23">
        <v>7.5</v>
      </c>
      <c r="S704" s="23">
        <v>13.3</v>
      </c>
      <c r="T704" s="23">
        <v>6.2</v>
      </c>
      <c r="U704" s="23">
        <v>33.799999999999997</v>
      </c>
      <c r="V704" s="23">
        <v>12.3</v>
      </c>
      <c r="W704" s="23">
        <v>38.6</v>
      </c>
      <c r="X704" s="23">
        <v>12.9</v>
      </c>
      <c r="Y704" s="23">
        <v>6.6</v>
      </c>
      <c r="Z704" s="23">
        <v>14.3</v>
      </c>
      <c r="AA704" s="23">
        <v>11.3</v>
      </c>
      <c r="AB704" s="23">
        <v>38.799999999999997</v>
      </c>
      <c r="AC704" s="23">
        <v>5.0999999999999996</v>
      </c>
      <c r="AD704" s="23">
        <v>20.6</v>
      </c>
      <c r="AE704" s="23">
        <v>9.9</v>
      </c>
      <c r="AF704" s="23">
        <v>23</v>
      </c>
      <c r="AG704" s="23">
        <v>29.4</v>
      </c>
      <c r="AH704" s="23">
        <v>21.4</v>
      </c>
      <c r="AI704" s="23">
        <v>31.1</v>
      </c>
      <c r="AJ704" s="23">
        <v>68.7</v>
      </c>
      <c r="AK704" s="23">
        <v>20</v>
      </c>
      <c r="AL704" s="23">
        <v>79.599999999999994</v>
      </c>
      <c r="AM704" s="23">
        <v>22.7</v>
      </c>
      <c r="AN704" s="23">
        <v>17</v>
      </c>
      <c r="AO704" s="23">
        <v>23.9</v>
      </c>
      <c r="AP704" s="23">
        <v>4.8</v>
      </c>
      <c r="AQ704" s="23">
        <v>3.4</v>
      </c>
      <c r="AR704" s="23">
        <v>5.0999999999999996</v>
      </c>
      <c r="AS704" s="23">
        <v>94.8</v>
      </c>
      <c r="AT704" s="23">
        <v>88.6</v>
      </c>
      <c r="AU704" s="23">
        <v>96.2</v>
      </c>
    </row>
    <row r="705" spans="1:47" ht="15" x14ac:dyDescent="0.35">
      <c r="A705" s="13" t="s">
        <v>1821</v>
      </c>
      <c r="B705" s="45" t="s">
        <v>677</v>
      </c>
      <c r="C705" s="23">
        <v>19.7</v>
      </c>
      <c r="D705" s="23">
        <v>14.7</v>
      </c>
      <c r="E705" s="23">
        <v>20.9</v>
      </c>
      <c r="F705" s="23">
        <v>85.3</v>
      </c>
      <c r="G705" s="23">
        <v>64.900000000000006</v>
      </c>
      <c r="H705" s="23">
        <v>90.5</v>
      </c>
      <c r="I705" s="23">
        <v>2.1</v>
      </c>
      <c r="J705" s="23">
        <v>2.5</v>
      </c>
      <c r="K705" s="23">
        <v>2</v>
      </c>
      <c r="L705" s="23">
        <v>5.6</v>
      </c>
      <c r="M705" s="23">
        <v>2.9</v>
      </c>
      <c r="N705" s="23">
        <v>6.3</v>
      </c>
      <c r="O705" s="23">
        <v>36.299999999999997</v>
      </c>
      <c r="P705" s="23">
        <v>41.2</v>
      </c>
      <c r="Q705" s="23">
        <v>35</v>
      </c>
      <c r="R705" s="23">
        <v>6.6</v>
      </c>
      <c r="S705" s="23">
        <v>14.1</v>
      </c>
      <c r="T705" s="23">
        <v>4.7</v>
      </c>
      <c r="U705" s="23">
        <v>35.299999999999997</v>
      </c>
      <c r="V705" s="23">
        <v>4</v>
      </c>
      <c r="W705" s="23">
        <v>43.2</v>
      </c>
      <c r="X705" s="23">
        <v>10.1</v>
      </c>
      <c r="Y705" s="23">
        <v>4.8</v>
      </c>
      <c r="Z705" s="23">
        <v>11.4</v>
      </c>
      <c r="AA705" s="23">
        <v>10.9</v>
      </c>
      <c r="AB705" s="23">
        <v>34.200000000000003</v>
      </c>
      <c r="AC705" s="23">
        <v>5</v>
      </c>
      <c r="AD705" s="23">
        <v>38.799999999999997</v>
      </c>
      <c r="AE705" s="23">
        <v>13</v>
      </c>
      <c r="AF705" s="23">
        <v>45.3</v>
      </c>
      <c r="AG705" s="23">
        <v>23.7</v>
      </c>
      <c r="AH705" s="23">
        <v>22.7</v>
      </c>
      <c r="AI705" s="23">
        <v>23.9</v>
      </c>
      <c r="AJ705" s="23">
        <v>57.1</v>
      </c>
      <c r="AK705" s="23">
        <v>3.1</v>
      </c>
      <c r="AL705" s="23">
        <v>70.7</v>
      </c>
      <c r="AM705" s="23">
        <v>15</v>
      </c>
      <c r="AN705" s="23">
        <v>9.5</v>
      </c>
      <c r="AO705" s="23">
        <v>16.399999999999999</v>
      </c>
      <c r="AP705" s="23">
        <v>5</v>
      </c>
      <c r="AQ705" s="23">
        <v>1.9</v>
      </c>
      <c r="AR705" s="23">
        <v>5.8</v>
      </c>
      <c r="AS705" s="23">
        <v>91.9</v>
      </c>
      <c r="AT705" s="23">
        <v>86.5</v>
      </c>
      <c r="AU705" s="23">
        <v>93.3</v>
      </c>
    </row>
    <row r="706" spans="1:47" ht="15" x14ac:dyDescent="0.35">
      <c r="A706" s="13" t="s">
        <v>1822</v>
      </c>
      <c r="B706" s="45" t="s">
        <v>678</v>
      </c>
      <c r="C706" s="23">
        <v>14.5</v>
      </c>
      <c r="D706" s="23">
        <v>10.8</v>
      </c>
      <c r="E706" s="23">
        <v>17.100000000000001</v>
      </c>
      <c r="F706" s="23">
        <v>76.5</v>
      </c>
      <c r="G706" s="23">
        <v>67.599999999999994</v>
      </c>
      <c r="H706" s="23">
        <v>82.9</v>
      </c>
      <c r="I706" s="23">
        <v>2.1</v>
      </c>
      <c r="J706" s="23">
        <v>2.2999999999999998</v>
      </c>
      <c r="K706" s="23">
        <v>1.8</v>
      </c>
      <c r="L706" s="23">
        <v>7.1</v>
      </c>
      <c r="M706" s="23">
        <v>6.8</v>
      </c>
      <c r="N706" s="23">
        <v>7.3</v>
      </c>
      <c r="O706" s="23">
        <v>34.700000000000003</v>
      </c>
      <c r="P706" s="23">
        <v>34.299999999999997</v>
      </c>
      <c r="Q706" s="23">
        <v>34.9</v>
      </c>
      <c r="R706" s="23">
        <v>6.6</v>
      </c>
      <c r="S706" s="23">
        <v>9.4</v>
      </c>
      <c r="T706" s="23">
        <v>4.5</v>
      </c>
      <c r="U706" s="23">
        <v>4.7</v>
      </c>
      <c r="V706" s="23">
        <v>2</v>
      </c>
      <c r="W706" s="23">
        <v>6.7</v>
      </c>
      <c r="X706" s="23">
        <v>5.7</v>
      </c>
      <c r="Y706" s="23">
        <v>4.9000000000000004</v>
      </c>
      <c r="Z706" s="23">
        <v>6.2</v>
      </c>
      <c r="AA706" s="23">
        <v>4.0999999999999996</v>
      </c>
      <c r="AB706" s="23">
        <v>2.1</v>
      </c>
      <c r="AC706" s="23">
        <v>5.6</v>
      </c>
      <c r="AD706" s="23">
        <v>12.4</v>
      </c>
      <c r="AE706" s="23">
        <v>1.7</v>
      </c>
      <c r="AF706" s="23">
        <v>20.100000000000001</v>
      </c>
      <c r="AG706" s="23">
        <v>21.1</v>
      </c>
      <c r="AH706" s="23">
        <v>20.5</v>
      </c>
      <c r="AI706" s="23">
        <v>21.5</v>
      </c>
      <c r="AJ706" s="23">
        <v>25.9</v>
      </c>
      <c r="AK706" s="23">
        <v>0.8</v>
      </c>
      <c r="AL706" s="23">
        <v>44.1</v>
      </c>
      <c r="AM706" s="23">
        <v>13.2</v>
      </c>
      <c r="AN706" s="23">
        <v>14.1</v>
      </c>
      <c r="AO706" s="23">
        <v>12.5</v>
      </c>
      <c r="AP706" s="23">
        <v>2.5</v>
      </c>
      <c r="AQ706" s="23">
        <v>2.1</v>
      </c>
      <c r="AR706" s="23">
        <v>2.8</v>
      </c>
      <c r="AS706" s="23">
        <v>92.9</v>
      </c>
      <c r="AT706" s="23">
        <v>91.1</v>
      </c>
      <c r="AU706" s="23">
        <v>94.2</v>
      </c>
    </row>
    <row r="707" spans="1:47" ht="15" x14ac:dyDescent="0.35">
      <c r="A707" s="13" t="s">
        <v>1823</v>
      </c>
      <c r="B707" s="45" t="s">
        <v>679</v>
      </c>
      <c r="C707" s="23">
        <v>15.6</v>
      </c>
      <c r="D707" s="23">
        <v>9.1</v>
      </c>
      <c r="E707" s="23">
        <v>19.8</v>
      </c>
      <c r="F707" s="23">
        <v>76.8</v>
      </c>
      <c r="G707" s="23">
        <v>61.5</v>
      </c>
      <c r="H707" s="23">
        <v>86.6</v>
      </c>
      <c r="I707" s="23">
        <v>3.1</v>
      </c>
      <c r="J707" s="23">
        <v>1.7</v>
      </c>
      <c r="K707" s="23">
        <v>4</v>
      </c>
      <c r="L707" s="23">
        <v>9</v>
      </c>
      <c r="M707" s="23">
        <v>6.5</v>
      </c>
      <c r="N707" s="23">
        <v>10.6</v>
      </c>
      <c r="O707" s="23">
        <v>43</v>
      </c>
      <c r="P707" s="23">
        <v>33.700000000000003</v>
      </c>
      <c r="Q707" s="23">
        <v>48.9</v>
      </c>
      <c r="R707" s="23">
        <v>10.199999999999999</v>
      </c>
      <c r="S707" s="23">
        <v>13.2</v>
      </c>
      <c r="T707" s="23">
        <v>8.3000000000000007</v>
      </c>
      <c r="U707" s="23">
        <v>33.5</v>
      </c>
      <c r="V707" s="23">
        <v>7.2</v>
      </c>
      <c r="W707" s="23">
        <v>50.4</v>
      </c>
      <c r="X707" s="23">
        <v>7.2</v>
      </c>
      <c r="Y707" s="23">
        <v>4.8</v>
      </c>
      <c r="Z707" s="23">
        <v>8.6999999999999993</v>
      </c>
      <c r="AA707" s="23">
        <v>14.5</v>
      </c>
      <c r="AB707" s="23">
        <v>31.1</v>
      </c>
      <c r="AC707" s="23">
        <v>3.8</v>
      </c>
      <c r="AD707" s="23">
        <v>33</v>
      </c>
      <c r="AE707" s="23">
        <v>7.6</v>
      </c>
      <c r="AF707" s="23">
        <v>49.4</v>
      </c>
      <c r="AG707" s="23">
        <v>22</v>
      </c>
      <c r="AH707" s="23">
        <v>19.899999999999999</v>
      </c>
      <c r="AI707" s="23">
        <v>23.3</v>
      </c>
      <c r="AJ707" s="23">
        <v>42.7</v>
      </c>
      <c r="AK707" s="23">
        <v>14.9</v>
      </c>
      <c r="AL707" s="23">
        <v>60.6</v>
      </c>
      <c r="AM707" s="23">
        <v>13.6</v>
      </c>
      <c r="AN707" s="23">
        <v>13.8</v>
      </c>
      <c r="AO707" s="23">
        <v>13.5</v>
      </c>
      <c r="AP707" s="23">
        <v>1.7</v>
      </c>
      <c r="AQ707" s="23">
        <v>1.8</v>
      </c>
      <c r="AR707" s="23">
        <v>1.6</v>
      </c>
      <c r="AS707" s="23">
        <v>89.2</v>
      </c>
      <c r="AT707" s="23">
        <v>85.3</v>
      </c>
      <c r="AU707" s="23">
        <v>91.8</v>
      </c>
    </row>
    <row r="708" spans="1:47" ht="15" x14ac:dyDescent="0.35">
      <c r="A708" s="13" t="s">
        <v>1824</v>
      </c>
      <c r="B708" s="45" t="s">
        <v>680</v>
      </c>
      <c r="C708" s="23">
        <v>13.3</v>
      </c>
      <c r="D708" s="23">
        <v>7.1</v>
      </c>
      <c r="E708" s="23">
        <v>21.3</v>
      </c>
      <c r="F708" s="23">
        <v>60.5</v>
      </c>
      <c r="G708" s="23">
        <v>47.1</v>
      </c>
      <c r="H708" s="23">
        <v>78</v>
      </c>
      <c r="I708" s="23">
        <v>8</v>
      </c>
      <c r="J708" s="23">
        <v>3.4</v>
      </c>
      <c r="K708" s="23">
        <v>14</v>
      </c>
      <c r="L708" s="23">
        <v>4.8</v>
      </c>
      <c r="M708" s="23">
        <v>4.8</v>
      </c>
      <c r="N708" s="23">
        <v>4.7</v>
      </c>
      <c r="O708" s="23">
        <v>45.4</v>
      </c>
      <c r="P708" s="23">
        <v>34</v>
      </c>
      <c r="Q708" s="23">
        <v>60.3</v>
      </c>
      <c r="R708" s="23">
        <v>22.5</v>
      </c>
      <c r="S708" s="23">
        <v>18.600000000000001</v>
      </c>
      <c r="T708" s="23">
        <v>27.5</v>
      </c>
      <c r="U708" s="23">
        <v>34.200000000000003</v>
      </c>
      <c r="V708" s="23">
        <v>27.9</v>
      </c>
      <c r="W708" s="23">
        <v>42.4</v>
      </c>
      <c r="X708" s="23">
        <v>9.6999999999999993</v>
      </c>
      <c r="Y708" s="23">
        <v>4.8</v>
      </c>
      <c r="Z708" s="23">
        <v>16</v>
      </c>
      <c r="AA708" s="23">
        <v>12.1</v>
      </c>
      <c r="AB708" s="23">
        <v>11.9</v>
      </c>
      <c r="AC708" s="23">
        <v>12.3</v>
      </c>
      <c r="AD708" s="23">
        <v>27.5</v>
      </c>
      <c r="AE708" s="23">
        <v>5.4</v>
      </c>
      <c r="AF708" s="23">
        <v>56.3</v>
      </c>
      <c r="AG708" s="23">
        <v>27.8</v>
      </c>
      <c r="AH708" s="23">
        <v>20.6</v>
      </c>
      <c r="AI708" s="23">
        <v>37.299999999999997</v>
      </c>
      <c r="AJ708" s="23">
        <v>37.799999999999997</v>
      </c>
      <c r="AK708" s="23">
        <v>30.7</v>
      </c>
      <c r="AL708" s="23">
        <v>47</v>
      </c>
      <c r="AM708" s="23">
        <v>21.9</v>
      </c>
      <c r="AN708" s="23">
        <v>17.5</v>
      </c>
      <c r="AO708" s="23">
        <v>27.6</v>
      </c>
      <c r="AP708" s="23">
        <v>1.5</v>
      </c>
      <c r="AQ708" s="23">
        <v>1.4</v>
      </c>
      <c r="AR708" s="23">
        <v>1.6</v>
      </c>
      <c r="AS708" s="23">
        <v>76.7</v>
      </c>
      <c r="AT708" s="23">
        <v>72.599999999999994</v>
      </c>
      <c r="AU708" s="23">
        <v>82</v>
      </c>
    </row>
    <row r="709" spans="1:47" ht="15" x14ac:dyDescent="0.35">
      <c r="A709" s="13" t="s">
        <v>1825</v>
      </c>
      <c r="B709" s="45" t="s">
        <v>681</v>
      </c>
      <c r="C709" s="23">
        <v>12.1</v>
      </c>
      <c r="D709" s="23">
        <v>10.8</v>
      </c>
      <c r="E709" s="23">
        <v>14.9</v>
      </c>
      <c r="F709" s="23">
        <v>59.7</v>
      </c>
      <c r="G709" s="23">
        <v>52.6</v>
      </c>
      <c r="H709" s="23">
        <v>74.099999999999994</v>
      </c>
      <c r="I709" s="23">
        <v>2.7</v>
      </c>
      <c r="J709" s="23">
        <v>1.9</v>
      </c>
      <c r="K709" s="23">
        <v>4.0999999999999996</v>
      </c>
      <c r="L709" s="23">
        <v>7</v>
      </c>
      <c r="M709" s="23">
        <v>8</v>
      </c>
      <c r="N709" s="23">
        <v>4.9000000000000004</v>
      </c>
      <c r="O709" s="23">
        <v>38.200000000000003</v>
      </c>
      <c r="P709" s="23">
        <v>37.4</v>
      </c>
      <c r="Q709" s="23">
        <v>39.9</v>
      </c>
      <c r="R709" s="23">
        <v>12.4</v>
      </c>
      <c r="S709" s="23">
        <v>14.6</v>
      </c>
      <c r="T709" s="23">
        <v>8</v>
      </c>
      <c r="U709" s="23">
        <v>6.8</v>
      </c>
      <c r="V709" s="23">
        <v>4.9000000000000004</v>
      </c>
      <c r="W709" s="23">
        <v>10.6</v>
      </c>
      <c r="X709" s="23">
        <v>4.5</v>
      </c>
      <c r="Y709" s="23">
        <v>3.1</v>
      </c>
      <c r="Z709" s="23">
        <v>7.5</v>
      </c>
      <c r="AA709" s="23">
        <v>7.5</v>
      </c>
      <c r="AB709" s="23">
        <v>4.7</v>
      </c>
      <c r="AC709" s="23">
        <v>13.2</v>
      </c>
      <c r="AD709" s="23">
        <v>12.1</v>
      </c>
      <c r="AE709" s="23">
        <v>5.6</v>
      </c>
      <c r="AF709" s="23">
        <v>25.2</v>
      </c>
      <c r="AG709" s="23">
        <v>16.8</v>
      </c>
      <c r="AH709" s="23">
        <v>15.6</v>
      </c>
      <c r="AI709" s="23">
        <v>19.3</v>
      </c>
      <c r="AJ709" s="23">
        <v>13</v>
      </c>
      <c r="AK709" s="23">
        <v>3.6</v>
      </c>
      <c r="AL709" s="23">
        <v>32.1</v>
      </c>
      <c r="AM709" s="23">
        <v>16.399999999999999</v>
      </c>
      <c r="AN709" s="23">
        <v>15.2</v>
      </c>
      <c r="AO709" s="23">
        <v>18.899999999999999</v>
      </c>
      <c r="AP709" s="23">
        <v>1.2</v>
      </c>
      <c r="AQ709" s="23">
        <v>0.8</v>
      </c>
      <c r="AR709" s="23">
        <v>1.8</v>
      </c>
      <c r="AS709" s="23">
        <v>78.400000000000006</v>
      </c>
      <c r="AT709" s="23">
        <v>79.099999999999994</v>
      </c>
      <c r="AU709" s="23">
        <v>77</v>
      </c>
    </row>
    <row r="710" spans="1:47" ht="15" x14ac:dyDescent="0.35">
      <c r="A710" s="13" t="s">
        <v>1826</v>
      </c>
      <c r="B710" s="45" t="s">
        <v>682</v>
      </c>
      <c r="C710" s="23">
        <v>14.2</v>
      </c>
      <c r="D710" s="23">
        <v>13.8</v>
      </c>
      <c r="E710" s="23">
        <v>14.4</v>
      </c>
      <c r="F710" s="23">
        <v>75.7</v>
      </c>
      <c r="G710" s="23">
        <v>63.4</v>
      </c>
      <c r="H710" s="23">
        <v>84.9</v>
      </c>
      <c r="I710" s="23">
        <v>2</v>
      </c>
      <c r="J710" s="23">
        <v>1.5</v>
      </c>
      <c r="K710" s="23">
        <v>2.4</v>
      </c>
      <c r="L710" s="23">
        <v>4.8</v>
      </c>
      <c r="M710" s="23">
        <v>6.4</v>
      </c>
      <c r="N710" s="23">
        <v>3.6</v>
      </c>
      <c r="O710" s="23">
        <v>31.4</v>
      </c>
      <c r="P710" s="23">
        <v>35.1</v>
      </c>
      <c r="Q710" s="23">
        <v>28.7</v>
      </c>
      <c r="R710" s="23">
        <v>9.6999999999999993</v>
      </c>
      <c r="S710" s="23">
        <v>16</v>
      </c>
      <c r="T710" s="23">
        <v>4.9000000000000004</v>
      </c>
      <c r="U710" s="23">
        <v>22.8</v>
      </c>
      <c r="V710" s="23">
        <v>28.3</v>
      </c>
      <c r="W710" s="23">
        <v>18.7</v>
      </c>
      <c r="X710" s="23">
        <v>6.2</v>
      </c>
      <c r="Y710" s="23">
        <v>5.7</v>
      </c>
      <c r="Z710" s="23">
        <v>6.5</v>
      </c>
      <c r="AA710" s="23">
        <v>8</v>
      </c>
      <c r="AB710" s="23">
        <v>11.4</v>
      </c>
      <c r="AC710" s="23">
        <v>5.5</v>
      </c>
      <c r="AD710" s="23">
        <v>27.5</v>
      </c>
      <c r="AE710" s="23">
        <v>11.3</v>
      </c>
      <c r="AF710" s="23">
        <v>39.700000000000003</v>
      </c>
      <c r="AG710" s="23">
        <v>17.899999999999999</v>
      </c>
      <c r="AH710" s="23">
        <v>18.3</v>
      </c>
      <c r="AI710" s="23">
        <v>17.600000000000001</v>
      </c>
      <c r="AJ710" s="23">
        <v>39.9</v>
      </c>
      <c r="AK710" s="23">
        <v>39.799999999999997</v>
      </c>
      <c r="AL710" s="23">
        <v>40</v>
      </c>
      <c r="AM710" s="23">
        <v>12.9</v>
      </c>
      <c r="AN710" s="23">
        <v>11.4</v>
      </c>
      <c r="AO710" s="23">
        <v>14.1</v>
      </c>
      <c r="AP710" s="23">
        <v>3</v>
      </c>
      <c r="AQ710" s="23">
        <v>3.1</v>
      </c>
      <c r="AR710" s="23">
        <v>3</v>
      </c>
      <c r="AS710" s="23">
        <v>87.7</v>
      </c>
      <c r="AT710" s="23">
        <v>87</v>
      </c>
      <c r="AU710" s="23">
        <v>88.1</v>
      </c>
    </row>
    <row r="711" spans="1:47" ht="15" x14ac:dyDescent="0.35">
      <c r="A711" s="13" t="s">
        <v>1827</v>
      </c>
      <c r="B711" s="45" t="s">
        <v>354</v>
      </c>
      <c r="C711" s="23">
        <v>15.8</v>
      </c>
      <c r="D711" s="23">
        <v>12.4</v>
      </c>
      <c r="E711" s="23">
        <v>19.2</v>
      </c>
      <c r="F711" s="23">
        <v>77.3</v>
      </c>
      <c r="G711" s="23">
        <v>64.599999999999994</v>
      </c>
      <c r="H711" s="23">
        <v>90</v>
      </c>
      <c r="I711" s="23">
        <v>1.6</v>
      </c>
      <c r="J711" s="23">
        <v>1.6</v>
      </c>
      <c r="K711" s="23">
        <v>1.6</v>
      </c>
      <c r="L711" s="23">
        <v>9.9</v>
      </c>
      <c r="M711" s="23">
        <v>9.6999999999999993</v>
      </c>
      <c r="N711" s="23">
        <v>10</v>
      </c>
      <c r="O711" s="23">
        <v>30.1</v>
      </c>
      <c r="P711" s="23">
        <v>30.2</v>
      </c>
      <c r="Q711" s="23">
        <v>30</v>
      </c>
      <c r="R711" s="23">
        <v>9.4</v>
      </c>
      <c r="S711" s="23">
        <v>15.3</v>
      </c>
      <c r="T711" s="23">
        <v>3.6</v>
      </c>
      <c r="U711" s="23">
        <v>20.9</v>
      </c>
      <c r="V711" s="23">
        <v>3.6</v>
      </c>
      <c r="W711" s="23">
        <v>38.299999999999997</v>
      </c>
      <c r="X711" s="23">
        <v>4.5999999999999996</v>
      </c>
      <c r="Y711" s="23">
        <v>3.9</v>
      </c>
      <c r="Z711" s="23">
        <v>5.4</v>
      </c>
      <c r="AA711" s="23">
        <v>8.1</v>
      </c>
      <c r="AB711" s="23">
        <v>12.8</v>
      </c>
      <c r="AC711" s="23">
        <v>3.3</v>
      </c>
      <c r="AD711" s="23">
        <v>29.3</v>
      </c>
      <c r="AE711" s="23">
        <v>13</v>
      </c>
      <c r="AF711" s="23">
        <v>45.7</v>
      </c>
      <c r="AG711" s="23">
        <v>19.3</v>
      </c>
      <c r="AH711" s="23">
        <v>21.8</v>
      </c>
      <c r="AI711" s="23">
        <v>16.8</v>
      </c>
      <c r="AJ711" s="23">
        <v>52.6</v>
      </c>
      <c r="AK711" s="23">
        <v>36</v>
      </c>
      <c r="AL711" s="23">
        <v>69.2</v>
      </c>
      <c r="AM711" s="23">
        <v>15.9</v>
      </c>
      <c r="AN711" s="23">
        <v>15.9</v>
      </c>
      <c r="AO711" s="23">
        <v>15.9</v>
      </c>
      <c r="AP711" s="23">
        <v>2.2999999999999998</v>
      </c>
      <c r="AQ711" s="23">
        <v>2.7</v>
      </c>
      <c r="AR711" s="23">
        <v>1.9</v>
      </c>
      <c r="AS711" s="23">
        <v>86</v>
      </c>
      <c r="AT711" s="23">
        <v>79.2</v>
      </c>
      <c r="AU711" s="23">
        <v>92.8</v>
      </c>
    </row>
    <row r="712" spans="1:47" ht="15" x14ac:dyDescent="0.35">
      <c r="A712" s="13" t="s">
        <v>1828</v>
      </c>
      <c r="B712" s="45" t="s">
        <v>683</v>
      </c>
      <c r="C712" s="23">
        <v>5.7</v>
      </c>
      <c r="D712" s="23">
        <v>4.5</v>
      </c>
      <c r="E712" s="23">
        <v>8.4</v>
      </c>
      <c r="F712" s="23">
        <v>41.7</v>
      </c>
      <c r="G712" s="23">
        <v>35.5</v>
      </c>
      <c r="H712" s="23">
        <v>55.6</v>
      </c>
      <c r="I712" s="23">
        <v>1.9</v>
      </c>
      <c r="J712" s="23">
        <v>2</v>
      </c>
      <c r="K712" s="23">
        <v>1.7</v>
      </c>
      <c r="L712" s="23">
        <v>3.6</v>
      </c>
      <c r="M712" s="23">
        <v>3.1</v>
      </c>
      <c r="N712" s="23">
        <v>4.5999999999999996</v>
      </c>
      <c r="O712" s="23">
        <v>27.3</v>
      </c>
      <c r="P712" s="23">
        <v>28</v>
      </c>
      <c r="Q712" s="23">
        <v>25.8</v>
      </c>
      <c r="R712" s="23">
        <v>6.4</v>
      </c>
      <c r="S712" s="23">
        <v>7.8</v>
      </c>
      <c r="T712" s="23">
        <v>3.3</v>
      </c>
      <c r="U712" s="23">
        <v>2.7</v>
      </c>
      <c r="V712" s="23">
        <v>3.1</v>
      </c>
      <c r="W712" s="23">
        <v>1.8</v>
      </c>
      <c r="X712" s="23">
        <v>2.2999999999999998</v>
      </c>
      <c r="Y712" s="23">
        <v>2.1</v>
      </c>
      <c r="Z712" s="23">
        <v>2.6</v>
      </c>
      <c r="AA712" s="23">
        <v>0.9</v>
      </c>
      <c r="AB712" s="23">
        <v>0.6</v>
      </c>
      <c r="AC712" s="23">
        <v>1.7</v>
      </c>
      <c r="AD712" s="23">
        <v>1.1000000000000001</v>
      </c>
      <c r="AE712" s="23">
        <v>0.4</v>
      </c>
      <c r="AF712" s="23">
        <v>2.7</v>
      </c>
      <c r="AG712" s="23">
        <v>13.8</v>
      </c>
      <c r="AH712" s="23">
        <v>12.6</v>
      </c>
      <c r="AI712" s="23">
        <v>16.600000000000001</v>
      </c>
      <c r="AJ712" s="23">
        <v>6.3</v>
      </c>
      <c r="AK712" s="23">
        <v>0.3</v>
      </c>
      <c r="AL712" s="23">
        <v>20</v>
      </c>
      <c r="AM712" s="23">
        <v>16.3</v>
      </c>
      <c r="AN712" s="23">
        <v>16.600000000000001</v>
      </c>
      <c r="AO712" s="23">
        <v>15.6</v>
      </c>
      <c r="AP712" s="23">
        <v>1</v>
      </c>
      <c r="AQ712" s="23">
        <v>0.9</v>
      </c>
      <c r="AR712" s="23">
        <v>1.1000000000000001</v>
      </c>
      <c r="AS712" s="23">
        <v>78.8</v>
      </c>
      <c r="AT712" s="23">
        <v>79.099999999999994</v>
      </c>
      <c r="AU712" s="23">
        <v>78.2</v>
      </c>
    </row>
    <row r="713" spans="1:47" ht="15" x14ac:dyDescent="0.35">
      <c r="A713" s="13" t="s">
        <v>1829</v>
      </c>
      <c r="B713" s="45" t="s">
        <v>684</v>
      </c>
      <c r="C713" s="23">
        <v>10</v>
      </c>
      <c r="D713" s="23">
        <v>9.4</v>
      </c>
      <c r="E713" s="23">
        <v>10.7</v>
      </c>
      <c r="F713" s="23">
        <v>68</v>
      </c>
      <c r="G713" s="23">
        <v>67.7</v>
      </c>
      <c r="H713" s="23">
        <v>68.400000000000006</v>
      </c>
      <c r="I713" s="23">
        <v>2.9</v>
      </c>
      <c r="J713" s="23">
        <v>2.8</v>
      </c>
      <c r="K713" s="23">
        <v>3</v>
      </c>
      <c r="L713" s="23">
        <v>11.4</v>
      </c>
      <c r="M713" s="23">
        <v>6.9</v>
      </c>
      <c r="N713" s="23">
        <v>16.2</v>
      </c>
      <c r="O713" s="23">
        <v>32.5</v>
      </c>
      <c r="P713" s="23">
        <v>33.299999999999997</v>
      </c>
      <c r="Q713" s="23">
        <v>31.6</v>
      </c>
      <c r="R713" s="23">
        <v>10.6</v>
      </c>
      <c r="S713" s="23">
        <v>13.6</v>
      </c>
      <c r="T713" s="23">
        <v>7.3</v>
      </c>
      <c r="U713" s="23">
        <v>3.4</v>
      </c>
      <c r="V713" s="23">
        <v>2</v>
      </c>
      <c r="W713" s="23">
        <v>5</v>
      </c>
      <c r="X713" s="23">
        <v>5.9</v>
      </c>
      <c r="Y713" s="23">
        <v>6.3</v>
      </c>
      <c r="Z713" s="23">
        <v>5.4</v>
      </c>
      <c r="AA713" s="23">
        <v>5.6</v>
      </c>
      <c r="AB713" s="23">
        <v>5.8</v>
      </c>
      <c r="AC713" s="23">
        <v>5.5</v>
      </c>
      <c r="AD713" s="23">
        <v>6.6</v>
      </c>
      <c r="AE713" s="23">
        <v>7</v>
      </c>
      <c r="AF713" s="23">
        <v>6.1</v>
      </c>
      <c r="AG713" s="23">
        <v>19.7</v>
      </c>
      <c r="AH713" s="23">
        <v>17.3</v>
      </c>
      <c r="AI713" s="23">
        <v>22.3</v>
      </c>
      <c r="AJ713" s="23">
        <v>10.3</v>
      </c>
      <c r="AK713" s="23">
        <v>4.7</v>
      </c>
      <c r="AL713" s="23">
        <v>16.5</v>
      </c>
      <c r="AM713" s="23">
        <v>16.899999999999999</v>
      </c>
      <c r="AN713" s="23">
        <v>16.100000000000001</v>
      </c>
      <c r="AO713" s="23">
        <v>17.8</v>
      </c>
      <c r="AP713" s="23">
        <v>1.7</v>
      </c>
      <c r="AQ713" s="23">
        <v>1.6</v>
      </c>
      <c r="AR713" s="23">
        <v>1.9</v>
      </c>
      <c r="AS713" s="23">
        <v>69.900000000000006</v>
      </c>
      <c r="AT713" s="23">
        <v>74.5</v>
      </c>
      <c r="AU713" s="23">
        <v>64.8</v>
      </c>
    </row>
    <row r="714" spans="1:47" ht="15" x14ac:dyDescent="0.35">
      <c r="A714" s="13" t="s">
        <v>1830</v>
      </c>
      <c r="B714" s="45" t="s">
        <v>685</v>
      </c>
      <c r="C714" s="23">
        <v>13.4</v>
      </c>
      <c r="D714" s="23">
        <v>11.5</v>
      </c>
      <c r="E714" s="23">
        <v>15.1</v>
      </c>
      <c r="F714" s="23">
        <v>70.5</v>
      </c>
      <c r="G714" s="23">
        <v>57</v>
      </c>
      <c r="H714" s="23">
        <v>83.5</v>
      </c>
      <c r="I714" s="23">
        <v>1.4</v>
      </c>
      <c r="J714" s="23">
        <v>1</v>
      </c>
      <c r="K714" s="23">
        <v>1.8</v>
      </c>
      <c r="L714" s="23">
        <v>8.1</v>
      </c>
      <c r="M714" s="23">
        <v>4.5</v>
      </c>
      <c r="N714" s="23">
        <v>11.5</v>
      </c>
      <c r="O714" s="23">
        <v>35.200000000000003</v>
      </c>
      <c r="P714" s="23">
        <v>37.9</v>
      </c>
      <c r="Q714" s="23">
        <v>32.700000000000003</v>
      </c>
      <c r="R714" s="23">
        <v>8.8000000000000007</v>
      </c>
      <c r="S714" s="23">
        <v>13.6</v>
      </c>
      <c r="T714" s="23">
        <v>4.3</v>
      </c>
      <c r="U714" s="23">
        <v>4.2</v>
      </c>
      <c r="V714" s="23">
        <v>3.7</v>
      </c>
      <c r="W714" s="23">
        <v>4.5999999999999996</v>
      </c>
      <c r="X714" s="23">
        <v>4</v>
      </c>
      <c r="Y714" s="23">
        <v>3.5</v>
      </c>
      <c r="Z714" s="23">
        <v>4.5999999999999996</v>
      </c>
      <c r="AA714" s="23">
        <v>2.8</v>
      </c>
      <c r="AB714" s="23">
        <v>2.5</v>
      </c>
      <c r="AC714" s="23">
        <v>3.2</v>
      </c>
      <c r="AD714" s="23">
        <v>17.8</v>
      </c>
      <c r="AE714" s="23">
        <v>4.9000000000000004</v>
      </c>
      <c r="AF714" s="23">
        <v>30.1</v>
      </c>
      <c r="AG714" s="23">
        <v>20.399999999999999</v>
      </c>
      <c r="AH714" s="23">
        <v>20.100000000000001</v>
      </c>
      <c r="AI714" s="23">
        <v>20.7</v>
      </c>
      <c r="AJ714" s="23">
        <v>23.3</v>
      </c>
      <c r="AK714" s="23">
        <v>5.5</v>
      </c>
      <c r="AL714" s="23">
        <v>40.4</v>
      </c>
      <c r="AM714" s="23">
        <v>10.9</v>
      </c>
      <c r="AN714" s="23">
        <v>11</v>
      </c>
      <c r="AO714" s="23">
        <v>10.9</v>
      </c>
      <c r="AP714" s="23">
        <v>1.5</v>
      </c>
      <c r="AQ714" s="23">
        <v>1.2</v>
      </c>
      <c r="AR714" s="23">
        <v>1.8</v>
      </c>
      <c r="AS714" s="23">
        <v>86.2</v>
      </c>
      <c r="AT714" s="23">
        <v>85.5</v>
      </c>
      <c r="AU714" s="23">
        <v>86.9</v>
      </c>
    </row>
    <row r="715" spans="1:47" ht="15" x14ac:dyDescent="0.35">
      <c r="A715" s="13" t="s">
        <v>1831</v>
      </c>
      <c r="B715" s="45" t="s">
        <v>686</v>
      </c>
      <c r="C715" s="23">
        <v>3.6</v>
      </c>
      <c r="D715" s="23">
        <v>2.9</v>
      </c>
      <c r="E715" s="23">
        <v>4.5999999999999996</v>
      </c>
      <c r="F715" s="23">
        <v>61.9</v>
      </c>
      <c r="G715" s="23">
        <v>51</v>
      </c>
      <c r="H715" s="23">
        <v>77</v>
      </c>
      <c r="I715" s="23">
        <v>1.7</v>
      </c>
      <c r="J715" s="23">
        <v>1.4</v>
      </c>
      <c r="K715" s="23">
        <v>2</v>
      </c>
      <c r="L715" s="23">
        <v>8.6</v>
      </c>
      <c r="M715" s="23">
        <v>9</v>
      </c>
      <c r="N715" s="23">
        <v>7.9</v>
      </c>
      <c r="O715" s="23">
        <v>48.6</v>
      </c>
      <c r="P715" s="23">
        <v>43.8</v>
      </c>
      <c r="Q715" s="23">
        <v>55.3</v>
      </c>
      <c r="R715" s="23">
        <v>13.3</v>
      </c>
      <c r="S715" s="23">
        <v>18.600000000000001</v>
      </c>
      <c r="T715" s="23">
        <v>5.9</v>
      </c>
      <c r="U715" s="23">
        <v>9.9</v>
      </c>
      <c r="V715" s="23">
        <v>4.3</v>
      </c>
      <c r="W715" s="23">
        <v>17.8</v>
      </c>
      <c r="X715" s="23">
        <v>6.9</v>
      </c>
      <c r="Y715" s="23">
        <v>3.3</v>
      </c>
      <c r="Z715" s="23">
        <v>11.8</v>
      </c>
      <c r="AA715" s="23">
        <v>0.3</v>
      </c>
      <c r="AB715" s="23">
        <v>0.5</v>
      </c>
      <c r="AC715" s="23">
        <v>0</v>
      </c>
      <c r="AD715" s="23">
        <v>15.5</v>
      </c>
      <c r="AE715" s="23">
        <v>4.8</v>
      </c>
      <c r="AF715" s="23">
        <v>30.3</v>
      </c>
      <c r="AG715" s="23">
        <v>21.5</v>
      </c>
      <c r="AH715" s="23">
        <v>19</v>
      </c>
      <c r="AI715" s="23">
        <v>25</v>
      </c>
      <c r="AJ715" s="23">
        <v>28.5</v>
      </c>
      <c r="AK715" s="23">
        <v>2.9</v>
      </c>
      <c r="AL715" s="23">
        <v>63.8</v>
      </c>
      <c r="AM715" s="23">
        <v>18.8</v>
      </c>
      <c r="AN715" s="23">
        <v>23.3</v>
      </c>
      <c r="AO715" s="23">
        <v>12.5</v>
      </c>
      <c r="AP715" s="23">
        <v>3</v>
      </c>
      <c r="AQ715" s="23">
        <v>2.4</v>
      </c>
      <c r="AR715" s="23">
        <v>3.9</v>
      </c>
      <c r="AS715" s="23">
        <v>89.2</v>
      </c>
      <c r="AT715" s="23">
        <v>85.7</v>
      </c>
      <c r="AU715" s="23">
        <v>94.1</v>
      </c>
    </row>
    <row r="716" spans="1:47" ht="15" x14ac:dyDescent="0.35">
      <c r="A716" s="13" t="s">
        <v>1832</v>
      </c>
      <c r="B716" s="45" t="s">
        <v>419</v>
      </c>
      <c r="C716" s="23">
        <v>9.1999999999999993</v>
      </c>
      <c r="D716" s="23">
        <v>7.7</v>
      </c>
      <c r="E716" s="23">
        <v>14.3</v>
      </c>
      <c r="F716" s="23">
        <v>59.2</v>
      </c>
      <c r="G716" s="23">
        <v>53.5</v>
      </c>
      <c r="H716" s="23">
        <v>78.3</v>
      </c>
      <c r="I716" s="23">
        <v>1.8</v>
      </c>
      <c r="J716" s="23">
        <v>1.4</v>
      </c>
      <c r="K716" s="23">
        <v>3.4</v>
      </c>
      <c r="L716" s="23">
        <v>4.2</v>
      </c>
      <c r="M716" s="23">
        <v>3.3</v>
      </c>
      <c r="N716" s="23">
        <v>7.4</v>
      </c>
      <c r="O716" s="23">
        <v>34.299999999999997</v>
      </c>
      <c r="P716" s="23">
        <v>34.9</v>
      </c>
      <c r="Q716" s="23">
        <v>32.5</v>
      </c>
      <c r="R716" s="23">
        <v>7.6</v>
      </c>
      <c r="S716" s="23">
        <v>7.4</v>
      </c>
      <c r="T716" s="23">
        <v>8.4</v>
      </c>
      <c r="U716" s="23">
        <v>2.7</v>
      </c>
      <c r="V716" s="23">
        <v>1.6</v>
      </c>
      <c r="W716" s="23">
        <v>6.4</v>
      </c>
      <c r="X716" s="23">
        <v>3.4</v>
      </c>
      <c r="Y716" s="23">
        <v>3.1</v>
      </c>
      <c r="Z716" s="23">
        <v>4.5</v>
      </c>
      <c r="AA716" s="23">
        <v>6.6</v>
      </c>
      <c r="AB716" s="23">
        <v>1.6</v>
      </c>
      <c r="AC716" s="23">
        <v>23.4</v>
      </c>
      <c r="AD716" s="23">
        <v>8.6</v>
      </c>
      <c r="AE716" s="23">
        <v>2.2000000000000002</v>
      </c>
      <c r="AF716" s="23">
        <v>30</v>
      </c>
      <c r="AG716" s="23">
        <v>15.9</v>
      </c>
      <c r="AH716" s="23">
        <v>13.5</v>
      </c>
      <c r="AI716" s="23">
        <v>24.1</v>
      </c>
      <c r="AJ716" s="23">
        <v>6.2</v>
      </c>
      <c r="AK716" s="23">
        <v>0.9</v>
      </c>
      <c r="AL716" s="23">
        <v>24</v>
      </c>
      <c r="AM716" s="23">
        <v>14.5</v>
      </c>
      <c r="AN716" s="23">
        <v>14.7</v>
      </c>
      <c r="AO716" s="23">
        <v>14</v>
      </c>
      <c r="AP716" s="23">
        <v>1</v>
      </c>
      <c r="AQ716" s="23">
        <v>0.9</v>
      </c>
      <c r="AR716" s="23">
        <v>1.6</v>
      </c>
      <c r="AS716" s="23">
        <v>79.3</v>
      </c>
      <c r="AT716" s="23">
        <v>81.2</v>
      </c>
      <c r="AU716" s="23">
        <v>72.599999999999994</v>
      </c>
    </row>
    <row r="717" spans="1:47" ht="15" x14ac:dyDescent="0.35">
      <c r="A717" s="13" t="s">
        <v>1833</v>
      </c>
      <c r="B717" s="45" t="s">
        <v>687</v>
      </c>
      <c r="C717" s="23">
        <v>18.5</v>
      </c>
      <c r="D717" s="23">
        <v>14.1</v>
      </c>
      <c r="E717" s="23">
        <v>21.8</v>
      </c>
      <c r="F717" s="23">
        <v>79.2</v>
      </c>
      <c r="G717" s="23">
        <v>67.599999999999994</v>
      </c>
      <c r="H717" s="23">
        <v>87.9</v>
      </c>
      <c r="I717" s="23">
        <v>2.5</v>
      </c>
      <c r="J717" s="23">
        <v>1.9</v>
      </c>
      <c r="K717" s="23">
        <v>3</v>
      </c>
      <c r="L717" s="23">
        <v>6.3</v>
      </c>
      <c r="M717" s="23">
        <v>7.9</v>
      </c>
      <c r="N717" s="23">
        <v>5</v>
      </c>
      <c r="O717" s="23">
        <v>32.1</v>
      </c>
      <c r="P717" s="23">
        <v>36.4</v>
      </c>
      <c r="Q717" s="23">
        <v>28.8</v>
      </c>
      <c r="R717" s="23">
        <v>8.1</v>
      </c>
      <c r="S717" s="23">
        <v>13.2</v>
      </c>
      <c r="T717" s="23">
        <v>4.3</v>
      </c>
      <c r="U717" s="23">
        <v>16.399999999999999</v>
      </c>
      <c r="V717" s="23">
        <v>11.2</v>
      </c>
      <c r="W717" s="23">
        <v>20.2</v>
      </c>
      <c r="X717" s="23">
        <v>6.1</v>
      </c>
      <c r="Y717" s="23">
        <v>5</v>
      </c>
      <c r="Z717" s="23">
        <v>7</v>
      </c>
      <c r="AA717" s="23">
        <v>7.1</v>
      </c>
      <c r="AB717" s="23">
        <v>13.6</v>
      </c>
      <c r="AC717" s="23">
        <v>2.2000000000000002</v>
      </c>
      <c r="AD717" s="23">
        <v>28.9</v>
      </c>
      <c r="AE717" s="23">
        <v>14.6</v>
      </c>
      <c r="AF717" s="23">
        <v>39.700000000000003</v>
      </c>
      <c r="AG717" s="23">
        <v>22.8</v>
      </c>
      <c r="AH717" s="23">
        <v>24.2</v>
      </c>
      <c r="AI717" s="23">
        <v>21.7</v>
      </c>
      <c r="AJ717" s="23">
        <v>33</v>
      </c>
      <c r="AK717" s="23">
        <v>10.3</v>
      </c>
      <c r="AL717" s="23">
        <v>50.1</v>
      </c>
      <c r="AM717" s="23">
        <v>17.100000000000001</v>
      </c>
      <c r="AN717" s="23">
        <v>16.3</v>
      </c>
      <c r="AO717" s="23">
        <v>17.7</v>
      </c>
      <c r="AP717" s="23">
        <v>3.7</v>
      </c>
      <c r="AQ717" s="23">
        <v>2.8</v>
      </c>
      <c r="AR717" s="23">
        <v>4.5</v>
      </c>
      <c r="AS717" s="23">
        <v>91.6</v>
      </c>
      <c r="AT717" s="23">
        <v>89.2</v>
      </c>
      <c r="AU717" s="23">
        <v>93.5</v>
      </c>
    </row>
    <row r="718" spans="1:47" ht="15" x14ac:dyDescent="0.35">
      <c r="A718" s="13" t="s">
        <v>1834</v>
      </c>
      <c r="B718" s="45" t="s">
        <v>688</v>
      </c>
      <c r="C718" s="23">
        <v>7.1</v>
      </c>
      <c r="D718" s="23">
        <v>5.2</v>
      </c>
      <c r="E718" s="23">
        <v>14.7</v>
      </c>
      <c r="F718" s="23">
        <v>41</v>
      </c>
      <c r="G718" s="23">
        <v>33.4</v>
      </c>
      <c r="H718" s="23">
        <v>72.599999999999994</v>
      </c>
      <c r="I718" s="23">
        <v>1.1000000000000001</v>
      </c>
      <c r="J718" s="23">
        <v>1.1000000000000001</v>
      </c>
      <c r="K718" s="23">
        <v>1.5</v>
      </c>
      <c r="L718" s="23">
        <v>5.8</v>
      </c>
      <c r="M718" s="23">
        <v>6</v>
      </c>
      <c r="N718" s="23">
        <v>5.3</v>
      </c>
      <c r="O718" s="23">
        <v>26.4</v>
      </c>
      <c r="P718" s="23">
        <v>25.7</v>
      </c>
      <c r="Q718" s="23">
        <v>29.3</v>
      </c>
      <c r="R718" s="23">
        <v>8.8000000000000007</v>
      </c>
      <c r="S718" s="23">
        <v>8.6</v>
      </c>
      <c r="T718" s="23">
        <v>9.3000000000000007</v>
      </c>
      <c r="U718" s="23">
        <v>2.8</v>
      </c>
      <c r="V718" s="23">
        <v>1.2</v>
      </c>
      <c r="W718" s="23">
        <v>9.8000000000000007</v>
      </c>
      <c r="X718" s="23">
        <v>2.6</v>
      </c>
      <c r="Y718" s="23">
        <v>2.2000000000000002</v>
      </c>
      <c r="Z718" s="23">
        <v>4.5</v>
      </c>
      <c r="AA718" s="23">
        <v>0.5</v>
      </c>
      <c r="AB718" s="23">
        <v>0.5</v>
      </c>
      <c r="AC718" s="23">
        <v>0.5</v>
      </c>
      <c r="AD718" s="23">
        <v>2.2999999999999998</v>
      </c>
      <c r="AE718" s="23">
        <v>0.7</v>
      </c>
      <c r="AF718" s="23">
        <v>9</v>
      </c>
      <c r="AG718" s="23">
        <v>13.1</v>
      </c>
      <c r="AH718" s="23">
        <v>10.8</v>
      </c>
      <c r="AI718" s="23">
        <v>22.7</v>
      </c>
      <c r="AJ718" s="23">
        <v>1.5</v>
      </c>
      <c r="AK718" s="23">
        <v>0.4</v>
      </c>
      <c r="AL718" s="23">
        <v>5.9</v>
      </c>
      <c r="AM718" s="23">
        <v>15</v>
      </c>
      <c r="AN718" s="23">
        <v>16</v>
      </c>
      <c r="AO718" s="23">
        <v>11.2</v>
      </c>
      <c r="AP718" s="23">
        <v>0.8</v>
      </c>
      <c r="AQ718" s="23">
        <v>0.5</v>
      </c>
      <c r="AR718" s="23">
        <v>2.1</v>
      </c>
      <c r="AS718" s="23">
        <v>81.8</v>
      </c>
      <c r="AT718" s="23">
        <v>79.900000000000006</v>
      </c>
      <c r="AU718" s="23">
        <v>89.8</v>
      </c>
    </row>
    <row r="719" spans="1:47" ht="15" x14ac:dyDescent="0.35">
      <c r="A719" s="13" t="s">
        <v>1835</v>
      </c>
      <c r="B719" s="45" t="s">
        <v>450</v>
      </c>
      <c r="C719" s="23">
        <v>14.6</v>
      </c>
      <c r="D719" s="23">
        <v>8.3000000000000007</v>
      </c>
      <c r="E719" s="23">
        <v>17.2</v>
      </c>
      <c r="F719" s="23">
        <v>69.099999999999994</v>
      </c>
      <c r="G719" s="23">
        <v>49</v>
      </c>
      <c r="H719" s="23">
        <v>77.400000000000006</v>
      </c>
      <c r="I719" s="23">
        <v>0.5</v>
      </c>
      <c r="J719" s="23">
        <v>0.7</v>
      </c>
      <c r="K719" s="23">
        <v>0.4</v>
      </c>
      <c r="L719" s="23">
        <v>7.1</v>
      </c>
      <c r="M719" s="23">
        <v>4.5999999999999996</v>
      </c>
      <c r="N719" s="23">
        <v>8.1999999999999993</v>
      </c>
      <c r="O719" s="23">
        <v>53.9</v>
      </c>
      <c r="P719" s="23">
        <v>51</v>
      </c>
      <c r="Q719" s="23">
        <v>55.1</v>
      </c>
      <c r="R719" s="23">
        <v>7.1</v>
      </c>
      <c r="S719" s="23">
        <v>12.5</v>
      </c>
      <c r="T719" s="23">
        <v>4.8</v>
      </c>
      <c r="U719" s="23">
        <v>6.6</v>
      </c>
      <c r="V719" s="23">
        <v>7.8</v>
      </c>
      <c r="W719" s="23">
        <v>6.1</v>
      </c>
      <c r="X719" s="23">
        <v>2.7</v>
      </c>
      <c r="Y719" s="23">
        <v>1.3</v>
      </c>
      <c r="Z719" s="23">
        <v>3.2</v>
      </c>
      <c r="AA719" s="23">
        <v>0.7</v>
      </c>
      <c r="AB719" s="23">
        <v>0.5</v>
      </c>
      <c r="AC719" s="23">
        <v>0.8</v>
      </c>
      <c r="AD719" s="23">
        <v>46.9</v>
      </c>
      <c r="AE719" s="23">
        <v>16.7</v>
      </c>
      <c r="AF719" s="23">
        <v>59.4</v>
      </c>
      <c r="AG719" s="23">
        <v>8.6</v>
      </c>
      <c r="AH719" s="23">
        <v>5.3</v>
      </c>
      <c r="AI719" s="23">
        <v>9.9</v>
      </c>
      <c r="AJ719" s="23">
        <v>23.5</v>
      </c>
      <c r="AK719" s="23">
        <v>2.1</v>
      </c>
      <c r="AL719" s="23">
        <v>32.299999999999997</v>
      </c>
      <c r="AM719" s="23">
        <v>7.6</v>
      </c>
      <c r="AN719" s="23">
        <v>10.8</v>
      </c>
      <c r="AO719" s="23">
        <v>6.3</v>
      </c>
      <c r="AP719" s="23">
        <v>0.9</v>
      </c>
      <c r="AQ719" s="23">
        <v>0.3</v>
      </c>
      <c r="AR719" s="23">
        <v>1.1000000000000001</v>
      </c>
      <c r="AS719" s="23">
        <v>92.2</v>
      </c>
      <c r="AT719" s="23">
        <v>86.4</v>
      </c>
      <c r="AU719" s="23">
        <v>94.6</v>
      </c>
    </row>
    <row r="720" spans="1:47" ht="15" x14ac:dyDescent="0.35">
      <c r="A720" s="13" t="s">
        <v>1836</v>
      </c>
      <c r="B720" s="45" t="s">
        <v>689</v>
      </c>
      <c r="C720" s="23">
        <v>10.3</v>
      </c>
      <c r="D720" s="23">
        <v>6.3</v>
      </c>
      <c r="E720" s="23">
        <v>11.3</v>
      </c>
      <c r="F720" s="23">
        <v>70.599999999999994</v>
      </c>
      <c r="G720" s="23">
        <v>48.5</v>
      </c>
      <c r="H720" s="23">
        <v>76.400000000000006</v>
      </c>
      <c r="I720" s="23">
        <v>1</v>
      </c>
      <c r="J720" s="23">
        <v>2</v>
      </c>
      <c r="K720" s="23">
        <v>0.7</v>
      </c>
      <c r="L720" s="23">
        <v>6.4</v>
      </c>
      <c r="M720" s="23">
        <v>7.5</v>
      </c>
      <c r="N720" s="23">
        <v>6.1</v>
      </c>
      <c r="O720" s="23">
        <v>36.9</v>
      </c>
      <c r="P720" s="23">
        <v>37.6</v>
      </c>
      <c r="Q720" s="23">
        <v>36.799999999999997</v>
      </c>
      <c r="R720" s="23">
        <v>10.9</v>
      </c>
      <c r="S720" s="23">
        <v>17.8</v>
      </c>
      <c r="T720" s="23">
        <v>9.1</v>
      </c>
      <c r="U720" s="23">
        <v>26.7</v>
      </c>
      <c r="V720" s="23">
        <v>1.4</v>
      </c>
      <c r="W720" s="23">
        <v>33.299999999999997</v>
      </c>
      <c r="X720" s="23">
        <v>3.1</v>
      </c>
      <c r="Y720" s="23">
        <v>3.4</v>
      </c>
      <c r="Z720" s="23">
        <v>3.1</v>
      </c>
      <c r="AA720" s="23">
        <v>0.3</v>
      </c>
      <c r="AB720" s="23">
        <v>0.4</v>
      </c>
      <c r="AC720" s="23">
        <v>0.2</v>
      </c>
      <c r="AD720" s="23">
        <v>7.4</v>
      </c>
      <c r="AE720" s="23">
        <v>1.4</v>
      </c>
      <c r="AF720" s="23">
        <v>8.9</v>
      </c>
      <c r="AG720" s="23">
        <v>15.7</v>
      </c>
      <c r="AH720" s="23">
        <v>14.9</v>
      </c>
      <c r="AI720" s="23">
        <v>15.8</v>
      </c>
      <c r="AJ720" s="23">
        <v>15.6</v>
      </c>
      <c r="AK720" s="23">
        <v>1.4</v>
      </c>
      <c r="AL720" s="23">
        <v>19.3</v>
      </c>
      <c r="AM720" s="23">
        <v>7.3</v>
      </c>
      <c r="AN720" s="23">
        <v>12.1</v>
      </c>
      <c r="AO720" s="23">
        <v>6.1</v>
      </c>
      <c r="AP720" s="23">
        <v>1.2</v>
      </c>
      <c r="AQ720" s="23">
        <v>0.2</v>
      </c>
      <c r="AR720" s="23">
        <v>1.5</v>
      </c>
      <c r="AS720" s="23">
        <v>89.9</v>
      </c>
      <c r="AT720" s="23">
        <v>88.7</v>
      </c>
      <c r="AU720" s="23">
        <v>90.3</v>
      </c>
    </row>
    <row r="721" spans="1:47" ht="15" x14ac:dyDescent="0.35">
      <c r="A721" s="13" t="s">
        <v>1837</v>
      </c>
      <c r="B721" s="45" t="s">
        <v>690</v>
      </c>
      <c r="C721" s="23">
        <v>13</v>
      </c>
      <c r="D721" s="23">
        <v>8.4</v>
      </c>
      <c r="E721" s="23">
        <v>14.6</v>
      </c>
      <c r="F721" s="23">
        <v>69.2</v>
      </c>
      <c r="G721" s="23">
        <v>45.3</v>
      </c>
      <c r="H721" s="23">
        <v>77.7</v>
      </c>
      <c r="I721" s="23">
        <v>0.5</v>
      </c>
      <c r="J721" s="23">
        <v>0.6</v>
      </c>
      <c r="K721" s="23">
        <v>0.4</v>
      </c>
      <c r="L721" s="23">
        <v>8.6</v>
      </c>
      <c r="M721" s="23">
        <v>2</v>
      </c>
      <c r="N721" s="23">
        <v>11</v>
      </c>
      <c r="O721" s="23">
        <v>28.2</v>
      </c>
      <c r="P721" s="23">
        <v>26.7</v>
      </c>
      <c r="Q721" s="23">
        <v>28.8</v>
      </c>
      <c r="R721" s="23">
        <v>7.2</v>
      </c>
      <c r="S721" s="23">
        <v>14.3</v>
      </c>
      <c r="T721" s="23">
        <v>4.7</v>
      </c>
      <c r="U721" s="23">
        <v>11.5</v>
      </c>
      <c r="V721" s="23">
        <v>4.4000000000000004</v>
      </c>
      <c r="W721" s="23">
        <v>14.1</v>
      </c>
      <c r="X721" s="23">
        <v>1.6</v>
      </c>
      <c r="Y721" s="23">
        <v>0.6</v>
      </c>
      <c r="Z721" s="23">
        <v>2</v>
      </c>
      <c r="AA721" s="23">
        <v>0</v>
      </c>
      <c r="AB721" s="23">
        <v>0</v>
      </c>
      <c r="AC721" s="23">
        <v>0</v>
      </c>
      <c r="AD721" s="23">
        <v>11.8</v>
      </c>
      <c r="AE721" s="23">
        <v>4.0999999999999996</v>
      </c>
      <c r="AF721" s="23">
        <v>14.5</v>
      </c>
      <c r="AG721" s="23">
        <v>5.3</v>
      </c>
      <c r="AH721" s="23">
        <v>4.4000000000000004</v>
      </c>
      <c r="AI721" s="23">
        <v>5.6</v>
      </c>
      <c r="AJ721" s="23">
        <v>1.8</v>
      </c>
      <c r="AK721" s="23">
        <v>0.3</v>
      </c>
      <c r="AL721" s="23">
        <v>2.2999999999999998</v>
      </c>
      <c r="AM721" s="23">
        <v>6.6</v>
      </c>
      <c r="AN721" s="23">
        <v>12.1</v>
      </c>
      <c r="AO721" s="23">
        <v>4.7</v>
      </c>
      <c r="AP721" s="23">
        <v>1</v>
      </c>
      <c r="AQ721" s="23">
        <v>0.9</v>
      </c>
      <c r="AR721" s="23">
        <v>1.1000000000000001</v>
      </c>
      <c r="AS721" s="23">
        <v>89.6</v>
      </c>
      <c r="AT721" s="23">
        <v>80.900000000000006</v>
      </c>
      <c r="AU721" s="23">
        <v>92.7</v>
      </c>
    </row>
    <row r="722" spans="1:47" ht="15" x14ac:dyDescent="0.35">
      <c r="A722" s="13" t="s">
        <v>1838</v>
      </c>
      <c r="B722" s="45" t="s">
        <v>691</v>
      </c>
      <c r="C722" s="23">
        <v>25.2</v>
      </c>
      <c r="D722" s="23">
        <v>12.3</v>
      </c>
      <c r="E722" s="23">
        <v>27.8</v>
      </c>
      <c r="F722" s="23">
        <v>75.8</v>
      </c>
      <c r="G722" s="23">
        <v>46.2</v>
      </c>
      <c r="H722" s="23">
        <v>81.900000000000006</v>
      </c>
      <c r="I722" s="23">
        <v>1.5</v>
      </c>
      <c r="J722" s="23">
        <v>0.5</v>
      </c>
      <c r="K722" s="23">
        <v>1.8</v>
      </c>
      <c r="L722" s="23">
        <v>2</v>
      </c>
      <c r="M722" s="23">
        <v>2.5</v>
      </c>
      <c r="N722" s="23">
        <v>1.9</v>
      </c>
      <c r="O722" s="23">
        <v>58.2</v>
      </c>
      <c r="P722" s="23">
        <v>49.5</v>
      </c>
      <c r="Q722" s="23">
        <v>60</v>
      </c>
      <c r="R722" s="23">
        <v>12.3</v>
      </c>
      <c r="S722" s="23">
        <v>22.9</v>
      </c>
      <c r="T722" s="23">
        <v>10.199999999999999</v>
      </c>
      <c r="U722" s="23">
        <v>15.4</v>
      </c>
      <c r="V722" s="23">
        <v>13.6</v>
      </c>
      <c r="W722" s="23">
        <v>15.8</v>
      </c>
      <c r="X722" s="23">
        <v>4</v>
      </c>
      <c r="Y722" s="23">
        <v>0.8</v>
      </c>
      <c r="Z722" s="23">
        <v>4.5999999999999996</v>
      </c>
      <c r="AA722" s="23">
        <v>0.6</v>
      </c>
      <c r="AB722" s="23">
        <v>0.5</v>
      </c>
      <c r="AC722" s="23">
        <v>0.7</v>
      </c>
      <c r="AD722" s="23">
        <v>35.6</v>
      </c>
      <c r="AE722" s="23">
        <v>9.5</v>
      </c>
      <c r="AF722" s="23">
        <v>40.9</v>
      </c>
      <c r="AG722" s="23">
        <v>13.9</v>
      </c>
      <c r="AH722" s="23">
        <v>7.3</v>
      </c>
      <c r="AI722" s="23">
        <v>15.2</v>
      </c>
      <c r="AJ722" s="23">
        <v>30.3</v>
      </c>
      <c r="AK722" s="23">
        <v>9</v>
      </c>
      <c r="AL722" s="23">
        <v>34.700000000000003</v>
      </c>
      <c r="AM722" s="23">
        <v>14.8</v>
      </c>
      <c r="AN722" s="23">
        <v>19.8</v>
      </c>
      <c r="AO722" s="23">
        <v>13.7</v>
      </c>
      <c r="AP722" s="23">
        <v>0.6</v>
      </c>
      <c r="AQ722" s="23">
        <v>0</v>
      </c>
      <c r="AR722" s="23">
        <v>0.8</v>
      </c>
      <c r="AS722" s="23">
        <v>94.1</v>
      </c>
      <c r="AT722" s="23">
        <v>87.2</v>
      </c>
      <c r="AU722" s="23">
        <v>95.5</v>
      </c>
    </row>
    <row r="723" spans="1:47" ht="15" x14ac:dyDescent="0.35">
      <c r="A723" s="13" t="s">
        <v>1839</v>
      </c>
      <c r="B723" s="45" t="s">
        <v>692</v>
      </c>
      <c r="C723" s="23">
        <v>33.5</v>
      </c>
      <c r="D723" s="23">
        <v>18.100000000000001</v>
      </c>
      <c r="E723" s="23">
        <v>41.8</v>
      </c>
      <c r="F723" s="23">
        <v>78.3</v>
      </c>
      <c r="G723" s="23">
        <v>58.2</v>
      </c>
      <c r="H723" s="23">
        <v>89.3</v>
      </c>
      <c r="I723" s="23">
        <v>6.2</v>
      </c>
      <c r="J723" s="23">
        <v>3.1</v>
      </c>
      <c r="K723" s="23">
        <v>7.9</v>
      </c>
      <c r="L723" s="23">
        <v>5.5</v>
      </c>
      <c r="M723" s="23">
        <v>5.2</v>
      </c>
      <c r="N723" s="23">
        <v>5.7</v>
      </c>
      <c r="O723" s="23">
        <v>53</v>
      </c>
      <c r="P723" s="23">
        <v>49.6</v>
      </c>
      <c r="Q723" s="23">
        <v>54.9</v>
      </c>
      <c r="R723" s="23">
        <v>16.2</v>
      </c>
      <c r="S723" s="23">
        <v>15.6</v>
      </c>
      <c r="T723" s="23">
        <v>16.5</v>
      </c>
      <c r="U723" s="23">
        <v>79.7</v>
      </c>
      <c r="V723" s="23">
        <v>73.5</v>
      </c>
      <c r="W723" s="23">
        <v>83.1</v>
      </c>
      <c r="X723" s="23">
        <v>12.2</v>
      </c>
      <c r="Y723" s="23">
        <v>7</v>
      </c>
      <c r="Z723" s="23">
        <v>15.1</v>
      </c>
      <c r="AA723" s="23">
        <v>16.899999999999999</v>
      </c>
      <c r="AB723" s="23">
        <v>35.299999999999997</v>
      </c>
      <c r="AC723" s="23">
        <v>6.8</v>
      </c>
      <c r="AD723" s="23">
        <v>2.8</v>
      </c>
      <c r="AE723" s="23">
        <v>1.8</v>
      </c>
      <c r="AF723" s="23">
        <v>3.4</v>
      </c>
      <c r="AG723" s="23">
        <v>38.299999999999997</v>
      </c>
      <c r="AH723" s="23">
        <v>32.5</v>
      </c>
      <c r="AI723" s="23">
        <v>41.4</v>
      </c>
      <c r="AJ723" s="23">
        <v>87.7</v>
      </c>
      <c r="AK723" s="23">
        <v>84.9</v>
      </c>
      <c r="AL723" s="23">
        <v>89.3</v>
      </c>
      <c r="AM723" s="23">
        <v>21.5</v>
      </c>
      <c r="AN723" s="23">
        <v>19.7</v>
      </c>
      <c r="AO723" s="23">
        <v>22.5</v>
      </c>
      <c r="AP723" s="23">
        <v>4.0999999999999996</v>
      </c>
      <c r="AQ723" s="23">
        <v>1.9</v>
      </c>
      <c r="AR723" s="23">
        <v>5.3</v>
      </c>
      <c r="AS723" s="23">
        <v>95.4</v>
      </c>
      <c r="AT723" s="23">
        <v>93</v>
      </c>
      <c r="AU723" s="23">
        <v>96.8</v>
      </c>
    </row>
    <row r="724" spans="1:47" ht="15" x14ac:dyDescent="0.35">
      <c r="A724" s="13" t="s">
        <v>1840</v>
      </c>
      <c r="B724" s="45" t="s">
        <v>201</v>
      </c>
      <c r="C724" s="23">
        <v>13.9</v>
      </c>
      <c r="D724" s="23">
        <v>9</v>
      </c>
      <c r="E724" s="23">
        <v>19.600000000000001</v>
      </c>
      <c r="F724" s="23">
        <v>65.900000000000006</v>
      </c>
      <c r="G724" s="23">
        <v>54.4</v>
      </c>
      <c r="H724" s="23">
        <v>79.099999999999994</v>
      </c>
      <c r="I724" s="23">
        <v>0.4</v>
      </c>
      <c r="J724" s="23">
        <v>0.5</v>
      </c>
      <c r="K724" s="23">
        <v>0.3</v>
      </c>
      <c r="L724" s="23">
        <v>10.8</v>
      </c>
      <c r="M724" s="23">
        <v>6.3</v>
      </c>
      <c r="N724" s="23">
        <v>16</v>
      </c>
      <c r="O724" s="23">
        <v>48.5</v>
      </c>
      <c r="P724" s="23">
        <v>45.2</v>
      </c>
      <c r="Q724" s="23">
        <v>52.3</v>
      </c>
      <c r="R724" s="23">
        <v>15.9</v>
      </c>
      <c r="S724" s="23">
        <v>22.3</v>
      </c>
      <c r="T724" s="23">
        <v>8.5</v>
      </c>
      <c r="U724" s="23">
        <v>7.5</v>
      </c>
      <c r="V724" s="23">
        <v>3.3</v>
      </c>
      <c r="W724" s="23">
        <v>12.3</v>
      </c>
      <c r="X724" s="23">
        <v>1.9</v>
      </c>
      <c r="Y724" s="23">
        <v>1.3</v>
      </c>
      <c r="Z724" s="23">
        <v>2.6</v>
      </c>
      <c r="AA724" s="23">
        <v>0.2</v>
      </c>
      <c r="AB724" s="23">
        <v>0.2</v>
      </c>
      <c r="AC724" s="23">
        <v>0.2</v>
      </c>
      <c r="AD724" s="23">
        <v>13.5</v>
      </c>
      <c r="AE724" s="23">
        <v>3.3</v>
      </c>
      <c r="AF724" s="23">
        <v>25.3</v>
      </c>
      <c r="AG724" s="23">
        <v>13.6</v>
      </c>
      <c r="AH724" s="23">
        <v>14</v>
      </c>
      <c r="AI724" s="23">
        <v>13.2</v>
      </c>
      <c r="AJ724" s="23">
        <v>7.6</v>
      </c>
      <c r="AK724" s="23">
        <v>0.4</v>
      </c>
      <c r="AL724" s="23">
        <v>15.8</v>
      </c>
      <c r="AM724" s="23">
        <v>8.6</v>
      </c>
      <c r="AN724" s="23">
        <v>9.4</v>
      </c>
      <c r="AO724" s="23">
        <v>7.6</v>
      </c>
      <c r="AP724" s="23">
        <v>0.3</v>
      </c>
      <c r="AQ724" s="23">
        <v>0.3</v>
      </c>
      <c r="AR724" s="23">
        <v>0.4</v>
      </c>
      <c r="AS724" s="23">
        <v>93.6</v>
      </c>
      <c r="AT724" s="23">
        <v>92.1</v>
      </c>
      <c r="AU724" s="23">
        <v>95.3</v>
      </c>
    </row>
    <row r="725" spans="1:47" ht="15" x14ac:dyDescent="0.35">
      <c r="A725" s="13" t="s">
        <v>1841</v>
      </c>
      <c r="B725" s="45" t="s">
        <v>693</v>
      </c>
      <c r="C725" s="23">
        <v>18.3</v>
      </c>
      <c r="D725" s="23">
        <v>13.3</v>
      </c>
      <c r="E725" s="23">
        <v>20.399999999999999</v>
      </c>
      <c r="F725" s="23">
        <v>77.8</v>
      </c>
      <c r="G725" s="23">
        <v>60.6</v>
      </c>
      <c r="H725" s="23">
        <v>85.1</v>
      </c>
      <c r="I725" s="23">
        <v>1</v>
      </c>
      <c r="J725" s="23">
        <v>0.7</v>
      </c>
      <c r="K725" s="23">
        <v>1.1000000000000001</v>
      </c>
      <c r="L725" s="23">
        <v>5.2</v>
      </c>
      <c r="M725" s="23">
        <v>4.5999999999999996</v>
      </c>
      <c r="N725" s="23">
        <v>5.5</v>
      </c>
      <c r="O725" s="23">
        <v>34.700000000000003</v>
      </c>
      <c r="P725" s="23">
        <v>33.5</v>
      </c>
      <c r="Q725" s="23">
        <v>35.299999999999997</v>
      </c>
      <c r="R725" s="23">
        <v>9.1999999999999993</v>
      </c>
      <c r="S725" s="23">
        <v>13.4</v>
      </c>
      <c r="T725" s="23">
        <v>7.5</v>
      </c>
      <c r="U725" s="23">
        <v>15.5</v>
      </c>
      <c r="V725" s="23">
        <v>7.1</v>
      </c>
      <c r="W725" s="23">
        <v>19</v>
      </c>
      <c r="X725" s="23">
        <v>5.2</v>
      </c>
      <c r="Y725" s="23">
        <v>2.9</v>
      </c>
      <c r="Z725" s="23">
        <v>6.3</v>
      </c>
      <c r="AA725" s="23">
        <v>0.3</v>
      </c>
      <c r="AB725" s="23">
        <v>0.7</v>
      </c>
      <c r="AC725" s="23">
        <v>0.2</v>
      </c>
      <c r="AD725" s="23">
        <v>26.9</v>
      </c>
      <c r="AE725" s="23">
        <v>5.6</v>
      </c>
      <c r="AF725" s="23">
        <v>35.9</v>
      </c>
      <c r="AG725" s="23">
        <v>15.8</v>
      </c>
      <c r="AH725" s="23">
        <v>13.5</v>
      </c>
      <c r="AI725" s="23">
        <v>16.8</v>
      </c>
      <c r="AJ725" s="23">
        <v>26.4</v>
      </c>
      <c r="AK725" s="23">
        <v>0.9</v>
      </c>
      <c r="AL725" s="23">
        <v>37.299999999999997</v>
      </c>
      <c r="AM725" s="23">
        <v>8.6</v>
      </c>
      <c r="AN725" s="23">
        <v>10.8</v>
      </c>
      <c r="AO725" s="23">
        <v>7.6</v>
      </c>
      <c r="AP725" s="23">
        <v>3.4</v>
      </c>
      <c r="AQ725" s="23">
        <v>2.4</v>
      </c>
      <c r="AR725" s="23">
        <v>3.8</v>
      </c>
      <c r="AS725" s="23">
        <v>91</v>
      </c>
      <c r="AT725" s="23">
        <v>86.4</v>
      </c>
      <c r="AU725" s="23">
        <v>92.9</v>
      </c>
    </row>
    <row r="726" spans="1:47" ht="15" x14ac:dyDescent="0.35">
      <c r="A726" s="13" t="s">
        <v>1842</v>
      </c>
      <c r="B726" s="45" t="s">
        <v>694</v>
      </c>
      <c r="C726" s="23">
        <v>23.1</v>
      </c>
      <c r="D726" s="23">
        <v>10.5</v>
      </c>
      <c r="E726" s="23">
        <v>25.1</v>
      </c>
      <c r="F726" s="23">
        <v>78.400000000000006</v>
      </c>
      <c r="G726" s="23">
        <v>47.4</v>
      </c>
      <c r="H726" s="23">
        <v>83.2</v>
      </c>
      <c r="I726" s="23">
        <v>1.1000000000000001</v>
      </c>
      <c r="J726" s="23">
        <v>1.1000000000000001</v>
      </c>
      <c r="K726" s="23">
        <v>1.1000000000000001</v>
      </c>
      <c r="L726" s="23">
        <v>4.7</v>
      </c>
      <c r="M726" s="23">
        <v>2.6</v>
      </c>
      <c r="N726" s="23">
        <v>5</v>
      </c>
      <c r="O726" s="23">
        <v>37.9</v>
      </c>
      <c r="P726" s="23">
        <v>27.6</v>
      </c>
      <c r="Q726" s="23">
        <v>39.5</v>
      </c>
      <c r="R726" s="23">
        <v>3.3</v>
      </c>
      <c r="S726" s="23">
        <v>6.3</v>
      </c>
      <c r="T726" s="23">
        <v>2.8</v>
      </c>
      <c r="U726" s="23">
        <v>11.8</v>
      </c>
      <c r="V726" s="23">
        <v>4.2</v>
      </c>
      <c r="W726" s="23">
        <v>12.9</v>
      </c>
      <c r="X726" s="23">
        <v>5.6</v>
      </c>
      <c r="Y726" s="23">
        <v>2.1</v>
      </c>
      <c r="Z726" s="23">
        <v>6.1</v>
      </c>
      <c r="AA726" s="23">
        <v>1.1000000000000001</v>
      </c>
      <c r="AB726" s="23">
        <v>1.3</v>
      </c>
      <c r="AC726" s="23">
        <v>1.1000000000000001</v>
      </c>
      <c r="AD726" s="23">
        <v>38</v>
      </c>
      <c r="AE726" s="23">
        <v>5</v>
      </c>
      <c r="AF726" s="23">
        <v>43.1</v>
      </c>
      <c r="AG726" s="23">
        <v>13.4</v>
      </c>
      <c r="AH726" s="23">
        <v>7.1</v>
      </c>
      <c r="AI726" s="23">
        <v>14.4</v>
      </c>
      <c r="AJ726" s="23">
        <v>21.4</v>
      </c>
      <c r="AK726" s="23">
        <v>0.8</v>
      </c>
      <c r="AL726" s="23">
        <v>24.6</v>
      </c>
      <c r="AM726" s="23">
        <v>7.4</v>
      </c>
      <c r="AN726" s="23">
        <v>13.9</v>
      </c>
      <c r="AO726" s="23">
        <v>6.3</v>
      </c>
      <c r="AP726" s="23">
        <v>2.8</v>
      </c>
      <c r="AQ726" s="23">
        <v>0.5</v>
      </c>
      <c r="AR726" s="23">
        <v>3.2</v>
      </c>
      <c r="AS726" s="23">
        <v>93.4</v>
      </c>
      <c r="AT726" s="23">
        <v>83.9</v>
      </c>
      <c r="AU726" s="23">
        <v>94.9</v>
      </c>
    </row>
    <row r="727" spans="1:47" ht="15" x14ac:dyDescent="0.35">
      <c r="A727" s="13" t="s">
        <v>1843</v>
      </c>
      <c r="B727" s="45" t="s">
        <v>695</v>
      </c>
      <c r="C727" s="23">
        <v>18</v>
      </c>
      <c r="D727" s="23">
        <v>10.7</v>
      </c>
      <c r="E727" s="23">
        <v>19.7</v>
      </c>
      <c r="F727" s="23">
        <v>73.7</v>
      </c>
      <c r="G727" s="23">
        <v>49.9</v>
      </c>
      <c r="H727" s="23">
        <v>79.2</v>
      </c>
      <c r="I727" s="23">
        <v>0.8</v>
      </c>
      <c r="J727" s="23">
        <v>0.8</v>
      </c>
      <c r="K727" s="23">
        <v>0.8</v>
      </c>
      <c r="L727" s="23">
        <v>0.8</v>
      </c>
      <c r="M727" s="23">
        <v>1.8</v>
      </c>
      <c r="N727" s="23">
        <v>0.5</v>
      </c>
      <c r="O727" s="23">
        <v>40.9</v>
      </c>
      <c r="P727" s="23">
        <v>46.8</v>
      </c>
      <c r="Q727" s="23">
        <v>39.6</v>
      </c>
      <c r="R727" s="23">
        <v>7.2</v>
      </c>
      <c r="S727" s="23">
        <v>16.5</v>
      </c>
      <c r="T727" s="23">
        <v>5.0999999999999996</v>
      </c>
      <c r="U727" s="23">
        <v>13</v>
      </c>
      <c r="V727" s="23">
        <v>2.5</v>
      </c>
      <c r="W727" s="23">
        <v>15.5</v>
      </c>
      <c r="X727" s="23">
        <v>2.2999999999999998</v>
      </c>
      <c r="Y727" s="23">
        <v>2</v>
      </c>
      <c r="Z727" s="23">
        <v>2.2999999999999998</v>
      </c>
      <c r="AA727" s="23">
        <v>0.4</v>
      </c>
      <c r="AB727" s="23">
        <v>1.1000000000000001</v>
      </c>
      <c r="AC727" s="23">
        <v>0.2</v>
      </c>
      <c r="AD727" s="23">
        <v>39</v>
      </c>
      <c r="AE727" s="23">
        <v>15.1</v>
      </c>
      <c r="AF727" s="23">
        <v>44.5</v>
      </c>
      <c r="AG727" s="23">
        <v>14.2</v>
      </c>
      <c r="AH727" s="23">
        <v>12.2</v>
      </c>
      <c r="AI727" s="23">
        <v>14.6</v>
      </c>
      <c r="AJ727" s="23">
        <v>5.5</v>
      </c>
      <c r="AK727" s="23">
        <v>0.9</v>
      </c>
      <c r="AL727" s="23">
        <v>6.6</v>
      </c>
      <c r="AM727" s="23">
        <v>8.8000000000000007</v>
      </c>
      <c r="AN727" s="23">
        <v>14.2</v>
      </c>
      <c r="AO727" s="23">
        <v>7.5</v>
      </c>
      <c r="AP727" s="23">
        <v>0.8</v>
      </c>
      <c r="AQ727" s="23">
        <v>0.5</v>
      </c>
      <c r="AR727" s="23">
        <v>0.9</v>
      </c>
      <c r="AS727" s="23">
        <v>91.1</v>
      </c>
      <c r="AT727" s="23">
        <v>85.5</v>
      </c>
      <c r="AU727" s="23">
        <v>92.3</v>
      </c>
    </row>
    <row r="728" spans="1:47" ht="15" x14ac:dyDescent="0.35">
      <c r="A728" s="13" t="s">
        <v>1844</v>
      </c>
      <c r="B728" s="45" t="s">
        <v>696</v>
      </c>
      <c r="C728" s="23">
        <v>12.1</v>
      </c>
      <c r="D728" s="23">
        <v>5.5</v>
      </c>
      <c r="E728" s="23">
        <v>13.8</v>
      </c>
      <c r="F728" s="23">
        <v>70.5</v>
      </c>
      <c r="G728" s="23">
        <v>45.3</v>
      </c>
      <c r="H728" s="23">
        <v>77.099999999999994</v>
      </c>
      <c r="I728" s="23">
        <v>1</v>
      </c>
      <c r="J728" s="23">
        <v>0.6</v>
      </c>
      <c r="K728" s="23">
        <v>1.1000000000000001</v>
      </c>
      <c r="L728" s="23">
        <v>2.2000000000000002</v>
      </c>
      <c r="M728" s="23">
        <v>1.7</v>
      </c>
      <c r="N728" s="23">
        <v>2.2999999999999998</v>
      </c>
      <c r="O728" s="23">
        <v>47.6</v>
      </c>
      <c r="P728" s="23">
        <v>41.1</v>
      </c>
      <c r="Q728" s="23">
        <v>49.3</v>
      </c>
      <c r="R728" s="23">
        <v>14.9</v>
      </c>
      <c r="S728" s="23">
        <v>21.2</v>
      </c>
      <c r="T728" s="23">
        <v>13.3</v>
      </c>
      <c r="U728" s="23">
        <v>35.299999999999997</v>
      </c>
      <c r="V728" s="23">
        <v>9.1999999999999993</v>
      </c>
      <c r="W728" s="23">
        <v>42</v>
      </c>
      <c r="X728" s="23">
        <v>3.5</v>
      </c>
      <c r="Y728" s="23">
        <v>2.1</v>
      </c>
      <c r="Z728" s="23">
        <v>3.8</v>
      </c>
      <c r="AA728" s="23">
        <v>0.1</v>
      </c>
      <c r="AB728" s="23">
        <v>0.2</v>
      </c>
      <c r="AC728" s="23">
        <v>0.1</v>
      </c>
      <c r="AD728" s="23">
        <v>60.4</v>
      </c>
      <c r="AE728" s="23">
        <v>28.7</v>
      </c>
      <c r="AF728" s="23">
        <v>68.599999999999994</v>
      </c>
      <c r="AG728" s="23">
        <v>14.4</v>
      </c>
      <c r="AH728" s="23">
        <v>10.9</v>
      </c>
      <c r="AI728" s="23">
        <v>15.3</v>
      </c>
      <c r="AJ728" s="23">
        <v>10.1</v>
      </c>
      <c r="AK728" s="23">
        <v>1</v>
      </c>
      <c r="AL728" s="23">
        <v>12.5</v>
      </c>
      <c r="AM728" s="23">
        <v>8.3000000000000007</v>
      </c>
      <c r="AN728" s="23">
        <v>9</v>
      </c>
      <c r="AO728" s="23">
        <v>8.1999999999999993</v>
      </c>
      <c r="AP728" s="23">
        <v>1.9</v>
      </c>
      <c r="AQ728" s="23">
        <v>1.3</v>
      </c>
      <c r="AR728" s="23">
        <v>2.1</v>
      </c>
      <c r="AS728" s="23">
        <v>92.3</v>
      </c>
      <c r="AT728" s="23">
        <v>85.1</v>
      </c>
      <c r="AU728" s="23">
        <v>94.1</v>
      </c>
    </row>
    <row r="729" spans="1:47" ht="15" x14ac:dyDescent="0.35">
      <c r="A729" s="13" t="s">
        <v>1845</v>
      </c>
      <c r="B729" s="45" t="s">
        <v>161</v>
      </c>
      <c r="C729" s="23">
        <v>14</v>
      </c>
      <c r="D729" s="23">
        <v>8.6</v>
      </c>
      <c r="E729" s="23">
        <v>15.4</v>
      </c>
      <c r="F729" s="23">
        <v>70.3</v>
      </c>
      <c r="G729" s="23">
        <v>47</v>
      </c>
      <c r="H729" s="23">
        <v>76.599999999999994</v>
      </c>
      <c r="I729" s="23">
        <v>1.4</v>
      </c>
      <c r="J729" s="23">
        <v>1.2</v>
      </c>
      <c r="K729" s="23">
        <v>1.5</v>
      </c>
      <c r="L729" s="23">
        <v>4.0999999999999996</v>
      </c>
      <c r="M729" s="23">
        <v>4.7</v>
      </c>
      <c r="N729" s="23">
        <v>4</v>
      </c>
      <c r="O729" s="23">
        <v>40.9</v>
      </c>
      <c r="P729" s="23">
        <v>35.5</v>
      </c>
      <c r="Q729" s="23">
        <v>42.3</v>
      </c>
      <c r="R729" s="23">
        <v>16.899999999999999</v>
      </c>
      <c r="S729" s="23">
        <v>24.1</v>
      </c>
      <c r="T729" s="23">
        <v>15</v>
      </c>
      <c r="U729" s="23">
        <v>36.200000000000003</v>
      </c>
      <c r="V729" s="23">
        <v>4.5</v>
      </c>
      <c r="W729" s="23">
        <v>44.7</v>
      </c>
      <c r="X729" s="23">
        <v>3.8</v>
      </c>
      <c r="Y729" s="23">
        <v>1.8</v>
      </c>
      <c r="Z729" s="23">
        <v>4.3</v>
      </c>
      <c r="AA729" s="23">
        <v>0.4</v>
      </c>
      <c r="AB729" s="23">
        <v>0.6</v>
      </c>
      <c r="AC729" s="23">
        <v>0.3</v>
      </c>
      <c r="AD729" s="23">
        <v>55.9</v>
      </c>
      <c r="AE729" s="23">
        <v>11.9</v>
      </c>
      <c r="AF729" s="23">
        <v>67.8</v>
      </c>
      <c r="AG729" s="23">
        <v>16.600000000000001</v>
      </c>
      <c r="AH729" s="23">
        <v>10.9</v>
      </c>
      <c r="AI729" s="23">
        <v>18.100000000000001</v>
      </c>
      <c r="AJ729" s="23">
        <v>9.1</v>
      </c>
      <c r="AK729" s="23">
        <v>1.2</v>
      </c>
      <c r="AL729" s="23">
        <v>11.2</v>
      </c>
      <c r="AM729" s="23">
        <v>7.5</v>
      </c>
      <c r="AN729" s="23">
        <v>9.5</v>
      </c>
      <c r="AO729" s="23">
        <v>6.9</v>
      </c>
      <c r="AP729" s="23">
        <v>2.2999999999999998</v>
      </c>
      <c r="AQ729" s="23">
        <v>1.7</v>
      </c>
      <c r="AR729" s="23">
        <v>2.4</v>
      </c>
      <c r="AS729" s="23">
        <v>94.1</v>
      </c>
      <c r="AT729" s="23">
        <v>89.2</v>
      </c>
      <c r="AU729" s="23">
        <v>95.4</v>
      </c>
    </row>
    <row r="730" spans="1:47" ht="15" x14ac:dyDescent="0.35">
      <c r="A730" s="13" t="s">
        <v>1846</v>
      </c>
      <c r="B730" s="45" t="s">
        <v>697</v>
      </c>
      <c r="C730" s="23">
        <v>12.3</v>
      </c>
      <c r="D730" s="23">
        <v>9.5</v>
      </c>
      <c r="E730" s="23">
        <v>13.6</v>
      </c>
      <c r="F730" s="23">
        <v>77.400000000000006</v>
      </c>
      <c r="G730" s="23">
        <v>64.2</v>
      </c>
      <c r="H730" s="23">
        <v>83.5</v>
      </c>
      <c r="I730" s="23">
        <v>1.5</v>
      </c>
      <c r="J730" s="23">
        <v>1.1000000000000001</v>
      </c>
      <c r="K730" s="23">
        <v>1.6</v>
      </c>
      <c r="L730" s="23">
        <v>0.4</v>
      </c>
      <c r="M730" s="23">
        <v>0.4</v>
      </c>
      <c r="N730" s="23">
        <v>0.4</v>
      </c>
      <c r="O730" s="23">
        <v>55.8</v>
      </c>
      <c r="P730" s="23">
        <v>67.099999999999994</v>
      </c>
      <c r="Q730" s="23">
        <v>50.6</v>
      </c>
      <c r="R730" s="23">
        <v>17.8</v>
      </c>
      <c r="S730" s="23">
        <v>21.7</v>
      </c>
      <c r="T730" s="23">
        <v>16</v>
      </c>
      <c r="U730" s="23">
        <v>58.1</v>
      </c>
      <c r="V730" s="23">
        <v>6.7</v>
      </c>
      <c r="W730" s="23">
        <v>81.8</v>
      </c>
      <c r="X730" s="23">
        <v>6.4</v>
      </c>
      <c r="Y730" s="23">
        <v>1.6</v>
      </c>
      <c r="Z730" s="23">
        <v>8.5</v>
      </c>
      <c r="AA730" s="23">
        <v>1.9</v>
      </c>
      <c r="AB730" s="23">
        <v>0.1</v>
      </c>
      <c r="AC730" s="23">
        <v>2.8</v>
      </c>
      <c r="AD730" s="23">
        <v>43.3</v>
      </c>
      <c r="AE730" s="23">
        <v>18.100000000000001</v>
      </c>
      <c r="AF730" s="23">
        <v>54.9</v>
      </c>
      <c r="AG730" s="23">
        <v>12.6</v>
      </c>
      <c r="AH730" s="23">
        <v>11.8</v>
      </c>
      <c r="AI730" s="23">
        <v>12.9</v>
      </c>
      <c r="AJ730" s="23">
        <v>47</v>
      </c>
      <c r="AK730" s="23">
        <v>3.8</v>
      </c>
      <c r="AL730" s="23">
        <v>66.900000000000006</v>
      </c>
      <c r="AM730" s="23">
        <v>8</v>
      </c>
      <c r="AN730" s="23">
        <v>9.3000000000000007</v>
      </c>
      <c r="AO730" s="23">
        <v>7.3</v>
      </c>
      <c r="AP730" s="23">
        <v>1</v>
      </c>
      <c r="AQ730" s="23">
        <v>0.1</v>
      </c>
      <c r="AR730" s="23">
        <v>1.4</v>
      </c>
      <c r="AS730" s="23">
        <v>94.4</v>
      </c>
      <c r="AT730" s="23">
        <v>91.7</v>
      </c>
      <c r="AU730" s="23">
        <v>95.6</v>
      </c>
    </row>
    <row r="731" spans="1:47" ht="15" x14ac:dyDescent="0.35">
      <c r="A731" s="13" t="s">
        <v>1847</v>
      </c>
      <c r="B731" s="45" t="s">
        <v>698</v>
      </c>
      <c r="C731" s="23">
        <v>15.3</v>
      </c>
      <c r="D731" s="23">
        <v>7.8</v>
      </c>
      <c r="E731" s="23">
        <v>17.3</v>
      </c>
      <c r="F731" s="23">
        <v>68.400000000000006</v>
      </c>
      <c r="G731" s="23">
        <v>51.3</v>
      </c>
      <c r="H731" s="23">
        <v>72.900000000000006</v>
      </c>
      <c r="I731" s="23">
        <v>1.5</v>
      </c>
      <c r="J731" s="23">
        <v>1.1000000000000001</v>
      </c>
      <c r="K731" s="23">
        <v>1.6</v>
      </c>
      <c r="L731" s="23">
        <v>0.7</v>
      </c>
      <c r="M731" s="23">
        <v>0.6</v>
      </c>
      <c r="N731" s="23">
        <v>0.8</v>
      </c>
      <c r="O731" s="23">
        <v>45.8</v>
      </c>
      <c r="P731" s="23">
        <v>41</v>
      </c>
      <c r="Q731" s="23">
        <v>47.1</v>
      </c>
      <c r="R731" s="23">
        <v>10.3</v>
      </c>
      <c r="S731" s="23">
        <v>14.9</v>
      </c>
      <c r="T731" s="23">
        <v>9.1</v>
      </c>
      <c r="U731" s="23">
        <v>12.6</v>
      </c>
      <c r="V731" s="23">
        <v>3.5</v>
      </c>
      <c r="W731" s="23">
        <v>15</v>
      </c>
      <c r="X731" s="23">
        <v>3.9</v>
      </c>
      <c r="Y731" s="23">
        <v>1.9</v>
      </c>
      <c r="Z731" s="23">
        <v>4.4000000000000004</v>
      </c>
      <c r="AA731" s="23">
        <v>1.7</v>
      </c>
      <c r="AB731" s="23">
        <v>0.3</v>
      </c>
      <c r="AC731" s="23">
        <v>2.1</v>
      </c>
      <c r="AD731" s="23">
        <v>13.2</v>
      </c>
      <c r="AE731" s="23">
        <v>2.8</v>
      </c>
      <c r="AF731" s="23">
        <v>16</v>
      </c>
      <c r="AG731" s="23">
        <v>11.7</v>
      </c>
      <c r="AH731" s="23">
        <v>8.1</v>
      </c>
      <c r="AI731" s="23">
        <v>12.6</v>
      </c>
      <c r="AJ731" s="23">
        <v>10</v>
      </c>
      <c r="AK731" s="23">
        <v>0.8</v>
      </c>
      <c r="AL731" s="23">
        <v>12.4</v>
      </c>
      <c r="AM731" s="23">
        <v>9.1999999999999993</v>
      </c>
      <c r="AN731" s="23">
        <v>11.5</v>
      </c>
      <c r="AO731" s="23">
        <v>8.6</v>
      </c>
      <c r="AP731" s="23">
        <v>1.7</v>
      </c>
      <c r="AQ731" s="23">
        <v>0.8</v>
      </c>
      <c r="AR731" s="23">
        <v>2</v>
      </c>
      <c r="AS731" s="23">
        <v>93.7</v>
      </c>
      <c r="AT731" s="23">
        <v>90.2</v>
      </c>
      <c r="AU731" s="23">
        <v>94.6</v>
      </c>
    </row>
    <row r="732" spans="1:47" ht="15" x14ac:dyDescent="0.35">
      <c r="A732" s="13" t="s">
        <v>1848</v>
      </c>
      <c r="B732" s="45" t="s">
        <v>699</v>
      </c>
      <c r="C732" s="23">
        <v>14</v>
      </c>
      <c r="D732" s="23">
        <v>9.9</v>
      </c>
      <c r="E732" s="23">
        <v>15.8</v>
      </c>
      <c r="F732" s="23">
        <v>76.900000000000006</v>
      </c>
      <c r="G732" s="23">
        <v>62.3</v>
      </c>
      <c r="H732" s="23">
        <v>83.2</v>
      </c>
      <c r="I732" s="23">
        <v>1.2</v>
      </c>
      <c r="J732" s="23">
        <v>0.5</v>
      </c>
      <c r="K732" s="23">
        <v>1.5</v>
      </c>
      <c r="L732" s="23">
        <v>1.8</v>
      </c>
      <c r="M732" s="23">
        <v>2.5</v>
      </c>
      <c r="N732" s="23">
        <v>1.5</v>
      </c>
      <c r="O732" s="23">
        <v>46.4</v>
      </c>
      <c r="P732" s="23">
        <v>50.1</v>
      </c>
      <c r="Q732" s="23">
        <v>44.8</v>
      </c>
      <c r="R732" s="23">
        <v>7.8</v>
      </c>
      <c r="S732" s="23">
        <v>12.2</v>
      </c>
      <c r="T732" s="23">
        <v>5.9</v>
      </c>
      <c r="U732" s="23">
        <v>18.899999999999999</v>
      </c>
      <c r="V732" s="23">
        <v>5.7</v>
      </c>
      <c r="W732" s="23">
        <v>24.5</v>
      </c>
      <c r="X732" s="23">
        <v>10</v>
      </c>
      <c r="Y732" s="23">
        <v>11.7</v>
      </c>
      <c r="Z732" s="23">
        <v>9.3000000000000007</v>
      </c>
      <c r="AA732" s="23">
        <v>3.5</v>
      </c>
      <c r="AB732" s="23">
        <v>6.8</v>
      </c>
      <c r="AC732" s="23">
        <v>2.1</v>
      </c>
      <c r="AD732" s="23">
        <v>10.6</v>
      </c>
      <c r="AE732" s="23">
        <v>2.9</v>
      </c>
      <c r="AF732" s="23">
        <v>14</v>
      </c>
      <c r="AG732" s="23">
        <v>15.7</v>
      </c>
      <c r="AH732" s="23">
        <v>11.8</v>
      </c>
      <c r="AI732" s="23">
        <v>17.3</v>
      </c>
      <c r="AJ732" s="23">
        <v>17.2</v>
      </c>
      <c r="AK732" s="23">
        <v>0.9</v>
      </c>
      <c r="AL732" s="23">
        <v>24.2</v>
      </c>
      <c r="AM732" s="23">
        <v>8.1999999999999993</v>
      </c>
      <c r="AN732" s="23">
        <v>9.1999999999999993</v>
      </c>
      <c r="AO732" s="23">
        <v>7.7</v>
      </c>
      <c r="AP732" s="23">
        <v>2.2999999999999998</v>
      </c>
      <c r="AQ732" s="23">
        <v>1.4</v>
      </c>
      <c r="AR732" s="23">
        <v>2.6</v>
      </c>
      <c r="AS732" s="23">
        <v>93.5</v>
      </c>
      <c r="AT732" s="23">
        <v>86.2</v>
      </c>
      <c r="AU732" s="23">
        <v>96.6</v>
      </c>
    </row>
    <row r="733" spans="1:47" ht="15" x14ac:dyDescent="0.35">
      <c r="A733" s="13" t="s">
        <v>1849</v>
      </c>
      <c r="B733" s="45" t="s">
        <v>700</v>
      </c>
      <c r="C733" s="23">
        <v>18.2</v>
      </c>
      <c r="D733" s="23">
        <v>14.8</v>
      </c>
      <c r="E733" s="23">
        <v>20.100000000000001</v>
      </c>
      <c r="F733" s="23">
        <v>68.8</v>
      </c>
      <c r="G733" s="23">
        <v>56.7</v>
      </c>
      <c r="H733" s="23">
        <v>75.400000000000006</v>
      </c>
      <c r="I733" s="23">
        <v>1.3</v>
      </c>
      <c r="J733" s="23">
        <v>1.4</v>
      </c>
      <c r="K733" s="23">
        <v>1.2</v>
      </c>
      <c r="L733" s="23">
        <v>4.5999999999999996</v>
      </c>
      <c r="M733" s="23">
        <v>1.7</v>
      </c>
      <c r="N733" s="23">
        <v>6.2</v>
      </c>
      <c r="O733" s="23">
        <v>36.799999999999997</v>
      </c>
      <c r="P733" s="23">
        <v>36.4</v>
      </c>
      <c r="Q733" s="23">
        <v>37.1</v>
      </c>
      <c r="R733" s="23">
        <v>13</v>
      </c>
      <c r="S733" s="23">
        <v>16.899999999999999</v>
      </c>
      <c r="T733" s="23">
        <v>11</v>
      </c>
      <c r="U733" s="23">
        <v>4.0999999999999996</v>
      </c>
      <c r="V733" s="23">
        <v>4.5</v>
      </c>
      <c r="W733" s="23">
        <v>3.9</v>
      </c>
      <c r="X733" s="23">
        <v>2.6</v>
      </c>
      <c r="Y733" s="23">
        <v>1.7</v>
      </c>
      <c r="Z733" s="23">
        <v>3</v>
      </c>
      <c r="AA733" s="23">
        <v>1.6</v>
      </c>
      <c r="AB733" s="23">
        <v>2.7</v>
      </c>
      <c r="AC733" s="23">
        <v>1</v>
      </c>
      <c r="AD733" s="23">
        <v>9.6</v>
      </c>
      <c r="AE733" s="23">
        <v>2.7</v>
      </c>
      <c r="AF733" s="23">
        <v>13.3</v>
      </c>
      <c r="AG733" s="23">
        <v>16.7</v>
      </c>
      <c r="AH733" s="23">
        <v>15.3</v>
      </c>
      <c r="AI733" s="23">
        <v>17.5</v>
      </c>
      <c r="AJ733" s="23">
        <v>6.6</v>
      </c>
      <c r="AK733" s="23">
        <v>0.9</v>
      </c>
      <c r="AL733" s="23">
        <v>9.6999999999999993</v>
      </c>
      <c r="AM733" s="23">
        <v>12.3</v>
      </c>
      <c r="AN733" s="23">
        <v>13.7</v>
      </c>
      <c r="AO733" s="23">
        <v>11.6</v>
      </c>
      <c r="AP733" s="23">
        <v>1.2</v>
      </c>
      <c r="AQ733" s="23">
        <v>0.4</v>
      </c>
      <c r="AR733" s="23">
        <v>1.6</v>
      </c>
      <c r="AS733" s="23">
        <v>89.1</v>
      </c>
      <c r="AT733" s="23">
        <v>88.7</v>
      </c>
      <c r="AU733" s="23">
        <v>89.3</v>
      </c>
    </row>
    <row r="734" spans="1:47" ht="15" x14ac:dyDescent="0.35">
      <c r="A734" s="13" t="s">
        <v>1850</v>
      </c>
      <c r="B734" s="45" t="s">
        <v>701</v>
      </c>
      <c r="C734" s="23">
        <v>31.5</v>
      </c>
      <c r="D734" s="23">
        <v>19.8</v>
      </c>
      <c r="E734" s="23">
        <v>37.700000000000003</v>
      </c>
      <c r="F734" s="23">
        <v>75.599999999999994</v>
      </c>
      <c r="G734" s="23">
        <v>50.8</v>
      </c>
      <c r="H734" s="23">
        <v>88.8</v>
      </c>
      <c r="I734" s="23">
        <v>7</v>
      </c>
      <c r="J734" s="23">
        <v>2.8</v>
      </c>
      <c r="K734" s="23">
        <v>9.1999999999999993</v>
      </c>
      <c r="L734" s="23">
        <v>6</v>
      </c>
      <c r="M734" s="23">
        <v>5.3</v>
      </c>
      <c r="N734" s="23">
        <v>6.4</v>
      </c>
      <c r="O734" s="23">
        <v>52.9</v>
      </c>
      <c r="P734" s="23">
        <v>40.9</v>
      </c>
      <c r="Q734" s="23">
        <v>59.3</v>
      </c>
      <c r="R734" s="23">
        <v>15.5</v>
      </c>
      <c r="S734" s="23">
        <v>15</v>
      </c>
      <c r="T734" s="23">
        <v>15.8</v>
      </c>
      <c r="U734" s="23">
        <v>89.3</v>
      </c>
      <c r="V734" s="23">
        <v>92.5</v>
      </c>
      <c r="W734" s="23">
        <v>87.5</v>
      </c>
      <c r="X734" s="23">
        <v>9.1999999999999993</v>
      </c>
      <c r="Y734" s="23">
        <v>3.7</v>
      </c>
      <c r="Z734" s="23">
        <v>12.1</v>
      </c>
      <c r="AA734" s="23">
        <v>27.9</v>
      </c>
      <c r="AB734" s="23">
        <v>69.7</v>
      </c>
      <c r="AC734" s="23">
        <v>5.5</v>
      </c>
      <c r="AD734" s="23">
        <v>4.8</v>
      </c>
      <c r="AE734" s="23">
        <v>0.8</v>
      </c>
      <c r="AF734" s="23">
        <v>7</v>
      </c>
      <c r="AG734" s="23">
        <v>38.4</v>
      </c>
      <c r="AH734" s="23">
        <v>29.4</v>
      </c>
      <c r="AI734" s="23">
        <v>43.2</v>
      </c>
      <c r="AJ734" s="23">
        <v>79.7</v>
      </c>
      <c r="AK734" s="23">
        <v>53.6</v>
      </c>
      <c r="AL734" s="23">
        <v>93.6</v>
      </c>
      <c r="AM734" s="23">
        <v>26.6</v>
      </c>
      <c r="AN734" s="23">
        <v>21.3</v>
      </c>
      <c r="AO734" s="23">
        <v>29.4</v>
      </c>
      <c r="AP734" s="23">
        <v>4.7</v>
      </c>
      <c r="AQ734" s="23">
        <v>6.2</v>
      </c>
      <c r="AR734" s="23">
        <v>3.9</v>
      </c>
      <c r="AS734" s="23">
        <v>95.7</v>
      </c>
      <c r="AT734" s="23">
        <v>92.1</v>
      </c>
      <c r="AU734" s="23">
        <v>97.7</v>
      </c>
    </row>
    <row r="735" spans="1:47" ht="15" x14ac:dyDescent="0.35">
      <c r="A735" s="13" t="s">
        <v>1851</v>
      </c>
      <c r="B735" s="45" t="s">
        <v>702</v>
      </c>
      <c r="C735" s="23">
        <v>24.6</v>
      </c>
      <c r="D735" s="23">
        <v>12.3</v>
      </c>
      <c r="E735" s="23">
        <v>27.5</v>
      </c>
      <c r="F735" s="23">
        <v>80.400000000000006</v>
      </c>
      <c r="G735" s="23">
        <v>59.4</v>
      </c>
      <c r="H735" s="23">
        <v>85.3</v>
      </c>
      <c r="I735" s="23">
        <v>0.9</v>
      </c>
      <c r="J735" s="23">
        <v>0.2</v>
      </c>
      <c r="K735" s="23">
        <v>1</v>
      </c>
      <c r="L735" s="23">
        <v>5.4</v>
      </c>
      <c r="M735" s="23">
        <v>6.9</v>
      </c>
      <c r="N735" s="23">
        <v>5</v>
      </c>
      <c r="O735" s="23">
        <v>30.2</v>
      </c>
      <c r="P735" s="23">
        <v>25.2</v>
      </c>
      <c r="Q735" s="23">
        <v>31.4</v>
      </c>
      <c r="R735" s="23">
        <v>6</v>
      </c>
      <c r="S735" s="23">
        <v>10</v>
      </c>
      <c r="T735" s="23">
        <v>5</v>
      </c>
      <c r="U735" s="23">
        <v>19.7</v>
      </c>
      <c r="V735" s="23">
        <v>2.7</v>
      </c>
      <c r="W735" s="23">
        <v>23.8</v>
      </c>
      <c r="X735" s="23">
        <v>4.2</v>
      </c>
      <c r="Y735" s="23">
        <v>1.1000000000000001</v>
      </c>
      <c r="Z735" s="23">
        <v>5</v>
      </c>
      <c r="AA735" s="23">
        <v>1.8</v>
      </c>
      <c r="AB735" s="23">
        <v>0.9</v>
      </c>
      <c r="AC735" s="23">
        <v>2</v>
      </c>
      <c r="AD735" s="23">
        <v>44.7</v>
      </c>
      <c r="AE735" s="23">
        <v>3.3</v>
      </c>
      <c r="AF735" s="23">
        <v>54.5</v>
      </c>
      <c r="AG735" s="23">
        <v>12.7</v>
      </c>
      <c r="AH735" s="23">
        <v>17.2</v>
      </c>
      <c r="AI735" s="23">
        <v>11.7</v>
      </c>
      <c r="AJ735" s="23">
        <v>36.799999999999997</v>
      </c>
      <c r="AK735" s="23">
        <v>0.4</v>
      </c>
      <c r="AL735" s="23">
        <v>45.4</v>
      </c>
      <c r="AM735" s="23">
        <v>6.8</v>
      </c>
      <c r="AN735" s="23">
        <v>6.5</v>
      </c>
      <c r="AO735" s="23">
        <v>6.9</v>
      </c>
      <c r="AP735" s="23">
        <v>1.5</v>
      </c>
      <c r="AQ735" s="23">
        <v>0.9</v>
      </c>
      <c r="AR735" s="23">
        <v>1.6</v>
      </c>
      <c r="AS735" s="23">
        <v>92.9</v>
      </c>
      <c r="AT735" s="23">
        <v>81.900000000000006</v>
      </c>
      <c r="AU735" s="23">
        <v>95.5</v>
      </c>
    </row>
    <row r="736" spans="1:47" ht="15" x14ac:dyDescent="0.35">
      <c r="A736" s="13" t="s">
        <v>1852</v>
      </c>
      <c r="B736" s="45" t="s">
        <v>703</v>
      </c>
      <c r="C736" s="23">
        <v>17.100000000000001</v>
      </c>
      <c r="D736" s="23">
        <v>12.1</v>
      </c>
      <c r="E736" s="23">
        <v>18.600000000000001</v>
      </c>
      <c r="F736" s="23">
        <v>80.3</v>
      </c>
      <c r="G736" s="23">
        <v>63.6</v>
      </c>
      <c r="H736" s="23">
        <v>85.1</v>
      </c>
      <c r="I736" s="23">
        <v>0.8</v>
      </c>
      <c r="J736" s="23">
        <v>0.4</v>
      </c>
      <c r="K736" s="23">
        <v>0.9</v>
      </c>
      <c r="L736" s="23">
        <v>8.3000000000000007</v>
      </c>
      <c r="M736" s="23">
        <v>3.6</v>
      </c>
      <c r="N736" s="23">
        <v>9.6999999999999993</v>
      </c>
      <c r="O736" s="23">
        <v>53.4</v>
      </c>
      <c r="P736" s="23">
        <v>63.9</v>
      </c>
      <c r="Q736" s="23">
        <v>50.3</v>
      </c>
      <c r="R736" s="23">
        <v>8.1999999999999993</v>
      </c>
      <c r="S736" s="23">
        <v>16</v>
      </c>
      <c r="T736" s="23">
        <v>5.9</v>
      </c>
      <c r="U736" s="23">
        <v>9.6</v>
      </c>
      <c r="V736" s="23">
        <v>12.7</v>
      </c>
      <c r="W736" s="23">
        <v>8.6999999999999993</v>
      </c>
      <c r="X736" s="23">
        <v>3.3</v>
      </c>
      <c r="Y736" s="23">
        <v>2.7</v>
      </c>
      <c r="Z736" s="23">
        <v>3.5</v>
      </c>
      <c r="AA736" s="23">
        <v>0.4</v>
      </c>
      <c r="AB736" s="23">
        <v>0.1</v>
      </c>
      <c r="AC736" s="23">
        <v>0.5</v>
      </c>
      <c r="AD736" s="23">
        <v>55.3</v>
      </c>
      <c r="AE736" s="23">
        <v>31.9</v>
      </c>
      <c r="AF736" s="23">
        <v>62</v>
      </c>
      <c r="AG736" s="23">
        <v>14.8</v>
      </c>
      <c r="AH736" s="23">
        <v>14.7</v>
      </c>
      <c r="AI736" s="23">
        <v>14.8</v>
      </c>
      <c r="AJ736" s="23">
        <v>23.3</v>
      </c>
      <c r="AK736" s="23">
        <v>1.5</v>
      </c>
      <c r="AL736" s="23">
        <v>29.6</v>
      </c>
      <c r="AM736" s="23">
        <v>6.5</v>
      </c>
      <c r="AN736" s="23">
        <v>9.5</v>
      </c>
      <c r="AO736" s="23">
        <v>5.6</v>
      </c>
      <c r="AP736" s="23">
        <v>1.5</v>
      </c>
      <c r="AQ736" s="23">
        <v>0.6</v>
      </c>
      <c r="AR736" s="23">
        <v>1.7</v>
      </c>
      <c r="AS736" s="23">
        <v>94.6</v>
      </c>
      <c r="AT736" s="23">
        <v>88.4</v>
      </c>
      <c r="AU736" s="23">
        <v>96.3</v>
      </c>
    </row>
    <row r="737" spans="1:47" ht="15" x14ac:dyDescent="0.35">
      <c r="A737" s="13" t="s">
        <v>1853</v>
      </c>
      <c r="B737" s="45" t="s">
        <v>704</v>
      </c>
      <c r="C737" s="23">
        <v>15.5</v>
      </c>
      <c r="D737" s="23">
        <v>12.5</v>
      </c>
      <c r="E737" s="23">
        <v>15.9</v>
      </c>
      <c r="F737" s="23">
        <v>76</v>
      </c>
      <c r="G737" s="23">
        <v>50.8</v>
      </c>
      <c r="H737" s="23">
        <v>79.2</v>
      </c>
      <c r="I737" s="23">
        <v>0.6</v>
      </c>
      <c r="J737" s="23">
        <v>0.4</v>
      </c>
      <c r="K737" s="23">
        <v>0.7</v>
      </c>
      <c r="L737" s="23">
        <v>8.1999999999999993</v>
      </c>
      <c r="M737" s="23">
        <v>4.4000000000000004</v>
      </c>
      <c r="N737" s="23">
        <v>8.6</v>
      </c>
      <c r="O737" s="23">
        <v>48.8</v>
      </c>
      <c r="P737" s="23">
        <v>40.700000000000003</v>
      </c>
      <c r="Q737" s="23">
        <v>49.9</v>
      </c>
      <c r="R737" s="23">
        <v>9</v>
      </c>
      <c r="S737" s="23">
        <v>15.4</v>
      </c>
      <c r="T737" s="23">
        <v>8.1</v>
      </c>
      <c r="U737" s="23">
        <v>34.9</v>
      </c>
      <c r="V737" s="23">
        <v>7.6</v>
      </c>
      <c r="W737" s="23">
        <v>38.299999999999997</v>
      </c>
      <c r="X737" s="23">
        <v>5.5</v>
      </c>
      <c r="Y737" s="23">
        <v>3.4</v>
      </c>
      <c r="Z737" s="23">
        <v>5.8</v>
      </c>
      <c r="AA737" s="23">
        <v>1</v>
      </c>
      <c r="AB737" s="23">
        <v>1.1000000000000001</v>
      </c>
      <c r="AC737" s="23">
        <v>1</v>
      </c>
      <c r="AD737" s="23">
        <v>52.6</v>
      </c>
      <c r="AE737" s="23">
        <v>17.100000000000001</v>
      </c>
      <c r="AF737" s="23">
        <v>57</v>
      </c>
      <c r="AG737" s="23">
        <v>18.3</v>
      </c>
      <c r="AH737" s="23">
        <v>12</v>
      </c>
      <c r="AI737" s="23">
        <v>19</v>
      </c>
      <c r="AJ737" s="23">
        <v>46.4</v>
      </c>
      <c r="AK737" s="23">
        <v>2.5</v>
      </c>
      <c r="AL737" s="23">
        <v>51.9</v>
      </c>
      <c r="AM737" s="23">
        <v>7.2</v>
      </c>
      <c r="AN737" s="23">
        <v>11.6</v>
      </c>
      <c r="AO737" s="23">
        <v>6.7</v>
      </c>
      <c r="AP737" s="23">
        <v>2.1</v>
      </c>
      <c r="AQ737" s="23">
        <v>0.9</v>
      </c>
      <c r="AR737" s="23">
        <v>2.2999999999999998</v>
      </c>
      <c r="AS737" s="23">
        <v>94.6</v>
      </c>
      <c r="AT737" s="23">
        <v>86</v>
      </c>
      <c r="AU737" s="23">
        <v>95.7</v>
      </c>
    </row>
    <row r="738" spans="1:47" ht="15" x14ac:dyDescent="0.35">
      <c r="A738" s="13" t="s">
        <v>1854</v>
      </c>
      <c r="B738" s="45" t="s">
        <v>368</v>
      </c>
      <c r="C738" s="23">
        <v>15.9</v>
      </c>
      <c r="D738" s="23">
        <v>9.5</v>
      </c>
      <c r="E738" s="23">
        <v>20.100000000000001</v>
      </c>
      <c r="F738" s="23">
        <v>74</v>
      </c>
      <c r="G738" s="23">
        <v>52.8</v>
      </c>
      <c r="H738" s="23">
        <v>87.6</v>
      </c>
      <c r="I738" s="23">
        <v>0.6</v>
      </c>
      <c r="J738" s="23">
        <v>0.5</v>
      </c>
      <c r="K738" s="23">
        <v>0.7</v>
      </c>
      <c r="L738" s="23">
        <v>1.5</v>
      </c>
      <c r="M738" s="23">
        <v>2.8</v>
      </c>
      <c r="N738" s="23">
        <v>0.6</v>
      </c>
      <c r="O738" s="23">
        <v>37.9</v>
      </c>
      <c r="P738" s="23">
        <v>47.1</v>
      </c>
      <c r="Q738" s="23">
        <v>32</v>
      </c>
      <c r="R738" s="23">
        <v>11.4</v>
      </c>
      <c r="S738" s="23">
        <v>15.2</v>
      </c>
      <c r="T738" s="23">
        <v>9</v>
      </c>
      <c r="U738" s="23">
        <v>8.6</v>
      </c>
      <c r="V738" s="23">
        <v>4.3</v>
      </c>
      <c r="W738" s="23">
        <v>11.4</v>
      </c>
      <c r="X738" s="23">
        <v>3</v>
      </c>
      <c r="Y738" s="23">
        <v>1.1000000000000001</v>
      </c>
      <c r="Z738" s="23">
        <v>4.3</v>
      </c>
      <c r="AA738" s="23">
        <v>1</v>
      </c>
      <c r="AB738" s="23">
        <v>1.2</v>
      </c>
      <c r="AC738" s="23">
        <v>0.9</v>
      </c>
      <c r="AD738" s="23">
        <v>28.9</v>
      </c>
      <c r="AE738" s="23">
        <v>6.3</v>
      </c>
      <c r="AF738" s="23">
        <v>43.4</v>
      </c>
      <c r="AG738" s="23">
        <v>10.9</v>
      </c>
      <c r="AH738" s="23">
        <v>7.4</v>
      </c>
      <c r="AI738" s="23">
        <v>13.1</v>
      </c>
      <c r="AJ738" s="23">
        <v>14.8</v>
      </c>
      <c r="AK738" s="23">
        <v>1.7</v>
      </c>
      <c r="AL738" s="23">
        <v>23.2</v>
      </c>
      <c r="AM738" s="23">
        <v>6.8</v>
      </c>
      <c r="AN738" s="23">
        <v>9</v>
      </c>
      <c r="AO738" s="23">
        <v>5.4</v>
      </c>
      <c r="AP738" s="23">
        <v>2.2999999999999998</v>
      </c>
      <c r="AQ738" s="23">
        <v>0.3</v>
      </c>
      <c r="AR738" s="23">
        <v>3.6</v>
      </c>
      <c r="AS738" s="23">
        <v>91.3</v>
      </c>
      <c r="AT738" s="23">
        <v>87.1</v>
      </c>
      <c r="AU738" s="23">
        <v>94</v>
      </c>
    </row>
    <row r="739" spans="1:47" ht="15" x14ac:dyDescent="0.35">
      <c r="A739" s="13" t="s">
        <v>1855</v>
      </c>
      <c r="B739" s="45" t="s">
        <v>705</v>
      </c>
      <c r="C739" s="23">
        <v>18.100000000000001</v>
      </c>
      <c r="D739" s="23">
        <v>14.5</v>
      </c>
      <c r="E739" s="23">
        <v>20.9</v>
      </c>
      <c r="F739" s="23">
        <v>75.3</v>
      </c>
      <c r="G739" s="23">
        <v>63.6</v>
      </c>
      <c r="H739" s="23">
        <v>84.2</v>
      </c>
      <c r="I739" s="23">
        <v>0.7</v>
      </c>
      <c r="J739" s="23">
        <v>0.7</v>
      </c>
      <c r="K739" s="23">
        <v>0.7</v>
      </c>
      <c r="L739" s="23">
        <v>12</v>
      </c>
      <c r="M739" s="23">
        <v>7.9</v>
      </c>
      <c r="N739" s="23">
        <v>15.2</v>
      </c>
      <c r="O739" s="23">
        <v>41.1</v>
      </c>
      <c r="P739" s="23">
        <v>41.3</v>
      </c>
      <c r="Q739" s="23">
        <v>40.9</v>
      </c>
      <c r="R739" s="23">
        <v>14</v>
      </c>
      <c r="S739" s="23">
        <v>22.7</v>
      </c>
      <c r="T739" s="23">
        <v>7.4</v>
      </c>
      <c r="U739" s="23">
        <v>18.8</v>
      </c>
      <c r="V739" s="23">
        <v>5.5</v>
      </c>
      <c r="W739" s="23">
        <v>28.9</v>
      </c>
      <c r="X739" s="23">
        <v>3.1</v>
      </c>
      <c r="Y739" s="23">
        <v>1.5</v>
      </c>
      <c r="Z739" s="23">
        <v>4.3</v>
      </c>
      <c r="AA739" s="23">
        <v>0.2</v>
      </c>
      <c r="AB739" s="23">
        <v>0</v>
      </c>
      <c r="AC739" s="23">
        <v>0.4</v>
      </c>
      <c r="AD739" s="23">
        <v>51.7</v>
      </c>
      <c r="AE739" s="23">
        <v>29.5</v>
      </c>
      <c r="AF739" s="23">
        <v>68.599999999999994</v>
      </c>
      <c r="AG739" s="23">
        <v>12.2</v>
      </c>
      <c r="AH739" s="23">
        <v>13.1</v>
      </c>
      <c r="AI739" s="23">
        <v>11.6</v>
      </c>
      <c r="AJ739" s="23">
        <v>10.7</v>
      </c>
      <c r="AK739" s="23">
        <v>1</v>
      </c>
      <c r="AL739" s="23">
        <v>18</v>
      </c>
      <c r="AM739" s="23">
        <v>6</v>
      </c>
      <c r="AN739" s="23">
        <v>8.8000000000000007</v>
      </c>
      <c r="AO739" s="23">
        <v>3.9</v>
      </c>
      <c r="AP739" s="23">
        <v>1</v>
      </c>
      <c r="AQ739" s="23">
        <v>0.6</v>
      </c>
      <c r="AR739" s="23">
        <v>1.3</v>
      </c>
      <c r="AS739" s="23">
        <v>91.4</v>
      </c>
      <c r="AT739" s="23">
        <v>88.6</v>
      </c>
      <c r="AU739" s="23">
        <v>93.5</v>
      </c>
    </row>
    <row r="740" spans="1:47" ht="15" x14ac:dyDescent="0.35">
      <c r="A740" s="13" t="s">
        <v>1856</v>
      </c>
      <c r="B740" s="45" t="s">
        <v>706</v>
      </c>
      <c r="C740" s="23">
        <v>16.7</v>
      </c>
      <c r="D740" s="23">
        <v>6.9</v>
      </c>
      <c r="E740" s="23">
        <v>18.899999999999999</v>
      </c>
      <c r="F740" s="23">
        <v>72.7</v>
      </c>
      <c r="G740" s="23">
        <v>50</v>
      </c>
      <c r="H740" s="23">
        <v>77.599999999999994</v>
      </c>
      <c r="I740" s="23">
        <v>1.3</v>
      </c>
      <c r="J740" s="23">
        <v>0.9</v>
      </c>
      <c r="K740" s="23">
        <v>1.4</v>
      </c>
      <c r="L740" s="23">
        <v>1.3</v>
      </c>
      <c r="M740" s="23">
        <v>0.8</v>
      </c>
      <c r="N740" s="23">
        <v>1.4</v>
      </c>
      <c r="O740" s="23">
        <v>48.9</v>
      </c>
      <c r="P740" s="23">
        <v>38.799999999999997</v>
      </c>
      <c r="Q740" s="23">
        <v>51</v>
      </c>
      <c r="R740" s="23">
        <v>9.1999999999999993</v>
      </c>
      <c r="S740" s="23">
        <v>15.7</v>
      </c>
      <c r="T740" s="23">
        <v>7.8</v>
      </c>
      <c r="U740" s="23">
        <v>10.3</v>
      </c>
      <c r="V740" s="23">
        <v>4.5</v>
      </c>
      <c r="W740" s="23">
        <v>11.6</v>
      </c>
      <c r="X740" s="23">
        <v>3</v>
      </c>
      <c r="Y740" s="23">
        <v>1.4</v>
      </c>
      <c r="Z740" s="23">
        <v>3.3</v>
      </c>
      <c r="AA740" s="23">
        <v>0.3</v>
      </c>
      <c r="AB740" s="23">
        <v>0.3</v>
      </c>
      <c r="AC740" s="23">
        <v>0.3</v>
      </c>
      <c r="AD740" s="23">
        <v>13.1</v>
      </c>
      <c r="AE740" s="23">
        <v>12.1</v>
      </c>
      <c r="AF740" s="23">
        <v>13.4</v>
      </c>
      <c r="AG740" s="23">
        <v>9.1999999999999993</v>
      </c>
      <c r="AH740" s="23">
        <v>3.7</v>
      </c>
      <c r="AI740" s="23">
        <v>10.3</v>
      </c>
      <c r="AJ740" s="23">
        <v>7.2</v>
      </c>
      <c r="AK740" s="23">
        <v>2</v>
      </c>
      <c r="AL740" s="23">
        <v>8.4</v>
      </c>
      <c r="AM740" s="23">
        <v>8.6999999999999993</v>
      </c>
      <c r="AN740" s="23">
        <v>11.8</v>
      </c>
      <c r="AO740" s="23">
        <v>8.1</v>
      </c>
      <c r="AP740" s="23">
        <v>0.8</v>
      </c>
      <c r="AQ740" s="23">
        <v>0.3</v>
      </c>
      <c r="AR740" s="23">
        <v>0.8</v>
      </c>
      <c r="AS740" s="23">
        <v>93.1</v>
      </c>
      <c r="AT740" s="23">
        <v>91</v>
      </c>
      <c r="AU740" s="23">
        <v>93.6</v>
      </c>
    </row>
    <row r="741" spans="1:47" ht="15" x14ac:dyDescent="0.35">
      <c r="A741" s="13" t="s">
        <v>1857</v>
      </c>
      <c r="B741" s="45" t="s">
        <v>707</v>
      </c>
      <c r="C741" s="23">
        <v>13.1</v>
      </c>
      <c r="D741" s="23">
        <v>10.7</v>
      </c>
      <c r="E741" s="23">
        <v>14.6</v>
      </c>
      <c r="F741" s="23">
        <v>78.3</v>
      </c>
      <c r="G741" s="23">
        <v>62</v>
      </c>
      <c r="H741" s="23">
        <v>88.5</v>
      </c>
      <c r="I741" s="23">
        <v>0.6</v>
      </c>
      <c r="J741" s="23">
        <v>0.5</v>
      </c>
      <c r="K741" s="23">
        <v>0.6</v>
      </c>
      <c r="L741" s="23">
        <v>6.2</v>
      </c>
      <c r="M741" s="23">
        <v>5.8</v>
      </c>
      <c r="N741" s="23">
        <v>6.5</v>
      </c>
      <c r="O741" s="23">
        <v>32.299999999999997</v>
      </c>
      <c r="P741" s="23">
        <v>34.5</v>
      </c>
      <c r="Q741" s="23">
        <v>30.8</v>
      </c>
      <c r="R741" s="23">
        <v>12</v>
      </c>
      <c r="S741" s="23">
        <v>14.3</v>
      </c>
      <c r="T741" s="23">
        <v>10.6</v>
      </c>
      <c r="U741" s="23">
        <v>7.2</v>
      </c>
      <c r="V741" s="23">
        <v>2.4</v>
      </c>
      <c r="W741" s="23">
        <v>10.3</v>
      </c>
      <c r="X741" s="23">
        <v>3.1</v>
      </c>
      <c r="Y741" s="23">
        <v>2.2000000000000002</v>
      </c>
      <c r="Z741" s="23">
        <v>3.7</v>
      </c>
      <c r="AA741" s="23">
        <v>0.1</v>
      </c>
      <c r="AB741" s="23">
        <v>0.3</v>
      </c>
      <c r="AC741" s="23">
        <v>0</v>
      </c>
      <c r="AD741" s="23">
        <v>35.9</v>
      </c>
      <c r="AE741" s="23">
        <v>9.6999999999999993</v>
      </c>
      <c r="AF741" s="23">
        <v>52.2</v>
      </c>
      <c r="AG741" s="23">
        <v>15.6</v>
      </c>
      <c r="AH741" s="23">
        <v>13.1</v>
      </c>
      <c r="AI741" s="23">
        <v>17.2</v>
      </c>
      <c r="AJ741" s="23">
        <v>3.3</v>
      </c>
      <c r="AK741" s="23">
        <v>0.2</v>
      </c>
      <c r="AL741" s="23">
        <v>5.3</v>
      </c>
      <c r="AM741" s="23">
        <v>5.3</v>
      </c>
      <c r="AN741" s="23">
        <v>6.9</v>
      </c>
      <c r="AO741" s="23">
        <v>4.3</v>
      </c>
      <c r="AP741" s="23">
        <v>1.8</v>
      </c>
      <c r="AQ741" s="23">
        <v>1</v>
      </c>
      <c r="AR741" s="23">
        <v>2.2999999999999998</v>
      </c>
      <c r="AS741" s="23">
        <v>91.8</v>
      </c>
      <c r="AT741" s="23">
        <v>86.9</v>
      </c>
      <c r="AU741" s="23">
        <v>94.8</v>
      </c>
    </row>
    <row r="742" spans="1:47" ht="15" x14ac:dyDescent="0.35">
      <c r="A742" s="13" t="s">
        <v>1858</v>
      </c>
      <c r="B742" s="45" t="s">
        <v>708</v>
      </c>
      <c r="C742" s="23">
        <v>9.4</v>
      </c>
      <c r="D742" s="23">
        <v>8.1999999999999993</v>
      </c>
      <c r="E742" s="23">
        <v>10.4</v>
      </c>
      <c r="F742" s="23">
        <v>67.400000000000006</v>
      </c>
      <c r="G742" s="23">
        <v>55.1</v>
      </c>
      <c r="H742" s="23">
        <v>77.7</v>
      </c>
      <c r="I742" s="23">
        <v>0.6</v>
      </c>
      <c r="J742" s="23">
        <v>0.8</v>
      </c>
      <c r="K742" s="23">
        <v>0.4</v>
      </c>
      <c r="L742" s="23">
        <v>3.9</v>
      </c>
      <c r="M742" s="23">
        <v>3.1</v>
      </c>
      <c r="N742" s="23">
        <v>4.5</v>
      </c>
      <c r="O742" s="23">
        <v>47.4</v>
      </c>
      <c r="P742" s="23">
        <v>41.6</v>
      </c>
      <c r="Q742" s="23">
        <v>52.2</v>
      </c>
      <c r="R742" s="23">
        <v>12.6</v>
      </c>
      <c r="S742" s="23">
        <v>17</v>
      </c>
      <c r="T742" s="23">
        <v>8.8000000000000007</v>
      </c>
      <c r="U742" s="23">
        <v>10.5</v>
      </c>
      <c r="V742" s="23">
        <v>4.3</v>
      </c>
      <c r="W742" s="23">
        <v>15.8</v>
      </c>
      <c r="X742" s="23">
        <v>1.8</v>
      </c>
      <c r="Y742" s="23">
        <v>0.6</v>
      </c>
      <c r="Z742" s="23">
        <v>2.8</v>
      </c>
      <c r="AA742" s="23">
        <v>0.2</v>
      </c>
      <c r="AB742" s="23">
        <v>0.2</v>
      </c>
      <c r="AC742" s="23">
        <v>0.2</v>
      </c>
      <c r="AD742" s="23">
        <v>29.9</v>
      </c>
      <c r="AE742" s="23">
        <v>16.5</v>
      </c>
      <c r="AF742" s="23">
        <v>41.1</v>
      </c>
      <c r="AG742" s="23">
        <v>15.6</v>
      </c>
      <c r="AH742" s="23">
        <v>13.1</v>
      </c>
      <c r="AI742" s="23">
        <v>17.7</v>
      </c>
      <c r="AJ742" s="23">
        <v>2.7</v>
      </c>
      <c r="AK742" s="23">
        <v>0.5</v>
      </c>
      <c r="AL742" s="23">
        <v>4.5</v>
      </c>
      <c r="AM742" s="23">
        <v>5.7</v>
      </c>
      <c r="AN742" s="23">
        <v>6.8</v>
      </c>
      <c r="AO742" s="23">
        <v>4.7</v>
      </c>
      <c r="AP742" s="23">
        <v>1.1000000000000001</v>
      </c>
      <c r="AQ742" s="23">
        <v>0.5</v>
      </c>
      <c r="AR742" s="23">
        <v>1.6</v>
      </c>
      <c r="AS742" s="23">
        <v>92.8</v>
      </c>
      <c r="AT742" s="23">
        <v>89.3</v>
      </c>
      <c r="AU742" s="23">
        <v>95.8</v>
      </c>
    </row>
    <row r="743" spans="1:47" ht="15" x14ac:dyDescent="0.35">
      <c r="A743" s="13" t="s">
        <v>1859</v>
      </c>
      <c r="B743" s="45" t="s">
        <v>709</v>
      </c>
      <c r="C743" s="23">
        <v>14.3</v>
      </c>
      <c r="D743" s="23">
        <v>10.8</v>
      </c>
      <c r="E743" s="23">
        <v>15.8</v>
      </c>
      <c r="F743" s="23">
        <v>75.900000000000006</v>
      </c>
      <c r="G743" s="23">
        <v>58.6</v>
      </c>
      <c r="H743" s="23">
        <v>83.2</v>
      </c>
      <c r="I743" s="23">
        <v>1.1000000000000001</v>
      </c>
      <c r="J743" s="23">
        <v>1.1000000000000001</v>
      </c>
      <c r="K743" s="23">
        <v>1.1000000000000001</v>
      </c>
      <c r="L743" s="23">
        <v>1.5</v>
      </c>
      <c r="M743" s="23">
        <v>2.4</v>
      </c>
      <c r="N743" s="23">
        <v>1.1000000000000001</v>
      </c>
      <c r="O743" s="23">
        <v>47.8</v>
      </c>
      <c r="P743" s="23">
        <v>49</v>
      </c>
      <c r="Q743" s="23">
        <v>47.3</v>
      </c>
      <c r="R743" s="23">
        <v>19.3</v>
      </c>
      <c r="S743" s="23">
        <v>30.5</v>
      </c>
      <c r="T743" s="23">
        <v>14.6</v>
      </c>
      <c r="U743" s="23">
        <v>23.6</v>
      </c>
      <c r="V743" s="23">
        <v>6.8</v>
      </c>
      <c r="W743" s="23">
        <v>30.7</v>
      </c>
      <c r="X743" s="23">
        <v>4.0999999999999996</v>
      </c>
      <c r="Y743" s="23">
        <v>2.8</v>
      </c>
      <c r="Z743" s="23">
        <v>4.7</v>
      </c>
      <c r="AA743" s="23">
        <v>0.9</v>
      </c>
      <c r="AB743" s="23">
        <v>3</v>
      </c>
      <c r="AC743" s="23">
        <v>0</v>
      </c>
      <c r="AD743" s="23">
        <v>55.4</v>
      </c>
      <c r="AE743" s="23">
        <v>27.6</v>
      </c>
      <c r="AF743" s="23">
        <v>67.099999999999994</v>
      </c>
      <c r="AG743" s="23">
        <v>12.9</v>
      </c>
      <c r="AH743" s="23">
        <v>8.5</v>
      </c>
      <c r="AI743" s="23">
        <v>14.8</v>
      </c>
      <c r="AJ743" s="23">
        <v>10.5</v>
      </c>
      <c r="AK743" s="23">
        <v>3.8</v>
      </c>
      <c r="AL743" s="23">
        <v>13.3</v>
      </c>
      <c r="AM743" s="23">
        <v>6.5</v>
      </c>
      <c r="AN743" s="23">
        <v>8.1</v>
      </c>
      <c r="AO743" s="23">
        <v>5.8</v>
      </c>
      <c r="AP743" s="23">
        <v>1.4</v>
      </c>
      <c r="AQ743" s="23">
        <v>1.8</v>
      </c>
      <c r="AR743" s="23">
        <v>1.3</v>
      </c>
      <c r="AS743" s="23">
        <v>93.6</v>
      </c>
      <c r="AT743" s="23">
        <v>89.9</v>
      </c>
      <c r="AU743" s="23">
        <v>95.2</v>
      </c>
    </row>
    <row r="744" spans="1:47" ht="15" x14ac:dyDescent="0.35">
      <c r="A744" s="13" t="s">
        <v>1860</v>
      </c>
      <c r="B744" s="45" t="s">
        <v>710</v>
      </c>
      <c r="C744" s="23">
        <v>15.3</v>
      </c>
      <c r="D744" s="23">
        <v>10.3</v>
      </c>
      <c r="E744" s="23">
        <v>16.2</v>
      </c>
      <c r="F744" s="23">
        <v>71.099999999999994</v>
      </c>
      <c r="G744" s="23">
        <v>50.7</v>
      </c>
      <c r="H744" s="23">
        <v>74.900000000000006</v>
      </c>
      <c r="I744" s="23">
        <v>1.2</v>
      </c>
      <c r="J744" s="23">
        <v>0.3</v>
      </c>
      <c r="K744" s="23">
        <v>1.4</v>
      </c>
      <c r="L744" s="23">
        <v>4.8</v>
      </c>
      <c r="M744" s="23">
        <v>3.4</v>
      </c>
      <c r="N744" s="23">
        <v>5.0999999999999996</v>
      </c>
      <c r="O744" s="23">
        <v>54.2</v>
      </c>
      <c r="P744" s="23">
        <v>56.8</v>
      </c>
      <c r="Q744" s="23">
        <v>53.7</v>
      </c>
      <c r="R744" s="23">
        <v>8.4</v>
      </c>
      <c r="S744" s="23">
        <v>13</v>
      </c>
      <c r="T744" s="23">
        <v>7.5</v>
      </c>
      <c r="U744" s="23">
        <v>19.399999999999999</v>
      </c>
      <c r="V744" s="23">
        <v>6.9</v>
      </c>
      <c r="W744" s="23">
        <v>21.7</v>
      </c>
      <c r="X744" s="23">
        <v>2.2000000000000002</v>
      </c>
      <c r="Y744" s="23">
        <v>1.3</v>
      </c>
      <c r="Z744" s="23">
        <v>2.2999999999999998</v>
      </c>
      <c r="AA744" s="23">
        <v>0.3</v>
      </c>
      <c r="AB744" s="23">
        <v>0.3</v>
      </c>
      <c r="AC744" s="23">
        <v>0.3</v>
      </c>
      <c r="AD744" s="23">
        <v>28.1</v>
      </c>
      <c r="AE744" s="23">
        <v>13</v>
      </c>
      <c r="AF744" s="23">
        <v>30.9</v>
      </c>
      <c r="AG744" s="23">
        <v>10.3</v>
      </c>
      <c r="AH744" s="23">
        <v>9.3000000000000007</v>
      </c>
      <c r="AI744" s="23">
        <v>10.5</v>
      </c>
      <c r="AJ744" s="23">
        <v>23.3</v>
      </c>
      <c r="AK744" s="23">
        <v>1.1000000000000001</v>
      </c>
      <c r="AL744" s="23">
        <v>27.4</v>
      </c>
      <c r="AM744" s="23">
        <v>9.6</v>
      </c>
      <c r="AN744" s="23">
        <v>10.1</v>
      </c>
      <c r="AO744" s="23">
        <v>9.5</v>
      </c>
      <c r="AP744" s="23">
        <v>0.8</v>
      </c>
      <c r="AQ744" s="23">
        <v>0.3</v>
      </c>
      <c r="AR744" s="23">
        <v>0.9</v>
      </c>
      <c r="AS744" s="23">
        <v>91.2</v>
      </c>
      <c r="AT744" s="23">
        <v>88.1</v>
      </c>
      <c r="AU744" s="23">
        <v>91.8</v>
      </c>
    </row>
    <row r="745" spans="1:47" ht="15" x14ac:dyDescent="0.35">
      <c r="A745" s="13" t="s">
        <v>1861</v>
      </c>
      <c r="B745" s="45" t="s">
        <v>711</v>
      </c>
      <c r="C745" s="23">
        <v>9.6</v>
      </c>
      <c r="D745" s="23">
        <v>5.8</v>
      </c>
      <c r="E745" s="23">
        <v>17.8</v>
      </c>
      <c r="F745" s="23">
        <v>57</v>
      </c>
      <c r="G745" s="23">
        <v>46.5</v>
      </c>
      <c r="H745" s="23">
        <v>79.3</v>
      </c>
      <c r="I745" s="23">
        <v>1.4</v>
      </c>
      <c r="J745" s="23">
        <v>1.2</v>
      </c>
      <c r="K745" s="23">
        <v>1.8</v>
      </c>
      <c r="L745" s="23">
        <v>3.4</v>
      </c>
      <c r="M745" s="23">
        <v>3.5</v>
      </c>
      <c r="N745" s="23">
        <v>3.2</v>
      </c>
      <c r="O745" s="23">
        <v>28.4</v>
      </c>
      <c r="P745" s="23">
        <v>27.7</v>
      </c>
      <c r="Q745" s="23">
        <v>30</v>
      </c>
      <c r="R745" s="23">
        <v>11.7</v>
      </c>
      <c r="S745" s="23">
        <v>12</v>
      </c>
      <c r="T745" s="23">
        <v>11</v>
      </c>
      <c r="U745" s="23">
        <v>13.4</v>
      </c>
      <c r="V745" s="23">
        <v>2</v>
      </c>
      <c r="W745" s="23">
        <v>37.5</v>
      </c>
      <c r="X745" s="23">
        <v>3.5</v>
      </c>
      <c r="Y745" s="23">
        <v>2.5</v>
      </c>
      <c r="Z745" s="23">
        <v>5.5</v>
      </c>
      <c r="AA745" s="23">
        <v>0.4</v>
      </c>
      <c r="AB745" s="23">
        <v>0.4</v>
      </c>
      <c r="AC745" s="23">
        <v>0.3</v>
      </c>
      <c r="AD745" s="23">
        <v>9.1</v>
      </c>
      <c r="AE745" s="23">
        <v>1.6</v>
      </c>
      <c r="AF745" s="23">
        <v>24.9</v>
      </c>
      <c r="AG745" s="23">
        <v>15.3</v>
      </c>
      <c r="AH745" s="23">
        <v>13.8</v>
      </c>
      <c r="AI745" s="23">
        <v>18.5</v>
      </c>
      <c r="AJ745" s="23">
        <v>11.7</v>
      </c>
      <c r="AK745" s="23">
        <v>0.8</v>
      </c>
      <c r="AL745" s="23">
        <v>34.799999999999997</v>
      </c>
      <c r="AM745" s="23">
        <v>11.7</v>
      </c>
      <c r="AN745" s="23">
        <v>12.6</v>
      </c>
      <c r="AO745" s="23">
        <v>9.8000000000000007</v>
      </c>
      <c r="AP745" s="23">
        <v>1.7</v>
      </c>
      <c r="AQ745" s="23">
        <v>1</v>
      </c>
      <c r="AR745" s="23">
        <v>3.3</v>
      </c>
      <c r="AS745" s="23">
        <v>89.8</v>
      </c>
      <c r="AT745" s="23">
        <v>87.9</v>
      </c>
      <c r="AU745" s="23">
        <v>93.9</v>
      </c>
    </row>
    <row r="746" spans="1:47" ht="15" x14ac:dyDescent="0.35">
      <c r="A746" s="13" t="s">
        <v>1862</v>
      </c>
      <c r="B746" s="45" t="s">
        <v>712</v>
      </c>
      <c r="C746" s="23">
        <v>18.100000000000001</v>
      </c>
      <c r="D746" s="23">
        <v>11.2</v>
      </c>
      <c r="E746" s="23">
        <v>23.6</v>
      </c>
      <c r="F746" s="23">
        <v>70.099999999999994</v>
      </c>
      <c r="G746" s="23">
        <v>50.9</v>
      </c>
      <c r="H746" s="23">
        <v>85.5</v>
      </c>
      <c r="I746" s="23">
        <v>0.5</v>
      </c>
      <c r="J746" s="23">
        <v>0.5</v>
      </c>
      <c r="K746" s="23">
        <v>0.5</v>
      </c>
      <c r="L746" s="23">
        <v>2.8</v>
      </c>
      <c r="M746" s="23">
        <v>0.5</v>
      </c>
      <c r="N746" s="23">
        <v>4.5999999999999996</v>
      </c>
      <c r="O746" s="23">
        <v>39.9</v>
      </c>
      <c r="P746" s="23">
        <v>41.2</v>
      </c>
      <c r="Q746" s="23">
        <v>38.9</v>
      </c>
      <c r="R746" s="23">
        <v>9.1999999999999993</v>
      </c>
      <c r="S746" s="23">
        <v>14</v>
      </c>
      <c r="T746" s="23">
        <v>5.4</v>
      </c>
      <c r="U746" s="23">
        <v>3.4</v>
      </c>
      <c r="V746" s="23">
        <v>2</v>
      </c>
      <c r="W746" s="23">
        <v>4.5</v>
      </c>
      <c r="X746" s="23">
        <v>3.4</v>
      </c>
      <c r="Y746" s="23">
        <v>2.5</v>
      </c>
      <c r="Z746" s="23">
        <v>4.0999999999999996</v>
      </c>
      <c r="AA746" s="23">
        <v>0</v>
      </c>
      <c r="AB746" s="23">
        <v>0</v>
      </c>
      <c r="AC746" s="23">
        <v>0</v>
      </c>
      <c r="AD746" s="23">
        <v>23.6</v>
      </c>
      <c r="AE746" s="23">
        <v>5.9</v>
      </c>
      <c r="AF746" s="23">
        <v>37.799999999999997</v>
      </c>
      <c r="AG746" s="23">
        <v>9.9</v>
      </c>
      <c r="AH746" s="23">
        <v>6.5</v>
      </c>
      <c r="AI746" s="23">
        <v>12.6</v>
      </c>
      <c r="AJ746" s="23">
        <v>1.5</v>
      </c>
      <c r="AK746" s="23">
        <v>0.7</v>
      </c>
      <c r="AL746" s="23">
        <v>2.1</v>
      </c>
      <c r="AM746" s="23">
        <v>6.6</v>
      </c>
      <c r="AN746" s="23">
        <v>10.7</v>
      </c>
      <c r="AO746" s="23">
        <v>3.4</v>
      </c>
      <c r="AP746" s="23">
        <v>0.9</v>
      </c>
      <c r="AQ746" s="23">
        <v>0.3</v>
      </c>
      <c r="AR746" s="23">
        <v>1.4</v>
      </c>
      <c r="AS746" s="23">
        <v>92.4</v>
      </c>
      <c r="AT746" s="23">
        <v>88.4</v>
      </c>
      <c r="AU746" s="23">
        <v>95.6</v>
      </c>
    </row>
    <row r="747" spans="1:47" ht="15" x14ac:dyDescent="0.35">
      <c r="A747" s="13" t="s">
        <v>1863</v>
      </c>
      <c r="B747" s="45" t="s">
        <v>713</v>
      </c>
      <c r="C747" s="23">
        <v>21.6</v>
      </c>
      <c r="D747" s="23">
        <v>9.6999999999999993</v>
      </c>
      <c r="E747" s="23">
        <v>24.7</v>
      </c>
      <c r="F747" s="23">
        <v>77</v>
      </c>
      <c r="G747" s="23">
        <v>50.8</v>
      </c>
      <c r="H747" s="23">
        <v>83.8</v>
      </c>
      <c r="I747" s="23">
        <v>0.6</v>
      </c>
      <c r="J747" s="23">
        <v>0.8</v>
      </c>
      <c r="K747" s="23">
        <v>0.6</v>
      </c>
      <c r="L747" s="23">
        <v>4.3</v>
      </c>
      <c r="M747" s="23">
        <v>3.1</v>
      </c>
      <c r="N747" s="23">
        <v>4.5999999999999996</v>
      </c>
      <c r="O747" s="23">
        <v>66.7</v>
      </c>
      <c r="P747" s="23">
        <v>84.9</v>
      </c>
      <c r="Q747" s="23">
        <v>62</v>
      </c>
      <c r="R747" s="23">
        <v>12.5</v>
      </c>
      <c r="S747" s="23">
        <v>23.2</v>
      </c>
      <c r="T747" s="23">
        <v>9.6999999999999993</v>
      </c>
      <c r="U747" s="23">
        <v>60</v>
      </c>
      <c r="V747" s="23">
        <v>15.4</v>
      </c>
      <c r="W747" s="23">
        <v>71.599999999999994</v>
      </c>
      <c r="X747" s="23">
        <v>2.4</v>
      </c>
      <c r="Y747" s="23">
        <v>1.4</v>
      </c>
      <c r="Z747" s="23">
        <v>2.7</v>
      </c>
      <c r="AA747" s="23">
        <v>1.7</v>
      </c>
      <c r="AB747" s="23">
        <v>5.2</v>
      </c>
      <c r="AC747" s="23">
        <v>0.8</v>
      </c>
      <c r="AD747" s="23">
        <v>59.3</v>
      </c>
      <c r="AE747" s="23">
        <v>33.200000000000003</v>
      </c>
      <c r="AF747" s="23">
        <v>66.099999999999994</v>
      </c>
      <c r="AG747" s="23">
        <v>11.6</v>
      </c>
      <c r="AH747" s="23">
        <v>6.9</v>
      </c>
      <c r="AI747" s="23">
        <v>12.8</v>
      </c>
      <c r="AJ747" s="23">
        <v>5.9</v>
      </c>
      <c r="AK747" s="23">
        <v>1.8</v>
      </c>
      <c r="AL747" s="23">
        <v>6.9</v>
      </c>
      <c r="AM747" s="23">
        <v>7.5</v>
      </c>
      <c r="AN747" s="23">
        <v>12.3</v>
      </c>
      <c r="AO747" s="23">
        <v>6.3</v>
      </c>
      <c r="AP747" s="23">
        <v>0.5</v>
      </c>
      <c r="AQ747" s="23">
        <v>0</v>
      </c>
      <c r="AR747" s="23">
        <v>0.6</v>
      </c>
      <c r="AS747" s="23">
        <v>94.1</v>
      </c>
      <c r="AT747" s="23">
        <v>94.8</v>
      </c>
      <c r="AU747" s="23">
        <v>93.9</v>
      </c>
    </row>
    <row r="748" spans="1:47" ht="15" x14ac:dyDescent="0.35">
      <c r="A748" s="13" t="s">
        <v>1864</v>
      </c>
      <c r="B748" s="45" t="s">
        <v>714</v>
      </c>
      <c r="C748" s="23">
        <v>10</v>
      </c>
      <c r="D748" s="23">
        <v>6</v>
      </c>
      <c r="E748" s="23">
        <v>14.7</v>
      </c>
      <c r="F748" s="23">
        <v>67.099999999999994</v>
      </c>
      <c r="G748" s="23">
        <v>55.8</v>
      </c>
      <c r="H748" s="23">
        <v>80.400000000000006</v>
      </c>
      <c r="I748" s="23">
        <v>1.3</v>
      </c>
      <c r="J748" s="23">
        <v>0.7</v>
      </c>
      <c r="K748" s="23">
        <v>1.9</v>
      </c>
      <c r="L748" s="23">
        <v>1.8</v>
      </c>
      <c r="M748" s="23">
        <v>1.8</v>
      </c>
      <c r="N748" s="23">
        <v>1.8</v>
      </c>
      <c r="O748" s="23">
        <v>54.7</v>
      </c>
      <c r="P748" s="23">
        <v>72.599999999999994</v>
      </c>
      <c r="Q748" s="23">
        <v>33.799999999999997</v>
      </c>
      <c r="R748" s="23">
        <v>9.1999999999999993</v>
      </c>
      <c r="S748" s="23">
        <v>11.7</v>
      </c>
      <c r="T748" s="23">
        <v>6.3</v>
      </c>
      <c r="U748" s="23">
        <v>9.5</v>
      </c>
      <c r="V748" s="23">
        <v>2.4</v>
      </c>
      <c r="W748" s="23">
        <v>17.8</v>
      </c>
      <c r="X748" s="23">
        <v>2.6</v>
      </c>
      <c r="Y748" s="23">
        <v>1.7</v>
      </c>
      <c r="Z748" s="23">
        <v>3.5</v>
      </c>
      <c r="AA748" s="23">
        <v>2.8</v>
      </c>
      <c r="AB748" s="23">
        <v>3.7</v>
      </c>
      <c r="AC748" s="23">
        <v>1.7</v>
      </c>
      <c r="AD748" s="23">
        <v>19.100000000000001</v>
      </c>
      <c r="AE748" s="23">
        <v>12.4</v>
      </c>
      <c r="AF748" s="23">
        <v>27</v>
      </c>
      <c r="AG748" s="23">
        <v>15.1</v>
      </c>
      <c r="AH748" s="23">
        <v>15.2</v>
      </c>
      <c r="AI748" s="23">
        <v>15</v>
      </c>
      <c r="AJ748" s="23">
        <v>22.8</v>
      </c>
      <c r="AK748" s="23">
        <v>0.6</v>
      </c>
      <c r="AL748" s="23">
        <v>48.9</v>
      </c>
      <c r="AM748" s="23">
        <v>7.4</v>
      </c>
      <c r="AN748" s="23">
        <v>7.8</v>
      </c>
      <c r="AO748" s="23">
        <v>7</v>
      </c>
      <c r="AP748" s="23">
        <v>0.6</v>
      </c>
      <c r="AQ748" s="23">
        <v>0.4</v>
      </c>
      <c r="AR748" s="23">
        <v>0.8</v>
      </c>
      <c r="AS748" s="23">
        <v>94.5</v>
      </c>
      <c r="AT748" s="23">
        <v>93.8</v>
      </c>
      <c r="AU748" s="23">
        <v>95.2</v>
      </c>
    </row>
    <row r="749" spans="1:47" ht="15" x14ac:dyDescent="0.35">
      <c r="A749" s="13" t="s">
        <v>1865</v>
      </c>
      <c r="B749" s="45" t="s">
        <v>715</v>
      </c>
      <c r="C749" s="23">
        <v>31.2</v>
      </c>
      <c r="D749" s="23">
        <v>30.8</v>
      </c>
      <c r="E749" s="23">
        <v>31.6</v>
      </c>
      <c r="F749" s="23">
        <v>70</v>
      </c>
      <c r="G749" s="23">
        <v>59.4</v>
      </c>
      <c r="H749" s="23">
        <v>80.3</v>
      </c>
      <c r="I749" s="23">
        <v>5.5</v>
      </c>
      <c r="J749" s="23">
        <v>3.3</v>
      </c>
      <c r="K749" s="23">
        <v>7.5</v>
      </c>
      <c r="L749" s="23">
        <v>6.6</v>
      </c>
      <c r="M749" s="23">
        <v>4.0999999999999996</v>
      </c>
      <c r="N749" s="23">
        <v>8.9</v>
      </c>
      <c r="O749" s="23">
        <v>54.3</v>
      </c>
      <c r="P749" s="23">
        <v>54.9</v>
      </c>
      <c r="Q749" s="23">
        <v>53.7</v>
      </c>
      <c r="R749" s="23">
        <v>10.8</v>
      </c>
      <c r="S749" s="23">
        <v>12.7</v>
      </c>
      <c r="T749" s="23">
        <v>8.9</v>
      </c>
      <c r="U749" s="23">
        <v>91.9</v>
      </c>
      <c r="V749" s="23">
        <v>99.9</v>
      </c>
      <c r="W749" s="23">
        <v>84.1</v>
      </c>
      <c r="X749" s="23">
        <v>7.1</v>
      </c>
      <c r="Y749" s="23">
        <v>3.2</v>
      </c>
      <c r="Z749" s="23">
        <v>10.9</v>
      </c>
      <c r="AA749" s="23">
        <v>14.8</v>
      </c>
      <c r="AB749" s="23">
        <v>28.8</v>
      </c>
      <c r="AC749" s="23">
        <v>1.2</v>
      </c>
      <c r="AD749" s="23">
        <v>4.7</v>
      </c>
      <c r="AE749" s="23">
        <v>7.7</v>
      </c>
      <c r="AF749" s="23">
        <v>1.8</v>
      </c>
      <c r="AG749" s="23">
        <v>35.9</v>
      </c>
      <c r="AH749" s="23">
        <v>32.799999999999997</v>
      </c>
      <c r="AI749" s="23">
        <v>38.9</v>
      </c>
      <c r="AJ749" s="23">
        <v>98.4</v>
      </c>
      <c r="AK749" s="23">
        <v>99.9</v>
      </c>
      <c r="AL749" s="23">
        <v>97</v>
      </c>
      <c r="AM749" s="23">
        <v>27.4</v>
      </c>
      <c r="AN749" s="23">
        <v>22.2</v>
      </c>
      <c r="AO749" s="23">
        <v>32.5</v>
      </c>
      <c r="AP749" s="23">
        <v>3</v>
      </c>
      <c r="AQ749" s="23">
        <v>1.2</v>
      </c>
      <c r="AR749" s="23">
        <v>4.8</v>
      </c>
      <c r="AS749" s="23">
        <v>97</v>
      </c>
      <c r="AT749" s="23">
        <v>95.2</v>
      </c>
      <c r="AU749" s="23">
        <v>98.8</v>
      </c>
    </row>
    <row r="750" spans="1:47" ht="15" x14ac:dyDescent="0.35">
      <c r="A750" s="13" t="s">
        <v>1866</v>
      </c>
      <c r="B750" s="45" t="s">
        <v>68</v>
      </c>
      <c r="C750" s="23">
        <v>17.899999999999999</v>
      </c>
      <c r="D750" s="23">
        <v>10.4</v>
      </c>
      <c r="E750" s="23">
        <v>23.3</v>
      </c>
      <c r="F750" s="23">
        <v>67.5</v>
      </c>
      <c r="G750" s="23">
        <v>49.7</v>
      </c>
      <c r="H750" s="23">
        <v>80.2</v>
      </c>
      <c r="I750" s="23">
        <v>1.1000000000000001</v>
      </c>
      <c r="J750" s="23">
        <v>1</v>
      </c>
      <c r="K750" s="23">
        <v>1.2</v>
      </c>
      <c r="L750" s="23">
        <v>3.4</v>
      </c>
      <c r="M750" s="23">
        <v>4.2</v>
      </c>
      <c r="N750" s="23">
        <v>2.8</v>
      </c>
      <c r="O750" s="23">
        <v>52.6</v>
      </c>
      <c r="P750" s="23">
        <v>44.7</v>
      </c>
      <c r="Q750" s="23">
        <v>58.2</v>
      </c>
      <c r="R750" s="23">
        <v>11.1</v>
      </c>
      <c r="S750" s="23">
        <v>15.1</v>
      </c>
      <c r="T750" s="23">
        <v>8.1999999999999993</v>
      </c>
      <c r="U750" s="23">
        <v>49.4</v>
      </c>
      <c r="V750" s="23">
        <v>4.8</v>
      </c>
      <c r="W750" s="23">
        <v>81.400000000000006</v>
      </c>
      <c r="X750" s="23">
        <v>3.9</v>
      </c>
      <c r="Y750" s="23">
        <v>2.2999999999999998</v>
      </c>
      <c r="Z750" s="23">
        <v>5</v>
      </c>
      <c r="AA750" s="23">
        <v>1.6</v>
      </c>
      <c r="AB750" s="23">
        <v>1.9</v>
      </c>
      <c r="AC750" s="23">
        <v>1.3</v>
      </c>
      <c r="AD750" s="23">
        <v>36.9</v>
      </c>
      <c r="AE750" s="23">
        <v>6.3</v>
      </c>
      <c r="AF750" s="23">
        <v>58.9</v>
      </c>
      <c r="AG750" s="23">
        <v>13</v>
      </c>
      <c r="AH750" s="23">
        <v>12.4</v>
      </c>
      <c r="AI750" s="23">
        <v>13.5</v>
      </c>
      <c r="AJ750" s="23">
        <v>39.700000000000003</v>
      </c>
      <c r="AK750" s="23">
        <v>2.9</v>
      </c>
      <c r="AL750" s="23">
        <v>66</v>
      </c>
      <c r="AM750" s="23">
        <v>9.1</v>
      </c>
      <c r="AN750" s="23">
        <v>10.6</v>
      </c>
      <c r="AO750" s="23">
        <v>8.1</v>
      </c>
      <c r="AP750" s="23">
        <v>1.1000000000000001</v>
      </c>
      <c r="AQ750" s="23">
        <v>0.5</v>
      </c>
      <c r="AR750" s="23">
        <v>1.5</v>
      </c>
      <c r="AS750" s="23">
        <v>93.4</v>
      </c>
      <c r="AT750" s="23">
        <v>88.8</v>
      </c>
      <c r="AU750" s="23">
        <v>96.7</v>
      </c>
    </row>
    <row r="751" spans="1:47" ht="15" x14ac:dyDescent="0.35">
      <c r="A751" s="13" t="s">
        <v>1867</v>
      </c>
      <c r="B751" s="45" t="s">
        <v>716</v>
      </c>
      <c r="C751" s="23">
        <v>22</v>
      </c>
      <c r="D751" s="23">
        <v>14.7</v>
      </c>
      <c r="E751" s="23">
        <v>25.4</v>
      </c>
      <c r="F751" s="23">
        <v>79.099999999999994</v>
      </c>
      <c r="G751" s="23">
        <v>59.9</v>
      </c>
      <c r="H751" s="23">
        <v>88.2</v>
      </c>
      <c r="I751" s="23">
        <v>1.1000000000000001</v>
      </c>
      <c r="J751" s="23">
        <v>1.8</v>
      </c>
      <c r="K751" s="23">
        <v>0.7</v>
      </c>
      <c r="L751" s="23">
        <v>5.5</v>
      </c>
      <c r="M751" s="23">
        <v>3.7</v>
      </c>
      <c r="N751" s="23">
        <v>6.3</v>
      </c>
      <c r="O751" s="23">
        <v>46.5</v>
      </c>
      <c r="P751" s="23">
        <v>51.8</v>
      </c>
      <c r="Q751" s="23">
        <v>44</v>
      </c>
      <c r="R751" s="23">
        <v>10.6</v>
      </c>
      <c r="S751" s="23">
        <v>17.3</v>
      </c>
      <c r="T751" s="23">
        <v>7.5</v>
      </c>
      <c r="U751" s="23">
        <v>21.3</v>
      </c>
      <c r="V751" s="23">
        <v>11.5</v>
      </c>
      <c r="W751" s="23">
        <v>25.9</v>
      </c>
      <c r="X751" s="23">
        <v>5.9</v>
      </c>
      <c r="Y751" s="23">
        <v>3.3</v>
      </c>
      <c r="Z751" s="23">
        <v>7.1</v>
      </c>
      <c r="AA751" s="23">
        <v>2.2000000000000002</v>
      </c>
      <c r="AB751" s="23">
        <v>1.7</v>
      </c>
      <c r="AC751" s="23">
        <v>2.2999999999999998</v>
      </c>
      <c r="AD751" s="23">
        <v>43.1</v>
      </c>
      <c r="AE751" s="23">
        <v>15.7</v>
      </c>
      <c r="AF751" s="23">
        <v>56.2</v>
      </c>
      <c r="AG751" s="23">
        <v>21</v>
      </c>
      <c r="AH751" s="23">
        <v>19.100000000000001</v>
      </c>
      <c r="AI751" s="23">
        <v>21.9</v>
      </c>
      <c r="AJ751" s="23">
        <v>38.9</v>
      </c>
      <c r="AK751" s="23">
        <v>4</v>
      </c>
      <c r="AL751" s="23">
        <v>55.5</v>
      </c>
      <c r="AM751" s="23">
        <v>9.5</v>
      </c>
      <c r="AN751" s="23">
        <v>11.5</v>
      </c>
      <c r="AO751" s="23">
        <v>8.6</v>
      </c>
      <c r="AP751" s="23">
        <v>3.2</v>
      </c>
      <c r="AQ751" s="23">
        <v>1.2</v>
      </c>
      <c r="AR751" s="23">
        <v>4.2</v>
      </c>
      <c r="AS751" s="23">
        <v>95.1</v>
      </c>
      <c r="AT751" s="23">
        <v>91.1</v>
      </c>
      <c r="AU751" s="23">
        <v>97</v>
      </c>
    </row>
    <row r="752" spans="1:47" ht="15" x14ac:dyDescent="0.35">
      <c r="A752" s="13" t="s">
        <v>1868</v>
      </c>
      <c r="B752" s="45" t="s">
        <v>717</v>
      </c>
      <c r="C752" s="23">
        <v>17.899999999999999</v>
      </c>
      <c r="D752" s="23">
        <v>9.6999999999999993</v>
      </c>
      <c r="E752" s="23">
        <v>20.5</v>
      </c>
      <c r="F752" s="23">
        <v>76.7</v>
      </c>
      <c r="G752" s="23">
        <v>51.9</v>
      </c>
      <c r="H752" s="23">
        <v>84.5</v>
      </c>
      <c r="I752" s="23">
        <v>0.5</v>
      </c>
      <c r="J752" s="23">
        <v>0.6</v>
      </c>
      <c r="K752" s="23">
        <v>0.5</v>
      </c>
      <c r="L752" s="23">
        <v>6</v>
      </c>
      <c r="M752" s="23">
        <v>3.4</v>
      </c>
      <c r="N752" s="23">
        <v>6.8</v>
      </c>
      <c r="O752" s="23">
        <v>35.5</v>
      </c>
      <c r="P752" s="23">
        <v>31.8</v>
      </c>
      <c r="Q752" s="23">
        <v>36.6</v>
      </c>
      <c r="R752" s="23">
        <v>8.6999999999999993</v>
      </c>
      <c r="S752" s="23">
        <v>11.8</v>
      </c>
      <c r="T752" s="23">
        <v>7.7</v>
      </c>
      <c r="U752" s="23">
        <v>14.1</v>
      </c>
      <c r="V752" s="23">
        <v>5.7</v>
      </c>
      <c r="W752" s="23">
        <v>16.7</v>
      </c>
      <c r="X752" s="23">
        <v>3.1</v>
      </c>
      <c r="Y752" s="23">
        <v>0.8</v>
      </c>
      <c r="Z752" s="23">
        <v>3.9</v>
      </c>
      <c r="AA752" s="23">
        <v>0.3</v>
      </c>
      <c r="AB752" s="23">
        <v>0.2</v>
      </c>
      <c r="AC752" s="23">
        <v>0.3</v>
      </c>
      <c r="AD752" s="23">
        <v>14.6</v>
      </c>
      <c r="AE752" s="23">
        <v>1.3</v>
      </c>
      <c r="AF752" s="23">
        <v>18.8</v>
      </c>
      <c r="AG752" s="23">
        <v>14.1</v>
      </c>
      <c r="AH752" s="23">
        <v>10</v>
      </c>
      <c r="AI752" s="23">
        <v>15.4</v>
      </c>
      <c r="AJ752" s="23">
        <v>9.1999999999999993</v>
      </c>
      <c r="AK752" s="23">
        <v>1.3</v>
      </c>
      <c r="AL752" s="23">
        <v>11.7</v>
      </c>
      <c r="AM752" s="23">
        <v>5.5</v>
      </c>
      <c r="AN752" s="23">
        <v>8.4</v>
      </c>
      <c r="AO752" s="23">
        <v>4.5999999999999996</v>
      </c>
      <c r="AP752" s="23">
        <v>2.2000000000000002</v>
      </c>
      <c r="AQ752" s="23">
        <v>0.6</v>
      </c>
      <c r="AR752" s="23">
        <v>2.7</v>
      </c>
      <c r="AS752" s="23">
        <v>91.4</v>
      </c>
      <c r="AT752" s="23">
        <v>81.8</v>
      </c>
      <c r="AU752" s="23">
        <v>94.4</v>
      </c>
    </row>
    <row r="753" spans="1:47" ht="15" x14ac:dyDescent="0.35">
      <c r="A753" s="13" t="s">
        <v>1869</v>
      </c>
      <c r="B753" s="45" t="s">
        <v>718</v>
      </c>
      <c r="C753" s="23">
        <v>16</v>
      </c>
      <c r="D753" s="23">
        <v>10.6</v>
      </c>
      <c r="E753" s="23">
        <v>20.9</v>
      </c>
      <c r="F753" s="23">
        <v>76.3</v>
      </c>
      <c r="G753" s="23">
        <v>63.5</v>
      </c>
      <c r="H753" s="23">
        <v>87.8</v>
      </c>
      <c r="I753" s="23">
        <v>0.9</v>
      </c>
      <c r="J753" s="23">
        <v>0.5</v>
      </c>
      <c r="K753" s="23">
        <v>1.3</v>
      </c>
      <c r="L753" s="23">
        <v>13.4</v>
      </c>
      <c r="M753" s="23">
        <v>12</v>
      </c>
      <c r="N753" s="23">
        <v>14.6</v>
      </c>
      <c r="O753" s="23">
        <v>48</v>
      </c>
      <c r="P753" s="23">
        <v>39</v>
      </c>
      <c r="Q753" s="23">
        <v>56</v>
      </c>
      <c r="R753" s="23">
        <v>10.9</v>
      </c>
      <c r="S753" s="23">
        <v>14.4</v>
      </c>
      <c r="T753" s="23">
        <v>7.8</v>
      </c>
      <c r="U753" s="23">
        <v>9</v>
      </c>
      <c r="V753" s="23">
        <v>1.5</v>
      </c>
      <c r="W753" s="23">
        <v>15.7</v>
      </c>
      <c r="X753" s="23">
        <v>3.1</v>
      </c>
      <c r="Y753" s="23">
        <v>2.2000000000000002</v>
      </c>
      <c r="Z753" s="23">
        <v>3.9</v>
      </c>
      <c r="AA753" s="23">
        <v>2.2999999999999998</v>
      </c>
      <c r="AB753" s="23">
        <v>3</v>
      </c>
      <c r="AC753" s="23">
        <v>1.7</v>
      </c>
      <c r="AD753" s="23">
        <v>31.8</v>
      </c>
      <c r="AE753" s="23">
        <v>4.3</v>
      </c>
      <c r="AF753" s="23">
        <v>56.4</v>
      </c>
      <c r="AG753" s="23">
        <v>15.6</v>
      </c>
      <c r="AH753" s="23">
        <v>18.7</v>
      </c>
      <c r="AI753" s="23">
        <v>12.9</v>
      </c>
      <c r="AJ753" s="23">
        <v>14.7</v>
      </c>
      <c r="AK753" s="23">
        <v>0.8</v>
      </c>
      <c r="AL753" s="23">
        <v>27.1</v>
      </c>
      <c r="AM753" s="23">
        <v>8.1</v>
      </c>
      <c r="AN753" s="23">
        <v>10.1</v>
      </c>
      <c r="AO753" s="23">
        <v>6.3</v>
      </c>
      <c r="AP753" s="23">
        <v>1.1000000000000001</v>
      </c>
      <c r="AQ753" s="23">
        <v>1.5</v>
      </c>
      <c r="AR753" s="23">
        <v>0.7</v>
      </c>
      <c r="AS753" s="23">
        <v>93.8</v>
      </c>
      <c r="AT753" s="23">
        <v>90.5</v>
      </c>
      <c r="AU753" s="23">
        <v>96.7</v>
      </c>
    </row>
    <row r="754" spans="1:47" ht="15" x14ac:dyDescent="0.35">
      <c r="A754" s="13" t="s">
        <v>1870</v>
      </c>
      <c r="B754" s="45" t="s">
        <v>719</v>
      </c>
      <c r="C754" s="23">
        <v>34.5</v>
      </c>
      <c r="D754" s="23">
        <v>22.3</v>
      </c>
      <c r="E754" s="23">
        <v>42.6</v>
      </c>
      <c r="F754" s="23">
        <v>82.3</v>
      </c>
      <c r="G754" s="23">
        <v>68.5</v>
      </c>
      <c r="H754" s="23">
        <v>91.4</v>
      </c>
      <c r="I754" s="23">
        <v>10</v>
      </c>
      <c r="J754" s="23">
        <v>6.4</v>
      </c>
      <c r="K754" s="23">
        <v>12.3</v>
      </c>
      <c r="L754" s="23">
        <v>7.6</v>
      </c>
      <c r="M754" s="23">
        <v>5.7</v>
      </c>
      <c r="N754" s="23">
        <v>8.8000000000000007</v>
      </c>
      <c r="O754" s="23">
        <v>69.7</v>
      </c>
      <c r="P754" s="23">
        <v>60.2</v>
      </c>
      <c r="Q754" s="23">
        <v>75.8</v>
      </c>
      <c r="R754" s="23">
        <v>18.399999999999999</v>
      </c>
      <c r="S754" s="23">
        <v>21.9</v>
      </c>
      <c r="T754" s="23">
        <v>16.100000000000001</v>
      </c>
      <c r="U754" s="23">
        <v>82.7</v>
      </c>
      <c r="V754" s="23">
        <v>88.4</v>
      </c>
      <c r="W754" s="23">
        <v>79</v>
      </c>
      <c r="X754" s="23">
        <v>19.899999999999999</v>
      </c>
      <c r="Y754" s="23">
        <v>11.8</v>
      </c>
      <c r="Z754" s="23">
        <v>25.2</v>
      </c>
      <c r="AA754" s="23">
        <v>23.7</v>
      </c>
      <c r="AB754" s="23">
        <v>55.6</v>
      </c>
      <c r="AC754" s="23">
        <v>2.8</v>
      </c>
      <c r="AD754" s="23">
        <v>5.0999999999999996</v>
      </c>
      <c r="AE754" s="23">
        <v>5.0999999999999996</v>
      </c>
      <c r="AF754" s="23">
        <v>5.0999999999999996</v>
      </c>
      <c r="AG754" s="23">
        <v>53.3</v>
      </c>
      <c r="AH754" s="23">
        <v>48.5</v>
      </c>
      <c r="AI754" s="23">
        <v>56.5</v>
      </c>
      <c r="AJ754" s="23">
        <v>95.9</v>
      </c>
      <c r="AK754" s="23">
        <v>95.3</v>
      </c>
      <c r="AL754" s="23">
        <v>96.4</v>
      </c>
      <c r="AM754" s="23">
        <v>27</v>
      </c>
      <c r="AN754" s="23">
        <v>23.4</v>
      </c>
      <c r="AO754" s="23">
        <v>29.3</v>
      </c>
      <c r="AP754" s="23">
        <v>4.4000000000000004</v>
      </c>
      <c r="AQ754" s="23">
        <v>2.8</v>
      </c>
      <c r="AR754" s="23">
        <v>5.5</v>
      </c>
      <c r="AS754" s="23">
        <v>98.6</v>
      </c>
      <c r="AT754" s="23">
        <v>98.2</v>
      </c>
      <c r="AU754" s="23">
        <v>98.9</v>
      </c>
    </row>
    <row r="755" spans="1:47" ht="15" x14ac:dyDescent="0.35">
      <c r="A755" s="13" t="s">
        <v>1871</v>
      </c>
      <c r="B755" s="45" t="s">
        <v>720</v>
      </c>
      <c r="C755" s="23">
        <v>14.8</v>
      </c>
      <c r="D755" s="23">
        <v>9.5</v>
      </c>
      <c r="E755" s="23">
        <v>15.7</v>
      </c>
      <c r="F755" s="23">
        <v>70</v>
      </c>
      <c r="G755" s="23">
        <v>54</v>
      </c>
      <c r="H755" s="23">
        <v>72.8</v>
      </c>
      <c r="I755" s="23">
        <v>1.3</v>
      </c>
      <c r="J755" s="23">
        <v>1.2</v>
      </c>
      <c r="K755" s="23">
        <v>1.3</v>
      </c>
      <c r="L755" s="23">
        <v>1.7</v>
      </c>
      <c r="M755" s="23">
        <v>2.2000000000000002</v>
      </c>
      <c r="N755" s="23">
        <v>1.6</v>
      </c>
      <c r="O755" s="23">
        <v>42.8</v>
      </c>
      <c r="P755" s="23">
        <v>32.799999999999997</v>
      </c>
      <c r="Q755" s="23">
        <v>44.5</v>
      </c>
      <c r="R755" s="23">
        <v>7</v>
      </c>
      <c r="S755" s="23">
        <v>12.2</v>
      </c>
      <c r="T755" s="23">
        <v>6.2</v>
      </c>
      <c r="U755" s="23">
        <v>51.4</v>
      </c>
      <c r="V755" s="23">
        <v>11</v>
      </c>
      <c r="W755" s="23">
        <v>58.4</v>
      </c>
      <c r="X755" s="23">
        <v>3.4</v>
      </c>
      <c r="Y755" s="23">
        <v>3.9</v>
      </c>
      <c r="Z755" s="23">
        <v>3.3</v>
      </c>
      <c r="AA755" s="23">
        <v>1</v>
      </c>
      <c r="AB755" s="23">
        <v>3.7</v>
      </c>
      <c r="AC755" s="23">
        <v>0.5</v>
      </c>
      <c r="AD755" s="23">
        <v>5.6</v>
      </c>
      <c r="AE755" s="23">
        <v>1.2</v>
      </c>
      <c r="AF755" s="23">
        <v>6.3</v>
      </c>
      <c r="AG755" s="23">
        <v>14.7</v>
      </c>
      <c r="AH755" s="23">
        <v>8.8000000000000007</v>
      </c>
      <c r="AI755" s="23">
        <v>15.8</v>
      </c>
      <c r="AJ755" s="23">
        <v>21.7</v>
      </c>
      <c r="AK755" s="23">
        <v>4.9000000000000004</v>
      </c>
      <c r="AL755" s="23">
        <v>24.6</v>
      </c>
      <c r="AM755" s="23">
        <v>9</v>
      </c>
      <c r="AN755" s="23">
        <v>13.2</v>
      </c>
      <c r="AO755" s="23">
        <v>8.3000000000000007</v>
      </c>
      <c r="AP755" s="23">
        <v>0.8</v>
      </c>
      <c r="AQ755" s="23">
        <v>0.7</v>
      </c>
      <c r="AR755" s="23">
        <v>0.8</v>
      </c>
      <c r="AS755" s="23">
        <v>90.1</v>
      </c>
      <c r="AT755" s="23">
        <v>84.8</v>
      </c>
      <c r="AU755" s="23">
        <v>91</v>
      </c>
    </row>
    <row r="756" spans="1:47" ht="15" x14ac:dyDescent="0.35">
      <c r="A756" s="13" t="s">
        <v>1872</v>
      </c>
      <c r="B756" s="45" t="s">
        <v>503</v>
      </c>
      <c r="C756" s="23">
        <v>23.5</v>
      </c>
      <c r="D756" s="23">
        <v>20.7</v>
      </c>
      <c r="E756" s="23">
        <v>25.9</v>
      </c>
      <c r="F756" s="23">
        <v>65.599999999999994</v>
      </c>
      <c r="G756" s="23">
        <v>53.5</v>
      </c>
      <c r="H756" s="23">
        <v>76.400000000000006</v>
      </c>
      <c r="I756" s="23">
        <v>7.7</v>
      </c>
      <c r="J756" s="23">
        <v>5.0999999999999996</v>
      </c>
      <c r="K756" s="23">
        <v>10.1</v>
      </c>
      <c r="L756" s="23">
        <v>3.8</v>
      </c>
      <c r="M756" s="23">
        <v>6.6</v>
      </c>
      <c r="N756" s="23">
        <v>1.4</v>
      </c>
      <c r="O756" s="23">
        <v>43.5</v>
      </c>
      <c r="P756" s="23">
        <v>43.8</v>
      </c>
      <c r="Q756" s="23">
        <v>43.4</v>
      </c>
      <c r="R756" s="23">
        <v>4.5999999999999996</v>
      </c>
      <c r="S756" s="23">
        <v>5</v>
      </c>
      <c r="T756" s="23">
        <v>4.0999999999999996</v>
      </c>
      <c r="U756" s="23">
        <v>98</v>
      </c>
      <c r="V756" s="23">
        <v>98.5</v>
      </c>
      <c r="W756" s="23">
        <v>97.6</v>
      </c>
      <c r="X756" s="23">
        <v>6.6</v>
      </c>
      <c r="Y756" s="23">
        <v>4.7</v>
      </c>
      <c r="Z756" s="23">
        <v>8.3000000000000007</v>
      </c>
      <c r="AA756" s="23">
        <v>42.7</v>
      </c>
      <c r="AB756" s="23">
        <v>90.6</v>
      </c>
      <c r="AC756" s="23">
        <v>0.1</v>
      </c>
      <c r="AD756" s="23">
        <v>1.1000000000000001</v>
      </c>
      <c r="AE756" s="23">
        <v>0.4</v>
      </c>
      <c r="AF756" s="23">
        <v>1.7</v>
      </c>
      <c r="AG756" s="23">
        <v>29</v>
      </c>
      <c r="AH756" s="23">
        <v>26.6</v>
      </c>
      <c r="AI756" s="23">
        <v>31.1</v>
      </c>
      <c r="AJ756" s="23">
        <v>96.3</v>
      </c>
      <c r="AK756" s="23">
        <v>98.5</v>
      </c>
      <c r="AL756" s="23">
        <v>94.4</v>
      </c>
      <c r="AM756" s="23">
        <v>35.6</v>
      </c>
      <c r="AN756" s="23">
        <v>37</v>
      </c>
      <c r="AO756" s="23">
        <v>34.299999999999997</v>
      </c>
      <c r="AP756" s="23">
        <v>3.9</v>
      </c>
      <c r="AQ756" s="23">
        <v>2.9</v>
      </c>
      <c r="AR756" s="23">
        <v>4.8</v>
      </c>
      <c r="AS756" s="23">
        <v>95.4</v>
      </c>
      <c r="AT756" s="23">
        <v>93</v>
      </c>
      <c r="AU756" s="23">
        <v>97.6</v>
      </c>
    </row>
    <row r="757" spans="1:47" ht="15" x14ac:dyDescent="0.35">
      <c r="A757" s="13" t="s">
        <v>1873</v>
      </c>
      <c r="B757" s="45" t="s">
        <v>75</v>
      </c>
      <c r="C757" s="23">
        <v>11.2</v>
      </c>
      <c r="D757" s="23">
        <v>11.7</v>
      </c>
      <c r="E757" s="23">
        <v>10.3</v>
      </c>
      <c r="F757" s="23">
        <v>71.2</v>
      </c>
      <c r="G757" s="23">
        <v>65.3</v>
      </c>
      <c r="H757" s="23">
        <v>82</v>
      </c>
      <c r="I757" s="23">
        <v>1.2</v>
      </c>
      <c r="J757" s="23">
        <v>1</v>
      </c>
      <c r="K757" s="23">
        <v>1.5</v>
      </c>
      <c r="L757" s="23">
        <v>1.4</v>
      </c>
      <c r="M757" s="23">
        <v>1.7</v>
      </c>
      <c r="N757" s="23">
        <v>1</v>
      </c>
      <c r="O757" s="23">
        <v>47.9</v>
      </c>
      <c r="P757" s="23">
        <v>48.2</v>
      </c>
      <c r="Q757" s="23">
        <v>47.2</v>
      </c>
      <c r="R757" s="23">
        <v>19</v>
      </c>
      <c r="S757" s="23">
        <v>21.5</v>
      </c>
      <c r="T757" s="23">
        <v>14.3</v>
      </c>
      <c r="U757" s="23">
        <v>36.299999999999997</v>
      </c>
      <c r="V757" s="23">
        <v>9.6</v>
      </c>
      <c r="W757" s="23">
        <v>84.3</v>
      </c>
      <c r="X757" s="23">
        <v>1.7</v>
      </c>
      <c r="Y757" s="23">
        <v>1.4</v>
      </c>
      <c r="Z757" s="23">
        <v>2.2999999999999998</v>
      </c>
      <c r="AA757" s="23">
        <v>1.7</v>
      </c>
      <c r="AB757" s="23">
        <v>2.5</v>
      </c>
      <c r="AC757" s="23">
        <v>0.2</v>
      </c>
      <c r="AD757" s="23">
        <v>16</v>
      </c>
      <c r="AE757" s="23">
        <v>11.6</v>
      </c>
      <c r="AF757" s="23">
        <v>24</v>
      </c>
      <c r="AG757" s="23">
        <v>18.2</v>
      </c>
      <c r="AH757" s="23">
        <v>18</v>
      </c>
      <c r="AI757" s="23">
        <v>18.600000000000001</v>
      </c>
      <c r="AJ757" s="23">
        <v>3.6</v>
      </c>
      <c r="AK757" s="23">
        <v>1.6</v>
      </c>
      <c r="AL757" s="23">
        <v>7.2</v>
      </c>
      <c r="AM757" s="23">
        <v>9.6999999999999993</v>
      </c>
      <c r="AN757" s="23">
        <v>9.8000000000000007</v>
      </c>
      <c r="AO757" s="23">
        <v>9.6999999999999993</v>
      </c>
      <c r="AP757" s="23">
        <v>0.6</v>
      </c>
      <c r="AQ757" s="23">
        <v>0.5</v>
      </c>
      <c r="AR757" s="23">
        <v>0.6</v>
      </c>
      <c r="AS757" s="23">
        <v>90.1</v>
      </c>
      <c r="AT757" s="23">
        <v>89.8</v>
      </c>
      <c r="AU757" s="23">
        <v>90.5</v>
      </c>
    </row>
    <row r="758" spans="1:47" ht="15" x14ac:dyDescent="0.35">
      <c r="A758" s="13" t="s">
        <v>1874</v>
      </c>
      <c r="B758" s="45" t="s">
        <v>721</v>
      </c>
      <c r="C758" s="23">
        <v>27.4</v>
      </c>
      <c r="D758" s="23">
        <v>21.9</v>
      </c>
      <c r="E758" s="23">
        <v>32.4</v>
      </c>
      <c r="F758" s="23">
        <v>74.099999999999994</v>
      </c>
      <c r="G758" s="23">
        <v>63.4</v>
      </c>
      <c r="H758" s="23">
        <v>83.7</v>
      </c>
      <c r="I758" s="23">
        <v>8.1</v>
      </c>
      <c r="J758" s="23">
        <v>6.1</v>
      </c>
      <c r="K758" s="23">
        <v>9.9</v>
      </c>
      <c r="L758" s="23">
        <v>5.9</v>
      </c>
      <c r="M758" s="23">
        <v>7.7</v>
      </c>
      <c r="N758" s="23">
        <v>4.4000000000000004</v>
      </c>
      <c r="O758" s="23">
        <v>52.2</v>
      </c>
      <c r="P758" s="23">
        <v>47.5</v>
      </c>
      <c r="Q758" s="23">
        <v>56.5</v>
      </c>
      <c r="R758" s="23">
        <v>13.7</v>
      </c>
      <c r="S758" s="23">
        <v>14.8</v>
      </c>
      <c r="T758" s="23">
        <v>12.7</v>
      </c>
      <c r="U758" s="23">
        <v>95</v>
      </c>
      <c r="V758" s="23">
        <v>96</v>
      </c>
      <c r="W758" s="23">
        <v>94</v>
      </c>
      <c r="X758" s="23">
        <v>10.5</v>
      </c>
      <c r="Y758" s="23">
        <v>9.8000000000000007</v>
      </c>
      <c r="Z758" s="23">
        <v>11.2</v>
      </c>
      <c r="AA758" s="23">
        <v>40.700000000000003</v>
      </c>
      <c r="AB758" s="23">
        <v>83.7</v>
      </c>
      <c r="AC758" s="23">
        <v>1.5</v>
      </c>
      <c r="AD758" s="23">
        <v>3.8</v>
      </c>
      <c r="AE758" s="23">
        <v>0.5</v>
      </c>
      <c r="AF758" s="23">
        <v>6.8</v>
      </c>
      <c r="AG758" s="23">
        <v>40</v>
      </c>
      <c r="AH758" s="23">
        <v>38.4</v>
      </c>
      <c r="AI758" s="23">
        <v>41.6</v>
      </c>
      <c r="AJ758" s="23">
        <v>90.4</v>
      </c>
      <c r="AK758" s="23">
        <v>83.7</v>
      </c>
      <c r="AL758" s="23">
        <v>96.4</v>
      </c>
      <c r="AM758" s="23">
        <v>25.8</v>
      </c>
      <c r="AN758" s="23">
        <v>22</v>
      </c>
      <c r="AO758" s="23">
        <v>29.2</v>
      </c>
      <c r="AP758" s="23">
        <v>4.2</v>
      </c>
      <c r="AQ758" s="23">
        <v>3.5</v>
      </c>
      <c r="AR758" s="23">
        <v>4.8</v>
      </c>
      <c r="AS758" s="23">
        <v>96.9</v>
      </c>
      <c r="AT758" s="23">
        <v>95.7</v>
      </c>
      <c r="AU758" s="23">
        <v>97.9</v>
      </c>
    </row>
    <row r="759" spans="1:47" ht="15" x14ac:dyDescent="0.35">
      <c r="A759" s="13" t="s">
        <v>1875</v>
      </c>
      <c r="B759" s="45" t="s">
        <v>722</v>
      </c>
      <c r="C759" s="23">
        <v>11.8</v>
      </c>
      <c r="D759" s="23">
        <v>8.1999999999999993</v>
      </c>
      <c r="E759" s="23">
        <v>13.3</v>
      </c>
      <c r="F759" s="23">
        <v>75.8</v>
      </c>
      <c r="G759" s="23">
        <v>62.7</v>
      </c>
      <c r="H759" s="23">
        <v>81.2</v>
      </c>
      <c r="I759" s="23">
        <v>0.8</v>
      </c>
      <c r="J759" s="23">
        <v>0.3</v>
      </c>
      <c r="K759" s="23">
        <v>1</v>
      </c>
      <c r="L759" s="23">
        <v>1.5</v>
      </c>
      <c r="M759" s="23">
        <v>1.1000000000000001</v>
      </c>
      <c r="N759" s="23">
        <v>1.6</v>
      </c>
      <c r="O759" s="23">
        <v>40.200000000000003</v>
      </c>
      <c r="P759" s="23">
        <v>42.1</v>
      </c>
      <c r="Q759" s="23">
        <v>39.4</v>
      </c>
      <c r="R759" s="23">
        <v>12.7</v>
      </c>
      <c r="S759" s="23">
        <v>16.7</v>
      </c>
      <c r="T759" s="23">
        <v>11.1</v>
      </c>
      <c r="U759" s="23">
        <v>7.9</v>
      </c>
      <c r="V759" s="23">
        <v>3.3</v>
      </c>
      <c r="W759" s="23">
        <v>9.8000000000000007</v>
      </c>
      <c r="X759" s="23">
        <v>3.8</v>
      </c>
      <c r="Y759" s="23">
        <v>2.2000000000000002</v>
      </c>
      <c r="Z759" s="23">
        <v>4.5</v>
      </c>
      <c r="AA759" s="23">
        <v>0</v>
      </c>
      <c r="AB759" s="23">
        <v>0</v>
      </c>
      <c r="AC759" s="23">
        <v>0.1</v>
      </c>
      <c r="AD759" s="23">
        <v>30.3</v>
      </c>
      <c r="AE759" s="23">
        <v>10</v>
      </c>
      <c r="AF759" s="23">
        <v>38.6</v>
      </c>
      <c r="AG759" s="23">
        <v>12.8</v>
      </c>
      <c r="AH759" s="23">
        <v>12.3</v>
      </c>
      <c r="AI759" s="23">
        <v>13.1</v>
      </c>
      <c r="AJ759" s="23">
        <v>3.5</v>
      </c>
      <c r="AK759" s="23">
        <v>0.8</v>
      </c>
      <c r="AL759" s="23">
        <v>4.5999999999999996</v>
      </c>
      <c r="AM759" s="23">
        <v>5.8</v>
      </c>
      <c r="AN759" s="23">
        <v>7.2</v>
      </c>
      <c r="AO759" s="23">
        <v>5.3</v>
      </c>
      <c r="AP759" s="23">
        <v>0.8</v>
      </c>
      <c r="AQ759" s="23">
        <v>0.8</v>
      </c>
      <c r="AR759" s="23">
        <v>0.7</v>
      </c>
      <c r="AS759" s="23">
        <v>92.1</v>
      </c>
      <c r="AT759" s="23">
        <v>89.2</v>
      </c>
      <c r="AU759" s="23">
        <v>93.3</v>
      </c>
    </row>
    <row r="760" spans="1:47" ht="15" x14ac:dyDescent="0.35">
      <c r="A760" s="13" t="s">
        <v>1876</v>
      </c>
      <c r="B760" s="45" t="s">
        <v>723</v>
      </c>
      <c r="C760" s="23">
        <v>29.8</v>
      </c>
      <c r="D760" s="23">
        <v>27.9</v>
      </c>
      <c r="E760" s="23">
        <v>32.799999999999997</v>
      </c>
      <c r="F760" s="23">
        <v>73.099999999999994</v>
      </c>
      <c r="G760" s="23">
        <v>66.099999999999994</v>
      </c>
      <c r="H760" s="23">
        <v>83.9</v>
      </c>
      <c r="I760" s="23">
        <v>3.5</v>
      </c>
      <c r="J760" s="23">
        <v>2.5</v>
      </c>
      <c r="K760" s="23">
        <v>5</v>
      </c>
      <c r="L760" s="23">
        <v>5.3</v>
      </c>
      <c r="M760" s="23">
        <v>6</v>
      </c>
      <c r="N760" s="23">
        <v>4.2</v>
      </c>
      <c r="O760" s="23">
        <v>45.9</v>
      </c>
      <c r="P760" s="23">
        <v>51.9</v>
      </c>
      <c r="Q760" s="23">
        <v>36.5</v>
      </c>
      <c r="R760" s="23">
        <v>8.3000000000000007</v>
      </c>
      <c r="S760" s="23">
        <v>10.4</v>
      </c>
      <c r="T760" s="23">
        <v>5.0999999999999996</v>
      </c>
      <c r="U760" s="23">
        <v>82.9</v>
      </c>
      <c r="V760" s="23">
        <v>98.4</v>
      </c>
      <c r="W760" s="23">
        <v>58.7</v>
      </c>
      <c r="X760" s="23">
        <v>6.9</v>
      </c>
      <c r="Y760" s="23">
        <v>5.4</v>
      </c>
      <c r="Z760" s="23">
        <v>9.1999999999999993</v>
      </c>
      <c r="AA760" s="23">
        <v>53.5</v>
      </c>
      <c r="AB760" s="23">
        <v>87.2</v>
      </c>
      <c r="AC760" s="23">
        <v>1</v>
      </c>
      <c r="AD760" s="23">
        <v>0.9</v>
      </c>
      <c r="AE760" s="23">
        <v>0.7</v>
      </c>
      <c r="AF760" s="23">
        <v>1.2</v>
      </c>
      <c r="AG760" s="23">
        <v>34</v>
      </c>
      <c r="AH760" s="23">
        <v>35.799999999999997</v>
      </c>
      <c r="AI760" s="23">
        <v>31.1</v>
      </c>
      <c r="AJ760" s="23">
        <v>65.3</v>
      </c>
      <c r="AK760" s="23">
        <v>52</v>
      </c>
      <c r="AL760" s="23">
        <v>86</v>
      </c>
      <c r="AM760" s="23">
        <v>19.8</v>
      </c>
      <c r="AN760" s="23">
        <v>17.600000000000001</v>
      </c>
      <c r="AO760" s="23">
        <v>23.2</v>
      </c>
      <c r="AP760" s="23">
        <v>3.3</v>
      </c>
      <c r="AQ760" s="23">
        <v>2.5</v>
      </c>
      <c r="AR760" s="23">
        <v>4.4000000000000004</v>
      </c>
      <c r="AS760" s="23">
        <v>94</v>
      </c>
      <c r="AT760" s="23">
        <v>93.6</v>
      </c>
      <c r="AU760" s="23">
        <v>94.6</v>
      </c>
    </row>
    <row r="761" spans="1:47" ht="15" x14ac:dyDescent="0.35">
      <c r="A761" s="13" t="s">
        <v>1877</v>
      </c>
      <c r="B761" s="45" t="s">
        <v>724</v>
      </c>
      <c r="C761" s="23">
        <v>15.5</v>
      </c>
      <c r="D761" s="23">
        <v>13.5</v>
      </c>
      <c r="E761" s="23">
        <v>16.3</v>
      </c>
      <c r="F761" s="23">
        <v>78.2</v>
      </c>
      <c r="G761" s="23">
        <v>65</v>
      </c>
      <c r="H761" s="23">
        <v>83.4</v>
      </c>
      <c r="I761" s="23">
        <v>0.7</v>
      </c>
      <c r="J761" s="23">
        <v>0.8</v>
      </c>
      <c r="K761" s="23">
        <v>0.7</v>
      </c>
      <c r="L761" s="23">
        <v>3.4</v>
      </c>
      <c r="M761" s="23">
        <v>1.5</v>
      </c>
      <c r="N761" s="23">
        <v>4.0999999999999996</v>
      </c>
      <c r="O761" s="23">
        <v>32.9</v>
      </c>
      <c r="P761" s="23">
        <v>39.4</v>
      </c>
      <c r="Q761" s="23">
        <v>30.3</v>
      </c>
      <c r="R761" s="23">
        <v>8.6999999999999993</v>
      </c>
      <c r="S761" s="23">
        <v>16</v>
      </c>
      <c r="T761" s="23">
        <v>5.8</v>
      </c>
      <c r="U761" s="23">
        <v>18.8</v>
      </c>
      <c r="V761" s="23">
        <v>3.5</v>
      </c>
      <c r="W761" s="23">
        <v>24.9</v>
      </c>
      <c r="X761" s="23">
        <v>4.8</v>
      </c>
      <c r="Y761" s="23">
        <v>4</v>
      </c>
      <c r="Z761" s="23">
        <v>5.2</v>
      </c>
      <c r="AA761" s="23">
        <v>2.4</v>
      </c>
      <c r="AB761" s="23">
        <v>4.2</v>
      </c>
      <c r="AC761" s="23">
        <v>1.7</v>
      </c>
      <c r="AD761" s="23">
        <v>16.8</v>
      </c>
      <c r="AE761" s="23">
        <v>3.6</v>
      </c>
      <c r="AF761" s="23">
        <v>22.1</v>
      </c>
      <c r="AG761" s="23">
        <v>23.3</v>
      </c>
      <c r="AH761" s="23">
        <v>23.5</v>
      </c>
      <c r="AI761" s="23">
        <v>23.2</v>
      </c>
      <c r="AJ761" s="23">
        <v>16.8</v>
      </c>
      <c r="AK761" s="23">
        <v>1.4</v>
      </c>
      <c r="AL761" s="23">
        <v>23</v>
      </c>
      <c r="AM761" s="23">
        <v>8.4</v>
      </c>
      <c r="AN761" s="23">
        <v>11</v>
      </c>
      <c r="AO761" s="23">
        <v>7.4</v>
      </c>
      <c r="AP761" s="23">
        <v>4.3</v>
      </c>
      <c r="AQ761" s="23">
        <v>3.5</v>
      </c>
      <c r="AR761" s="23">
        <v>4.5999999999999996</v>
      </c>
      <c r="AS761" s="23">
        <v>94.6</v>
      </c>
      <c r="AT761" s="23">
        <v>90</v>
      </c>
      <c r="AU761" s="23">
        <v>96.5</v>
      </c>
    </row>
    <row r="762" spans="1:47" ht="15" x14ac:dyDescent="0.35">
      <c r="A762" s="13" t="s">
        <v>1878</v>
      </c>
      <c r="B762" s="45" t="s">
        <v>725</v>
      </c>
      <c r="C762" s="23">
        <v>11.4</v>
      </c>
      <c r="D762" s="23">
        <v>6.7</v>
      </c>
      <c r="E762" s="23">
        <v>12.7</v>
      </c>
      <c r="F762" s="23">
        <v>77.3</v>
      </c>
      <c r="G762" s="23">
        <v>47.8</v>
      </c>
      <c r="H762" s="23">
        <v>85</v>
      </c>
      <c r="I762" s="23">
        <v>1.4</v>
      </c>
      <c r="J762" s="23">
        <v>0.6</v>
      </c>
      <c r="K762" s="23">
        <v>1.7</v>
      </c>
      <c r="L762" s="23">
        <v>1.4</v>
      </c>
      <c r="M762" s="23">
        <v>1.1000000000000001</v>
      </c>
      <c r="N762" s="23">
        <v>1.4</v>
      </c>
      <c r="O762" s="23">
        <v>27.8</v>
      </c>
      <c r="P762" s="23">
        <v>26.9</v>
      </c>
      <c r="Q762" s="23">
        <v>28.1</v>
      </c>
      <c r="R762" s="23">
        <v>15</v>
      </c>
      <c r="S762" s="23">
        <v>15.7</v>
      </c>
      <c r="T762" s="23">
        <v>14.8</v>
      </c>
      <c r="U762" s="23">
        <v>5</v>
      </c>
      <c r="V762" s="23">
        <v>4.4000000000000004</v>
      </c>
      <c r="W762" s="23">
        <v>5.0999999999999996</v>
      </c>
      <c r="X762" s="23">
        <v>4.0999999999999996</v>
      </c>
      <c r="Y762" s="23">
        <v>1.9</v>
      </c>
      <c r="Z762" s="23">
        <v>4.7</v>
      </c>
      <c r="AA762" s="23">
        <v>0.1</v>
      </c>
      <c r="AB762" s="23">
        <v>0.3</v>
      </c>
      <c r="AC762" s="23">
        <v>0</v>
      </c>
      <c r="AD762" s="23">
        <v>18.899999999999999</v>
      </c>
      <c r="AE762" s="23">
        <v>3.9</v>
      </c>
      <c r="AF762" s="23">
        <v>22.9</v>
      </c>
      <c r="AG762" s="23">
        <v>17.600000000000001</v>
      </c>
      <c r="AH762" s="23">
        <v>13.6</v>
      </c>
      <c r="AI762" s="23">
        <v>18.600000000000001</v>
      </c>
      <c r="AJ762" s="23">
        <v>0.7</v>
      </c>
      <c r="AK762" s="23">
        <v>0.3</v>
      </c>
      <c r="AL762" s="23">
        <v>0.9</v>
      </c>
      <c r="AM762" s="23">
        <v>7.7</v>
      </c>
      <c r="AN762" s="23">
        <v>12.4</v>
      </c>
      <c r="AO762" s="23">
        <v>6.5</v>
      </c>
      <c r="AP762" s="23">
        <v>2.8</v>
      </c>
      <c r="AQ762" s="23">
        <v>0.9</v>
      </c>
      <c r="AR762" s="23">
        <v>3.3</v>
      </c>
      <c r="AS762" s="23">
        <v>94.8</v>
      </c>
      <c r="AT762" s="23">
        <v>87.8</v>
      </c>
      <c r="AU762" s="23">
        <v>96.6</v>
      </c>
    </row>
    <row r="763" spans="1:47" ht="15" x14ac:dyDescent="0.35">
      <c r="A763" s="13" t="s">
        <v>1879</v>
      </c>
      <c r="B763" s="45" t="s">
        <v>726</v>
      </c>
      <c r="C763" s="23">
        <v>8.8000000000000007</v>
      </c>
      <c r="D763" s="23">
        <v>5.0999999999999996</v>
      </c>
      <c r="E763" s="23">
        <v>10.199999999999999</v>
      </c>
      <c r="F763" s="23">
        <v>68.2</v>
      </c>
      <c r="G763" s="23">
        <v>44</v>
      </c>
      <c r="H763" s="23">
        <v>77.400000000000006</v>
      </c>
      <c r="I763" s="23">
        <v>1.4</v>
      </c>
      <c r="J763" s="23">
        <v>1.4</v>
      </c>
      <c r="K763" s="23">
        <v>1.4</v>
      </c>
      <c r="L763" s="23">
        <v>0.8</v>
      </c>
      <c r="M763" s="23">
        <v>1.4</v>
      </c>
      <c r="N763" s="23">
        <v>0.6</v>
      </c>
      <c r="O763" s="23">
        <v>74.099999999999994</v>
      </c>
      <c r="P763" s="23">
        <v>70.7</v>
      </c>
      <c r="Q763" s="23">
        <v>75.400000000000006</v>
      </c>
      <c r="R763" s="23">
        <v>10</v>
      </c>
      <c r="S763" s="23">
        <v>14.7</v>
      </c>
      <c r="T763" s="23">
        <v>8.3000000000000007</v>
      </c>
      <c r="U763" s="23">
        <v>20</v>
      </c>
      <c r="V763" s="23">
        <v>12.9</v>
      </c>
      <c r="W763" s="23">
        <v>22.7</v>
      </c>
      <c r="X763" s="23">
        <v>3.5</v>
      </c>
      <c r="Y763" s="23">
        <v>1.4</v>
      </c>
      <c r="Z763" s="23">
        <v>4.3</v>
      </c>
      <c r="AA763" s="23">
        <v>1.3</v>
      </c>
      <c r="AB763" s="23">
        <v>4.0999999999999996</v>
      </c>
      <c r="AC763" s="23">
        <v>0.3</v>
      </c>
      <c r="AD763" s="23">
        <v>67.3</v>
      </c>
      <c r="AE763" s="23">
        <v>33.4</v>
      </c>
      <c r="AF763" s="23">
        <v>80.099999999999994</v>
      </c>
      <c r="AG763" s="23">
        <v>10.5</v>
      </c>
      <c r="AH763" s="23">
        <v>7.3</v>
      </c>
      <c r="AI763" s="23">
        <v>11.6</v>
      </c>
      <c r="AJ763" s="23">
        <v>23.7</v>
      </c>
      <c r="AK763" s="23">
        <v>6.8</v>
      </c>
      <c r="AL763" s="23">
        <v>30.1</v>
      </c>
      <c r="AM763" s="23">
        <v>6</v>
      </c>
      <c r="AN763" s="23">
        <v>9.6999999999999993</v>
      </c>
      <c r="AO763" s="23">
        <v>4.5</v>
      </c>
      <c r="AP763" s="23">
        <v>0.3</v>
      </c>
      <c r="AQ763" s="23">
        <v>0.2</v>
      </c>
      <c r="AR763" s="23">
        <v>0.4</v>
      </c>
      <c r="AS763" s="23">
        <v>95.2</v>
      </c>
      <c r="AT763" s="23">
        <v>90.5</v>
      </c>
      <c r="AU763" s="23">
        <v>97</v>
      </c>
    </row>
    <row r="764" spans="1:47" ht="15" x14ac:dyDescent="0.35">
      <c r="A764" s="13" t="s">
        <v>1880</v>
      </c>
      <c r="B764" s="45" t="s">
        <v>727</v>
      </c>
      <c r="C764" s="23">
        <v>10.3</v>
      </c>
      <c r="D764" s="23">
        <v>6.4</v>
      </c>
      <c r="E764" s="23">
        <v>12.8</v>
      </c>
      <c r="F764" s="23">
        <v>67.400000000000006</v>
      </c>
      <c r="G764" s="23">
        <v>54</v>
      </c>
      <c r="H764" s="23">
        <v>76.099999999999994</v>
      </c>
      <c r="I764" s="23">
        <v>0.9</v>
      </c>
      <c r="J764" s="23">
        <v>0.6</v>
      </c>
      <c r="K764" s="23">
        <v>1.2</v>
      </c>
      <c r="L764" s="23">
        <v>3.1</v>
      </c>
      <c r="M764" s="23">
        <v>3.8</v>
      </c>
      <c r="N764" s="23">
        <v>2.7</v>
      </c>
      <c r="O764" s="23">
        <v>49.3</v>
      </c>
      <c r="P764" s="23">
        <v>50.2</v>
      </c>
      <c r="Q764" s="23">
        <v>48.6</v>
      </c>
      <c r="R764" s="23">
        <v>13.7</v>
      </c>
      <c r="S764" s="23">
        <v>19.899999999999999</v>
      </c>
      <c r="T764" s="23">
        <v>9.6999999999999993</v>
      </c>
      <c r="U764" s="23">
        <v>17.2</v>
      </c>
      <c r="V764" s="23">
        <v>4.5</v>
      </c>
      <c r="W764" s="23">
        <v>25.6</v>
      </c>
      <c r="X764" s="23">
        <v>2.2999999999999998</v>
      </c>
      <c r="Y764" s="23">
        <v>1.8</v>
      </c>
      <c r="Z764" s="23">
        <v>2.6</v>
      </c>
      <c r="AA764" s="23">
        <v>0.1</v>
      </c>
      <c r="AB764" s="23">
        <v>0.1</v>
      </c>
      <c r="AC764" s="23">
        <v>0.1</v>
      </c>
      <c r="AD764" s="23">
        <v>28.3</v>
      </c>
      <c r="AE764" s="23">
        <v>8.6999999999999993</v>
      </c>
      <c r="AF764" s="23">
        <v>41.2</v>
      </c>
      <c r="AG764" s="23">
        <v>13.9</v>
      </c>
      <c r="AH764" s="23">
        <v>14</v>
      </c>
      <c r="AI764" s="23">
        <v>13.8</v>
      </c>
      <c r="AJ764" s="23">
        <v>9.6999999999999993</v>
      </c>
      <c r="AK764" s="23">
        <v>0.6</v>
      </c>
      <c r="AL764" s="23">
        <v>15.7</v>
      </c>
      <c r="AM764" s="23">
        <v>7.4</v>
      </c>
      <c r="AN764" s="23">
        <v>9.3000000000000007</v>
      </c>
      <c r="AO764" s="23">
        <v>6.2</v>
      </c>
      <c r="AP764" s="23">
        <v>0.9</v>
      </c>
      <c r="AQ764" s="23">
        <v>0.6</v>
      </c>
      <c r="AR764" s="23">
        <v>1.2</v>
      </c>
      <c r="AS764" s="23">
        <v>90.9</v>
      </c>
      <c r="AT764" s="23">
        <v>88</v>
      </c>
      <c r="AU764" s="23">
        <v>92.8</v>
      </c>
    </row>
    <row r="765" spans="1:47" ht="15" x14ac:dyDescent="0.35">
      <c r="A765" s="13" t="s">
        <v>1881</v>
      </c>
      <c r="B765" s="45" t="s">
        <v>728</v>
      </c>
      <c r="C765" s="23">
        <v>8.4</v>
      </c>
      <c r="D765" s="23">
        <v>5.4</v>
      </c>
      <c r="E765" s="23">
        <v>10</v>
      </c>
      <c r="F765" s="23">
        <v>73.8</v>
      </c>
      <c r="G765" s="23">
        <v>49.8</v>
      </c>
      <c r="H765" s="23">
        <v>86.5</v>
      </c>
      <c r="I765" s="23">
        <v>1.3</v>
      </c>
      <c r="J765" s="23">
        <v>1.3</v>
      </c>
      <c r="K765" s="23">
        <v>1.3</v>
      </c>
      <c r="L765" s="23">
        <v>3.9</v>
      </c>
      <c r="M765" s="23">
        <v>3.2</v>
      </c>
      <c r="N765" s="23">
        <v>4.3</v>
      </c>
      <c r="O765" s="23">
        <v>38.799999999999997</v>
      </c>
      <c r="P765" s="23">
        <v>40.6</v>
      </c>
      <c r="Q765" s="23">
        <v>37.799999999999997</v>
      </c>
      <c r="R765" s="23">
        <v>14</v>
      </c>
      <c r="S765" s="23">
        <v>16.2</v>
      </c>
      <c r="T765" s="23">
        <v>12.8</v>
      </c>
      <c r="U765" s="23">
        <v>26.6</v>
      </c>
      <c r="V765" s="23">
        <v>4.7</v>
      </c>
      <c r="W765" s="23">
        <v>38.200000000000003</v>
      </c>
      <c r="X765" s="23">
        <v>3.9</v>
      </c>
      <c r="Y765" s="23">
        <v>1.9</v>
      </c>
      <c r="Z765" s="23">
        <v>5</v>
      </c>
      <c r="AA765" s="23">
        <v>0.3</v>
      </c>
      <c r="AB765" s="23">
        <v>0.4</v>
      </c>
      <c r="AC765" s="23">
        <v>0.3</v>
      </c>
      <c r="AD765" s="23">
        <v>20.8</v>
      </c>
      <c r="AE765" s="23">
        <v>5.3</v>
      </c>
      <c r="AF765" s="23">
        <v>29</v>
      </c>
      <c r="AG765" s="23">
        <v>14</v>
      </c>
      <c r="AH765" s="23">
        <v>12</v>
      </c>
      <c r="AI765" s="23">
        <v>15</v>
      </c>
      <c r="AJ765" s="23">
        <v>12.4</v>
      </c>
      <c r="AK765" s="23">
        <v>0.5</v>
      </c>
      <c r="AL765" s="23">
        <v>18.7</v>
      </c>
      <c r="AM765" s="23">
        <v>8.1</v>
      </c>
      <c r="AN765" s="23">
        <v>12.1</v>
      </c>
      <c r="AO765" s="23">
        <v>5.9</v>
      </c>
      <c r="AP765" s="23">
        <v>1.8</v>
      </c>
      <c r="AQ765" s="23">
        <v>0.5</v>
      </c>
      <c r="AR765" s="23">
        <v>2.5</v>
      </c>
      <c r="AS765" s="23">
        <v>91.8</v>
      </c>
      <c r="AT765" s="23">
        <v>85.9</v>
      </c>
      <c r="AU765" s="23">
        <v>95</v>
      </c>
    </row>
    <row r="766" spans="1:47" ht="15" x14ac:dyDescent="0.35">
      <c r="A766" s="13" t="s">
        <v>1882</v>
      </c>
      <c r="B766" s="45" t="s">
        <v>519</v>
      </c>
      <c r="C766" s="23">
        <v>33.1</v>
      </c>
      <c r="D766" s="23">
        <v>10.199999999999999</v>
      </c>
      <c r="E766" s="23">
        <v>37.6</v>
      </c>
      <c r="F766" s="23">
        <v>75.599999999999994</v>
      </c>
      <c r="G766" s="23">
        <v>51.2</v>
      </c>
      <c r="H766" s="23">
        <v>80.400000000000006</v>
      </c>
      <c r="I766" s="23">
        <v>5.4</v>
      </c>
      <c r="J766" s="23">
        <v>1</v>
      </c>
      <c r="K766" s="23">
        <v>6.3</v>
      </c>
      <c r="L766" s="23">
        <v>3.3</v>
      </c>
      <c r="M766" s="23">
        <v>2.1</v>
      </c>
      <c r="N766" s="23">
        <v>3.6</v>
      </c>
      <c r="O766" s="23">
        <v>53.8</v>
      </c>
      <c r="P766" s="23">
        <v>52.4</v>
      </c>
      <c r="Q766" s="23">
        <v>54</v>
      </c>
      <c r="R766" s="23">
        <v>17.5</v>
      </c>
      <c r="S766" s="23">
        <v>11.4</v>
      </c>
      <c r="T766" s="23">
        <v>18.7</v>
      </c>
      <c r="U766" s="23">
        <v>79.8</v>
      </c>
      <c r="V766" s="23">
        <v>30.7</v>
      </c>
      <c r="W766" s="23">
        <v>89.5</v>
      </c>
      <c r="X766" s="23">
        <v>12.2</v>
      </c>
      <c r="Y766" s="23">
        <v>2.1</v>
      </c>
      <c r="Z766" s="23">
        <v>14.2</v>
      </c>
      <c r="AA766" s="23">
        <v>24.7</v>
      </c>
      <c r="AB766" s="23">
        <v>39.9</v>
      </c>
      <c r="AC766" s="23">
        <v>21.7</v>
      </c>
      <c r="AD766" s="23">
        <v>7.2</v>
      </c>
      <c r="AE766" s="23">
        <v>2.7</v>
      </c>
      <c r="AF766" s="23">
        <v>8.1</v>
      </c>
      <c r="AG766" s="23">
        <v>33.5</v>
      </c>
      <c r="AH766" s="23">
        <v>17.5</v>
      </c>
      <c r="AI766" s="23">
        <v>36.700000000000003</v>
      </c>
      <c r="AJ766" s="23">
        <v>67.5</v>
      </c>
      <c r="AK766" s="23">
        <v>19.100000000000001</v>
      </c>
      <c r="AL766" s="23">
        <v>77.099999999999994</v>
      </c>
      <c r="AM766" s="23">
        <v>19.100000000000001</v>
      </c>
      <c r="AN766" s="23">
        <v>11.7</v>
      </c>
      <c r="AO766" s="23">
        <v>20.6</v>
      </c>
      <c r="AP766" s="23">
        <v>4.3</v>
      </c>
      <c r="AQ766" s="23">
        <v>0.7</v>
      </c>
      <c r="AR766" s="23">
        <v>5</v>
      </c>
      <c r="AS766" s="23">
        <v>94.1</v>
      </c>
      <c r="AT766" s="23">
        <v>87.9</v>
      </c>
      <c r="AU766" s="23">
        <v>95.3</v>
      </c>
    </row>
    <row r="767" spans="1:47" ht="15" x14ac:dyDescent="0.35">
      <c r="A767" s="13" t="s">
        <v>1883</v>
      </c>
      <c r="B767" s="45" t="s">
        <v>729</v>
      </c>
      <c r="C767" s="23">
        <v>34.6</v>
      </c>
      <c r="D767" s="23">
        <v>22.2</v>
      </c>
      <c r="E767" s="23">
        <v>38.1</v>
      </c>
      <c r="F767" s="23">
        <v>82.6</v>
      </c>
      <c r="G767" s="23">
        <v>62.3</v>
      </c>
      <c r="H767" s="23">
        <v>88.3</v>
      </c>
      <c r="I767" s="23">
        <v>8.4</v>
      </c>
      <c r="J767" s="23">
        <v>3.8</v>
      </c>
      <c r="K767" s="23">
        <v>9.6999999999999993</v>
      </c>
      <c r="L767" s="23">
        <v>6.6</v>
      </c>
      <c r="M767" s="23">
        <v>5.9</v>
      </c>
      <c r="N767" s="23">
        <v>6.8</v>
      </c>
      <c r="O767" s="23">
        <v>63.8</v>
      </c>
      <c r="P767" s="23">
        <v>59.9</v>
      </c>
      <c r="Q767" s="23">
        <v>64.8</v>
      </c>
      <c r="R767" s="23">
        <v>9</v>
      </c>
      <c r="S767" s="23">
        <v>12.2</v>
      </c>
      <c r="T767" s="23">
        <v>8.1</v>
      </c>
      <c r="U767" s="23">
        <v>56.2</v>
      </c>
      <c r="V767" s="23">
        <v>58</v>
      </c>
      <c r="W767" s="23">
        <v>55.7</v>
      </c>
      <c r="X767" s="23">
        <v>11.9</v>
      </c>
      <c r="Y767" s="23">
        <v>7.2</v>
      </c>
      <c r="Z767" s="23">
        <v>13.3</v>
      </c>
      <c r="AA767" s="23">
        <v>14</v>
      </c>
      <c r="AB767" s="23">
        <v>55.3</v>
      </c>
      <c r="AC767" s="23">
        <v>2.4</v>
      </c>
      <c r="AD767" s="23">
        <v>6.8</v>
      </c>
      <c r="AE767" s="23">
        <v>10.1</v>
      </c>
      <c r="AF767" s="23">
        <v>5.9</v>
      </c>
      <c r="AG767" s="23">
        <v>38.799999999999997</v>
      </c>
      <c r="AH767" s="23">
        <v>34.799999999999997</v>
      </c>
      <c r="AI767" s="23">
        <v>39.9</v>
      </c>
      <c r="AJ767" s="23">
        <v>86.7</v>
      </c>
      <c r="AK767" s="23">
        <v>62.8</v>
      </c>
      <c r="AL767" s="23">
        <v>93.4</v>
      </c>
      <c r="AM767" s="23">
        <v>30.2</v>
      </c>
      <c r="AN767" s="23">
        <v>23.7</v>
      </c>
      <c r="AO767" s="23">
        <v>32</v>
      </c>
      <c r="AP767" s="23">
        <v>3.6</v>
      </c>
      <c r="AQ767" s="23">
        <v>1.7</v>
      </c>
      <c r="AR767" s="23">
        <v>4.0999999999999996</v>
      </c>
      <c r="AS767" s="23">
        <v>97.9</v>
      </c>
      <c r="AT767" s="23">
        <v>95</v>
      </c>
      <c r="AU767" s="23">
        <v>98.7</v>
      </c>
    </row>
    <row r="768" spans="1:47" ht="15" x14ac:dyDescent="0.35">
      <c r="A768" s="13" t="s">
        <v>1884</v>
      </c>
      <c r="B768" s="45" t="s">
        <v>730</v>
      </c>
      <c r="C768" s="23">
        <v>20</v>
      </c>
      <c r="D768" s="23">
        <v>7.4</v>
      </c>
      <c r="E768" s="23">
        <v>26.8</v>
      </c>
      <c r="F768" s="23">
        <v>73.099999999999994</v>
      </c>
      <c r="G768" s="23">
        <v>51.7</v>
      </c>
      <c r="H768" s="23">
        <v>84.7</v>
      </c>
      <c r="I768" s="23">
        <v>0.9</v>
      </c>
      <c r="J768" s="23">
        <v>0.6</v>
      </c>
      <c r="K768" s="23">
        <v>1</v>
      </c>
      <c r="L768" s="23">
        <v>5.5</v>
      </c>
      <c r="M768" s="23">
        <v>2.5</v>
      </c>
      <c r="N768" s="23">
        <v>7.1</v>
      </c>
      <c r="O768" s="23">
        <v>47</v>
      </c>
      <c r="P768" s="23">
        <v>31.9</v>
      </c>
      <c r="Q768" s="23">
        <v>55.1</v>
      </c>
      <c r="R768" s="23">
        <v>9.6999999999999993</v>
      </c>
      <c r="S768" s="23">
        <v>11.1</v>
      </c>
      <c r="T768" s="23">
        <v>9</v>
      </c>
      <c r="U768" s="23">
        <v>29.4</v>
      </c>
      <c r="V768" s="23">
        <v>10.9</v>
      </c>
      <c r="W768" s="23">
        <v>39.4</v>
      </c>
      <c r="X768" s="23">
        <v>4.5</v>
      </c>
      <c r="Y768" s="23">
        <v>2.4</v>
      </c>
      <c r="Z768" s="23">
        <v>5.6</v>
      </c>
      <c r="AA768" s="23">
        <v>7.5</v>
      </c>
      <c r="AB768" s="23">
        <v>4.0999999999999996</v>
      </c>
      <c r="AC768" s="23">
        <v>9.4</v>
      </c>
      <c r="AD768" s="23">
        <v>41.4</v>
      </c>
      <c r="AE768" s="23">
        <v>5.7</v>
      </c>
      <c r="AF768" s="23">
        <v>60.6</v>
      </c>
      <c r="AG768" s="23">
        <v>13.9</v>
      </c>
      <c r="AH768" s="23">
        <v>13.6</v>
      </c>
      <c r="AI768" s="23">
        <v>14.1</v>
      </c>
      <c r="AJ768" s="23">
        <v>25.4</v>
      </c>
      <c r="AK768" s="23">
        <v>1.8</v>
      </c>
      <c r="AL768" s="23">
        <v>38</v>
      </c>
      <c r="AM768" s="23">
        <v>5.9</v>
      </c>
      <c r="AN768" s="23">
        <v>8.4</v>
      </c>
      <c r="AO768" s="23">
        <v>4.5</v>
      </c>
      <c r="AP768" s="23">
        <v>1.5</v>
      </c>
      <c r="AQ768" s="23">
        <v>0.9</v>
      </c>
      <c r="AR768" s="23">
        <v>1.8</v>
      </c>
      <c r="AS768" s="23">
        <v>93.9</v>
      </c>
      <c r="AT768" s="23">
        <v>87.8</v>
      </c>
      <c r="AU768" s="23">
        <v>97.2</v>
      </c>
    </row>
    <row r="769" spans="1:47" ht="15" x14ac:dyDescent="0.35">
      <c r="A769" s="13" t="s">
        <v>1885</v>
      </c>
      <c r="B769" s="45" t="s">
        <v>731</v>
      </c>
      <c r="C769" s="23">
        <v>18.8</v>
      </c>
      <c r="D769" s="23">
        <v>13.2</v>
      </c>
      <c r="E769" s="23">
        <v>24.5</v>
      </c>
      <c r="F769" s="23">
        <v>70</v>
      </c>
      <c r="G769" s="23">
        <v>56.5</v>
      </c>
      <c r="H769" s="23">
        <v>83.7</v>
      </c>
      <c r="I769" s="23">
        <v>1</v>
      </c>
      <c r="J769" s="23">
        <v>1</v>
      </c>
      <c r="K769" s="23">
        <v>0.9</v>
      </c>
      <c r="L769" s="23">
        <v>3.3</v>
      </c>
      <c r="M769" s="23">
        <v>2.2000000000000002</v>
      </c>
      <c r="N769" s="23">
        <v>4.3</v>
      </c>
      <c r="O769" s="23">
        <v>33.299999999999997</v>
      </c>
      <c r="P769" s="23">
        <v>34.9</v>
      </c>
      <c r="Q769" s="23">
        <v>31.6</v>
      </c>
      <c r="R769" s="23">
        <v>10</v>
      </c>
      <c r="S769" s="23">
        <v>11.9</v>
      </c>
      <c r="T769" s="23">
        <v>8.1</v>
      </c>
      <c r="U769" s="23">
        <v>4.8</v>
      </c>
      <c r="V769" s="23">
        <v>3.4</v>
      </c>
      <c r="W769" s="23">
        <v>6.2</v>
      </c>
      <c r="X769" s="23">
        <v>3.4</v>
      </c>
      <c r="Y769" s="23">
        <v>2.9</v>
      </c>
      <c r="Z769" s="23">
        <v>3.9</v>
      </c>
      <c r="AA769" s="23">
        <v>0.5</v>
      </c>
      <c r="AB769" s="23">
        <v>0.7</v>
      </c>
      <c r="AC769" s="23">
        <v>0.3</v>
      </c>
      <c r="AD769" s="23">
        <v>19.3</v>
      </c>
      <c r="AE769" s="23">
        <v>8.1</v>
      </c>
      <c r="AF769" s="23">
        <v>30.7</v>
      </c>
      <c r="AG769" s="23">
        <v>15.8</v>
      </c>
      <c r="AH769" s="23">
        <v>15.1</v>
      </c>
      <c r="AI769" s="23">
        <v>16.5</v>
      </c>
      <c r="AJ769" s="23">
        <v>1.3</v>
      </c>
      <c r="AK769" s="23">
        <v>0.8</v>
      </c>
      <c r="AL769" s="23">
        <v>1.8</v>
      </c>
      <c r="AM769" s="23">
        <v>8.9</v>
      </c>
      <c r="AN769" s="23">
        <v>11.3</v>
      </c>
      <c r="AO769" s="23">
        <v>6.4</v>
      </c>
      <c r="AP769" s="23">
        <v>1.1000000000000001</v>
      </c>
      <c r="AQ769" s="23">
        <v>0.6</v>
      </c>
      <c r="AR769" s="23">
        <v>1.6</v>
      </c>
      <c r="AS769" s="23">
        <v>91.2</v>
      </c>
      <c r="AT769" s="23">
        <v>87.9</v>
      </c>
      <c r="AU769" s="23">
        <v>94.5</v>
      </c>
    </row>
    <row r="770" spans="1:47" ht="15" x14ac:dyDescent="0.35">
      <c r="A770" s="13" t="s">
        <v>1886</v>
      </c>
      <c r="B770" s="45" t="s">
        <v>521</v>
      </c>
      <c r="C770" s="23">
        <v>17.600000000000001</v>
      </c>
      <c r="D770" s="23">
        <v>11.6</v>
      </c>
      <c r="E770" s="23">
        <v>20.3</v>
      </c>
      <c r="F770" s="23">
        <v>76.7</v>
      </c>
      <c r="G770" s="23">
        <v>60.8</v>
      </c>
      <c r="H770" s="23">
        <v>83.8</v>
      </c>
      <c r="I770" s="23">
        <v>0.7</v>
      </c>
      <c r="J770" s="23">
        <v>0.5</v>
      </c>
      <c r="K770" s="23">
        <v>0.8</v>
      </c>
      <c r="L770" s="23">
        <v>7</v>
      </c>
      <c r="M770" s="23">
        <v>3.7</v>
      </c>
      <c r="N770" s="23">
        <v>8.5</v>
      </c>
      <c r="O770" s="23">
        <v>71.3</v>
      </c>
      <c r="P770" s="23">
        <v>72.900000000000006</v>
      </c>
      <c r="Q770" s="23">
        <v>70.599999999999994</v>
      </c>
      <c r="R770" s="23">
        <v>9.4</v>
      </c>
      <c r="S770" s="23">
        <v>16.3</v>
      </c>
      <c r="T770" s="23">
        <v>6.3</v>
      </c>
      <c r="U770" s="23">
        <v>18.899999999999999</v>
      </c>
      <c r="V770" s="23">
        <v>4.0999999999999996</v>
      </c>
      <c r="W770" s="23">
        <v>25.5</v>
      </c>
      <c r="X770" s="23">
        <v>2.9</v>
      </c>
      <c r="Y770" s="23">
        <v>1.2</v>
      </c>
      <c r="Z770" s="23">
        <v>3.7</v>
      </c>
      <c r="AA770" s="23">
        <v>0.3</v>
      </c>
      <c r="AB770" s="23">
        <v>0.3</v>
      </c>
      <c r="AC770" s="23">
        <v>0.2</v>
      </c>
      <c r="AD770" s="23">
        <v>37.9</v>
      </c>
      <c r="AE770" s="23">
        <v>7.4</v>
      </c>
      <c r="AF770" s="23">
        <v>51.5</v>
      </c>
      <c r="AG770" s="23">
        <v>16.2</v>
      </c>
      <c r="AH770" s="23">
        <v>13</v>
      </c>
      <c r="AI770" s="23">
        <v>17.7</v>
      </c>
      <c r="AJ770" s="23">
        <v>42.5</v>
      </c>
      <c r="AK770" s="23">
        <v>2.1</v>
      </c>
      <c r="AL770" s="23">
        <v>60.5</v>
      </c>
      <c r="AM770" s="23">
        <v>8.1</v>
      </c>
      <c r="AN770" s="23">
        <v>8.9</v>
      </c>
      <c r="AO770" s="23">
        <v>7.7</v>
      </c>
      <c r="AP770" s="23">
        <v>0.7</v>
      </c>
      <c r="AQ770" s="23">
        <v>0.2</v>
      </c>
      <c r="AR770" s="23">
        <v>0.9</v>
      </c>
      <c r="AS770" s="23">
        <v>95.2</v>
      </c>
      <c r="AT770" s="23">
        <v>91.3</v>
      </c>
      <c r="AU770" s="23">
        <v>96.9</v>
      </c>
    </row>
    <row r="771" spans="1:47" ht="15" x14ac:dyDescent="0.35">
      <c r="A771" s="13" t="s">
        <v>1887</v>
      </c>
      <c r="B771" s="45" t="s">
        <v>732</v>
      </c>
      <c r="C771" s="23">
        <v>20.7</v>
      </c>
      <c r="D771" s="23">
        <v>12.9</v>
      </c>
      <c r="E771" s="23">
        <v>21.9</v>
      </c>
      <c r="F771" s="23">
        <v>80.3</v>
      </c>
      <c r="G771" s="23">
        <v>58.4</v>
      </c>
      <c r="H771" s="23">
        <v>83.6</v>
      </c>
      <c r="I771" s="23">
        <v>1.1000000000000001</v>
      </c>
      <c r="J771" s="23">
        <v>1.1000000000000001</v>
      </c>
      <c r="K771" s="23">
        <v>1.1000000000000001</v>
      </c>
      <c r="L771" s="23">
        <v>9.8000000000000007</v>
      </c>
      <c r="M771" s="23">
        <v>3.3</v>
      </c>
      <c r="N771" s="23">
        <v>10.7</v>
      </c>
      <c r="O771" s="23">
        <v>44.9</v>
      </c>
      <c r="P771" s="23">
        <v>44.5</v>
      </c>
      <c r="Q771" s="23">
        <v>45</v>
      </c>
      <c r="R771" s="23">
        <v>9.5</v>
      </c>
      <c r="S771" s="23">
        <v>17.399999999999999</v>
      </c>
      <c r="T771" s="23">
        <v>8.3000000000000007</v>
      </c>
      <c r="U771" s="23">
        <v>12.7</v>
      </c>
      <c r="V771" s="23">
        <v>9.1</v>
      </c>
      <c r="W771" s="23">
        <v>13.2</v>
      </c>
      <c r="X771" s="23">
        <v>4.2</v>
      </c>
      <c r="Y771" s="23">
        <v>1.1000000000000001</v>
      </c>
      <c r="Z771" s="23">
        <v>4.7</v>
      </c>
      <c r="AA771" s="23">
        <v>0.6</v>
      </c>
      <c r="AB771" s="23">
        <v>0.4</v>
      </c>
      <c r="AC771" s="23">
        <v>0.6</v>
      </c>
      <c r="AD771" s="23">
        <v>69.400000000000006</v>
      </c>
      <c r="AE771" s="23">
        <v>42.9</v>
      </c>
      <c r="AF771" s="23">
        <v>73.3</v>
      </c>
      <c r="AG771" s="23">
        <v>17.600000000000001</v>
      </c>
      <c r="AH771" s="23">
        <v>12.8</v>
      </c>
      <c r="AI771" s="23">
        <v>18.3</v>
      </c>
      <c r="AJ771" s="23">
        <v>36.799999999999997</v>
      </c>
      <c r="AK771" s="23">
        <v>3.4</v>
      </c>
      <c r="AL771" s="23">
        <v>41.7</v>
      </c>
      <c r="AM771" s="23">
        <v>7</v>
      </c>
      <c r="AN771" s="23">
        <v>9.1</v>
      </c>
      <c r="AO771" s="23">
        <v>6.7</v>
      </c>
      <c r="AP771" s="23">
        <v>1.7</v>
      </c>
      <c r="AQ771" s="23">
        <v>0.5</v>
      </c>
      <c r="AR771" s="23">
        <v>1.8</v>
      </c>
      <c r="AS771" s="23">
        <v>93.5</v>
      </c>
      <c r="AT771" s="23">
        <v>82.1</v>
      </c>
      <c r="AU771" s="23">
        <v>95.2</v>
      </c>
    </row>
    <row r="772" spans="1:47" ht="15" x14ac:dyDescent="0.35">
      <c r="A772" s="13" t="s">
        <v>1888</v>
      </c>
      <c r="B772" s="45" t="s">
        <v>185</v>
      </c>
      <c r="C772" s="23">
        <v>21.3</v>
      </c>
      <c r="D772" s="23">
        <v>11.2</v>
      </c>
      <c r="E772" s="23">
        <v>25.4</v>
      </c>
      <c r="F772" s="23">
        <v>73</v>
      </c>
      <c r="G772" s="23">
        <v>45</v>
      </c>
      <c r="H772" s="23">
        <v>84.4</v>
      </c>
      <c r="I772" s="23">
        <v>0.5</v>
      </c>
      <c r="J772" s="23">
        <v>0.3</v>
      </c>
      <c r="K772" s="23">
        <v>0.6</v>
      </c>
      <c r="L772" s="23">
        <v>5.9</v>
      </c>
      <c r="M772" s="23">
        <v>4.4000000000000004</v>
      </c>
      <c r="N772" s="23">
        <v>6.5</v>
      </c>
      <c r="O772" s="23">
        <v>37.200000000000003</v>
      </c>
      <c r="P772" s="23">
        <v>26.2</v>
      </c>
      <c r="Q772" s="23">
        <v>41.7</v>
      </c>
      <c r="R772" s="23">
        <v>6.9</v>
      </c>
      <c r="S772" s="23">
        <v>11.9</v>
      </c>
      <c r="T772" s="23">
        <v>4.8</v>
      </c>
      <c r="U772" s="23">
        <v>18.600000000000001</v>
      </c>
      <c r="V772" s="23">
        <v>0.8</v>
      </c>
      <c r="W772" s="23">
        <v>25.8</v>
      </c>
      <c r="X772" s="23">
        <v>3.3</v>
      </c>
      <c r="Y772" s="23">
        <v>2.1</v>
      </c>
      <c r="Z772" s="23">
        <v>3.8</v>
      </c>
      <c r="AA772" s="23">
        <v>0.2</v>
      </c>
      <c r="AB772" s="23">
        <v>0.2</v>
      </c>
      <c r="AC772" s="23">
        <v>0.2</v>
      </c>
      <c r="AD772" s="23">
        <v>22.6</v>
      </c>
      <c r="AE772" s="23">
        <v>0.4</v>
      </c>
      <c r="AF772" s="23">
        <v>31.7</v>
      </c>
      <c r="AG772" s="23">
        <v>13.4</v>
      </c>
      <c r="AH772" s="23">
        <v>9.6999999999999993</v>
      </c>
      <c r="AI772" s="23">
        <v>14.9</v>
      </c>
      <c r="AJ772" s="23">
        <v>41</v>
      </c>
      <c r="AK772" s="23">
        <v>1</v>
      </c>
      <c r="AL772" s="23">
        <v>57.3</v>
      </c>
      <c r="AM772" s="23">
        <v>7</v>
      </c>
      <c r="AN772" s="23">
        <v>11.2</v>
      </c>
      <c r="AO772" s="23">
        <v>5.2</v>
      </c>
      <c r="AP772" s="23">
        <v>1.6</v>
      </c>
      <c r="AQ772" s="23">
        <v>0.7</v>
      </c>
      <c r="AR772" s="23">
        <v>2</v>
      </c>
      <c r="AS772" s="23">
        <v>91.5</v>
      </c>
      <c r="AT772" s="23">
        <v>85.1</v>
      </c>
      <c r="AU772" s="23">
        <v>94</v>
      </c>
    </row>
    <row r="773" spans="1:47" ht="15" x14ac:dyDescent="0.35">
      <c r="A773" s="13" t="s">
        <v>1889</v>
      </c>
      <c r="B773" s="45" t="s">
        <v>733</v>
      </c>
      <c r="C773" s="23">
        <v>23.3</v>
      </c>
      <c r="D773" s="23">
        <v>6.4</v>
      </c>
      <c r="E773" s="23">
        <v>25.9</v>
      </c>
      <c r="F773" s="23">
        <v>79.599999999999994</v>
      </c>
      <c r="G773" s="23">
        <v>45.6</v>
      </c>
      <c r="H773" s="23">
        <v>84.8</v>
      </c>
      <c r="I773" s="23">
        <v>0.6</v>
      </c>
      <c r="J773" s="23">
        <v>0.3</v>
      </c>
      <c r="K773" s="23">
        <v>0.7</v>
      </c>
      <c r="L773" s="23">
        <v>6.7</v>
      </c>
      <c r="M773" s="23">
        <v>2</v>
      </c>
      <c r="N773" s="23">
        <v>7.4</v>
      </c>
      <c r="O773" s="23">
        <v>38.200000000000003</v>
      </c>
      <c r="P773" s="23">
        <v>29.5</v>
      </c>
      <c r="Q773" s="23">
        <v>39.5</v>
      </c>
      <c r="R773" s="23">
        <v>9</v>
      </c>
      <c r="S773" s="23">
        <v>14.4</v>
      </c>
      <c r="T773" s="23">
        <v>8.1999999999999993</v>
      </c>
      <c r="U773" s="23">
        <v>67.599999999999994</v>
      </c>
      <c r="V773" s="23">
        <v>6.7</v>
      </c>
      <c r="W773" s="23">
        <v>77</v>
      </c>
      <c r="X773" s="23">
        <v>4.7</v>
      </c>
      <c r="Y773" s="23">
        <v>0.7</v>
      </c>
      <c r="Z773" s="23">
        <v>5.3</v>
      </c>
      <c r="AA773" s="23">
        <v>0.3</v>
      </c>
      <c r="AB773" s="23">
        <v>0.3</v>
      </c>
      <c r="AC773" s="23">
        <v>0.3</v>
      </c>
      <c r="AD773" s="23">
        <v>37.4</v>
      </c>
      <c r="AE773" s="23">
        <v>5.4</v>
      </c>
      <c r="AF773" s="23">
        <v>42.3</v>
      </c>
      <c r="AG773" s="23">
        <v>19.7</v>
      </c>
      <c r="AH773" s="23">
        <v>12.8</v>
      </c>
      <c r="AI773" s="23">
        <v>20.8</v>
      </c>
      <c r="AJ773" s="23">
        <v>69.599999999999994</v>
      </c>
      <c r="AK773" s="23">
        <v>1</v>
      </c>
      <c r="AL773" s="23">
        <v>80.2</v>
      </c>
      <c r="AM773" s="23">
        <v>5.5</v>
      </c>
      <c r="AN773" s="23">
        <v>9.6999999999999993</v>
      </c>
      <c r="AO773" s="23">
        <v>4.8</v>
      </c>
      <c r="AP773" s="23">
        <v>2.2999999999999998</v>
      </c>
      <c r="AQ773" s="23">
        <v>0.7</v>
      </c>
      <c r="AR773" s="23">
        <v>2.5</v>
      </c>
      <c r="AS773" s="23">
        <v>90.5</v>
      </c>
      <c r="AT773" s="23">
        <v>80.5</v>
      </c>
      <c r="AU773" s="23">
        <v>92</v>
      </c>
    </row>
    <row r="774" spans="1:47" ht="15" x14ac:dyDescent="0.35">
      <c r="A774" s="13" t="s">
        <v>1890</v>
      </c>
      <c r="B774" s="45" t="s">
        <v>103</v>
      </c>
      <c r="C774" s="23">
        <v>26</v>
      </c>
      <c r="D774" s="23">
        <v>20.3</v>
      </c>
      <c r="E774" s="23">
        <v>29.2</v>
      </c>
      <c r="F774" s="23">
        <v>76.400000000000006</v>
      </c>
      <c r="G774" s="23">
        <v>61.6</v>
      </c>
      <c r="H774" s="23">
        <v>85</v>
      </c>
      <c r="I774" s="23">
        <v>7.6</v>
      </c>
      <c r="J774" s="23">
        <v>4.0999999999999996</v>
      </c>
      <c r="K774" s="23">
        <v>9.6</v>
      </c>
      <c r="L774" s="23">
        <v>3.3</v>
      </c>
      <c r="M774" s="23">
        <v>0.6</v>
      </c>
      <c r="N774" s="23">
        <v>4.8</v>
      </c>
      <c r="O774" s="23">
        <v>54.8</v>
      </c>
      <c r="P774" s="23">
        <v>67.599999999999994</v>
      </c>
      <c r="Q774" s="23">
        <v>47.4</v>
      </c>
      <c r="R774" s="23">
        <v>10</v>
      </c>
      <c r="S774" s="23">
        <v>10.7</v>
      </c>
      <c r="T774" s="23">
        <v>9.5</v>
      </c>
      <c r="U774" s="23">
        <v>97</v>
      </c>
      <c r="V774" s="23">
        <v>98.2</v>
      </c>
      <c r="W774" s="23">
        <v>96.3</v>
      </c>
      <c r="X774" s="23">
        <v>7.1</v>
      </c>
      <c r="Y774" s="23">
        <v>4.9000000000000004</v>
      </c>
      <c r="Z774" s="23">
        <v>8.3000000000000007</v>
      </c>
      <c r="AA774" s="23">
        <v>34.5</v>
      </c>
      <c r="AB774" s="23">
        <v>89.8</v>
      </c>
      <c r="AC774" s="23">
        <v>2.6</v>
      </c>
      <c r="AD774" s="23">
        <v>0.6</v>
      </c>
      <c r="AE774" s="23">
        <v>0.4</v>
      </c>
      <c r="AF774" s="23">
        <v>0.8</v>
      </c>
      <c r="AG774" s="23">
        <v>32.700000000000003</v>
      </c>
      <c r="AH774" s="23">
        <v>26.6</v>
      </c>
      <c r="AI774" s="23">
        <v>36.200000000000003</v>
      </c>
      <c r="AJ774" s="23">
        <v>90.9</v>
      </c>
      <c r="AK774" s="23">
        <v>92.3</v>
      </c>
      <c r="AL774" s="23">
        <v>90</v>
      </c>
      <c r="AM774" s="23">
        <v>23.8</v>
      </c>
      <c r="AN774" s="23">
        <v>20.9</v>
      </c>
      <c r="AO774" s="23">
        <v>25.5</v>
      </c>
      <c r="AP774" s="23">
        <v>2.2999999999999998</v>
      </c>
      <c r="AQ774" s="23">
        <v>0.8</v>
      </c>
      <c r="AR774" s="23">
        <v>3.1</v>
      </c>
      <c r="AS774" s="23">
        <v>95.9</v>
      </c>
      <c r="AT774" s="23">
        <v>95.1</v>
      </c>
      <c r="AU774" s="23">
        <v>96.4</v>
      </c>
    </row>
    <row r="775" spans="1:47" ht="15" x14ac:dyDescent="0.35">
      <c r="A775" s="13" t="s">
        <v>1891</v>
      </c>
      <c r="B775" s="45" t="s">
        <v>734</v>
      </c>
      <c r="C775" s="23">
        <v>18.7</v>
      </c>
      <c r="D775" s="23">
        <v>10.3</v>
      </c>
      <c r="E775" s="23">
        <v>20.2</v>
      </c>
      <c r="F775" s="23">
        <v>82.2</v>
      </c>
      <c r="G775" s="23">
        <v>60.5</v>
      </c>
      <c r="H775" s="23">
        <v>85.9</v>
      </c>
      <c r="I775" s="23">
        <v>2.7</v>
      </c>
      <c r="J775" s="23">
        <v>2.5</v>
      </c>
      <c r="K775" s="23">
        <v>2.7</v>
      </c>
      <c r="L775" s="23">
        <v>6.3</v>
      </c>
      <c r="M775" s="23">
        <v>2.5</v>
      </c>
      <c r="N775" s="23">
        <v>7</v>
      </c>
      <c r="O775" s="23">
        <v>63.4</v>
      </c>
      <c r="P775" s="23">
        <v>58.2</v>
      </c>
      <c r="Q775" s="23">
        <v>64.3</v>
      </c>
      <c r="R775" s="23">
        <v>15.6</v>
      </c>
      <c r="S775" s="23">
        <v>29.2</v>
      </c>
      <c r="T775" s="23">
        <v>13.3</v>
      </c>
      <c r="U775" s="23">
        <v>40.700000000000003</v>
      </c>
      <c r="V775" s="23">
        <v>6.4</v>
      </c>
      <c r="W775" s="23">
        <v>46.6</v>
      </c>
      <c r="X775" s="23">
        <v>7.6</v>
      </c>
      <c r="Y775" s="23">
        <v>3.7</v>
      </c>
      <c r="Z775" s="23">
        <v>8.1999999999999993</v>
      </c>
      <c r="AA775" s="23">
        <v>4.7</v>
      </c>
      <c r="AB775" s="23">
        <v>6.6</v>
      </c>
      <c r="AC775" s="23">
        <v>4.4000000000000004</v>
      </c>
      <c r="AD775" s="23">
        <v>37.299999999999997</v>
      </c>
      <c r="AE775" s="23">
        <v>14.1</v>
      </c>
      <c r="AF775" s="23">
        <v>41.3</v>
      </c>
      <c r="AG775" s="23">
        <v>21.4</v>
      </c>
      <c r="AH775" s="23">
        <v>20.7</v>
      </c>
      <c r="AI775" s="23">
        <v>21.5</v>
      </c>
      <c r="AJ775" s="23">
        <v>44.5</v>
      </c>
      <c r="AK775" s="23">
        <v>2.7</v>
      </c>
      <c r="AL775" s="23">
        <v>51.6</v>
      </c>
      <c r="AM775" s="23">
        <v>10</v>
      </c>
      <c r="AN775" s="23">
        <v>14.7</v>
      </c>
      <c r="AO775" s="23">
        <v>9.1999999999999993</v>
      </c>
      <c r="AP775" s="23">
        <v>1.6</v>
      </c>
      <c r="AQ775" s="23">
        <v>1.2</v>
      </c>
      <c r="AR775" s="23">
        <v>1.7</v>
      </c>
      <c r="AS775" s="23">
        <v>95.7</v>
      </c>
      <c r="AT775" s="23">
        <v>91.9</v>
      </c>
      <c r="AU775" s="23">
        <v>96.3</v>
      </c>
    </row>
    <row r="776" spans="1:47" ht="15" x14ac:dyDescent="0.35">
      <c r="A776" s="13" t="s">
        <v>1892</v>
      </c>
      <c r="B776" s="45" t="s">
        <v>735</v>
      </c>
      <c r="C776" s="23">
        <v>12.5</v>
      </c>
      <c r="D776" s="23">
        <v>8.1999999999999993</v>
      </c>
      <c r="E776" s="23">
        <v>13.7</v>
      </c>
      <c r="F776" s="23">
        <v>80.400000000000006</v>
      </c>
      <c r="G776" s="23">
        <v>71.900000000000006</v>
      </c>
      <c r="H776" s="23">
        <v>82.7</v>
      </c>
      <c r="I776" s="23">
        <v>0.7</v>
      </c>
      <c r="J776" s="23">
        <v>0.6</v>
      </c>
      <c r="K776" s="23">
        <v>0.8</v>
      </c>
      <c r="L776" s="23">
        <v>2.2999999999999998</v>
      </c>
      <c r="M776" s="23">
        <v>0.8</v>
      </c>
      <c r="N776" s="23">
        <v>2.7</v>
      </c>
      <c r="O776" s="23">
        <v>54.1</v>
      </c>
      <c r="P776" s="23">
        <v>58.1</v>
      </c>
      <c r="Q776" s="23">
        <v>53</v>
      </c>
      <c r="R776" s="23">
        <v>17.8</v>
      </c>
      <c r="S776" s="23">
        <v>26.9</v>
      </c>
      <c r="T776" s="23">
        <v>15.3</v>
      </c>
      <c r="U776" s="23">
        <v>8.3000000000000007</v>
      </c>
      <c r="V776" s="23">
        <v>4</v>
      </c>
      <c r="W776" s="23">
        <v>9.5</v>
      </c>
      <c r="X776" s="23">
        <v>2.2000000000000002</v>
      </c>
      <c r="Y776" s="23">
        <v>0.6</v>
      </c>
      <c r="Z776" s="23">
        <v>2.6</v>
      </c>
      <c r="AA776" s="23">
        <v>0.2</v>
      </c>
      <c r="AB776" s="23">
        <v>0.2</v>
      </c>
      <c r="AC776" s="23">
        <v>0.2</v>
      </c>
      <c r="AD776" s="23">
        <v>31.5</v>
      </c>
      <c r="AE776" s="23">
        <v>35.5</v>
      </c>
      <c r="AF776" s="23">
        <v>30.4</v>
      </c>
      <c r="AG776" s="23">
        <v>17.2</v>
      </c>
      <c r="AH776" s="23">
        <v>14.4</v>
      </c>
      <c r="AI776" s="23">
        <v>18</v>
      </c>
      <c r="AJ776" s="23">
        <v>8.6999999999999993</v>
      </c>
      <c r="AK776" s="23">
        <v>0.4</v>
      </c>
      <c r="AL776" s="23">
        <v>11</v>
      </c>
      <c r="AM776" s="23">
        <v>7.1</v>
      </c>
      <c r="AN776" s="23">
        <v>7.4</v>
      </c>
      <c r="AO776" s="23">
        <v>7</v>
      </c>
      <c r="AP776" s="23">
        <v>0.9</v>
      </c>
      <c r="AQ776" s="23">
        <v>0</v>
      </c>
      <c r="AR776" s="23">
        <v>1.1000000000000001</v>
      </c>
      <c r="AS776" s="23">
        <v>94.1</v>
      </c>
      <c r="AT776" s="23">
        <v>91.6</v>
      </c>
      <c r="AU776" s="23">
        <v>94.8</v>
      </c>
    </row>
    <row r="777" spans="1:47" ht="15" x14ac:dyDescent="0.35">
      <c r="A777" s="13" t="s">
        <v>1893</v>
      </c>
      <c r="B777" s="45" t="s">
        <v>736</v>
      </c>
      <c r="C777" s="23">
        <v>26.1</v>
      </c>
      <c r="D777" s="23">
        <v>15.4</v>
      </c>
      <c r="E777" s="23">
        <v>29.6</v>
      </c>
      <c r="F777" s="23">
        <v>74.2</v>
      </c>
      <c r="G777" s="23">
        <v>55.7</v>
      </c>
      <c r="H777" s="23">
        <v>80.2</v>
      </c>
      <c r="I777" s="23">
        <v>0.9</v>
      </c>
      <c r="J777" s="23">
        <v>1.6</v>
      </c>
      <c r="K777" s="23">
        <v>0.7</v>
      </c>
      <c r="L777" s="23">
        <v>1.9</v>
      </c>
      <c r="M777" s="23">
        <v>1.7</v>
      </c>
      <c r="N777" s="23">
        <v>2</v>
      </c>
      <c r="O777" s="23">
        <v>33.299999999999997</v>
      </c>
      <c r="P777" s="23">
        <v>34</v>
      </c>
      <c r="Q777" s="23">
        <v>33.1</v>
      </c>
      <c r="R777" s="23">
        <v>8.6</v>
      </c>
      <c r="S777" s="23">
        <v>12.3</v>
      </c>
      <c r="T777" s="23">
        <v>7.4</v>
      </c>
      <c r="U777" s="23">
        <v>13</v>
      </c>
      <c r="V777" s="23">
        <v>5.6</v>
      </c>
      <c r="W777" s="23">
        <v>15.4</v>
      </c>
      <c r="X777" s="23">
        <v>2.6</v>
      </c>
      <c r="Y777" s="23">
        <v>2.7</v>
      </c>
      <c r="Z777" s="23">
        <v>2.5</v>
      </c>
      <c r="AA777" s="23">
        <v>0.8</v>
      </c>
      <c r="AB777" s="23">
        <v>0.4</v>
      </c>
      <c r="AC777" s="23">
        <v>0.9</v>
      </c>
      <c r="AD777" s="23">
        <v>24.3</v>
      </c>
      <c r="AE777" s="23">
        <v>5.9</v>
      </c>
      <c r="AF777" s="23">
        <v>30.2</v>
      </c>
      <c r="AG777" s="23">
        <v>14.4</v>
      </c>
      <c r="AH777" s="23">
        <v>10.1</v>
      </c>
      <c r="AI777" s="23">
        <v>15.7</v>
      </c>
      <c r="AJ777" s="23">
        <v>16</v>
      </c>
      <c r="AK777" s="23">
        <v>1.2</v>
      </c>
      <c r="AL777" s="23">
        <v>20.8</v>
      </c>
      <c r="AM777" s="23">
        <v>9.6</v>
      </c>
      <c r="AN777" s="23">
        <v>12.1</v>
      </c>
      <c r="AO777" s="23">
        <v>8.8000000000000007</v>
      </c>
      <c r="AP777" s="23">
        <v>1.7</v>
      </c>
      <c r="AQ777" s="23">
        <v>0.8</v>
      </c>
      <c r="AR777" s="23">
        <v>1.9</v>
      </c>
      <c r="AS777" s="23">
        <v>93.9</v>
      </c>
      <c r="AT777" s="23">
        <v>89.9</v>
      </c>
      <c r="AU777" s="23">
        <v>95.2</v>
      </c>
    </row>
    <row r="778" spans="1:47" ht="15" x14ac:dyDescent="0.35">
      <c r="A778" s="13" t="s">
        <v>1894</v>
      </c>
      <c r="B778" s="45" t="s">
        <v>737</v>
      </c>
      <c r="C778" s="23">
        <v>16</v>
      </c>
      <c r="D778" s="23">
        <v>10.8</v>
      </c>
      <c r="E778" s="23">
        <v>18</v>
      </c>
      <c r="F778" s="23">
        <v>79.2</v>
      </c>
      <c r="G778" s="23">
        <v>58.3</v>
      </c>
      <c r="H778" s="23">
        <v>87.4</v>
      </c>
      <c r="I778" s="23">
        <v>1.2</v>
      </c>
      <c r="J778" s="23">
        <v>0.7</v>
      </c>
      <c r="K778" s="23">
        <v>1.4</v>
      </c>
      <c r="L778" s="23">
        <v>1.4</v>
      </c>
      <c r="M778" s="23">
        <v>0.4</v>
      </c>
      <c r="N778" s="23">
        <v>1.8</v>
      </c>
      <c r="O778" s="23">
        <v>57.1</v>
      </c>
      <c r="P778" s="23">
        <v>54.5</v>
      </c>
      <c r="Q778" s="23">
        <v>58.1</v>
      </c>
      <c r="R778" s="23">
        <v>15.7</v>
      </c>
      <c r="S778" s="23">
        <v>19</v>
      </c>
      <c r="T778" s="23">
        <v>14.4</v>
      </c>
      <c r="U778" s="23">
        <v>14.7</v>
      </c>
      <c r="V778" s="23">
        <v>5</v>
      </c>
      <c r="W778" s="23">
        <v>18.5</v>
      </c>
      <c r="X778" s="23">
        <v>5.4</v>
      </c>
      <c r="Y778" s="23">
        <v>2.2000000000000002</v>
      </c>
      <c r="Z778" s="23">
        <v>6.7</v>
      </c>
      <c r="AA778" s="23">
        <v>0.1</v>
      </c>
      <c r="AB778" s="23">
        <v>0.1</v>
      </c>
      <c r="AC778" s="23">
        <v>0.1</v>
      </c>
      <c r="AD778" s="23">
        <v>31.3</v>
      </c>
      <c r="AE778" s="23">
        <v>12.8</v>
      </c>
      <c r="AF778" s="23">
        <v>38.5</v>
      </c>
      <c r="AG778" s="23">
        <v>15.3</v>
      </c>
      <c r="AH778" s="23">
        <v>15.6</v>
      </c>
      <c r="AI778" s="23">
        <v>15.2</v>
      </c>
      <c r="AJ778" s="23">
        <v>8</v>
      </c>
      <c r="AK778" s="23">
        <v>0.6</v>
      </c>
      <c r="AL778" s="23">
        <v>10.9</v>
      </c>
      <c r="AM778" s="23">
        <v>8.1</v>
      </c>
      <c r="AN778" s="23">
        <v>10.6</v>
      </c>
      <c r="AO778" s="23">
        <v>7.1</v>
      </c>
      <c r="AP778" s="23">
        <v>0.7</v>
      </c>
      <c r="AQ778" s="23">
        <v>0.2</v>
      </c>
      <c r="AR778" s="23">
        <v>0.9</v>
      </c>
      <c r="AS778" s="23">
        <v>89.5</v>
      </c>
      <c r="AT778" s="23">
        <v>84.5</v>
      </c>
      <c r="AU778" s="23">
        <v>91.4</v>
      </c>
    </row>
    <row r="779" spans="1:47" ht="15" x14ac:dyDescent="0.35">
      <c r="A779" s="13" t="s">
        <v>1895</v>
      </c>
      <c r="B779" s="45" t="s">
        <v>738</v>
      </c>
      <c r="C779" s="23">
        <v>19.5</v>
      </c>
      <c r="D779" s="23">
        <v>14.5</v>
      </c>
      <c r="E779" s="23">
        <v>24.9</v>
      </c>
      <c r="F779" s="23">
        <v>61.7</v>
      </c>
      <c r="G779" s="23">
        <v>47.8</v>
      </c>
      <c r="H779" s="23">
        <v>76.400000000000006</v>
      </c>
      <c r="I779" s="23">
        <v>3.9</v>
      </c>
      <c r="J779" s="23">
        <v>2.9</v>
      </c>
      <c r="K779" s="23">
        <v>5.0999999999999996</v>
      </c>
      <c r="L779" s="23">
        <v>4.0999999999999996</v>
      </c>
      <c r="M779" s="23">
        <v>4.2</v>
      </c>
      <c r="N779" s="23">
        <v>4.0999999999999996</v>
      </c>
      <c r="O779" s="23">
        <v>43.9</v>
      </c>
      <c r="P779" s="23">
        <v>41.7</v>
      </c>
      <c r="Q779" s="23">
        <v>46.3</v>
      </c>
      <c r="R779" s="23">
        <v>8.6</v>
      </c>
      <c r="S779" s="23">
        <v>10.7</v>
      </c>
      <c r="T779" s="23">
        <v>6.4</v>
      </c>
      <c r="U779" s="23">
        <v>73.099999999999994</v>
      </c>
      <c r="V779" s="23">
        <v>91.4</v>
      </c>
      <c r="W779" s="23">
        <v>53.6</v>
      </c>
      <c r="X779" s="23">
        <v>6.3</v>
      </c>
      <c r="Y779" s="23">
        <v>4.5999999999999996</v>
      </c>
      <c r="Z779" s="23">
        <v>8.1</v>
      </c>
      <c r="AA779" s="23">
        <v>25.4</v>
      </c>
      <c r="AB779" s="23">
        <v>45.2</v>
      </c>
      <c r="AC779" s="23">
        <v>4.4000000000000004</v>
      </c>
      <c r="AD779" s="23">
        <v>3</v>
      </c>
      <c r="AE779" s="23">
        <v>0.5</v>
      </c>
      <c r="AF779" s="23">
        <v>5.7</v>
      </c>
      <c r="AG779" s="23">
        <v>23.1</v>
      </c>
      <c r="AH779" s="23">
        <v>20.9</v>
      </c>
      <c r="AI779" s="23">
        <v>25.5</v>
      </c>
      <c r="AJ779" s="23">
        <v>58.3</v>
      </c>
      <c r="AK779" s="23">
        <v>44.3</v>
      </c>
      <c r="AL779" s="23">
        <v>73.3</v>
      </c>
      <c r="AM779" s="23">
        <v>19.5</v>
      </c>
      <c r="AN779" s="23">
        <v>17.899999999999999</v>
      </c>
      <c r="AO779" s="23">
        <v>21.3</v>
      </c>
      <c r="AP779" s="23">
        <v>2.5</v>
      </c>
      <c r="AQ779" s="23">
        <v>1.6</v>
      </c>
      <c r="AR779" s="23">
        <v>3.5</v>
      </c>
      <c r="AS779" s="23">
        <v>91.6</v>
      </c>
      <c r="AT779" s="23">
        <v>90.7</v>
      </c>
      <c r="AU779" s="23">
        <v>92.7</v>
      </c>
    </row>
    <row r="780" spans="1:47" ht="15" x14ac:dyDescent="0.35">
      <c r="A780" s="13" t="s">
        <v>1896</v>
      </c>
      <c r="B780" s="45" t="s">
        <v>739</v>
      </c>
      <c r="C780" s="23">
        <v>11.7</v>
      </c>
      <c r="D780" s="23">
        <v>6.9</v>
      </c>
      <c r="E780" s="23">
        <v>15.3</v>
      </c>
      <c r="F780" s="23">
        <v>71.5</v>
      </c>
      <c r="G780" s="23">
        <v>55.6</v>
      </c>
      <c r="H780" s="23">
        <v>83.3</v>
      </c>
      <c r="I780" s="23">
        <v>1</v>
      </c>
      <c r="J780" s="23">
        <v>0.9</v>
      </c>
      <c r="K780" s="23">
        <v>1.1000000000000001</v>
      </c>
      <c r="L780" s="23">
        <v>4.2</v>
      </c>
      <c r="M780" s="23">
        <v>4.2</v>
      </c>
      <c r="N780" s="23">
        <v>4.0999999999999996</v>
      </c>
      <c r="O780" s="23">
        <v>35.1</v>
      </c>
      <c r="P780" s="23">
        <v>29.5</v>
      </c>
      <c r="Q780" s="23">
        <v>39.200000000000003</v>
      </c>
      <c r="R780" s="23">
        <v>13.9</v>
      </c>
      <c r="S780" s="23">
        <v>15.6</v>
      </c>
      <c r="T780" s="23">
        <v>12.6</v>
      </c>
      <c r="U780" s="23">
        <v>18.8</v>
      </c>
      <c r="V780" s="23">
        <v>3.7</v>
      </c>
      <c r="W780" s="23">
        <v>29.9</v>
      </c>
      <c r="X780" s="23">
        <v>3.7</v>
      </c>
      <c r="Y780" s="23">
        <v>2</v>
      </c>
      <c r="Z780" s="23">
        <v>5</v>
      </c>
      <c r="AA780" s="23">
        <v>0.6</v>
      </c>
      <c r="AB780" s="23">
        <v>0.7</v>
      </c>
      <c r="AC780" s="23">
        <v>0.5</v>
      </c>
      <c r="AD780" s="23">
        <v>19.2</v>
      </c>
      <c r="AE780" s="23">
        <v>2.2000000000000002</v>
      </c>
      <c r="AF780" s="23">
        <v>31.8</v>
      </c>
      <c r="AG780" s="23">
        <v>17.7</v>
      </c>
      <c r="AH780" s="23">
        <v>15.7</v>
      </c>
      <c r="AI780" s="23">
        <v>19.2</v>
      </c>
      <c r="AJ780" s="23">
        <v>9.8000000000000007</v>
      </c>
      <c r="AK780" s="23">
        <v>0.5</v>
      </c>
      <c r="AL780" s="23">
        <v>16.600000000000001</v>
      </c>
      <c r="AM780" s="23">
        <v>9.1</v>
      </c>
      <c r="AN780" s="23">
        <v>10.3</v>
      </c>
      <c r="AO780" s="23">
        <v>8.1</v>
      </c>
      <c r="AP780" s="23">
        <v>1.5</v>
      </c>
      <c r="AQ780" s="23">
        <v>0.7</v>
      </c>
      <c r="AR780" s="23">
        <v>2.1</v>
      </c>
      <c r="AS780" s="23">
        <v>93.4</v>
      </c>
      <c r="AT780" s="23">
        <v>90.3</v>
      </c>
      <c r="AU780" s="23">
        <v>95.6</v>
      </c>
    </row>
    <row r="781" spans="1:47" ht="15" x14ac:dyDescent="0.35">
      <c r="A781" s="13" t="s">
        <v>1897</v>
      </c>
      <c r="B781" s="45" t="s">
        <v>740</v>
      </c>
      <c r="C781" s="23">
        <v>18.100000000000001</v>
      </c>
      <c r="D781" s="23">
        <v>11.4</v>
      </c>
      <c r="E781" s="23">
        <v>21.3</v>
      </c>
      <c r="F781" s="23">
        <v>73.900000000000006</v>
      </c>
      <c r="G781" s="23">
        <v>51.1</v>
      </c>
      <c r="H781" s="23">
        <v>84.7</v>
      </c>
      <c r="I781" s="23">
        <v>1</v>
      </c>
      <c r="J781" s="23">
        <v>0.7</v>
      </c>
      <c r="K781" s="23">
        <v>1.1000000000000001</v>
      </c>
      <c r="L781" s="23">
        <v>13.4</v>
      </c>
      <c r="M781" s="23">
        <v>13.4</v>
      </c>
      <c r="N781" s="23">
        <v>13.4</v>
      </c>
      <c r="O781" s="23">
        <v>45.7</v>
      </c>
      <c r="P781" s="23">
        <v>47.9</v>
      </c>
      <c r="Q781" s="23">
        <v>44.7</v>
      </c>
      <c r="R781" s="23">
        <v>12.4</v>
      </c>
      <c r="S781" s="23">
        <v>18.5</v>
      </c>
      <c r="T781" s="23">
        <v>9.6</v>
      </c>
      <c r="U781" s="23">
        <v>10.9</v>
      </c>
      <c r="V781" s="23">
        <v>5.3</v>
      </c>
      <c r="W781" s="23">
        <v>13.5</v>
      </c>
      <c r="X781" s="23">
        <v>2.6</v>
      </c>
      <c r="Y781" s="23">
        <v>0.6</v>
      </c>
      <c r="Z781" s="23">
        <v>3.6</v>
      </c>
      <c r="AA781" s="23">
        <v>0.2</v>
      </c>
      <c r="AB781" s="23">
        <v>0.3</v>
      </c>
      <c r="AC781" s="23">
        <v>0.1</v>
      </c>
      <c r="AD781" s="23">
        <v>40.6</v>
      </c>
      <c r="AE781" s="23">
        <v>12.4</v>
      </c>
      <c r="AF781" s="23">
        <v>53.9</v>
      </c>
      <c r="AG781" s="23">
        <v>18.399999999999999</v>
      </c>
      <c r="AH781" s="23">
        <v>14.9</v>
      </c>
      <c r="AI781" s="23">
        <v>20</v>
      </c>
      <c r="AJ781" s="23">
        <v>6.7</v>
      </c>
      <c r="AK781" s="23">
        <v>0.4</v>
      </c>
      <c r="AL781" s="23">
        <v>9.6999999999999993</v>
      </c>
      <c r="AM781" s="23">
        <v>9</v>
      </c>
      <c r="AN781" s="23">
        <v>13.3</v>
      </c>
      <c r="AO781" s="23">
        <v>7</v>
      </c>
      <c r="AP781" s="23">
        <v>1.3</v>
      </c>
      <c r="AQ781" s="23">
        <v>0.4</v>
      </c>
      <c r="AR781" s="23">
        <v>1.7</v>
      </c>
      <c r="AS781" s="23">
        <v>88.3</v>
      </c>
      <c r="AT781" s="23">
        <v>83</v>
      </c>
      <c r="AU781" s="23">
        <v>90.8</v>
      </c>
    </row>
    <row r="782" spans="1:47" ht="15" x14ac:dyDescent="0.35">
      <c r="A782" s="13" t="s">
        <v>1898</v>
      </c>
      <c r="B782" s="45" t="s">
        <v>741</v>
      </c>
      <c r="C782" s="23">
        <v>8.4</v>
      </c>
      <c r="D782" s="23">
        <v>8.1</v>
      </c>
      <c r="E782" s="23">
        <v>17.600000000000001</v>
      </c>
      <c r="F782" s="23">
        <v>46.7</v>
      </c>
      <c r="G782" s="23">
        <v>45.8</v>
      </c>
      <c r="H782" s="23">
        <v>71.7</v>
      </c>
      <c r="I782" s="23">
        <v>2.2000000000000002</v>
      </c>
      <c r="J782" s="23">
        <v>2.2000000000000002</v>
      </c>
      <c r="K782" s="23">
        <v>2.7</v>
      </c>
      <c r="L782" s="23">
        <v>5.2</v>
      </c>
      <c r="M782" s="23">
        <v>5.3</v>
      </c>
      <c r="N782" s="23">
        <v>3.1</v>
      </c>
      <c r="O782" s="23">
        <v>34.299999999999997</v>
      </c>
      <c r="P782" s="23">
        <v>34.1</v>
      </c>
      <c r="Q782" s="23">
        <v>40.1</v>
      </c>
      <c r="R782" s="23">
        <v>16.399999999999999</v>
      </c>
      <c r="S782" s="23">
        <v>16.5</v>
      </c>
      <c r="T782" s="23">
        <v>13.2</v>
      </c>
      <c r="U782" s="23">
        <v>5.8</v>
      </c>
      <c r="V782" s="23">
        <v>5.4</v>
      </c>
      <c r="W782" s="23">
        <v>16.100000000000001</v>
      </c>
      <c r="X782" s="23">
        <v>4.5999999999999996</v>
      </c>
      <c r="Y782" s="23">
        <v>4.5</v>
      </c>
      <c r="Z782" s="23">
        <v>7</v>
      </c>
      <c r="AA782" s="23">
        <v>6.1</v>
      </c>
      <c r="AB782" s="23">
        <v>6.3</v>
      </c>
      <c r="AC782" s="23">
        <v>2.2999999999999998</v>
      </c>
      <c r="AD782" s="23">
        <v>3.6</v>
      </c>
      <c r="AE782" s="23">
        <v>3.4</v>
      </c>
      <c r="AF782" s="23">
        <v>10.5</v>
      </c>
      <c r="AG782" s="23">
        <v>17</v>
      </c>
      <c r="AH782" s="23">
        <v>16.7</v>
      </c>
      <c r="AI782" s="23">
        <v>24.4</v>
      </c>
      <c r="AJ782" s="23">
        <v>3.9</v>
      </c>
      <c r="AK782" s="23">
        <v>3.4</v>
      </c>
      <c r="AL782" s="23">
        <v>18</v>
      </c>
      <c r="AM782" s="23">
        <v>17.5</v>
      </c>
      <c r="AN782" s="23">
        <v>17.5</v>
      </c>
      <c r="AO782" s="23">
        <v>16.399999999999999</v>
      </c>
      <c r="AP782" s="23">
        <v>1.1000000000000001</v>
      </c>
      <c r="AQ782" s="23">
        <v>1</v>
      </c>
      <c r="AR782" s="23">
        <v>2.5</v>
      </c>
      <c r="AS782" s="23">
        <v>87</v>
      </c>
      <c r="AT782" s="23">
        <v>86.8</v>
      </c>
      <c r="AU782" s="23">
        <v>91.9</v>
      </c>
    </row>
    <row r="783" spans="1:47" ht="15" x14ac:dyDescent="0.35">
      <c r="A783" s="13" t="s">
        <v>1899</v>
      </c>
      <c r="B783" s="45" t="s">
        <v>742</v>
      </c>
      <c r="C783" s="23">
        <v>31.6</v>
      </c>
      <c r="D783" s="23">
        <v>22.5</v>
      </c>
      <c r="E783" s="23">
        <v>41.9</v>
      </c>
      <c r="F783" s="23">
        <v>79.900000000000006</v>
      </c>
      <c r="G783" s="23">
        <v>67.7</v>
      </c>
      <c r="H783" s="23">
        <v>93.8</v>
      </c>
      <c r="I783" s="23">
        <v>3.5</v>
      </c>
      <c r="J783" s="23">
        <v>2.6</v>
      </c>
      <c r="K783" s="23">
        <v>4.4000000000000004</v>
      </c>
      <c r="L783" s="23">
        <v>8.4</v>
      </c>
      <c r="M783" s="23">
        <v>10</v>
      </c>
      <c r="N783" s="23">
        <v>6.7</v>
      </c>
      <c r="O783" s="23">
        <v>40</v>
      </c>
      <c r="P783" s="23">
        <v>41.9</v>
      </c>
      <c r="Q783" s="23">
        <v>37.799999999999997</v>
      </c>
      <c r="R783" s="23">
        <v>15.4</v>
      </c>
      <c r="S783" s="23">
        <v>12.9</v>
      </c>
      <c r="T783" s="23">
        <v>18.3</v>
      </c>
      <c r="U783" s="23">
        <v>16.7</v>
      </c>
      <c r="V783" s="23">
        <v>1.6</v>
      </c>
      <c r="W783" s="23">
        <v>33.9</v>
      </c>
      <c r="X783" s="23">
        <v>8.6999999999999993</v>
      </c>
      <c r="Y783" s="23">
        <v>6.5</v>
      </c>
      <c r="Z783" s="23">
        <v>11.3</v>
      </c>
      <c r="AA783" s="23">
        <v>0.5</v>
      </c>
      <c r="AB783" s="23">
        <v>0.4</v>
      </c>
      <c r="AC783" s="23">
        <v>0.6</v>
      </c>
      <c r="AD783" s="23">
        <v>18.8</v>
      </c>
      <c r="AE783" s="23">
        <v>1</v>
      </c>
      <c r="AF783" s="23">
        <v>39.1</v>
      </c>
      <c r="AG783" s="23">
        <v>30.5</v>
      </c>
      <c r="AH783" s="23">
        <v>24.5</v>
      </c>
      <c r="AI783" s="23">
        <v>37.4</v>
      </c>
      <c r="AJ783" s="23">
        <v>29.5</v>
      </c>
      <c r="AK783" s="23">
        <v>0.4</v>
      </c>
      <c r="AL783" s="23">
        <v>62.8</v>
      </c>
      <c r="AM783" s="23">
        <v>14.5</v>
      </c>
      <c r="AN783" s="23">
        <v>16.399999999999999</v>
      </c>
      <c r="AO783" s="23">
        <v>12.3</v>
      </c>
      <c r="AP783" s="23">
        <v>5.2</v>
      </c>
      <c r="AQ783" s="23">
        <v>2.8</v>
      </c>
      <c r="AR783" s="23">
        <v>7.8</v>
      </c>
      <c r="AS783" s="23">
        <v>95.8</v>
      </c>
      <c r="AT783" s="23">
        <v>93.5</v>
      </c>
      <c r="AU783" s="23">
        <v>98.5</v>
      </c>
    </row>
    <row r="784" spans="1:47" ht="15" x14ac:dyDescent="0.35">
      <c r="A784" s="13" t="s">
        <v>1900</v>
      </c>
      <c r="B784" s="45" t="s">
        <v>743</v>
      </c>
      <c r="C784" s="23">
        <v>21.5</v>
      </c>
      <c r="D784" s="23">
        <v>12.9</v>
      </c>
      <c r="E784" s="23">
        <v>24.9</v>
      </c>
      <c r="F784" s="23">
        <v>78.599999999999994</v>
      </c>
      <c r="G784" s="23">
        <v>50.6</v>
      </c>
      <c r="H784" s="23">
        <v>89.6</v>
      </c>
      <c r="I784" s="23">
        <v>2.6</v>
      </c>
      <c r="J784" s="23">
        <v>1</v>
      </c>
      <c r="K784" s="23">
        <v>3.2</v>
      </c>
      <c r="L784" s="23">
        <v>4.4000000000000004</v>
      </c>
      <c r="M784" s="23">
        <v>6.3</v>
      </c>
      <c r="N784" s="23">
        <v>3.7</v>
      </c>
      <c r="O784" s="23">
        <v>37.4</v>
      </c>
      <c r="P784" s="23">
        <v>45.4</v>
      </c>
      <c r="Q784" s="23">
        <v>34.299999999999997</v>
      </c>
      <c r="R784" s="23">
        <v>12.4</v>
      </c>
      <c r="S784" s="23">
        <v>13.8</v>
      </c>
      <c r="T784" s="23">
        <v>11.8</v>
      </c>
      <c r="U784" s="23">
        <v>35</v>
      </c>
      <c r="V784" s="23">
        <v>8</v>
      </c>
      <c r="W784" s="23">
        <v>45.5</v>
      </c>
      <c r="X784" s="23">
        <v>7.1</v>
      </c>
      <c r="Y784" s="23">
        <v>0.7</v>
      </c>
      <c r="Z784" s="23">
        <v>9.6</v>
      </c>
      <c r="AA784" s="23">
        <v>1</v>
      </c>
      <c r="AB784" s="23">
        <v>1.9</v>
      </c>
      <c r="AC784" s="23">
        <v>0.7</v>
      </c>
      <c r="AD784" s="23">
        <v>23.6</v>
      </c>
      <c r="AE784" s="23">
        <v>1.5</v>
      </c>
      <c r="AF784" s="23">
        <v>32.200000000000003</v>
      </c>
      <c r="AG784" s="23">
        <v>19.399999999999999</v>
      </c>
      <c r="AH784" s="23">
        <v>10.7</v>
      </c>
      <c r="AI784" s="23">
        <v>22.7</v>
      </c>
      <c r="AJ784" s="23">
        <v>49</v>
      </c>
      <c r="AK784" s="23">
        <v>3</v>
      </c>
      <c r="AL784" s="23">
        <v>66.900000000000006</v>
      </c>
      <c r="AM784" s="23">
        <v>13.4</v>
      </c>
      <c r="AN784" s="23">
        <v>17.399999999999999</v>
      </c>
      <c r="AO784" s="23">
        <v>11.9</v>
      </c>
      <c r="AP784" s="23">
        <v>4.8</v>
      </c>
      <c r="AQ784" s="23">
        <v>0.6</v>
      </c>
      <c r="AR784" s="23">
        <v>6.4</v>
      </c>
      <c r="AS784" s="23">
        <v>91.6</v>
      </c>
      <c r="AT784" s="23">
        <v>83.2</v>
      </c>
      <c r="AU784" s="23">
        <v>94.8</v>
      </c>
    </row>
    <row r="785" spans="1:47" ht="15" x14ac:dyDescent="0.35">
      <c r="A785" s="13" t="s">
        <v>1901</v>
      </c>
      <c r="B785" s="45" t="s">
        <v>744</v>
      </c>
      <c r="C785" s="23">
        <v>15.2</v>
      </c>
      <c r="D785" s="23">
        <v>10.9</v>
      </c>
      <c r="E785" s="23">
        <v>18.100000000000001</v>
      </c>
      <c r="F785" s="23">
        <v>64.2</v>
      </c>
      <c r="G785" s="23">
        <v>50.1</v>
      </c>
      <c r="H785" s="23">
        <v>73.900000000000006</v>
      </c>
      <c r="I785" s="23">
        <v>1.9</v>
      </c>
      <c r="J785" s="23">
        <v>1.4</v>
      </c>
      <c r="K785" s="23">
        <v>2.2999999999999998</v>
      </c>
      <c r="L785" s="23">
        <v>5.4</v>
      </c>
      <c r="M785" s="23">
        <v>2.2000000000000002</v>
      </c>
      <c r="N785" s="23">
        <v>7.7</v>
      </c>
      <c r="O785" s="23">
        <v>37.9</v>
      </c>
      <c r="P785" s="23">
        <v>40.4</v>
      </c>
      <c r="Q785" s="23">
        <v>36.200000000000003</v>
      </c>
      <c r="R785" s="23">
        <v>9.1</v>
      </c>
      <c r="S785" s="23">
        <v>7.3</v>
      </c>
      <c r="T785" s="23">
        <v>10.4</v>
      </c>
      <c r="U785" s="23">
        <v>3.6</v>
      </c>
      <c r="V785" s="23">
        <v>1.8</v>
      </c>
      <c r="W785" s="23">
        <v>4.9000000000000004</v>
      </c>
      <c r="X785" s="23">
        <v>3.4</v>
      </c>
      <c r="Y785" s="23">
        <v>1.5</v>
      </c>
      <c r="Z785" s="23">
        <v>4.8</v>
      </c>
      <c r="AA785" s="23">
        <v>0.7</v>
      </c>
      <c r="AB785" s="23">
        <v>0.1</v>
      </c>
      <c r="AC785" s="23">
        <v>1.2</v>
      </c>
      <c r="AD785" s="23">
        <v>7.7</v>
      </c>
      <c r="AE785" s="23">
        <v>0.2</v>
      </c>
      <c r="AF785" s="23">
        <v>12.8</v>
      </c>
      <c r="AG785" s="23">
        <v>21.1</v>
      </c>
      <c r="AH785" s="23">
        <v>15.5</v>
      </c>
      <c r="AI785" s="23">
        <v>24.9</v>
      </c>
      <c r="AJ785" s="23">
        <v>23.8</v>
      </c>
      <c r="AK785" s="23">
        <v>0.9</v>
      </c>
      <c r="AL785" s="23">
        <v>39.4</v>
      </c>
      <c r="AM785" s="23">
        <v>15</v>
      </c>
      <c r="AN785" s="23">
        <v>14.7</v>
      </c>
      <c r="AO785" s="23">
        <v>15.1</v>
      </c>
      <c r="AP785" s="23">
        <v>1.7</v>
      </c>
      <c r="AQ785" s="23">
        <v>0.1</v>
      </c>
      <c r="AR785" s="23">
        <v>2.7</v>
      </c>
      <c r="AS785" s="23">
        <v>84.4</v>
      </c>
      <c r="AT785" s="23">
        <v>85.6</v>
      </c>
      <c r="AU785" s="23">
        <v>83.7</v>
      </c>
    </row>
    <row r="786" spans="1:47" ht="15" x14ac:dyDescent="0.35">
      <c r="A786" s="13" t="s">
        <v>1902</v>
      </c>
      <c r="B786" s="45" t="s">
        <v>745</v>
      </c>
      <c r="C786" s="23">
        <v>27.7</v>
      </c>
      <c r="D786" s="23">
        <v>19.2</v>
      </c>
      <c r="E786" s="23">
        <v>28.8</v>
      </c>
      <c r="F786" s="23">
        <v>84.2</v>
      </c>
      <c r="G786" s="23">
        <v>53</v>
      </c>
      <c r="H786" s="23">
        <v>88.4</v>
      </c>
      <c r="I786" s="23">
        <v>3.2</v>
      </c>
      <c r="J786" s="23">
        <v>0.7</v>
      </c>
      <c r="K786" s="23">
        <v>3.5</v>
      </c>
      <c r="L786" s="23">
        <v>9.6999999999999993</v>
      </c>
      <c r="M786" s="23">
        <v>4</v>
      </c>
      <c r="N786" s="23">
        <v>10.5</v>
      </c>
      <c r="O786" s="23">
        <v>41.8</v>
      </c>
      <c r="P786" s="23">
        <v>39.700000000000003</v>
      </c>
      <c r="Q786" s="23">
        <v>42</v>
      </c>
      <c r="R786" s="23">
        <v>15.7</v>
      </c>
      <c r="S786" s="23">
        <v>12.6</v>
      </c>
      <c r="T786" s="23">
        <v>16.100000000000001</v>
      </c>
      <c r="U786" s="23">
        <v>61.6</v>
      </c>
      <c r="V786" s="23">
        <v>70.900000000000006</v>
      </c>
      <c r="W786" s="23">
        <v>60.4</v>
      </c>
      <c r="X786" s="23">
        <v>9.6999999999999993</v>
      </c>
      <c r="Y786" s="23">
        <v>1.3</v>
      </c>
      <c r="Z786" s="23">
        <v>10.9</v>
      </c>
      <c r="AA786" s="23">
        <v>0.7</v>
      </c>
      <c r="AB786" s="23">
        <v>1.3</v>
      </c>
      <c r="AC786" s="23">
        <v>0.6</v>
      </c>
      <c r="AD786" s="23">
        <v>28.6</v>
      </c>
      <c r="AE786" s="23">
        <v>5.3</v>
      </c>
      <c r="AF786" s="23">
        <v>31.7</v>
      </c>
      <c r="AG786" s="23">
        <v>24.6</v>
      </c>
      <c r="AH786" s="23">
        <v>7.3</v>
      </c>
      <c r="AI786" s="23">
        <v>27</v>
      </c>
      <c r="AJ786" s="23">
        <v>56.5</v>
      </c>
      <c r="AK786" s="23">
        <v>2.6</v>
      </c>
      <c r="AL786" s="23">
        <v>63.8</v>
      </c>
      <c r="AM786" s="23">
        <v>13.8</v>
      </c>
      <c r="AN786" s="23">
        <v>15.2</v>
      </c>
      <c r="AO786" s="23">
        <v>13.7</v>
      </c>
      <c r="AP786" s="23">
        <v>6.7</v>
      </c>
      <c r="AQ786" s="23">
        <v>2.6</v>
      </c>
      <c r="AR786" s="23">
        <v>7.3</v>
      </c>
      <c r="AS786" s="23">
        <v>91.6</v>
      </c>
      <c r="AT786" s="23">
        <v>77.5</v>
      </c>
      <c r="AU786" s="23">
        <v>93.5</v>
      </c>
    </row>
    <row r="787" spans="1:47" ht="15" x14ac:dyDescent="0.35">
      <c r="A787" s="13" t="s">
        <v>1903</v>
      </c>
      <c r="B787" s="45" t="s">
        <v>746</v>
      </c>
      <c r="C787" s="23">
        <v>12.6</v>
      </c>
      <c r="D787" s="23">
        <v>6.4</v>
      </c>
      <c r="E787" s="23">
        <v>16</v>
      </c>
      <c r="F787" s="23">
        <v>76.3</v>
      </c>
      <c r="G787" s="23">
        <v>58.9</v>
      </c>
      <c r="H787" s="23">
        <v>85.9</v>
      </c>
      <c r="I787" s="23">
        <v>1.6</v>
      </c>
      <c r="J787" s="23">
        <v>0.7</v>
      </c>
      <c r="K787" s="23">
        <v>2</v>
      </c>
      <c r="L787" s="23">
        <v>5.3</v>
      </c>
      <c r="M787" s="23">
        <v>5.4</v>
      </c>
      <c r="N787" s="23">
        <v>5.2</v>
      </c>
      <c r="O787" s="23">
        <v>34.4</v>
      </c>
      <c r="P787" s="23">
        <v>39.4</v>
      </c>
      <c r="Q787" s="23">
        <v>31.7</v>
      </c>
      <c r="R787" s="23">
        <v>17.899999999999999</v>
      </c>
      <c r="S787" s="23">
        <v>20.5</v>
      </c>
      <c r="T787" s="23">
        <v>16.5</v>
      </c>
      <c r="U787" s="23">
        <v>17</v>
      </c>
      <c r="V787" s="23">
        <v>6.4</v>
      </c>
      <c r="W787" s="23">
        <v>22.8</v>
      </c>
      <c r="X787" s="23">
        <v>3.6</v>
      </c>
      <c r="Y787" s="23">
        <v>0.3</v>
      </c>
      <c r="Z787" s="23">
        <v>5.4</v>
      </c>
      <c r="AA787" s="23">
        <v>0</v>
      </c>
      <c r="AB787" s="23">
        <v>0</v>
      </c>
      <c r="AC787" s="23">
        <v>0</v>
      </c>
      <c r="AD787" s="23">
        <v>27.6</v>
      </c>
      <c r="AE787" s="23">
        <v>5.0999999999999996</v>
      </c>
      <c r="AF787" s="23">
        <v>40.1</v>
      </c>
      <c r="AG787" s="23">
        <v>17.600000000000001</v>
      </c>
      <c r="AH787" s="23">
        <v>13.5</v>
      </c>
      <c r="AI787" s="23">
        <v>19.899999999999999</v>
      </c>
      <c r="AJ787" s="23">
        <v>59</v>
      </c>
      <c r="AK787" s="23">
        <v>2</v>
      </c>
      <c r="AL787" s="23">
        <v>90.4</v>
      </c>
      <c r="AM787" s="23">
        <v>14.1</v>
      </c>
      <c r="AN787" s="23">
        <v>15.2</v>
      </c>
      <c r="AO787" s="23">
        <v>13.5</v>
      </c>
      <c r="AP787" s="23">
        <v>3.8</v>
      </c>
      <c r="AQ787" s="23">
        <v>0</v>
      </c>
      <c r="AR787" s="23">
        <v>5.9</v>
      </c>
      <c r="AS787" s="23">
        <v>90.1</v>
      </c>
      <c r="AT787" s="23">
        <v>84.5</v>
      </c>
      <c r="AU787" s="23">
        <v>93.1</v>
      </c>
    </row>
    <row r="788" spans="1:47" ht="15" x14ac:dyDescent="0.35">
      <c r="A788" s="13" t="s">
        <v>1904</v>
      </c>
      <c r="B788" s="45" t="s">
        <v>747</v>
      </c>
      <c r="C788" s="23">
        <v>20.3</v>
      </c>
      <c r="D788" s="23">
        <v>9.3000000000000007</v>
      </c>
      <c r="E788" s="23">
        <v>23.1</v>
      </c>
      <c r="F788" s="23">
        <v>78.2</v>
      </c>
      <c r="G788" s="23">
        <v>44.8</v>
      </c>
      <c r="H788" s="23">
        <v>86.6</v>
      </c>
      <c r="I788" s="23">
        <v>2.6</v>
      </c>
      <c r="J788" s="23">
        <v>1.2</v>
      </c>
      <c r="K788" s="23">
        <v>3</v>
      </c>
      <c r="L788" s="23">
        <v>1.3</v>
      </c>
      <c r="M788" s="23">
        <v>2.7</v>
      </c>
      <c r="N788" s="23">
        <v>0.9</v>
      </c>
      <c r="O788" s="23">
        <v>38.700000000000003</v>
      </c>
      <c r="P788" s="23">
        <v>32.799999999999997</v>
      </c>
      <c r="Q788" s="23">
        <v>40.1</v>
      </c>
      <c r="R788" s="23">
        <v>10.199999999999999</v>
      </c>
      <c r="S788" s="23">
        <v>8.3000000000000007</v>
      </c>
      <c r="T788" s="23">
        <v>10.7</v>
      </c>
      <c r="U788" s="23">
        <v>45.5</v>
      </c>
      <c r="V788" s="23">
        <v>3.7</v>
      </c>
      <c r="W788" s="23">
        <v>56.1</v>
      </c>
      <c r="X788" s="23">
        <v>7.9</v>
      </c>
      <c r="Y788" s="23">
        <v>2.1</v>
      </c>
      <c r="Z788" s="23">
        <v>9.3000000000000007</v>
      </c>
      <c r="AA788" s="23">
        <v>1.5</v>
      </c>
      <c r="AB788" s="23">
        <v>0</v>
      </c>
      <c r="AC788" s="23">
        <v>1.9</v>
      </c>
      <c r="AD788" s="23">
        <v>15.9</v>
      </c>
      <c r="AE788" s="23">
        <v>1.4</v>
      </c>
      <c r="AF788" s="23">
        <v>19.600000000000001</v>
      </c>
      <c r="AG788" s="23">
        <v>24.2</v>
      </c>
      <c r="AH788" s="23">
        <v>12.4</v>
      </c>
      <c r="AI788" s="23">
        <v>27.2</v>
      </c>
      <c r="AJ788" s="23">
        <v>60.9</v>
      </c>
      <c r="AK788" s="23">
        <v>1.2</v>
      </c>
      <c r="AL788" s="23">
        <v>75.900000000000006</v>
      </c>
      <c r="AM788" s="23">
        <v>16</v>
      </c>
      <c r="AN788" s="23">
        <v>15.1</v>
      </c>
      <c r="AO788" s="23">
        <v>16.3</v>
      </c>
      <c r="AP788" s="23">
        <v>3.9</v>
      </c>
      <c r="AQ788" s="23">
        <v>1</v>
      </c>
      <c r="AR788" s="23">
        <v>4.5999999999999996</v>
      </c>
      <c r="AS788" s="23">
        <v>92.6</v>
      </c>
      <c r="AT788" s="23">
        <v>84.4</v>
      </c>
      <c r="AU788" s="23">
        <v>94.7</v>
      </c>
    </row>
    <row r="789" spans="1:47" ht="15" x14ac:dyDescent="0.35">
      <c r="A789" s="13" t="s">
        <v>1905</v>
      </c>
      <c r="B789" s="45" t="s">
        <v>748</v>
      </c>
      <c r="C789" s="23">
        <v>9</v>
      </c>
      <c r="D789" s="23">
        <v>7</v>
      </c>
      <c r="E789" s="23">
        <v>13.2</v>
      </c>
      <c r="F789" s="23">
        <v>51.9</v>
      </c>
      <c r="G789" s="23">
        <v>42.3</v>
      </c>
      <c r="H789" s="23">
        <v>72.900000000000006</v>
      </c>
      <c r="I789" s="23">
        <v>1.9</v>
      </c>
      <c r="J789" s="23">
        <v>1.8</v>
      </c>
      <c r="K789" s="23">
        <v>2.1</v>
      </c>
      <c r="L789" s="23">
        <v>10</v>
      </c>
      <c r="M789" s="23">
        <v>9.8000000000000007</v>
      </c>
      <c r="N789" s="23">
        <v>10.4</v>
      </c>
      <c r="O789" s="23">
        <v>37.4</v>
      </c>
      <c r="P789" s="23">
        <v>33.200000000000003</v>
      </c>
      <c r="Q789" s="23">
        <v>46.4</v>
      </c>
      <c r="R789" s="23">
        <v>13.5</v>
      </c>
      <c r="S789" s="23">
        <v>14.4</v>
      </c>
      <c r="T789" s="23">
        <v>11.6</v>
      </c>
      <c r="U789" s="23">
        <v>7.7</v>
      </c>
      <c r="V789" s="23">
        <v>3.7</v>
      </c>
      <c r="W789" s="23">
        <v>16.399999999999999</v>
      </c>
      <c r="X789" s="23">
        <v>2.6</v>
      </c>
      <c r="Y789" s="23">
        <v>1.8</v>
      </c>
      <c r="Z789" s="23">
        <v>4.2</v>
      </c>
      <c r="AA789" s="23">
        <v>1.2</v>
      </c>
      <c r="AB789" s="23">
        <v>1.2</v>
      </c>
      <c r="AC789" s="23">
        <v>1.2</v>
      </c>
      <c r="AD789" s="23">
        <v>3.8</v>
      </c>
      <c r="AE789" s="23">
        <v>0.8</v>
      </c>
      <c r="AF789" s="23">
        <v>10.3</v>
      </c>
      <c r="AG789" s="23">
        <v>16.7</v>
      </c>
      <c r="AH789" s="23">
        <v>15.8</v>
      </c>
      <c r="AI789" s="23">
        <v>18.7</v>
      </c>
      <c r="AJ789" s="23">
        <v>18.399999999999999</v>
      </c>
      <c r="AK789" s="23">
        <v>1.6</v>
      </c>
      <c r="AL789" s="23">
        <v>55</v>
      </c>
      <c r="AM789" s="23">
        <v>16.100000000000001</v>
      </c>
      <c r="AN789" s="23">
        <v>16.5</v>
      </c>
      <c r="AO789" s="23">
        <v>15.3</v>
      </c>
      <c r="AP789" s="23">
        <v>1</v>
      </c>
      <c r="AQ789" s="23">
        <v>0.9</v>
      </c>
      <c r="AR789" s="23">
        <v>1.3</v>
      </c>
      <c r="AS789" s="23">
        <v>86.4</v>
      </c>
      <c r="AT789" s="23">
        <v>85.3</v>
      </c>
      <c r="AU789" s="23">
        <v>88.8</v>
      </c>
    </row>
    <row r="790" spans="1:47" ht="15" x14ac:dyDescent="0.35">
      <c r="A790" s="13" t="s">
        <v>1906</v>
      </c>
      <c r="B790" s="45" t="s">
        <v>749</v>
      </c>
      <c r="C790" s="23">
        <v>16.100000000000001</v>
      </c>
      <c r="D790" s="23">
        <v>13.8</v>
      </c>
      <c r="E790" s="23">
        <v>18</v>
      </c>
      <c r="F790" s="23">
        <v>78</v>
      </c>
      <c r="G790" s="23">
        <v>64</v>
      </c>
      <c r="H790" s="23">
        <v>89.2</v>
      </c>
      <c r="I790" s="23">
        <v>2.4</v>
      </c>
      <c r="J790" s="23">
        <v>1.8</v>
      </c>
      <c r="K790" s="23">
        <v>2.9</v>
      </c>
      <c r="L790" s="23">
        <v>13.1</v>
      </c>
      <c r="M790" s="23">
        <v>6.8</v>
      </c>
      <c r="N790" s="23">
        <v>18.100000000000001</v>
      </c>
      <c r="O790" s="23">
        <v>44.2</v>
      </c>
      <c r="P790" s="23">
        <v>45.9</v>
      </c>
      <c r="Q790" s="23">
        <v>42.9</v>
      </c>
      <c r="R790" s="23">
        <v>20.8</v>
      </c>
      <c r="S790" s="23">
        <v>19.2</v>
      </c>
      <c r="T790" s="23">
        <v>22.1</v>
      </c>
      <c r="U790" s="23">
        <v>20.8</v>
      </c>
      <c r="V790" s="23">
        <v>4.2</v>
      </c>
      <c r="W790" s="23">
        <v>34.1</v>
      </c>
      <c r="X790" s="23">
        <v>6.5</v>
      </c>
      <c r="Y790" s="23">
        <v>2.6</v>
      </c>
      <c r="Z790" s="23">
        <v>9.6999999999999993</v>
      </c>
      <c r="AA790" s="23">
        <v>1.2</v>
      </c>
      <c r="AB790" s="23">
        <v>0.2</v>
      </c>
      <c r="AC790" s="23">
        <v>2.1</v>
      </c>
      <c r="AD790" s="23">
        <v>20.6</v>
      </c>
      <c r="AE790" s="23">
        <v>4.8</v>
      </c>
      <c r="AF790" s="23">
        <v>33.299999999999997</v>
      </c>
      <c r="AG790" s="23">
        <v>23.6</v>
      </c>
      <c r="AH790" s="23">
        <v>16.5</v>
      </c>
      <c r="AI790" s="23">
        <v>29.2</v>
      </c>
      <c r="AJ790" s="23">
        <v>38.9</v>
      </c>
      <c r="AK790" s="23">
        <v>1.8</v>
      </c>
      <c r="AL790" s="23">
        <v>68.7</v>
      </c>
      <c r="AM790" s="23">
        <v>13.8</v>
      </c>
      <c r="AN790" s="23">
        <v>14.4</v>
      </c>
      <c r="AO790" s="23">
        <v>13.4</v>
      </c>
      <c r="AP790" s="23">
        <v>4.8</v>
      </c>
      <c r="AQ790" s="23">
        <v>1.8</v>
      </c>
      <c r="AR790" s="23">
        <v>7.1</v>
      </c>
      <c r="AS790" s="23">
        <v>94.3</v>
      </c>
      <c r="AT790" s="23">
        <v>90.8</v>
      </c>
      <c r="AU790" s="23">
        <v>97.2</v>
      </c>
    </row>
    <row r="791" spans="1:47" ht="15" x14ac:dyDescent="0.35">
      <c r="A791" s="13" t="s">
        <v>1907</v>
      </c>
      <c r="B791" s="45" t="s">
        <v>750</v>
      </c>
      <c r="C791" s="23">
        <v>30.3</v>
      </c>
      <c r="D791" s="23">
        <v>21.9</v>
      </c>
      <c r="E791" s="23">
        <v>36.200000000000003</v>
      </c>
      <c r="F791" s="23">
        <v>78</v>
      </c>
      <c r="G791" s="23">
        <v>60.6</v>
      </c>
      <c r="H791" s="23">
        <v>90.6</v>
      </c>
      <c r="I791" s="23">
        <v>5.2</v>
      </c>
      <c r="J791" s="23">
        <v>2.1</v>
      </c>
      <c r="K791" s="23">
        <v>7.4</v>
      </c>
      <c r="L791" s="23">
        <v>16.100000000000001</v>
      </c>
      <c r="M791" s="23">
        <v>6.5</v>
      </c>
      <c r="N791" s="23">
        <v>23</v>
      </c>
      <c r="O791" s="23">
        <v>42.1</v>
      </c>
      <c r="P791" s="23">
        <v>43.9</v>
      </c>
      <c r="Q791" s="23">
        <v>40.9</v>
      </c>
      <c r="R791" s="23">
        <v>17.399999999999999</v>
      </c>
      <c r="S791" s="23">
        <v>18.600000000000001</v>
      </c>
      <c r="T791" s="23">
        <v>16.5</v>
      </c>
      <c r="U791" s="23">
        <v>38.1</v>
      </c>
      <c r="V791" s="23">
        <v>10.4</v>
      </c>
      <c r="W791" s="23">
        <v>57.9</v>
      </c>
      <c r="X791" s="23">
        <v>10.6</v>
      </c>
      <c r="Y791" s="23">
        <v>4.9000000000000004</v>
      </c>
      <c r="Z791" s="23">
        <v>14.7</v>
      </c>
      <c r="AA791" s="23">
        <v>2.8</v>
      </c>
      <c r="AB791" s="23">
        <v>3.3</v>
      </c>
      <c r="AC791" s="23">
        <v>2.5</v>
      </c>
      <c r="AD791" s="23">
        <v>20.9</v>
      </c>
      <c r="AE791" s="23">
        <v>6.2</v>
      </c>
      <c r="AF791" s="23">
        <v>31.4</v>
      </c>
      <c r="AG791" s="23">
        <v>31.6</v>
      </c>
      <c r="AH791" s="23">
        <v>23.9</v>
      </c>
      <c r="AI791" s="23">
        <v>37.1</v>
      </c>
      <c r="AJ791" s="23">
        <v>49.1</v>
      </c>
      <c r="AK791" s="23">
        <v>2.8</v>
      </c>
      <c r="AL791" s="23">
        <v>82.4</v>
      </c>
      <c r="AM791" s="23">
        <v>18.399999999999999</v>
      </c>
      <c r="AN791" s="23">
        <v>17.399999999999999</v>
      </c>
      <c r="AO791" s="23">
        <v>19</v>
      </c>
      <c r="AP791" s="23">
        <v>5.7</v>
      </c>
      <c r="AQ791" s="23">
        <v>2.4</v>
      </c>
      <c r="AR791" s="23">
        <v>8.1</v>
      </c>
      <c r="AS791" s="23">
        <v>94.3</v>
      </c>
      <c r="AT791" s="23">
        <v>91.2</v>
      </c>
      <c r="AU791" s="23">
        <v>96.6</v>
      </c>
    </row>
    <row r="792" spans="1:47" ht="15" x14ac:dyDescent="0.35">
      <c r="A792" s="13" t="s">
        <v>1908</v>
      </c>
      <c r="B792" s="45" t="s">
        <v>751</v>
      </c>
      <c r="C792" s="23">
        <v>25.2</v>
      </c>
      <c r="D792" s="23">
        <v>10.5</v>
      </c>
      <c r="E792" s="23">
        <v>29.5</v>
      </c>
      <c r="F792" s="23">
        <v>78.099999999999994</v>
      </c>
      <c r="G792" s="23">
        <v>45.6</v>
      </c>
      <c r="H792" s="23">
        <v>87.8</v>
      </c>
      <c r="I792" s="23">
        <v>2.2000000000000002</v>
      </c>
      <c r="J792" s="23">
        <v>0.9</v>
      </c>
      <c r="K792" s="23">
        <v>2.6</v>
      </c>
      <c r="L792" s="23">
        <v>1.9</v>
      </c>
      <c r="M792" s="23">
        <v>3</v>
      </c>
      <c r="N792" s="23">
        <v>1.6</v>
      </c>
      <c r="O792" s="23">
        <v>58.6</v>
      </c>
      <c r="P792" s="23">
        <v>43.7</v>
      </c>
      <c r="Q792" s="23">
        <v>63</v>
      </c>
      <c r="R792" s="23">
        <v>12.1</v>
      </c>
      <c r="S792" s="23">
        <v>11.5</v>
      </c>
      <c r="T792" s="23">
        <v>12.3</v>
      </c>
      <c r="U792" s="23">
        <v>32.6</v>
      </c>
      <c r="V792" s="23">
        <v>27.7</v>
      </c>
      <c r="W792" s="23">
        <v>34</v>
      </c>
      <c r="X792" s="23">
        <v>9.6999999999999993</v>
      </c>
      <c r="Y792" s="23">
        <v>1.5</v>
      </c>
      <c r="Z792" s="23">
        <v>12.1</v>
      </c>
      <c r="AA792" s="23">
        <v>0.5</v>
      </c>
      <c r="AB792" s="23">
        <v>0.9</v>
      </c>
      <c r="AC792" s="23">
        <v>0.4</v>
      </c>
      <c r="AD792" s="23">
        <v>55.5</v>
      </c>
      <c r="AE792" s="23">
        <v>4.9000000000000004</v>
      </c>
      <c r="AF792" s="23">
        <v>70.5</v>
      </c>
      <c r="AG792" s="23">
        <v>20.3</v>
      </c>
      <c r="AH792" s="23">
        <v>14.7</v>
      </c>
      <c r="AI792" s="23">
        <v>22</v>
      </c>
      <c r="AJ792" s="23">
        <v>72.900000000000006</v>
      </c>
      <c r="AK792" s="23">
        <v>17.3</v>
      </c>
      <c r="AL792" s="23">
        <v>89.3</v>
      </c>
      <c r="AM792" s="23">
        <v>16.3</v>
      </c>
      <c r="AN792" s="23">
        <v>18.600000000000001</v>
      </c>
      <c r="AO792" s="23">
        <v>15.6</v>
      </c>
      <c r="AP792" s="23">
        <v>1.8</v>
      </c>
      <c r="AQ792" s="23">
        <v>0.8</v>
      </c>
      <c r="AR792" s="23">
        <v>2.1</v>
      </c>
      <c r="AS792" s="23">
        <v>93.1</v>
      </c>
      <c r="AT792" s="23">
        <v>83.2</v>
      </c>
      <c r="AU792" s="23">
        <v>96</v>
      </c>
    </row>
    <row r="793" spans="1:47" ht="15" x14ac:dyDescent="0.35">
      <c r="A793" s="13" t="s">
        <v>1909</v>
      </c>
      <c r="B793" s="45" t="s">
        <v>752</v>
      </c>
      <c r="C793" s="23">
        <v>21</v>
      </c>
      <c r="D793" s="23">
        <v>15.6</v>
      </c>
      <c r="E793" s="23">
        <v>26.8</v>
      </c>
      <c r="F793" s="23">
        <v>68.5</v>
      </c>
      <c r="G793" s="23">
        <v>54</v>
      </c>
      <c r="H793" s="23">
        <v>84</v>
      </c>
      <c r="I793" s="23">
        <v>1.3</v>
      </c>
      <c r="J793" s="23">
        <v>1.3</v>
      </c>
      <c r="K793" s="23">
        <v>1.2</v>
      </c>
      <c r="L793" s="23">
        <v>0.8</v>
      </c>
      <c r="M793" s="23">
        <v>1.5</v>
      </c>
      <c r="N793" s="23">
        <v>0</v>
      </c>
      <c r="O793" s="23">
        <v>39.200000000000003</v>
      </c>
      <c r="P793" s="23">
        <v>49.7</v>
      </c>
      <c r="Q793" s="23">
        <v>28</v>
      </c>
      <c r="R793" s="23">
        <v>15.6</v>
      </c>
      <c r="S793" s="23">
        <v>20.100000000000001</v>
      </c>
      <c r="T793" s="23">
        <v>10.7</v>
      </c>
      <c r="U793" s="23">
        <v>16.5</v>
      </c>
      <c r="V793" s="23">
        <v>3.7</v>
      </c>
      <c r="W793" s="23">
        <v>30.1</v>
      </c>
      <c r="X793" s="23">
        <v>4.7</v>
      </c>
      <c r="Y793" s="23">
        <v>1.3</v>
      </c>
      <c r="Z793" s="23">
        <v>8.3000000000000007</v>
      </c>
      <c r="AA793" s="23">
        <v>1.9</v>
      </c>
      <c r="AB793" s="23">
        <v>1.3</v>
      </c>
      <c r="AC793" s="23">
        <v>2.5</v>
      </c>
      <c r="AD793" s="23">
        <v>16.399999999999999</v>
      </c>
      <c r="AE793" s="23">
        <v>3.4</v>
      </c>
      <c r="AF793" s="23">
        <v>30.2</v>
      </c>
      <c r="AG793" s="23">
        <v>15.1</v>
      </c>
      <c r="AH793" s="23">
        <v>12.2</v>
      </c>
      <c r="AI793" s="23">
        <v>18.100000000000001</v>
      </c>
      <c r="AJ793" s="23">
        <v>33.700000000000003</v>
      </c>
      <c r="AK793" s="23">
        <v>1.6</v>
      </c>
      <c r="AL793" s="23">
        <v>67.8</v>
      </c>
      <c r="AM793" s="23">
        <v>15.8</v>
      </c>
      <c r="AN793" s="23">
        <v>15.9</v>
      </c>
      <c r="AO793" s="23">
        <v>15.7</v>
      </c>
      <c r="AP793" s="23">
        <v>1.7</v>
      </c>
      <c r="AQ793" s="23">
        <v>0.7</v>
      </c>
      <c r="AR793" s="23">
        <v>2.8</v>
      </c>
      <c r="AS793" s="23">
        <v>87.1</v>
      </c>
      <c r="AT793" s="23">
        <v>82.9</v>
      </c>
      <c r="AU793" s="23">
        <v>91.4</v>
      </c>
    </row>
    <row r="794" spans="1:47" ht="15" x14ac:dyDescent="0.35">
      <c r="A794" s="13" t="s">
        <v>1910</v>
      </c>
      <c r="B794" s="45" t="s">
        <v>753</v>
      </c>
      <c r="C794" s="23">
        <v>36.9</v>
      </c>
      <c r="D794" s="23">
        <v>23.7</v>
      </c>
      <c r="E794" s="23">
        <v>40.299999999999997</v>
      </c>
      <c r="F794" s="23">
        <v>83.1</v>
      </c>
      <c r="G794" s="23">
        <v>61.3</v>
      </c>
      <c r="H794" s="23">
        <v>88.8</v>
      </c>
      <c r="I794" s="23">
        <v>5.2</v>
      </c>
      <c r="J794" s="23">
        <v>0.9</v>
      </c>
      <c r="K794" s="23">
        <v>6.3</v>
      </c>
      <c r="L794" s="23">
        <v>6.9</v>
      </c>
      <c r="M794" s="23">
        <v>5.9</v>
      </c>
      <c r="N794" s="23">
        <v>7.2</v>
      </c>
      <c r="O794" s="23">
        <v>42.1</v>
      </c>
      <c r="P794" s="23">
        <v>43.7</v>
      </c>
      <c r="Q794" s="23">
        <v>41.7</v>
      </c>
      <c r="R794" s="23">
        <v>21.4</v>
      </c>
      <c r="S794" s="23">
        <v>21.5</v>
      </c>
      <c r="T794" s="23">
        <v>21.4</v>
      </c>
      <c r="U794" s="23">
        <v>39.6</v>
      </c>
      <c r="V794" s="23">
        <v>16</v>
      </c>
      <c r="W794" s="23">
        <v>45.7</v>
      </c>
      <c r="X794" s="23">
        <v>12</v>
      </c>
      <c r="Y794" s="23">
        <v>2.8</v>
      </c>
      <c r="Z794" s="23">
        <v>14.4</v>
      </c>
      <c r="AA794" s="23">
        <v>2.6</v>
      </c>
      <c r="AB794" s="23">
        <v>1.2</v>
      </c>
      <c r="AC794" s="23">
        <v>2.9</v>
      </c>
      <c r="AD794" s="23">
        <v>37.9</v>
      </c>
      <c r="AE794" s="23">
        <v>2.5</v>
      </c>
      <c r="AF794" s="23">
        <v>47.2</v>
      </c>
      <c r="AG794" s="23">
        <v>30.3</v>
      </c>
      <c r="AH794" s="23">
        <v>12.4</v>
      </c>
      <c r="AI794" s="23">
        <v>35</v>
      </c>
      <c r="AJ794" s="23">
        <v>55.3</v>
      </c>
      <c r="AK794" s="23">
        <v>3.7</v>
      </c>
      <c r="AL794" s="23">
        <v>68.7</v>
      </c>
      <c r="AM794" s="23">
        <v>16.100000000000001</v>
      </c>
      <c r="AN794" s="23">
        <v>12.8</v>
      </c>
      <c r="AO794" s="23">
        <v>16.899999999999999</v>
      </c>
      <c r="AP794" s="23">
        <v>6.3</v>
      </c>
      <c r="AQ794" s="23">
        <v>1.1000000000000001</v>
      </c>
      <c r="AR794" s="23">
        <v>7.7</v>
      </c>
      <c r="AS794" s="23">
        <v>93.3</v>
      </c>
      <c r="AT794" s="23">
        <v>85.7</v>
      </c>
      <c r="AU794" s="23">
        <v>95.2</v>
      </c>
    </row>
    <row r="795" spans="1:47" ht="15" x14ac:dyDescent="0.35">
      <c r="A795" s="13" t="s">
        <v>1911</v>
      </c>
      <c r="B795" s="45" t="s">
        <v>754</v>
      </c>
      <c r="C795" s="23">
        <v>27.4</v>
      </c>
      <c r="D795" s="23">
        <v>25.4</v>
      </c>
      <c r="E795" s="23">
        <v>29</v>
      </c>
      <c r="F795" s="23">
        <v>83.3</v>
      </c>
      <c r="G795" s="23">
        <v>76.599999999999994</v>
      </c>
      <c r="H795" s="23">
        <v>88.7</v>
      </c>
      <c r="I795" s="23">
        <v>5.6</v>
      </c>
      <c r="J795" s="23">
        <v>4.2</v>
      </c>
      <c r="K795" s="23">
        <v>6.8</v>
      </c>
      <c r="L795" s="23">
        <v>15.1</v>
      </c>
      <c r="M795" s="23">
        <v>7.9</v>
      </c>
      <c r="N795" s="23">
        <v>20.9</v>
      </c>
      <c r="O795" s="23">
        <v>45.1</v>
      </c>
      <c r="P795" s="23">
        <v>54.8</v>
      </c>
      <c r="Q795" s="23">
        <v>37.200000000000003</v>
      </c>
      <c r="R795" s="23">
        <v>22.8</v>
      </c>
      <c r="S795" s="23">
        <v>30</v>
      </c>
      <c r="T795" s="23">
        <v>17</v>
      </c>
      <c r="U795" s="23">
        <v>53.2</v>
      </c>
      <c r="V795" s="23">
        <v>30.1</v>
      </c>
      <c r="W795" s="23">
        <v>71.900000000000006</v>
      </c>
      <c r="X795" s="23">
        <v>13.9</v>
      </c>
      <c r="Y795" s="23">
        <v>10.7</v>
      </c>
      <c r="Z795" s="23">
        <v>16.5</v>
      </c>
      <c r="AA795" s="23">
        <v>9.9</v>
      </c>
      <c r="AB795" s="23">
        <v>19.7</v>
      </c>
      <c r="AC795" s="23">
        <v>1.9</v>
      </c>
      <c r="AD795" s="23">
        <v>30.3</v>
      </c>
      <c r="AE795" s="23">
        <v>17.2</v>
      </c>
      <c r="AF795" s="23">
        <v>40.799999999999997</v>
      </c>
      <c r="AG795" s="23">
        <v>30.4</v>
      </c>
      <c r="AH795" s="23">
        <v>26.7</v>
      </c>
      <c r="AI795" s="23">
        <v>33.299999999999997</v>
      </c>
      <c r="AJ795" s="23">
        <v>42.5</v>
      </c>
      <c r="AK795" s="23">
        <v>8.3000000000000007</v>
      </c>
      <c r="AL795" s="23">
        <v>70.099999999999994</v>
      </c>
      <c r="AM795" s="23">
        <v>19.5</v>
      </c>
      <c r="AN795" s="23">
        <v>17.899999999999999</v>
      </c>
      <c r="AO795" s="23">
        <v>20.8</v>
      </c>
      <c r="AP795" s="23">
        <v>6.5</v>
      </c>
      <c r="AQ795" s="23">
        <v>3.5</v>
      </c>
      <c r="AR795" s="23">
        <v>8.9</v>
      </c>
      <c r="AS795" s="23">
        <v>96.2</v>
      </c>
      <c r="AT795" s="23">
        <v>96.7</v>
      </c>
      <c r="AU795" s="23">
        <v>95.8</v>
      </c>
    </row>
    <row r="796" spans="1:47" ht="15" x14ac:dyDescent="0.35">
      <c r="A796" s="13" t="s">
        <v>1912</v>
      </c>
      <c r="B796" s="45" t="s">
        <v>755</v>
      </c>
      <c r="C796" s="23">
        <v>16.8</v>
      </c>
      <c r="D796" s="23">
        <v>13.3</v>
      </c>
      <c r="E796" s="23">
        <v>23.4</v>
      </c>
      <c r="F796" s="23">
        <v>69.7</v>
      </c>
      <c r="G796" s="23">
        <v>62.3</v>
      </c>
      <c r="H796" s="23">
        <v>83.6</v>
      </c>
      <c r="I796" s="23">
        <v>1.8</v>
      </c>
      <c r="J796" s="23">
        <v>1.2</v>
      </c>
      <c r="K796" s="23">
        <v>3</v>
      </c>
      <c r="L796" s="23">
        <v>4.2</v>
      </c>
      <c r="M796" s="23">
        <v>3.8</v>
      </c>
      <c r="N796" s="23">
        <v>5.2</v>
      </c>
      <c r="O796" s="23">
        <v>44.9</v>
      </c>
      <c r="P796" s="23">
        <v>50.3</v>
      </c>
      <c r="Q796" s="23">
        <v>34.799999999999997</v>
      </c>
      <c r="R796" s="23">
        <v>18.7</v>
      </c>
      <c r="S796" s="23">
        <v>20.5</v>
      </c>
      <c r="T796" s="23">
        <v>15.1</v>
      </c>
      <c r="U796" s="23">
        <v>15.2</v>
      </c>
      <c r="V796" s="23">
        <v>1.5</v>
      </c>
      <c r="W796" s="23">
        <v>41.2</v>
      </c>
      <c r="X796" s="23">
        <v>5.6</v>
      </c>
      <c r="Y796" s="23">
        <v>4.7</v>
      </c>
      <c r="Z796" s="23">
        <v>7.5</v>
      </c>
      <c r="AA796" s="23">
        <v>3.7</v>
      </c>
      <c r="AB796" s="23">
        <v>4.3</v>
      </c>
      <c r="AC796" s="23">
        <v>2.5</v>
      </c>
      <c r="AD796" s="23">
        <v>8.1999999999999993</v>
      </c>
      <c r="AE796" s="23">
        <v>4.7</v>
      </c>
      <c r="AF796" s="23">
        <v>14.9</v>
      </c>
      <c r="AG796" s="23">
        <v>18.100000000000001</v>
      </c>
      <c r="AH796" s="23">
        <v>13.8</v>
      </c>
      <c r="AI796" s="23">
        <v>26.3</v>
      </c>
      <c r="AJ796" s="23">
        <v>14.7</v>
      </c>
      <c r="AK796" s="23">
        <v>1.2</v>
      </c>
      <c r="AL796" s="23">
        <v>40.4</v>
      </c>
      <c r="AM796" s="23">
        <v>15.7</v>
      </c>
      <c r="AN796" s="23">
        <v>15.2</v>
      </c>
      <c r="AO796" s="23">
        <v>16.5</v>
      </c>
      <c r="AP796" s="23">
        <v>2</v>
      </c>
      <c r="AQ796" s="23">
        <v>1.2</v>
      </c>
      <c r="AR796" s="23">
        <v>3.5</v>
      </c>
      <c r="AS796" s="23">
        <v>89.1</v>
      </c>
      <c r="AT796" s="23">
        <v>87.5</v>
      </c>
      <c r="AU796" s="23">
        <v>92.2</v>
      </c>
    </row>
    <row r="797" spans="1:47" ht="15" x14ac:dyDescent="0.35">
      <c r="A797" s="13" t="s">
        <v>1913</v>
      </c>
      <c r="B797" s="45" t="s">
        <v>756</v>
      </c>
      <c r="C797" s="23">
        <v>12.6</v>
      </c>
      <c r="D797" s="23">
        <v>7.4</v>
      </c>
      <c r="E797" s="23">
        <v>15.7</v>
      </c>
      <c r="F797" s="23">
        <v>68.7</v>
      </c>
      <c r="G797" s="23">
        <v>50.8</v>
      </c>
      <c r="H797" s="23">
        <v>79</v>
      </c>
      <c r="I797" s="23">
        <v>1.7</v>
      </c>
      <c r="J797" s="23">
        <v>1.1000000000000001</v>
      </c>
      <c r="K797" s="23">
        <v>2</v>
      </c>
      <c r="L797" s="23">
        <v>5.2</v>
      </c>
      <c r="M797" s="23">
        <v>0.8</v>
      </c>
      <c r="N797" s="23">
        <v>7.6</v>
      </c>
      <c r="O797" s="23">
        <v>35.700000000000003</v>
      </c>
      <c r="P797" s="23">
        <v>36.700000000000003</v>
      </c>
      <c r="Q797" s="23">
        <v>35.1</v>
      </c>
      <c r="R797" s="23">
        <v>7.8</v>
      </c>
      <c r="S797" s="23">
        <v>2.2999999999999998</v>
      </c>
      <c r="T797" s="23">
        <v>11</v>
      </c>
      <c r="U797" s="23">
        <v>14.3</v>
      </c>
      <c r="V797" s="23">
        <v>0.4</v>
      </c>
      <c r="W797" s="23">
        <v>22.3</v>
      </c>
      <c r="X797" s="23">
        <v>4.7</v>
      </c>
      <c r="Y797" s="23">
        <v>2</v>
      </c>
      <c r="Z797" s="23">
        <v>6.3</v>
      </c>
      <c r="AA797" s="23">
        <v>1.1000000000000001</v>
      </c>
      <c r="AB797" s="23">
        <v>0.1</v>
      </c>
      <c r="AC797" s="23">
        <v>1.6</v>
      </c>
      <c r="AD797" s="23">
        <v>10</v>
      </c>
      <c r="AE797" s="23">
        <v>0.1</v>
      </c>
      <c r="AF797" s="23">
        <v>15.6</v>
      </c>
      <c r="AG797" s="23">
        <v>11.7</v>
      </c>
      <c r="AH797" s="23">
        <v>5.4</v>
      </c>
      <c r="AI797" s="23">
        <v>15.4</v>
      </c>
      <c r="AJ797" s="23">
        <v>42.1</v>
      </c>
      <c r="AK797" s="23">
        <v>0.6</v>
      </c>
      <c r="AL797" s="23">
        <v>66</v>
      </c>
      <c r="AM797" s="23">
        <v>17</v>
      </c>
      <c r="AN797" s="23">
        <v>14.6</v>
      </c>
      <c r="AO797" s="23">
        <v>18.399999999999999</v>
      </c>
      <c r="AP797" s="23">
        <v>2.7</v>
      </c>
      <c r="AQ797" s="23">
        <v>0.6</v>
      </c>
      <c r="AR797" s="23">
        <v>3.9</v>
      </c>
      <c r="AS797" s="23">
        <v>83.3</v>
      </c>
      <c r="AT797" s="23">
        <v>75.599999999999994</v>
      </c>
      <c r="AU797" s="23">
        <v>87.7</v>
      </c>
    </row>
    <row r="798" spans="1:47" ht="15" x14ac:dyDescent="0.35">
      <c r="A798" s="13" t="s">
        <v>1914</v>
      </c>
      <c r="B798" s="45" t="s">
        <v>757</v>
      </c>
      <c r="C798" s="23">
        <v>34.799999999999997</v>
      </c>
      <c r="D798" s="23">
        <v>20.100000000000001</v>
      </c>
      <c r="E798" s="23">
        <v>37.1</v>
      </c>
      <c r="F798" s="23">
        <v>88.5</v>
      </c>
      <c r="G798" s="23">
        <v>58.1</v>
      </c>
      <c r="H798" s="23">
        <v>93.4</v>
      </c>
      <c r="I798" s="23">
        <v>4.2</v>
      </c>
      <c r="J798" s="23">
        <v>2.2000000000000002</v>
      </c>
      <c r="K798" s="23">
        <v>4.5</v>
      </c>
      <c r="L798" s="23">
        <v>9.9</v>
      </c>
      <c r="M798" s="23">
        <v>7.2</v>
      </c>
      <c r="N798" s="23">
        <v>10.3</v>
      </c>
      <c r="O798" s="23">
        <v>36.5</v>
      </c>
      <c r="P798" s="23">
        <v>25.6</v>
      </c>
      <c r="Q798" s="23">
        <v>38.299999999999997</v>
      </c>
      <c r="R798" s="23">
        <v>16.7</v>
      </c>
      <c r="S798" s="23">
        <v>20.100000000000001</v>
      </c>
      <c r="T798" s="23">
        <v>16.100000000000001</v>
      </c>
      <c r="U798" s="23">
        <v>46</v>
      </c>
      <c r="V798" s="23">
        <v>22.6</v>
      </c>
      <c r="W798" s="23">
        <v>49.7</v>
      </c>
      <c r="X798" s="23">
        <v>15.6</v>
      </c>
      <c r="Y798" s="23">
        <v>5</v>
      </c>
      <c r="Z798" s="23">
        <v>17.3</v>
      </c>
      <c r="AA798" s="23">
        <v>0.4</v>
      </c>
      <c r="AB798" s="23">
        <v>0.8</v>
      </c>
      <c r="AC798" s="23">
        <v>0.3</v>
      </c>
      <c r="AD798" s="23">
        <v>36.200000000000003</v>
      </c>
      <c r="AE798" s="23">
        <v>4.0999999999999996</v>
      </c>
      <c r="AF798" s="23">
        <v>41.3</v>
      </c>
      <c r="AG798" s="23">
        <v>39.1</v>
      </c>
      <c r="AH798" s="23">
        <v>22.9</v>
      </c>
      <c r="AI798" s="23">
        <v>41.7</v>
      </c>
      <c r="AJ798" s="23">
        <v>72.900000000000006</v>
      </c>
      <c r="AK798" s="23">
        <v>1.4</v>
      </c>
      <c r="AL798" s="23">
        <v>84.3</v>
      </c>
      <c r="AM798" s="23">
        <v>12.8</v>
      </c>
      <c r="AN798" s="23">
        <v>12.1</v>
      </c>
      <c r="AO798" s="23">
        <v>13</v>
      </c>
      <c r="AP798" s="23">
        <v>11.3</v>
      </c>
      <c r="AQ798" s="23">
        <v>2.5</v>
      </c>
      <c r="AR798" s="23">
        <v>12.7</v>
      </c>
      <c r="AS798" s="23">
        <v>95.5</v>
      </c>
      <c r="AT798" s="23">
        <v>82.4</v>
      </c>
      <c r="AU798" s="23">
        <v>97.6</v>
      </c>
    </row>
    <row r="799" spans="1:47" ht="15" x14ac:dyDescent="0.35">
      <c r="A799" s="13" t="s">
        <v>1915</v>
      </c>
      <c r="B799" s="45" t="s">
        <v>758</v>
      </c>
      <c r="C799" s="23">
        <v>8.9</v>
      </c>
      <c r="D799" s="23">
        <v>6.3</v>
      </c>
      <c r="E799" s="23">
        <v>9.8000000000000007</v>
      </c>
      <c r="F799" s="23">
        <v>74.8</v>
      </c>
      <c r="G799" s="23">
        <v>57.5</v>
      </c>
      <c r="H799" s="23">
        <v>81.099999999999994</v>
      </c>
      <c r="I799" s="23">
        <v>2.9</v>
      </c>
      <c r="J799" s="23">
        <v>3</v>
      </c>
      <c r="K799" s="23">
        <v>2.9</v>
      </c>
      <c r="L799" s="23">
        <v>6.4</v>
      </c>
      <c r="M799" s="23">
        <v>11.2</v>
      </c>
      <c r="N799" s="23">
        <v>4.5999999999999996</v>
      </c>
      <c r="O799" s="23">
        <v>37.9</v>
      </c>
      <c r="P799" s="23">
        <v>37.5</v>
      </c>
      <c r="Q799" s="23">
        <v>38</v>
      </c>
      <c r="R799" s="23">
        <v>21.6</v>
      </c>
      <c r="S799" s="23">
        <v>20.3</v>
      </c>
      <c r="T799" s="23">
        <v>22</v>
      </c>
      <c r="U799" s="23">
        <v>14</v>
      </c>
      <c r="V799" s="23">
        <v>2.7</v>
      </c>
      <c r="W799" s="23">
        <v>18.100000000000001</v>
      </c>
      <c r="X799" s="23">
        <v>3.8</v>
      </c>
      <c r="Y799" s="23">
        <v>0.8</v>
      </c>
      <c r="Z799" s="23">
        <v>4.9000000000000004</v>
      </c>
      <c r="AA799" s="23">
        <v>2.1</v>
      </c>
      <c r="AB799" s="23">
        <v>7.4</v>
      </c>
      <c r="AC799" s="23">
        <v>0.2</v>
      </c>
      <c r="AD799" s="23">
        <v>3.4</v>
      </c>
      <c r="AE799" s="23">
        <v>0.5</v>
      </c>
      <c r="AF799" s="23">
        <v>4.5</v>
      </c>
      <c r="AG799" s="23">
        <v>15.7</v>
      </c>
      <c r="AH799" s="23">
        <v>13.4</v>
      </c>
      <c r="AI799" s="23">
        <v>16.5</v>
      </c>
      <c r="AJ799" s="23">
        <v>67.900000000000006</v>
      </c>
      <c r="AK799" s="23">
        <v>2.2000000000000002</v>
      </c>
      <c r="AL799" s="23">
        <v>91.9</v>
      </c>
      <c r="AM799" s="23">
        <v>26.2</v>
      </c>
      <c r="AN799" s="23">
        <v>17.8</v>
      </c>
      <c r="AO799" s="23">
        <v>29.3</v>
      </c>
      <c r="AP799" s="23">
        <v>2.1</v>
      </c>
      <c r="AQ799" s="23">
        <v>0.8</v>
      </c>
      <c r="AR799" s="23">
        <v>2.5</v>
      </c>
      <c r="AS799" s="23">
        <v>90.7</v>
      </c>
      <c r="AT799" s="23">
        <v>82.7</v>
      </c>
      <c r="AU799" s="23">
        <v>93.6</v>
      </c>
    </row>
    <row r="800" spans="1:47" ht="15" x14ac:dyDescent="0.35">
      <c r="A800" s="13" t="s">
        <v>1916</v>
      </c>
      <c r="B800" s="45" t="s">
        <v>759</v>
      </c>
      <c r="C800" s="23">
        <v>16.8</v>
      </c>
      <c r="D800" s="23">
        <v>13.6</v>
      </c>
      <c r="E800" s="23">
        <v>18.2</v>
      </c>
      <c r="F800" s="23">
        <v>74.400000000000006</v>
      </c>
      <c r="G800" s="23">
        <v>49.3</v>
      </c>
      <c r="H800" s="23">
        <v>85.6</v>
      </c>
      <c r="I800" s="23">
        <v>1.5</v>
      </c>
      <c r="J800" s="23">
        <v>1.5</v>
      </c>
      <c r="K800" s="23">
        <v>1.5</v>
      </c>
      <c r="L800" s="23">
        <v>2.9</v>
      </c>
      <c r="M800" s="23">
        <v>3.4</v>
      </c>
      <c r="N800" s="23">
        <v>2.7</v>
      </c>
      <c r="O800" s="23">
        <v>39.799999999999997</v>
      </c>
      <c r="P800" s="23">
        <v>43.5</v>
      </c>
      <c r="Q800" s="23">
        <v>38.200000000000003</v>
      </c>
      <c r="R800" s="23">
        <v>10.9</v>
      </c>
      <c r="S800" s="23">
        <v>12.4</v>
      </c>
      <c r="T800" s="23">
        <v>10.3</v>
      </c>
      <c r="U800" s="23">
        <v>10.5</v>
      </c>
      <c r="V800" s="23">
        <v>1.7</v>
      </c>
      <c r="W800" s="23">
        <v>14.4</v>
      </c>
      <c r="X800" s="23">
        <v>3.5</v>
      </c>
      <c r="Y800" s="23">
        <v>2.2999999999999998</v>
      </c>
      <c r="Z800" s="23">
        <v>4</v>
      </c>
      <c r="AA800" s="23">
        <v>0.6</v>
      </c>
      <c r="AB800" s="23">
        <v>0.2</v>
      </c>
      <c r="AC800" s="23">
        <v>0.8</v>
      </c>
      <c r="AD800" s="23">
        <v>14.2</v>
      </c>
      <c r="AE800" s="23">
        <v>0.9</v>
      </c>
      <c r="AF800" s="23">
        <v>20.100000000000001</v>
      </c>
      <c r="AG800" s="23">
        <v>16.899999999999999</v>
      </c>
      <c r="AH800" s="23">
        <v>16</v>
      </c>
      <c r="AI800" s="23">
        <v>17.399999999999999</v>
      </c>
      <c r="AJ800" s="23">
        <v>28.6</v>
      </c>
      <c r="AK800" s="23">
        <v>1.5</v>
      </c>
      <c r="AL800" s="23">
        <v>40.799999999999997</v>
      </c>
      <c r="AM800" s="23">
        <v>16.399999999999999</v>
      </c>
      <c r="AN800" s="23">
        <v>16</v>
      </c>
      <c r="AO800" s="23">
        <v>16.5</v>
      </c>
      <c r="AP800" s="23">
        <v>3</v>
      </c>
      <c r="AQ800" s="23">
        <v>1.5</v>
      </c>
      <c r="AR800" s="23">
        <v>3.7</v>
      </c>
      <c r="AS800" s="23">
        <v>88</v>
      </c>
      <c r="AT800" s="23">
        <v>83.8</v>
      </c>
      <c r="AU800" s="23">
        <v>89.8</v>
      </c>
    </row>
    <row r="801" spans="1:47" ht="15" x14ac:dyDescent="0.35">
      <c r="A801" s="13" t="s">
        <v>1917</v>
      </c>
      <c r="B801" s="45" t="s">
        <v>760</v>
      </c>
      <c r="C801" s="23">
        <v>25.6</v>
      </c>
      <c r="D801" s="23">
        <v>17</v>
      </c>
      <c r="E801" s="23">
        <v>27.3</v>
      </c>
      <c r="F801" s="23">
        <v>77.900000000000006</v>
      </c>
      <c r="G801" s="23">
        <v>56.4</v>
      </c>
      <c r="H801" s="23">
        <v>82.1</v>
      </c>
      <c r="I801" s="23">
        <v>3</v>
      </c>
      <c r="J801" s="23">
        <v>0.6</v>
      </c>
      <c r="K801" s="23">
        <v>3.5</v>
      </c>
      <c r="L801" s="23">
        <v>10</v>
      </c>
      <c r="M801" s="23">
        <v>12.5</v>
      </c>
      <c r="N801" s="23">
        <v>9.5</v>
      </c>
      <c r="O801" s="23">
        <v>39</v>
      </c>
      <c r="P801" s="23">
        <v>37.200000000000003</v>
      </c>
      <c r="Q801" s="23">
        <v>39.4</v>
      </c>
      <c r="R801" s="23">
        <v>13.4</v>
      </c>
      <c r="S801" s="23">
        <v>20.399999999999999</v>
      </c>
      <c r="T801" s="23">
        <v>12</v>
      </c>
      <c r="U801" s="23">
        <v>31.8</v>
      </c>
      <c r="V801" s="23">
        <v>8</v>
      </c>
      <c r="W801" s="23">
        <v>36.5</v>
      </c>
      <c r="X801" s="23">
        <v>8.4</v>
      </c>
      <c r="Y801" s="23">
        <v>4.3</v>
      </c>
      <c r="Z801" s="23">
        <v>9.1999999999999993</v>
      </c>
      <c r="AA801" s="23">
        <v>2.2999999999999998</v>
      </c>
      <c r="AB801" s="23">
        <v>4.0999999999999996</v>
      </c>
      <c r="AC801" s="23">
        <v>1.9</v>
      </c>
      <c r="AD801" s="23">
        <v>14.7</v>
      </c>
      <c r="AE801" s="23">
        <v>3.1</v>
      </c>
      <c r="AF801" s="23">
        <v>17</v>
      </c>
      <c r="AG801" s="23">
        <v>30.4</v>
      </c>
      <c r="AH801" s="23">
        <v>21.1</v>
      </c>
      <c r="AI801" s="23">
        <v>32.299999999999997</v>
      </c>
      <c r="AJ801" s="23">
        <v>34.700000000000003</v>
      </c>
      <c r="AK801" s="23">
        <v>7.2</v>
      </c>
      <c r="AL801" s="23">
        <v>40.200000000000003</v>
      </c>
      <c r="AM801" s="23">
        <v>16.100000000000001</v>
      </c>
      <c r="AN801" s="23">
        <v>14.5</v>
      </c>
      <c r="AO801" s="23">
        <v>16.5</v>
      </c>
      <c r="AP801" s="23">
        <v>3.3</v>
      </c>
      <c r="AQ801" s="23">
        <v>1</v>
      </c>
      <c r="AR801" s="23">
        <v>3.8</v>
      </c>
      <c r="AS801" s="23">
        <v>85</v>
      </c>
      <c r="AT801" s="23">
        <v>80.599999999999994</v>
      </c>
      <c r="AU801" s="23">
        <v>85.8</v>
      </c>
    </row>
    <row r="802" spans="1:47" ht="15" x14ac:dyDescent="0.35">
      <c r="A802" s="13" t="s">
        <v>1918</v>
      </c>
      <c r="B802" s="45" t="s">
        <v>761</v>
      </c>
      <c r="C802" s="23">
        <v>41.9</v>
      </c>
      <c r="D802" s="23">
        <v>16.899999999999999</v>
      </c>
      <c r="E802" s="23">
        <v>45.6</v>
      </c>
      <c r="F802" s="23">
        <v>85.8</v>
      </c>
      <c r="G802" s="23">
        <v>48.4</v>
      </c>
      <c r="H802" s="23">
        <v>91.4</v>
      </c>
      <c r="I802" s="23">
        <v>2.2000000000000002</v>
      </c>
      <c r="J802" s="23">
        <v>2</v>
      </c>
      <c r="K802" s="23">
        <v>2.2000000000000002</v>
      </c>
      <c r="L802" s="23">
        <v>1.8</v>
      </c>
      <c r="M802" s="23">
        <v>2</v>
      </c>
      <c r="N802" s="23">
        <v>1.8</v>
      </c>
      <c r="O802" s="23">
        <v>35.200000000000003</v>
      </c>
      <c r="P802" s="23">
        <v>26.4</v>
      </c>
      <c r="Q802" s="23">
        <v>36.5</v>
      </c>
      <c r="R802" s="23">
        <v>15.5</v>
      </c>
      <c r="S802" s="23">
        <v>9.1</v>
      </c>
      <c r="T802" s="23">
        <v>16.399999999999999</v>
      </c>
      <c r="U802" s="23">
        <v>9.5</v>
      </c>
      <c r="V802" s="23">
        <v>2.8</v>
      </c>
      <c r="W802" s="23">
        <v>10.5</v>
      </c>
      <c r="X802" s="23">
        <v>13</v>
      </c>
      <c r="Y802" s="23">
        <v>2.8</v>
      </c>
      <c r="Z802" s="23">
        <v>14.5</v>
      </c>
      <c r="AA802" s="23">
        <v>0.2</v>
      </c>
      <c r="AB802" s="23">
        <v>0</v>
      </c>
      <c r="AC802" s="23">
        <v>0.2</v>
      </c>
      <c r="AD802" s="23">
        <v>17.399999999999999</v>
      </c>
      <c r="AE802" s="23">
        <v>2</v>
      </c>
      <c r="AF802" s="23">
        <v>19.7</v>
      </c>
      <c r="AG802" s="23">
        <v>29.1</v>
      </c>
      <c r="AH802" s="23">
        <v>9.4</v>
      </c>
      <c r="AI802" s="23">
        <v>32</v>
      </c>
      <c r="AJ802" s="23">
        <v>67.900000000000006</v>
      </c>
      <c r="AK802" s="23">
        <v>1.2</v>
      </c>
      <c r="AL802" s="23">
        <v>77.900000000000006</v>
      </c>
      <c r="AM802" s="23">
        <v>9.1999999999999993</v>
      </c>
      <c r="AN802" s="23">
        <v>11.8</v>
      </c>
      <c r="AO802" s="23">
        <v>8.8000000000000007</v>
      </c>
      <c r="AP802" s="23">
        <v>7.7</v>
      </c>
      <c r="AQ802" s="23">
        <v>0.8</v>
      </c>
      <c r="AR802" s="23">
        <v>8.6999999999999993</v>
      </c>
      <c r="AS802" s="23">
        <v>95.7</v>
      </c>
      <c r="AT802" s="23">
        <v>82.3</v>
      </c>
      <c r="AU802" s="23">
        <v>97.7</v>
      </c>
    </row>
    <row r="803" spans="1:47" ht="15" x14ac:dyDescent="0.35">
      <c r="A803" s="13" t="s">
        <v>1919</v>
      </c>
      <c r="B803" s="45" t="s">
        <v>762</v>
      </c>
      <c r="C803" s="23">
        <v>6.2</v>
      </c>
      <c r="D803" s="23">
        <v>6</v>
      </c>
      <c r="E803" s="23">
        <v>12.9</v>
      </c>
      <c r="F803" s="23">
        <v>39.6</v>
      </c>
      <c r="G803" s="23">
        <v>39</v>
      </c>
      <c r="H803" s="23">
        <v>59.2</v>
      </c>
      <c r="I803" s="23">
        <v>2.2000000000000002</v>
      </c>
      <c r="J803" s="23">
        <v>2.1</v>
      </c>
      <c r="K803" s="23">
        <v>2.5</v>
      </c>
      <c r="L803" s="23">
        <v>7.5</v>
      </c>
      <c r="M803" s="23">
        <v>7.6</v>
      </c>
      <c r="N803" s="23">
        <v>3.5</v>
      </c>
      <c r="O803" s="23">
        <v>31.4</v>
      </c>
      <c r="P803" s="23">
        <v>31.3</v>
      </c>
      <c r="Q803" s="23">
        <v>33.5</v>
      </c>
      <c r="R803" s="23">
        <v>13.5</v>
      </c>
      <c r="S803" s="23">
        <v>13.6</v>
      </c>
      <c r="T803" s="23">
        <v>10.3</v>
      </c>
      <c r="U803" s="23">
        <v>4.5999999999999996</v>
      </c>
      <c r="V803" s="23">
        <v>4.3</v>
      </c>
      <c r="W803" s="23">
        <v>11.9</v>
      </c>
      <c r="X803" s="23">
        <v>3.2</v>
      </c>
      <c r="Y803" s="23">
        <v>3.2</v>
      </c>
      <c r="Z803" s="23">
        <v>3.6</v>
      </c>
      <c r="AA803" s="23">
        <v>2.2000000000000002</v>
      </c>
      <c r="AB803" s="23">
        <v>2.2999999999999998</v>
      </c>
      <c r="AC803" s="23">
        <v>1.1000000000000001</v>
      </c>
      <c r="AD803" s="23">
        <v>1.7</v>
      </c>
      <c r="AE803" s="23">
        <v>1.6</v>
      </c>
      <c r="AF803" s="23">
        <v>4</v>
      </c>
      <c r="AG803" s="23">
        <v>14.3</v>
      </c>
      <c r="AH803" s="23">
        <v>14.3</v>
      </c>
      <c r="AI803" s="23">
        <v>12.7</v>
      </c>
      <c r="AJ803" s="23">
        <v>3.6</v>
      </c>
      <c r="AK803" s="23">
        <v>3.1</v>
      </c>
      <c r="AL803" s="23">
        <v>19.399999999999999</v>
      </c>
      <c r="AM803" s="23">
        <v>20.3</v>
      </c>
      <c r="AN803" s="23">
        <v>20.3</v>
      </c>
      <c r="AO803" s="23">
        <v>20.5</v>
      </c>
      <c r="AP803" s="23">
        <v>0.9</v>
      </c>
      <c r="AQ803" s="23">
        <v>0.9</v>
      </c>
      <c r="AR803" s="23">
        <v>1.2</v>
      </c>
      <c r="AS803" s="23">
        <v>83.4</v>
      </c>
      <c r="AT803" s="23">
        <v>83.3</v>
      </c>
      <c r="AU803" s="23">
        <v>88.3</v>
      </c>
    </row>
    <row r="804" spans="1:47" ht="15" x14ac:dyDescent="0.35">
      <c r="A804" s="13" t="s">
        <v>1920</v>
      </c>
      <c r="B804" s="45" t="s">
        <v>763</v>
      </c>
      <c r="C804" s="23">
        <v>17.399999999999999</v>
      </c>
      <c r="D804" s="23">
        <v>13.4</v>
      </c>
      <c r="E804" s="23">
        <v>22.9</v>
      </c>
      <c r="F804" s="23">
        <v>77.7</v>
      </c>
      <c r="G804" s="23">
        <v>67</v>
      </c>
      <c r="H804" s="23">
        <v>92.1</v>
      </c>
      <c r="I804" s="23">
        <v>1.9</v>
      </c>
      <c r="J804" s="23">
        <v>1.4</v>
      </c>
      <c r="K804" s="23">
        <v>2.5</v>
      </c>
      <c r="L804" s="23">
        <v>2.7</v>
      </c>
      <c r="M804" s="23">
        <v>3.7</v>
      </c>
      <c r="N804" s="23">
        <v>1.4</v>
      </c>
      <c r="O804" s="23">
        <v>34.700000000000003</v>
      </c>
      <c r="P804" s="23">
        <v>34.200000000000003</v>
      </c>
      <c r="Q804" s="23">
        <v>35.299999999999997</v>
      </c>
      <c r="R804" s="23">
        <v>16</v>
      </c>
      <c r="S804" s="23">
        <v>14.6</v>
      </c>
      <c r="T804" s="23">
        <v>17.8</v>
      </c>
      <c r="U804" s="23">
        <v>14.5</v>
      </c>
      <c r="V804" s="23">
        <v>3.4</v>
      </c>
      <c r="W804" s="23">
        <v>29.6</v>
      </c>
      <c r="X804" s="23">
        <v>10</v>
      </c>
      <c r="Y804" s="23">
        <v>7.1</v>
      </c>
      <c r="Z804" s="23">
        <v>13.9</v>
      </c>
      <c r="AA804" s="23">
        <v>0.9</v>
      </c>
      <c r="AB804" s="23">
        <v>1.2</v>
      </c>
      <c r="AC804" s="23">
        <v>0.5</v>
      </c>
      <c r="AD804" s="23">
        <v>9.6</v>
      </c>
      <c r="AE804" s="23">
        <v>2.4</v>
      </c>
      <c r="AF804" s="23">
        <v>19.399999999999999</v>
      </c>
      <c r="AG804" s="23">
        <v>21.4</v>
      </c>
      <c r="AH804" s="23">
        <v>14.3</v>
      </c>
      <c r="AI804" s="23">
        <v>30.9</v>
      </c>
      <c r="AJ804" s="23">
        <v>30.7</v>
      </c>
      <c r="AK804" s="23">
        <v>3.1</v>
      </c>
      <c r="AL804" s="23">
        <v>68.099999999999994</v>
      </c>
      <c r="AM804" s="23">
        <v>18.2</v>
      </c>
      <c r="AN804" s="23">
        <v>17.7</v>
      </c>
      <c r="AO804" s="23">
        <v>18.899999999999999</v>
      </c>
      <c r="AP804" s="23">
        <v>5.0999999999999996</v>
      </c>
      <c r="AQ804" s="23">
        <v>1.9</v>
      </c>
      <c r="AR804" s="23">
        <v>9.5</v>
      </c>
      <c r="AS804" s="23">
        <v>86.3</v>
      </c>
      <c r="AT804" s="23">
        <v>81.8</v>
      </c>
      <c r="AU804" s="23">
        <v>92.4</v>
      </c>
    </row>
    <row r="805" spans="1:47" ht="15" x14ac:dyDescent="0.35">
      <c r="A805" s="13" t="s">
        <v>1921</v>
      </c>
      <c r="B805" s="45" t="s">
        <v>764</v>
      </c>
      <c r="C805" s="23">
        <v>13.6</v>
      </c>
      <c r="D805" s="23">
        <v>6.7</v>
      </c>
      <c r="E805" s="23">
        <v>15.4</v>
      </c>
      <c r="F805" s="23">
        <v>75</v>
      </c>
      <c r="G805" s="23">
        <v>46.2</v>
      </c>
      <c r="H805" s="23">
        <v>82.6</v>
      </c>
      <c r="I805" s="23">
        <v>1.9</v>
      </c>
      <c r="J805" s="23">
        <v>2</v>
      </c>
      <c r="K805" s="23">
        <v>1.9</v>
      </c>
      <c r="L805" s="23">
        <v>6.1</v>
      </c>
      <c r="M805" s="23">
        <v>4.3</v>
      </c>
      <c r="N805" s="23">
        <v>6.5</v>
      </c>
      <c r="O805" s="23">
        <v>34.4</v>
      </c>
      <c r="P805" s="23">
        <v>28.1</v>
      </c>
      <c r="Q805" s="23">
        <v>36</v>
      </c>
      <c r="R805" s="23">
        <v>10.6</v>
      </c>
      <c r="S805" s="23">
        <v>13.4</v>
      </c>
      <c r="T805" s="23">
        <v>9.9</v>
      </c>
      <c r="U805" s="23">
        <v>15.9</v>
      </c>
      <c r="V805" s="23">
        <v>5.5</v>
      </c>
      <c r="W805" s="23">
        <v>18.600000000000001</v>
      </c>
      <c r="X805" s="23">
        <v>3.8</v>
      </c>
      <c r="Y805" s="23">
        <v>1.6</v>
      </c>
      <c r="Z805" s="23">
        <v>4.3</v>
      </c>
      <c r="AA805" s="23">
        <v>0.1</v>
      </c>
      <c r="AB805" s="23">
        <v>0</v>
      </c>
      <c r="AC805" s="23">
        <v>0.1</v>
      </c>
      <c r="AD805" s="23">
        <v>9.4</v>
      </c>
      <c r="AE805" s="23">
        <v>2.4</v>
      </c>
      <c r="AF805" s="23">
        <v>11.2</v>
      </c>
      <c r="AG805" s="23">
        <v>16.2</v>
      </c>
      <c r="AH805" s="23">
        <v>9.9</v>
      </c>
      <c r="AI805" s="23">
        <v>17.899999999999999</v>
      </c>
      <c r="AJ805" s="23">
        <v>50.7</v>
      </c>
      <c r="AK805" s="23">
        <v>2.8</v>
      </c>
      <c r="AL805" s="23">
        <v>63.2</v>
      </c>
      <c r="AM805" s="23">
        <v>13</v>
      </c>
      <c r="AN805" s="23">
        <v>15</v>
      </c>
      <c r="AO805" s="23">
        <v>12.5</v>
      </c>
      <c r="AP805" s="23">
        <v>3</v>
      </c>
      <c r="AQ805" s="23">
        <v>1.6</v>
      </c>
      <c r="AR805" s="23">
        <v>3.4</v>
      </c>
      <c r="AS805" s="23">
        <v>93.2</v>
      </c>
      <c r="AT805" s="23">
        <v>86.2</v>
      </c>
      <c r="AU805" s="23">
        <v>95</v>
      </c>
    </row>
    <row r="806" spans="1:47" ht="15" x14ac:dyDescent="0.35">
      <c r="A806" s="13" t="s">
        <v>1922</v>
      </c>
      <c r="B806" s="45" t="s">
        <v>765</v>
      </c>
      <c r="C806" s="23">
        <v>18.399999999999999</v>
      </c>
      <c r="D806" s="23">
        <v>16.8</v>
      </c>
      <c r="E806" s="23">
        <v>33.299999999999997</v>
      </c>
      <c r="F806" s="23">
        <v>54.1</v>
      </c>
      <c r="G806" s="23">
        <v>51.2</v>
      </c>
      <c r="H806" s="23">
        <v>81.599999999999994</v>
      </c>
      <c r="I806" s="23">
        <v>2.2999999999999998</v>
      </c>
      <c r="J806" s="23">
        <v>2.2999999999999998</v>
      </c>
      <c r="K806" s="23">
        <v>2.2999999999999998</v>
      </c>
      <c r="L806" s="23">
        <v>8.5</v>
      </c>
      <c r="M806" s="23">
        <v>8.6999999999999993</v>
      </c>
      <c r="N806" s="23">
        <v>7.4</v>
      </c>
      <c r="O806" s="23">
        <v>33.9</v>
      </c>
      <c r="P806" s="23">
        <v>34.299999999999997</v>
      </c>
      <c r="Q806" s="23">
        <v>30.2</v>
      </c>
      <c r="R806" s="23">
        <v>10.9</v>
      </c>
      <c r="S806" s="23">
        <v>10.8</v>
      </c>
      <c r="T806" s="23">
        <v>11.1</v>
      </c>
      <c r="U806" s="23">
        <v>7.2</v>
      </c>
      <c r="V806" s="23">
        <v>5.2</v>
      </c>
      <c r="W806" s="23">
        <v>25.5</v>
      </c>
      <c r="X806" s="23">
        <v>4.7</v>
      </c>
      <c r="Y806" s="23">
        <v>4.3</v>
      </c>
      <c r="Z806" s="23">
        <v>8.1999999999999993</v>
      </c>
      <c r="AA806" s="23">
        <v>1.9</v>
      </c>
      <c r="AB806" s="23">
        <v>2</v>
      </c>
      <c r="AC806" s="23">
        <v>1.3</v>
      </c>
      <c r="AD806" s="23">
        <v>4</v>
      </c>
      <c r="AE806" s="23">
        <v>2.4</v>
      </c>
      <c r="AF806" s="23">
        <v>19.2</v>
      </c>
      <c r="AG806" s="23">
        <v>17.3</v>
      </c>
      <c r="AH806" s="23">
        <v>16.8</v>
      </c>
      <c r="AI806" s="23">
        <v>21.8</v>
      </c>
      <c r="AJ806" s="23">
        <v>7</v>
      </c>
      <c r="AK806" s="23">
        <v>1.4</v>
      </c>
      <c r="AL806" s="23">
        <v>58.4</v>
      </c>
      <c r="AM806" s="23">
        <v>16</v>
      </c>
      <c r="AN806" s="23">
        <v>16.399999999999999</v>
      </c>
      <c r="AO806" s="23">
        <v>12</v>
      </c>
      <c r="AP806" s="23">
        <v>2.2000000000000002</v>
      </c>
      <c r="AQ806" s="23">
        <v>1.8</v>
      </c>
      <c r="AR806" s="23">
        <v>6</v>
      </c>
      <c r="AS806" s="23">
        <v>89.3</v>
      </c>
      <c r="AT806" s="23">
        <v>88.8</v>
      </c>
      <c r="AU806" s="23">
        <v>94.1</v>
      </c>
    </row>
    <row r="807" spans="1:47" ht="15" x14ac:dyDescent="0.35">
      <c r="A807" s="13" t="s">
        <v>1923</v>
      </c>
      <c r="B807" s="45" t="s">
        <v>766</v>
      </c>
      <c r="C807" s="23">
        <v>7.9</v>
      </c>
      <c r="D807" s="23">
        <v>7.1</v>
      </c>
      <c r="E807" s="23">
        <v>17.5</v>
      </c>
      <c r="F807" s="23">
        <v>39.6</v>
      </c>
      <c r="G807" s="23">
        <v>35.799999999999997</v>
      </c>
      <c r="H807" s="23">
        <v>85.9</v>
      </c>
      <c r="I807" s="23">
        <v>1.5</v>
      </c>
      <c r="J807" s="23">
        <v>1.5</v>
      </c>
      <c r="K807" s="23">
        <v>2</v>
      </c>
      <c r="L807" s="23">
        <v>4.9000000000000004</v>
      </c>
      <c r="M807" s="23">
        <v>5.0999999999999996</v>
      </c>
      <c r="N807" s="23">
        <v>1.6</v>
      </c>
      <c r="O807" s="23">
        <v>37.700000000000003</v>
      </c>
      <c r="P807" s="23">
        <v>37.200000000000003</v>
      </c>
      <c r="Q807" s="23">
        <v>43.5</v>
      </c>
      <c r="R807" s="23">
        <v>7.8</v>
      </c>
      <c r="S807" s="23">
        <v>7.2</v>
      </c>
      <c r="T807" s="23">
        <v>14.4</v>
      </c>
      <c r="U807" s="23">
        <v>2.9</v>
      </c>
      <c r="V807" s="23">
        <v>0.9</v>
      </c>
      <c r="W807" s="23">
        <v>26.7</v>
      </c>
      <c r="X807" s="23">
        <v>2.2000000000000002</v>
      </c>
      <c r="Y807" s="23">
        <v>1.7</v>
      </c>
      <c r="Z807" s="23">
        <v>8.9</v>
      </c>
      <c r="AA807" s="23">
        <v>0.3</v>
      </c>
      <c r="AB807" s="23">
        <v>0.3</v>
      </c>
      <c r="AC807" s="23">
        <v>0.5</v>
      </c>
      <c r="AD807" s="23">
        <v>3.4</v>
      </c>
      <c r="AE807" s="23">
        <v>0.6</v>
      </c>
      <c r="AF807" s="23">
        <v>36.1</v>
      </c>
      <c r="AG807" s="23">
        <v>12.3</v>
      </c>
      <c r="AH807" s="23">
        <v>11.2</v>
      </c>
      <c r="AI807" s="23">
        <v>24.8</v>
      </c>
      <c r="AJ807" s="23">
        <v>7</v>
      </c>
      <c r="AK807" s="23">
        <v>1.1000000000000001</v>
      </c>
      <c r="AL807" s="23">
        <v>79.099999999999994</v>
      </c>
      <c r="AM807" s="23">
        <v>19</v>
      </c>
      <c r="AN807" s="23">
        <v>19.3</v>
      </c>
      <c r="AO807" s="23">
        <v>15.6</v>
      </c>
      <c r="AP807" s="23">
        <v>0.9</v>
      </c>
      <c r="AQ807" s="23">
        <v>0.7</v>
      </c>
      <c r="AR807" s="23">
        <v>3.7</v>
      </c>
      <c r="AS807" s="23">
        <v>85.3</v>
      </c>
      <c r="AT807" s="23">
        <v>84.4</v>
      </c>
      <c r="AU807" s="23">
        <v>95.6</v>
      </c>
    </row>
    <row r="808" spans="1:47" ht="15" x14ac:dyDescent="0.35">
      <c r="A808" s="13" t="s">
        <v>1924</v>
      </c>
      <c r="B808" s="45" t="s">
        <v>767</v>
      </c>
      <c r="C808" s="23">
        <v>14.4</v>
      </c>
      <c r="D808" s="23">
        <v>8.8000000000000007</v>
      </c>
      <c r="E808" s="23">
        <v>15.9</v>
      </c>
      <c r="F808" s="23">
        <v>72</v>
      </c>
      <c r="G808" s="23">
        <v>52.5</v>
      </c>
      <c r="H808" s="23">
        <v>77.2</v>
      </c>
      <c r="I808" s="23">
        <v>2.2000000000000002</v>
      </c>
      <c r="J808" s="23">
        <v>1.6</v>
      </c>
      <c r="K808" s="23">
        <v>2.4</v>
      </c>
      <c r="L808" s="23">
        <v>9.4</v>
      </c>
      <c r="M808" s="23">
        <v>1.6</v>
      </c>
      <c r="N808" s="23">
        <v>11.5</v>
      </c>
      <c r="O808" s="23">
        <v>35.9</v>
      </c>
      <c r="P808" s="23">
        <v>34.700000000000003</v>
      </c>
      <c r="Q808" s="23">
        <v>36.200000000000003</v>
      </c>
      <c r="R808" s="23">
        <v>9.8000000000000007</v>
      </c>
      <c r="S808" s="23">
        <v>11.3</v>
      </c>
      <c r="T808" s="23">
        <v>9.5</v>
      </c>
      <c r="U808" s="23">
        <v>13.4</v>
      </c>
      <c r="V808" s="23">
        <v>5.6</v>
      </c>
      <c r="W808" s="23">
        <v>15.5</v>
      </c>
      <c r="X808" s="23">
        <v>3.4</v>
      </c>
      <c r="Y808" s="23">
        <v>0.3</v>
      </c>
      <c r="Z808" s="23">
        <v>4.2</v>
      </c>
      <c r="AA808" s="23">
        <v>0.2</v>
      </c>
      <c r="AB808" s="23">
        <v>0</v>
      </c>
      <c r="AC808" s="23">
        <v>0.3</v>
      </c>
      <c r="AD808" s="23">
        <v>11</v>
      </c>
      <c r="AE808" s="23">
        <v>0.3</v>
      </c>
      <c r="AF808" s="23">
        <v>13.8</v>
      </c>
      <c r="AG808" s="23">
        <v>16.2</v>
      </c>
      <c r="AH808" s="23">
        <v>8.8000000000000007</v>
      </c>
      <c r="AI808" s="23">
        <v>18.2</v>
      </c>
      <c r="AJ808" s="23">
        <v>50.9</v>
      </c>
      <c r="AK808" s="23">
        <v>0.6</v>
      </c>
      <c r="AL808" s="23">
        <v>64.400000000000006</v>
      </c>
      <c r="AM808" s="23">
        <v>12</v>
      </c>
      <c r="AN808" s="23">
        <v>13.4</v>
      </c>
      <c r="AO808" s="23">
        <v>11.7</v>
      </c>
      <c r="AP808" s="23">
        <v>2.5</v>
      </c>
      <c r="AQ808" s="23">
        <v>0.6</v>
      </c>
      <c r="AR808" s="23">
        <v>3</v>
      </c>
      <c r="AS808" s="23">
        <v>86.1</v>
      </c>
      <c r="AT808" s="23">
        <v>79.099999999999994</v>
      </c>
      <c r="AU808" s="23">
        <v>87.9</v>
      </c>
    </row>
    <row r="809" spans="1:47" ht="15" x14ac:dyDescent="0.35">
      <c r="A809" s="13" t="s">
        <v>1925</v>
      </c>
      <c r="B809" s="45" t="s">
        <v>768</v>
      </c>
      <c r="C809" s="23">
        <v>20.2</v>
      </c>
      <c r="D809" s="23">
        <v>20.2</v>
      </c>
      <c r="E809" s="23">
        <v>20.7</v>
      </c>
      <c r="F809" s="23">
        <v>74.7</v>
      </c>
      <c r="G809" s="23">
        <v>74.7</v>
      </c>
      <c r="H809" s="23">
        <v>75.900000000000006</v>
      </c>
      <c r="I809" s="23">
        <v>3.8</v>
      </c>
      <c r="J809" s="23">
        <v>3.5</v>
      </c>
      <c r="K809" s="23">
        <v>8.3000000000000007</v>
      </c>
      <c r="L809" s="23">
        <v>7</v>
      </c>
      <c r="M809" s="23">
        <v>7.3</v>
      </c>
      <c r="N809" s="23">
        <v>2.1</v>
      </c>
      <c r="O809" s="23">
        <v>29.8</v>
      </c>
      <c r="P809" s="23">
        <v>29.4</v>
      </c>
      <c r="Q809" s="23">
        <v>35.9</v>
      </c>
      <c r="R809" s="23">
        <v>25.4</v>
      </c>
      <c r="S809" s="23">
        <v>26.2</v>
      </c>
      <c r="T809" s="23">
        <v>12.4</v>
      </c>
      <c r="U809" s="23">
        <v>6.8</v>
      </c>
      <c r="V809" s="23">
        <v>5.0999999999999996</v>
      </c>
      <c r="W809" s="23">
        <v>33.1</v>
      </c>
      <c r="X809" s="23">
        <v>7.5</v>
      </c>
      <c r="Y809" s="23">
        <v>7.5</v>
      </c>
      <c r="Z809" s="23">
        <v>8.3000000000000007</v>
      </c>
      <c r="AA809" s="23">
        <v>4.7</v>
      </c>
      <c r="AB809" s="23">
        <v>4.8</v>
      </c>
      <c r="AC809" s="23">
        <v>2.8</v>
      </c>
      <c r="AD809" s="23">
        <v>3.2</v>
      </c>
      <c r="AE809" s="23">
        <v>3</v>
      </c>
      <c r="AF809" s="23">
        <v>6.2</v>
      </c>
      <c r="AG809" s="23">
        <v>23.6</v>
      </c>
      <c r="AH809" s="23">
        <v>23.8</v>
      </c>
      <c r="AI809" s="23">
        <v>20.7</v>
      </c>
      <c r="AJ809" s="23">
        <v>4.5999999999999996</v>
      </c>
      <c r="AK809" s="23">
        <v>4.5</v>
      </c>
      <c r="AL809" s="23">
        <v>6.2</v>
      </c>
      <c r="AM809" s="23">
        <v>18.100000000000001</v>
      </c>
      <c r="AN809" s="23">
        <v>18.3</v>
      </c>
      <c r="AO809" s="23">
        <v>15.2</v>
      </c>
      <c r="AP809" s="23">
        <v>3.2</v>
      </c>
      <c r="AQ809" s="23">
        <v>3</v>
      </c>
      <c r="AR809" s="23">
        <v>6.2</v>
      </c>
      <c r="AS809" s="23">
        <v>95.5</v>
      </c>
      <c r="AT809" s="23">
        <v>95.5</v>
      </c>
      <c r="AU809" s="23">
        <v>95.9</v>
      </c>
    </row>
    <row r="810" spans="1:47" ht="15" x14ac:dyDescent="0.35">
      <c r="A810" s="13" t="s">
        <v>1926</v>
      </c>
      <c r="B810" s="45" t="s">
        <v>769</v>
      </c>
      <c r="C810" s="23">
        <v>14.1</v>
      </c>
      <c r="D810" s="23">
        <v>12.7</v>
      </c>
      <c r="E810" s="23">
        <v>15.6</v>
      </c>
      <c r="F810" s="23">
        <v>69.900000000000006</v>
      </c>
      <c r="G810" s="23">
        <v>55.8</v>
      </c>
      <c r="H810" s="23">
        <v>85.9</v>
      </c>
      <c r="I810" s="23">
        <v>1.3</v>
      </c>
      <c r="J810" s="23">
        <v>1.6</v>
      </c>
      <c r="K810" s="23">
        <v>1</v>
      </c>
      <c r="L810" s="23">
        <v>3</v>
      </c>
      <c r="M810" s="23">
        <v>3</v>
      </c>
      <c r="N810" s="23">
        <v>3</v>
      </c>
      <c r="O810" s="23">
        <v>38.5</v>
      </c>
      <c r="P810" s="23">
        <v>49.2</v>
      </c>
      <c r="Q810" s="23">
        <v>26.5</v>
      </c>
      <c r="R810" s="23">
        <v>15.5</v>
      </c>
      <c r="S810" s="23">
        <v>18.3</v>
      </c>
      <c r="T810" s="23">
        <v>12.4</v>
      </c>
      <c r="U810" s="23">
        <v>12.1</v>
      </c>
      <c r="V810" s="23">
        <v>3.5</v>
      </c>
      <c r="W810" s="23">
        <v>21.8</v>
      </c>
      <c r="X810" s="23">
        <v>4.9000000000000004</v>
      </c>
      <c r="Y810" s="23">
        <v>3.9</v>
      </c>
      <c r="Z810" s="23">
        <v>6</v>
      </c>
      <c r="AA810" s="23">
        <v>1.4</v>
      </c>
      <c r="AB810" s="23">
        <v>0.8</v>
      </c>
      <c r="AC810" s="23">
        <v>2.1</v>
      </c>
      <c r="AD810" s="23">
        <v>5.2</v>
      </c>
      <c r="AE810" s="23">
        <v>1.3</v>
      </c>
      <c r="AF810" s="23">
        <v>9.6999999999999993</v>
      </c>
      <c r="AG810" s="23">
        <v>19.2</v>
      </c>
      <c r="AH810" s="23">
        <v>16</v>
      </c>
      <c r="AI810" s="23">
        <v>22.9</v>
      </c>
      <c r="AJ810" s="23">
        <v>36.299999999999997</v>
      </c>
      <c r="AK810" s="23">
        <v>2.2999999999999998</v>
      </c>
      <c r="AL810" s="23">
        <v>74.7</v>
      </c>
      <c r="AM810" s="23">
        <v>16.2</v>
      </c>
      <c r="AN810" s="23">
        <v>16.399999999999999</v>
      </c>
      <c r="AO810" s="23">
        <v>15.9</v>
      </c>
      <c r="AP810" s="23">
        <v>2.7</v>
      </c>
      <c r="AQ810" s="23">
        <v>1.3</v>
      </c>
      <c r="AR810" s="23">
        <v>4.3</v>
      </c>
      <c r="AS810" s="23">
        <v>93.1</v>
      </c>
      <c r="AT810" s="23">
        <v>90.7</v>
      </c>
      <c r="AU810" s="23">
        <v>95.7</v>
      </c>
    </row>
    <row r="811" spans="1:47" ht="15" x14ac:dyDescent="0.35">
      <c r="A811" s="13" t="s">
        <v>1927</v>
      </c>
      <c r="B811" s="45" t="s">
        <v>770</v>
      </c>
      <c r="C811" s="23">
        <v>23.6</v>
      </c>
      <c r="D811" s="23">
        <v>21.4</v>
      </c>
      <c r="E811" s="23">
        <v>25.5</v>
      </c>
      <c r="F811" s="23">
        <v>73.3</v>
      </c>
      <c r="G811" s="23">
        <v>61.2</v>
      </c>
      <c r="H811" s="23">
        <v>83.5</v>
      </c>
      <c r="I811" s="23">
        <v>2.9</v>
      </c>
      <c r="J811" s="23">
        <v>2.5</v>
      </c>
      <c r="K811" s="23">
        <v>3.2</v>
      </c>
      <c r="L811" s="23">
        <v>8.4</v>
      </c>
      <c r="M811" s="23">
        <v>4.4000000000000004</v>
      </c>
      <c r="N811" s="23">
        <v>11.9</v>
      </c>
      <c r="O811" s="23">
        <v>39.299999999999997</v>
      </c>
      <c r="P811" s="23">
        <v>40.799999999999997</v>
      </c>
      <c r="Q811" s="23">
        <v>38</v>
      </c>
      <c r="R811" s="23">
        <v>14.1</v>
      </c>
      <c r="S811" s="23">
        <v>16.5</v>
      </c>
      <c r="T811" s="23">
        <v>12.1</v>
      </c>
      <c r="U811" s="23">
        <v>19.100000000000001</v>
      </c>
      <c r="V811" s="23">
        <v>5.8</v>
      </c>
      <c r="W811" s="23">
        <v>30.4</v>
      </c>
      <c r="X811" s="23">
        <v>5.2</v>
      </c>
      <c r="Y811" s="23">
        <v>3.3</v>
      </c>
      <c r="Z811" s="23">
        <v>6.8</v>
      </c>
      <c r="AA811" s="23">
        <v>0.9</v>
      </c>
      <c r="AB811" s="23">
        <v>1.6</v>
      </c>
      <c r="AC811" s="23">
        <v>0.4</v>
      </c>
      <c r="AD811" s="23">
        <v>12.2</v>
      </c>
      <c r="AE811" s="23">
        <v>2.2000000000000002</v>
      </c>
      <c r="AF811" s="23">
        <v>20.6</v>
      </c>
      <c r="AG811" s="23">
        <v>21.6</v>
      </c>
      <c r="AH811" s="23">
        <v>15.8</v>
      </c>
      <c r="AI811" s="23">
        <v>26.4</v>
      </c>
      <c r="AJ811" s="23">
        <v>27.4</v>
      </c>
      <c r="AK811" s="23">
        <v>2.1</v>
      </c>
      <c r="AL811" s="23">
        <v>48.8</v>
      </c>
      <c r="AM811" s="23">
        <v>13.7</v>
      </c>
      <c r="AN811" s="23">
        <v>13.9</v>
      </c>
      <c r="AO811" s="23">
        <v>13.6</v>
      </c>
      <c r="AP811" s="23">
        <v>4.0999999999999996</v>
      </c>
      <c r="AQ811" s="23">
        <v>1.3</v>
      </c>
      <c r="AR811" s="23">
        <v>6.5</v>
      </c>
      <c r="AS811" s="23">
        <v>88</v>
      </c>
      <c r="AT811" s="23">
        <v>82.7</v>
      </c>
      <c r="AU811" s="23">
        <v>92.5</v>
      </c>
    </row>
    <row r="812" spans="1:47" ht="15" x14ac:dyDescent="0.35">
      <c r="A812" s="13" t="s">
        <v>1928</v>
      </c>
      <c r="B812" s="45" t="s">
        <v>771</v>
      </c>
      <c r="C812" s="23">
        <v>35.799999999999997</v>
      </c>
      <c r="D812" s="23">
        <v>23.3</v>
      </c>
      <c r="E812" s="23">
        <v>38.9</v>
      </c>
      <c r="F812" s="23">
        <v>86.1</v>
      </c>
      <c r="G812" s="23">
        <v>62.7</v>
      </c>
      <c r="H812" s="23">
        <v>91.9</v>
      </c>
      <c r="I812" s="23">
        <v>5.0999999999999996</v>
      </c>
      <c r="J812" s="23">
        <v>6</v>
      </c>
      <c r="K812" s="23">
        <v>4.9000000000000004</v>
      </c>
      <c r="L812" s="23">
        <v>29.4</v>
      </c>
      <c r="M812" s="23">
        <v>3.1</v>
      </c>
      <c r="N812" s="23">
        <v>36</v>
      </c>
      <c r="O812" s="23">
        <v>39.5</v>
      </c>
      <c r="P812" s="23">
        <v>36.299999999999997</v>
      </c>
      <c r="Q812" s="23">
        <v>40.299999999999997</v>
      </c>
      <c r="R812" s="23">
        <v>16.8</v>
      </c>
      <c r="S812" s="23">
        <v>17.3</v>
      </c>
      <c r="T812" s="23">
        <v>16.7</v>
      </c>
      <c r="U812" s="23">
        <v>45.2</v>
      </c>
      <c r="V812" s="23">
        <v>7.6</v>
      </c>
      <c r="W812" s="23">
        <v>54.6</v>
      </c>
      <c r="X812" s="23">
        <v>13.1</v>
      </c>
      <c r="Y812" s="23">
        <v>6.7</v>
      </c>
      <c r="Z812" s="23">
        <v>14.7</v>
      </c>
      <c r="AA812" s="23">
        <v>1.3</v>
      </c>
      <c r="AB812" s="23">
        <v>2.2000000000000002</v>
      </c>
      <c r="AC812" s="23">
        <v>1</v>
      </c>
      <c r="AD812" s="23">
        <v>30.3</v>
      </c>
      <c r="AE812" s="23">
        <v>3.6</v>
      </c>
      <c r="AF812" s="23">
        <v>36.9</v>
      </c>
      <c r="AG812" s="23">
        <v>37.799999999999997</v>
      </c>
      <c r="AH812" s="23">
        <v>24.7</v>
      </c>
      <c r="AI812" s="23">
        <v>41</v>
      </c>
      <c r="AJ812" s="23">
        <v>53.9</v>
      </c>
      <c r="AK812" s="23">
        <v>3.3</v>
      </c>
      <c r="AL812" s="23">
        <v>66.5</v>
      </c>
      <c r="AM812" s="23">
        <v>13.2</v>
      </c>
      <c r="AN812" s="23">
        <v>14.5</v>
      </c>
      <c r="AO812" s="23">
        <v>12.9</v>
      </c>
      <c r="AP812" s="23">
        <v>8.5</v>
      </c>
      <c r="AQ812" s="23">
        <v>3.6</v>
      </c>
      <c r="AR812" s="23">
        <v>9.8000000000000007</v>
      </c>
      <c r="AS812" s="23">
        <v>95.4</v>
      </c>
      <c r="AT812" s="23">
        <v>88.3</v>
      </c>
      <c r="AU812" s="23">
        <v>97.2</v>
      </c>
    </row>
    <row r="813" spans="1:47" ht="15" x14ac:dyDescent="0.35">
      <c r="A813" s="13" t="s">
        <v>1929</v>
      </c>
      <c r="B813" s="45" t="s">
        <v>522</v>
      </c>
      <c r="C813" s="23">
        <v>17.7</v>
      </c>
      <c r="D813" s="23">
        <v>13.9</v>
      </c>
      <c r="E813" s="23">
        <v>19.7</v>
      </c>
      <c r="F813" s="23">
        <v>62.3</v>
      </c>
      <c r="G813" s="23">
        <v>53.5</v>
      </c>
      <c r="H813" s="23">
        <v>66.8</v>
      </c>
      <c r="I813" s="23">
        <v>1.5</v>
      </c>
      <c r="J813" s="23">
        <v>1.4</v>
      </c>
      <c r="K813" s="23">
        <v>1.5</v>
      </c>
      <c r="L813" s="23">
        <v>3.8</v>
      </c>
      <c r="M813" s="23">
        <v>9.6999999999999993</v>
      </c>
      <c r="N813" s="23">
        <v>0.8</v>
      </c>
      <c r="O813" s="23">
        <v>47.6</v>
      </c>
      <c r="P813" s="23">
        <v>50.6</v>
      </c>
      <c r="Q813" s="23">
        <v>46</v>
      </c>
      <c r="R813" s="23">
        <v>13.7</v>
      </c>
      <c r="S813" s="23">
        <v>16.3</v>
      </c>
      <c r="T813" s="23">
        <v>12.4</v>
      </c>
      <c r="U813" s="23">
        <v>6.2</v>
      </c>
      <c r="V813" s="23">
        <v>3.2</v>
      </c>
      <c r="W813" s="23">
        <v>7.7</v>
      </c>
      <c r="X813" s="23">
        <v>5</v>
      </c>
      <c r="Y813" s="23">
        <v>3.3</v>
      </c>
      <c r="Z813" s="23">
        <v>5.9</v>
      </c>
      <c r="AA813" s="23">
        <v>3.2</v>
      </c>
      <c r="AB813" s="23">
        <v>1.6</v>
      </c>
      <c r="AC813" s="23">
        <v>4</v>
      </c>
      <c r="AD813" s="23">
        <v>7.5</v>
      </c>
      <c r="AE813" s="23">
        <v>1.9</v>
      </c>
      <c r="AF813" s="23">
        <v>10.4</v>
      </c>
      <c r="AG813" s="23">
        <v>18.7</v>
      </c>
      <c r="AH813" s="23">
        <v>13</v>
      </c>
      <c r="AI813" s="23">
        <v>21.6</v>
      </c>
      <c r="AJ813" s="23">
        <v>11.6</v>
      </c>
      <c r="AK813" s="23">
        <v>4.9000000000000004</v>
      </c>
      <c r="AL813" s="23">
        <v>15.1</v>
      </c>
      <c r="AM813" s="23">
        <v>16.3</v>
      </c>
      <c r="AN813" s="23">
        <v>15.3</v>
      </c>
      <c r="AO813" s="23">
        <v>16.8</v>
      </c>
      <c r="AP813" s="23">
        <v>0.7</v>
      </c>
      <c r="AQ813" s="23">
        <v>0.3</v>
      </c>
      <c r="AR813" s="23">
        <v>0.9</v>
      </c>
      <c r="AS813" s="23">
        <v>82.5</v>
      </c>
      <c r="AT813" s="23">
        <v>82.1</v>
      </c>
      <c r="AU813" s="23">
        <v>82.7</v>
      </c>
    </row>
    <row r="814" spans="1:47" ht="15" x14ac:dyDescent="0.35">
      <c r="A814" s="13" t="s">
        <v>1930</v>
      </c>
      <c r="B814" s="45" t="s">
        <v>772</v>
      </c>
      <c r="C814" s="23">
        <v>15</v>
      </c>
      <c r="D814" s="23">
        <v>10.7</v>
      </c>
      <c r="E814" s="23">
        <v>21.1</v>
      </c>
      <c r="F814" s="23">
        <v>69.3</v>
      </c>
      <c r="G814" s="23">
        <v>55.8</v>
      </c>
      <c r="H814" s="23">
        <v>88.3</v>
      </c>
      <c r="I814" s="23">
        <v>2.2999999999999998</v>
      </c>
      <c r="J814" s="23">
        <v>2.2000000000000002</v>
      </c>
      <c r="K814" s="23">
        <v>2.2999999999999998</v>
      </c>
      <c r="L814" s="23">
        <v>6.3</v>
      </c>
      <c r="M814" s="23">
        <v>5</v>
      </c>
      <c r="N814" s="23">
        <v>8.1</v>
      </c>
      <c r="O814" s="23">
        <v>48.2</v>
      </c>
      <c r="P814" s="23">
        <v>55.3</v>
      </c>
      <c r="Q814" s="23">
        <v>38.299999999999997</v>
      </c>
      <c r="R814" s="23">
        <v>18.100000000000001</v>
      </c>
      <c r="S814" s="23">
        <v>23.5</v>
      </c>
      <c r="T814" s="23">
        <v>10.4</v>
      </c>
      <c r="U814" s="23">
        <v>12.3</v>
      </c>
      <c r="V814" s="23">
        <v>0.9</v>
      </c>
      <c r="W814" s="23">
        <v>28.4</v>
      </c>
      <c r="X814" s="23">
        <v>4.3</v>
      </c>
      <c r="Y814" s="23">
        <v>2</v>
      </c>
      <c r="Z814" s="23">
        <v>7.6</v>
      </c>
      <c r="AA814" s="23">
        <v>0.6</v>
      </c>
      <c r="AB814" s="23">
        <v>0.4</v>
      </c>
      <c r="AC814" s="23">
        <v>1</v>
      </c>
      <c r="AD814" s="23">
        <v>6.9</v>
      </c>
      <c r="AE814" s="23">
        <v>1.8</v>
      </c>
      <c r="AF814" s="23">
        <v>14.1</v>
      </c>
      <c r="AG814" s="23">
        <v>24.1</v>
      </c>
      <c r="AH814" s="23">
        <v>21.8</v>
      </c>
      <c r="AI814" s="23">
        <v>27.3</v>
      </c>
      <c r="AJ814" s="23">
        <v>31.9</v>
      </c>
      <c r="AK814" s="23">
        <v>0.9</v>
      </c>
      <c r="AL814" s="23">
        <v>75.5</v>
      </c>
      <c r="AM814" s="23">
        <v>16.899999999999999</v>
      </c>
      <c r="AN814" s="23">
        <v>17.7</v>
      </c>
      <c r="AO814" s="23">
        <v>15.6</v>
      </c>
      <c r="AP814" s="23">
        <v>1.5</v>
      </c>
      <c r="AQ814" s="23">
        <v>0.2</v>
      </c>
      <c r="AR814" s="23">
        <v>3.4</v>
      </c>
      <c r="AS814" s="23">
        <v>85.5</v>
      </c>
      <c r="AT814" s="23">
        <v>80.400000000000006</v>
      </c>
      <c r="AU814" s="23">
        <v>92.7</v>
      </c>
    </row>
    <row r="815" spans="1:47" ht="15" x14ac:dyDescent="0.35">
      <c r="A815" s="13" t="s">
        <v>1931</v>
      </c>
      <c r="B815" s="45" t="s">
        <v>773</v>
      </c>
      <c r="C815" s="23">
        <v>21</v>
      </c>
      <c r="D815" s="23">
        <v>17.8</v>
      </c>
      <c r="E815" s="23">
        <v>23.4</v>
      </c>
      <c r="F815" s="23">
        <v>76.3</v>
      </c>
      <c r="G815" s="23">
        <v>64.8</v>
      </c>
      <c r="H815" s="23">
        <v>85</v>
      </c>
      <c r="I815" s="23">
        <v>3.1</v>
      </c>
      <c r="J815" s="23">
        <v>1.7</v>
      </c>
      <c r="K815" s="23">
        <v>4.2</v>
      </c>
      <c r="L815" s="23">
        <v>2.1</v>
      </c>
      <c r="M815" s="23">
        <v>2.2000000000000002</v>
      </c>
      <c r="N815" s="23">
        <v>2</v>
      </c>
      <c r="O815" s="23">
        <v>42.9</v>
      </c>
      <c r="P815" s="23">
        <v>43</v>
      </c>
      <c r="Q815" s="23">
        <v>42.8</v>
      </c>
      <c r="R815" s="23">
        <v>16.600000000000001</v>
      </c>
      <c r="S815" s="23">
        <v>16.600000000000001</v>
      </c>
      <c r="T815" s="23">
        <v>16.7</v>
      </c>
      <c r="U815" s="23">
        <v>27.2</v>
      </c>
      <c r="V815" s="23">
        <v>1.4</v>
      </c>
      <c r="W815" s="23">
        <v>46.5</v>
      </c>
      <c r="X815" s="23">
        <v>9</v>
      </c>
      <c r="Y815" s="23">
        <v>4.5999999999999996</v>
      </c>
      <c r="Z815" s="23">
        <v>12.4</v>
      </c>
      <c r="AA815" s="23">
        <v>1.1000000000000001</v>
      </c>
      <c r="AB815" s="23">
        <v>1</v>
      </c>
      <c r="AC815" s="23">
        <v>1.1000000000000001</v>
      </c>
      <c r="AD815" s="23">
        <v>30.6</v>
      </c>
      <c r="AE815" s="23">
        <v>2.2999999999999998</v>
      </c>
      <c r="AF815" s="23">
        <v>51.8</v>
      </c>
      <c r="AG815" s="23">
        <v>23.9</v>
      </c>
      <c r="AH815" s="23">
        <v>21</v>
      </c>
      <c r="AI815" s="23">
        <v>26.2</v>
      </c>
      <c r="AJ815" s="23">
        <v>39.4</v>
      </c>
      <c r="AK815" s="23">
        <v>0.8</v>
      </c>
      <c r="AL815" s="23">
        <v>68.5</v>
      </c>
      <c r="AM815" s="23">
        <v>17.899999999999999</v>
      </c>
      <c r="AN815" s="23">
        <v>15.9</v>
      </c>
      <c r="AO815" s="23">
        <v>19.3</v>
      </c>
      <c r="AP815" s="23">
        <v>3.8</v>
      </c>
      <c r="AQ815" s="23">
        <v>1.9</v>
      </c>
      <c r="AR815" s="23">
        <v>5.2</v>
      </c>
      <c r="AS815" s="23">
        <v>91.1</v>
      </c>
      <c r="AT815" s="23">
        <v>86.6</v>
      </c>
      <c r="AU815" s="23">
        <v>94.6</v>
      </c>
    </row>
    <row r="816" spans="1:47" ht="15" x14ac:dyDescent="0.35">
      <c r="A816" s="13" t="s">
        <v>1932</v>
      </c>
      <c r="B816" s="45" t="s">
        <v>774</v>
      </c>
      <c r="C816" s="23">
        <v>14</v>
      </c>
      <c r="D816" s="23">
        <v>8.3000000000000007</v>
      </c>
      <c r="E816" s="23">
        <v>15.3</v>
      </c>
      <c r="F816" s="23">
        <v>81.3</v>
      </c>
      <c r="G816" s="23">
        <v>55.9</v>
      </c>
      <c r="H816" s="23">
        <v>86.6</v>
      </c>
      <c r="I816" s="23">
        <v>2.9</v>
      </c>
      <c r="J816" s="23">
        <v>1</v>
      </c>
      <c r="K816" s="23">
        <v>3.2</v>
      </c>
      <c r="L816" s="23">
        <v>1.7</v>
      </c>
      <c r="M816" s="23">
        <v>6.9</v>
      </c>
      <c r="N816" s="23">
        <v>0.6</v>
      </c>
      <c r="O816" s="23">
        <v>33.6</v>
      </c>
      <c r="P816" s="23">
        <v>29.7</v>
      </c>
      <c r="Q816" s="23">
        <v>34.4</v>
      </c>
      <c r="R816" s="23">
        <v>12.7</v>
      </c>
      <c r="S816" s="23">
        <v>16.899999999999999</v>
      </c>
      <c r="T816" s="23">
        <v>11.8</v>
      </c>
      <c r="U816" s="23">
        <v>16.399999999999999</v>
      </c>
      <c r="V816" s="23">
        <v>1</v>
      </c>
      <c r="W816" s="23">
        <v>19.600000000000001</v>
      </c>
      <c r="X816" s="23">
        <v>8.4</v>
      </c>
      <c r="Y816" s="23">
        <v>2.8</v>
      </c>
      <c r="Z816" s="23">
        <v>9.6</v>
      </c>
      <c r="AA816" s="23">
        <v>0.1</v>
      </c>
      <c r="AB816" s="23">
        <v>0</v>
      </c>
      <c r="AC816" s="23">
        <v>0.1</v>
      </c>
      <c r="AD816" s="23">
        <v>10.199999999999999</v>
      </c>
      <c r="AE816" s="23">
        <v>0.7</v>
      </c>
      <c r="AF816" s="23">
        <v>12.2</v>
      </c>
      <c r="AG816" s="23">
        <v>21.1</v>
      </c>
      <c r="AH816" s="23">
        <v>18.600000000000001</v>
      </c>
      <c r="AI816" s="23">
        <v>21.6</v>
      </c>
      <c r="AJ816" s="23">
        <v>41.5</v>
      </c>
      <c r="AK816" s="23">
        <v>0.7</v>
      </c>
      <c r="AL816" s="23">
        <v>50.1</v>
      </c>
      <c r="AM816" s="23">
        <v>13.5</v>
      </c>
      <c r="AN816" s="23">
        <v>13.4</v>
      </c>
      <c r="AO816" s="23">
        <v>13.5</v>
      </c>
      <c r="AP816" s="23">
        <v>4.3</v>
      </c>
      <c r="AQ816" s="23">
        <v>1.4</v>
      </c>
      <c r="AR816" s="23">
        <v>5</v>
      </c>
      <c r="AS816" s="23">
        <v>95</v>
      </c>
      <c r="AT816" s="23">
        <v>83.8</v>
      </c>
      <c r="AU816" s="23">
        <v>97.3</v>
      </c>
    </row>
    <row r="817" spans="1:47" ht="15" x14ac:dyDescent="0.35">
      <c r="A817" s="13" t="s">
        <v>1933</v>
      </c>
      <c r="B817" s="45" t="s">
        <v>775</v>
      </c>
      <c r="C817" s="23">
        <v>29.8</v>
      </c>
      <c r="D817" s="23">
        <v>22.7</v>
      </c>
      <c r="E817" s="23">
        <v>31.6</v>
      </c>
      <c r="F817" s="23">
        <v>83.5</v>
      </c>
      <c r="G817" s="23">
        <v>63.2</v>
      </c>
      <c r="H817" s="23">
        <v>88.7</v>
      </c>
      <c r="I817" s="23">
        <v>5.0999999999999996</v>
      </c>
      <c r="J817" s="23">
        <v>2.6</v>
      </c>
      <c r="K817" s="23">
        <v>5.7</v>
      </c>
      <c r="L817" s="23">
        <v>9.8000000000000007</v>
      </c>
      <c r="M817" s="23">
        <v>7.8</v>
      </c>
      <c r="N817" s="23">
        <v>10.3</v>
      </c>
      <c r="O817" s="23">
        <v>42.1</v>
      </c>
      <c r="P817" s="23">
        <v>41.6</v>
      </c>
      <c r="Q817" s="23">
        <v>42.2</v>
      </c>
      <c r="R817" s="23">
        <v>14.9</v>
      </c>
      <c r="S817" s="23">
        <v>18.3</v>
      </c>
      <c r="T817" s="23">
        <v>14</v>
      </c>
      <c r="U817" s="23">
        <v>55.1</v>
      </c>
      <c r="V817" s="23">
        <v>8.6</v>
      </c>
      <c r="W817" s="23">
        <v>67</v>
      </c>
      <c r="X817" s="23">
        <v>13.8</v>
      </c>
      <c r="Y817" s="23">
        <v>4</v>
      </c>
      <c r="Z817" s="23">
        <v>16.3</v>
      </c>
      <c r="AA817" s="23">
        <v>1.4</v>
      </c>
      <c r="AB817" s="23">
        <v>2.4</v>
      </c>
      <c r="AC817" s="23">
        <v>1.2</v>
      </c>
      <c r="AD817" s="23">
        <v>45.6</v>
      </c>
      <c r="AE817" s="23">
        <v>10.3</v>
      </c>
      <c r="AF817" s="23">
        <v>54.6</v>
      </c>
      <c r="AG817" s="23">
        <v>30.2</v>
      </c>
      <c r="AH817" s="23">
        <v>21.4</v>
      </c>
      <c r="AI817" s="23">
        <v>32.4</v>
      </c>
      <c r="AJ817" s="23">
        <v>54.7</v>
      </c>
      <c r="AK817" s="23">
        <v>2.9</v>
      </c>
      <c r="AL817" s="23">
        <v>68</v>
      </c>
      <c r="AM817" s="23">
        <v>15.6</v>
      </c>
      <c r="AN817" s="23">
        <v>13.9</v>
      </c>
      <c r="AO817" s="23">
        <v>16</v>
      </c>
      <c r="AP817" s="23">
        <v>5.5</v>
      </c>
      <c r="AQ817" s="23">
        <v>2.5</v>
      </c>
      <c r="AR817" s="23">
        <v>6.2</v>
      </c>
      <c r="AS817" s="23">
        <v>94.1</v>
      </c>
      <c r="AT817" s="23">
        <v>90</v>
      </c>
      <c r="AU817" s="23">
        <v>95.2</v>
      </c>
    </row>
    <row r="818" spans="1:47" ht="15" x14ac:dyDescent="0.35">
      <c r="A818" s="13" t="s">
        <v>1934</v>
      </c>
      <c r="B818" s="45" t="s">
        <v>776</v>
      </c>
      <c r="C818" s="23">
        <v>21.2</v>
      </c>
      <c r="D818" s="23">
        <v>16</v>
      </c>
      <c r="E818" s="23">
        <v>24.5</v>
      </c>
      <c r="F818" s="23">
        <v>73.900000000000006</v>
      </c>
      <c r="G818" s="23">
        <v>61.9</v>
      </c>
      <c r="H818" s="23">
        <v>81.5</v>
      </c>
      <c r="I818" s="23">
        <v>5.2</v>
      </c>
      <c r="J818" s="23">
        <v>4.2</v>
      </c>
      <c r="K818" s="23">
        <v>5.8</v>
      </c>
      <c r="L818" s="23">
        <v>3.7</v>
      </c>
      <c r="M818" s="23">
        <v>3.9</v>
      </c>
      <c r="N818" s="23">
        <v>3.5</v>
      </c>
      <c r="O818" s="23">
        <v>38.9</v>
      </c>
      <c r="P818" s="23">
        <v>37.200000000000003</v>
      </c>
      <c r="Q818" s="23">
        <v>39.9</v>
      </c>
      <c r="R818" s="23">
        <v>18.8</v>
      </c>
      <c r="S818" s="23">
        <v>21.1</v>
      </c>
      <c r="T818" s="23">
        <v>17.399999999999999</v>
      </c>
      <c r="U818" s="23">
        <v>35</v>
      </c>
      <c r="V818" s="23">
        <v>18.5</v>
      </c>
      <c r="W818" s="23">
        <v>45.4</v>
      </c>
      <c r="X818" s="23">
        <v>11.7</v>
      </c>
      <c r="Y818" s="23">
        <v>8.4</v>
      </c>
      <c r="Z818" s="23">
        <v>13.8</v>
      </c>
      <c r="AA818" s="23">
        <v>13.2</v>
      </c>
      <c r="AB818" s="23">
        <v>25.4</v>
      </c>
      <c r="AC818" s="23">
        <v>5.5</v>
      </c>
      <c r="AD818" s="23">
        <v>32.299999999999997</v>
      </c>
      <c r="AE818" s="23">
        <v>14.2</v>
      </c>
      <c r="AF818" s="23">
        <v>43.7</v>
      </c>
      <c r="AG818" s="23">
        <v>25.6</v>
      </c>
      <c r="AH818" s="23">
        <v>21.4</v>
      </c>
      <c r="AI818" s="23">
        <v>28.3</v>
      </c>
      <c r="AJ818" s="23">
        <v>29.5</v>
      </c>
      <c r="AK818" s="23">
        <v>15.6</v>
      </c>
      <c r="AL818" s="23">
        <v>38.299999999999997</v>
      </c>
      <c r="AM818" s="23">
        <v>24</v>
      </c>
      <c r="AN818" s="23">
        <v>21.8</v>
      </c>
      <c r="AO818" s="23">
        <v>25.4</v>
      </c>
      <c r="AP818" s="23">
        <v>4.5</v>
      </c>
      <c r="AQ818" s="23">
        <v>2.4</v>
      </c>
      <c r="AR818" s="23">
        <v>5.9</v>
      </c>
      <c r="AS818" s="23">
        <v>89.7</v>
      </c>
      <c r="AT818" s="23">
        <v>85.7</v>
      </c>
      <c r="AU818" s="23">
        <v>92.2</v>
      </c>
    </row>
    <row r="819" spans="1:47" ht="15" x14ac:dyDescent="0.35">
      <c r="A819" s="13" t="s">
        <v>1935</v>
      </c>
      <c r="B819" s="45" t="s">
        <v>114</v>
      </c>
      <c r="C819" s="23">
        <v>16.3</v>
      </c>
      <c r="D819" s="23">
        <v>8.3000000000000007</v>
      </c>
      <c r="E819" s="23">
        <v>20.8</v>
      </c>
      <c r="F819" s="23">
        <v>72.400000000000006</v>
      </c>
      <c r="G819" s="23">
        <v>51.6</v>
      </c>
      <c r="H819" s="23">
        <v>84.1</v>
      </c>
      <c r="I819" s="23">
        <v>2.1</v>
      </c>
      <c r="J819" s="23">
        <v>1</v>
      </c>
      <c r="K819" s="23">
        <v>2.7</v>
      </c>
      <c r="L819" s="23">
        <v>1.6</v>
      </c>
      <c r="M819" s="23">
        <v>2.8</v>
      </c>
      <c r="N819" s="23">
        <v>0.9</v>
      </c>
      <c r="O819" s="23">
        <v>50.1</v>
      </c>
      <c r="P819" s="23">
        <v>46.8</v>
      </c>
      <c r="Q819" s="23">
        <v>52</v>
      </c>
      <c r="R819" s="23">
        <v>13.5</v>
      </c>
      <c r="S819" s="23">
        <v>12.2</v>
      </c>
      <c r="T819" s="23">
        <v>14.3</v>
      </c>
      <c r="U819" s="23">
        <v>26.4</v>
      </c>
      <c r="V819" s="23">
        <v>0.8</v>
      </c>
      <c r="W819" s="23">
        <v>40.799999999999997</v>
      </c>
      <c r="X819" s="23">
        <v>4.9000000000000004</v>
      </c>
      <c r="Y819" s="23">
        <v>2</v>
      </c>
      <c r="Z819" s="23">
        <v>6.6</v>
      </c>
      <c r="AA819" s="23">
        <v>1.5</v>
      </c>
      <c r="AB819" s="23">
        <v>0.2</v>
      </c>
      <c r="AC819" s="23">
        <v>2.2999999999999998</v>
      </c>
      <c r="AD819" s="23">
        <v>23</v>
      </c>
      <c r="AE819" s="23">
        <v>1.7</v>
      </c>
      <c r="AF819" s="23">
        <v>34.9</v>
      </c>
      <c r="AG819" s="23">
        <v>20.3</v>
      </c>
      <c r="AH819" s="23">
        <v>11.4</v>
      </c>
      <c r="AI819" s="23">
        <v>25.3</v>
      </c>
      <c r="AJ819" s="23">
        <v>38.799999999999997</v>
      </c>
      <c r="AK819" s="23">
        <v>1.7</v>
      </c>
      <c r="AL819" s="23">
        <v>59.7</v>
      </c>
      <c r="AM819" s="23">
        <v>18.399999999999999</v>
      </c>
      <c r="AN819" s="23">
        <v>17.8</v>
      </c>
      <c r="AO819" s="23">
        <v>18.7</v>
      </c>
      <c r="AP819" s="23">
        <v>2.6</v>
      </c>
      <c r="AQ819" s="23">
        <v>0.8</v>
      </c>
      <c r="AR819" s="23">
        <v>3.6</v>
      </c>
      <c r="AS819" s="23">
        <v>87</v>
      </c>
      <c r="AT819" s="23">
        <v>83.1</v>
      </c>
      <c r="AU819" s="23">
        <v>89.2</v>
      </c>
    </row>
    <row r="820" spans="1:47" ht="15" x14ac:dyDescent="0.35">
      <c r="A820" s="13" t="s">
        <v>1936</v>
      </c>
      <c r="B820" s="45" t="s">
        <v>777</v>
      </c>
      <c r="C820" s="23">
        <v>27.7</v>
      </c>
      <c r="D820" s="23">
        <v>22.9</v>
      </c>
      <c r="E820" s="23">
        <v>31.9</v>
      </c>
      <c r="F820" s="23">
        <v>83.5</v>
      </c>
      <c r="G820" s="23">
        <v>70.5</v>
      </c>
      <c r="H820" s="23">
        <v>95.2</v>
      </c>
      <c r="I820" s="23">
        <v>4</v>
      </c>
      <c r="J820" s="23">
        <v>1.4</v>
      </c>
      <c r="K820" s="23">
        <v>6.3</v>
      </c>
      <c r="L820" s="23">
        <v>5.3</v>
      </c>
      <c r="M820" s="23">
        <v>8.1</v>
      </c>
      <c r="N820" s="23">
        <v>2.7</v>
      </c>
      <c r="O820" s="23">
        <v>52.4</v>
      </c>
      <c r="P820" s="23">
        <v>48.7</v>
      </c>
      <c r="Q820" s="23">
        <v>55.6</v>
      </c>
      <c r="R820" s="23">
        <v>11.4</v>
      </c>
      <c r="S820" s="23">
        <v>11.2</v>
      </c>
      <c r="T820" s="23">
        <v>11.6</v>
      </c>
      <c r="U820" s="23">
        <v>11.8</v>
      </c>
      <c r="V820" s="23">
        <v>2.4</v>
      </c>
      <c r="W820" s="23">
        <v>20.2</v>
      </c>
      <c r="X820" s="23">
        <v>12.8</v>
      </c>
      <c r="Y820" s="23">
        <v>3.6</v>
      </c>
      <c r="Z820" s="23">
        <v>21</v>
      </c>
      <c r="AA820" s="23">
        <v>0.2</v>
      </c>
      <c r="AB820" s="23">
        <v>0.3</v>
      </c>
      <c r="AC820" s="23">
        <v>0</v>
      </c>
      <c r="AD820" s="23">
        <v>15.8</v>
      </c>
      <c r="AE820" s="23">
        <v>8.8000000000000007</v>
      </c>
      <c r="AF820" s="23">
        <v>22.1</v>
      </c>
      <c r="AG820" s="23">
        <v>28.4</v>
      </c>
      <c r="AH820" s="23">
        <v>18.7</v>
      </c>
      <c r="AI820" s="23">
        <v>37</v>
      </c>
      <c r="AJ820" s="23">
        <v>43</v>
      </c>
      <c r="AK820" s="23">
        <v>0.8</v>
      </c>
      <c r="AL820" s="23">
        <v>80.5</v>
      </c>
      <c r="AM820" s="23">
        <v>14.3</v>
      </c>
      <c r="AN820" s="23">
        <v>15.1</v>
      </c>
      <c r="AO820" s="23">
        <v>13.6</v>
      </c>
      <c r="AP820" s="23">
        <v>4.5999999999999996</v>
      </c>
      <c r="AQ820" s="23">
        <v>1.7</v>
      </c>
      <c r="AR820" s="23">
        <v>7.1</v>
      </c>
      <c r="AS820" s="23">
        <v>92</v>
      </c>
      <c r="AT820" s="23">
        <v>86.4</v>
      </c>
      <c r="AU820" s="23">
        <v>97</v>
      </c>
    </row>
    <row r="821" spans="1:47" ht="15" x14ac:dyDescent="0.35">
      <c r="A821" s="13" t="s">
        <v>1937</v>
      </c>
      <c r="B821" s="45" t="s">
        <v>778</v>
      </c>
      <c r="C821" s="23">
        <v>7.4</v>
      </c>
      <c r="D821" s="23">
        <v>7.2</v>
      </c>
      <c r="E821" s="23">
        <v>13</v>
      </c>
      <c r="F821" s="23">
        <v>46.3</v>
      </c>
      <c r="G821" s="23">
        <v>45.8</v>
      </c>
      <c r="H821" s="23">
        <v>68.3</v>
      </c>
      <c r="I821" s="23">
        <v>2.4</v>
      </c>
      <c r="J821" s="23">
        <v>2.4</v>
      </c>
      <c r="K821" s="23">
        <v>2.2999999999999998</v>
      </c>
      <c r="L821" s="23">
        <v>2.7</v>
      </c>
      <c r="M821" s="23">
        <v>2.6</v>
      </c>
      <c r="N821" s="23">
        <v>4.2</v>
      </c>
      <c r="O821" s="23">
        <v>34</v>
      </c>
      <c r="P821" s="23">
        <v>33.9</v>
      </c>
      <c r="Q821" s="23">
        <v>39.299999999999997</v>
      </c>
      <c r="R821" s="23">
        <v>18.899999999999999</v>
      </c>
      <c r="S821" s="23">
        <v>19.100000000000001</v>
      </c>
      <c r="T821" s="23">
        <v>11.4</v>
      </c>
      <c r="U821" s="23">
        <v>4.2</v>
      </c>
      <c r="V821" s="23">
        <v>4.0999999999999996</v>
      </c>
      <c r="W821" s="23">
        <v>5.7</v>
      </c>
      <c r="X821" s="23">
        <v>4.5999999999999996</v>
      </c>
      <c r="Y821" s="23">
        <v>4.5999999999999996</v>
      </c>
      <c r="Z821" s="23">
        <v>5.8</v>
      </c>
      <c r="AA821" s="23">
        <v>3.3</v>
      </c>
      <c r="AB821" s="23">
        <v>3.4</v>
      </c>
      <c r="AC821" s="23">
        <v>0.6</v>
      </c>
      <c r="AD821" s="23">
        <v>2.4</v>
      </c>
      <c r="AE821" s="23">
        <v>2.4</v>
      </c>
      <c r="AF821" s="23">
        <v>2.9</v>
      </c>
      <c r="AG821" s="23">
        <v>15.3</v>
      </c>
      <c r="AH821" s="23">
        <v>15.3</v>
      </c>
      <c r="AI821" s="23">
        <v>13.8</v>
      </c>
      <c r="AJ821" s="23">
        <v>14.5</v>
      </c>
      <c r="AK821" s="23">
        <v>13.6</v>
      </c>
      <c r="AL821" s="23">
        <v>50</v>
      </c>
      <c r="AM821" s="23">
        <v>17.8</v>
      </c>
      <c r="AN821" s="23">
        <v>17.899999999999999</v>
      </c>
      <c r="AO821" s="23">
        <v>15.2</v>
      </c>
      <c r="AP821" s="23">
        <v>1</v>
      </c>
      <c r="AQ821" s="23">
        <v>1</v>
      </c>
      <c r="AR821" s="23">
        <v>1.3</v>
      </c>
      <c r="AS821" s="23">
        <v>88.3</v>
      </c>
      <c r="AT821" s="23">
        <v>88.1</v>
      </c>
      <c r="AU821" s="23">
        <v>94.3</v>
      </c>
    </row>
    <row r="822" spans="1:47" ht="15" x14ac:dyDescent="0.35">
      <c r="A822" s="13" t="s">
        <v>1938</v>
      </c>
      <c r="B822" s="45" t="s">
        <v>18</v>
      </c>
      <c r="C822" s="23">
        <v>5.9</v>
      </c>
      <c r="D822" s="23">
        <v>5.8</v>
      </c>
      <c r="E822" s="23">
        <v>9.6999999999999993</v>
      </c>
      <c r="F822" s="23">
        <v>38</v>
      </c>
      <c r="G822" s="23">
        <v>37.4</v>
      </c>
      <c r="H822" s="23">
        <v>55.2</v>
      </c>
      <c r="I822" s="23">
        <v>1.7</v>
      </c>
      <c r="J822" s="23">
        <v>1.7</v>
      </c>
      <c r="K822" s="23">
        <v>0.8</v>
      </c>
      <c r="L822" s="23">
        <v>3.4</v>
      </c>
      <c r="M822" s="23">
        <v>3.5</v>
      </c>
      <c r="N822" s="23">
        <v>1.6</v>
      </c>
      <c r="O822" s="23">
        <v>26.5</v>
      </c>
      <c r="P822" s="23">
        <v>26.8</v>
      </c>
      <c r="Q822" s="23">
        <v>17.600000000000001</v>
      </c>
      <c r="R822" s="23">
        <v>4.3</v>
      </c>
      <c r="S822" s="23">
        <v>4.4000000000000004</v>
      </c>
      <c r="T822" s="23">
        <v>0.9</v>
      </c>
      <c r="U822" s="23">
        <v>1.4</v>
      </c>
      <c r="V822" s="23">
        <v>1.4</v>
      </c>
      <c r="W822" s="23">
        <v>1.2</v>
      </c>
      <c r="X822" s="23">
        <v>2.8</v>
      </c>
      <c r="Y822" s="23">
        <v>2.8</v>
      </c>
      <c r="Z822" s="23">
        <v>1.6</v>
      </c>
      <c r="AA822" s="23">
        <v>3.4</v>
      </c>
      <c r="AB822" s="23">
        <v>3.5</v>
      </c>
      <c r="AC822" s="23">
        <v>2.6</v>
      </c>
      <c r="AD822" s="23">
        <v>0.7</v>
      </c>
      <c r="AE822" s="23">
        <v>0.7</v>
      </c>
      <c r="AF822" s="23">
        <v>0.3</v>
      </c>
      <c r="AG822" s="23">
        <v>8.8000000000000007</v>
      </c>
      <c r="AH822" s="23">
        <v>8.8000000000000007</v>
      </c>
      <c r="AI822" s="23">
        <v>7.3</v>
      </c>
      <c r="AJ822" s="23">
        <v>1</v>
      </c>
      <c r="AK822" s="23">
        <v>1</v>
      </c>
      <c r="AL822" s="23">
        <v>0.6</v>
      </c>
      <c r="AM822" s="23">
        <v>21.2</v>
      </c>
      <c r="AN822" s="23">
        <v>21.3</v>
      </c>
      <c r="AO822" s="23">
        <v>18.3</v>
      </c>
      <c r="AP822" s="23">
        <v>0.5</v>
      </c>
      <c r="AQ822" s="23">
        <v>0.5</v>
      </c>
      <c r="AR822" s="23">
        <v>0.5</v>
      </c>
      <c r="AS822" s="23">
        <v>77.2</v>
      </c>
      <c r="AT822" s="23">
        <v>77.3</v>
      </c>
      <c r="AU822" s="23">
        <v>75.900000000000006</v>
      </c>
    </row>
    <row r="823" spans="1:47" ht="15" x14ac:dyDescent="0.35">
      <c r="A823" s="13" t="s">
        <v>1939</v>
      </c>
      <c r="B823" s="45" t="s">
        <v>206</v>
      </c>
      <c r="C823" s="23">
        <v>13.4</v>
      </c>
      <c r="D823" s="23">
        <v>8</v>
      </c>
      <c r="E823" s="23">
        <v>18.899999999999999</v>
      </c>
      <c r="F823" s="23">
        <v>67.5</v>
      </c>
      <c r="G823" s="23">
        <v>58.5</v>
      </c>
      <c r="H823" s="23">
        <v>76.5</v>
      </c>
      <c r="I823" s="23">
        <v>2.8</v>
      </c>
      <c r="J823" s="23">
        <v>0.7</v>
      </c>
      <c r="K823" s="23">
        <v>5</v>
      </c>
      <c r="L823" s="23">
        <v>3.3</v>
      </c>
      <c r="M823" s="23">
        <v>2.8</v>
      </c>
      <c r="N823" s="23">
        <v>3.7</v>
      </c>
      <c r="O823" s="23">
        <v>33</v>
      </c>
      <c r="P823" s="23">
        <v>33.9</v>
      </c>
      <c r="Q823" s="23">
        <v>32</v>
      </c>
      <c r="R823" s="23">
        <v>5.7</v>
      </c>
      <c r="S823" s="23">
        <v>3.7</v>
      </c>
      <c r="T823" s="23">
        <v>7.7</v>
      </c>
      <c r="U823" s="23">
        <v>3.1</v>
      </c>
      <c r="V823" s="23">
        <v>1.5</v>
      </c>
      <c r="W823" s="23">
        <v>4.5999999999999996</v>
      </c>
      <c r="X823" s="23">
        <v>3.1</v>
      </c>
      <c r="Y823" s="23">
        <v>2</v>
      </c>
      <c r="Z823" s="23">
        <v>4.2</v>
      </c>
      <c r="AA823" s="23">
        <v>4.3</v>
      </c>
      <c r="AB823" s="23">
        <v>1.5</v>
      </c>
      <c r="AC823" s="23">
        <v>7</v>
      </c>
      <c r="AD823" s="23">
        <v>2</v>
      </c>
      <c r="AE823" s="23">
        <v>0.4</v>
      </c>
      <c r="AF823" s="23">
        <v>3.5</v>
      </c>
      <c r="AG823" s="23">
        <v>12.7</v>
      </c>
      <c r="AH823" s="23">
        <v>7.8</v>
      </c>
      <c r="AI823" s="23">
        <v>17.5</v>
      </c>
      <c r="AJ823" s="23">
        <v>18.899999999999999</v>
      </c>
      <c r="AK823" s="23">
        <v>0.7</v>
      </c>
      <c r="AL823" s="23">
        <v>37.299999999999997</v>
      </c>
      <c r="AM823" s="23">
        <v>11.9</v>
      </c>
      <c r="AN823" s="23">
        <v>8.9</v>
      </c>
      <c r="AO823" s="23">
        <v>14.9</v>
      </c>
      <c r="AP823" s="23">
        <v>1.4</v>
      </c>
      <c r="AQ823" s="23">
        <v>0.7</v>
      </c>
      <c r="AR823" s="23">
        <v>2.2000000000000002</v>
      </c>
      <c r="AS823" s="23">
        <v>84.6</v>
      </c>
      <c r="AT823" s="23">
        <v>84.6</v>
      </c>
      <c r="AU823" s="23">
        <v>84.6</v>
      </c>
    </row>
    <row r="824" spans="1:47" ht="15" x14ac:dyDescent="0.35">
      <c r="A824" s="13" t="s">
        <v>1940</v>
      </c>
      <c r="B824" s="45" t="s">
        <v>779</v>
      </c>
      <c r="C824" s="23">
        <v>9.5</v>
      </c>
      <c r="D824" s="23">
        <v>8.1</v>
      </c>
      <c r="E824" s="23">
        <v>14.4</v>
      </c>
      <c r="F824" s="23">
        <v>50.5</v>
      </c>
      <c r="G824" s="23">
        <v>46.3</v>
      </c>
      <c r="H824" s="23">
        <v>66</v>
      </c>
      <c r="I824" s="23">
        <v>1.5</v>
      </c>
      <c r="J824" s="23">
        <v>1.4</v>
      </c>
      <c r="K824" s="23">
        <v>2.1</v>
      </c>
      <c r="L824" s="23">
        <v>5.8</v>
      </c>
      <c r="M824" s="23">
        <v>6.3</v>
      </c>
      <c r="N824" s="23">
        <v>4.0999999999999996</v>
      </c>
      <c r="O824" s="23">
        <v>29.4</v>
      </c>
      <c r="P824" s="23">
        <v>30.1</v>
      </c>
      <c r="Q824" s="23">
        <v>26.7</v>
      </c>
      <c r="R824" s="23">
        <v>5.0999999999999996</v>
      </c>
      <c r="S824" s="23">
        <v>5.8</v>
      </c>
      <c r="T824" s="23">
        <v>2.7</v>
      </c>
      <c r="U824" s="23">
        <v>3.7</v>
      </c>
      <c r="V824" s="23">
        <v>2.2999999999999998</v>
      </c>
      <c r="W824" s="23">
        <v>8.6</v>
      </c>
      <c r="X824" s="23">
        <v>3.1</v>
      </c>
      <c r="Y824" s="23">
        <v>3</v>
      </c>
      <c r="Z824" s="23">
        <v>3.6</v>
      </c>
      <c r="AA824" s="23">
        <v>5.2</v>
      </c>
      <c r="AB824" s="23">
        <v>4.5999999999999996</v>
      </c>
      <c r="AC824" s="23">
        <v>7.5</v>
      </c>
      <c r="AD824" s="23">
        <v>0.8</v>
      </c>
      <c r="AE824" s="23">
        <v>0.6</v>
      </c>
      <c r="AF824" s="23">
        <v>1.6</v>
      </c>
      <c r="AG824" s="23">
        <v>11.7</v>
      </c>
      <c r="AH824" s="23">
        <v>10.6</v>
      </c>
      <c r="AI824" s="23">
        <v>15.8</v>
      </c>
      <c r="AJ824" s="23">
        <v>3.9</v>
      </c>
      <c r="AK824" s="23">
        <v>1.6</v>
      </c>
      <c r="AL824" s="23">
        <v>12.3</v>
      </c>
      <c r="AM824" s="23">
        <v>19.2</v>
      </c>
      <c r="AN824" s="23">
        <v>19.5</v>
      </c>
      <c r="AO824" s="23">
        <v>18</v>
      </c>
      <c r="AP824" s="23">
        <v>0.8</v>
      </c>
      <c r="AQ824" s="23">
        <v>0.6</v>
      </c>
      <c r="AR824" s="23">
        <v>1.4</v>
      </c>
      <c r="AS824" s="23">
        <v>80.2</v>
      </c>
      <c r="AT824" s="23">
        <v>79.5</v>
      </c>
      <c r="AU824" s="23">
        <v>83</v>
      </c>
    </row>
    <row r="825" spans="1:47" ht="15" x14ac:dyDescent="0.35">
      <c r="A825" s="13" t="s">
        <v>1941</v>
      </c>
      <c r="B825" s="45" t="s">
        <v>780</v>
      </c>
      <c r="C825" s="23">
        <v>10</v>
      </c>
      <c r="D825" s="23">
        <v>9.4</v>
      </c>
      <c r="E825" s="23">
        <v>11.8</v>
      </c>
      <c r="F825" s="23">
        <v>50.8</v>
      </c>
      <c r="G825" s="23">
        <v>49.1</v>
      </c>
      <c r="H825" s="23">
        <v>55.7</v>
      </c>
      <c r="I825" s="23">
        <v>1.5</v>
      </c>
      <c r="J825" s="23">
        <v>1.5</v>
      </c>
      <c r="K825" s="23">
        <v>1.5</v>
      </c>
      <c r="L825" s="23">
        <v>2.7</v>
      </c>
      <c r="M825" s="23">
        <v>2.6</v>
      </c>
      <c r="N825" s="23">
        <v>3.2</v>
      </c>
      <c r="O825" s="23">
        <v>25.9</v>
      </c>
      <c r="P825" s="23">
        <v>26.3</v>
      </c>
      <c r="Q825" s="23">
        <v>24.8</v>
      </c>
      <c r="R825" s="23">
        <v>4.5999999999999996</v>
      </c>
      <c r="S825" s="23">
        <v>5.4</v>
      </c>
      <c r="T825" s="23">
        <v>2.4</v>
      </c>
      <c r="U825" s="23">
        <v>1.1000000000000001</v>
      </c>
      <c r="V825" s="23">
        <v>0.9</v>
      </c>
      <c r="W825" s="23">
        <v>1.6</v>
      </c>
      <c r="X825" s="23">
        <v>2.6</v>
      </c>
      <c r="Y825" s="23">
        <v>2.6</v>
      </c>
      <c r="Z825" s="23">
        <v>2.5</v>
      </c>
      <c r="AA825" s="23">
        <v>4.0999999999999996</v>
      </c>
      <c r="AB825" s="23">
        <v>4.4000000000000004</v>
      </c>
      <c r="AC825" s="23">
        <v>3.5</v>
      </c>
      <c r="AD825" s="23">
        <v>1.1000000000000001</v>
      </c>
      <c r="AE825" s="23">
        <v>1.1000000000000001</v>
      </c>
      <c r="AF825" s="23">
        <v>1</v>
      </c>
      <c r="AG825" s="23">
        <v>12.2</v>
      </c>
      <c r="AH825" s="23">
        <v>12.5</v>
      </c>
      <c r="AI825" s="23">
        <v>11.1</v>
      </c>
      <c r="AJ825" s="23">
        <v>0.9</v>
      </c>
      <c r="AK825" s="23">
        <v>0.5</v>
      </c>
      <c r="AL825" s="23">
        <v>2.2000000000000002</v>
      </c>
      <c r="AM825" s="23">
        <v>16.5</v>
      </c>
      <c r="AN825" s="23">
        <v>16.2</v>
      </c>
      <c r="AO825" s="23">
        <v>17.2</v>
      </c>
      <c r="AP825" s="23">
        <v>0.9</v>
      </c>
      <c r="AQ825" s="23">
        <v>0.9</v>
      </c>
      <c r="AR825" s="23">
        <v>0.8</v>
      </c>
      <c r="AS825" s="23">
        <v>79.400000000000006</v>
      </c>
      <c r="AT825" s="23">
        <v>79.599999999999994</v>
      </c>
      <c r="AU825" s="23">
        <v>78.8</v>
      </c>
    </row>
    <row r="826" spans="1:47" ht="15" x14ac:dyDescent="0.35">
      <c r="A826" s="13" t="s">
        <v>1942</v>
      </c>
      <c r="B826" s="45" t="s">
        <v>161</v>
      </c>
      <c r="C826" s="23">
        <v>15.1</v>
      </c>
      <c r="D826" s="23">
        <v>12.6</v>
      </c>
      <c r="E826" s="23">
        <v>18.7</v>
      </c>
      <c r="F826" s="23">
        <v>72.099999999999994</v>
      </c>
      <c r="G826" s="23">
        <v>63.6</v>
      </c>
      <c r="H826" s="23">
        <v>83.9</v>
      </c>
      <c r="I826" s="23">
        <v>1.8</v>
      </c>
      <c r="J826" s="23">
        <v>1.2</v>
      </c>
      <c r="K826" s="23">
        <v>2.7</v>
      </c>
      <c r="L826" s="23">
        <v>8.4</v>
      </c>
      <c r="M826" s="23">
        <v>12.2</v>
      </c>
      <c r="N826" s="23">
        <v>3.2</v>
      </c>
      <c r="O826" s="23">
        <v>25.2</v>
      </c>
      <c r="P826" s="23">
        <v>27</v>
      </c>
      <c r="Q826" s="23">
        <v>22.7</v>
      </c>
      <c r="R826" s="23">
        <v>6.9</v>
      </c>
      <c r="S826" s="23">
        <v>8.9</v>
      </c>
      <c r="T826" s="23">
        <v>4</v>
      </c>
      <c r="U826" s="23">
        <v>3</v>
      </c>
      <c r="V826" s="23">
        <v>0.7</v>
      </c>
      <c r="W826" s="23">
        <v>6.3</v>
      </c>
      <c r="X826" s="23">
        <v>3.6</v>
      </c>
      <c r="Y826" s="23">
        <v>3</v>
      </c>
      <c r="Z826" s="23">
        <v>4.4000000000000004</v>
      </c>
      <c r="AA826" s="23">
        <v>4.5999999999999996</v>
      </c>
      <c r="AB826" s="23">
        <v>2.8</v>
      </c>
      <c r="AC826" s="23">
        <v>7.1</v>
      </c>
      <c r="AD826" s="23">
        <v>3.4</v>
      </c>
      <c r="AE826" s="23">
        <v>1.3</v>
      </c>
      <c r="AF826" s="23">
        <v>6.4</v>
      </c>
      <c r="AG826" s="23">
        <v>17.5</v>
      </c>
      <c r="AH826" s="23">
        <v>18.5</v>
      </c>
      <c r="AI826" s="23">
        <v>16.100000000000001</v>
      </c>
      <c r="AJ826" s="23">
        <v>13</v>
      </c>
      <c r="AK826" s="23">
        <v>0.1</v>
      </c>
      <c r="AL826" s="23">
        <v>31</v>
      </c>
      <c r="AM826" s="23">
        <v>15.1</v>
      </c>
      <c r="AN826" s="23">
        <v>16.899999999999999</v>
      </c>
      <c r="AO826" s="23">
        <v>12.5</v>
      </c>
      <c r="AP826" s="23">
        <v>2.2999999999999998</v>
      </c>
      <c r="AQ826" s="23">
        <v>2.6</v>
      </c>
      <c r="AR826" s="23">
        <v>1.8</v>
      </c>
      <c r="AS826" s="23">
        <v>88.7</v>
      </c>
      <c r="AT826" s="23">
        <v>86.3</v>
      </c>
      <c r="AU826" s="23">
        <v>92.1</v>
      </c>
    </row>
    <row r="827" spans="1:47" ht="15" x14ac:dyDescent="0.35">
      <c r="A827" s="13" t="s">
        <v>1943</v>
      </c>
      <c r="B827" s="45" t="s">
        <v>781</v>
      </c>
      <c r="C827" s="23">
        <v>12.7</v>
      </c>
      <c r="D827" s="23">
        <v>8.5</v>
      </c>
      <c r="E827" s="23">
        <v>17.899999999999999</v>
      </c>
      <c r="F827" s="23">
        <v>59.6</v>
      </c>
      <c r="G827" s="23">
        <v>49.6</v>
      </c>
      <c r="H827" s="23">
        <v>72</v>
      </c>
      <c r="I827" s="23">
        <v>1</v>
      </c>
      <c r="J827" s="23">
        <v>0.9</v>
      </c>
      <c r="K827" s="23">
        <v>1.1000000000000001</v>
      </c>
      <c r="L827" s="23">
        <v>1</v>
      </c>
      <c r="M827" s="23">
        <v>0.8</v>
      </c>
      <c r="N827" s="23">
        <v>1.3</v>
      </c>
      <c r="O827" s="23">
        <v>27.1</v>
      </c>
      <c r="P827" s="23">
        <v>27.2</v>
      </c>
      <c r="Q827" s="23">
        <v>27.1</v>
      </c>
      <c r="R827" s="23">
        <v>3.9</v>
      </c>
      <c r="S827" s="23">
        <v>5.2</v>
      </c>
      <c r="T827" s="23">
        <v>2.2999999999999998</v>
      </c>
      <c r="U827" s="23">
        <v>1.2</v>
      </c>
      <c r="V827" s="23">
        <v>0.8</v>
      </c>
      <c r="W827" s="23">
        <v>1.7</v>
      </c>
      <c r="X827" s="23">
        <v>2</v>
      </c>
      <c r="Y827" s="23">
        <v>2.1</v>
      </c>
      <c r="Z827" s="23">
        <v>1.9</v>
      </c>
      <c r="AA827" s="23">
        <v>5.3</v>
      </c>
      <c r="AB827" s="23">
        <v>2.2000000000000002</v>
      </c>
      <c r="AC827" s="23">
        <v>9.1999999999999993</v>
      </c>
      <c r="AD827" s="23">
        <v>0.6</v>
      </c>
      <c r="AE827" s="23">
        <v>0.2</v>
      </c>
      <c r="AF827" s="23">
        <v>1.2</v>
      </c>
      <c r="AG827" s="23">
        <v>8.6999999999999993</v>
      </c>
      <c r="AH827" s="23">
        <v>6.9</v>
      </c>
      <c r="AI827" s="23">
        <v>10.9</v>
      </c>
      <c r="AJ827" s="23">
        <v>2.4</v>
      </c>
      <c r="AK827" s="23">
        <v>0.3</v>
      </c>
      <c r="AL827" s="23">
        <v>5.2</v>
      </c>
      <c r="AM827" s="23">
        <v>13.8</v>
      </c>
      <c r="AN827" s="23">
        <v>13.3</v>
      </c>
      <c r="AO827" s="23">
        <v>14.5</v>
      </c>
      <c r="AP827" s="23">
        <v>0.9</v>
      </c>
      <c r="AQ827" s="23">
        <v>0.8</v>
      </c>
      <c r="AR827" s="23">
        <v>1.1000000000000001</v>
      </c>
      <c r="AS827" s="23">
        <v>83.6</v>
      </c>
      <c r="AT827" s="23">
        <v>82</v>
      </c>
      <c r="AU827" s="23">
        <v>85.7</v>
      </c>
    </row>
    <row r="828" spans="1:47" ht="15" x14ac:dyDescent="0.35">
      <c r="A828" s="13" t="s">
        <v>1944</v>
      </c>
      <c r="B828" s="45" t="s">
        <v>782</v>
      </c>
      <c r="C828" s="23">
        <v>16</v>
      </c>
      <c r="D828" s="23">
        <v>13.4</v>
      </c>
      <c r="E828" s="23">
        <v>19.7</v>
      </c>
      <c r="F828" s="23">
        <v>72.7</v>
      </c>
      <c r="G828" s="23">
        <v>63</v>
      </c>
      <c r="H828" s="23">
        <v>86.8</v>
      </c>
      <c r="I828" s="23">
        <v>1.7</v>
      </c>
      <c r="J828" s="23">
        <v>1.3</v>
      </c>
      <c r="K828" s="23">
        <v>2.1</v>
      </c>
      <c r="L828" s="23">
        <v>1.6</v>
      </c>
      <c r="M828" s="23">
        <v>0.8</v>
      </c>
      <c r="N828" s="23">
        <v>2.7</v>
      </c>
      <c r="O828" s="23">
        <v>26.1</v>
      </c>
      <c r="P828" s="23">
        <v>28.5</v>
      </c>
      <c r="Q828" s="23">
        <v>22.5</v>
      </c>
      <c r="R828" s="23">
        <v>6.8</v>
      </c>
      <c r="S828" s="23">
        <v>8.6</v>
      </c>
      <c r="T828" s="23">
        <v>4.0999999999999996</v>
      </c>
      <c r="U828" s="23">
        <v>13.1</v>
      </c>
      <c r="V828" s="23">
        <v>1.5</v>
      </c>
      <c r="W828" s="23">
        <v>30.2</v>
      </c>
      <c r="X828" s="23">
        <v>4.2</v>
      </c>
      <c r="Y828" s="23">
        <v>2.4</v>
      </c>
      <c r="Z828" s="23">
        <v>6.7</v>
      </c>
      <c r="AA828" s="23">
        <v>2.6</v>
      </c>
      <c r="AB828" s="23">
        <v>1.3</v>
      </c>
      <c r="AC828" s="23">
        <v>4.5</v>
      </c>
      <c r="AD828" s="23">
        <v>2</v>
      </c>
      <c r="AE828" s="23">
        <v>0.3</v>
      </c>
      <c r="AF828" s="23">
        <v>4.5</v>
      </c>
      <c r="AG828" s="23">
        <v>12.5</v>
      </c>
      <c r="AH828" s="23">
        <v>8.8000000000000007</v>
      </c>
      <c r="AI828" s="23">
        <v>17.899999999999999</v>
      </c>
      <c r="AJ828" s="23">
        <v>33</v>
      </c>
      <c r="AK828" s="23">
        <v>0.7</v>
      </c>
      <c r="AL828" s="23">
        <v>80.2</v>
      </c>
      <c r="AM828" s="23">
        <v>13.4</v>
      </c>
      <c r="AN828" s="23">
        <v>12.5</v>
      </c>
      <c r="AO828" s="23">
        <v>14.6</v>
      </c>
      <c r="AP828" s="23">
        <v>2.2000000000000002</v>
      </c>
      <c r="AQ828" s="23">
        <v>1.2</v>
      </c>
      <c r="AR828" s="23">
        <v>3.7</v>
      </c>
      <c r="AS828" s="23">
        <v>90</v>
      </c>
      <c r="AT828" s="23">
        <v>88</v>
      </c>
      <c r="AU828" s="23">
        <v>93</v>
      </c>
    </row>
    <row r="829" spans="1:47" ht="15" x14ac:dyDescent="0.35">
      <c r="A829" s="13" t="s">
        <v>1945</v>
      </c>
      <c r="B829" s="45" t="s">
        <v>783</v>
      </c>
      <c r="C829" s="23">
        <v>15.9</v>
      </c>
      <c r="D829" s="23">
        <v>16.3</v>
      </c>
      <c r="E829" s="23">
        <v>11.7</v>
      </c>
      <c r="F829" s="23">
        <v>60.2</v>
      </c>
      <c r="G829" s="23">
        <v>60.3</v>
      </c>
      <c r="H829" s="23">
        <v>59.2</v>
      </c>
      <c r="I829" s="23">
        <v>2.1</v>
      </c>
      <c r="J829" s="23">
        <v>2.1</v>
      </c>
      <c r="K829" s="23">
        <v>2.4</v>
      </c>
      <c r="L829" s="23">
        <v>5.6</v>
      </c>
      <c r="M829" s="23">
        <v>6.2</v>
      </c>
      <c r="N829" s="23">
        <v>0.6</v>
      </c>
      <c r="O829" s="23">
        <v>37.299999999999997</v>
      </c>
      <c r="P829" s="23">
        <v>38.1</v>
      </c>
      <c r="Q829" s="23">
        <v>29.3</v>
      </c>
      <c r="R829" s="23">
        <v>7.1</v>
      </c>
      <c r="S829" s="23">
        <v>7.6</v>
      </c>
      <c r="T829" s="23">
        <v>2.9</v>
      </c>
      <c r="U829" s="23">
        <v>2.2999999999999998</v>
      </c>
      <c r="V829" s="23">
        <v>2.2999999999999998</v>
      </c>
      <c r="W829" s="23">
        <v>2.8</v>
      </c>
      <c r="X829" s="23">
        <v>3.3</v>
      </c>
      <c r="Y829" s="23">
        <v>3.1</v>
      </c>
      <c r="Z829" s="23">
        <v>4.7</v>
      </c>
      <c r="AA829" s="23">
        <v>5.3</v>
      </c>
      <c r="AB829" s="23">
        <v>5.0999999999999996</v>
      </c>
      <c r="AC829" s="23">
        <v>7</v>
      </c>
      <c r="AD829" s="23">
        <v>1.9</v>
      </c>
      <c r="AE829" s="23">
        <v>1.9</v>
      </c>
      <c r="AF829" s="23">
        <v>1.9</v>
      </c>
      <c r="AG829" s="23">
        <v>12.7</v>
      </c>
      <c r="AH829" s="23">
        <v>12.8</v>
      </c>
      <c r="AI829" s="23">
        <v>12.1</v>
      </c>
      <c r="AJ829" s="23">
        <v>2.1</v>
      </c>
      <c r="AK829" s="23">
        <v>1.8</v>
      </c>
      <c r="AL829" s="23">
        <v>4.9000000000000004</v>
      </c>
      <c r="AM829" s="23">
        <v>17.5</v>
      </c>
      <c r="AN829" s="23">
        <v>17.7</v>
      </c>
      <c r="AO829" s="23">
        <v>15.8</v>
      </c>
      <c r="AP829" s="23">
        <v>0.9</v>
      </c>
      <c r="AQ829" s="23">
        <v>0.9</v>
      </c>
      <c r="AR829" s="23">
        <v>1</v>
      </c>
      <c r="AS829" s="23">
        <v>83.2</v>
      </c>
      <c r="AT829" s="23">
        <v>83.8</v>
      </c>
      <c r="AU829" s="23">
        <v>76.900000000000006</v>
      </c>
    </row>
    <row r="830" spans="1:47" ht="15" x14ac:dyDescent="0.35">
      <c r="A830" s="13" t="s">
        <v>1946</v>
      </c>
      <c r="B830" s="45" t="s">
        <v>784</v>
      </c>
      <c r="C830" s="23">
        <v>15.2</v>
      </c>
      <c r="D830" s="23">
        <v>15.2</v>
      </c>
      <c r="E830" s="23">
        <v>14.7</v>
      </c>
      <c r="F830" s="23">
        <v>64.400000000000006</v>
      </c>
      <c r="G830" s="23">
        <v>63.9</v>
      </c>
      <c r="H830" s="23">
        <v>67.2</v>
      </c>
      <c r="I830" s="23">
        <v>1.6</v>
      </c>
      <c r="J830" s="23">
        <v>1.4</v>
      </c>
      <c r="K830" s="23">
        <v>2.7</v>
      </c>
      <c r="L830" s="23">
        <v>2.7</v>
      </c>
      <c r="M830" s="23">
        <v>2.9</v>
      </c>
      <c r="N830" s="23">
        <v>1.5</v>
      </c>
      <c r="O830" s="23">
        <v>32.9</v>
      </c>
      <c r="P830" s="23">
        <v>34.299999999999997</v>
      </c>
      <c r="Q830" s="23">
        <v>25.3</v>
      </c>
      <c r="R830" s="23">
        <v>7.1</v>
      </c>
      <c r="S830" s="23">
        <v>7.8</v>
      </c>
      <c r="T830" s="23">
        <v>3.1</v>
      </c>
      <c r="U830" s="23">
        <v>2.1</v>
      </c>
      <c r="V830" s="23">
        <v>2.1</v>
      </c>
      <c r="W830" s="23">
        <v>2.1</v>
      </c>
      <c r="X830" s="23">
        <v>4.7</v>
      </c>
      <c r="Y830" s="23">
        <v>4</v>
      </c>
      <c r="Z830" s="23">
        <v>8.6</v>
      </c>
      <c r="AA830" s="23">
        <v>7.4</v>
      </c>
      <c r="AB830" s="23">
        <v>8.1</v>
      </c>
      <c r="AC830" s="23">
        <v>4</v>
      </c>
      <c r="AD830" s="23">
        <v>1.2</v>
      </c>
      <c r="AE830" s="23">
        <v>1.2</v>
      </c>
      <c r="AF830" s="23">
        <v>0.9</v>
      </c>
      <c r="AG830" s="23">
        <v>11.8</v>
      </c>
      <c r="AH830" s="23">
        <v>11.6</v>
      </c>
      <c r="AI830" s="23">
        <v>12.8</v>
      </c>
      <c r="AJ830" s="23">
        <v>1.5</v>
      </c>
      <c r="AK830" s="23">
        <v>1.5</v>
      </c>
      <c r="AL830" s="23">
        <v>1.6</v>
      </c>
      <c r="AM830" s="23">
        <v>16.7</v>
      </c>
      <c r="AN830" s="23">
        <v>16.5</v>
      </c>
      <c r="AO830" s="23">
        <v>17.8</v>
      </c>
      <c r="AP830" s="23">
        <v>0.7</v>
      </c>
      <c r="AQ830" s="23">
        <v>0.7</v>
      </c>
      <c r="AR830" s="23">
        <v>0.9</v>
      </c>
      <c r="AS830" s="23">
        <v>83.4</v>
      </c>
      <c r="AT830" s="23">
        <v>84.3</v>
      </c>
      <c r="AU830" s="23">
        <v>78.7</v>
      </c>
    </row>
    <row r="831" spans="1:47" ht="15" x14ac:dyDescent="0.35">
      <c r="A831" s="13" t="s">
        <v>1947</v>
      </c>
      <c r="B831" s="45" t="s">
        <v>785</v>
      </c>
      <c r="C831" s="23">
        <v>15.6</v>
      </c>
      <c r="D831" s="23">
        <v>12.8</v>
      </c>
      <c r="E831" s="23">
        <v>20</v>
      </c>
      <c r="F831" s="23">
        <v>69</v>
      </c>
      <c r="G831" s="23">
        <v>60.4</v>
      </c>
      <c r="H831" s="23">
        <v>82.5</v>
      </c>
      <c r="I831" s="23">
        <v>1.6</v>
      </c>
      <c r="J831" s="23">
        <v>1</v>
      </c>
      <c r="K831" s="23">
        <v>2.5</v>
      </c>
      <c r="L831" s="23">
        <v>1</v>
      </c>
      <c r="M831" s="23">
        <v>0.7</v>
      </c>
      <c r="N831" s="23">
        <v>1.4</v>
      </c>
      <c r="O831" s="23">
        <v>23.6</v>
      </c>
      <c r="P831" s="23">
        <v>23.3</v>
      </c>
      <c r="Q831" s="23">
        <v>24.1</v>
      </c>
      <c r="R831" s="23">
        <v>5.0999999999999996</v>
      </c>
      <c r="S831" s="23">
        <v>5.5</v>
      </c>
      <c r="T831" s="23">
        <v>4.4000000000000004</v>
      </c>
      <c r="U831" s="23">
        <v>4.5</v>
      </c>
      <c r="V831" s="23">
        <v>1.4</v>
      </c>
      <c r="W831" s="23">
        <v>9.4</v>
      </c>
      <c r="X831" s="23">
        <v>3.6</v>
      </c>
      <c r="Y831" s="23">
        <v>3</v>
      </c>
      <c r="Z831" s="23">
        <v>4.5999999999999996</v>
      </c>
      <c r="AA831" s="23">
        <v>2.2000000000000002</v>
      </c>
      <c r="AB831" s="23">
        <v>1.7</v>
      </c>
      <c r="AC831" s="23">
        <v>2.9</v>
      </c>
      <c r="AD831" s="23">
        <v>1.4</v>
      </c>
      <c r="AE831" s="23">
        <v>0.1</v>
      </c>
      <c r="AF831" s="23">
        <v>3.5</v>
      </c>
      <c r="AG831" s="23">
        <v>12.2</v>
      </c>
      <c r="AH831" s="23">
        <v>9</v>
      </c>
      <c r="AI831" s="23">
        <v>17.3</v>
      </c>
      <c r="AJ831" s="23">
        <v>28.3</v>
      </c>
      <c r="AK831" s="23">
        <v>0.6</v>
      </c>
      <c r="AL831" s="23">
        <v>71.400000000000006</v>
      </c>
      <c r="AM831" s="23">
        <v>14.1</v>
      </c>
      <c r="AN831" s="23">
        <v>14</v>
      </c>
      <c r="AO831" s="23">
        <v>14.4</v>
      </c>
      <c r="AP831" s="23">
        <v>1.7</v>
      </c>
      <c r="AQ831" s="23">
        <v>1.2</v>
      </c>
      <c r="AR831" s="23">
        <v>2.5</v>
      </c>
      <c r="AS831" s="23">
        <v>85.4</v>
      </c>
      <c r="AT831" s="23">
        <v>84.7</v>
      </c>
      <c r="AU831" s="23">
        <v>86.5</v>
      </c>
    </row>
    <row r="832" spans="1:47" ht="15" x14ac:dyDescent="0.35">
      <c r="A832" s="13" t="s">
        <v>1948</v>
      </c>
      <c r="B832" s="45" t="s">
        <v>786</v>
      </c>
      <c r="C832" s="23">
        <v>14.5</v>
      </c>
      <c r="D832" s="23">
        <v>13.5</v>
      </c>
      <c r="E832" s="23">
        <v>18.7</v>
      </c>
      <c r="F832" s="23">
        <v>61.9</v>
      </c>
      <c r="G832" s="23">
        <v>59</v>
      </c>
      <c r="H832" s="23">
        <v>74.3</v>
      </c>
      <c r="I832" s="23">
        <v>1.4</v>
      </c>
      <c r="J832" s="23">
        <v>1.3</v>
      </c>
      <c r="K832" s="23">
        <v>1.4</v>
      </c>
      <c r="L832" s="23">
        <v>4.4000000000000004</v>
      </c>
      <c r="M832" s="23">
        <v>3.6</v>
      </c>
      <c r="N832" s="23">
        <v>8</v>
      </c>
      <c r="O832" s="23">
        <v>28.3</v>
      </c>
      <c r="P832" s="23">
        <v>28.7</v>
      </c>
      <c r="Q832" s="23">
        <v>26.4</v>
      </c>
      <c r="R832" s="23">
        <v>6.4</v>
      </c>
      <c r="S832" s="23">
        <v>7.3</v>
      </c>
      <c r="T832" s="23">
        <v>2.7</v>
      </c>
      <c r="U832" s="23">
        <v>2.2999999999999998</v>
      </c>
      <c r="V832" s="23">
        <v>0.6</v>
      </c>
      <c r="W832" s="23">
        <v>9.6</v>
      </c>
      <c r="X832" s="23">
        <v>3.4</v>
      </c>
      <c r="Y832" s="23">
        <v>3.5</v>
      </c>
      <c r="Z832" s="23">
        <v>3</v>
      </c>
      <c r="AA832" s="23">
        <v>3.2</v>
      </c>
      <c r="AB832" s="23">
        <v>2.6</v>
      </c>
      <c r="AC832" s="23">
        <v>5.8</v>
      </c>
      <c r="AD832" s="23">
        <v>0.6</v>
      </c>
      <c r="AE832" s="23">
        <v>0.5</v>
      </c>
      <c r="AF832" s="23">
        <v>1.1000000000000001</v>
      </c>
      <c r="AG832" s="23">
        <v>11.9</v>
      </c>
      <c r="AH832" s="23">
        <v>11.1</v>
      </c>
      <c r="AI832" s="23">
        <v>15.5</v>
      </c>
      <c r="AJ832" s="23">
        <v>0.6</v>
      </c>
      <c r="AK832" s="23">
        <v>0.2</v>
      </c>
      <c r="AL832" s="23">
        <v>2.1</v>
      </c>
      <c r="AM832" s="23">
        <v>15.6</v>
      </c>
      <c r="AN832" s="23">
        <v>15.7</v>
      </c>
      <c r="AO832" s="23">
        <v>15.1</v>
      </c>
      <c r="AP832" s="23">
        <v>0.8</v>
      </c>
      <c r="AQ832" s="23">
        <v>0.7</v>
      </c>
      <c r="AR832" s="23">
        <v>1.3</v>
      </c>
      <c r="AS832" s="23">
        <v>82.3</v>
      </c>
      <c r="AT832" s="23">
        <v>83.3</v>
      </c>
      <c r="AU832" s="23">
        <v>78.400000000000006</v>
      </c>
    </row>
    <row r="833" spans="1:47" ht="15" x14ac:dyDescent="0.35">
      <c r="A833" s="13" t="s">
        <v>1949</v>
      </c>
      <c r="B833" s="45" t="s">
        <v>787</v>
      </c>
      <c r="C833" s="23">
        <v>9.9</v>
      </c>
      <c r="D833" s="23">
        <v>8.6999999999999993</v>
      </c>
      <c r="E833" s="23">
        <v>11</v>
      </c>
      <c r="F833" s="23">
        <v>51.9</v>
      </c>
      <c r="G833" s="23">
        <v>48</v>
      </c>
      <c r="H833" s="23">
        <v>55.7</v>
      </c>
      <c r="I833" s="23">
        <v>1.4</v>
      </c>
      <c r="J833" s="23">
        <v>1.1000000000000001</v>
      </c>
      <c r="K833" s="23">
        <v>1.6</v>
      </c>
      <c r="L833" s="23">
        <v>5.9</v>
      </c>
      <c r="M833" s="23">
        <v>1.2</v>
      </c>
      <c r="N833" s="23">
        <v>10.5</v>
      </c>
      <c r="O833" s="23">
        <v>20.2</v>
      </c>
      <c r="P833" s="23">
        <v>19</v>
      </c>
      <c r="Q833" s="23">
        <v>21.5</v>
      </c>
      <c r="R833" s="23">
        <v>5.0999999999999996</v>
      </c>
      <c r="S833" s="23">
        <v>7.9</v>
      </c>
      <c r="T833" s="23">
        <v>2.2999999999999998</v>
      </c>
      <c r="U833" s="23">
        <v>2.2999999999999998</v>
      </c>
      <c r="V833" s="23">
        <v>1</v>
      </c>
      <c r="W833" s="23">
        <v>3.7</v>
      </c>
      <c r="X833" s="23">
        <v>2.1</v>
      </c>
      <c r="Y833" s="23">
        <v>1.9</v>
      </c>
      <c r="Z833" s="23">
        <v>2.2999999999999998</v>
      </c>
      <c r="AA833" s="23">
        <v>8.3000000000000007</v>
      </c>
      <c r="AB833" s="23">
        <v>11.3</v>
      </c>
      <c r="AC833" s="23">
        <v>5.3</v>
      </c>
      <c r="AD833" s="23">
        <v>0.7</v>
      </c>
      <c r="AE833" s="23">
        <v>0.8</v>
      </c>
      <c r="AF833" s="23">
        <v>0.5</v>
      </c>
      <c r="AG833" s="23">
        <v>10.5</v>
      </c>
      <c r="AH833" s="23">
        <v>10.8</v>
      </c>
      <c r="AI833" s="23">
        <v>10.199999999999999</v>
      </c>
      <c r="AJ833" s="23">
        <v>14.5</v>
      </c>
      <c r="AK833" s="23">
        <v>0.7</v>
      </c>
      <c r="AL833" s="23">
        <v>28.2</v>
      </c>
      <c r="AM833" s="23">
        <v>16.7</v>
      </c>
      <c r="AN833" s="23">
        <v>16.100000000000001</v>
      </c>
      <c r="AO833" s="23">
        <v>17.3</v>
      </c>
      <c r="AP833" s="23">
        <v>1.5</v>
      </c>
      <c r="AQ833" s="23">
        <v>0.9</v>
      </c>
      <c r="AR833" s="23">
        <v>2</v>
      </c>
      <c r="AS833" s="23">
        <v>81.7</v>
      </c>
      <c r="AT833" s="23">
        <v>85.5</v>
      </c>
      <c r="AU833" s="23">
        <v>78</v>
      </c>
    </row>
    <row r="834" spans="1:47" ht="15" x14ac:dyDescent="0.35">
      <c r="A834" s="13" t="s">
        <v>1950</v>
      </c>
      <c r="B834" s="45" t="s">
        <v>788</v>
      </c>
      <c r="C834" s="23">
        <v>6.6</v>
      </c>
      <c r="D834" s="23">
        <v>5.4</v>
      </c>
      <c r="E834" s="23">
        <v>12.3</v>
      </c>
      <c r="F834" s="23">
        <v>41.5</v>
      </c>
      <c r="G834" s="23">
        <v>37.9</v>
      </c>
      <c r="H834" s="23">
        <v>59.4</v>
      </c>
      <c r="I834" s="23">
        <v>1.7</v>
      </c>
      <c r="J834" s="23">
        <v>1.6</v>
      </c>
      <c r="K834" s="23">
        <v>2.4</v>
      </c>
      <c r="L834" s="23">
        <v>3.2</v>
      </c>
      <c r="M834" s="23">
        <v>3.1</v>
      </c>
      <c r="N834" s="23">
        <v>3.9</v>
      </c>
      <c r="O834" s="23">
        <v>24.7</v>
      </c>
      <c r="P834" s="23">
        <v>24.5</v>
      </c>
      <c r="Q834" s="23">
        <v>25.5</v>
      </c>
      <c r="R834" s="23">
        <v>3.9</v>
      </c>
      <c r="S834" s="23">
        <v>4</v>
      </c>
      <c r="T834" s="23">
        <v>3.5</v>
      </c>
      <c r="U834" s="23">
        <v>2.2000000000000002</v>
      </c>
      <c r="V834" s="23">
        <v>1.4</v>
      </c>
      <c r="W834" s="23">
        <v>6.2</v>
      </c>
      <c r="X834" s="23">
        <v>2.7</v>
      </c>
      <c r="Y834" s="23">
        <v>2.5</v>
      </c>
      <c r="Z834" s="23">
        <v>3.9</v>
      </c>
      <c r="AA834" s="23">
        <v>3.1</v>
      </c>
      <c r="AB834" s="23">
        <v>2.4</v>
      </c>
      <c r="AC834" s="23">
        <v>6.8</v>
      </c>
      <c r="AD834" s="23">
        <v>0.7</v>
      </c>
      <c r="AE834" s="23">
        <v>0.4</v>
      </c>
      <c r="AF834" s="23">
        <v>1.8</v>
      </c>
      <c r="AG834" s="23">
        <v>10.7</v>
      </c>
      <c r="AH834" s="23">
        <v>9.6</v>
      </c>
      <c r="AI834" s="23">
        <v>15.9</v>
      </c>
      <c r="AJ834" s="23">
        <v>1.4</v>
      </c>
      <c r="AK834" s="23">
        <v>0.6</v>
      </c>
      <c r="AL834" s="23">
        <v>5.6</v>
      </c>
      <c r="AM834" s="23">
        <v>18.3</v>
      </c>
      <c r="AN834" s="23">
        <v>18.5</v>
      </c>
      <c r="AO834" s="23">
        <v>17.3</v>
      </c>
      <c r="AP834" s="23">
        <v>0.6</v>
      </c>
      <c r="AQ834" s="23">
        <v>0.5</v>
      </c>
      <c r="AR834" s="23">
        <v>1.1000000000000001</v>
      </c>
      <c r="AS834" s="23">
        <v>75.400000000000006</v>
      </c>
      <c r="AT834" s="23">
        <v>74.7</v>
      </c>
      <c r="AU834" s="23">
        <v>79.099999999999994</v>
      </c>
    </row>
    <row r="835" spans="1:47" ht="15" x14ac:dyDescent="0.35">
      <c r="A835" s="13" t="s">
        <v>1951</v>
      </c>
      <c r="B835" s="45" t="s">
        <v>789</v>
      </c>
      <c r="C835" s="23">
        <v>15.1</v>
      </c>
      <c r="D835" s="23">
        <v>9.5</v>
      </c>
      <c r="E835" s="23">
        <v>20.9</v>
      </c>
      <c r="F835" s="23">
        <v>71.900000000000006</v>
      </c>
      <c r="G835" s="23">
        <v>54.6</v>
      </c>
      <c r="H835" s="23">
        <v>90</v>
      </c>
      <c r="I835" s="23">
        <v>1.3</v>
      </c>
      <c r="J835" s="23">
        <v>0.6</v>
      </c>
      <c r="K835" s="23">
        <v>1.9</v>
      </c>
      <c r="L835" s="23">
        <v>5.5</v>
      </c>
      <c r="M835" s="23">
        <v>5.8</v>
      </c>
      <c r="N835" s="23">
        <v>5.2</v>
      </c>
      <c r="O835" s="23">
        <v>28.3</v>
      </c>
      <c r="P835" s="23">
        <v>26</v>
      </c>
      <c r="Q835" s="23">
        <v>30.6</v>
      </c>
      <c r="R835" s="23">
        <v>3.5</v>
      </c>
      <c r="S835" s="23">
        <v>4.2</v>
      </c>
      <c r="T835" s="23">
        <v>2.9</v>
      </c>
      <c r="U835" s="23">
        <v>14.2</v>
      </c>
      <c r="V835" s="23">
        <v>2.7</v>
      </c>
      <c r="W835" s="23">
        <v>26.3</v>
      </c>
      <c r="X835" s="23">
        <v>3.8</v>
      </c>
      <c r="Y835" s="23">
        <v>2.1</v>
      </c>
      <c r="Z835" s="23">
        <v>5.6</v>
      </c>
      <c r="AA835" s="23">
        <v>1.4</v>
      </c>
      <c r="AB835" s="23">
        <v>1</v>
      </c>
      <c r="AC835" s="23">
        <v>1.7</v>
      </c>
      <c r="AD835" s="23">
        <v>0.5</v>
      </c>
      <c r="AE835" s="23">
        <v>0.1</v>
      </c>
      <c r="AF835" s="23">
        <v>0.9</v>
      </c>
      <c r="AG835" s="23">
        <v>12.3</v>
      </c>
      <c r="AH835" s="23">
        <v>7.8</v>
      </c>
      <c r="AI835" s="23">
        <v>17.100000000000001</v>
      </c>
      <c r="AJ835" s="23">
        <v>21.4</v>
      </c>
      <c r="AK835" s="23">
        <v>1.7</v>
      </c>
      <c r="AL835" s="23">
        <v>41.9</v>
      </c>
      <c r="AM835" s="23">
        <v>12.4</v>
      </c>
      <c r="AN835" s="23">
        <v>13.4</v>
      </c>
      <c r="AO835" s="23">
        <v>11.3</v>
      </c>
      <c r="AP835" s="23">
        <v>2.5</v>
      </c>
      <c r="AQ835" s="23">
        <v>1.5</v>
      </c>
      <c r="AR835" s="23">
        <v>3.5</v>
      </c>
      <c r="AS835" s="23">
        <v>89.1</v>
      </c>
      <c r="AT835" s="23">
        <v>83.7</v>
      </c>
      <c r="AU835" s="23">
        <v>94.6</v>
      </c>
    </row>
    <row r="836" spans="1:47" ht="15" x14ac:dyDescent="0.35">
      <c r="A836" s="13" t="s">
        <v>1952</v>
      </c>
      <c r="B836" s="45" t="s">
        <v>361</v>
      </c>
      <c r="C836" s="23">
        <v>19</v>
      </c>
      <c r="D836" s="23">
        <v>13.9</v>
      </c>
      <c r="E836" s="23">
        <v>21.4</v>
      </c>
      <c r="F836" s="23">
        <v>73.400000000000006</v>
      </c>
      <c r="G836" s="23">
        <v>56.6</v>
      </c>
      <c r="H836" s="23">
        <v>81.3</v>
      </c>
      <c r="I836" s="23">
        <v>1.8</v>
      </c>
      <c r="J836" s="23">
        <v>1.2</v>
      </c>
      <c r="K836" s="23">
        <v>2</v>
      </c>
      <c r="L836" s="23">
        <v>2.5</v>
      </c>
      <c r="M836" s="23">
        <v>6.1</v>
      </c>
      <c r="N836" s="23">
        <v>0.8</v>
      </c>
      <c r="O836" s="23">
        <v>26.2</v>
      </c>
      <c r="P836" s="23">
        <v>24.2</v>
      </c>
      <c r="Q836" s="23">
        <v>27.2</v>
      </c>
      <c r="R836" s="23">
        <v>3.1</v>
      </c>
      <c r="S836" s="23">
        <v>4.5</v>
      </c>
      <c r="T836" s="23">
        <v>2.4</v>
      </c>
      <c r="U836" s="23">
        <v>3.2</v>
      </c>
      <c r="V836" s="23">
        <v>2.9</v>
      </c>
      <c r="W836" s="23">
        <v>3.3</v>
      </c>
      <c r="X836" s="23">
        <v>2.8</v>
      </c>
      <c r="Y836" s="23">
        <v>1</v>
      </c>
      <c r="Z836" s="23">
        <v>3.7</v>
      </c>
      <c r="AA836" s="23">
        <v>7</v>
      </c>
      <c r="AB836" s="23">
        <v>4.3</v>
      </c>
      <c r="AC836" s="23">
        <v>8.3000000000000007</v>
      </c>
      <c r="AD836" s="23">
        <v>2.1</v>
      </c>
      <c r="AE836" s="23">
        <v>0.4</v>
      </c>
      <c r="AF836" s="23">
        <v>2.9</v>
      </c>
      <c r="AG836" s="23">
        <v>15.1</v>
      </c>
      <c r="AH836" s="23">
        <v>6.3</v>
      </c>
      <c r="AI836" s="23">
        <v>19.2</v>
      </c>
      <c r="AJ836" s="23">
        <v>26</v>
      </c>
      <c r="AK836" s="23">
        <v>4.3</v>
      </c>
      <c r="AL836" s="23">
        <v>36.200000000000003</v>
      </c>
      <c r="AM836" s="23">
        <v>10.9</v>
      </c>
      <c r="AN836" s="23">
        <v>13.6</v>
      </c>
      <c r="AO836" s="23">
        <v>9.6999999999999993</v>
      </c>
      <c r="AP836" s="23">
        <v>1.7</v>
      </c>
      <c r="AQ836" s="23">
        <v>1.4</v>
      </c>
      <c r="AR836" s="23">
        <v>1.8</v>
      </c>
      <c r="AS836" s="23">
        <v>88.7</v>
      </c>
      <c r="AT836" s="23">
        <v>81.3</v>
      </c>
      <c r="AU836" s="23">
        <v>92.1</v>
      </c>
    </row>
    <row r="837" spans="1:47" ht="15" x14ac:dyDescent="0.35">
      <c r="A837" s="13" t="s">
        <v>1953</v>
      </c>
      <c r="B837" s="45" t="s">
        <v>790</v>
      </c>
      <c r="C837" s="23">
        <v>15</v>
      </c>
      <c r="D837" s="23">
        <v>7.7</v>
      </c>
      <c r="E837" s="23">
        <v>24.1</v>
      </c>
      <c r="F837" s="23">
        <v>73.7</v>
      </c>
      <c r="G837" s="23">
        <v>62</v>
      </c>
      <c r="H837" s="23">
        <v>88.6</v>
      </c>
      <c r="I837" s="23">
        <v>1.7</v>
      </c>
      <c r="J837" s="23">
        <v>1.2</v>
      </c>
      <c r="K837" s="23">
        <v>2.4</v>
      </c>
      <c r="L837" s="23">
        <v>5.8</v>
      </c>
      <c r="M837" s="23">
        <v>6.5</v>
      </c>
      <c r="N837" s="23">
        <v>4.9000000000000004</v>
      </c>
      <c r="O837" s="23">
        <v>32.700000000000003</v>
      </c>
      <c r="P837" s="23">
        <v>28.5</v>
      </c>
      <c r="Q837" s="23">
        <v>37.9</v>
      </c>
      <c r="R837" s="23">
        <v>5.2</v>
      </c>
      <c r="S837" s="23">
        <v>5.3</v>
      </c>
      <c r="T837" s="23">
        <v>5.0999999999999996</v>
      </c>
      <c r="U837" s="23">
        <v>17.3</v>
      </c>
      <c r="V837" s="23">
        <v>0.4</v>
      </c>
      <c r="W837" s="23">
        <v>38.700000000000003</v>
      </c>
      <c r="X837" s="23">
        <v>4.2</v>
      </c>
      <c r="Y837" s="23">
        <v>3.6</v>
      </c>
      <c r="Z837" s="23">
        <v>5</v>
      </c>
      <c r="AA837" s="23">
        <v>2.2999999999999998</v>
      </c>
      <c r="AB837" s="23">
        <v>1.4</v>
      </c>
      <c r="AC837" s="23">
        <v>3.5</v>
      </c>
      <c r="AD837" s="23">
        <v>0.7</v>
      </c>
      <c r="AE837" s="23">
        <v>0.2</v>
      </c>
      <c r="AF837" s="23">
        <v>1.3</v>
      </c>
      <c r="AG837" s="23">
        <v>15.1</v>
      </c>
      <c r="AH837" s="23">
        <v>11.1</v>
      </c>
      <c r="AI837" s="23">
        <v>20.2</v>
      </c>
      <c r="AJ837" s="23">
        <v>14.9</v>
      </c>
      <c r="AK837" s="23">
        <v>0.1</v>
      </c>
      <c r="AL837" s="23">
        <v>33.6</v>
      </c>
      <c r="AM837" s="23">
        <v>13.9</v>
      </c>
      <c r="AN837" s="23">
        <v>14.1</v>
      </c>
      <c r="AO837" s="23">
        <v>13.5</v>
      </c>
      <c r="AP837" s="23">
        <v>2.6</v>
      </c>
      <c r="AQ837" s="23">
        <v>1.8</v>
      </c>
      <c r="AR837" s="23">
        <v>3.6</v>
      </c>
      <c r="AS837" s="23">
        <v>90.4</v>
      </c>
      <c r="AT837" s="23">
        <v>87.2</v>
      </c>
      <c r="AU837" s="23">
        <v>94.4</v>
      </c>
    </row>
    <row r="838" spans="1:47" ht="15" x14ac:dyDescent="0.35">
      <c r="A838" s="13" t="s">
        <v>1954</v>
      </c>
      <c r="B838" s="45" t="s">
        <v>791</v>
      </c>
      <c r="C838" s="23">
        <v>5.6</v>
      </c>
      <c r="D838" s="23">
        <v>5.4</v>
      </c>
      <c r="E838" s="23">
        <v>10.1</v>
      </c>
      <c r="F838" s="23">
        <v>41.4</v>
      </c>
      <c r="G838" s="23">
        <v>40.6</v>
      </c>
      <c r="H838" s="23">
        <v>55.5</v>
      </c>
      <c r="I838" s="23">
        <v>1.5</v>
      </c>
      <c r="J838" s="23">
        <v>1.5</v>
      </c>
      <c r="K838" s="23">
        <v>1.4</v>
      </c>
      <c r="L838" s="23">
        <v>3.6</v>
      </c>
      <c r="M838" s="23">
        <v>3.5</v>
      </c>
      <c r="N838" s="23">
        <v>4.9000000000000004</v>
      </c>
      <c r="O838" s="23">
        <v>23.4</v>
      </c>
      <c r="P838" s="23">
        <v>23.3</v>
      </c>
      <c r="Q838" s="23">
        <v>24.8</v>
      </c>
      <c r="R838" s="23">
        <v>3.7</v>
      </c>
      <c r="S838" s="23">
        <v>3.7</v>
      </c>
      <c r="T838" s="23">
        <v>3.2</v>
      </c>
      <c r="U838" s="23">
        <v>1.5</v>
      </c>
      <c r="V838" s="23">
        <v>0.9</v>
      </c>
      <c r="W838" s="23">
        <v>12.3</v>
      </c>
      <c r="X838" s="23">
        <v>2.2999999999999998</v>
      </c>
      <c r="Y838" s="23">
        <v>2.2000000000000002</v>
      </c>
      <c r="Z838" s="23">
        <v>2.9</v>
      </c>
      <c r="AA838" s="23">
        <v>1.2</v>
      </c>
      <c r="AB838" s="23">
        <v>0.9</v>
      </c>
      <c r="AC838" s="23">
        <v>5.5</v>
      </c>
      <c r="AD838" s="23">
        <v>0.3</v>
      </c>
      <c r="AE838" s="23">
        <v>0.2</v>
      </c>
      <c r="AF838" s="23">
        <v>1.6</v>
      </c>
      <c r="AG838" s="23">
        <v>12.3</v>
      </c>
      <c r="AH838" s="23">
        <v>12.1</v>
      </c>
      <c r="AI838" s="23">
        <v>15.6</v>
      </c>
      <c r="AJ838" s="23">
        <v>2.5</v>
      </c>
      <c r="AK838" s="23">
        <v>0.8</v>
      </c>
      <c r="AL838" s="23">
        <v>33.700000000000003</v>
      </c>
      <c r="AM838" s="23">
        <v>18</v>
      </c>
      <c r="AN838" s="23">
        <v>18</v>
      </c>
      <c r="AO838" s="23">
        <v>16.5</v>
      </c>
      <c r="AP838" s="23">
        <v>0.6</v>
      </c>
      <c r="AQ838" s="23">
        <v>0.5</v>
      </c>
      <c r="AR838" s="23">
        <v>1.2</v>
      </c>
      <c r="AS838" s="23">
        <v>75.2</v>
      </c>
      <c r="AT838" s="23">
        <v>74.900000000000006</v>
      </c>
      <c r="AU838" s="23">
        <v>81.2</v>
      </c>
    </row>
    <row r="839" spans="1:47" ht="15" x14ac:dyDescent="0.35">
      <c r="A839" s="13" t="s">
        <v>1955</v>
      </c>
      <c r="B839" s="45" t="s">
        <v>792</v>
      </c>
      <c r="C839" s="23">
        <v>14.8</v>
      </c>
      <c r="D839" s="23">
        <v>8.9</v>
      </c>
      <c r="E839" s="23">
        <v>17.600000000000001</v>
      </c>
      <c r="F839" s="23">
        <v>74.5</v>
      </c>
      <c r="G839" s="23">
        <v>57.9</v>
      </c>
      <c r="H839" s="23">
        <v>82.3</v>
      </c>
      <c r="I839" s="23">
        <v>0.8</v>
      </c>
      <c r="J839" s="23">
        <v>0.2</v>
      </c>
      <c r="K839" s="23">
        <v>1.1000000000000001</v>
      </c>
      <c r="L839" s="23">
        <v>14.1</v>
      </c>
      <c r="M839" s="23">
        <v>9.1</v>
      </c>
      <c r="N839" s="23">
        <v>16.5</v>
      </c>
      <c r="O839" s="23">
        <v>32.799999999999997</v>
      </c>
      <c r="P839" s="23">
        <v>36.1</v>
      </c>
      <c r="Q839" s="23">
        <v>31.2</v>
      </c>
      <c r="R839" s="23">
        <v>4.9000000000000004</v>
      </c>
      <c r="S839" s="23">
        <v>8.5</v>
      </c>
      <c r="T839" s="23">
        <v>3.2</v>
      </c>
      <c r="U839" s="23">
        <v>24.8</v>
      </c>
      <c r="V839" s="23">
        <v>1.7</v>
      </c>
      <c r="W839" s="23">
        <v>35.700000000000003</v>
      </c>
      <c r="X839" s="23">
        <v>2.8</v>
      </c>
      <c r="Y839" s="23">
        <v>1.8</v>
      </c>
      <c r="Z839" s="23">
        <v>3.3</v>
      </c>
      <c r="AA839" s="23">
        <v>1.6</v>
      </c>
      <c r="AB839" s="23">
        <v>1.9</v>
      </c>
      <c r="AC839" s="23">
        <v>1.5</v>
      </c>
      <c r="AD839" s="23">
        <v>1.8</v>
      </c>
      <c r="AE839" s="23">
        <v>0.9</v>
      </c>
      <c r="AF839" s="23">
        <v>2.2999999999999998</v>
      </c>
      <c r="AG839" s="23">
        <v>14.6</v>
      </c>
      <c r="AH839" s="23">
        <v>11.7</v>
      </c>
      <c r="AI839" s="23">
        <v>16</v>
      </c>
      <c r="AJ839" s="23">
        <v>17.2</v>
      </c>
      <c r="AK839" s="23">
        <v>0.5</v>
      </c>
      <c r="AL839" s="23">
        <v>25.1</v>
      </c>
      <c r="AM839" s="23">
        <v>9.3000000000000007</v>
      </c>
      <c r="AN839" s="23">
        <v>10.1</v>
      </c>
      <c r="AO839" s="23">
        <v>9</v>
      </c>
      <c r="AP839" s="23">
        <v>2.6</v>
      </c>
      <c r="AQ839" s="23">
        <v>1.1000000000000001</v>
      </c>
      <c r="AR839" s="23">
        <v>3.3</v>
      </c>
      <c r="AS839" s="23">
        <v>89.5</v>
      </c>
      <c r="AT839" s="23">
        <v>82.6</v>
      </c>
      <c r="AU839" s="23">
        <v>92.8</v>
      </c>
    </row>
    <row r="840" spans="1:47" ht="15" x14ac:dyDescent="0.35">
      <c r="A840" s="13" t="s">
        <v>1956</v>
      </c>
      <c r="B840" s="45" t="s">
        <v>793</v>
      </c>
      <c r="C840" s="23">
        <v>18.3</v>
      </c>
      <c r="D840" s="23">
        <v>12.4</v>
      </c>
      <c r="E840" s="23">
        <v>23.2</v>
      </c>
      <c r="F840" s="23">
        <v>76.5</v>
      </c>
      <c r="G840" s="23">
        <v>62.6</v>
      </c>
      <c r="H840" s="23">
        <v>88.1</v>
      </c>
      <c r="I840" s="23">
        <v>1.2</v>
      </c>
      <c r="J840" s="23">
        <v>0.9</v>
      </c>
      <c r="K840" s="23">
        <v>1.5</v>
      </c>
      <c r="L840" s="23">
        <v>1.8</v>
      </c>
      <c r="M840" s="23">
        <v>0.3</v>
      </c>
      <c r="N840" s="23">
        <v>3.1</v>
      </c>
      <c r="O840" s="23">
        <v>26.2</v>
      </c>
      <c r="P840" s="23">
        <v>24.4</v>
      </c>
      <c r="Q840" s="23">
        <v>27.7</v>
      </c>
      <c r="R840" s="23">
        <v>4.0999999999999996</v>
      </c>
      <c r="S840" s="23">
        <v>6</v>
      </c>
      <c r="T840" s="23">
        <v>2.6</v>
      </c>
      <c r="U840" s="23">
        <v>17.8</v>
      </c>
      <c r="V840" s="23">
        <v>3.1</v>
      </c>
      <c r="W840" s="23">
        <v>30.2</v>
      </c>
      <c r="X840" s="23">
        <v>3</v>
      </c>
      <c r="Y840" s="23">
        <v>2.7</v>
      </c>
      <c r="Z840" s="23">
        <v>3.2</v>
      </c>
      <c r="AA840" s="23">
        <v>8.3000000000000007</v>
      </c>
      <c r="AB840" s="23">
        <v>7.1</v>
      </c>
      <c r="AC840" s="23">
        <v>9.3000000000000007</v>
      </c>
      <c r="AD840" s="23">
        <v>2</v>
      </c>
      <c r="AE840" s="23">
        <v>0.4</v>
      </c>
      <c r="AF840" s="23">
        <v>3.4</v>
      </c>
      <c r="AG840" s="23">
        <v>15.8</v>
      </c>
      <c r="AH840" s="23">
        <v>11.1</v>
      </c>
      <c r="AI840" s="23">
        <v>19.899999999999999</v>
      </c>
      <c r="AJ840" s="23">
        <v>33.799999999999997</v>
      </c>
      <c r="AK840" s="23">
        <v>1.5</v>
      </c>
      <c r="AL840" s="23">
        <v>60.8</v>
      </c>
      <c r="AM840" s="23">
        <v>14</v>
      </c>
      <c r="AN840" s="23">
        <v>12.7</v>
      </c>
      <c r="AO840" s="23">
        <v>15.1</v>
      </c>
      <c r="AP840" s="23">
        <v>3.2</v>
      </c>
      <c r="AQ840" s="23">
        <v>3.5</v>
      </c>
      <c r="AR840" s="23">
        <v>2.9</v>
      </c>
      <c r="AS840" s="23">
        <v>90</v>
      </c>
      <c r="AT840" s="23">
        <v>83.6</v>
      </c>
      <c r="AU840" s="23">
        <v>95.4</v>
      </c>
    </row>
    <row r="841" spans="1:47" ht="15" x14ac:dyDescent="0.35">
      <c r="A841" s="13" t="s">
        <v>1957</v>
      </c>
      <c r="B841" s="45" t="s">
        <v>794</v>
      </c>
      <c r="C841" s="23">
        <v>12.5</v>
      </c>
      <c r="D841" s="23">
        <v>12.4</v>
      </c>
      <c r="E841" s="23">
        <v>15.3</v>
      </c>
      <c r="F841" s="23">
        <v>58.6</v>
      </c>
      <c r="G841" s="23">
        <v>58.3</v>
      </c>
      <c r="H841" s="23">
        <v>75.2</v>
      </c>
      <c r="I841" s="23">
        <v>1.8</v>
      </c>
      <c r="J841" s="23">
        <v>1.7</v>
      </c>
      <c r="K841" s="23">
        <v>5.7</v>
      </c>
      <c r="L841" s="23">
        <v>0.5</v>
      </c>
      <c r="M841" s="23">
        <v>0.5</v>
      </c>
      <c r="N841" s="23">
        <v>0</v>
      </c>
      <c r="O841" s="23">
        <v>28.4</v>
      </c>
      <c r="P841" s="23">
        <v>28.3</v>
      </c>
      <c r="Q841" s="23">
        <v>34.4</v>
      </c>
      <c r="R841" s="23">
        <v>6.4</v>
      </c>
      <c r="S841" s="23">
        <v>6.5</v>
      </c>
      <c r="T841" s="23">
        <v>1.9</v>
      </c>
      <c r="U841" s="23">
        <v>0.3</v>
      </c>
      <c r="V841" s="23">
        <v>0.2</v>
      </c>
      <c r="W841" s="23">
        <v>5.7</v>
      </c>
      <c r="X841" s="23">
        <v>3.9</v>
      </c>
      <c r="Y841" s="23">
        <v>3.9</v>
      </c>
      <c r="Z841" s="23">
        <v>5.7</v>
      </c>
      <c r="AA841" s="23">
        <v>1</v>
      </c>
      <c r="AB841" s="23">
        <v>1</v>
      </c>
      <c r="AC841" s="23">
        <v>1.9</v>
      </c>
      <c r="AD841" s="23">
        <v>0.1</v>
      </c>
      <c r="AE841" s="23">
        <v>0.1</v>
      </c>
      <c r="AF841" s="23">
        <v>1.3</v>
      </c>
      <c r="AG841" s="23">
        <v>13.1</v>
      </c>
      <c r="AH841" s="23">
        <v>12.9</v>
      </c>
      <c r="AI841" s="23">
        <v>23.6</v>
      </c>
      <c r="AJ841" s="23">
        <v>0.8</v>
      </c>
      <c r="AK841" s="23">
        <v>0.1</v>
      </c>
      <c r="AL841" s="23">
        <v>40.1</v>
      </c>
      <c r="AM841" s="23">
        <v>17.7</v>
      </c>
      <c r="AN841" s="23">
        <v>17.8</v>
      </c>
      <c r="AO841" s="23">
        <v>15.9</v>
      </c>
      <c r="AP841" s="23">
        <v>0.8</v>
      </c>
      <c r="AQ841" s="23">
        <v>0.8</v>
      </c>
      <c r="AR841" s="23">
        <v>1.3</v>
      </c>
      <c r="AS841" s="23">
        <v>80.400000000000006</v>
      </c>
      <c r="AT841" s="23">
        <v>80.3</v>
      </c>
      <c r="AU841" s="23">
        <v>82.8</v>
      </c>
    </row>
    <row r="842" spans="1:47" ht="15" x14ac:dyDescent="0.35">
      <c r="A842" s="13" t="s">
        <v>1958</v>
      </c>
      <c r="B842" s="45" t="s">
        <v>795</v>
      </c>
      <c r="C842" s="23">
        <v>15.6</v>
      </c>
      <c r="D842" s="23">
        <v>9.8000000000000007</v>
      </c>
      <c r="E842" s="23">
        <v>22.8</v>
      </c>
      <c r="F842" s="23">
        <v>71.3</v>
      </c>
      <c r="G842" s="23">
        <v>60.4</v>
      </c>
      <c r="H842" s="23">
        <v>85</v>
      </c>
      <c r="I842" s="23">
        <v>1.6</v>
      </c>
      <c r="J842" s="23">
        <v>1</v>
      </c>
      <c r="K842" s="23">
        <v>2.2999999999999998</v>
      </c>
      <c r="L842" s="23">
        <v>0.7</v>
      </c>
      <c r="M842" s="23">
        <v>0.4</v>
      </c>
      <c r="N842" s="23">
        <v>1.1000000000000001</v>
      </c>
      <c r="O842" s="23">
        <v>30.8</v>
      </c>
      <c r="P842" s="23">
        <v>29.6</v>
      </c>
      <c r="Q842" s="23">
        <v>32.299999999999997</v>
      </c>
      <c r="R842" s="23">
        <v>4.3</v>
      </c>
      <c r="S842" s="23">
        <v>5</v>
      </c>
      <c r="T842" s="23">
        <v>3.6</v>
      </c>
      <c r="U842" s="23">
        <v>11</v>
      </c>
      <c r="V842" s="23">
        <v>0.7</v>
      </c>
      <c r="W842" s="23">
        <v>23.9</v>
      </c>
      <c r="X842" s="23">
        <v>4.8</v>
      </c>
      <c r="Y842" s="23">
        <v>3.9</v>
      </c>
      <c r="Z842" s="23">
        <v>6</v>
      </c>
      <c r="AA842" s="23">
        <v>9.4</v>
      </c>
      <c r="AB842" s="23">
        <v>3</v>
      </c>
      <c r="AC842" s="23">
        <v>17.5</v>
      </c>
      <c r="AD842" s="23">
        <v>6.8</v>
      </c>
      <c r="AE842" s="23">
        <v>0.2</v>
      </c>
      <c r="AF842" s="23">
        <v>15.2</v>
      </c>
      <c r="AG842" s="23">
        <v>16.2</v>
      </c>
      <c r="AH842" s="23">
        <v>10.5</v>
      </c>
      <c r="AI842" s="23">
        <v>23.3</v>
      </c>
      <c r="AJ842" s="23">
        <v>20.6</v>
      </c>
      <c r="AK842" s="23">
        <v>0.3</v>
      </c>
      <c r="AL842" s="23">
        <v>46.1</v>
      </c>
      <c r="AM842" s="23">
        <v>13.1</v>
      </c>
      <c r="AN842" s="23">
        <v>12.2</v>
      </c>
      <c r="AO842" s="23">
        <v>14.2</v>
      </c>
      <c r="AP842" s="23">
        <v>1.6</v>
      </c>
      <c r="AQ842" s="23">
        <v>1</v>
      </c>
      <c r="AR842" s="23">
        <v>2.2999999999999998</v>
      </c>
      <c r="AS842" s="23">
        <v>85.4</v>
      </c>
      <c r="AT842" s="23">
        <v>83.8</v>
      </c>
      <c r="AU842" s="23">
        <v>87.4</v>
      </c>
    </row>
    <row r="843" spans="1:47" ht="15" x14ac:dyDescent="0.35">
      <c r="A843" s="13" t="s">
        <v>1959</v>
      </c>
      <c r="B843" s="45" t="s">
        <v>796</v>
      </c>
      <c r="C843" s="23">
        <v>35.200000000000003</v>
      </c>
      <c r="D843" s="23">
        <v>10.9</v>
      </c>
      <c r="E843" s="23">
        <v>46.7</v>
      </c>
      <c r="F843" s="23">
        <v>81.2</v>
      </c>
      <c r="G843" s="23">
        <v>58.2</v>
      </c>
      <c r="H843" s="23">
        <v>92</v>
      </c>
      <c r="I843" s="23">
        <v>7</v>
      </c>
      <c r="J843" s="23">
        <v>0.8</v>
      </c>
      <c r="K843" s="23">
        <v>10</v>
      </c>
      <c r="L843" s="23">
        <v>1.6</v>
      </c>
      <c r="M843" s="23">
        <v>0.7</v>
      </c>
      <c r="N843" s="23">
        <v>2.1</v>
      </c>
      <c r="O843" s="23">
        <v>45</v>
      </c>
      <c r="P843" s="23">
        <v>32.5</v>
      </c>
      <c r="Q843" s="23">
        <v>50.9</v>
      </c>
      <c r="R843" s="23">
        <v>16.399999999999999</v>
      </c>
      <c r="S843" s="23">
        <v>6.1</v>
      </c>
      <c r="T843" s="23">
        <v>21.2</v>
      </c>
      <c r="U843" s="23">
        <v>46.1</v>
      </c>
      <c r="V843" s="23">
        <v>0.9</v>
      </c>
      <c r="W843" s="23">
        <v>67.3</v>
      </c>
      <c r="X843" s="23">
        <v>16.600000000000001</v>
      </c>
      <c r="Y843" s="23">
        <v>3.3</v>
      </c>
      <c r="Z843" s="23">
        <v>22.8</v>
      </c>
      <c r="AA843" s="23">
        <v>21.3</v>
      </c>
      <c r="AB843" s="23">
        <v>2.6</v>
      </c>
      <c r="AC843" s="23">
        <v>30</v>
      </c>
      <c r="AD843" s="23">
        <v>2</v>
      </c>
      <c r="AE843" s="23">
        <v>1.9</v>
      </c>
      <c r="AF843" s="23">
        <v>2</v>
      </c>
      <c r="AG843" s="23">
        <v>28.9</v>
      </c>
      <c r="AH843" s="23">
        <v>8.1999999999999993</v>
      </c>
      <c r="AI843" s="23">
        <v>38.6</v>
      </c>
      <c r="AJ843" s="23">
        <v>41.5</v>
      </c>
      <c r="AK843" s="23">
        <v>0.3</v>
      </c>
      <c r="AL843" s="23">
        <v>60.8</v>
      </c>
      <c r="AM843" s="23">
        <v>17.100000000000001</v>
      </c>
      <c r="AN843" s="23">
        <v>13.5</v>
      </c>
      <c r="AO843" s="23">
        <v>18.899999999999999</v>
      </c>
      <c r="AP843" s="23">
        <v>5.5</v>
      </c>
      <c r="AQ843" s="23">
        <v>0.6</v>
      </c>
      <c r="AR843" s="23">
        <v>7.8</v>
      </c>
      <c r="AS843" s="23">
        <v>93.3</v>
      </c>
      <c r="AT843" s="23">
        <v>86.7</v>
      </c>
      <c r="AU843" s="23">
        <v>96.5</v>
      </c>
    </row>
    <row r="844" spans="1:47" ht="15" x14ac:dyDescent="0.35">
      <c r="A844" s="13" t="s">
        <v>1960</v>
      </c>
      <c r="B844" s="45" t="s">
        <v>797</v>
      </c>
      <c r="C844" s="23">
        <v>34.799999999999997</v>
      </c>
      <c r="D844" s="23">
        <v>12.8</v>
      </c>
      <c r="E844" s="23">
        <v>41.9</v>
      </c>
      <c r="F844" s="23">
        <v>77.2</v>
      </c>
      <c r="G844" s="23">
        <v>60.3</v>
      </c>
      <c r="H844" s="23">
        <v>82.7</v>
      </c>
      <c r="I844" s="23">
        <v>10.199999999999999</v>
      </c>
      <c r="J844" s="23">
        <v>1.5</v>
      </c>
      <c r="K844" s="23">
        <v>13</v>
      </c>
      <c r="L844" s="23">
        <v>4.4000000000000004</v>
      </c>
      <c r="M844" s="23">
        <v>11.3</v>
      </c>
      <c r="N844" s="23">
        <v>2.2000000000000002</v>
      </c>
      <c r="O844" s="23">
        <v>54.2</v>
      </c>
      <c r="P844" s="23">
        <v>34.6</v>
      </c>
      <c r="Q844" s="23">
        <v>60.6</v>
      </c>
      <c r="R844" s="23">
        <v>22.3</v>
      </c>
      <c r="S844" s="23">
        <v>4.3</v>
      </c>
      <c r="T844" s="23">
        <v>28.2</v>
      </c>
      <c r="U844" s="23">
        <v>54.2</v>
      </c>
      <c r="V844" s="23">
        <v>2</v>
      </c>
      <c r="W844" s="23">
        <v>71.099999999999994</v>
      </c>
      <c r="X844" s="23">
        <v>17.3</v>
      </c>
      <c r="Y844" s="23">
        <v>2.2999999999999998</v>
      </c>
      <c r="Z844" s="23">
        <v>22.2</v>
      </c>
      <c r="AA844" s="23">
        <v>12.3</v>
      </c>
      <c r="AB844" s="23">
        <v>8.1</v>
      </c>
      <c r="AC844" s="23">
        <v>13.6</v>
      </c>
      <c r="AD844" s="23">
        <v>2.7</v>
      </c>
      <c r="AE844" s="23">
        <v>0.7</v>
      </c>
      <c r="AF844" s="23">
        <v>3.3</v>
      </c>
      <c r="AG844" s="23">
        <v>34.200000000000003</v>
      </c>
      <c r="AH844" s="23">
        <v>14.3</v>
      </c>
      <c r="AI844" s="23">
        <v>40.700000000000003</v>
      </c>
      <c r="AJ844" s="23">
        <v>44.4</v>
      </c>
      <c r="AK844" s="23">
        <v>1</v>
      </c>
      <c r="AL844" s="23">
        <v>58.5</v>
      </c>
      <c r="AM844" s="23">
        <v>18.8</v>
      </c>
      <c r="AN844" s="23">
        <v>12.8</v>
      </c>
      <c r="AO844" s="23">
        <v>20.7</v>
      </c>
      <c r="AP844" s="23">
        <v>4.2</v>
      </c>
      <c r="AQ844" s="23">
        <v>2.2000000000000002</v>
      </c>
      <c r="AR844" s="23">
        <v>4.9000000000000004</v>
      </c>
      <c r="AS844" s="23">
        <v>92.4</v>
      </c>
      <c r="AT844" s="23">
        <v>85.1</v>
      </c>
      <c r="AU844" s="23">
        <v>94.7</v>
      </c>
    </row>
    <row r="845" spans="1:47" ht="15" x14ac:dyDescent="0.35">
      <c r="A845" s="13" t="s">
        <v>1961</v>
      </c>
      <c r="B845" s="45" t="s">
        <v>798</v>
      </c>
      <c r="C845" s="23">
        <v>18.2</v>
      </c>
      <c r="D845" s="23">
        <v>9.5</v>
      </c>
      <c r="E845" s="23">
        <v>22.1</v>
      </c>
      <c r="F845" s="23">
        <v>75.599999999999994</v>
      </c>
      <c r="G845" s="23">
        <v>52.7</v>
      </c>
      <c r="H845" s="23">
        <v>86</v>
      </c>
      <c r="I845" s="23">
        <v>1.6</v>
      </c>
      <c r="J845" s="23">
        <v>1</v>
      </c>
      <c r="K845" s="23">
        <v>1.8</v>
      </c>
      <c r="L845" s="23">
        <v>3</v>
      </c>
      <c r="M845" s="23">
        <v>1.4</v>
      </c>
      <c r="N845" s="23">
        <v>3.7</v>
      </c>
      <c r="O845" s="23">
        <v>36</v>
      </c>
      <c r="P845" s="23">
        <v>34.4</v>
      </c>
      <c r="Q845" s="23">
        <v>36.799999999999997</v>
      </c>
      <c r="R845" s="23">
        <v>6.8</v>
      </c>
      <c r="S845" s="23">
        <v>7.1</v>
      </c>
      <c r="T845" s="23">
        <v>6.7</v>
      </c>
      <c r="U845" s="23">
        <v>26.8</v>
      </c>
      <c r="V845" s="23">
        <v>1.3</v>
      </c>
      <c r="W845" s="23">
        <v>38.4</v>
      </c>
      <c r="X845" s="23">
        <v>4.4000000000000004</v>
      </c>
      <c r="Y845" s="23">
        <v>2.8</v>
      </c>
      <c r="Z845" s="23">
        <v>5.0999999999999996</v>
      </c>
      <c r="AA845" s="23">
        <v>11.2</v>
      </c>
      <c r="AB845" s="23">
        <v>4.9000000000000004</v>
      </c>
      <c r="AC845" s="23">
        <v>14</v>
      </c>
      <c r="AD845" s="23">
        <v>3.8</v>
      </c>
      <c r="AE845" s="23">
        <v>0.6</v>
      </c>
      <c r="AF845" s="23">
        <v>5.2</v>
      </c>
      <c r="AG845" s="23">
        <v>15.1</v>
      </c>
      <c r="AH845" s="23">
        <v>10.4</v>
      </c>
      <c r="AI845" s="23">
        <v>17.2</v>
      </c>
      <c r="AJ845" s="23">
        <v>17.5</v>
      </c>
      <c r="AK845" s="23">
        <v>1.2</v>
      </c>
      <c r="AL845" s="23">
        <v>24.9</v>
      </c>
      <c r="AM845" s="23">
        <v>12.1</v>
      </c>
      <c r="AN845" s="23">
        <v>13.2</v>
      </c>
      <c r="AO845" s="23">
        <v>11.7</v>
      </c>
      <c r="AP845" s="23">
        <v>3.1</v>
      </c>
      <c r="AQ845" s="23">
        <v>1.1000000000000001</v>
      </c>
      <c r="AR845" s="23">
        <v>4</v>
      </c>
      <c r="AS845" s="23">
        <v>91.7</v>
      </c>
      <c r="AT845" s="23">
        <v>84.7</v>
      </c>
      <c r="AU845" s="23">
        <v>94.9</v>
      </c>
    </row>
    <row r="846" spans="1:47" ht="15" x14ac:dyDescent="0.35">
      <c r="A846" s="13" t="s">
        <v>1962</v>
      </c>
      <c r="B846" s="45" t="s">
        <v>799</v>
      </c>
      <c r="C846" s="23">
        <v>9.5</v>
      </c>
      <c r="D846" s="23">
        <v>8</v>
      </c>
      <c r="E846" s="23">
        <v>18.5</v>
      </c>
      <c r="F846" s="23">
        <v>53.6</v>
      </c>
      <c r="G846" s="23">
        <v>49.6</v>
      </c>
      <c r="H846" s="23">
        <v>77.5</v>
      </c>
      <c r="I846" s="23">
        <v>1.5</v>
      </c>
      <c r="J846" s="23">
        <v>1.4</v>
      </c>
      <c r="K846" s="23">
        <v>1.9</v>
      </c>
      <c r="L846" s="23">
        <v>4.3</v>
      </c>
      <c r="M846" s="23">
        <v>4.4000000000000004</v>
      </c>
      <c r="N846" s="23">
        <v>3.9</v>
      </c>
      <c r="O846" s="23">
        <v>27.9</v>
      </c>
      <c r="P846" s="23">
        <v>25.8</v>
      </c>
      <c r="Q846" s="23">
        <v>40.299999999999997</v>
      </c>
      <c r="R846" s="23">
        <v>5.4</v>
      </c>
      <c r="S846" s="23">
        <v>5.8</v>
      </c>
      <c r="T846" s="23">
        <v>3</v>
      </c>
      <c r="U846" s="23">
        <v>3.8</v>
      </c>
      <c r="V846" s="23">
        <v>1.6</v>
      </c>
      <c r="W846" s="23">
        <v>17.3</v>
      </c>
      <c r="X846" s="23">
        <v>2.6</v>
      </c>
      <c r="Y846" s="23">
        <v>2.4</v>
      </c>
      <c r="Z846" s="23">
        <v>3.8</v>
      </c>
      <c r="AA846" s="23">
        <v>2.7</v>
      </c>
      <c r="AB846" s="23">
        <v>2</v>
      </c>
      <c r="AC846" s="23">
        <v>6.6</v>
      </c>
      <c r="AD846" s="23">
        <v>0.4</v>
      </c>
      <c r="AE846" s="23">
        <v>0.3</v>
      </c>
      <c r="AF846" s="23">
        <v>0.9</v>
      </c>
      <c r="AG846" s="23">
        <v>12.6</v>
      </c>
      <c r="AH846" s="23">
        <v>11.8</v>
      </c>
      <c r="AI846" s="23">
        <v>17.2</v>
      </c>
      <c r="AJ846" s="23">
        <v>7.3</v>
      </c>
      <c r="AK846" s="23">
        <v>1.6</v>
      </c>
      <c r="AL846" s="23">
        <v>42</v>
      </c>
      <c r="AM846" s="23">
        <v>17.600000000000001</v>
      </c>
      <c r="AN846" s="23">
        <v>18</v>
      </c>
      <c r="AO846" s="23">
        <v>14.9</v>
      </c>
      <c r="AP846" s="23">
        <v>1</v>
      </c>
      <c r="AQ846" s="23">
        <v>0.9</v>
      </c>
      <c r="AR846" s="23">
        <v>1.7</v>
      </c>
      <c r="AS846" s="23">
        <v>80.900000000000006</v>
      </c>
      <c r="AT846" s="23">
        <v>79.599999999999994</v>
      </c>
      <c r="AU846" s="23">
        <v>88.6</v>
      </c>
    </row>
    <row r="847" spans="1:47" ht="15" x14ac:dyDescent="0.35">
      <c r="A847" s="13" t="s">
        <v>1963</v>
      </c>
      <c r="B847" s="45" t="s">
        <v>800</v>
      </c>
      <c r="C847" s="23">
        <v>18</v>
      </c>
      <c r="D847" s="23">
        <v>13.5</v>
      </c>
      <c r="E847" s="23">
        <v>23.1</v>
      </c>
      <c r="F847" s="23">
        <v>77.099999999999994</v>
      </c>
      <c r="G847" s="23">
        <v>66.400000000000006</v>
      </c>
      <c r="H847" s="23">
        <v>89.3</v>
      </c>
      <c r="I847" s="23">
        <v>1.4</v>
      </c>
      <c r="J847" s="23">
        <v>0.6</v>
      </c>
      <c r="K847" s="23">
        <v>2.4</v>
      </c>
      <c r="L847" s="23">
        <v>8</v>
      </c>
      <c r="M847" s="23">
        <v>5</v>
      </c>
      <c r="N847" s="23">
        <v>11.5</v>
      </c>
      <c r="O847" s="23">
        <v>26.5</v>
      </c>
      <c r="P847" s="23">
        <v>26.4</v>
      </c>
      <c r="Q847" s="23">
        <v>26.7</v>
      </c>
      <c r="R847" s="23">
        <v>3.7</v>
      </c>
      <c r="S847" s="23">
        <v>3.7</v>
      </c>
      <c r="T847" s="23">
        <v>3.7</v>
      </c>
      <c r="U847" s="23">
        <v>17.8</v>
      </c>
      <c r="V847" s="23">
        <v>0.7</v>
      </c>
      <c r="W847" s="23">
        <v>37.200000000000003</v>
      </c>
      <c r="X847" s="23">
        <v>4</v>
      </c>
      <c r="Y847" s="23">
        <v>2.7</v>
      </c>
      <c r="Z847" s="23">
        <v>5.5</v>
      </c>
      <c r="AA847" s="23">
        <v>1.4</v>
      </c>
      <c r="AB847" s="23">
        <v>1.1000000000000001</v>
      </c>
      <c r="AC847" s="23">
        <v>1.8</v>
      </c>
      <c r="AD847" s="23">
        <v>0.4</v>
      </c>
      <c r="AE847" s="23">
        <v>0</v>
      </c>
      <c r="AF847" s="23">
        <v>0.8</v>
      </c>
      <c r="AG847" s="23">
        <v>20.3</v>
      </c>
      <c r="AH847" s="23">
        <v>16.600000000000001</v>
      </c>
      <c r="AI847" s="23">
        <v>24.5</v>
      </c>
      <c r="AJ847" s="23">
        <v>25.9</v>
      </c>
      <c r="AK847" s="23">
        <v>0.4</v>
      </c>
      <c r="AL847" s="23">
        <v>54.7</v>
      </c>
      <c r="AM847" s="23">
        <v>13.9</v>
      </c>
      <c r="AN847" s="23">
        <v>11.2</v>
      </c>
      <c r="AO847" s="23">
        <v>16.899999999999999</v>
      </c>
      <c r="AP847" s="23">
        <v>2.6</v>
      </c>
      <c r="AQ847" s="23">
        <v>1.9</v>
      </c>
      <c r="AR847" s="23">
        <v>3.5</v>
      </c>
      <c r="AS847" s="23">
        <v>88.7</v>
      </c>
      <c r="AT847" s="23">
        <v>86.4</v>
      </c>
      <c r="AU847" s="23">
        <v>91.3</v>
      </c>
    </row>
    <row r="848" spans="1:47" ht="15" x14ac:dyDescent="0.35">
      <c r="A848" s="13" t="s">
        <v>1964</v>
      </c>
      <c r="B848" s="45" t="s">
        <v>801</v>
      </c>
      <c r="C848" s="23">
        <v>4.8</v>
      </c>
      <c r="D848" s="23">
        <v>4.7</v>
      </c>
      <c r="E848" s="23">
        <v>11.8</v>
      </c>
      <c r="F848" s="23">
        <v>32.700000000000003</v>
      </c>
      <c r="G848" s="23">
        <v>32.1</v>
      </c>
      <c r="H848" s="23">
        <v>63</v>
      </c>
      <c r="I848" s="23">
        <v>1.9</v>
      </c>
      <c r="J848" s="23">
        <v>1.9</v>
      </c>
      <c r="K848" s="23">
        <v>2.4</v>
      </c>
      <c r="L848" s="23">
        <v>4.0999999999999996</v>
      </c>
      <c r="M848" s="23">
        <v>4</v>
      </c>
      <c r="N848" s="23">
        <v>5</v>
      </c>
      <c r="O848" s="23">
        <v>25.4</v>
      </c>
      <c r="P848" s="23">
        <v>25.3</v>
      </c>
      <c r="Q848" s="23">
        <v>33.200000000000003</v>
      </c>
      <c r="R848" s="23">
        <v>7.4</v>
      </c>
      <c r="S848" s="23">
        <v>7.4</v>
      </c>
      <c r="T848" s="23">
        <v>5.0999999999999996</v>
      </c>
      <c r="U848" s="23">
        <v>4.2</v>
      </c>
      <c r="V848" s="23">
        <v>3.9</v>
      </c>
      <c r="W848" s="23">
        <v>23.8</v>
      </c>
      <c r="X848" s="23">
        <v>2.8</v>
      </c>
      <c r="Y848" s="23">
        <v>2.7</v>
      </c>
      <c r="Z848" s="23">
        <v>6.4</v>
      </c>
      <c r="AA848" s="23">
        <v>1.5</v>
      </c>
      <c r="AB848" s="23">
        <v>1.5</v>
      </c>
      <c r="AC848" s="23">
        <v>1.1000000000000001</v>
      </c>
      <c r="AD848" s="23">
        <v>0.7</v>
      </c>
      <c r="AE848" s="23">
        <v>0.7</v>
      </c>
      <c r="AF848" s="23">
        <v>5.5</v>
      </c>
      <c r="AG848" s="23">
        <v>10.8</v>
      </c>
      <c r="AH848" s="23">
        <v>10.7</v>
      </c>
      <c r="AI848" s="23">
        <v>19.2</v>
      </c>
      <c r="AJ848" s="23">
        <v>5.0999999999999996</v>
      </c>
      <c r="AK848" s="23">
        <v>4.7</v>
      </c>
      <c r="AL848" s="23">
        <v>29.9</v>
      </c>
      <c r="AM848" s="23">
        <v>19.7</v>
      </c>
      <c r="AN848" s="23">
        <v>19.7</v>
      </c>
      <c r="AO848" s="23">
        <v>20.2</v>
      </c>
      <c r="AP848" s="23">
        <v>0.6</v>
      </c>
      <c r="AQ848" s="23">
        <v>0.6</v>
      </c>
      <c r="AR848" s="23">
        <v>1.2</v>
      </c>
      <c r="AS848" s="23">
        <v>77.5</v>
      </c>
      <c r="AT848" s="23">
        <v>77.3</v>
      </c>
      <c r="AU848" s="23">
        <v>85.9</v>
      </c>
    </row>
    <row r="849" spans="1:47" ht="15" x14ac:dyDescent="0.35">
      <c r="A849" s="13" t="s">
        <v>1965</v>
      </c>
      <c r="B849" s="45" t="s">
        <v>802</v>
      </c>
      <c r="C849" s="23">
        <v>26.7</v>
      </c>
      <c r="D849" s="23">
        <v>19.2</v>
      </c>
      <c r="E849" s="23">
        <v>28.3</v>
      </c>
      <c r="F849" s="23">
        <v>81.2</v>
      </c>
      <c r="G849" s="23">
        <v>44.2</v>
      </c>
      <c r="H849" s="23">
        <v>89.3</v>
      </c>
      <c r="I849" s="23">
        <v>2.4</v>
      </c>
      <c r="J849" s="23">
        <v>1.9</v>
      </c>
      <c r="K849" s="23">
        <v>2.5</v>
      </c>
      <c r="L849" s="23">
        <v>2.2000000000000002</v>
      </c>
      <c r="M849" s="23">
        <v>1.9</v>
      </c>
      <c r="N849" s="23">
        <v>2.2999999999999998</v>
      </c>
      <c r="O849" s="23">
        <v>57.7</v>
      </c>
      <c r="P849" s="23">
        <v>33.700000000000003</v>
      </c>
      <c r="Q849" s="23">
        <v>62.9</v>
      </c>
      <c r="R849" s="23">
        <v>4.5</v>
      </c>
      <c r="S849" s="23">
        <v>8.6999999999999993</v>
      </c>
      <c r="T849" s="23">
        <v>3.6</v>
      </c>
      <c r="U849" s="23">
        <v>14.8</v>
      </c>
      <c r="V849" s="23">
        <v>6.7</v>
      </c>
      <c r="W849" s="23">
        <v>16.600000000000001</v>
      </c>
      <c r="X849" s="23">
        <v>3.3</v>
      </c>
      <c r="Y849" s="23">
        <v>1.9</v>
      </c>
      <c r="Z849" s="23">
        <v>3.6</v>
      </c>
      <c r="AA849" s="23">
        <v>0.2</v>
      </c>
      <c r="AB849" s="23">
        <v>0</v>
      </c>
      <c r="AC849" s="23">
        <v>0.2</v>
      </c>
      <c r="AD849" s="23">
        <v>13.9</v>
      </c>
      <c r="AE849" s="23">
        <v>1</v>
      </c>
      <c r="AF849" s="23">
        <v>16.8</v>
      </c>
      <c r="AG849" s="23">
        <v>11.9</v>
      </c>
      <c r="AH849" s="23">
        <v>5.8</v>
      </c>
      <c r="AI849" s="23">
        <v>13.2</v>
      </c>
      <c r="AJ849" s="23">
        <v>6.7</v>
      </c>
      <c r="AK849" s="23">
        <v>1</v>
      </c>
      <c r="AL849" s="23">
        <v>8</v>
      </c>
      <c r="AM849" s="23">
        <v>13.8</v>
      </c>
      <c r="AN849" s="23">
        <v>22.1</v>
      </c>
      <c r="AO849" s="23">
        <v>11.9</v>
      </c>
      <c r="AP849" s="23">
        <v>1</v>
      </c>
      <c r="AQ849" s="23">
        <v>0</v>
      </c>
      <c r="AR849" s="23">
        <v>1.3</v>
      </c>
      <c r="AS849" s="23">
        <v>91.9</v>
      </c>
      <c r="AT849" s="23">
        <v>80.8</v>
      </c>
      <c r="AU849" s="23">
        <v>94.3</v>
      </c>
    </row>
    <row r="850" spans="1:47" ht="15" x14ac:dyDescent="0.35">
      <c r="A850" s="13" t="s">
        <v>1966</v>
      </c>
      <c r="B850" s="45" t="s">
        <v>345</v>
      </c>
      <c r="C850" s="23">
        <v>20.6</v>
      </c>
      <c r="D850" s="23">
        <v>8.6999999999999993</v>
      </c>
      <c r="E850" s="23">
        <v>22.9</v>
      </c>
      <c r="F850" s="23">
        <v>78.599999999999994</v>
      </c>
      <c r="G850" s="23">
        <v>42.3</v>
      </c>
      <c r="H850" s="23">
        <v>85.4</v>
      </c>
      <c r="I850" s="23">
        <v>1.2</v>
      </c>
      <c r="J850" s="23">
        <v>2.6</v>
      </c>
      <c r="K850" s="23">
        <v>1</v>
      </c>
      <c r="L850" s="23">
        <v>5.4</v>
      </c>
      <c r="M850" s="23">
        <v>4.5999999999999996</v>
      </c>
      <c r="N850" s="23">
        <v>5.6</v>
      </c>
      <c r="O850" s="23">
        <v>54.7</v>
      </c>
      <c r="P850" s="23">
        <v>33.700000000000003</v>
      </c>
      <c r="Q850" s="23">
        <v>58.6</v>
      </c>
      <c r="R850" s="23">
        <v>4.5</v>
      </c>
      <c r="S850" s="23">
        <v>8.1999999999999993</v>
      </c>
      <c r="T850" s="23">
        <v>3.8</v>
      </c>
      <c r="U850" s="23">
        <v>17.2</v>
      </c>
      <c r="V850" s="23">
        <v>13.3</v>
      </c>
      <c r="W850" s="23">
        <v>18</v>
      </c>
      <c r="X850" s="23">
        <v>2.2000000000000002</v>
      </c>
      <c r="Y850" s="23">
        <v>1</v>
      </c>
      <c r="Z850" s="23">
        <v>2.4</v>
      </c>
      <c r="AA850" s="23">
        <v>2</v>
      </c>
      <c r="AB850" s="23">
        <v>10.199999999999999</v>
      </c>
      <c r="AC850" s="23">
        <v>0.5</v>
      </c>
      <c r="AD850" s="23">
        <v>6.4</v>
      </c>
      <c r="AE850" s="23">
        <v>2</v>
      </c>
      <c r="AF850" s="23">
        <v>7.2</v>
      </c>
      <c r="AG850" s="23">
        <v>14</v>
      </c>
      <c r="AH850" s="23">
        <v>10.7</v>
      </c>
      <c r="AI850" s="23">
        <v>14.6</v>
      </c>
      <c r="AJ850" s="23">
        <v>30.3</v>
      </c>
      <c r="AK850" s="23">
        <v>4.5999999999999996</v>
      </c>
      <c r="AL850" s="23">
        <v>35.200000000000003</v>
      </c>
      <c r="AM850" s="23">
        <v>8.9</v>
      </c>
      <c r="AN850" s="23">
        <v>13.3</v>
      </c>
      <c r="AO850" s="23">
        <v>8</v>
      </c>
      <c r="AP850" s="23">
        <v>1.3</v>
      </c>
      <c r="AQ850" s="23">
        <v>0</v>
      </c>
      <c r="AR850" s="23">
        <v>1.5</v>
      </c>
      <c r="AS850" s="23">
        <v>92.4</v>
      </c>
      <c r="AT850" s="23">
        <v>82.7</v>
      </c>
      <c r="AU850" s="23">
        <v>94.2</v>
      </c>
    </row>
    <row r="851" spans="1:47" ht="15" x14ac:dyDescent="0.35">
      <c r="A851" s="13" t="s">
        <v>1967</v>
      </c>
      <c r="B851" s="45" t="s">
        <v>803</v>
      </c>
      <c r="C851" s="23">
        <v>21.4</v>
      </c>
      <c r="D851" s="23">
        <v>15</v>
      </c>
      <c r="E851" s="23">
        <v>24.1</v>
      </c>
      <c r="F851" s="23">
        <v>72.8</v>
      </c>
      <c r="G851" s="23">
        <v>53.4</v>
      </c>
      <c r="H851" s="23">
        <v>80.7</v>
      </c>
      <c r="I851" s="23">
        <v>1.3</v>
      </c>
      <c r="J851" s="23">
        <v>0.7</v>
      </c>
      <c r="K851" s="23">
        <v>1.5</v>
      </c>
      <c r="L851" s="23">
        <v>1.8</v>
      </c>
      <c r="M851" s="23">
        <v>1.3</v>
      </c>
      <c r="N851" s="23">
        <v>2</v>
      </c>
      <c r="O851" s="23">
        <v>37.700000000000003</v>
      </c>
      <c r="P851" s="23">
        <v>36.5</v>
      </c>
      <c r="Q851" s="23">
        <v>38.200000000000003</v>
      </c>
      <c r="R851" s="23">
        <v>9.9</v>
      </c>
      <c r="S851" s="23">
        <v>9.1999999999999993</v>
      </c>
      <c r="T851" s="23">
        <v>10.3</v>
      </c>
      <c r="U851" s="23">
        <v>13.1</v>
      </c>
      <c r="V851" s="23">
        <v>3.5</v>
      </c>
      <c r="W851" s="23">
        <v>17</v>
      </c>
      <c r="X851" s="23">
        <v>2.2999999999999998</v>
      </c>
      <c r="Y851" s="23">
        <v>0.7</v>
      </c>
      <c r="Z851" s="23">
        <v>3</v>
      </c>
      <c r="AA851" s="23">
        <v>1.8</v>
      </c>
      <c r="AB851" s="23">
        <v>1.1000000000000001</v>
      </c>
      <c r="AC851" s="23">
        <v>2</v>
      </c>
      <c r="AD851" s="23">
        <v>28.2</v>
      </c>
      <c r="AE851" s="23">
        <v>6.5</v>
      </c>
      <c r="AF851" s="23">
        <v>37.1</v>
      </c>
      <c r="AG851" s="23">
        <v>10.7</v>
      </c>
      <c r="AH851" s="23">
        <v>8.6</v>
      </c>
      <c r="AI851" s="23">
        <v>11.5</v>
      </c>
      <c r="AJ851" s="23">
        <v>39.700000000000003</v>
      </c>
      <c r="AK851" s="23">
        <v>3.8</v>
      </c>
      <c r="AL851" s="23">
        <v>54.4</v>
      </c>
      <c r="AM851" s="23">
        <v>11</v>
      </c>
      <c r="AN851" s="23">
        <v>13.3</v>
      </c>
      <c r="AO851" s="23">
        <v>10</v>
      </c>
      <c r="AP851" s="23">
        <v>1.3</v>
      </c>
      <c r="AQ851" s="23">
        <v>1</v>
      </c>
      <c r="AR851" s="23">
        <v>1.4</v>
      </c>
      <c r="AS851" s="23">
        <v>86.6</v>
      </c>
      <c r="AT851" s="23">
        <v>85</v>
      </c>
      <c r="AU851" s="23">
        <v>87.2</v>
      </c>
    </row>
    <row r="852" spans="1:47" ht="15" x14ac:dyDescent="0.35">
      <c r="A852" s="13" t="s">
        <v>1968</v>
      </c>
      <c r="B852" s="45" t="s">
        <v>19</v>
      </c>
      <c r="C852" s="23">
        <v>10.6</v>
      </c>
      <c r="D852" s="23">
        <v>8.6999999999999993</v>
      </c>
      <c r="E852" s="23">
        <v>17.5</v>
      </c>
      <c r="F852" s="23">
        <v>52.7</v>
      </c>
      <c r="G852" s="23">
        <v>49.3</v>
      </c>
      <c r="H852" s="23">
        <v>65.400000000000006</v>
      </c>
      <c r="I852" s="23">
        <v>1.9</v>
      </c>
      <c r="J852" s="23">
        <v>1.9</v>
      </c>
      <c r="K852" s="23">
        <v>1.7</v>
      </c>
      <c r="L852" s="23">
        <v>4.7</v>
      </c>
      <c r="M852" s="23">
        <v>3.9</v>
      </c>
      <c r="N852" s="23">
        <v>7.6</v>
      </c>
      <c r="O852" s="23">
        <v>27</v>
      </c>
      <c r="P852" s="23">
        <v>25.3</v>
      </c>
      <c r="Q852" s="23">
        <v>33.700000000000003</v>
      </c>
      <c r="R852" s="23">
        <v>6.3</v>
      </c>
      <c r="S852" s="23">
        <v>7</v>
      </c>
      <c r="T852" s="23">
        <v>3.4</v>
      </c>
      <c r="U852" s="23">
        <v>4.5999999999999996</v>
      </c>
      <c r="V852" s="23">
        <v>3.2</v>
      </c>
      <c r="W852" s="23">
        <v>9.6</v>
      </c>
      <c r="X852" s="23">
        <v>3.7</v>
      </c>
      <c r="Y852" s="23">
        <v>3.6</v>
      </c>
      <c r="Z852" s="23">
        <v>4.2</v>
      </c>
      <c r="AA852" s="23">
        <v>0.9</v>
      </c>
      <c r="AB852" s="23">
        <v>0.9</v>
      </c>
      <c r="AC852" s="23">
        <v>0.8</v>
      </c>
      <c r="AD852" s="23">
        <v>1.6</v>
      </c>
      <c r="AE852" s="23">
        <v>0.6</v>
      </c>
      <c r="AF852" s="23">
        <v>5.2</v>
      </c>
      <c r="AG852" s="23">
        <v>14.8</v>
      </c>
      <c r="AH852" s="23">
        <v>14.1</v>
      </c>
      <c r="AI852" s="23">
        <v>17.5</v>
      </c>
      <c r="AJ852" s="23">
        <v>4.4000000000000004</v>
      </c>
      <c r="AK852" s="23">
        <v>1.6</v>
      </c>
      <c r="AL852" s="23">
        <v>15.1</v>
      </c>
      <c r="AM852" s="23">
        <v>17.100000000000001</v>
      </c>
      <c r="AN852" s="23">
        <v>17.2</v>
      </c>
      <c r="AO852" s="23">
        <v>16.7</v>
      </c>
      <c r="AP852" s="23">
        <v>1.1000000000000001</v>
      </c>
      <c r="AQ852" s="23">
        <v>1.1000000000000001</v>
      </c>
      <c r="AR852" s="23">
        <v>1.3</v>
      </c>
      <c r="AS852" s="23">
        <v>85.9</v>
      </c>
      <c r="AT852" s="23">
        <v>85.4</v>
      </c>
      <c r="AU852" s="23">
        <v>88</v>
      </c>
    </row>
    <row r="853" spans="1:47" ht="15" x14ac:dyDescent="0.35">
      <c r="A853" s="13" t="s">
        <v>1969</v>
      </c>
      <c r="B853" s="45" t="s">
        <v>804</v>
      </c>
      <c r="C853" s="23">
        <v>11.8</v>
      </c>
      <c r="D853" s="23">
        <v>5.6</v>
      </c>
      <c r="E853" s="23">
        <v>15.9</v>
      </c>
      <c r="F853" s="23">
        <v>61.1</v>
      </c>
      <c r="G853" s="23">
        <v>36.5</v>
      </c>
      <c r="H853" s="23">
        <v>77.400000000000006</v>
      </c>
      <c r="I853" s="23">
        <v>1.6</v>
      </c>
      <c r="J853" s="23">
        <v>1.4</v>
      </c>
      <c r="K853" s="23">
        <v>1.8</v>
      </c>
      <c r="L853" s="23">
        <v>12.8</v>
      </c>
      <c r="M853" s="23">
        <v>6.6</v>
      </c>
      <c r="N853" s="23">
        <v>17</v>
      </c>
      <c r="O853" s="23">
        <v>27.2</v>
      </c>
      <c r="P853" s="23">
        <v>21.4</v>
      </c>
      <c r="Q853" s="23">
        <v>31.1</v>
      </c>
      <c r="R853" s="23">
        <v>8.4</v>
      </c>
      <c r="S853" s="23">
        <v>6.3</v>
      </c>
      <c r="T853" s="23">
        <v>9.8000000000000007</v>
      </c>
      <c r="U853" s="23">
        <v>4</v>
      </c>
      <c r="V853" s="23">
        <v>1.7</v>
      </c>
      <c r="W853" s="23">
        <v>5.6</v>
      </c>
      <c r="X853" s="23">
        <v>2.5</v>
      </c>
      <c r="Y853" s="23">
        <v>0.4</v>
      </c>
      <c r="Z853" s="23">
        <v>4</v>
      </c>
      <c r="AA853" s="23">
        <v>0.2</v>
      </c>
      <c r="AB853" s="23">
        <v>0.1</v>
      </c>
      <c r="AC853" s="23">
        <v>0.3</v>
      </c>
      <c r="AD853" s="23">
        <v>8.4</v>
      </c>
      <c r="AE853" s="23">
        <v>1.1000000000000001</v>
      </c>
      <c r="AF853" s="23">
        <v>13.2</v>
      </c>
      <c r="AG853" s="23">
        <v>11.6</v>
      </c>
      <c r="AH853" s="23">
        <v>8.3000000000000007</v>
      </c>
      <c r="AI853" s="23">
        <v>13.7</v>
      </c>
      <c r="AJ853" s="23">
        <v>20.3</v>
      </c>
      <c r="AK853" s="23">
        <v>0.8</v>
      </c>
      <c r="AL853" s="23">
        <v>33.200000000000003</v>
      </c>
      <c r="AM853" s="23">
        <v>11.2</v>
      </c>
      <c r="AN853" s="23">
        <v>13.3</v>
      </c>
      <c r="AO853" s="23">
        <v>9.6999999999999993</v>
      </c>
      <c r="AP853" s="23">
        <v>1.8</v>
      </c>
      <c r="AQ853" s="23">
        <v>0.5</v>
      </c>
      <c r="AR853" s="23">
        <v>2.6</v>
      </c>
      <c r="AS853" s="23">
        <v>87</v>
      </c>
      <c r="AT853" s="23">
        <v>78.599999999999994</v>
      </c>
      <c r="AU853" s="23">
        <v>92.5</v>
      </c>
    </row>
    <row r="854" spans="1:47" ht="15" x14ac:dyDescent="0.35">
      <c r="A854" s="13" t="s">
        <v>1970</v>
      </c>
      <c r="B854" s="45" t="s">
        <v>805</v>
      </c>
      <c r="C854" s="23">
        <v>8</v>
      </c>
      <c r="D854" s="23">
        <v>7.5</v>
      </c>
      <c r="E854" s="23">
        <v>11.5</v>
      </c>
      <c r="F854" s="23">
        <v>41.7</v>
      </c>
      <c r="G854" s="23">
        <v>40.1</v>
      </c>
      <c r="H854" s="23">
        <v>53.1</v>
      </c>
      <c r="I854" s="23">
        <v>2.2999999999999998</v>
      </c>
      <c r="J854" s="23">
        <v>2.2999999999999998</v>
      </c>
      <c r="K854" s="23">
        <v>2.5</v>
      </c>
      <c r="L854" s="23">
        <v>4.3</v>
      </c>
      <c r="M854" s="23">
        <v>4.5999999999999996</v>
      </c>
      <c r="N854" s="23">
        <v>2.2999999999999998</v>
      </c>
      <c r="O854" s="23">
        <v>39.6</v>
      </c>
      <c r="P854" s="23">
        <v>39.299999999999997</v>
      </c>
      <c r="Q854" s="23">
        <v>41.3</v>
      </c>
      <c r="R854" s="23">
        <v>13.7</v>
      </c>
      <c r="S854" s="23">
        <v>14.7</v>
      </c>
      <c r="T854" s="23">
        <v>6.6</v>
      </c>
      <c r="U854" s="23">
        <v>13.7</v>
      </c>
      <c r="V854" s="23">
        <v>13.6</v>
      </c>
      <c r="W854" s="23">
        <v>14.6</v>
      </c>
      <c r="X854" s="23">
        <v>3.5</v>
      </c>
      <c r="Y854" s="23">
        <v>3.2</v>
      </c>
      <c r="Z854" s="23">
        <v>5.4</v>
      </c>
      <c r="AA854" s="23">
        <v>6.9</v>
      </c>
      <c r="AB854" s="23">
        <v>7.8</v>
      </c>
      <c r="AC854" s="23">
        <v>0.6</v>
      </c>
      <c r="AD854" s="23">
        <v>5.3</v>
      </c>
      <c r="AE854" s="23">
        <v>4.5999999999999996</v>
      </c>
      <c r="AF854" s="23">
        <v>10.1</v>
      </c>
      <c r="AG854" s="23">
        <v>16.5</v>
      </c>
      <c r="AH854" s="23">
        <v>16.3</v>
      </c>
      <c r="AI854" s="23">
        <v>17.600000000000001</v>
      </c>
      <c r="AJ854" s="23">
        <v>3.7</v>
      </c>
      <c r="AK854" s="23">
        <v>3.7</v>
      </c>
      <c r="AL854" s="23">
        <v>4.2</v>
      </c>
      <c r="AM854" s="23">
        <v>23.6</v>
      </c>
      <c r="AN854" s="23">
        <v>24</v>
      </c>
      <c r="AO854" s="23">
        <v>20.6</v>
      </c>
      <c r="AP854" s="23">
        <v>0.6</v>
      </c>
      <c r="AQ854" s="23">
        <v>0.5</v>
      </c>
      <c r="AR854" s="23">
        <v>1</v>
      </c>
      <c r="AS854" s="23">
        <v>80.5</v>
      </c>
      <c r="AT854" s="23">
        <v>81.599999999999994</v>
      </c>
      <c r="AU854" s="23">
        <v>73.099999999999994</v>
      </c>
    </row>
    <row r="855" spans="1:47" ht="15" x14ac:dyDescent="0.35">
      <c r="A855" s="13" t="s">
        <v>1971</v>
      </c>
      <c r="B855" s="45" t="s">
        <v>23</v>
      </c>
      <c r="C855" s="23">
        <v>15.5</v>
      </c>
      <c r="D855" s="23">
        <v>10.6</v>
      </c>
      <c r="E855" s="23">
        <v>17.3</v>
      </c>
      <c r="F855" s="23">
        <v>72.400000000000006</v>
      </c>
      <c r="G855" s="23">
        <v>65.3</v>
      </c>
      <c r="H855" s="23">
        <v>75.099999999999994</v>
      </c>
      <c r="I855" s="23">
        <v>2.6</v>
      </c>
      <c r="J855" s="23">
        <v>0.9</v>
      </c>
      <c r="K855" s="23">
        <v>3.2</v>
      </c>
      <c r="L855" s="23">
        <v>15.5</v>
      </c>
      <c r="M855" s="23">
        <v>12.6</v>
      </c>
      <c r="N855" s="23">
        <v>16.5</v>
      </c>
      <c r="O855" s="23">
        <v>32.700000000000003</v>
      </c>
      <c r="P855" s="23">
        <v>35.4</v>
      </c>
      <c r="Q855" s="23">
        <v>31.7</v>
      </c>
      <c r="R855" s="23">
        <v>7.3</v>
      </c>
      <c r="S855" s="23">
        <v>9.9</v>
      </c>
      <c r="T855" s="23">
        <v>6.4</v>
      </c>
      <c r="U855" s="23">
        <v>18.100000000000001</v>
      </c>
      <c r="V855" s="23">
        <v>4.0999999999999996</v>
      </c>
      <c r="W855" s="23">
        <v>23.3</v>
      </c>
      <c r="X855" s="23">
        <v>8.4</v>
      </c>
      <c r="Y855" s="23">
        <v>2.5</v>
      </c>
      <c r="Z855" s="23">
        <v>10.6</v>
      </c>
      <c r="AA855" s="23">
        <v>1.3</v>
      </c>
      <c r="AB855" s="23">
        <v>1.8</v>
      </c>
      <c r="AC855" s="23">
        <v>1.1000000000000001</v>
      </c>
      <c r="AD855" s="23">
        <v>15.8</v>
      </c>
      <c r="AE855" s="23">
        <v>1.8</v>
      </c>
      <c r="AF855" s="23">
        <v>20.9</v>
      </c>
      <c r="AG855" s="23">
        <v>21.2</v>
      </c>
      <c r="AH855" s="23">
        <v>17.3</v>
      </c>
      <c r="AI855" s="23">
        <v>22.6</v>
      </c>
      <c r="AJ855" s="23">
        <v>29</v>
      </c>
      <c r="AK855" s="23">
        <v>2</v>
      </c>
      <c r="AL855" s="23">
        <v>38.9</v>
      </c>
      <c r="AM855" s="23">
        <v>16.100000000000001</v>
      </c>
      <c r="AN855" s="23">
        <v>13.3</v>
      </c>
      <c r="AO855" s="23">
        <v>17.2</v>
      </c>
      <c r="AP855" s="23">
        <v>2.8</v>
      </c>
      <c r="AQ855" s="23">
        <v>2.9</v>
      </c>
      <c r="AR855" s="23">
        <v>2.7</v>
      </c>
      <c r="AS855" s="23">
        <v>82.8</v>
      </c>
      <c r="AT855" s="23">
        <v>86.3</v>
      </c>
      <c r="AU855" s="23">
        <v>81.599999999999994</v>
      </c>
    </row>
    <row r="856" spans="1:47" ht="15" x14ac:dyDescent="0.35">
      <c r="A856" s="13" t="s">
        <v>1972</v>
      </c>
      <c r="B856" s="45" t="s">
        <v>362</v>
      </c>
      <c r="C856" s="23">
        <v>25.7</v>
      </c>
      <c r="D856" s="23">
        <v>9.8000000000000007</v>
      </c>
      <c r="E856" s="23">
        <v>28.7</v>
      </c>
      <c r="F856" s="23">
        <v>82.7</v>
      </c>
      <c r="G856" s="23">
        <v>48.2</v>
      </c>
      <c r="H856" s="23">
        <v>89.3</v>
      </c>
      <c r="I856" s="23">
        <v>1.6</v>
      </c>
      <c r="J856" s="23">
        <v>2</v>
      </c>
      <c r="K856" s="23">
        <v>1.5</v>
      </c>
      <c r="L856" s="23">
        <v>1.2</v>
      </c>
      <c r="M856" s="23">
        <v>2.5</v>
      </c>
      <c r="N856" s="23">
        <v>0.9</v>
      </c>
      <c r="O856" s="23">
        <v>39.1</v>
      </c>
      <c r="P856" s="23">
        <v>33.5</v>
      </c>
      <c r="Q856" s="23">
        <v>40.1</v>
      </c>
      <c r="R856" s="23">
        <v>5.7</v>
      </c>
      <c r="S856" s="23">
        <v>8.8000000000000007</v>
      </c>
      <c r="T856" s="23">
        <v>5.0999999999999996</v>
      </c>
      <c r="U856" s="23">
        <v>22.2</v>
      </c>
      <c r="V856" s="23">
        <v>5.0999999999999996</v>
      </c>
      <c r="W856" s="23">
        <v>25.5</v>
      </c>
      <c r="X856" s="23">
        <v>5.7</v>
      </c>
      <c r="Y856" s="23">
        <v>3.7</v>
      </c>
      <c r="Z856" s="23">
        <v>6.1</v>
      </c>
      <c r="AA856" s="23">
        <v>0.7</v>
      </c>
      <c r="AB856" s="23">
        <v>0.8</v>
      </c>
      <c r="AC856" s="23">
        <v>0.7</v>
      </c>
      <c r="AD856" s="23">
        <v>18.2</v>
      </c>
      <c r="AE856" s="23">
        <v>0.6</v>
      </c>
      <c r="AF856" s="23">
        <v>21.6</v>
      </c>
      <c r="AG856" s="23">
        <v>16</v>
      </c>
      <c r="AH856" s="23">
        <v>14.3</v>
      </c>
      <c r="AI856" s="23">
        <v>16.3</v>
      </c>
      <c r="AJ856" s="23">
        <v>27.5</v>
      </c>
      <c r="AK856" s="23">
        <v>0.6</v>
      </c>
      <c r="AL856" s="23">
        <v>32.700000000000003</v>
      </c>
      <c r="AM856" s="23">
        <v>10.5</v>
      </c>
      <c r="AN856" s="23">
        <v>11.6</v>
      </c>
      <c r="AO856" s="23">
        <v>10.3</v>
      </c>
      <c r="AP856" s="23">
        <v>2</v>
      </c>
      <c r="AQ856" s="23">
        <v>2.2000000000000002</v>
      </c>
      <c r="AR856" s="23">
        <v>2</v>
      </c>
      <c r="AS856" s="23">
        <v>91.8</v>
      </c>
      <c r="AT856" s="23">
        <v>82.5</v>
      </c>
      <c r="AU856" s="23">
        <v>93.6</v>
      </c>
    </row>
    <row r="857" spans="1:47" ht="15" x14ac:dyDescent="0.35">
      <c r="A857" s="13" t="s">
        <v>1973</v>
      </c>
      <c r="B857" s="45" t="s">
        <v>457</v>
      </c>
      <c r="C857" s="23">
        <v>13</v>
      </c>
      <c r="D857" s="23">
        <v>6.5</v>
      </c>
      <c r="E857" s="23">
        <v>15.1</v>
      </c>
      <c r="F857" s="23">
        <v>78.8</v>
      </c>
      <c r="G857" s="23">
        <v>63.7</v>
      </c>
      <c r="H857" s="23">
        <v>83.6</v>
      </c>
      <c r="I857" s="23">
        <v>1.6</v>
      </c>
      <c r="J857" s="23">
        <v>0.8</v>
      </c>
      <c r="K857" s="23">
        <v>1.8</v>
      </c>
      <c r="L857" s="23">
        <v>12.5</v>
      </c>
      <c r="M857" s="23">
        <v>8.1</v>
      </c>
      <c r="N857" s="23">
        <v>13.8</v>
      </c>
      <c r="O857" s="23">
        <v>40.299999999999997</v>
      </c>
      <c r="P857" s="23">
        <v>31.5</v>
      </c>
      <c r="Q857" s="23">
        <v>43.1</v>
      </c>
      <c r="R857" s="23">
        <v>7.8</v>
      </c>
      <c r="S857" s="23">
        <v>12.1</v>
      </c>
      <c r="T857" s="23">
        <v>6.4</v>
      </c>
      <c r="U857" s="23">
        <v>12.5</v>
      </c>
      <c r="V857" s="23">
        <v>12.9</v>
      </c>
      <c r="W857" s="23">
        <v>12.3</v>
      </c>
      <c r="X857" s="23">
        <v>3.1</v>
      </c>
      <c r="Y857" s="23">
        <v>3.2</v>
      </c>
      <c r="Z857" s="23">
        <v>3.1</v>
      </c>
      <c r="AA857" s="23">
        <v>0.4</v>
      </c>
      <c r="AB857" s="23">
        <v>0.8</v>
      </c>
      <c r="AC857" s="23">
        <v>0.3</v>
      </c>
      <c r="AD857" s="23">
        <v>9.9</v>
      </c>
      <c r="AE857" s="23">
        <v>5.6</v>
      </c>
      <c r="AF857" s="23">
        <v>11.3</v>
      </c>
      <c r="AG857" s="23">
        <v>14.4</v>
      </c>
      <c r="AH857" s="23">
        <v>12.1</v>
      </c>
      <c r="AI857" s="23">
        <v>15.1</v>
      </c>
      <c r="AJ857" s="23">
        <v>13.6</v>
      </c>
      <c r="AK857" s="23">
        <v>34.700000000000003</v>
      </c>
      <c r="AL857" s="23">
        <v>6.9</v>
      </c>
      <c r="AM857" s="23">
        <v>6.8</v>
      </c>
      <c r="AN857" s="23">
        <v>11.3</v>
      </c>
      <c r="AO857" s="23">
        <v>5.4</v>
      </c>
      <c r="AP857" s="23">
        <v>2.1</v>
      </c>
      <c r="AQ857" s="23">
        <v>2.4</v>
      </c>
      <c r="AR857" s="23">
        <v>2.1</v>
      </c>
      <c r="AS857" s="23">
        <v>90.1</v>
      </c>
      <c r="AT857" s="23">
        <v>82.3</v>
      </c>
      <c r="AU857" s="23">
        <v>92.6</v>
      </c>
    </row>
    <row r="858" spans="1:47" ht="15" x14ac:dyDescent="0.35">
      <c r="A858" s="13" t="s">
        <v>1974</v>
      </c>
      <c r="B858" s="45" t="s">
        <v>806</v>
      </c>
      <c r="C858" s="23">
        <v>3.7</v>
      </c>
      <c r="D858" s="23">
        <v>2.1</v>
      </c>
      <c r="E858" s="23">
        <v>5.2</v>
      </c>
      <c r="F858" s="23">
        <v>46.3</v>
      </c>
      <c r="G858" s="23">
        <v>31</v>
      </c>
      <c r="H858" s="23">
        <v>60.5</v>
      </c>
      <c r="I858" s="23">
        <v>0.9</v>
      </c>
      <c r="J858" s="23">
        <v>0.7</v>
      </c>
      <c r="K858" s="23">
        <v>1</v>
      </c>
      <c r="L858" s="23">
        <v>2.7</v>
      </c>
      <c r="M858" s="23">
        <v>5.3</v>
      </c>
      <c r="N858" s="23">
        <v>0.3</v>
      </c>
      <c r="O858" s="23">
        <v>30.7</v>
      </c>
      <c r="P858" s="23">
        <v>27.8</v>
      </c>
      <c r="Q858" s="23">
        <v>33.299999999999997</v>
      </c>
      <c r="R858" s="23">
        <v>7.3</v>
      </c>
      <c r="S858" s="23">
        <v>8.9</v>
      </c>
      <c r="T858" s="23">
        <v>5.9</v>
      </c>
      <c r="U858" s="23">
        <v>32</v>
      </c>
      <c r="V858" s="23">
        <v>2.5</v>
      </c>
      <c r="W858" s="23">
        <v>59.2</v>
      </c>
      <c r="X858" s="23">
        <v>1.4</v>
      </c>
      <c r="Y858" s="23">
        <v>0.7</v>
      </c>
      <c r="Z858" s="23">
        <v>2</v>
      </c>
      <c r="AA858" s="23">
        <v>0.2</v>
      </c>
      <c r="AB858" s="23">
        <v>0</v>
      </c>
      <c r="AC858" s="23">
        <v>0.3</v>
      </c>
      <c r="AD858" s="23">
        <v>4.8</v>
      </c>
      <c r="AE858" s="23">
        <v>1.8</v>
      </c>
      <c r="AF858" s="23">
        <v>7.5</v>
      </c>
      <c r="AG858" s="23">
        <v>13.5</v>
      </c>
      <c r="AH858" s="23">
        <v>10.7</v>
      </c>
      <c r="AI858" s="23">
        <v>16</v>
      </c>
      <c r="AJ858" s="23">
        <v>41.9</v>
      </c>
      <c r="AK858" s="23">
        <v>1.1000000000000001</v>
      </c>
      <c r="AL858" s="23">
        <v>79.400000000000006</v>
      </c>
      <c r="AM858" s="23">
        <v>16.2</v>
      </c>
      <c r="AN858" s="23">
        <v>17.100000000000001</v>
      </c>
      <c r="AO858" s="23">
        <v>15.4</v>
      </c>
      <c r="AP858" s="23">
        <v>1</v>
      </c>
      <c r="AQ858" s="23">
        <v>0</v>
      </c>
      <c r="AR858" s="23">
        <v>2</v>
      </c>
      <c r="AS858" s="23">
        <v>79</v>
      </c>
      <c r="AT858" s="23">
        <v>72.2</v>
      </c>
      <c r="AU858" s="23">
        <v>85.3</v>
      </c>
    </row>
    <row r="859" spans="1:47" ht="15" x14ac:dyDescent="0.35">
      <c r="A859" s="13" t="s">
        <v>1975</v>
      </c>
      <c r="B859" s="45" t="s">
        <v>807</v>
      </c>
      <c r="C859" s="23">
        <v>17.5</v>
      </c>
      <c r="D859" s="23">
        <v>15.8</v>
      </c>
      <c r="E859" s="23">
        <v>20.5</v>
      </c>
      <c r="F859" s="23">
        <v>65.5</v>
      </c>
      <c r="G859" s="23">
        <v>54.3</v>
      </c>
      <c r="H859" s="23">
        <v>84.4</v>
      </c>
      <c r="I859" s="23">
        <v>1</v>
      </c>
      <c r="J859" s="23">
        <v>1</v>
      </c>
      <c r="K859" s="23">
        <v>1</v>
      </c>
      <c r="L859" s="23">
        <v>5.8</v>
      </c>
      <c r="M859" s="23">
        <v>5.5</v>
      </c>
      <c r="N859" s="23">
        <v>6.2</v>
      </c>
      <c r="O859" s="23">
        <v>42.6</v>
      </c>
      <c r="P859" s="23">
        <v>43.1</v>
      </c>
      <c r="Q859" s="23">
        <v>41.8</v>
      </c>
      <c r="R859" s="23">
        <v>10.9</v>
      </c>
      <c r="S859" s="23">
        <v>11</v>
      </c>
      <c r="T859" s="23">
        <v>10.8</v>
      </c>
      <c r="U859" s="23">
        <v>14</v>
      </c>
      <c r="V859" s="23">
        <v>5</v>
      </c>
      <c r="W859" s="23">
        <v>29</v>
      </c>
      <c r="X859" s="23">
        <v>1.4</v>
      </c>
      <c r="Y859" s="23">
        <v>0.7</v>
      </c>
      <c r="Z859" s="23">
        <v>2.5</v>
      </c>
      <c r="AA859" s="23">
        <v>0.1</v>
      </c>
      <c r="AB859" s="23">
        <v>0</v>
      </c>
      <c r="AC859" s="23">
        <v>0.1</v>
      </c>
      <c r="AD859" s="23">
        <v>15.8</v>
      </c>
      <c r="AE859" s="23">
        <v>2.7</v>
      </c>
      <c r="AF859" s="23">
        <v>37.9</v>
      </c>
      <c r="AG859" s="23">
        <v>13.1</v>
      </c>
      <c r="AH859" s="23">
        <v>11.7</v>
      </c>
      <c r="AI859" s="23">
        <v>15.6</v>
      </c>
      <c r="AJ859" s="23">
        <v>23.4</v>
      </c>
      <c r="AK859" s="23">
        <v>0.8</v>
      </c>
      <c r="AL859" s="23">
        <v>61.3</v>
      </c>
      <c r="AM859" s="23">
        <v>8.6999999999999993</v>
      </c>
      <c r="AN859" s="23">
        <v>10.5</v>
      </c>
      <c r="AO859" s="23">
        <v>5.6</v>
      </c>
      <c r="AP859" s="23">
        <v>1</v>
      </c>
      <c r="AQ859" s="23">
        <v>0.5</v>
      </c>
      <c r="AR859" s="23">
        <v>1.8</v>
      </c>
      <c r="AS859" s="23">
        <v>89.5</v>
      </c>
      <c r="AT859" s="23">
        <v>86.5</v>
      </c>
      <c r="AU859" s="23">
        <v>94.7</v>
      </c>
    </row>
    <row r="860" spans="1:47" ht="15" x14ac:dyDescent="0.35">
      <c r="A860" s="13" t="s">
        <v>1976</v>
      </c>
      <c r="B860" s="45" t="s">
        <v>808</v>
      </c>
      <c r="C860" s="23">
        <v>19</v>
      </c>
      <c r="D860" s="23">
        <v>17.100000000000001</v>
      </c>
      <c r="E860" s="23">
        <v>19.399999999999999</v>
      </c>
      <c r="F860" s="23">
        <v>77.3</v>
      </c>
      <c r="G860" s="23">
        <v>53</v>
      </c>
      <c r="H860" s="23">
        <v>82.6</v>
      </c>
      <c r="I860" s="23">
        <v>1</v>
      </c>
      <c r="J860" s="23">
        <v>0.4</v>
      </c>
      <c r="K860" s="23">
        <v>1.1000000000000001</v>
      </c>
      <c r="L860" s="23">
        <v>16.100000000000001</v>
      </c>
      <c r="M860" s="23">
        <v>1.3</v>
      </c>
      <c r="N860" s="23">
        <v>19.3</v>
      </c>
      <c r="O860" s="23">
        <v>56.9</v>
      </c>
      <c r="P860" s="23">
        <v>37.200000000000003</v>
      </c>
      <c r="Q860" s="23">
        <v>61.2</v>
      </c>
      <c r="R860" s="23">
        <v>17.7</v>
      </c>
      <c r="S860" s="23">
        <v>17.5</v>
      </c>
      <c r="T860" s="23">
        <v>17.8</v>
      </c>
      <c r="U860" s="23">
        <v>11</v>
      </c>
      <c r="V860" s="23">
        <v>2.1</v>
      </c>
      <c r="W860" s="23">
        <v>12.9</v>
      </c>
      <c r="X860" s="23">
        <v>2.1</v>
      </c>
      <c r="Y860" s="23">
        <v>1.7</v>
      </c>
      <c r="Z860" s="23">
        <v>2.1</v>
      </c>
      <c r="AA860" s="23">
        <v>0.5</v>
      </c>
      <c r="AB860" s="23">
        <v>1.3</v>
      </c>
      <c r="AC860" s="23">
        <v>0.4</v>
      </c>
      <c r="AD860" s="23">
        <v>45.2</v>
      </c>
      <c r="AE860" s="23">
        <v>6.4</v>
      </c>
      <c r="AF860" s="23">
        <v>53.6</v>
      </c>
      <c r="AG860" s="23">
        <v>23.1</v>
      </c>
      <c r="AH860" s="23">
        <v>11.5</v>
      </c>
      <c r="AI860" s="23">
        <v>25.6</v>
      </c>
      <c r="AJ860" s="23">
        <v>53.8</v>
      </c>
      <c r="AK860" s="23">
        <v>1.3</v>
      </c>
      <c r="AL860" s="23">
        <v>65.3</v>
      </c>
      <c r="AM860" s="23">
        <v>6.7</v>
      </c>
      <c r="AN860" s="23">
        <v>9</v>
      </c>
      <c r="AO860" s="23">
        <v>6.2</v>
      </c>
      <c r="AP860" s="23">
        <v>0.8</v>
      </c>
      <c r="AQ860" s="23">
        <v>0</v>
      </c>
      <c r="AR860" s="23">
        <v>0.9</v>
      </c>
      <c r="AS860" s="23">
        <v>95.1</v>
      </c>
      <c r="AT860" s="23">
        <v>85.5</v>
      </c>
      <c r="AU860" s="23">
        <v>97.2</v>
      </c>
    </row>
    <row r="861" spans="1:47" ht="15" x14ac:dyDescent="0.35">
      <c r="A861" s="13" t="s">
        <v>1977</v>
      </c>
      <c r="B861" s="45" t="s">
        <v>809</v>
      </c>
      <c r="C861" s="23">
        <v>16.3</v>
      </c>
      <c r="D861" s="23">
        <v>9.6</v>
      </c>
      <c r="E861" s="23">
        <v>18.7</v>
      </c>
      <c r="F861" s="23">
        <v>77.099999999999994</v>
      </c>
      <c r="G861" s="23">
        <v>58</v>
      </c>
      <c r="H861" s="23">
        <v>84.1</v>
      </c>
      <c r="I861" s="23">
        <v>1</v>
      </c>
      <c r="J861" s="23">
        <v>0</v>
      </c>
      <c r="K861" s="23">
        <v>1.4</v>
      </c>
      <c r="L861" s="23">
        <v>3.4</v>
      </c>
      <c r="M861" s="23">
        <v>0.6</v>
      </c>
      <c r="N861" s="23">
        <v>4.4000000000000004</v>
      </c>
      <c r="O861" s="23">
        <v>28.5</v>
      </c>
      <c r="P861" s="23">
        <v>21</v>
      </c>
      <c r="Q861" s="23">
        <v>31.2</v>
      </c>
      <c r="R861" s="23">
        <v>8.3000000000000007</v>
      </c>
      <c r="S861" s="23">
        <v>6.4</v>
      </c>
      <c r="T861" s="23">
        <v>9</v>
      </c>
      <c r="U861" s="23">
        <v>3.1</v>
      </c>
      <c r="V861" s="23">
        <v>0.6</v>
      </c>
      <c r="W861" s="23">
        <v>3.9</v>
      </c>
      <c r="X861" s="23">
        <v>5.0999999999999996</v>
      </c>
      <c r="Y861" s="23">
        <v>0.6</v>
      </c>
      <c r="Z861" s="23">
        <v>6.7</v>
      </c>
      <c r="AA861" s="23">
        <v>0.5</v>
      </c>
      <c r="AB861" s="23">
        <v>0.6</v>
      </c>
      <c r="AC861" s="23">
        <v>0.5</v>
      </c>
      <c r="AD861" s="23">
        <v>4.2</v>
      </c>
      <c r="AE861" s="23">
        <v>0.6</v>
      </c>
      <c r="AF861" s="23">
        <v>5.5</v>
      </c>
      <c r="AG861" s="23">
        <v>14.1</v>
      </c>
      <c r="AH861" s="23">
        <v>7</v>
      </c>
      <c r="AI861" s="23">
        <v>16.600000000000001</v>
      </c>
      <c r="AJ861" s="23">
        <v>16.3</v>
      </c>
      <c r="AK861" s="23">
        <v>0</v>
      </c>
      <c r="AL861" s="23">
        <v>22.2</v>
      </c>
      <c r="AM861" s="23">
        <v>12.5</v>
      </c>
      <c r="AN861" s="23">
        <v>14</v>
      </c>
      <c r="AO861" s="23">
        <v>12</v>
      </c>
      <c r="AP861" s="23">
        <v>5.0999999999999996</v>
      </c>
      <c r="AQ861" s="23">
        <v>1.3</v>
      </c>
      <c r="AR861" s="23">
        <v>6.5</v>
      </c>
      <c r="AS861" s="23">
        <v>90.8</v>
      </c>
      <c r="AT861" s="23">
        <v>82.8</v>
      </c>
      <c r="AU861" s="23">
        <v>93.8</v>
      </c>
    </row>
    <row r="862" spans="1:47" ht="15" x14ac:dyDescent="0.35">
      <c r="A862" s="13" t="s">
        <v>1978</v>
      </c>
      <c r="B862" s="45" t="s">
        <v>810</v>
      </c>
      <c r="C862" s="23">
        <v>13.6</v>
      </c>
      <c r="D862" s="23">
        <v>15.3</v>
      </c>
      <c r="E862" s="23">
        <v>11.6</v>
      </c>
      <c r="F862" s="23">
        <v>73.2</v>
      </c>
      <c r="G862" s="23">
        <v>62.2</v>
      </c>
      <c r="H862" s="23">
        <v>85.6</v>
      </c>
      <c r="I862" s="23">
        <v>2.5</v>
      </c>
      <c r="J862" s="23">
        <v>2.2999999999999998</v>
      </c>
      <c r="K862" s="23">
        <v>2.8</v>
      </c>
      <c r="L862" s="23">
        <v>3.8</v>
      </c>
      <c r="M862" s="23">
        <v>0.9</v>
      </c>
      <c r="N862" s="23">
        <v>7.1</v>
      </c>
      <c r="O862" s="23">
        <v>46</v>
      </c>
      <c r="P862" s="23">
        <v>51</v>
      </c>
      <c r="Q862" s="23">
        <v>40.200000000000003</v>
      </c>
      <c r="R862" s="23">
        <v>13.7</v>
      </c>
      <c r="S862" s="23">
        <v>15.1</v>
      </c>
      <c r="T862" s="23">
        <v>12.1</v>
      </c>
      <c r="U862" s="23">
        <v>7.2</v>
      </c>
      <c r="V862" s="23">
        <v>2.9</v>
      </c>
      <c r="W862" s="23">
        <v>12.2</v>
      </c>
      <c r="X862" s="23">
        <v>4.8</v>
      </c>
      <c r="Y862" s="23">
        <v>3.3</v>
      </c>
      <c r="Z862" s="23">
        <v>6.6</v>
      </c>
      <c r="AA862" s="23">
        <v>1.2</v>
      </c>
      <c r="AB862" s="23">
        <v>1.6</v>
      </c>
      <c r="AC862" s="23">
        <v>0.8</v>
      </c>
      <c r="AD862" s="23">
        <v>14.4</v>
      </c>
      <c r="AE862" s="23">
        <v>2.6</v>
      </c>
      <c r="AF862" s="23">
        <v>27.7</v>
      </c>
      <c r="AG862" s="23">
        <v>14.7</v>
      </c>
      <c r="AH862" s="23">
        <v>12.9</v>
      </c>
      <c r="AI862" s="23">
        <v>16.7</v>
      </c>
      <c r="AJ862" s="23">
        <v>37.4</v>
      </c>
      <c r="AK862" s="23">
        <v>2.4</v>
      </c>
      <c r="AL862" s="23">
        <v>77.099999999999994</v>
      </c>
      <c r="AM862" s="23">
        <v>10.4</v>
      </c>
      <c r="AN862" s="23">
        <v>12.7</v>
      </c>
      <c r="AO862" s="23">
        <v>7.8</v>
      </c>
      <c r="AP862" s="23">
        <v>2.2000000000000002</v>
      </c>
      <c r="AQ862" s="23">
        <v>1</v>
      </c>
      <c r="AR862" s="23">
        <v>3.6</v>
      </c>
      <c r="AS862" s="23">
        <v>96.1</v>
      </c>
      <c r="AT862" s="23">
        <v>94.4</v>
      </c>
      <c r="AU862" s="23">
        <v>98.1</v>
      </c>
    </row>
    <row r="863" spans="1:47" ht="15" x14ac:dyDescent="0.35">
      <c r="A863" s="13" t="s">
        <v>1979</v>
      </c>
      <c r="B863" s="45" t="s">
        <v>811</v>
      </c>
      <c r="C863" s="23">
        <v>13.7</v>
      </c>
      <c r="D863" s="23">
        <v>10.8</v>
      </c>
      <c r="E863" s="23">
        <v>18.399999999999999</v>
      </c>
      <c r="F863" s="23">
        <v>64.400000000000006</v>
      </c>
      <c r="G863" s="23">
        <v>49.8</v>
      </c>
      <c r="H863" s="23">
        <v>87.6</v>
      </c>
      <c r="I863" s="23">
        <v>1.2</v>
      </c>
      <c r="J863" s="23">
        <v>1.3</v>
      </c>
      <c r="K863" s="23">
        <v>1</v>
      </c>
      <c r="L863" s="23">
        <v>3.9</v>
      </c>
      <c r="M863" s="23">
        <v>3.7</v>
      </c>
      <c r="N863" s="23">
        <v>4.2</v>
      </c>
      <c r="O863" s="23">
        <v>34.799999999999997</v>
      </c>
      <c r="P863" s="23">
        <v>32.5</v>
      </c>
      <c r="Q863" s="23">
        <v>38.5</v>
      </c>
      <c r="R863" s="23">
        <v>4.9000000000000004</v>
      </c>
      <c r="S863" s="23">
        <v>5.3</v>
      </c>
      <c r="T863" s="23">
        <v>4.2</v>
      </c>
      <c r="U863" s="23">
        <v>7.1</v>
      </c>
      <c r="V863" s="23">
        <v>1.8</v>
      </c>
      <c r="W863" s="23">
        <v>15.5</v>
      </c>
      <c r="X863" s="23">
        <v>2.8</v>
      </c>
      <c r="Y863" s="23">
        <v>2.1</v>
      </c>
      <c r="Z863" s="23">
        <v>3.8</v>
      </c>
      <c r="AA863" s="23">
        <v>0.6</v>
      </c>
      <c r="AB863" s="23">
        <v>0.3</v>
      </c>
      <c r="AC863" s="23">
        <v>1.2</v>
      </c>
      <c r="AD863" s="23">
        <v>7.4</v>
      </c>
      <c r="AE863" s="23">
        <v>0.5</v>
      </c>
      <c r="AF863" s="23">
        <v>18.2</v>
      </c>
      <c r="AG863" s="23">
        <v>12.9</v>
      </c>
      <c r="AH863" s="23">
        <v>12.1</v>
      </c>
      <c r="AI863" s="23">
        <v>14.2</v>
      </c>
      <c r="AJ863" s="23">
        <v>10.8</v>
      </c>
      <c r="AK863" s="23">
        <v>0.2</v>
      </c>
      <c r="AL863" s="23">
        <v>27.7</v>
      </c>
      <c r="AM863" s="23">
        <v>13.3</v>
      </c>
      <c r="AN863" s="23">
        <v>15</v>
      </c>
      <c r="AO863" s="23">
        <v>10.6</v>
      </c>
      <c r="AP863" s="23">
        <v>1.1000000000000001</v>
      </c>
      <c r="AQ863" s="23">
        <v>0.8</v>
      </c>
      <c r="AR863" s="23">
        <v>1.5</v>
      </c>
      <c r="AS863" s="23">
        <v>87.8</v>
      </c>
      <c r="AT863" s="23">
        <v>85.1</v>
      </c>
      <c r="AU863" s="23">
        <v>92.1</v>
      </c>
    </row>
    <row r="864" spans="1:47" ht="15" x14ac:dyDescent="0.35">
      <c r="A864" s="13" t="s">
        <v>1980</v>
      </c>
      <c r="B864" s="45" t="s">
        <v>812</v>
      </c>
      <c r="C864" s="23">
        <v>10.199999999999999</v>
      </c>
      <c r="D864" s="23">
        <v>6.3</v>
      </c>
      <c r="E864" s="23">
        <v>11.6</v>
      </c>
      <c r="F864" s="23">
        <v>75.900000000000006</v>
      </c>
      <c r="G864" s="23">
        <v>47.3</v>
      </c>
      <c r="H864" s="23">
        <v>85.7</v>
      </c>
      <c r="I864" s="23">
        <v>1.4</v>
      </c>
      <c r="J864" s="23">
        <v>1.3</v>
      </c>
      <c r="K864" s="23">
        <v>1.4</v>
      </c>
      <c r="L864" s="23">
        <v>4.3</v>
      </c>
      <c r="M864" s="23">
        <v>0.8</v>
      </c>
      <c r="N864" s="23">
        <v>5.4</v>
      </c>
      <c r="O864" s="23">
        <v>29.1</v>
      </c>
      <c r="P864" s="23">
        <v>30.1</v>
      </c>
      <c r="Q864" s="23">
        <v>28.8</v>
      </c>
      <c r="R864" s="23">
        <v>6.1</v>
      </c>
      <c r="S864" s="23">
        <v>7.1</v>
      </c>
      <c r="T864" s="23">
        <v>5.7</v>
      </c>
      <c r="U864" s="23">
        <v>10.199999999999999</v>
      </c>
      <c r="V864" s="23">
        <v>1.3</v>
      </c>
      <c r="W864" s="23">
        <v>13.3</v>
      </c>
      <c r="X864" s="23">
        <v>4.0999999999999996</v>
      </c>
      <c r="Y864" s="23">
        <v>2.1</v>
      </c>
      <c r="Z864" s="23">
        <v>4.7</v>
      </c>
      <c r="AA864" s="23">
        <v>0.5</v>
      </c>
      <c r="AB864" s="23">
        <v>0.4</v>
      </c>
      <c r="AC864" s="23">
        <v>0.6</v>
      </c>
      <c r="AD864" s="23">
        <v>9.1</v>
      </c>
      <c r="AE864" s="23">
        <v>0.4</v>
      </c>
      <c r="AF864" s="23">
        <v>12</v>
      </c>
      <c r="AG864" s="23">
        <v>16.2</v>
      </c>
      <c r="AH864" s="23">
        <v>14.6</v>
      </c>
      <c r="AI864" s="23">
        <v>16.7</v>
      </c>
      <c r="AJ864" s="23">
        <v>42.6</v>
      </c>
      <c r="AK864" s="23">
        <v>0</v>
      </c>
      <c r="AL864" s="23">
        <v>57.2</v>
      </c>
      <c r="AM864" s="23">
        <v>13.1</v>
      </c>
      <c r="AN864" s="23">
        <v>13.8</v>
      </c>
      <c r="AO864" s="23">
        <v>12.9</v>
      </c>
      <c r="AP864" s="23">
        <v>2.1</v>
      </c>
      <c r="AQ864" s="23">
        <v>0</v>
      </c>
      <c r="AR864" s="23">
        <v>2.9</v>
      </c>
      <c r="AS864" s="23">
        <v>87.5</v>
      </c>
      <c r="AT864" s="23">
        <v>78.2</v>
      </c>
      <c r="AU864" s="23">
        <v>90.7</v>
      </c>
    </row>
    <row r="865" spans="1:47" ht="15" x14ac:dyDescent="0.35">
      <c r="A865" s="13" t="s">
        <v>1981</v>
      </c>
      <c r="B865" s="45" t="s">
        <v>813</v>
      </c>
      <c r="C865" s="23">
        <v>20.6</v>
      </c>
      <c r="D865" s="23">
        <v>16.8</v>
      </c>
      <c r="E865" s="23">
        <v>22.5</v>
      </c>
      <c r="F865" s="23">
        <v>78.5</v>
      </c>
      <c r="G865" s="23">
        <v>57.7</v>
      </c>
      <c r="H865" s="23">
        <v>88.4</v>
      </c>
      <c r="I865" s="23">
        <v>1.1000000000000001</v>
      </c>
      <c r="J865" s="23">
        <v>1.5</v>
      </c>
      <c r="K865" s="23">
        <v>0.9</v>
      </c>
      <c r="L865" s="23">
        <v>3.2</v>
      </c>
      <c r="M865" s="23">
        <v>2.2000000000000002</v>
      </c>
      <c r="N865" s="23">
        <v>3.6</v>
      </c>
      <c r="O865" s="23">
        <v>51.3</v>
      </c>
      <c r="P865" s="23">
        <v>50.4</v>
      </c>
      <c r="Q865" s="23">
        <v>51.8</v>
      </c>
      <c r="R865" s="23">
        <v>9.3000000000000007</v>
      </c>
      <c r="S865" s="23">
        <v>12.8</v>
      </c>
      <c r="T865" s="23">
        <v>7.6</v>
      </c>
      <c r="U865" s="23">
        <v>23</v>
      </c>
      <c r="V865" s="23">
        <v>0.7</v>
      </c>
      <c r="W865" s="23">
        <v>33.5</v>
      </c>
      <c r="X865" s="23">
        <v>3</v>
      </c>
      <c r="Y865" s="23">
        <v>0.7</v>
      </c>
      <c r="Z865" s="23">
        <v>4.0999999999999996</v>
      </c>
      <c r="AA865" s="23">
        <v>0.4</v>
      </c>
      <c r="AB865" s="23">
        <v>0</v>
      </c>
      <c r="AC865" s="23">
        <v>0.5</v>
      </c>
      <c r="AD865" s="23">
        <v>16.8</v>
      </c>
      <c r="AE865" s="23">
        <v>0</v>
      </c>
      <c r="AF865" s="23">
        <v>24.7</v>
      </c>
      <c r="AG865" s="23">
        <v>17</v>
      </c>
      <c r="AH865" s="23">
        <v>9.1</v>
      </c>
      <c r="AI865" s="23">
        <v>20.7</v>
      </c>
      <c r="AJ865" s="23">
        <v>22.7</v>
      </c>
      <c r="AK865" s="23">
        <v>0</v>
      </c>
      <c r="AL865" s="23">
        <v>33.5</v>
      </c>
      <c r="AM865" s="23">
        <v>8.6</v>
      </c>
      <c r="AN865" s="23">
        <v>11.3</v>
      </c>
      <c r="AO865" s="23">
        <v>7.3</v>
      </c>
      <c r="AP865" s="23">
        <v>1.3</v>
      </c>
      <c r="AQ865" s="23">
        <v>0.7</v>
      </c>
      <c r="AR865" s="23">
        <v>1.6</v>
      </c>
      <c r="AS865" s="23">
        <v>89.9</v>
      </c>
      <c r="AT865" s="23">
        <v>83.2</v>
      </c>
      <c r="AU865" s="23">
        <v>93.1</v>
      </c>
    </row>
    <row r="866" spans="1:47" ht="15" x14ac:dyDescent="0.35">
      <c r="A866" s="13" t="s">
        <v>1982</v>
      </c>
      <c r="B866" s="45" t="s">
        <v>814</v>
      </c>
      <c r="C866" s="23">
        <v>27.5</v>
      </c>
      <c r="D866" s="23">
        <v>16.8</v>
      </c>
      <c r="E866" s="23">
        <v>29.3</v>
      </c>
      <c r="F866" s="23">
        <v>83.7</v>
      </c>
      <c r="G866" s="23">
        <v>52.7</v>
      </c>
      <c r="H866" s="23">
        <v>89</v>
      </c>
      <c r="I866" s="23">
        <v>0.4</v>
      </c>
      <c r="J866" s="23">
        <v>1.3</v>
      </c>
      <c r="K866" s="23">
        <v>0.3</v>
      </c>
      <c r="L866" s="23">
        <v>6.8</v>
      </c>
      <c r="M866" s="23">
        <v>7.5</v>
      </c>
      <c r="N866" s="23">
        <v>6.7</v>
      </c>
      <c r="O866" s="23">
        <v>48.5</v>
      </c>
      <c r="P866" s="23">
        <v>32.700000000000003</v>
      </c>
      <c r="Q866" s="23">
        <v>51.2</v>
      </c>
      <c r="R866" s="23">
        <v>4.4000000000000004</v>
      </c>
      <c r="S866" s="23">
        <v>8</v>
      </c>
      <c r="T866" s="23">
        <v>3.8</v>
      </c>
      <c r="U866" s="23">
        <v>13.4</v>
      </c>
      <c r="V866" s="23">
        <v>7.1</v>
      </c>
      <c r="W866" s="23">
        <v>14.5</v>
      </c>
      <c r="X866" s="23">
        <v>3.2</v>
      </c>
      <c r="Y866" s="23">
        <v>0.4</v>
      </c>
      <c r="Z866" s="23">
        <v>3.7</v>
      </c>
      <c r="AA866" s="23">
        <v>2</v>
      </c>
      <c r="AB866" s="23">
        <v>1.3</v>
      </c>
      <c r="AC866" s="23">
        <v>2.1</v>
      </c>
      <c r="AD866" s="23">
        <v>8.5</v>
      </c>
      <c r="AE866" s="23">
        <v>2.2000000000000002</v>
      </c>
      <c r="AF866" s="23">
        <v>9.5</v>
      </c>
      <c r="AG866" s="23">
        <v>7.4</v>
      </c>
      <c r="AH866" s="23">
        <v>4.4000000000000004</v>
      </c>
      <c r="AI866" s="23">
        <v>7.9</v>
      </c>
      <c r="AJ866" s="23">
        <v>27.5</v>
      </c>
      <c r="AK866" s="23">
        <v>1.3</v>
      </c>
      <c r="AL866" s="23">
        <v>31.9</v>
      </c>
      <c r="AM866" s="23">
        <v>7.2</v>
      </c>
      <c r="AN866" s="23">
        <v>8.8000000000000007</v>
      </c>
      <c r="AO866" s="23">
        <v>6.9</v>
      </c>
      <c r="AP866" s="23">
        <v>1.3</v>
      </c>
      <c r="AQ866" s="23">
        <v>1.8</v>
      </c>
      <c r="AR866" s="23">
        <v>1.3</v>
      </c>
      <c r="AS866" s="23">
        <v>93.6</v>
      </c>
      <c r="AT866" s="23">
        <v>80.5</v>
      </c>
      <c r="AU866" s="23">
        <v>95.8</v>
      </c>
    </row>
    <row r="867" spans="1:47" ht="15" x14ac:dyDescent="0.35">
      <c r="A867" s="13" t="s">
        <v>1983</v>
      </c>
      <c r="B867" s="45" t="s">
        <v>815</v>
      </c>
      <c r="C867" s="23">
        <v>18.399999999999999</v>
      </c>
      <c r="D867" s="23">
        <v>12.1</v>
      </c>
      <c r="E867" s="23">
        <v>25</v>
      </c>
      <c r="F867" s="23">
        <v>66.099999999999994</v>
      </c>
      <c r="G867" s="23">
        <v>53.4</v>
      </c>
      <c r="H867" s="23">
        <v>79.2</v>
      </c>
      <c r="I867" s="23">
        <v>2.5</v>
      </c>
      <c r="J867" s="23">
        <v>1.7</v>
      </c>
      <c r="K867" s="23">
        <v>3.2</v>
      </c>
      <c r="L867" s="23">
        <v>5.8</v>
      </c>
      <c r="M867" s="23">
        <v>3.9</v>
      </c>
      <c r="N867" s="23">
        <v>7.9</v>
      </c>
      <c r="O867" s="23">
        <v>34.1</v>
      </c>
      <c r="P867" s="23">
        <v>33.1</v>
      </c>
      <c r="Q867" s="23">
        <v>35.1</v>
      </c>
      <c r="R867" s="23">
        <v>9.6999999999999993</v>
      </c>
      <c r="S867" s="23">
        <v>10.8</v>
      </c>
      <c r="T867" s="23">
        <v>8.5</v>
      </c>
      <c r="U867" s="23">
        <v>11.4</v>
      </c>
      <c r="V867" s="23">
        <v>1.7</v>
      </c>
      <c r="W867" s="23">
        <v>21.5</v>
      </c>
      <c r="X867" s="23">
        <v>4.7</v>
      </c>
      <c r="Y867" s="23">
        <v>2.8</v>
      </c>
      <c r="Z867" s="23">
        <v>6.7</v>
      </c>
      <c r="AA867" s="23">
        <v>2.6</v>
      </c>
      <c r="AB867" s="23">
        <v>4.0999999999999996</v>
      </c>
      <c r="AC867" s="23">
        <v>1.1000000000000001</v>
      </c>
      <c r="AD867" s="23">
        <v>6.1</v>
      </c>
      <c r="AE867" s="23">
        <v>1.6</v>
      </c>
      <c r="AF867" s="23">
        <v>10.8</v>
      </c>
      <c r="AG867" s="23">
        <v>19.600000000000001</v>
      </c>
      <c r="AH867" s="23">
        <v>14.7</v>
      </c>
      <c r="AI867" s="23">
        <v>24.6</v>
      </c>
      <c r="AJ867" s="23">
        <v>12.7</v>
      </c>
      <c r="AK867" s="23">
        <v>1.7</v>
      </c>
      <c r="AL867" s="23">
        <v>24.1</v>
      </c>
      <c r="AM867" s="23">
        <v>17</v>
      </c>
      <c r="AN867" s="23">
        <v>15.9</v>
      </c>
      <c r="AO867" s="23">
        <v>18.2</v>
      </c>
      <c r="AP867" s="23">
        <v>2.1</v>
      </c>
      <c r="AQ867" s="23">
        <v>1.6</v>
      </c>
      <c r="AR867" s="23">
        <v>2.5</v>
      </c>
      <c r="AS867" s="23">
        <v>83.8</v>
      </c>
      <c r="AT867" s="23">
        <v>85.6</v>
      </c>
      <c r="AU867" s="23">
        <v>81.900000000000006</v>
      </c>
    </row>
    <row r="868" spans="1:47" ht="15" x14ac:dyDescent="0.35">
      <c r="A868" s="13" t="s">
        <v>1984</v>
      </c>
      <c r="B868" s="45" t="s">
        <v>41</v>
      </c>
      <c r="C868" s="23">
        <v>14.7</v>
      </c>
      <c r="D868" s="23">
        <v>13.9</v>
      </c>
      <c r="E868" s="23">
        <v>15.5</v>
      </c>
      <c r="F868" s="23">
        <v>69</v>
      </c>
      <c r="G868" s="23">
        <v>58.2</v>
      </c>
      <c r="H868" s="23">
        <v>81.2</v>
      </c>
      <c r="I868" s="23">
        <v>1.1000000000000001</v>
      </c>
      <c r="J868" s="23">
        <v>1.4</v>
      </c>
      <c r="K868" s="23">
        <v>0.9</v>
      </c>
      <c r="L868" s="23">
        <v>5.6</v>
      </c>
      <c r="M868" s="23">
        <v>3.5</v>
      </c>
      <c r="N868" s="23">
        <v>8</v>
      </c>
      <c r="O868" s="23">
        <v>45.1</v>
      </c>
      <c r="P868" s="23">
        <v>52.7</v>
      </c>
      <c r="Q868" s="23">
        <v>36.4</v>
      </c>
      <c r="R868" s="23">
        <v>15.7</v>
      </c>
      <c r="S868" s="23">
        <v>16.600000000000001</v>
      </c>
      <c r="T868" s="23">
        <v>14.6</v>
      </c>
      <c r="U868" s="23">
        <v>7.8</v>
      </c>
      <c r="V868" s="23">
        <v>3</v>
      </c>
      <c r="W868" s="23">
        <v>13.2</v>
      </c>
      <c r="X868" s="23">
        <v>2.5</v>
      </c>
      <c r="Y868" s="23">
        <v>1.6</v>
      </c>
      <c r="Z868" s="23">
        <v>3.7</v>
      </c>
      <c r="AA868" s="23">
        <v>0.7</v>
      </c>
      <c r="AB868" s="23">
        <v>0.9</v>
      </c>
      <c r="AC868" s="23">
        <v>0.6</v>
      </c>
      <c r="AD868" s="23">
        <v>16.8</v>
      </c>
      <c r="AE868" s="23">
        <v>3.4</v>
      </c>
      <c r="AF868" s="23">
        <v>32</v>
      </c>
      <c r="AG868" s="23">
        <v>15.6</v>
      </c>
      <c r="AH868" s="23">
        <v>15.3</v>
      </c>
      <c r="AI868" s="23">
        <v>16.100000000000001</v>
      </c>
      <c r="AJ868" s="23">
        <v>29.3</v>
      </c>
      <c r="AK868" s="23">
        <v>1.6</v>
      </c>
      <c r="AL868" s="23">
        <v>60.6</v>
      </c>
      <c r="AM868" s="23">
        <v>7.9</v>
      </c>
      <c r="AN868" s="23">
        <v>8.8000000000000007</v>
      </c>
      <c r="AO868" s="23">
        <v>6.9</v>
      </c>
      <c r="AP868" s="23">
        <v>0.8</v>
      </c>
      <c r="AQ868" s="23">
        <v>0.3</v>
      </c>
      <c r="AR868" s="23">
        <v>1.4</v>
      </c>
      <c r="AS868" s="23">
        <v>93.2</v>
      </c>
      <c r="AT868" s="23">
        <v>89.8</v>
      </c>
      <c r="AU868" s="23">
        <v>97</v>
      </c>
    </row>
    <row r="869" spans="1:47" ht="15" x14ac:dyDescent="0.35">
      <c r="A869" s="13" t="s">
        <v>1985</v>
      </c>
      <c r="B869" s="45" t="s">
        <v>816</v>
      </c>
      <c r="C869" s="23">
        <v>14.3</v>
      </c>
      <c r="D869" s="23">
        <v>11.3</v>
      </c>
      <c r="E869" s="23">
        <v>15.2</v>
      </c>
      <c r="F869" s="23">
        <v>78.8</v>
      </c>
      <c r="G869" s="23">
        <v>56.9</v>
      </c>
      <c r="H869" s="23">
        <v>85.5</v>
      </c>
      <c r="I869" s="23">
        <v>7.6</v>
      </c>
      <c r="J869" s="23">
        <v>2.9</v>
      </c>
      <c r="K869" s="23">
        <v>9</v>
      </c>
      <c r="L869" s="23">
        <v>1</v>
      </c>
      <c r="M869" s="23">
        <v>2</v>
      </c>
      <c r="N869" s="23">
        <v>0.8</v>
      </c>
      <c r="O869" s="23">
        <v>29</v>
      </c>
      <c r="P869" s="23">
        <v>31.4</v>
      </c>
      <c r="Q869" s="23">
        <v>28.3</v>
      </c>
      <c r="R869" s="23">
        <v>5.9</v>
      </c>
      <c r="S869" s="23">
        <v>10.3</v>
      </c>
      <c r="T869" s="23">
        <v>4.5</v>
      </c>
      <c r="U869" s="23">
        <v>3.7</v>
      </c>
      <c r="V869" s="23">
        <v>2.9</v>
      </c>
      <c r="W869" s="23">
        <v>3.9</v>
      </c>
      <c r="X869" s="23">
        <v>5</v>
      </c>
      <c r="Y869" s="23">
        <v>2.9</v>
      </c>
      <c r="Z869" s="23">
        <v>5.6</v>
      </c>
      <c r="AA869" s="23">
        <v>1.3</v>
      </c>
      <c r="AB869" s="23">
        <v>1</v>
      </c>
      <c r="AC869" s="23">
        <v>1.4</v>
      </c>
      <c r="AD869" s="23">
        <v>5.5</v>
      </c>
      <c r="AE869" s="23">
        <v>1</v>
      </c>
      <c r="AF869" s="23">
        <v>6.9</v>
      </c>
      <c r="AG869" s="23">
        <v>11.3</v>
      </c>
      <c r="AH869" s="23">
        <v>10.3</v>
      </c>
      <c r="AI869" s="23">
        <v>11.6</v>
      </c>
      <c r="AJ869" s="23">
        <v>38.700000000000003</v>
      </c>
      <c r="AK869" s="23">
        <v>2</v>
      </c>
      <c r="AL869" s="23">
        <v>50</v>
      </c>
      <c r="AM869" s="23">
        <v>11.9</v>
      </c>
      <c r="AN869" s="23">
        <v>10.8</v>
      </c>
      <c r="AO869" s="23">
        <v>12.2</v>
      </c>
      <c r="AP869" s="23">
        <v>2.2000000000000002</v>
      </c>
      <c r="AQ869" s="23">
        <v>2</v>
      </c>
      <c r="AR869" s="23">
        <v>2.2999999999999998</v>
      </c>
      <c r="AS869" s="23">
        <v>93.9</v>
      </c>
      <c r="AT869" s="23">
        <v>89.2</v>
      </c>
      <c r="AU869" s="23">
        <v>95.3</v>
      </c>
    </row>
    <row r="870" spans="1:47" ht="15" x14ac:dyDescent="0.35">
      <c r="A870" s="13" t="s">
        <v>1986</v>
      </c>
      <c r="B870" s="45" t="s">
        <v>817</v>
      </c>
      <c r="C870" s="23">
        <v>14.6</v>
      </c>
      <c r="D870" s="23">
        <v>12.9</v>
      </c>
      <c r="E870" s="23">
        <v>20.100000000000001</v>
      </c>
      <c r="F870" s="23">
        <v>69.099999999999994</v>
      </c>
      <c r="G870" s="23">
        <v>63.8</v>
      </c>
      <c r="H870" s="23">
        <v>86.6</v>
      </c>
      <c r="I870" s="23">
        <v>0.8</v>
      </c>
      <c r="J870" s="23">
        <v>0.8</v>
      </c>
      <c r="K870" s="23">
        <v>0.7</v>
      </c>
      <c r="L870" s="23">
        <v>5.8</v>
      </c>
      <c r="M870" s="23">
        <v>2.2999999999999998</v>
      </c>
      <c r="N870" s="23">
        <v>17.399999999999999</v>
      </c>
      <c r="O870" s="23">
        <v>34.9</v>
      </c>
      <c r="P870" s="23">
        <v>33.5</v>
      </c>
      <c r="Q870" s="23">
        <v>39.6</v>
      </c>
      <c r="R870" s="23">
        <v>5.2</v>
      </c>
      <c r="S870" s="23">
        <v>5.2</v>
      </c>
      <c r="T870" s="23">
        <v>5.4</v>
      </c>
      <c r="U870" s="23">
        <v>11.1</v>
      </c>
      <c r="V870" s="23">
        <v>2.9</v>
      </c>
      <c r="W870" s="23">
        <v>38.299999999999997</v>
      </c>
      <c r="X870" s="23">
        <v>2.6</v>
      </c>
      <c r="Y870" s="23">
        <v>1.9</v>
      </c>
      <c r="Z870" s="23">
        <v>5</v>
      </c>
      <c r="AA870" s="23">
        <v>0</v>
      </c>
      <c r="AB870" s="23">
        <v>0</v>
      </c>
      <c r="AC870" s="23">
        <v>0</v>
      </c>
      <c r="AD870" s="23">
        <v>5.7</v>
      </c>
      <c r="AE870" s="23">
        <v>0.1</v>
      </c>
      <c r="AF870" s="23">
        <v>24.2</v>
      </c>
      <c r="AG870" s="23">
        <v>12.7</v>
      </c>
      <c r="AH870" s="23">
        <v>12.9</v>
      </c>
      <c r="AI870" s="23">
        <v>12.1</v>
      </c>
      <c r="AJ870" s="23">
        <v>14.6</v>
      </c>
      <c r="AK870" s="23">
        <v>3.2</v>
      </c>
      <c r="AL870" s="23">
        <v>52.3</v>
      </c>
      <c r="AM870" s="23">
        <v>7.4</v>
      </c>
      <c r="AN870" s="23">
        <v>7.4</v>
      </c>
      <c r="AO870" s="23">
        <v>7.4</v>
      </c>
      <c r="AP870" s="23">
        <v>1.4</v>
      </c>
      <c r="AQ870" s="23">
        <v>1.1000000000000001</v>
      </c>
      <c r="AR870" s="23">
        <v>2.2999999999999998</v>
      </c>
      <c r="AS870" s="23">
        <v>82.8</v>
      </c>
      <c r="AT870" s="23">
        <v>79.8</v>
      </c>
      <c r="AU870" s="23">
        <v>92.6</v>
      </c>
    </row>
    <row r="871" spans="1:47" ht="15" x14ac:dyDescent="0.35">
      <c r="A871" s="13" t="s">
        <v>1987</v>
      </c>
      <c r="B871" s="45" t="s">
        <v>818</v>
      </c>
      <c r="C871" s="23">
        <v>19.3</v>
      </c>
      <c r="D871" s="23">
        <v>12.6</v>
      </c>
      <c r="E871" s="23">
        <v>20.5</v>
      </c>
      <c r="F871" s="23">
        <v>84</v>
      </c>
      <c r="G871" s="23">
        <v>55.1</v>
      </c>
      <c r="H871" s="23">
        <v>89.2</v>
      </c>
      <c r="I871" s="23">
        <v>2.5</v>
      </c>
      <c r="J871" s="23">
        <v>2.8</v>
      </c>
      <c r="K871" s="23">
        <v>2.4</v>
      </c>
      <c r="L871" s="23">
        <v>2.1</v>
      </c>
      <c r="M871" s="23">
        <v>3.2</v>
      </c>
      <c r="N871" s="23">
        <v>1.9</v>
      </c>
      <c r="O871" s="23">
        <v>48.9</v>
      </c>
      <c r="P871" s="23">
        <v>36.799999999999997</v>
      </c>
      <c r="Q871" s="23">
        <v>51</v>
      </c>
      <c r="R871" s="23">
        <v>6.9</v>
      </c>
      <c r="S871" s="23">
        <v>6.9</v>
      </c>
      <c r="T871" s="23">
        <v>6.9</v>
      </c>
      <c r="U871" s="23">
        <v>27.2</v>
      </c>
      <c r="V871" s="23">
        <v>1.2</v>
      </c>
      <c r="W871" s="23">
        <v>31.8</v>
      </c>
      <c r="X871" s="23">
        <v>7.3</v>
      </c>
      <c r="Y871" s="23">
        <v>0.4</v>
      </c>
      <c r="Z871" s="23">
        <v>8.5</v>
      </c>
      <c r="AA871" s="23">
        <v>0.4</v>
      </c>
      <c r="AB871" s="23">
        <v>0.4</v>
      </c>
      <c r="AC871" s="23">
        <v>0.4</v>
      </c>
      <c r="AD871" s="23">
        <v>15.5</v>
      </c>
      <c r="AE871" s="23">
        <v>0.8</v>
      </c>
      <c r="AF871" s="23">
        <v>18.100000000000001</v>
      </c>
      <c r="AG871" s="23">
        <v>16</v>
      </c>
      <c r="AH871" s="23">
        <v>10.9</v>
      </c>
      <c r="AI871" s="23">
        <v>16.899999999999999</v>
      </c>
      <c r="AJ871" s="23">
        <v>37.5</v>
      </c>
      <c r="AK871" s="23">
        <v>0.4</v>
      </c>
      <c r="AL871" s="23">
        <v>44</v>
      </c>
      <c r="AM871" s="23">
        <v>9.6</v>
      </c>
      <c r="AN871" s="23">
        <v>14.6</v>
      </c>
      <c r="AO871" s="23">
        <v>8.6999999999999993</v>
      </c>
      <c r="AP871" s="23">
        <v>3.9</v>
      </c>
      <c r="AQ871" s="23">
        <v>1.2</v>
      </c>
      <c r="AR871" s="23">
        <v>4.4000000000000004</v>
      </c>
      <c r="AS871" s="23">
        <v>94.8</v>
      </c>
      <c r="AT871" s="23">
        <v>82.6</v>
      </c>
      <c r="AU871" s="23">
        <v>97</v>
      </c>
    </row>
    <row r="872" spans="1:47" ht="15" x14ac:dyDescent="0.35">
      <c r="A872" s="13" t="s">
        <v>1988</v>
      </c>
      <c r="B872" s="45" t="s">
        <v>819</v>
      </c>
      <c r="C872" s="23">
        <v>16.7</v>
      </c>
      <c r="D872" s="23">
        <v>10.3</v>
      </c>
      <c r="E872" s="23">
        <v>21.2</v>
      </c>
      <c r="F872" s="23">
        <v>66.900000000000006</v>
      </c>
      <c r="G872" s="23">
        <v>49.9</v>
      </c>
      <c r="H872" s="23">
        <v>78.599999999999994</v>
      </c>
      <c r="I872" s="23">
        <v>1.1000000000000001</v>
      </c>
      <c r="J872" s="23">
        <v>0.9</v>
      </c>
      <c r="K872" s="23">
        <v>1.2</v>
      </c>
      <c r="L872" s="23">
        <v>10.4</v>
      </c>
      <c r="M872" s="23">
        <v>12.7</v>
      </c>
      <c r="N872" s="23">
        <v>8.9</v>
      </c>
      <c r="O872" s="23">
        <v>32.1</v>
      </c>
      <c r="P872" s="23">
        <v>29.6</v>
      </c>
      <c r="Q872" s="23">
        <v>33.9</v>
      </c>
      <c r="R872" s="23">
        <v>10.8</v>
      </c>
      <c r="S872" s="23">
        <v>9.8000000000000007</v>
      </c>
      <c r="T872" s="23">
        <v>11.6</v>
      </c>
      <c r="U872" s="23">
        <v>8.9</v>
      </c>
      <c r="V872" s="23">
        <v>3.9</v>
      </c>
      <c r="W872" s="23">
        <v>12.3</v>
      </c>
      <c r="X872" s="23">
        <v>4.3</v>
      </c>
      <c r="Y872" s="23">
        <v>2.5</v>
      </c>
      <c r="Z872" s="23">
        <v>5.5</v>
      </c>
      <c r="AA872" s="23">
        <v>0.7</v>
      </c>
      <c r="AB872" s="23">
        <v>0.4</v>
      </c>
      <c r="AC872" s="23">
        <v>1</v>
      </c>
      <c r="AD872" s="23">
        <v>11.4</v>
      </c>
      <c r="AE872" s="23">
        <v>1.1000000000000001</v>
      </c>
      <c r="AF872" s="23">
        <v>18.399999999999999</v>
      </c>
      <c r="AG872" s="23">
        <v>16.399999999999999</v>
      </c>
      <c r="AH872" s="23">
        <v>12.1</v>
      </c>
      <c r="AI872" s="23">
        <v>19.399999999999999</v>
      </c>
      <c r="AJ872" s="23">
        <v>12.7</v>
      </c>
      <c r="AK872" s="23">
        <v>0.3</v>
      </c>
      <c r="AL872" s="23">
        <v>21.2</v>
      </c>
      <c r="AM872" s="23">
        <v>12.5</v>
      </c>
      <c r="AN872" s="23">
        <v>13</v>
      </c>
      <c r="AO872" s="23">
        <v>12.1</v>
      </c>
      <c r="AP872" s="23">
        <v>1.8</v>
      </c>
      <c r="AQ872" s="23">
        <v>1.2</v>
      </c>
      <c r="AR872" s="23">
        <v>2.1</v>
      </c>
      <c r="AS872" s="23">
        <v>86.9</v>
      </c>
      <c r="AT872" s="23">
        <v>84.4</v>
      </c>
      <c r="AU872" s="23">
        <v>88.6</v>
      </c>
    </row>
    <row r="873" spans="1:47" ht="15" x14ac:dyDescent="0.35">
      <c r="A873" s="13" t="s">
        <v>1989</v>
      </c>
      <c r="B873" s="45" t="s">
        <v>820</v>
      </c>
      <c r="C873" s="23">
        <v>13.7</v>
      </c>
      <c r="D873" s="23">
        <v>7.3</v>
      </c>
      <c r="E873" s="23">
        <v>14.9</v>
      </c>
      <c r="F873" s="23">
        <v>75.3</v>
      </c>
      <c r="G873" s="23">
        <v>42.7</v>
      </c>
      <c r="H873" s="23">
        <v>81.599999999999994</v>
      </c>
      <c r="I873" s="23">
        <v>2.2999999999999998</v>
      </c>
      <c r="J873" s="23">
        <v>1.1000000000000001</v>
      </c>
      <c r="K873" s="23">
        <v>2.6</v>
      </c>
      <c r="L873" s="23">
        <v>6</v>
      </c>
      <c r="M873" s="23">
        <v>10.8</v>
      </c>
      <c r="N873" s="23">
        <v>5.0999999999999996</v>
      </c>
      <c r="O873" s="23">
        <v>55.3</v>
      </c>
      <c r="P873" s="23">
        <v>35.200000000000003</v>
      </c>
      <c r="Q873" s="23">
        <v>59.2</v>
      </c>
      <c r="R873" s="23">
        <v>6.2</v>
      </c>
      <c r="S873" s="23">
        <v>13.1</v>
      </c>
      <c r="T873" s="23">
        <v>4.9000000000000004</v>
      </c>
      <c r="U873" s="23">
        <v>51</v>
      </c>
      <c r="V873" s="23">
        <v>2.6</v>
      </c>
      <c r="W873" s="23">
        <v>60.5</v>
      </c>
      <c r="X873" s="23">
        <v>10.9</v>
      </c>
      <c r="Y873" s="23">
        <v>2.1</v>
      </c>
      <c r="Z873" s="23">
        <v>12.7</v>
      </c>
      <c r="AA873" s="23">
        <v>3</v>
      </c>
      <c r="AB873" s="23">
        <v>1.8</v>
      </c>
      <c r="AC873" s="23">
        <v>3.3</v>
      </c>
      <c r="AD873" s="23">
        <v>41.2</v>
      </c>
      <c r="AE873" s="23">
        <v>1.5</v>
      </c>
      <c r="AF873" s="23">
        <v>48.9</v>
      </c>
      <c r="AG873" s="23">
        <v>19</v>
      </c>
      <c r="AH873" s="23">
        <v>8.6</v>
      </c>
      <c r="AI873" s="23">
        <v>21</v>
      </c>
      <c r="AJ873" s="23">
        <v>38.4</v>
      </c>
      <c r="AK873" s="23">
        <v>1.5</v>
      </c>
      <c r="AL873" s="23">
        <v>45.7</v>
      </c>
      <c r="AM873" s="23">
        <v>14.4</v>
      </c>
      <c r="AN873" s="23">
        <v>13.4</v>
      </c>
      <c r="AO873" s="23">
        <v>14.6</v>
      </c>
      <c r="AP873" s="23">
        <v>2.5</v>
      </c>
      <c r="AQ873" s="23">
        <v>1</v>
      </c>
      <c r="AR873" s="23">
        <v>2.8</v>
      </c>
      <c r="AS873" s="23">
        <v>92.7</v>
      </c>
      <c r="AT873" s="23">
        <v>81.3</v>
      </c>
      <c r="AU873" s="23">
        <v>95</v>
      </c>
    </row>
    <row r="874" spans="1:47" ht="15" x14ac:dyDescent="0.35">
      <c r="A874" s="13" t="s">
        <v>1990</v>
      </c>
      <c r="B874" s="45" t="s">
        <v>821</v>
      </c>
      <c r="C874" s="23">
        <v>16.5</v>
      </c>
      <c r="D874" s="23">
        <v>12.9</v>
      </c>
      <c r="E874" s="23">
        <v>18.399999999999999</v>
      </c>
      <c r="F874" s="23">
        <v>75.8</v>
      </c>
      <c r="G874" s="23">
        <v>62.1</v>
      </c>
      <c r="H874" s="23">
        <v>83</v>
      </c>
      <c r="I874" s="23">
        <v>1</v>
      </c>
      <c r="J874" s="23">
        <v>1.3</v>
      </c>
      <c r="K874" s="23">
        <v>0.9</v>
      </c>
      <c r="L874" s="23">
        <v>1.9</v>
      </c>
      <c r="M874" s="23">
        <v>1.7</v>
      </c>
      <c r="N874" s="23">
        <v>2</v>
      </c>
      <c r="O874" s="23">
        <v>27.1</v>
      </c>
      <c r="P874" s="23">
        <v>31.9</v>
      </c>
      <c r="Q874" s="23">
        <v>24.7</v>
      </c>
      <c r="R874" s="23">
        <v>4.3</v>
      </c>
      <c r="S874" s="23">
        <v>5.6</v>
      </c>
      <c r="T874" s="23">
        <v>3.6</v>
      </c>
      <c r="U874" s="23">
        <v>37.6</v>
      </c>
      <c r="V874" s="23">
        <v>5.6</v>
      </c>
      <c r="W874" s="23">
        <v>54.3</v>
      </c>
      <c r="X874" s="23">
        <v>2.4</v>
      </c>
      <c r="Y874" s="23">
        <v>1.3</v>
      </c>
      <c r="Z874" s="23">
        <v>2.9</v>
      </c>
      <c r="AA874" s="23">
        <v>0.3</v>
      </c>
      <c r="AB874" s="23">
        <v>0.4</v>
      </c>
      <c r="AC874" s="23">
        <v>0.2</v>
      </c>
      <c r="AD874" s="23">
        <v>6</v>
      </c>
      <c r="AE874" s="23">
        <v>0.9</v>
      </c>
      <c r="AF874" s="23">
        <v>8.6999999999999993</v>
      </c>
      <c r="AG874" s="23">
        <v>15.5</v>
      </c>
      <c r="AH874" s="23">
        <v>14.2</v>
      </c>
      <c r="AI874" s="23">
        <v>16.100000000000001</v>
      </c>
      <c r="AJ874" s="23">
        <v>32</v>
      </c>
      <c r="AK874" s="23">
        <v>7.3</v>
      </c>
      <c r="AL874" s="23">
        <v>44.8</v>
      </c>
      <c r="AM874" s="23">
        <v>7.2</v>
      </c>
      <c r="AN874" s="23">
        <v>4.7</v>
      </c>
      <c r="AO874" s="23">
        <v>8.5</v>
      </c>
      <c r="AP874" s="23">
        <v>1.2</v>
      </c>
      <c r="AQ874" s="23">
        <v>0.4</v>
      </c>
      <c r="AR874" s="23">
        <v>1.6</v>
      </c>
      <c r="AS874" s="23">
        <v>87</v>
      </c>
      <c r="AT874" s="23">
        <v>80.599999999999994</v>
      </c>
      <c r="AU874" s="23">
        <v>90.4</v>
      </c>
    </row>
    <row r="875" spans="1:47" ht="15" x14ac:dyDescent="0.35">
      <c r="A875" s="13" t="s">
        <v>1991</v>
      </c>
      <c r="B875" s="45" t="s">
        <v>165</v>
      </c>
      <c r="C875" s="23">
        <v>28.2</v>
      </c>
      <c r="D875" s="23">
        <v>12.3</v>
      </c>
      <c r="E875" s="23">
        <v>31.9</v>
      </c>
      <c r="F875" s="23">
        <v>82.5</v>
      </c>
      <c r="G875" s="23">
        <v>49.3</v>
      </c>
      <c r="H875" s="23">
        <v>90.1</v>
      </c>
      <c r="I875" s="23">
        <v>2.2999999999999998</v>
      </c>
      <c r="J875" s="23">
        <v>0.9</v>
      </c>
      <c r="K875" s="23">
        <v>2.7</v>
      </c>
      <c r="L875" s="23">
        <v>1.2</v>
      </c>
      <c r="M875" s="23">
        <v>6.2</v>
      </c>
      <c r="N875" s="23">
        <v>0</v>
      </c>
      <c r="O875" s="23">
        <v>33.200000000000003</v>
      </c>
      <c r="P875" s="23">
        <v>24.7</v>
      </c>
      <c r="Q875" s="23">
        <v>35.200000000000003</v>
      </c>
      <c r="R875" s="23">
        <v>10.6</v>
      </c>
      <c r="S875" s="23">
        <v>11.5</v>
      </c>
      <c r="T875" s="23">
        <v>10.4</v>
      </c>
      <c r="U875" s="23">
        <v>39.4</v>
      </c>
      <c r="V875" s="23">
        <v>5.7</v>
      </c>
      <c r="W875" s="23">
        <v>47.2</v>
      </c>
      <c r="X875" s="23">
        <v>11.6</v>
      </c>
      <c r="Y875" s="23">
        <v>5.7</v>
      </c>
      <c r="Z875" s="23">
        <v>12.9</v>
      </c>
      <c r="AA875" s="23">
        <v>0.7</v>
      </c>
      <c r="AB875" s="23">
        <v>3.1</v>
      </c>
      <c r="AC875" s="23">
        <v>0.1</v>
      </c>
      <c r="AD875" s="23">
        <v>18</v>
      </c>
      <c r="AE875" s="23">
        <v>4</v>
      </c>
      <c r="AF875" s="23">
        <v>21.3</v>
      </c>
      <c r="AG875" s="23">
        <v>22.8</v>
      </c>
      <c r="AH875" s="23">
        <v>12.3</v>
      </c>
      <c r="AI875" s="23">
        <v>25.3</v>
      </c>
      <c r="AJ875" s="23">
        <v>48</v>
      </c>
      <c r="AK875" s="23">
        <v>3.1</v>
      </c>
      <c r="AL875" s="23">
        <v>58.4</v>
      </c>
      <c r="AM875" s="23">
        <v>15.8</v>
      </c>
      <c r="AN875" s="23">
        <v>20.7</v>
      </c>
      <c r="AO875" s="23">
        <v>14.7</v>
      </c>
      <c r="AP875" s="23">
        <v>7.7</v>
      </c>
      <c r="AQ875" s="23">
        <v>5.7</v>
      </c>
      <c r="AR875" s="23">
        <v>8.1999999999999993</v>
      </c>
      <c r="AS875" s="23">
        <v>95.4</v>
      </c>
      <c r="AT875" s="23">
        <v>83.3</v>
      </c>
      <c r="AU875" s="23">
        <v>98.2</v>
      </c>
    </row>
    <row r="876" spans="1:47" ht="15" x14ac:dyDescent="0.35">
      <c r="A876" s="13" t="s">
        <v>1992</v>
      </c>
      <c r="B876" s="45" t="s">
        <v>822</v>
      </c>
      <c r="C876" s="23">
        <v>17.2</v>
      </c>
      <c r="D876" s="23">
        <v>14.8</v>
      </c>
      <c r="E876" s="23">
        <v>19.899999999999999</v>
      </c>
      <c r="F876" s="23">
        <v>71.8</v>
      </c>
      <c r="G876" s="23">
        <v>59.8</v>
      </c>
      <c r="H876" s="23">
        <v>85.3</v>
      </c>
      <c r="I876" s="23">
        <v>2.1</v>
      </c>
      <c r="J876" s="23">
        <v>1.9</v>
      </c>
      <c r="K876" s="23">
        <v>2.4</v>
      </c>
      <c r="L876" s="23">
        <v>5.9</v>
      </c>
      <c r="M876" s="23">
        <v>1.3</v>
      </c>
      <c r="N876" s="23">
        <v>11.2</v>
      </c>
      <c r="O876" s="23">
        <v>35.5</v>
      </c>
      <c r="P876" s="23">
        <v>36.5</v>
      </c>
      <c r="Q876" s="23">
        <v>34.5</v>
      </c>
      <c r="R876" s="23">
        <v>13.7</v>
      </c>
      <c r="S876" s="23">
        <v>18.3</v>
      </c>
      <c r="T876" s="23">
        <v>8.4</v>
      </c>
      <c r="U876" s="23">
        <v>27.3</v>
      </c>
      <c r="V876" s="23">
        <v>7.8</v>
      </c>
      <c r="W876" s="23">
        <v>49.4</v>
      </c>
      <c r="X876" s="23">
        <v>7.7</v>
      </c>
      <c r="Y876" s="23">
        <v>5.3</v>
      </c>
      <c r="Z876" s="23">
        <v>10.4</v>
      </c>
      <c r="AA876" s="23">
        <v>10.8</v>
      </c>
      <c r="AB876" s="23">
        <v>18.3</v>
      </c>
      <c r="AC876" s="23">
        <v>2.2000000000000002</v>
      </c>
      <c r="AD876" s="23">
        <v>18.100000000000001</v>
      </c>
      <c r="AE876" s="23">
        <v>9.5</v>
      </c>
      <c r="AF876" s="23">
        <v>27.8</v>
      </c>
      <c r="AG876" s="23">
        <v>18.399999999999999</v>
      </c>
      <c r="AH876" s="23">
        <v>16.600000000000001</v>
      </c>
      <c r="AI876" s="23">
        <v>20.399999999999999</v>
      </c>
      <c r="AJ876" s="23">
        <v>44.1</v>
      </c>
      <c r="AK876" s="23">
        <v>17.399999999999999</v>
      </c>
      <c r="AL876" s="23">
        <v>74.2</v>
      </c>
      <c r="AM876" s="23">
        <v>13.7</v>
      </c>
      <c r="AN876" s="23">
        <v>15.7</v>
      </c>
      <c r="AO876" s="23">
        <v>11.5</v>
      </c>
      <c r="AP876" s="23">
        <v>1.8</v>
      </c>
      <c r="AQ876" s="23">
        <v>1.1000000000000001</v>
      </c>
      <c r="AR876" s="23">
        <v>2.5</v>
      </c>
      <c r="AS876" s="23">
        <v>88.4</v>
      </c>
      <c r="AT876" s="23">
        <v>83.4</v>
      </c>
      <c r="AU876" s="23">
        <v>94</v>
      </c>
    </row>
    <row r="877" spans="1:47" ht="15" x14ac:dyDescent="0.35">
      <c r="A877" s="13" t="s">
        <v>1993</v>
      </c>
      <c r="B877" s="45" t="s">
        <v>823</v>
      </c>
      <c r="C877" s="23">
        <v>13.9</v>
      </c>
      <c r="D877" s="23">
        <v>7.6</v>
      </c>
      <c r="E877" s="23">
        <v>15.7</v>
      </c>
      <c r="F877" s="23">
        <v>81.099999999999994</v>
      </c>
      <c r="G877" s="23">
        <v>52</v>
      </c>
      <c r="H877" s="23">
        <v>89.6</v>
      </c>
      <c r="I877" s="23">
        <v>1.7</v>
      </c>
      <c r="J877" s="23">
        <v>3.5</v>
      </c>
      <c r="K877" s="23">
        <v>1.2</v>
      </c>
      <c r="L877" s="23">
        <v>0.4</v>
      </c>
      <c r="M877" s="23">
        <v>1.2</v>
      </c>
      <c r="N877" s="23">
        <v>0.2</v>
      </c>
      <c r="O877" s="23">
        <v>22.5</v>
      </c>
      <c r="P877" s="23">
        <v>23.4</v>
      </c>
      <c r="Q877" s="23">
        <v>22.2</v>
      </c>
      <c r="R877" s="23">
        <v>6.5</v>
      </c>
      <c r="S877" s="23">
        <v>9.9</v>
      </c>
      <c r="T877" s="23">
        <v>5.5</v>
      </c>
      <c r="U877" s="23">
        <v>19.7</v>
      </c>
      <c r="V877" s="23">
        <v>5.3</v>
      </c>
      <c r="W877" s="23">
        <v>23.9</v>
      </c>
      <c r="X877" s="23">
        <v>6.6</v>
      </c>
      <c r="Y877" s="23">
        <v>1.8</v>
      </c>
      <c r="Z877" s="23">
        <v>8</v>
      </c>
      <c r="AA877" s="23">
        <v>0.1</v>
      </c>
      <c r="AB877" s="23">
        <v>0</v>
      </c>
      <c r="AC877" s="23">
        <v>0.2</v>
      </c>
      <c r="AD877" s="23">
        <v>10.8</v>
      </c>
      <c r="AE877" s="23">
        <v>0</v>
      </c>
      <c r="AF877" s="23">
        <v>14</v>
      </c>
      <c r="AG877" s="23">
        <v>14.5</v>
      </c>
      <c r="AH877" s="23">
        <v>8.8000000000000007</v>
      </c>
      <c r="AI877" s="23">
        <v>16.2</v>
      </c>
      <c r="AJ877" s="23">
        <v>19.3</v>
      </c>
      <c r="AK877" s="23">
        <v>0.6</v>
      </c>
      <c r="AL877" s="23">
        <v>24.7</v>
      </c>
      <c r="AM877" s="23">
        <v>11.2</v>
      </c>
      <c r="AN877" s="23">
        <v>13.5</v>
      </c>
      <c r="AO877" s="23">
        <v>10.6</v>
      </c>
      <c r="AP877" s="23">
        <v>8.6</v>
      </c>
      <c r="AQ877" s="23">
        <v>1.8</v>
      </c>
      <c r="AR877" s="23">
        <v>10.6</v>
      </c>
      <c r="AS877" s="23">
        <v>93.4</v>
      </c>
      <c r="AT877" s="23">
        <v>83.6</v>
      </c>
      <c r="AU877" s="23">
        <v>96.2</v>
      </c>
    </row>
    <row r="878" spans="1:47" ht="15" x14ac:dyDescent="0.35">
      <c r="A878" s="13" t="s">
        <v>1994</v>
      </c>
      <c r="B878" s="45" t="s">
        <v>824</v>
      </c>
      <c r="C878" s="23">
        <v>17.899999999999999</v>
      </c>
      <c r="D878" s="23">
        <v>11.6</v>
      </c>
      <c r="E878" s="23">
        <v>20.100000000000001</v>
      </c>
      <c r="F878" s="23">
        <v>69.7</v>
      </c>
      <c r="G878" s="23">
        <v>45.3</v>
      </c>
      <c r="H878" s="23">
        <v>78.400000000000006</v>
      </c>
      <c r="I878" s="23">
        <v>0.4</v>
      </c>
      <c r="J878" s="23">
        <v>0.4</v>
      </c>
      <c r="K878" s="23">
        <v>0.4</v>
      </c>
      <c r="L878" s="23">
        <v>2.6</v>
      </c>
      <c r="M878" s="23">
        <v>4.9000000000000004</v>
      </c>
      <c r="N878" s="23">
        <v>1.8</v>
      </c>
      <c r="O878" s="23">
        <v>38.700000000000003</v>
      </c>
      <c r="P878" s="23">
        <v>39.6</v>
      </c>
      <c r="Q878" s="23">
        <v>38.4</v>
      </c>
      <c r="R878" s="23">
        <v>15.3</v>
      </c>
      <c r="S878" s="23">
        <v>14.4</v>
      </c>
      <c r="T878" s="23">
        <v>15.6</v>
      </c>
      <c r="U878" s="23">
        <v>6.5</v>
      </c>
      <c r="V878" s="23">
        <v>1.1000000000000001</v>
      </c>
      <c r="W878" s="23">
        <v>8.5</v>
      </c>
      <c r="X878" s="23">
        <v>1.8</v>
      </c>
      <c r="Y878" s="23">
        <v>0.7</v>
      </c>
      <c r="Z878" s="23">
        <v>2.1</v>
      </c>
      <c r="AA878" s="23">
        <v>0.3</v>
      </c>
      <c r="AB878" s="23">
        <v>0.4</v>
      </c>
      <c r="AC878" s="23">
        <v>0.3</v>
      </c>
      <c r="AD878" s="23">
        <v>23.3</v>
      </c>
      <c r="AE878" s="23">
        <v>1.1000000000000001</v>
      </c>
      <c r="AF878" s="23">
        <v>31.3</v>
      </c>
      <c r="AG878" s="23">
        <v>15.2</v>
      </c>
      <c r="AH878" s="23">
        <v>10.5</v>
      </c>
      <c r="AI878" s="23">
        <v>16.899999999999999</v>
      </c>
      <c r="AJ878" s="23">
        <v>34.5</v>
      </c>
      <c r="AK878" s="23">
        <v>0.4</v>
      </c>
      <c r="AL878" s="23">
        <v>46.6</v>
      </c>
      <c r="AM878" s="23">
        <v>7.8</v>
      </c>
      <c r="AN878" s="23">
        <v>9.8000000000000007</v>
      </c>
      <c r="AO878" s="23">
        <v>7.1</v>
      </c>
      <c r="AP878" s="23">
        <v>0.9</v>
      </c>
      <c r="AQ878" s="23">
        <v>1.1000000000000001</v>
      </c>
      <c r="AR878" s="23">
        <v>0.9</v>
      </c>
      <c r="AS878" s="23">
        <v>90.5</v>
      </c>
      <c r="AT878" s="23">
        <v>82.8</v>
      </c>
      <c r="AU878" s="23">
        <v>93.3</v>
      </c>
    </row>
    <row r="879" spans="1:47" ht="15" x14ac:dyDescent="0.35">
      <c r="A879" s="13" t="s">
        <v>1995</v>
      </c>
      <c r="B879" s="45" t="s">
        <v>825</v>
      </c>
      <c r="C879" s="23">
        <v>25.4</v>
      </c>
      <c r="D879" s="23">
        <v>15.2</v>
      </c>
      <c r="E879" s="23">
        <v>29.4</v>
      </c>
      <c r="F879" s="23">
        <v>78.599999999999994</v>
      </c>
      <c r="G879" s="23">
        <v>55.3</v>
      </c>
      <c r="H879" s="23">
        <v>87.7</v>
      </c>
      <c r="I879" s="23">
        <v>1.6</v>
      </c>
      <c r="J879" s="23">
        <v>1.4</v>
      </c>
      <c r="K879" s="23">
        <v>1.7</v>
      </c>
      <c r="L879" s="23">
        <v>7.1</v>
      </c>
      <c r="M879" s="23">
        <v>5</v>
      </c>
      <c r="N879" s="23">
        <v>8</v>
      </c>
      <c r="O879" s="23">
        <v>57</v>
      </c>
      <c r="P879" s="23">
        <v>37.200000000000003</v>
      </c>
      <c r="Q879" s="23">
        <v>64.8</v>
      </c>
      <c r="R879" s="23">
        <v>7.8</v>
      </c>
      <c r="S879" s="23">
        <v>11.3</v>
      </c>
      <c r="T879" s="23">
        <v>6.4</v>
      </c>
      <c r="U879" s="23">
        <v>18.399999999999999</v>
      </c>
      <c r="V879" s="23">
        <v>3.9</v>
      </c>
      <c r="W879" s="23">
        <v>24.2</v>
      </c>
      <c r="X879" s="23">
        <v>3.6</v>
      </c>
      <c r="Y879" s="23">
        <v>1.8</v>
      </c>
      <c r="Z879" s="23">
        <v>4.3</v>
      </c>
      <c r="AA879" s="23">
        <v>1.6</v>
      </c>
      <c r="AB879" s="23">
        <v>3.9</v>
      </c>
      <c r="AC879" s="23">
        <v>0.7</v>
      </c>
      <c r="AD879" s="23">
        <v>13.6</v>
      </c>
      <c r="AE879" s="23">
        <v>0.9</v>
      </c>
      <c r="AF879" s="23">
        <v>18.600000000000001</v>
      </c>
      <c r="AG879" s="23">
        <v>21</v>
      </c>
      <c r="AH879" s="23">
        <v>10.199999999999999</v>
      </c>
      <c r="AI879" s="23">
        <v>25.3</v>
      </c>
      <c r="AJ879" s="23">
        <v>35.700000000000003</v>
      </c>
      <c r="AK879" s="23">
        <v>1.6</v>
      </c>
      <c r="AL879" s="23">
        <v>49.2</v>
      </c>
      <c r="AM879" s="23">
        <v>9.8000000000000007</v>
      </c>
      <c r="AN879" s="23">
        <v>12</v>
      </c>
      <c r="AO879" s="23">
        <v>8.9</v>
      </c>
      <c r="AP879" s="23">
        <v>1</v>
      </c>
      <c r="AQ879" s="23">
        <v>0.7</v>
      </c>
      <c r="AR879" s="23">
        <v>1.1000000000000001</v>
      </c>
      <c r="AS879" s="23">
        <v>91.3</v>
      </c>
      <c r="AT879" s="23">
        <v>86.4</v>
      </c>
      <c r="AU879" s="23">
        <v>93.2</v>
      </c>
    </row>
    <row r="880" spans="1:47" ht="15" x14ac:dyDescent="0.35">
      <c r="A880" s="13" t="s">
        <v>1996</v>
      </c>
      <c r="B880" s="45" t="s">
        <v>826</v>
      </c>
      <c r="C880" s="23">
        <v>4.2</v>
      </c>
      <c r="D880" s="23">
        <v>4</v>
      </c>
      <c r="E880" s="23">
        <v>7.6</v>
      </c>
      <c r="F880" s="23">
        <v>30.7</v>
      </c>
      <c r="G880" s="23">
        <v>30.1</v>
      </c>
      <c r="H880" s="23">
        <v>46.7</v>
      </c>
      <c r="I880" s="23">
        <v>1.9</v>
      </c>
      <c r="J880" s="23">
        <v>1.9</v>
      </c>
      <c r="K880" s="23">
        <v>2.1</v>
      </c>
      <c r="L880" s="23">
        <v>3.2</v>
      </c>
      <c r="M880" s="23">
        <v>3.3</v>
      </c>
      <c r="N880" s="23">
        <v>1.4</v>
      </c>
      <c r="O880" s="23">
        <v>22.9</v>
      </c>
      <c r="P880" s="23">
        <v>22.8</v>
      </c>
      <c r="Q880" s="23">
        <v>25.3</v>
      </c>
      <c r="R880" s="23">
        <v>5.0999999999999996</v>
      </c>
      <c r="S880" s="23">
        <v>5.0999999999999996</v>
      </c>
      <c r="T880" s="23">
        <v>4.0999999999999996</v>
      </c>
      <c r="U880" s="23">
        <v>2.4</v>
      </c>
      <c r="V880" s="23">
        <v>2.2000000000000002</v>
      </c>
      <c r="W880" s="23">
        <v>9.1999999999999993</v>
      </c>
      <c r="X880" s="23">
        <v>2.2999999999999998</v>
      </c>
      <c r="Y880" s="23">
        <v>2.2999999999999998</v>
      </c>
      <c r="Z880" s="23">
        <v>3.4</v>
      </c>
      <c r="AA880" s="23">
        <v>1.1000000000000001</v>
      </c>
      <c r="AB880" s="23">
        <v>1.1000000000000001</v>
      </c>
      <c r="AC880" s="23">
        <v>1.2</v>
      </c>
      <c r="AD880" s="23">
        <v>0.6</v>
      </c>
      <c r="AE880" s="23">
        <v>0.5</v>
      </c>
      <c r="AF880" s="23">
        <v>3.5</v>
      </c>
      <c r="AG880" s="23">
        <v>12.4</v>
      </c>
      <c r="AH880" s="23">
        <v>12.3</v>
      </c>
      <c r="AI880" s="23">
        <v>17</v>
      </c>
      <c r="AJ880" s="23">
        <v>3.3</v>
      </c>
      <c r="AK880" s="23">
        <v>2.2999999999999998</v>
      </c>
      <c r="AL880" s="23">
        <v>28.6</v>
      </c>
      <c r="AM880" s="23">
        <v>19.8</v>
      </c>
      <c r="AN880" s="23">
        <v>19.8</v>
      </c>
      <c r="AO880" s="23">
        <v>18.399999999999999</v>
      </c>
      <c r="AP880" s="23">
        <v>0.6</v>
      </c>
      <c r="AQ880" s="23">
        <v>0.6</v>
      </c>
      <c r="AR880" s="23">
        <v>0.6</v>
      </c>
      <c r="AS880" s="23">
        <v>76.3</v>
      </c>
      <c r="AT880" s="23">
        <v>76.2</v>
      </c>
      <c r="AU880" s="23">
        <v>79.099999999999994</v>
      </c>
    </row>
    <row r="881" spans="1:47" ht="15" x14ac:dyDescent="0.35">
      <c r="A881" s="13" t="s">
        <v>1997</v>
      </c>
      <c r="B881" s="45" t="s">
        <v>827</v>
      </c>
      <c r="C881" s="23">
        <v>18</v>
      </c>
      <c r="D881" s="23">
        <v>11.6</v>
      </c>
      <c r="E881" s="23">
        <v>21</v>
      </c>
      <c r="F881" s="23">
        <v>78.3</v>
      </c>
      <c r="G881" s="23">
        <v>58.8</v>
      </c>
      <c r="H881" s="23">
        <v>87.5</v>
      </c>
      <c r="I881" s="23">
        <v>0.7</v>
      </c>
      <c r="J881" s="23">
        <v>0.7</v>
      </c>
      <c r="K881" s="23">
        <v>0.7</v>
      </c>
      <c r="L881" s="23">
        <v>2.4</v>
      </c>
      <c r="M881" s="23">
        <v>2.5</v>
      </c>
      <c r="N881" s="23">
        <v>2.2999999999999998</v>
      </c>
      <c r="O881" s="23">
        <v>43.6</v>
      </c>
      <c r="P881" s="23">
        <v>47.5</v>
      </c>
      <c r="Q881" s="23">
        <v>41.7</v>
      </c>
      <c r="R881" s="23">
        <v>10.6</v>
      </c>
      <c r="S881" s="23">
        <v>9.1999999999999993</v>
      </c>
      <c r="T881" s="23">
        <v>11.3</v>
      </c>
      <c r="U881" s="23">
        <v>19</v>
      </c>
      <c r="V881" s="23">
        <v>2.8</v>
      </c>
      <c r="W881" s="23">
        <v>26.7</v>
      </c>
      <c r="X881" s="23">
        <v>3.2</v>
      </c>
      <c r="Y881" s="23">
        <v>1.8</v>
      </c>
      <c r="Z881" s="23">
        <v>3.8</v>
      </c>
      <c r="AA881" s="23">
        <v>1.2</v>
      </c>
      <c r="AB881" s="23">
        <v>0.7</v>
      </c>
      <c r="AC881" s="23">
        <v>1.5</v>
      </c>
      <c r="AD881" s="23">
        <v>25.3</v>
      </c>
      <c r="AE881" s="23">
        <v>3.2</v>
      </c>
      <c r="AF881" s="23">
        <v>35.799999999999997</v>
      </c>
      <c r="AG881" s="23">
        <v>12</v>
      </c>
      <c r="AH881" s="23">
        <v>6.3</v>
      </c>
      <c r="AI881" s="23">
        <v>14.7</v>
      </c>
      <c r="AJ881" s="23">
        <v>24.8</v>
      </c>
      <c r="AK881" s="23">
        <v>0.4</v>
      </c>
      <c r="AL881" s="23">
        <v>36.299999999999997</v>
      </c>
      <c r="AM881" s="23">
        <v>8.1</v>
      </c>
      <c r="AN881" s="23">
        <v>8.1</v>
      </c>
      <c r="AO881" s="23">
        <v>8.1999999999999993</v>
      </c>
      <c r="AP881" s="23">
        <v>2.1</v>
      </c>
      <c r="AQ881" s="23">
        <v>1.4</v>
      </c>
      <c r="AR881" s="23">
        <v>2.5</v>
      </c>
      <c r="AS881" s="23">
        <v>92</v>
      </c>
      <c r="AT881" s="23">
        <v>86.3</v>
      </c>
      <c r="AU881" s="23">
        <v>94.7</v>
      </c>
    </row>
    <row r="882" spans="1:47" ht="15" x14ac:dyDescent="0.35">
      <c r="A882" s="13" t="s">
        <v>1998</v>
      </c>
      <c r="B882" s="45" t="s">
        <v>828</v>
      </c>
      <c r="C882" s="23">
        <v>16.8</v>
      </c>
      <c r="D882" s="23">
        <v>7</v>
      </c>
      <c r="E882" s="23">
        <v>18.899999999999999</v>
      </c>
      <c r="F882" s="23">
        <v>76.8</v>
      </c>
      <c r="G882" s="23">
        <v>45.7</v>
      </c>
      <c r="H882" s="23">
        <v>83.4</v>
      </c>
      <c r="I882" s="23">
        <v>1.4</v>
      </c>
      <c r="J882" s="23">
        <v>0.4</v>
      </c>
      <c r="K882" s="23">
        <v>1.6</v>
      </c>
      <c r="L882" s="23">
        <v>11</v>
      </c>
      <c r="M882" s="23">
        <v>3</v>
      </c>
      <c r="N882" s="23">
        <v>12.7</v>
      </c>
      <c r="O882" s="23">
        <v>37.9</v>
      </c>
      <c r="P882" s="23">
        <v>36.5</v>
      </c>
      <c r="Q882" s="23">
        <v>38.1</v>
      </c>
      <c r="R882" s="23">
        <v>6.5</v>
      </c>
      <c r="S882" s="23">
        <v>10.4</v>
      </c>
      <c r="T882" s="23">
        <v>5.7</v>
      </c>
      <c r="U882" s="23">
        <v>36.1</v>
      </c>
      <c r="V882" s="23">
        <v>1.7</v>
      </c>
      <c r="W882" s="23">
        <v>43.4</v>
      </c>
      <c r="X882" s="23">
        <v>5</v>
      </c>
      <c r="Y882" s="23">
        <v>3.9</v>
      </c>
      <c r="Z882" s="23">
        <v>5.3</v>
      </c>
      <c r="AA882" s="23">
        <v>1.8</v>
      </c>
      <c r="AB882" s="23">
        <v>0.4</v>
      </c>
      <c r="AC882" s="23">
        <v>2</v>
      </c>
      <c r="AD882" s="23">
        <v>27</v>
      </c>
      <c r="AE882" s="23">
        <v>0.9</v>
      </c>
      <c r="AF882" s="23">
        <v>32.6</v>
      </c>
      <c r="AG882" s="23">
        <v>20.6</v>
      </c>
      <c r="AH882" s="23">
        <v>18.3</v>
      </c>
      <c r="AI882" s="23">
        <v>21.1</v>
      </c>
      <c r="AJ882" s="23">
        <v>55.1</v>
      </c>
      <c r="AK882" s="23">
        <v>1.3</v>
      </c>
      <c r="AL882" s="23">
        <v>66.599999999999994</v>
      </c>
      <c r="AM882" s="23">
        <v>8</v>
      </c>
      <c r="AN882" s="23">
        <v>10</v>
      </c>
      <c r="AO882" s="23">
        <v>7.6</v>
      </c>
      <c r="AP882" s="23">
        <v>3.1</v>
      </c>
      <c r="AQ882" s="23">
        <v>1.7</v>
      </c>
      <c r="AR882" s="23">
        <v>3.4</v>
      </c>
      <c r="AS882" s="23">
        <v>92.8</v>
      </c>
      <c r="AT882" s="23">
        <v>81.3</v>
      </c>
      <c r="AU882" s="23">
        <v>95.3</v>
      </c>
    </row>
    <row r="883" spans="1:47" ht="15" x14ac:dyDescent="0.35">
      <c r="A883" s="13" t="s">
        <v>1999</v>
      </c>
      <c r="B883" s="45" t="s">
        <v>829</v>
      </c>
      <c r="C883" s="23">
        <v>6.3</v>
      </c>
      <c r="D883" s="23">
        <v>5.3</v>
      </c>
      <c r="E883" s="23">
        <v>13.7</v>
      </c>
      <c r="F883" s="23">
        <v>41.9</v>
      </c>
      <c r="G883" s="23">
        <v>38.299999999999997</v>
      </c>
      <c r="H883" s="23">
        <v>68.7</v>
      </c>
      <c r="I883" s="23">
        <v>2.1</v>
      </c>
      <c r="J883" s="23">
        <v>2.1</v>
      </c>
      <c r="K883" s="23">
        <v>2</v>
      </c>
      <c r="L883" s="23">
        <v>3</v>
      </c>
      <c r="M883" s="23">
        <v>3.2</v>
      </c>
      <c r="N883" s="23">
        <v>2</v>
      </c>
      <c r="O883" s="23">
        <v>26.5</v>
      </c>
      <c r="P883" s="23">
        <v>26.2</v>
      </c>
      <c r="Q883" s="23">
        <v>28.6</v>
      </c>
      <c r="R883" s="23">
        <v>8.5</v>
      </c>
      <c r="S883" s="23">
        <v>8.8000000000000007</v>
      </c>
      <c r="T883" s="23">
        <v>6.3</v>
      </c>
      <c r="U883" s="23">
        <v>6</v>
      </c>
      <c r="V883" s="23">
        <v>4.3</v>
      </c>
      <c r="W883" s="23">
        <v>18.7</v>
      </c>
      <c r="X883" s="23">
        <v>3.9</v>
      </c>
      <c r="Y883" s="23">
        <v>3.8</v>
      </c>
      <c r="Z883" s="23">
        <v>4.7</v>
      </c>
      <c r="AA883" s="23">
        <v>1.1000000000000001</v>
      </c>
      <c r="AB883" s="23">
        <v>1</v>
      </c>
      <c r="AC883" s="23">
        <v>1.5</v>
      </c>
      <c r="AD883" s="23">
        <v>1.3</v>
      </c>
      <c r="AE883" s="23">
        <v>0.5</v>
      </c>
      <c r="AF883" s="23">
        <v>6.7</v>
      </c>
      <c r="AG883" s="23">
        <v>14.9</v>
      </c>
      <c r="AH883" s="23">
        <v>14.6</v>
      </c>
      <c r="AI883" s="23">
        <v>17.7</v>
      </c>
      <c r="AJ883" s="23">
        <v>12.5</v>
      </c>
      <c r="AK883" s="23">
        <v>8.6999999999999993</v>
      </c>
      <c r="AL883" s="23">
        <v>41</v>
      </c>
      <c r="AM883" s="23">
        <v>15.5</v>
      </c>
      <c r="AN883" s="23">
        <v>15.8</v>
      </c>
      <c r="AO883" s="23">
        <v>13</v>
      </c>
      <c r="AP883" s="23">
        <v>0.8</v>
      </c>
      <c r="AQ883" s="23">
        <v>0.6</v>
      </c>
      <c r="AR883" s="23">
        <v>2.4</v>
      </c>
      <c r="AS883" s="23">
        <v>79.2</v>
      </c>
      <c r="AT883" s="23">
        <v>78.599999999999994</v>
      </c>
      <c r="AU883" s="23">
        <v>83.7</v>
      </c>
    </row>
    <row r="884" spans="1:47" ht="15" x14ac:dyDescent="0.35">
      <c r="A884" s="13" t="s">
        <v>2000</v>
      </c>
      <c r="B884" s="45" t="s">
        <v>830</v>
      </c>
      <c r="C884" s="23">
        <v>12.2</v>
      </c>
      <c r="D884" s="23">
        <v>6.7</v>
      </c>
      <c r="E884" s="23">
        <v>14.4</v>
      </c>
      <c r="F884" s="23">
        <v>78.900000000000006</v>
      </c>
      <c r="G884" s="23">
        <v>52.8</v>
      </c>
      <c r="H884" s="23">
        <v>89.4</v>
      </c>
      <c r="I884" s="23">
        <v>1.8</v>
      </c>
      <c r="J884" s="23">
        <v>1.2</v>
      </c>
      <c r="K884" s="23">
        <v>2</v>
      </c>
      <c r="L884" s="23">
        <v>6.5</v>
      </c>
      <c r="M884" s="23">
        <v>3.2</v>
      </c>
      <c r="N884" s="23">
        <v>7.8</v>
      </c>
      <c r="O884" s="23">
        <v>71.5</v>
      </c>
      <c r="P884" s="23">
        <v>43.1</v>
      </c>
      <c r="Q884" s="23">
        <v>83</v>
      </c>
      <c r="R884" s="23">
        <v>11.8</v>
      </c>
      <c r="S884" s="23">
        <v>13.9</v>
      </c>
      <c r="T884" s="23">
        <v>11</v>
      </c>
      <c r="U884" s="23">
        <v>5.3</v>
      </c>
      <c r="V884" s="23">
        <v>2</v>
      </c>
      <c r="W884" s="23">
        <v>6.7</v>
      </c>
      <c r="X884" s="23">
        <v>6.6</v>
      </c>
      <c r="Y884" s="23">
        <v>2.6</v>
      </c>
      <c r="Z884" s="23">
        <v>8.3000000000000007</v>
      </c>
      <c r="AA884" s="23">
        <v>0</v>
      </c>
      <c r="AB884" s="23">
        <v>0</v>
      </c>
      <c r="AC884" s="23">
        <v>0</v>
      </c>
      <c r="AD884" s="23">
        <v>15.4</v>
      </c>
      <c r="AE884" s="23">
        <v>1.2</v>
      </c>
      <c r="AF884" s="23">
        <v>21.2</v>
      </c>
      <c r="AG884" s="23">
        <v>22.9</v>
      </c>
      <c r="AH884" s="23">
        <v>17.100000000000001</v>
      </c>
      <c r="AI884" s="23">
        <v>25.3</v>
      </c>
      <c r="AJ884" s="23">
        <v>42.5</v>
      </c>
      <c r="AK884" s="23">
        <v>0.2</v>
      </c>
      <c r="AL884" s="23">
        <v>59.6</v>
      </c>
      <c r="AM884" s="23">
        <v>10.1</v>
      </c>
      <c r="AN884" s="23">
        <v>10.5</v>
      </c>
      <c r="AO884" s="23">
        <v>9.9</v>
      </c>
      <c r="AP884" s="23">
        <v>0.6</v>
      </c>
      <c r="AQ884" s="23">
        <v>0.6</v>
      </c>
      <c r="AR884" s="23">
        <v>0.6</v>
      </c>
      <c r="AS884" s="23">
        <v>93.9</v>
      </c>
      <c r="AT884" s="23">
        <v>83.9</v>
      </c>
      <c r="AU884" s="23">
        <v>97.9</v>
      </c>
    </row>
    <row r="885" spans="1:47" ht="15" x14ac:dyDescent="0.35">
      <c r="A885" s="13" t="s">
        <v>2001</v>
      </c>
      <c r="B885" s="45" t="s">
        <v>56</v>
      </c>
      <c r="C885" s="23">
        <v>17.5</v>
      </c>
      <c r="D885" s="23">
        <v>9.6999999999999993</v>
      </c>
      <c r="E885" s="23">
        <v>22.9</v>
      </c>
      <c r="F885" s="23">
        <v>71.2</v>
      </c>
      <c r="G885" s="23">
        <v>49.1</v>
      </c>
      <c r="H885" s="23">
        <v>86.3</v>
      </c>
      <c r="I885" s="23">
        <v>1</v>
      </c>
      <c r="J885" s="23">
        <v>0.4</v>
      </c>
      <c r="K885" s="23">
        <v>1.5</v>
      </c>
      <c r="L885" s="23">
        <v>4.2</v>
      </c>
      <c r="M885" s="23">
        <v>1.4</v>
      </c>
      <c r="N885" s="23">
        <v>6.2</v>
      </c>
      <c r="O885" s="23">
        <v>32.299999999999997</v>
      </c>
      <c r="P885" s="23">
        <v>26.7</v>
      </c>
      <c r="Q885" s="23">
        <v>36.1</v>
      </c>
      <c r="R885" s="23">
        <v>4.5999999999999996</v>
      </c>
      <c r="S885" s="23">
        <v>5.9</v>
      </c>
      <c r="T885" s="23">
        <v>3.7</v>
      </c>
      <c r="U885" s="23">
        <v>29.6</v>
      </c>
      <c r="V885" s="23">
        <v>9</v>
      </c>
      <c r="W885" s="23">
        <v>43.7</v>
      </c>
      <c r="X885" s="23">
        <v>2.2999999999999998</v>
      </c>
      <c r="Y885" s="23">
        <v>1.1000000000000001</v>
      </c>
      <c r="Z885" s="23">
        <v>3.2</v>
      </c>
      <c r="AA885" s="23">
        <v>1.6</v>
      </c>
      <c r="AB885" s="23">
        <v>0</v>
      </c>
      <c r="AC885" s="23">
        <v>2.7</v>
      </c>
      <c r="AD885" s="23">
        <v>7</v>
      </c>
      <c r="AE885" s="23">
        <v>0.9</v>
      </c>
      <c r="AF885" s="23">
        <v>11.2</v>
      </c>
      <c r="AG885" s="23">
        <v>12</v>
      </c>
      <c r="AH885" s="23">
        <v>6.6</v>
      </c>
      <c r="AI885" s="23">
        <v>15.6</v>
      </c>
      <c r="AJ885" s="23">
        <v>36.4</v>
      </c>
      <c r="AK885" s="23">
        <v>0.9</v>
      </c>
      <c r="AL885" s="23">
        <v>60.7</v>
      </c>
      <c r="AM885" s="23">
        <v>13.2</v>
      </c>
      <c r="AN885" s="23">
        <v>14.7</v>
      </c>
      <c r="AO885" s="23">
        <v>12.2</v>
      </c>
      <c r="AP885" s="23">
        <v>1.7</v>
      </c>
      <c r="AQ885" s="23">
        <v>1.4</v>
      </c>
      <c r="AR885" s="23">
        <v>1.8</v>
      </c>
      <c r="AS885" s="23">
        <v>90.1</v>
      </c>
      <c r="AT885" s="23">
        <v>82.8</v>
      </c>
      <c r="AU885" s="23">
        <v>95.2</v>
      </c>
    </row>
    <row r="886" spans="1:47" ht="15" x14ac:dyDescent="0.35">
      <c r="A886" s="13" t="s">
        <v>2002</v>
      </c>
      <c r="B886" s="45" t="s">
        <v>831</v>
      </c>
      <c r="C886" s="23">
        <v>15</v>
      </c>
      <c r="D886" s="23">
        <v>12.2</v>
      </c>
      <c r="E886" s="23">
        <v>16.100000000000001</v>
      </c>
      <c r="F886" s="23">
        <v>77.900000000000006</v>
      </c>
      <c r="G886" s="23">
        <v>57.6</v>
      </c>
      <c r="H886" s="23">
        <v>86.1</v>
      </c>
      <c r="I886" s="23">
        <v>1.1000000000000001</v>
      </c>
      <c r="J886" s="23">
        <v>0.5</v>
      </c>
      <c r="K886" s="23">
        <v>1.4</v>
      </c>
      <c r="L886" s="23">
        <v>1.7</v>
      </c>
      <c r="M886" s="23">
        <v>3.4</v>
      </c>
      <c r="N886" s="23">
        <v>1</v>
      </c>
      <c r="O886" s="23">
        <v>42</v>
      </c>
      <c r="P886" s="23">
        <v>44.4</v>
      </c>
      <c r="Q886" s="23">
        <v>41.1</v>
      </c>
      <c r="R886" s="23">
        <v>5.9</v>
      </c>
      <c r="S886" s="23">
        <v>11.7</v>
      </c>
      <c r="T886" s="23">
        <v>3.6</v>
      </c>
      <c r="U886" s="23">
        <v>5.6</v>
      </c>
      <c r="V886" s="23">
        <v>5.4</v>
      </c>
      <c r="W886" s="23">
        <v>5.8</v>
      </c>
      <c r="X886" s="23">
        <v>3.5</v>
      </c>
      <c r="Y886" s="23">
        <v>2.4</v>
      </c>
      <c r="Z886" s="23">
        <v>4</v>
      </c>
      <c r="AA886" s="23">
        <v>0.7</v>
      </c>
      <c r="AB886" s="23">
        <v>2</v>
      </c>
      <c r="AC886" s="23">
        <v>0.2</v>
      </c>
      <c r="AD886" s="23">
        <v>5.8</v>
      </c>
      <c r="AE886" s="23">
        <v>2.9</v>
      </c>
      <c r="AF886" s="23">
        <v>6.9</v>
      </c>
      <c r="AG886" s="23">
        <v>15</v>
      </c>
      <c r="AH886" s="23">
        <v>8.3000000000000007</v>
      </c>
      <c r="AI886" s="23">
        <v>17.7</v>
      </c>
      <c r="AJ886" s="23">
        <v>16.100000000000001</v>
      </c>
      <c r="AK886" s="23">
        <v>1.5</v>
      </c>
      <c r="AL886" s="23">
        <v>22</v>
      </c>
      <c r="AM886" s="23">
        <v>12.4</v>
      </c>
      <c r="AN886" s="23">
        <v>14.1</v>
      </c>
      <c r="AO886" s="23">
        <v>11.7</v>
      </c>
      <c r="AP886" s="23">
        <v>2</v>
      </c>
      <c r="AQ886" s="23">
        <v>0.5</v>
      </c>
      <c r="AR886" s="23">
        <v>2.6</v>
      </c>
      <c r="AS886" s="23">
        <v>85.3</v>
      </c>
      <c r="AT886" s="23">
        <v>82</v>
      </c>
      <c r="AU886" s="23">
        <v>86.7</v>
      </c>
    </row>
    <row r="887" spans="1:47" ht="15" x14ac:dyDescent="0.35">
      <c r="A887" s="13" t="s">
        <v>2003</v>
      </c>
      <c r="B887" s="45" t="s">
        <v>832</v>
      </c>
      <c r="C887" s="23">
        <v>24.6</v>
      </c>
      <c r="D887" s="23">
        <v>9.8000000000000007</v>
      </c>
      <c r="E887" s="23">
        <v>29.8</v>
      </c>
      <c r="F887" s="23">
        <v>76</v>
      </c>
      <c r="G887" s="23">
        <v>47</v>
      </c>
      <c r="H887" s="23">
        <v>86.2</v>
      </c>
      <c r="I887" s="23">
        <v>1.6</v>
      </c>
      <c r="J887" s="23">
        <v>2.1</v>
      </c>
      <c r="K887" s="23">
        <v>1.4</v>
      </c>
      <c r="L887" s="23">
        <v>1.5</v>
      </c>
      <c r="M887" s="23">
        <v>1.3</v>
      </c>
      <c r="N887" s="23">
        <v>1.6</v>
      </c>
      <c r="O887" s="23">
        <v>33.5</v>
      </c>
      <c r="P887" s="23">
        <v>44.6</v>
      </c>
      <c r="Q887" s="23">
        <v>29.6</v>
      </c>
      <c r="R887" s="23">
        <v>3.4</v>
      </c>
      <c r="S887" s="23">
        <v>6.1</v>
      </c>
      <c r="T887" s="23">
        <v>2.4</v>
      </c>
      <c r="U887" s="23">
        <v>13.3</v>
      </c>
      <c r="V887" s="23">
        <v>7.7</v>
      </c>
      <c r="W887" s="23">
        <v>15.2</v>
      </c>
      <c r="X887" s="23">
        <v>3.2</v>
      </c>
      <c r="Y887" s="23">
        <v>3.7</v>
      </c>
      <c r="Z887" s="23">
        <v>3</v>
      </c>
      <c r="AA887" s="23">
        <v>1.2</v>
      </c>
      <c r="AB887" s="23">
        <v>0.8</v>
      </c>
      <c r="AC887" s="23">
        <v>1.4</v>
      </c>
      <c r="AD887" s="23">
        <v>27.1</v>
      </c>
      <c r="AE887" s="23">
        <v>9</v>
      </c>
      <c r="AF887" s="23">
        <v>33.6</v>
      </c>
      <c r="AG887" s="23">
        <v>8.5</v>
      </c>
      <c r="AH887" s="23">
        <v>7.4</v>
      </c>
      <c r="AI887" s="23">
        <v>8.9</v>
      </c>
      <c r="AJ887" s="23">
        <v>44.6</v>
      </c>
      <c r="AK887" s="23">
        <v>3.2</v>
      </c>
      <c r="AL887" s="23">
        <v>59.3</v>
      </c>
      <c r="AM887" s="23">
        <v>12.4</v>
      </c>
      <c r="AN887" s="23">
        <v>15.6</v>
      </c>
      <c r="AO887" s="23">
        <v>11.3</v>
      </c>
      <c r="AP887" s="23">
        <v>1.3</v>
      </c>
      <c r="AQ887" s="23">
        <v>1.1000000000000001</v>
      </c>
      <c r="AR887" s="23">
        <v>1.4</v>
      </c>
      <c r="AS887" s="23">
        <v>93.9</v>
      </c>
      <c r="AT887" s="23">
        <v>88.4</v>
      </c>
      <c r="AU887" s="23">
        <v>95.9</v>
      </c>
    </row>
    <row r="888" spans="1:47" ht="15" x14ac:dyDescent="0.35">
      <c r="A888" s="13" t="s">
        <v>2004</v>
      </c>
      <c r="B888" s="45" t="s">
        <v>833</v>
      </c>
      <c r="C888" s="23">
        <v>20.5</v>
      </c>
      <c r="D888" s="23">
        <v>18.899999999999999</v>
      </c>
      <c r="E888" s="23">
        <v>23</v>
      </c>
      <c r="F888" s="23">
        <v>68.099999999999994</v>
      </c>
      <c r="G888" s="23">
        <v>60.7</v>
      </c>
      <c r="H888" s="23">
        <v>80.5</v>
      </c>
      <c r="I888" s="23">
        <v>0.9</v>
      </c>
      <c r="J888" s="23">
        <v>0.9</v>
      </c>
      <c r="K888" s="23">
        <v>1</v>
      </c>
      <c r="L888" s="23">
        <v>6</v>
      </c>
      <c r="M888" s="23">
        <v>6.4</v>
      </c>
      <c r="N888" s="23">
        <v>5.2</v>
      </c>
      <c r="O888" s="23">
        <v>35.9</v>
      </c>
      <c r="P888" s="23">
        <v>33</v>
      </c>
      <c r="Q888" s="23">
        <v>40.799999999999997</v>
      </c>
      <c r="R888" s="23">
        <v>6.9</v>
      </c>
      <c r="S888" s="23">
        <v>8.1999999999999993</v>
      </c>
      <c r="T888" s="23">
        <v>4.5999999999999996</v>
      </c>
      <c r="U888" s="23">
        <v>9.1</v>
      </c>
      <c r="V888" s="23">
        <v>5.5</v>
      </c>
      <c r="W888" s="23">
        <v>15.1</v>
      </c>
      <c r="X888" s="23">
        <v>2.8</v>
      </c>
      <c r="Y888" s="23">
        <v>1.8</v>
      </c>
      <c r="Z888" s="23">
        <v>4.4000000000000004</v>
      </c>
      <c r="AA888" s="23">
        <v>2.7</v>
      </c>
      <c r="AB888" s="23">
        <v>2.2999999999999998</v>
      </c>
      <c r="AC888" s="23">
        <v>3.5</v>
      </c>
      <c r="AD888" s="23">
        <v>5.4</v>
      </c>
      <c r="AE888" s="23">
        <v>2.4</v>
      </c>
      <c r="AF888" s="23">
        <v>10.5</v>
      </c>
      <c r="AG888" s="23">
        <v>11.1</v>
      </c>
      <c r="AH888" s="23">
        <v>10.8</v>
      </c>
      <c r="AI888" s="23">
        <v>11.6</v>
      </c>
      <c r="AJ888" s="23">
        <v>15.5</v>
      </c>
      <c r="AK888" s="23">
        <v>1.5</v>
      </c>
      <c r="AL888" s="23">
        <v>39</v>
      </c>
      <c r="AM888" s="23">
        <v>12</v>
      </c>
      <c r="AN888" s="23">
        <v>12.3</v>
      </c>
      <c r="AO888" s="23">
        <v>11.4</v>
      </c>
      <c r="AP888" s="23">
        <v>1.5</v>
      </c>
      <c r="AQ888" s="23">
        <v>1.3</v>
      </c>
      <c r="AR888" s="23">
        <v>1.9</v>
      </c>
      <c r="AS888" s="23">
        <v>90</v>
      </c>
      <c r="AT888" s="23">
        <v>89.4</v>
      </c>
      <c r="AU888" s="23">
        <v>91.1</v>
      </c>
    </row>
    <row r="889" spans="1:47" ht="15" x14ac:dyDescent="0.35">
      <c r="A889" s="13" t="s">
        <v>2005</v>
      </c>
      <c r="B889" s="45" t="s">
        <v>834</v>
      </c>
      <c r="C889" s="23">
        <v>20</v>
      </c>
      <c r="D889" s="23">
        <v>15</v>
      </c>
      <c r="E889" s="23">
        <v>22.1</v>
      </c>
      <c r="F889" s="23">
        <v>77.7</v>
      </c>
      <c r="G889" s="23">
        <v>60.9</v>
      </c>
      <c r="H889" s="23">
        <v>84.7</v>
      </c>
      <c r="I889" s="23">
        <v>1</v>
      </c>
      <c r="J889" s="23">
        <v>1.3</v>
      </c>
      <c r="K889" s="23">
        <v>0.9</v>
      </c>
      <c r="L889" s="23">
        <v>4.2</v>
      </c>
      <c r="M889" s="23">
        <v>1.7</v>
      </c>
      <c r="N889" s="23">
        <v>5.2</v>
      </c>
      <c r="O889" s="23">
        <v>52.1</v>
      </c>
      <c r="P889" s="23">
        <v>43.8</v>
      </c>
      <c r="Q889" s="23">
        <v>55.5</v>
      </c>
      <c r="R889" s="23">
        <v>6.4</v>
      </c>
      <c r="S889" s="23">
        <v>10.3</v>
      </c>
      <c r="T889" s="23">
        <v>4.8</v>
      </c>
      <c r="U889" s="23">
        <v>8.9</v>
      </c>
      <c r="V889" s="23">
        <v>12</v>
      </c>
      <c r="W889" s="23">
        <v>7.7</v>
      </c>
      <c r="X889" s="23">
        <v>4</v>
      </c>
      <c r="Y889" s="23">
        <v>2.6</v>
      </c>
      <c r="Z889" s="23">
        <v>4.5999999999999996</v>
      </c>
      <c r="AA889" s="23">
        <v>0.1</v>
      </c>
      <c r="AB889" s="23">
        <v>0</v>
      </c>
      <c r="AC889" s="23">
        <v>0.2</v>
      </c>
      <c r="AD889" s="23">
        <v>19.2</v>
      </c>
      <c r="AE889" s="23">
        <v>11.2</v>
      </c>
      <c r="AF889" s="23">
        <v>22.6</v>
      </c>
      <c r="AG889" s="23">
        <v>17.600000000000001</v>
      </c>
      <c r="AH889" s="23">
        <v>12.4</v>
      </c>
      <c r="AI889" s="23">
        <v>19.8</v>
      </c>
      <c r="AJ889" s="23">
        <v>23</v>
      </c>
      <c r="AK889" s="23">
        <v>0</v>
      </c>
      <c r="AL889" s="23">
        <v>32.6</v>
      </c>
      <c r="AM889" s="23">
        <v>9.1999999999999993</v>
      </c>
      <c r="AN889" s="23">
        <v>12</v>
      </c>
      <c r="AO889" s="23">
        <v>8</v>
      </c>
      <c r="AP889" s="23">
        <v>1</v>
      </c>
      <c r="AQ889" s="23">
        <v>0.4</v>
      </c>
      <c r="AR889" s="23">
        <v>1.2</v>
      </c>
      <c r="AS889" s="23">
        <v>88.8</v>
      </c>
      <c r="AT889" s="23">
        <v>85.8</v>
      </c>
      <c r="AU889" s="23">
        <v>90</v>
      </c>
    </row>
    <row r="890" spans="1:47" ht="15" x14ac:dyDescent="0.35">
      <c r="A890" s="13" t="s">
        <v>2006</v>
      </c>
      <c r="B890" s="45" t="s">
        <v>835</v>
      </c>
      <c r="C890" s="23">
        <v>20.5</v>
      </c>
      <c r="D890" s="23">
        <v>9.1999999999999993</v>
      </c>
      <c r="E890" s="23">
        <v>23.8</v>
      </c>
      <c r="F890" s="23">
        <v>75.900000000000006</v>
      </c>
      <c r="G890" s="23">
        <v>45.6</v>
      </c>
      <c r="H890" s="23">
        <v>84.6</v>
      </c>
      <c r="I890" s="23">
        <v>1.4</v>
      </c>
      <c r="J890" s="23">
        <v>1.1000000000000001</v>
      </c>
      <c r="K890" s="23">
        <v>1.4</v>
      </c>
      <c r="L890" s="23">
        <v>2.1</v>
      </c>
      <c r="M890" s="23">
        <v>5.7</v>
      </c>
      <c r="N890" s="23">
        <v>1.1000000000000001</v>
      </c>
      <c r="O890" s="23">
        <v>42.3</v>
      </c>
      <c r="P890" s="23">
        <v>29.9</v>
      </c>
      <c r="Q890" s="23">
        <v>45.9</v>
      </c>
      <c r="R890" s="23">
        <v>5.8</v>
      </c>
      <c r="S890" s="23">
        <v>9.1999999999999993</v>
      </c>
      <c r="T890" s="23">
        <v>4.9000000000000004</v>
      </c>
      <c r="U890" s="23">
        <v>9.1999999999999993</v>
      </c>
      <c r="V890" s="23">
        <v>1.1000000000000001</v>
      </c>
      <c r="W890" s="23">
        <v>11.6</v>
      </c>
      <c r="X890" s="23">
        <v>1.5</v>
      </c>
      <c r="Y890" s="23">
        <v>0.8</v>
      </c>
      <c r="Z890" s="23">
        <v>1.8</v>
      </c>
      <c r="AA890" s="23">
        <v>0.7</v>
      </c>
      <c r="AB890" s="23">
        <v>0.4</v>
      </c>
      <c r="AC890" s="23">
        <v>0.8</v>
      </c>
      <c r="AD890" s="23">
        <v>28</v>
      </c>
      <c r="AE890" s="23">
        <v>0.8</v>
      </c>
      <c r="AF890" s="23">
        <v>35.799999999999997</v>
      </c>
      <c r="AG890" s="23">
        <v>12.5</v>
      </c>
      <c r="AH890" s="23">
        <v>9.1999999999999993</v>
      </c>
      <c r="AI890" s="23">
        <v>13.5</v>
      </c>
      <c r="AJ890" s="23">
        <v>20.9</v>
      </c>
      <c r="AK890" s="23">
        <v>0</v>
      </c>
      <c r="AL890" s="23">
        <v>26.9</v>
      </c>
      <c r="AM890" s="23">
        <v>9.6</v>
      </c>
      <c r="AN890" s="23">
        <v>12.3</v>
      </c>
      <c r="AO890" s="23">
        <v>8.8000000000000007</v>
      </c>
      <c r="AP890" s="23">
        <v>0.9</v>
      </c>
      <c r="AQ890" s="23">
        <v>1.1000000000000001</v>
      </c>
      <c r="AR890" s="23">
        <v>0.9</v>
      </c>
      <c r="AS890" s="23">
        <v>88.6</v>
      </c>
      <c r="AT890" s="23">
        <v>80.099999999999994</v>
      </c>
      <c r="AU890" s="23">
        <v>91.1</v>
      </c>
    </row>
    <row r="891" spans="1:47" ht="15" x14ac:dyDescent="0.35">
      <c r="A891" s="13" t="s">
        <v>2007</v>
      </c>
      <c r="B891" s="45" t="s">
        <v>836</v>
      </c>
      <c r="C891" s="23">
        <v>28.8</v>
      </c>
      <c r="D891" s="23">
        <v>26.7</v>
      </c>
      <c r="E891" s="23">
        <v>29</v>
      </c>
      <c r="F891" s="23">
        <v>86.1</v>
      </c>
      <c r="G891" s="23">
        <v>56.7</v>
      </c>
      <c r="H891" s="23">
        <v>89</v>
      </c>
      <c r="I891" s="23">
        <v>3.6</v>
      </c>
      <c r="J891" s="23">
        <v>0</v>
      </c>
      <c r="K891" s="23">
        <v>4</v>
      </c>
      <c r="L891" s="23">
        <v>0.3</v>
      </c>
      <c r="M891" s="23">
        <v>0</v>
      </c>
      <c r="N891" s="23">
        <v>0.3</v>
      </c>
      <c r="O891" s="23">
        <v>29.7</v>
      </c>
      <c r="P891" s="23">
        <v>30</v>
      </c>
      <c r="Q891" s="23">
        <v>29.7</v>
      </c>
      <c r="R891" s="23">
        <v>17.899999999999999</v>
      </c>
      <c r="S891" s="23">
        <v>23.3</v>
      </c>
      <c r="T891" s="23">
        <v>17.3</v>
      </c>
      <c r="U891" s="23">
        <v>20.3</v>
      </c>
      <c r="V891" s="23">
        <v>13.3</v>
      </c>
      <c r="W891" s="23">
        <v>21</v>
      </c>
      <c r="X891" s="23">
        <v>10.3</v>
      </c>
      <c r="Y891" s="23">
        <v>0</v>
      </c>
      <c r="Z891" s="23">
        <v>11.3</v>
      </c>
      <c r="AA891" s="23">
        <v>0.3</v>
      </c>
      <c r="AB891" s="23">
        <v>0</v>
      </c>
      <c r="AC891" s="23">
        <v>0.3</v>
      </c>
      <c r="AD891" s="23">
        <v>30.9</v>
      </c>
      <c r="AE891" s="23">
        <v>6.7</v>
      </c>
      <c r="AF891" s="23">
        <v>33.299999999999997</v>
      </c>
      <c r="AG891" s="23">
        <v>26.7</v>
      </c>
      <c r="AH891" s="23">
        <v>6.7</v>
      </c>
      <c r="AI891" s="23">
        <v>28.7</v>
      </c>
      <c r="AJ891" s="23">
        <v>43</v>
      </c>
      <c r="AK891" s="23">
        <v>6.7</v>
      </c>
      <c r="AL891" s="23">
        <v>46.7</v>
      </c>
      <c r="AM891" s="23">
        <v>11.8</v>
      </c>
      <c r="AN891" s="23">
        <v>30</v>
      </c>
      <c r="AO891" s="23">
        <v>10</v>
      </c>
      <c r="AP891" s="23">
        <v>6.4</v>
      </c>
      <c r="AQ891" s="23">
        <v>0</v>
      </c>
      <c r="AR891" s="23">
        <v>7</v>
      </c>
      <c r="AS891" s="23">
        <v>91.8</v>
      </c>
      <c r="AT891" s="23">
        <v>86.7</v>
      </c>
      <c r="AU891" s="23">
        <v>92.3</v>
      </c>
    </row>
    <row r="892" spans="1:47" ht="15" x14ac:dyDescent="0.35">
      <c r="A892" s="13" t="s">
        <v>2008</v>
      </c>
      <c r="B892" s="45" t="s">
        <v>837</v>
      </c>
      <c r="C892" s="23">
        <v>12.6</v>
      </c>
      <c r="D892" s="23">
        <v>7</v>
      </c>
      <c r="E892" s="23">
        <v>14.8</v>
      </c>
      <c r="F892" s="23">
        <v>73.400000000000006</v>
      </c>
      <c r="G892" s="23">
        <v>51.5</v>
      </c>
      <c r="H892" s="23">
        <v>81.900000000000006</v>
      </c>
      <c r="I892" s="23">
        <v>1.3</v>
      </c>
      <c r="J892" s="23">
        <v>1</v>
      </c>
      <c r="K892" s="23">
        <v>1.5</v>
      </c>
      <c r="L892" s="23">
        <v>0.6</v>
      </c>
      <c r="M892" s="23">
        <v>1.5</v>
      </c>
      <c r="N892" s="23">
        <v>0.2</v>
      </c>
      <c r="O892" s="23">
        <v>34.5</v>
      </c>
      <c r="P892" s="23">
        <v>30.6</v>
      </c>
      <c r="Q892" s="23">
        <v>36</v>
      </c>
      <c r="R892" s="23">
        <v>5.5</v>
      </c>
      <c r="S892" s="23">
        <v>6.6</v>
      </c>
      <c r="T892" s="23">
        <v>5.0999999999999996</v>
      </c>
      <c r="U892" s="23">
        <v>27.6</v>
      </c>
      <c r="V892" s="23">
        <v>9.9</v>
      </c>
      <c r="W892" s="23">
        <v>34.5</v>
      </c>
      <c r="X892" s="23">
        <v>4.7</v>
      </c>
      <c r="Y892" s="23">
        <v>2.7</v>
      </c>
      <c r="Z892" s="23">
        <v>5.4</v>
      </c>
      <c r="AA892" s="23">
        <v>0.8</v>
      </c>
      <c r="AB892" s="23">
        <v>2.9</v>
      </c>
      <c r="AC892" s="23">
        <v>0</v>
      </c>
      <c r="AD892" s="23">
        <v>2</v>
      </c>
      <c r="AE892" s="23">
        <v>1</v>
      </c>
      <c r="AF892" s="23">
        <v>2.5</v>
      </c>
      <c r="AG892" s="23">
        <v>20</v>
      </c>
      <c r="AH892" s="23">
        <v>20.7</v>
      </c>
      <c r="AI892" s="23">
        <v>19.8</v>
      </c>
      <c r="AJ892" s="23">
        <v>32</v>
      </c>
      <c r="AK892" s="23">
        <v>1.4</v>
      </c>
      <c r="AL892" s="23">
        <v>43.9</v>
      </c>
      <c r="AM892" s="23">
        <v>12.9</v>
      </c>
      <c r="AN892" s="23">
        <v>17</v>
      </c>
      <c r="AO892" s="23">
        <v>11.3</v>
      </c>
      <c r="AP892" s="23">
        <v>2</v>
      </c>
      <c r="AQ892" s="23">
        <v>1.9</v>
      </c>
      <c r="AR892" s="23">
        <v>2.1</v>
      </c>
      <c r="AS892" s="23">
        <v>90.7</v>
      </c>
      <c r="AT892" s="23">
        <v>88.2</v>
      </c>
      <c r="AU892" s="23">
        <v>91.6</v>
      </c>
    </row>
    <row r="893" spans="1:47" ht="15" x14ac:dyDescent="0.35">
      <c r="A893" s="13" t="s">
        <v>2009</v>
      </c>
      <c r="B893" s="45" t="s">
        <v>838</v>
      </c>
      <c r="C893" s="23">
        <v>22.5</v>
      </c>
      <c r="D893" s="23">
        <v>14.6</v>
      </c>
      <c r="E893" s="23">
        <v>26.7</v>
      </c>
      <c r="F893" s="23">
        <v>73.599999999999994</v>
      </c>
      <c r="G893" s="23">
        <v>58.1</v>
      </c>
      <c r="H893" s="23">
        <v>81.7</v>
      </c>
      <c r="I893" s="23">
        <v>1.6</v>
      </c>
      <c r="J893" s="23">
        <v>1.7</v>
      </c>
      <c r="K893" s="23">
        <v>1.5</v>
      </c>
      <c r="L893" s="23">
        <v>11.3</v>
      </c>
      <c r="M893" s="23">
        <v>23.5</v>
      </c>
      <c r="N893" s="23">
        <v>4.9000000000000004</v>
      </c>
      <c r="O893" s="23">
        <v>36.6</v>
      </c>
      <c r="P893" s="23">
        <v>33.299999999999997</v>
      </c>
      <c r="Q893" s="23">
        <v>38.4</v>
      </c>
      <c r="R893" s="23">
        <v>6.1</v>
      </c>
      <c r="S893" s="23">
        <v>10.3</v>
      </c>
      <c r="T893" s="23">
        <v>3.9</v>
      </c>
      <c r="U893" s="23">
        <v>28.6</v>
      </c>
      <c r="V893" s="23">
        <v>3.9</v>
      </c>
      <c r="W893" s="23">
        <v>41.6</v>
      </c>
      <c r="X893" s="23">
        <v>5.0999999999999996</v>
      </c>
      <c r="Y893" s="23">
        <v>2.5</v>
      </c>
      <c r="Z893" s="23">
        <v>6.5</v>
      </c>
      <c r="AA893" s="23">
        <v>2.2999999999999998</v>
      </c>
      <c r="AB893" s="23">
        <v>5.8</v>
      </c>
      <c r="AC893" s="23">
        <v>0.5</v>
      </c>
      <c r="AD893" s="23">
        <v>5.2</v>
      </c>
      <c r="AE893" s="23">
        <v>0.9</v>
      </c>
      <c r="AF893" s="23">
        <v>7.5</v>
      </c>
      <c r="AG893" s="23">
        <v>16.899999999999999</v>
      </c>
      <c r="AH893" s="23">
        <v>17.399999999999999</v>
      </c>
      <c r="AI893" s="23">
        <v>16.600000000000001</v>
      </c>
      <c r="AJ893" s="23">
        <v>50.1</v>
      </c>
      <c r="AK893" s="23">
        <v>8</v>
      </c>
      <c r="AL893" s="23">
        <v>72.3</v>
      </c>
      <c r="AM893" s="23">
        <v>14.5</v>
      </c>
      <c r="AN893" s="23">
        <v>14.2</v>
      </c>
      <c r="AO893" s="23">
        <v>14.6</v>
      </c>
      <c r="AP893" s="23">
        <v>2.5</v>
      </c>
      <c r="AQ893" s="23">
        <v>1.6</v>
      </c>
      <c r="AR893" s="23">
        <v>2.9</v>
      </c>
      <c r="AS893" s="23">
        <v>89.3</v>
      </c>
      <c r="AT893" s="23">
        <v>81</v>
      </c>
      <c r="AU893" s="23">
        <v>93.6</v>
      </c>
    </row>
    <row r="894" spans="1:47" ht="15" x14ac:dyDescent="0.35">
      <c r="A894" s="13" t="s">
        <v>2010</v>
      </c>
      <c r="B894" s="45" t="s">
        <v>416</v>
      </c>
      <c r="C894" s="23">
        <v>26.5</v>
      </c>
      <c r="D894" s="23">
        <v>9.6</v>
      </c>
      <c r="E894" s="23">
        <v>30.3</v>
      </c>
      <c r="F894" s="23">
        <v>85.9</v>
      </c>
      <c r="G894" s="23">
        <v>53.5</v>
      </c>
      <c r="H894" s="23">
        <v>93.4</v>
      </c>
      <c r="I894" s="23">
        <v>1.7</v>
      </c>
      <c r="J894" s="23">
        <v>0</v>
      </c>
      <c r="K894" s="23">
        <v>2.1</v>
      </c>
      <c r="L894" s="23">
        <v>0.9</v>
      </c>
      <c r="M894" s="23">
        <v>4.0999999999999996</v>
      </c>
      <c r="N894" s="23">
        <v>0.2</v>
      </c>
      <c r="O894" s="23">
        <v>25.5</v>
      </c>
      <c r="P894" s="23">
        <v>31</v>
      </c>
      <c r="Q894" s="23">
        <v>24.2</v>
      </c>
      <c r="R894" s="23">
        <v>1.7</v>
      </c>
      <c r="S894" s="23">
        <v>5.5</v>
      </c>
      <c r="T894" s="23">
        <v>0.8</v>
      </c>
      <c r="U894" s="23">
        <v>16.899999999999999</v>
      </c>
      <c r="V894" s="23">
        <v>5.2</v>
      </c>
      <c r="W894" s="23">
        <v>19.600000000000001</v>
      </c>
      <c r="X894" s="23">
        <v>4.5999999999999996</v>
      </c>
      <c r="Y894" s="23">
        <v>1.1000000000000001</v>
      </c>
      <c r="Z894" s="23">
        <v>5.4</v>
      </c>
      <c r="AA894" s="23">
        <v>0.6</v>
      </c>
      <c r="AB894" s="23">
        <v>0.4</v>
      </c>
      <c r="AC894" s="23">
        <v>0.6</v>
      </c>
      <c r="AD894" s="23">
        <v>7.4</v>
      </c>
      <c r="AE894" s="23">
        <v>0.7</v>
      </c>
      <c r="AF894" s="23">
        <v>8.9</v>
      </c>
      <c r="AG894" s="23">
        <v>18.399999999999999</v>
      </c>
      <c r="AH894" s="23">
        <v>11.4</v>
      </c>
      <c r="AI894" s="23">
        <v>20</v>
      </c>
      <c r="AJ894" s="23">
        <v>28.5</v>
      </c>
      <c r="AK894" s="23">
        <v>1.1000000000000001</v>
      </c>
      <c r="AL894" s="23">
        <v>34.700000000000003</v>
      </c>
      <c r="AM894" s="23">
        <v>7.8</v>
      </c>
      <c r="AN894" s="23">
        <v>14</v>
      </c>
      <c r="AO894" s="23">
        <v>6.4</v>
      </c>
      <c r="AP894" s="23">
        <v>2.2999999999999998</v>
      </c>
      <c r="AQ894" s="23">
        <v>1.5</v>
      </c>
      <c r="AR894" s="23">
        <v>2.5</v>
      </c>
      <c r="AS894" s="23">
        <v>92.7</v>
      </c>
      <c r="AT894" s="23">
        <v>80.8</v>
      </c>
      <c r="AU894" s="23">
        <v>95.4</v>
      </c>
    </row>
    <row r="895" spans="1:47" ht="15" x14ac:dyDescent="0.35">
      <c r="A895" s="13" t="s">
        <v>2011</v>
      </c>
      <c r="B895" s="45" t="s">
        <v>839</v>
      </c>
      <c r="C895" s="23">
        <v>10.4</v>
      </c>
      <c r="D895" s="23">
        <v>6.6</v>
      </c>
      <c r="E895" s="23">
        <v>15.3</v>
      </c>
      <c r="F895" s="23">
        <v>58.6</v>
      </c>
      <c r="G895" s="23">
        <v>45.8</v>
      </c>
      <c r="H895" s="23">
        <v>74.7</v>
      </c>
      <c r="I895" s="23">
        <v>2.1</v>
      </c>
      <c r="J895" s="23">
        <v>2.2000000000000002</v>
      </c>
      <c r="K895" s="23">
        <v>2</v>
      </c>
      <c r="L895" s="23">
        <v>6.8</v>
      </c>
      <c r="M895" s="23">
        <v>5.9</v>
      </c>
      <c r="N895" s="23">
        <v>7.9</v>
      </c>
      <c r="O895" s="23">
        <v>28.9</v>
      </c>
      <c r="P895" s="23">
        <v>26.6</v>
      </c>
      <c r="Q895" s="23">
        <v>31.8</v>
      </c>
      <c r="R895" s="23">
        <v>9.3000000000000007</v>
      </c>
      <c r="S895" s="23">
        <v>11.9</v>
      </c>
      <c r="T895" s="23">
        <v>6</v>
      </c>
      <c r="U895" s="23">
        <v>8.1</v>
      </c>
      <c r="V895" s="23">
        <v>4.2</v>
      </c>
      <c r="W895" s="23">
        <v>13</v>
      </c>
      <c r="X895" s="23">
        <v>3.6</v>
      </c>
      <c r="Y895" s="23">
        <v>3</v>
      </c>
      <c r="Z895" s="23">
        <v>4.3</v>
      </c>
      <c r="AA895" s="23">
        <v>1.3</v>
      </c>
      <c r="AB895" s="23">
        <v>1.8</v>
      </c>
      <c r="AC895" s="23">
        <v>0.8</v>
      </c>
      <c r="AD895" s="23">
        <v>3.3</v>
      </c>
      <c r="AE895" s="23">
        <v>1.4</v>
      </c>
      <c r="AF895" s="23">
        <v>5.5</v>
      </c>
      <c r="AG895" s="23">
        <v>16.600000000000001</v>
      </c>
      <c r="AH895" s="23">
        <v>15.7</v>
      </c>
      <c r="AI895" s="23">
        <v>17.7</v>
      </c>
      <c r="AJ895" s="23">
        <v>17.3</v>
      </c>
      <c r="AK895" s="23">
        <v>3.8</v>
      </c>
      <c r="AL895" s="23">
        <v>34.1</v>
      </c>
      <c r="AM895" s="23">
        <v>14</v>
      </c>
      <c r="AN895" s="23">
        <v>15.1</v>
      </c>
      <c r="AO895" s="23">
        <v>12.7</v>
      </c>
      <c r="AP895" s="23">
        <v>1.8</v>
      </c>
      <c r="AQ895" s="23">
        <v>1.8</v>
      </c>
      <c r="AR895" s="23">
        <v>1.8</v>
      </c>
      <c r="AS895" s="23">
        <v>80.3</v>
      </c>
      <c r="AT895" s="23">
        <v>79.900000000000006</v>
      </c>
      <c r="AU895" s="23">
        <v>80.8</v>
      </c>
    </row>
    <row r="896" spans="1:47" ht="15" x14ac:dyDescent="0.35">
      <c r="A896" s="13" t="s">
        <v>2012</v>
      </c>
      <c r="B896" s="45" t="s">
        <v>840</v>
      </c>
      <c r="C896" s="23">
        <v>17.3</v>
      </c>
      <c r="D896" s="23">
        <v>13.8</v>
      </c>
      <c r="E896" s="23">
        <v>17.899999999999999</v>
      </c>
      <c r="F896" s="23">
        <v>73.2</v>
      </c>
      <c r="G896" s="23">
        <v>62.6</v>
      </c>
      <c r="H896" s="23">
        <v>74.900000000000006</v>
      </c>
      <c r="I896" s="23">
        <v>2</v>
      </c>
      <c r="J896" s="23">
        <v>1.7</v>
      </c>
      <c r="K896" s="23">
        <v>2.1</v>
      </c>
      <c r="L896" s="23">
        <v>4.8</v>
      </c>
      <c r="M896" s="23">
        <v>8.1</v>
      </c>
      <c r="N896" s="23">
        <v>4.3</v>
      </c>
      <c r="O896" s="23">
        <v>44.6</v>
      </c>
      <c r="P896" s="23">
        <v>24.2</v>
      </c>
      <c r="Q896" s="23">
        <v>47.9</v>
      </c>
      <c r="R896" s="23">
        <v>9</v>
      </c>
      <c r="S896" s="23">
        <v>13.4</v>
      </c>
      <c r="T896" s="23">
        <v>8.3000000000000007</v>
      </c>
      <c r="U896" s="23">
        <v>13.5</v>
      </c>
      <c r="V896" s="23">
        <v>11</v>
      </c>
      <c r="W896" s="23">
        <v>13.9</v>
      </c>
      <c r="X896" s="23">
        <v>4.5999999999999996</v>
      </c>
      <c r="Y896" s="23">
        <v>1.7</v>
      </c>
      <c r="Z896" s="23">
        <v>5</v>
      </c>
      <c r="AA896" s="23">
        <v>0.7</v>
      </c>
      <c r="AB896" s="23">
        <v>0.2</v>
      </c>
      <c r="AC896" s="23">
        <v>0.8</v>
      </c>
      <c r="AD896" s="23">
        <v>6.6</v>
      </c>
      <c r="AE896" s="23">
        <v>4.0999999999999996</v>
      </c>
      <c r="AF896" s="23">
        <v>7</v>
      </c>
      <c r="AG896" s="23">
        <v>14.6</v>
      </c>
      <c r="AH896" s="23">
        <v>15.7</v>
      </c>
      <c r="AI896" s="23">
        <v>14.4</v>
      </c>
      <c r="AJ896" s="23">
        <v>53.6</v>
      </c>
      <c r="AK896" s="23">
        <v>16.7</v>
      </c>
      <c r="AL896" s="23">
        <v>59.5</v>
      </c>
      <c r="AM896" s="23">
        <v>11.5</v>
      </c>
      <c r="AN896" s="23">
        <v>10.5</v>
      </c>
      <c r="AO896" s="23">
        <v>11.7</v>
      </c>
      <c r="AP896" s="23">
        <v>1.2</v>
      </c>
      <c r="AQ896" s="23">
        <v>0.8</v>
      </c>
      <c r="AR896" s="23">
        <v>1.3</v>
      </c>
      <c r="AS896" s="23">
        <v>81.099999999999994</v>
      </c>
      <c r="AT896" s="23">
        <v>78.7</v>
      </c>
      <c r="AU896" s="23">
        <v>81.5</v>
      </c>
    </row>
    <row r="897" spans="1:47" ht="15" x14ac:dyDescent="0.35">
      <c r="A897" s="13" t="s">
        <v>2013</v>
      </c>
      <c r="B897" s="45" t="s">
        <v>841</v>
      </c>
      <c r="C897" s="23">
        <v>20</v>
      </c>
      <c r="D897" s="23">
        <v>11.2</v>
      </c>
      <c r="E897" s="23">
        <v>21.6</v>
      </c>
      <c r="F897" s="23">
        <v>72.599999999999994</v>
      </c>
      <c r="G897" s="23">
        <v>38.799999999999997</v>
      </c>
      <c r="H897" s="23">
        <v>78.8</v>
      </c>
      <c r="I897" s="23">
        <v>0.8</v>
      </c>
      <c r="J897" s="23">
        <v>0.9</v>
      </c>
      <c r="K897" s="23">
        <v>0.8</v>
      </c>
      <c r="L897" s="23">
        <v>1.7</v>
      </c>
      <c r="M897" s="23">
        <v>0.9</v>
      </c>
      <c r="N897" s="23">
        <v>1.9</v>
      </c>
      <c r="O897" s="23">
        <v>49.7</v>
      </c>
      <c r="P897" s="23">
        <v>33.6</v>
      </c>
      <c r="Q897" s="23">
        <v>52.7</v>
      </c>
      <c r="R897" s="23">
        <v>13.6</v>
      </c>
      <c r="S897" s="23">
        <v>18.100000000000001</v>
      </c>
      <c r="T897" s="23">
        <v>12.8</v>
      </c>
      <c r="U897" s="23">
        <v>14.8</v>
      </c>
      <c r="V897" s="23">
        <v>6.9</v>
      </c>
      <c r="W897" s="23">
        <v>16.3</v>
      </c>
      <c r="X897" s="23">
        <v>2</v>
      </c>
      <c r="Y897" s="23">
        <v>1.7</v>
      </c>
      <c r="Z897" s="23">
        <v>2</v>
      </c>
      <c r="AA897" s="23">
        <v>0.5</v>
      </c>
      <c r="AB897" s="23">
        <v>0</v>
      </c>
      <c r="AC897" s="23">
        <v>0.6</v>
      </c>
      <c r="AD897" s="23">
        <v>35.299999999999997</v>
      </c>
      <c r="AE897" s="23">
        <v>1.7</v>
      </c>
      <c r="AF897" s="23">
        <v>41.4</v>
      </c>
      <c r="AG897" s="23">
        <v>17.100000000000001</v>
      </c>
      <c r="AH897" s="23">
        <v>10.3</v>
      </c>
      <c r="AI897" s="23">
        <v>18.3</v>
      </c>
      <c r="AJ897" s="23">
        <v>60.6</v>
      </c>
      <c r="AK897" s="23">
        <v>0.9</v>
      </c>
      <c r="AL897" s="23">
        <v>71.400000000000006</v>
      </c>
      <c r="AM897" s="23">
        <v>11.4</v>
      </c>
      <c r="AN897" s="23">
        <v>14.7</v>
      </c>
      <c r="AO897" s="23">
        <v>10.8</v>
      </c>
      <c r="AP897" s="23">
        <v>2.5</v>
      </c>
      <c r="AQ897" s="23">
        <v>0</v>
      </c>
      <c r="AR897" s="23">
        <v>3</v>
      </c>
      <c r="AS897" s="23">
        <v>88.9</v>
      </c>
      <c r="AT897" s="23">
        <v>73.3</v>
      </c>
      <c r="AU897" s="23">
        <v>91.7</v>
      </c>
    </row>
    <row r="898" spans="1:47" ht="15" x14ac:dyDescent="0.35">
      <c r="A898" s="13" t="s">
        <v>2014</v>
      </c>
      <c r="B898" s="45" t="s">
        <v>842</v>
      </c>
      <c r="C898" s="23">
        <v>7.3</v>
      </c>
      <c r="D898" s="23">
        <v>6.6</v>
      </c>
      <c r="E898" s="23">
        <v>11.6</v>
      </c>
      <c r="F898" s="23">
        <v>44</v>
      </c>
      <c r="G898" s="23">
        <v>39</v>
      </c>
      <c r="H898" s="23">
        <v>75.7</v>
      </c>
      <c r="I898" s="23">
        <v>1.3</v>
      </c>
      <c r="J898" s="23">
        <v>1.3</v>
      </c>
      <c r="K898" s="23">
        <v>1.2</v>
      </c>
      <c r="L898" s="23">
        <v>5.4</v>
      </c>
      <c r="M898" s="23">
        <v>5.0999999999999996</v>
      </c>
      <c r="N898" s="23">
        <v>7.7</v>
      </c>
      <c r="O898" s="23">
        <v>36.1</v>
      </c>
      <c r="P898" s="23">
        <v>35.5</v>
      </c>
      <c r="Q898" s="23">
        <v>39.9</v>
      </c>
      <c r="R898" s="23">
        <v>8.6</v>
      </c>
      <c r="S898" s="23">
        <v>7.9</v>
      </c>
      <c r="T898" s="23">
        <v>12.9</v>
      </c>
      <c r="U898" s="23">
        <v>1.6</v>
      </c>
      <c r="V898" s="23">
        <v>0.8</v>
      </c>
      <c r="W898" s="23">
        <v>6.3</v>
      </c>
      <c r="X898" s="23">
        <v>1.7</v>
      </c>
      <c r="Y898" s="23">
        <v>1.7</v>
      </c>
      <c r="Z898" s="23">
        <v>2.2000000000000002</v>
      </c>
      <c r="AA898" s="23">
        <v>0.1</v>
      </c>
      <c r="AB898" s="23">
        <v>0.1</v>
      </c>
      <c r="AC898" s="23">
        <v>0</v>
      </c>
      <c r="AD898" s="23">
        <v>2.8</v>
      </c>
      <c r="AE898" s="23">
        <v>0.3</v>
      </c>
      <c r="AF898" s="23">
        <v>18.100000000000001</v>
      </c>
      <c r="AG898" s="23">
        <v>17.2</v>
      </c>
      <c r="AH898" s="23">
        <v>17.5</v>
      </c>
      <c r="AI898" s="23">
        <v>15.1</v>
      </c>
      <c r="AJ898" s="23">
        <v>11.2</v>
      </c>
      <c r="AK898" s="23">
        <v>0.6</v>
      </c>
      <c r="AL898" s="23">
        <v>78.7</v>
      </c>
      <c r="AM898" s="23">
        <v>11.9</v>
      </c>
      <c r="AN898" s="23">
        <v>12.4</v>
      </c>
      <c r="AO898" s="23">
        <v>8.4</v>
      </c>
      <c r="AP898" s="23">
        <v>0.7</v>
      </c>
      <c r="AQ898" s="23">
        <v>0.5</v>
      </c>
      <c r="AR898" s="23">
        <v>1.8</v>
      </c>
      <c r="AS898" s="23">
        <v>84.8</v>
      </c>
      <c r="AT898" s="23">
        <v>83.9</v>
      </c>
      <c r="AU898" s="23">
        <v>90.8</v>
      </c>
    </row>
    <row r="899" spans="1:47" ht="15" x14ac:dyDescent="0.35">
      <c r="A899" s="13" t="s">
        <v>2015</v>
      </c>
      <c r="B899" s="45" t="s">
        <v>843</v>
      </c>
      <c r="C899" s="23">
        <v>14.8</v>
      </c>
      <c r="D899" s="23">
        <v>10.1</v>
      </c>
      <c r="E899" s="23">
        <v>16.899999999999999</v>
      </c>
      <c r="F899" s="23">
        <v>74.2</v>
      </c>
      <c r="G899" s="23">
        <v>54.5</v>
      </c>
      <c r="H899" s="23">
        <v>83.1</v>
      </c>
      <c r="I899" s="23">
        <v>1.9</v>
      </c>
      <c r="J899" s="23">
        <v>1.7</v>
      </c>
      <c r="K899" s="23">
        <v>1.9</v>
      </c>
      <c r="L899" s="23">
        <v>0.3</v>
      </c>
      <c r="M899" s="23">
        <v>0.6</v>
      </c>
      <c r="N899" s="23">
        <v>0.1</v>
      </c>
      <c r="O899" s="23">
        <v>33.799999999999997</v>
      </c>
      <c r="P899" s="23">
        <v>36</v>
      </c>
      <c r="Q899" s="23">
        <v>32.9</v>
      </c>
      <c r="R899" s="23">
        <v>6.2</v>
      </c>
      <c r="S899" s="23">
        <v>9.3000000000000007</v>
      </c>
      <c r="T899" s="23">
        <v>4.8</v>
      </c>
      <c r="U899" s="23">
        <v>22.7</v>
      </c>
      <c r="V899" s="23">
        <v>2.8</v>
      </c>
      <c r="W899" s="23">
        <v>31.7</v>
      </c>
      <c r="X899" s="23">
        <v>5.3</v>
      </c>
      <c r="Y899" s="23">
        <v>0.6</v>
      </c>
      <c r="Z899" s="23">
        <v>7.4</v>
      </c>
      <c r="AA899" s="23">
        <v>0.6</v>
      </c>
      <c r="AB899" s="23">
        <v>0</v>
      </c>
      <c r="AC899" s="23">
        <v>0.9</v>
      </c>
      <c r="AD899" s="23">
        <v>12</v>
      </c>
      <c r="AE899" s="23">
        <v>1.1000000000000001</v>
      </c>
      <c r="AF899" s="23">
        <v>16.899999999999999</v>
      </c>
      <c r="AG899" s="23">
        <v>11.3</v>
      </c>
      <c r="AH899" s="23">
        <v>4.7</v>
      </c>
      <c r="AI899" s="23">
        <v>14.3</v>
      </c>
      <c r="AJ899" s="23">
        <v>39.299999999999997</v>
      </c>
      <c r="AK899" s="23">
        <v>2.4</v>
      </c>
      <c r="AL899" s="23">
        <v>56</v>
      </c>
      <c r="AM899" s="23">
        <v>13.1</v>
      </c>
      <c r="AN899" s="23">
        <v>11.6</v>
      </c>
      <c r="AO899" s="23">
        <v>13.8</v>
      </c>
      <c r="AP899" s="23">
        <v>1.3</v>
      </c>
      <c r="AQ899" s="23">
        <v>0.4</v>
      </c>
      <c r="AR899" s="23">
        <v>1.7</v>
      </c>
      <c r="AS899" s="23">
        <v>90.6</v>
      </c>
      <c r="AT899" s="23">
        <v>83</v>
      </c>
      <c r="AU899" s="23">
        <v>94</v>
      </c>
    </row>
    <row r="900" spans="1:47" ht="15" x14ac:dyDescent="0.35">
      <c r="A900" s="13" t="s">
        <v>2016</v>
      </c>
      <c r="B900" s="45" t="s">
        <v>844</v>
      </c>
      <c r="C900" s="23">
        <v>19</v>
      </c>
      <c r="D900" s="23">
        <v>11.4</v>
      </c>
      <c r="E900" s="23">
        <v>24.3</v>
      </c>
      <c r="F900" s="23">
        <v>76.099999999999994</v>
      </c>
      <c r="G900" s="23">
        <v>57.3</v>
      </c>
      <c r="H900" s="23">
        <v>89.5</v>
      </c>
      <c r="I900" s="23">
        <v>1.2</v>
      </c>
      <c r="J900" s="23">
        <v>0.6</v>
      </c>
      <c r="K900" s="23">
        <v>1.6</v>
      </c>
      <c r="L900" s="23">
        <v>11.4</v>
      </c>
      <c r="M900" s="23">
        <v>2.8</v>
      </c>
      <c r="N900" s="23">
        <v>17.5</v>
      </c>
      <c r="O900" s="23">
        <v>42.3</v>
      </c>
      <c r="P900" s="23">
        <v>39.700000000000003</v>
      </c>
      <c r="Q900" s="23">
        <v>44.2</v>
      </c>
      <c r="R900" s="23">
        <v>11.3</v>
      </c>
      <c r="S900" s="23">
        <v>9.1999999999999993</v>
      </c>
      <c r="T900" s="23">
        <v>12.8</v>
      </c>
      <c r="U900" s="23">
        <v>15.4</v>
      </c>
      <c r="V900" s="23">
        <v>2.4</v>
      </c>
      <c r="W900" s="23">
        <v>24.6</v>
      </c>
      <c r="X900" s="23">
        <v>4.9000000000000004</v>
      </c>
      <c r="Y900" s="23">
        <v>2.4</v>
      </c>
      <c r="Z900" s="23">
        <v>6.8</v>
      </c>
      <c r="AA900" s="23">
        <v>0.9</v>
      </c>
      <c r="AB900" s="23">
        <v>0.3</v>
      </c>
      <c r="AC900" s="23">
        <v>1.2</v>
      </c>
      <c r="AD900" s="23">
        <v>22.3</v>
      </c>
      <c r="AE900" s="23">
        <v>1.8</v>
      </c>
      <c r="AF900" s="23">
        <v>36.9</v>
      </c>
      <c r="AG900" s="23">
        <v>20.9</v>
      </c>
      <c r="AH900" s="23">
        <v>16.2</v>
      </c>
      <c r="AI900" s="23">
        <v>24.3</v>
      </c>
      <c r="AJ900" s="23">
        <v>30.3</v>
      </c>
      <c r="AK900" s="23">
        <v>0.7</v>
      </c>
      <c r="AL900" s="23">
        <v>51.3</v>
      </c>
      <c r="AM900" s="23">
        <v>12.3</v>
      </c>
      <c r="AN900" s="23">
        <v>14.7</v>
      </c>
      <c r="AO900" s="23">
        <v>10.6</v>
      </c>
      <c r="AP900" s="23">
        <v>2.9</v>
      </c>
      <c r="AQ900" s="23">
        <v>1.3</v>
      </c>
      <c r="AR900" s="23">
        <v>4.0999999999999996</v>
      </c>
      <c r="AS900" s="23">
        <v>91.8</v>
      </c>
      <c r="AT900" s="23">
        <v>85.9</v>
      </c>
      <c r="AU900" s="23">
        <v>96.1</v>
      </c>
    </row>
    <row r="901" spans="1:47" ht="15" x14ac:dyDescent="0.35">
      <c r="A901" s="13" t="s">
        <v>2017</v>
      </c>
      <c r="B901" s="45" t="s">
        <v>845</v>
      </c>
      <c r="C901" s="23">
        <v>18.2</v>
      </c>
      <c r="D901" s="23">
        <v>9.4</v>
      </c>
      <c r="E901" s="23">
        <v>20.100000000000001</v>
      </c>
      <c r="F901" s="23">
        <v>80.599999999999994</v>
      </c>
      <c r="G901" s="23">
        <v>43.5</v>
      </c>
      <c r="H901" s="23">
        <v>88.6</v>
      </c>
      <c r="I901" s="23">
        <v>1</v>
      </c>
      <c r="J901" s="23">
        <v>0.9</v>
      </c>
      <c r="K901" s="23">
        <v>1.1000000000000001</v>
      </c>
      <c r="L901" s="23">
        <v>0.8</v>
      </c>
      <c r="M901" s="23">
        <v>2.2000000000000002</v>
      </c>
      <c r="N901" s="23">
        <v>0.5</v>
      </c>
      <c r="O901" s="23">
        <v>44.5</v>
      </c>
      <c r="P901" s="23">
        <v>43</v>
      </c>
      <c r="Q901" s="23">
        <v>44.8</v>
      </c>
      <c r="R901" s="23">
        <v>15.4</v>
      </c>
      <c r="S901" s="23">
        <v>15.2</v>
      </c>
      <c r="T901" s="23">
        <v>15.4</v>
      </c>
      <c r="U901" s="23">
        <v>13.5</v>
      </c>
      <c r="V901" s="23">
        <v>3.6</v>
      </c>
      <c r="W901" s="23">
        <v>15.6</v>
      </c>
      <c r="X901" s="23">
        <v>3.4</v>
      </c>
      <c r="Y901" s="23">
        <v>0.9</v>
      </c>
      <c r="Z901" s="23">
        <v>4</v>
      </c>
      <c r="AA901" s="23">
        <v>0.4</v>
      </c>
      <c r="AB901" s="23">
        <v>0</v>
      </c>
      <c r="AC901" s="23">
        <v>0.5</v>
      </c>
      <c r="AD901" s="23">
        <v>58</v>
      </c>
      <c r="AE901" s="23">
        <v>0.4</v>
      </c>
      <c r="AF901" s="23">
        <v>70.400000000000006</v>
      </c>
      <c r="AG901" s="23">
        <v>18.2</v>
      </c>
      <c r="AH901" s="23">
        <v>11.2</v>
      </c>
      <c r="AI901" s="23">
        <v>19.8</v>
      </c>
      <c r="AJ901" s="23">
        <v>77</v>
      </c>
      <c r="AK901" s="23">
        <v>1.3</v>
      </c>
      <c r="AL901" s="23">
        <v>93.3</v>
      </c>
      <c r="AM901" s="23">
        <v>9</v>
      </c>
      <c r="AN901" s="23">
        <v>14.3</v>
      </c>
      <c r="AO901" s="23">
        <v>7.8</v>
      </c>
      <c r="AP901" s="23">
        <v>2.4</v>
      </c>
      <c r="AQ901" s="23">
        <v>0.9</v>
      </c>
      <c r="AR901" s="23">
        <v>2.7</v>
      </c>
      <c r="AS901" s="23">
        <v>92</v>
      </c>
      <c r="AT901" s="23">
        <v>75.8</v>
      </c>
      <c r="AU901" s="23">
        <v>95.4</v>
      </c>
    </row>
    <row r="902" spans="1:47" ht="15" x14ac:dyDescent="0.35">
      <c r="A902" s="13" t="s">
        <v>2018</v>
      </c>
      <c r="B902" s="45" t="s">
        <v>846</v>
      </c>
      <c r="C902" s="23">
        <v>19</v>
      </c>
      <c r="D902" s="23">
        <v>7.8</v>
      </c>
      <c r="E902" s="23">
        <v>21.5</v>
      </c>
      <c r="F902" s="23">
        <v>82.7</v>
      </c>
      <c r="G902" s="23">
        <v>55.2</v>
      </c>
      <c r="H902" s="23">
        <v>88.8</v>
      </c>
      <c r="I902" s="23">
        <v>0.9</v>
      </c>
      <c r="J902" s="23">
        <v>0.4</v>
      </c>
      <c r="K902" s="23">
        <v>1.1000000000000001</v>
      </c>
      <c r="L902" s="23">
        <v>2.2000000000000002</v>
      </c>
      <c r="M902" s="23">
        <v>2.6</v>
      </c>
      <c r="N902" s="23">
        <v>2.1</v>
      </c>
      <c r="O902" s="23">
        <v>45.9</v>
      </c>
      <c r="P902" s="23">
        <v>43.7</v>
      </c>
      <c r="Q902" s="23">
        <v>46.4</v>
      </c>
      <c r="R902" s="23">
        <v>5</v>
      </c>
      <c r="S902" s="23">
        <v>7.8</v>
      </c>
      <c r="T902" s="23">
        <v>4.4000000000000004</v>
      </c>
      <c r="U902" s="23">
        <v>9.4</v>
      </c>
      <c r="V902" s="23">
        <v>3.3</v>
      </c>
      <c r="W902" s="23">
        <v>10.8</v>
      </c>
      <c r="X902" s="23">
        <v>4</v>
      </c>
      <c r="Y902" s="23">
        <v>2.2000000000000002</v>
      </c>
      <c r="Z902" s="23">
        <v>4.4000000000000004</v>
      </c>
      <c r="AA902" s="23">
        <v>1.1000000000000001</v>
      </c>
      <c r="AB902" s="23">
        <v>0</v>
      </c>
      <c r="AC902" s="23">
        <v>1.3</v>
      </c>
      <c r="AD902" s="23">
        <v>8.4</v>
      </c>
      <c r="AE902" s="23">
        <v>0.7</v>
      </c>
      <c r="AF902" s="23">
        <v>10.1</v>
      </c>
      <c r="AG902" s="23">
        <v>13.9</v>
      </c>
      <c r="AH902" s="23">
        <v>8.1</v>
      </c>
      <c r="AI902" s="23">
        <v>15.2</v>
      </c>
      <c r="AJ902" s="23">
        <v>18.8</v>
      </c>
      <c r="AK902" s="23">
        <v>1.1000000000000001</v>
      </c>
      <c r="AL902" s="23">
        <v>22.8</v>
      </c>
      <c r="AM902" s="23">
        <v>8.6999999999999993</v>
      </c>
      <c r="AN902" s="23">
        <v>8.9</v>
      </c>
      <c r="AO902" s="23">
        <v>8.6999999999999993</v>
      </c>
      <c r="AP902" s="23">
        <v>2.4</v>
      </c>
      <c r="AQ902" s="23">
        <v>0.7</v>
      </c>
      <c r="AR902" s="23">
        <v>2.7</v>
      </c>
      <c r="AS902" s="23">
        <v>94.2</v>
      </c>
      <c r="AT902" s="23">
        <v>84.4</v>
      </c>
      <c r="AU902" s="23">
        <v>96.4</v>
      </c>
    </row>
    <row r="903" spans="1:47" ht="15" x14ac:dyDescent="0.35">
      <c r="A903" s="13" t="s">
        <v>2019</v>
      </c>
      <c r="B903" s="45" t="s">
        <v>847</v>
      </c>
      <c r="C903" s="23">
        <v>15.2</v>
      </c>
      <c r="D903" s="23">
        <v>8.1</v>
      </c>
      <c r="E903" s="23">
        <v>21.1</v>
      </c>
      <c r="F903" s="23">
        <v>68.2</v>
      </c>
      <c r="G903" s="23">
        <v>50.3</v>
      </c>
      <c r="H903" s="23">
        <v>83.1</v>
      </c>
      <c r="I903" s="23">
        <v>1.4</v>
      </c>
      <c r="J903" s="23">
        <v>1.4</v>
      </c>
      <c r="K903" s="23">
        <v>1.5</v>
      </c>
      <c r="L903" s="23">
        <v>6</v>
      </c>
      <c r="M903" s="23">
        <v>4.0999999999999996</v>
      </c>
      <c r="N903" s="23">
        <v>7.7</v>
      </c>
      <c r="O903" s="23">
        <v>35.700000000000003</v>
      </c>
      <c r="P903" s="23">
        <v>30.5</v>
      </c>
      <c r="Q903" s="23">
        <v>39.9</v>
      </c>
      <c r="R903" s="23">
        <v>5.6</v>
      </c>
      <c r="S903" s="23">
        <v>6.4</v>
      </c>
      <c r="T903" s="23">
        <v>4.8</v>
      </c>
      <c r="U903" s="23">
        <v>11.8</v>
      </c>
      <c r="V903" s="23">
        <v>3</v>
      </c>
      <c r="W903" s="23">
        <v>19.2</v>
      </c>
      <c r="X903" s="23">
        <v>2.2000000000000002</v>
      </c>
      <c r="Y903" s="23">
        <v>0.9</v>
      </c>
      <c r="Z903" s="23">
        <v>3.2</v>
      </c>
      <c r="AA903" s="23">
        <v>1.4</v>
      </c>
      <c r="AB903" s="23">
        <v>1.3</v>
      </c>
      <c r="AC903" s="23">
        <v>1.5</v>
      </c>
      <c r="AD903" s="23">
        <v>6.7</v>
      </c>
      <c r="AE903" s="23">
        <v>0.6</v>
      </c>
      <c r="AF903" s="23">
        <v>11.7</v>
      </c>
      <c r="AG903" s="23">
        <v>9.6</v>
      </c>
      <c r="AH903" s="23">
        <v>6.3</v>
      </c>
      <c r="AI903" s="23">
        <v>12.4</v>
      </c>
      <c r="AJ903" s="23">
        <v>25.6</v>
      </c>
      <c r="AK903" s="23">
        <v>0.7</v>
      </c>
      <c r="AL903" s="23">
        <v>46.3</v>
      </c>
      <c r="AM903" s="23">
        <v>13.6</v>
      </c>
      <c r="AN903" s="23">
        <v>16.399999999999999</v>
      </c>
      <c r="AO903" s="23">
        <v>11.2</v>
      </c>
      <c r="AP903" s="23">
        <v>1.8</v>
      </c>
      <c r="AQ903" s="23">
        <v>0.8</v>
      </c>
      <c r="AR903" s="23">
        <v>2.6</v>
      </c>
      <c r="AS903" s="23">
        <v>88.1</v>
      </c>
      <c r="AT903" s="23">
        <v>83.2</v>
      </c>
      <c r="AU903" s="23">
        <v>92.3</v>
      </c>
    </row>
    <row r="904" spans="1:47" ht="15" x14ac:dyDescent="0.35">
      <c r="A904" s="13" t="s">
        <v>2020</v>
      </c>
      <c r="B904" s="45" t="s">
        <v>848</v>
      </c>
      <c r="C904" s="23">
        <v>16.8</v>
      </c>
      <c r="D904" s="23">
        <v>8.3000000000000007</v>
      </c>
      <c r="E904" s="23">
        <v>20.6</v>
      </c>
      <c r="F904" s="23">
        <v>79.099999999999994</v>
      </c>
      <c r="G904" s="23">
        <v>50.1</v>
      </c>
      <c r="H904" s="23">
        <v>91.9</v>
      </c>
      <c r="I904" s="23">
        <v>0.7</v>
      </c>
      <c r="J904" s="23">
        <v>0.4</v>
      </c>
      <c r="K904" s="23">
        <v>0.8</v>
      </c>
      <c r="L904" s="23">
        <v>4.4000000000000004</v>
      </c>
      <c r="M904" s="23">
        <v>5.4</v>
      </c>
      <c r="N904" s="23">
        <v>4</v>
      </c>
      <c r="O904" s="23">
        <v>52.7</v>
      </c>
      <c r="P904" s="23">
        <v>37.1</v>
      </c>
      <c r="Q904" s="23">
        <v>59.6</v>
      </c>
      <c r="R904" s="23">
        <v>12.1</v>
      </c>
      <c r="S904" s="23">
        <v>9.6999999999999993</v>
      </c>
      <c r="T904" s="23">
        <v>13.1</v>
      </c>
      <c r="U904" s="23">
        <v>19.8</v>
      </c>
      <c r="V904" s="23">
        <v>3.6</v>
      </c>
      <c r="W904" s="23">
        <v>27</v>
      </c>
      <c r="X904" s="23">
        <v>4.5999999999999996</v>
      </c>
      <c r="Y904" s="23">
        <v>0.7</v>
      </c>
      <c r="Z904" s="23">
        <v>6.3</v>
      </c>
      <c r="AA904" s="23">
        <v>0.3</v>
      </c>
      <c r="AB904" s="23">
        <v>0.2</v>
      </c>
      <c r="AC904" s="23">
        <v>0.4</v>
      </c>
      <c r="AD904" s="23">
        <v>40</v>
      </c>
      <c r="AE904" s="23">
        <v>3.4</v>
      </c>
      <c r="AF904" s="23">
        <v>56.2</v>
      </c>
      <c r="AG904" s="23">
        <v>15.8</v>
      </c>
      <c r="AH904" s="23">
        <v>11</v>
      </c>
      <c r="AI904" s="23">
        <v>17.899999999999999</v>
      </c>
      <c r="AJ904" s="23">
        <v>61.7</v>
      </c>
      <c r="AK904" s="23">
        <v>4</v>
      </c>
      <c r="AL904" s="23">
        <v>87.2</v>
      </c>
      <c r="AM904" s="23">
        <v>8.5</v>
      </c>
      <c r="AN904" s="23">
        <v>9.4</v>
      </c>
      <c r="AO904" s="23">
        <v>8.1</v>
      </c>
      <c r="AP904" s="23">
        <v>1.7</v>
      </c>
      <c r="AQ904" s="23">
        <v>0.2</v>
      </c>
      <c r="AR904" s="23">
        <v>2.4</v>
      </c>
      <c r="AS904" s="23">
        <v>91</v>
      </c>
      <c r="AT904" s="23">
        <v>81.099999999999994</v>
      </c>
      <c r="AU904" s="23">
        <v>95.3</v>
      </c>
    </row>
    <row r="905" spans="1:47" ht="15" x14ac:dyDescent="0.35">
      <c r="A905" s="13" t="s">
        <v>2021</v>
      </c>
      <c r="B905" s="45" t="s">
        <v>849</v>
      </c>
      <c r="C905" s="23">
        <v>19.5</v>
      </c>
      <c r="D905" s="23">
        <v>13.9</v>
      </c>
      <c r="E905" s="23">
        <v>23.2</v>
      </c>
      <c r="F905" s="23">
        <v>70.099999999999994</v>
      </c>
      <c r="G905" s="23">
        <v>48.5</v>
      </c>
      <c r="H905" s="23">
        <v>84.4</v>
      </c>
      <c r="I905" s="23">
        <v>1</v>
      </c>
      <c r="J905" s="23">
        <v>0.6</v>
      </c>
      <c r="K905" s="23">
        <v>1.2</v>
      </c>
      <c r="L905" s="23">
        <v>0.5</v>
      </c>
      <c r="M905" s="23">
        <v>1.2</v>
      </c>
      <c r="N905" s="23">
        <v>0</v>
      </c>
      <c r="O905" s="23">
        <v>39.299999999999997</v>
      </c>
      <c r="P905" s="23">
        <v>30.9</v>
      </c>
      <c r="Q905" s="23">
        <v>44.8</v>
      </c>
      <c r="R905" s="23">
        <v>8.9</v>
      </c>
      <c r="S905" s="23">
        <v>9.1</v>
      </c>
      <c r="T905" s="23">
        <v>8.8000000000000007</v>
      </c>
      <c r="U905" s="23">
        <v>6.5</v>
      </c>
      <c r="V905" s="23">
        <v>3</v>
      </c>
      <c r="W905" s="23">
        <v>8.8000000000000007</v>
      </c>
      <c r="X905" s="23">
        <v>1.4</v>
      </c>
      <c r="Y905" s="23">
        <v>0.6</v>
      </c>
      <c r="Z905" s="23">
        <v>2</v>
      </c>
      <c r="AA905" s="23">
        <v>0.2</v>
      </c>
      <c r="AB905" s="23">
        <v>0</v>
      </c>
      <c r="AC905" s="23">
        <v>0.4</v>
      </c>
      <c r="AD905" s="23">
        <v>7.2</v>
      </c>
      <c r="AE905" s="23">
        <v>3</v>
      </c>
      <c r="AF905" s="23">
        <v>10</v>
      </c>
      <c r="AG905" s="23">
        <v>15.4</v>
      </c>
      <c r="AH905" s="23">
        <v>7.9</v>
      </c>
      <c r="AI905" s="23">
        <v>20.399999999999999</v>
      </c>
      <c r="AJ905" s="23">
        <v>0.2</v>
      </c>
      <c r="AK905" s="23">
        <v>0</v>
      </c>
      <c r="AL905" s="23">
        <v>0.4</v>
      </c>
      <c r="AM905" s="23">
        <v>10.6</v>
      </c>
      <c r="AN905" s="23">
        <v>12.1</v>
      </c>
      <c r="AO905" s="23">
        <v>9.6</v>
      </c>
      <c r="AP905" s="23">
        <v>1.7</v>
      </c>
      <c r="AQ905" s="23">
        <v>1.2</v>
      </c>
      <c r="AR905" s="23">
        <v>2</v>
      </c>
      <c r="AS905" s="23">
        <v>84.6</v>
      </c>
      <c r="AT905" s="23">
        <v>78.2</v>
      </c>
      <c r="AU905" s="23">
        <v>88.8</v>
      </c>
    </row>
    <row r="906" spans="1:47" ht="15" x14ac:dyDescent="0.35">
      <c r="A906" s="13" t="s">
        <v>2022</v>
      </c>
      <c r="B906" s="45" t="s">
        <v>850</v>
      </c>
      <c r="C906" s="23">
        <v>16.100000000000001</v>
      </c>
      <c r="D906" s="23">
        <v>10.5</v>
      </c>
      <c r="E906" s="23">
        <v>18.600000000000001</v>
      </c>
      <c r="F906" s="23">
        <v>70.7</v>
      </c>
      <c r="G906" s="23">
        <v>53.6</v>
      </c>
      <c r="H906" s="23">
        <v>78.3</v>
      </c>
      <c r="I906" s="23">
        <v>1.4</v>
      </c>
      <c r="J906" s="23">
        <v>1.2</v>
      </c>
      <c r="K906" s="23">
        <v>1.4</v>
      </c>
      <c r="L906" s="23">
        <v>0.6</v>
      </c>
      <c r="M906" s="23">
        <v>1.6</v>
      </c>
      <c r="N906" s="23">
        <v>0.2</v>
      </c>
      <c r="O906" s="23">
        <v>36.200000000000003</v>
      </c>
      <c r="P906" s="23">
        <v>49.6</v>
      </c>
      <c r="Q906" s="23">
        <v>30.3</v>
      </c>
      <c r="R906" s="23">
        <v>6.7</v>
      </c>
      <c r="S906" s="23">
        <v>9.3000000000000007</v>
      </c>
      <c r="T906" s="23">
        <v>5.6</v>
      </c>
      <c r="U906" s="23">
        <v>3.2</v>
      </c>
      <c r="V906" s="23">
        <v>1.6</v>
      </c>
      <c r="W906" s="23">
        <v>3.9</v>
      </c>
      <c r="X906" s="23">
        <v>2.1</v>
      </c>
      <c r="Y906" s="23">
        <v>1.2</v>
      </c>
      <c r="Z906" s="23">
        <v>2.5</v>
      </c>
      <c r="AA906" s="23">
        <v>0.5</v>
      </c>
      <c r="AB906" s="23">
        <v>0.4</v>
      </c>
      <c r="AC906" s="23">
        <v>0.5</v>
      </c>
      <c r="AD906" s="23">
        <v>2.5</v>
      </c>
      <c r="AE906" s="23">
        <v>0.4</v>
      </c>
      <c r="AF906" s="23">
        <v>3.4</v>
      </c>
      <c r="AG906" s="23">
        <v>13.5</v>
      </c>
      <c r="AH906" s="23">
        <v>9.3000000000000007</v>
      </c>
      <c r="AI906" s="23">
        <v>15.4</v>
      </c>
      <c r="AJ906" s="23">
        <v>21.6</v>
      </c>
      <c r="AK906" s="23">
        <v>0</v>
      </c>
      <c r="AL906" s="23">
        <v>31.2</v>
      </c>
      <c r="AM906" s="23">
        <v>10</v>
      </c>
      <c r="AN906" s="23">
        <v>7.3</v>
      </c>
      <c r="AO906" s="23">
        <v>11.3</v>
      </c>
      <c r="AP906" s="23">
        <v>1</v>
      </c>
      <c r="AQ906" s="23">
        <v>0</v>
      </c>
      <c r="AR906" s="23">
        <v>1.4</v>
      </c>
      <c r="AS906" s="23">
        <v>90.1</v>
      </c>
      <c r="AT906" s="23">
        <v>89.1</v>
      </c>
      <c r="AU906" s="23">
        <v>90.5</v>
      </c>
    </row>
    <row r="907" spans="1:47" ht="15" x14ac:dyDescent="0.35">
      <c r="A907" s="13" t="s">
        <v>2023</v>
      </c>
      <c r="B907" s="45" t="s">
        <v>851</v>
      </c>
      <c r="C907" s="23">
        <v>10.3</v>
      </c>
      <c r="D907" s="23">
        <v>7.2</v>
      </c>
      <c r="E907" s="23">
        <v>11.6</v>
      </c>
      <c r="F907" s="23">
        <v>73.2</v>
      </c>
      <c r="G907" s="23">
        <v>52.7</v>
      </c>
      <c r="H907" s="23">
        <v>82.2</v>
      </c>
      <c r="I907" s="23">
        <v>1.2</v>
      </c>
      <c r="J907" s="23">
        <v>1</v>
      </c>
      <c r="K907" s="23">
        <v>1.2</v>
      </c>
      <c r="L907" s="23">
        <v>5.3</v>
      </c>
      <c r="M907" s="23">
        <v>16</v>
      </c>
      <c r="N907" s="23">
        <v>0.6</v>
      </c>
      <c r="O907" s="23">
        <v>31.5</v>
      </c>
      <c r="P907" s="23">
        <v>35.4</v>
      </c>
      <c r="Q907" s="23">
        <v>29.8</v>
      </c>
      <c r="R907" s="23">
        <v>7.7</v>
      </c>
      <c r="S907" s="23">
        <v>9</v>
      </c>
      <c r="T907" s="23">
        <v>7.1</v>
      </c>
      <c r="U907" s="23">
        <v>2.4</v>
      </c>
      <c r="V907" s="23">
        <v>1</v>
      </c>
      <c r="W907" s="23">
        <v>3</v>
      </c>
      <c r="X907" s="23">
        <v>5.0999999999999996</v>
      </c>
      <c r="Y907" s="23">
        <v>1.3</v>
      </c>
      <c r="Z907" s="23">
        <v>6.8</v>
      </c>
      <c r="AA907" s="23">
        <v>0.9</v>
      </c>
      <c r="AB907" s="23">
        <v>0.8</v>
      </c>
      <c r="AC907" s="23">
        <v>0.9</v>
      </c>
      <c r="AD907" s="23">
        <v>4.5</v>
      </c>
      <c r="AE907" s="23">
        <v>0.3</v>
      </c>
      <c r="AF907" s="23">
        <v>6.3</v>
      </c>
      <c r="AG907" s="23">
        <v>20.3</v>
      </c>
      <c r="AH907" s="23">
        <v>20.399999999999999</v>
      </c>
      <c r="AI907" s="23">
        <v>20.3</v>
      </c>
      <c r="AJ907" s="23">
        <v>26.2</v>
      </c>
      <c r="AK907" s="23">
        <v>0.3</v>
      </c>
      <c r="AL907" s="23">
        <v>37.5</v>
      </c>
      <c r="AM907" s="23">
        <v>8.1999999999999993</v>
      </c>
      <c r="AN907" s="23">
        <v>10.1</v>
      </c>
      <c r="AO907" s="23">
        <v>7.3</v>
      </c>
      <c r="AP907" s="23">
        <v>3.3</v>
      </c>
      <c r="AQ907" s="23">
        <v>1.6</v>
      </c>
      <c r="AR907" s="23">
        <v>4.0999999999999996</v>
      </c>
      <c r="AS907" s="23">
        <v>88.4</v>
      </c>
      <c r="AT907" s="23">
        <v>86.6</v>
      </c>
      <c r="AU907" s="23">
        <v>89.2</v>
      </c>
    </row>
    <row r="908" spans="1:47" ht="15" x14ac:dyDescent="0.35">
      <c r="A908" s="13" t="s">
        <v>2024</v>
      </c>
      <c r="B908" s="45" t="s">
        <v>852</v>
      </c>
      <c r="C908" s="23">
        <v>6.1</v>
      </c>
      <c r="D908" s="23">
        <v>5.0999999999999996</v>
      </c>
      <c r="E908" s="23">
        <v>10.6</v>
      </c>
      <c r="F908" s="23">
        <v>40.299999999999997</v>
      </c>
      <c r="G908" s="23">
        <v>35</v>
      </c>
      <c r="H908" s="23">
        <v>63.2</v>
      </c>
      <c r="I908" s="23">
        <v>2.2000000000000002</v>
      </c>
      <c r="J908" s="23">
        <v>2.1</v>
      </c>
      <c r="K908" s="23">
        <v>2.4</v>
      </c>
      <c r="L908" s="23">
        <v>5.6</v>
      </c>
      <c r="M908" s="23">
        <v>5.8</v>
      </c>
      <c r="N908" s="23">
        <v>4.5999999999999996</v>
      </c>
      <c r="O908" s="23">
        <v>25.8</v>
      </c>
      <c r="P908" s="23">
        <v>25</v>
      </c>
      <c r="Q908" s="23">
        <v>29.1</v>
      </c>
      <c r="R908" s="23">
        <v>7</v>
      </c>
      <c r="S908" s="23">
        <v>7.1</v>
      </c>
      <c r="T908" s="23">
        <v>6.7</v>
      </c>
      <c r="U908" s="23">
        <v>2.7</v>
      </c>
      <c r="V908" s="23">
        <v>1.8</v>
      </c>
      <c r="W908" s="23">
        <v>6.9</v>
      </c>
      <c r="X908" s="23">
        <v>3.1</v>
      </c>
      <c r="Y908" s="23">
        <v>2.8</v>
      </c>
      <c r="Z908" s="23">
        <v>4.5</v>
      </c>
      <c r="AA908" s="23">
        <v>0.3</v>
      </c>
      <c r="AB908" s="23">
        <v>0.1</v>
      </c>
      <c r="AC908" s="23">
        <v>1.3</v>
      </c>
      <c r="AD908" s="23">
        <v>1.2</v>
      </c>
      <c r="AE908" s="23">
        <v>0.1</v>
      </c>
      <c r="AF908" s="23">
        <v>6.3</v>
      </c>
      <c r="AG908" s="23">
        <v>14.3</v>
      </c>
      <c r="AH908" s="23">
        <v>14.1</v>
      </c>
      <c r="AI908" s="23">
        <v>15</v>
      </c>
      <c r="AJ908" s="23">
        <v>8.9</v>
      </c>
      <c r="AK908" s="23">
        <v>1.1000000000000001</v>
      </c>
      <c r="AL908" s="23">
        <v>42.6</v>
      </c>
      <c r="AM908" s="23">
        <v>18.3</v>
      </c>
      <c r="AN908" s="23">
        <v>18.600000000000001</v>
      </c>
      <c r="AO908" s="23">
        <v>16.600000000000001</v>
      </c>
      <c r="AP908" s="23">
        <v>1</v>
      </c>
      <c r="AQ908" s="23">
        <v>0.7</v>
      </c>
      <c r="AR908" s="23">
        <v>2.1</v>
      </c>
      <c r="AS908" s="23">
        <v>79.7</v>
      </c>
      <c r="AT908" s="23">
        <v>79.3</v>
      </c>
      <c r="AU908" s="23">
        <v>81.599999999999994</v>
      </c>
    </row>
    <row r="909" spans="1:47" ht="15" x14ac:dyDescent="0.35">
      <c r="A909" s="13" t="s">
        <v>2025</v>
      </c>
      <c r="B909" s="45" t="s">
        <v>853</v>
      </c>
      <c r="C909" s="23">
        <v>9.8000000000000007</v>
      </c>
      <c r="D909" s="23">
        <v>7</v>
      </c>
      <c r="E909" s="23">
        <v>10.6</v>
      </c>
      <c r="F909" s="23">
        <v>55.9</v>
      </c>
      <c r="G909" s="23">
        <v>41.2</v>
      </c>
      <c r="H909" s="23">
        <v>59.7</v>
      </c>
      <c r="I909" s="23">
        <v>1.2</v>
      </c>
      <c r="J909" s="23">
        <v>2.4</v>
      </c>
      <c r="K909" s="23">
        <v>0.9</v>
      </c>
      <c r="L909" s="23">
        <v>7</v>
      </c>
      <c r="M909" s="23">
        <v>4.5999999999999996</v>
      </c>
      <c r="N909" s="23">
        <v>7.7</v>
      </c>
      <c r="O909" s="23">
        <v>38.6</v>
      </c>
      <c r="P909" s="23">
        <v>37.799999999999997</v>
      </c>
      <c r="Q909" s="23">
        <v>38.799999999999997</v>
      </c>
      <c r="R909" s="23">
        <v>4.9000000000000004</v>
      </c>
      <c r="S909" s="23">
        <v>10.1</v>
      </c>
      <c r="T909" s="23">
        <v>3.5</v>
      </c>
      <c r="U909" s="23">
        <v>3.8</v>
      </c>
      <c r="V909" s="23">
        <v>1.5</v>
      </c>
      <c r="W909" s="23">
        <v>4.4000000000000004</v>
      </c>
      <c r="X909" s="23">
        <v>1.6</v>
      </c>
      <c r="Y909" s="23">
        <v>0.9</v>
      </c>
      <c r="Z909" s="23">
        <v>1.8</v>
      </c>
      <c r="AA909" s="23">
        <v>0.7</v>
      </c>
      <c r="AB909" s="23">
        <v>0</v>
      </c>
      <c r="AC909" s="23">
        <v>0.9</v>
      </c>
      <c r="AD909" s="23">
        <v>6.3</v>
      </c>
      <c r="AE909" s="23">
        <v>0.6</v>
      </c>
      <c r="AF909" s="23">
        <v>7.8</v>
      </c>
      <c r="AG909" s="23">
        <v>13.9</v>
      </c>
      <c r="AH909" s="23">
        <v>16.5</v>
      </c>
      <c r="AI909" s="23">
        <v>13.2</v>
      </c>
      <c r="AJ909" s="23">
        <v>19.899999999999999</v>
      </c>
      <c r="AK909" s="23">
        <v>0.3</v>
      </c>
      <c r="AL909" s="23">
        <v>25</v>
      </c>
      <c r="AM909" s="23">
        <v>9.1999999999999993</v>
      </c>
      <c r="AN909" s="23">
        <v>11.3</v>
      </c>
      <c r="AO909" s="23">
        <v>8.6999999999999993</v>
      </c>
      <c r="AP909" s="23">
        <v>0.6</v>
      </c>
      <c r="AQ909" s="23">
        <v>0.3</v>
      </c>
      <c r="AR909" s="23">
        <v>0.6</v>
      </c>
      <c r="AS909" s="23">
        <v>83.9</v>
      </c>
      <c r="AT909" s="23">
        <v>82.6</v>
      </c>
      <c r="AU909" s="23">
        <v>84.2</v>
      </c>
    </row>
    <row r="910" spans="1:47" ht="15" x14ac:dyDescent="0.35">
      <c r="A910" s="13" t="s">
        <v>2026</v>
      </c>
      <c r="B910" s="45" t="s">
        <v>854</v>
      </c>
      <c r="C910" s="23">
        <v>13.3</v>
      </c>
      <c r="D910" s="23">
        <v>6.5</v>
      </c>
      <c r="E910" s="23">
        <v>17.899999999999999</v>
      </c>
      <c r="F910" s="23">
        <v>64.8</v>
      </c>
      <c r="G910" s="23">
        <v>40.1</v>
      </c>
      <c r="H910" s="23">
        <v>81.599999999999994</v>
      </c>
      <c r="I910" s="23">
        <v>1.2</v>
      </c>
      <c r="J910" s="23">
        <v>1.3</v>
      </c>
      <c r="K910" s="23">
        <v>1.1000000000000001</v>
      </c>
      <c r="L910" s="23">
        <v>1.2</v>
      </c>
      <c r="M910" s="23">
        <v>2.2000000000000002</v>
      </c>
      <c r="N910" s="23">
        <v>0.6</v>
      </c>
      <c r="O910" s="23">
        <v>32.5</v>
      </c>
      <c r="P910" s="23">
        <v>28.3</v>
      </c>
      <c r="Q910" s="23">
        <v>35.4</v>
      </c>
      <c r="R910" s="23">
        <v>3.6</v>
      </c>
      <c r="S910" s="23">
        <v>5.2</v>
      </c>
      <c r="T910" s="23">
        <v>2.6</v>
      </c>
      <c r="U910" s="23">
        <v>7.1</v>
      </c>
      <c r="V910" s="23">
        <v>2.6</v>
      </c>
      <c r="W910" s="23">
        <v>10.1</v>
      </c>
      <c r="X910" s="23">
        <v>2.1</v>
      </c>
      <c r="Y910" s="23">
        <v>1</v>
      </c>
      <c r="Z910" s="23">
        <v>2.9</v>
      </c>
      <c r="AA910" s="23">
        <v>0.4</v>
      </c>
      <c r="AB910" s="23">
        <v>0.3</v>
      </c>
      <c r="AC910" s="23">
        <v>0.6</v>
      </c>
      <c r="AD910" s="23">
        <v>8.1999999999999993</v>
      </c>
      <c r="AE910" s="23">
        <v>0.7</v>
      </c>
      <c r="AF910" s="23">
        <v>13.3</v>
      </c>
      <c r="AG910" s="23">
        <v>10.4</v>
      </c>
      <c r="AH910" s="23">
        <v>9.1</v>
      </c>
      <c r="AI910" s="23">
        <v>11.2</v>
      </c>
      <c r="AJ910" s="23">
        <v>22.2</v>
      </c>
      <c r="AK910" s="23">
        <v>1.1000000000000001</v>
      </c>
      <c r="AL910" s="23">
        <v>36.5</v>
      </c>
      <c r="AM910" s="23">
        <v>11.4</v>
      </c>
      <c r="AN910" s="23">
        <v>12.7</v>
      </c>
      <c r="AO910" s="23">
        <v>10.5</v>
      </c>
      <c r="AP910" s="23">
        <v>1.3</v>
      </c>
      <c r="AQ910" s="23">
        <v>0.6</v>
      </c>
      <c r="AR910" s="23">
        <v>1.7</v>
      </c>
      <c r="AS910" s="23">
        <v>85.2</v>
      </c>
      <c r="AT910" s="23">
        <v>80.3</v>
      </c>
      <c r="AU910" s="23">
        <v>88.6</v>
      </c>
    </row>
    <row r="911" spans="1:47" ht="15" x14ac:dyDescent="0.35">
      <c r="A911" s="13" t="s">
        <v>2027</v>
      </c>
      <c r="B911" s="45" t="s">
        <v>855</v>
      </c>
      <c r="C911" s="23">
        <v>16.600000000000001</v>
      </c>
      <c r="D911" s="23">
        <v>16.899999999999999</v>
      </c>
      <c r="E911" s="23">
        <v>16.5</v>
      </c>
      <c r="F911" s="23">
        <v>69.599999999999994</v>
      </c>
      <c r="G911" s="23">
        <v>61.9</v>
      </c>
      <c r="H911" s="23">
        <v>73.7</v>
      </c>
      <c r="I911" s="23">
        <v>2.4</v>
      </c>
      <c r="J911" s="23">
        <v>2</v>
      </c>
      <c r="K911" s="23">
        <v>2.6</v>
      </c>
      <c r="L911" s="23">
        <v>6.5</v>
      </c>
      <c r="M911" s="23">
        <v>9</v>
      </c>
      <c r="N911" s="23">
        <v>5.2</v>
      </c>
      <c r="O911" s="23">
        <v>33.4</v>
      </c>
      <c r="P911" s="23">
        <v>35.700000000000003</v>
      </c>
      <c r="Q911" s="23">
        <v>32.200000000000003</v>
      </c>
      <c r="R911" s="23">
        <v>9.6999999999999993</v>
      </c>
      <c r="S911" s="23">
        <v>16</v>
      </c>
      <c r="T911" s="23">
        <v>6.4</v>
      </c>
      <c r="U911" s="23">
        <v>13.5</v>
      </c>
      <c r="V911" s="23">
        <v>10.8</v>
      </c>
      <c r="W911" s="23">
        <v>14.9</v>
      </c>
      <c r="X911" s="23">
        <v>5.4</v>
      </c>
      <c r="Y911" s="23">
        <v>4.2</v>
      </c>
      <c r="Z911" s="23">
        <v>6.1</v>
      </c>
      <c r="AA911" s="23">
        <v>4.5</v>
      </c>
      <c r="AB911" s="23">
        <v>11.6</v>
      </c>
      <c r="AC911" s="23">
        <v>0.7</v>
      </c>
      <c r="AD911" s="23">
        <v>8.9</v>
      </c>
      <c r="AE911" s="23">
        <v>1.9</v>
      </c>
      <c r="AF911" s="23">
        <v>12.7</v>
      </c>
      <c r="AG911" s="23">
        <v>24.2</v>
      </c>
      <c r="AH911" s="23">
        <v>21.6</v>
      </c>
      <c r="AI911" s="23">
        <v>25.5</v>
      </c>
      <c r="AJ911" s="23">
        <v>10.9</v>
      </c>
      <c r="AK911" s="23">
        <v>2.4</v>
      </c>
      <c r="AL911" s="23">
        <v>15.4</v>
      </c>
      <c r="AM911" s="23">
        <v>15.5</v>
      </c>
      <c r="AN911" s="23">
        <v>17.399999999999999</v>
      </c>
      <c r="AO911" s="23">
        <v>14.5</v>
      </c>
      <c r="AP911" s="23">
        <v>1.1000000000000001</v>
      </c>
      <c r="AQ911" s="23">
        <v>0.5</v>
      </c>
      <c r="AR911" s="23">
        <v>1.4</v>
      </c>
      <c r="AS911" s="23">
        <v>74.7</v>
      </c>
      <c r="AT911" s="23">
        <v>79</v>
      </c>
      <c r="AU911" s="23">
        <v>72.400000000000006</v>
      </c>
    </row>
    <row r="912" spans="1:47" ht="15" x14ac:dyDescent="0.35">
      <c r="A912" s="13" t="s">
        <v>2028</v>
      </c>
      <c r="B912" s="45" t="s">
        <v>856</v>
      </c>
      <c r="C912" s="23">
        <v>18.100000000000001</v>
      </c>
      <c r="D912" s="23">
        <v>14.2</v>
      </c>
      <c r="E912" s="23">
        <v>22.1</v>
      </c>
      <c r="F912" s="23">
        <v>65.900000000000006</v>
      </c>
      <c r="G912" s="23">
        <v>56.5</v>
      </c>
      <c r="H912" s="23">
        <v>75.400000000000006</v>
      </c>
      <c r="I912" s="23">
        <v>2.5</v>
      </c>
      <c r="J912" s="23">
        <v>1.9</v>
      </c>
      <c r="K912" s="23">
        <v>3</v>
      </c>
      <c r="L912" s="23">
        <v>7.3</v>
      </c>
      <c r="M912" s="23">
        <v>10.3</v>
      </c>
      <c r="N912" s="23">
        <v>4.2</v>
      </c>
      <c r="O912" s="23">
        <v>40.700000000000003</v>
      </c>
      <c r="P912" s="23">
        <v>39.700000000000003</v>
      </c>
      <c r="Q912" s="23">
        <v>41.7</v>
      </c>
      <c r="R912" s="23">
        <v>13.6</v>
      </c>
      <c r="S912" s="23">
        <v>16.899999999999999</v>
      </c>
      <c r="T912" s="23">
        <v>10.3</v>
      </c>
      <c r="U912" s="23">
        <v>18.399999999999999</v>
      </c>
      <c r="V912" s="23">
        <v>12.2</v>
      </c>
      <c r="W912" s="23">
        <v>24.6</v>
      </c>
      <c r="X912" s="23">
        <v>6.1</v>
      </c>
      <c r="Y912" s="23">
        <v>4.5999999999999996</v>
      </c>
      <c r="Z912" s="23">
        <v>7.5</v>
      </c>
      <c r="AA912" s="23">
        <v>9</v>
      </c>
      <c r="AB912" s="23">
        <v>14.2</v>
      </c>
      <c r="AC912" s="23">
        <v>3.7</v>
      </c>
      <c r="AD912" s="23">
        <v>26.3</v>
      </c>
      <c r="AE912" s="23">
        <v>19.3</v>
      </c>
      <c r="AF912" s="23">
        <v>33.299999999999997</v>
      </c>
      <c r="AG912" s="23">
        <v>18.5</v>
      </c>
      <c r="AH912" s="23">
        <v>17.2</v>
      </c>
      <c r="AI912" s="23">
        <v>19.8</v>
      </c>
      <c r="AJ912" s="23">
        <v>8.8000000000000007</v>
      </c>
      <c r="AK912" s="23">
        <v>3.8</v>
      </c>
      <c r="AL912" s="23">
        <v>13.8</v>
      </c>
      <c r="AM912" s="23">
        <v>16</v>
      </c>
      <c r="AN912" s="23">
        <v>15</v>
      </c>
      <c r="AO912" s="23">
        <v>17.100000000000001</v>
      </c>
      <c r="AP912" s="23">
        <v>1.3</v>
      </c>
      <c r="AQ912" s="23">
        <v>1.2</v>
      </c>
      <c r="AR912" s="23">
        <v>1.4</v>
      </c>
      <c r="AS912" s="23">
        <v>78.599999999999994</v>
      </c>
      <c r="AT912" s="23">
        <v>78.8</v>
      </c>
      <c r="AU912" s="23">
        <v>78.5</v>
      </c>
    </row>
    <row r="913" spans="1:47" ht="15" x14ac:dyDescent="0.35">
      <c r="A913" s="13" t="s">
        <v>2029</v>
      </c>
      <c r="B913" s="45" t="s">
        <v>87</v>
      </c>
      <c r="C913" s="23">
        <v>17.5</v>
      </c>
      <c r="D913" s="23">
        <v>10.5</v>
      </c>
      <c r="E913" s="23">
        <v>19.7</v>
      </c>
      <c r="F913" s="23">
        <v>71.599999999999994</v>
      </c>
      <c r="G913" s="23">
        <v>48.4</v>
      </c>
      <c r="H913" s="23">
        <v>79</v>
      </c>
      <c r="I913" s="23">
        <v>2.5</v>
      </c>
      <c r="J913" s="23">
        <v>1.3</v>
      </c>
      <c r="K913" s="23">
        <v>2.8</v>
      </c>
      <c r="L913" s="23">
        <v>0.7</v>
      </c>
      <c r="M913" s="23">
        <v>1.8</v>
      </c>
      <c r="N913" s="23">
        <v>0.3</v>
      </c>
      <c r="O913" s="23">
        <v>30.9</v>
      </c>
      <c r="P913" s="23">
        <v>26.4</v>
      </c>
      <c r="Q913" s="23">
        <v>32.4</v>
      </c>
      <c r="R913" s="23">
        <v>7.4</v>
      </c>
      <c r="S913" s="23">
        <v>8.6999999999999993</v>
      </c>
      <c r="T913" s="23">
        <v>6.9</v>
      </c>
      <c r="U913" s="23">
        <v>18</v>
      </c>
      <c r="V913" s="23">
        <v>1.6</v>
      </c>
      <c r="W913" s="23">
        <v>23.3</v>
      </c>
      <c r="X913" s="23">
        <v>6.1</v>
      </c>
      <c r="Y913" s="23">
        <v>2.2999999999999998</v>
      </c>
      <c r="Z913" s="23">
        <v>7.3</v>
      </c>
      <c r="AA913" s="23">
        <v>1.6</v>
      </c>
      <c r="AB913" s="23">
        <v>1</v>
      </c>
      <c r="AC913" s="23">
        <v>1.8</v>
      </c>
      <c r="AD913" s="23">
        <v>10.3</v>
      </c>
      <c r="AE913" s="23">
        <v>0.8</v>
      </c>
      <c r="AF913" s="23">
        <v>13.3</v>
      </c>
      <c r="AG913" s="23">
        <v>17.600000000000001</v>
      </c>
      <c r="AH913" s="23">
        <v>14.6</v>
      </c>
      <c r="AI913" s="23">
        <v>18.600000000000001</v>
      </c>
      <c r="AJ913" s="23">
        <v>31</v>
      </c>
      <c r="AK913" s="23">
        <v>0.9</v>
      </c>
      <c r="AL913" s="23">
        <v>40.6</v>
      </c>
      <c r="AM913" s="23">
        <v>17.7</v>
      </c>
      <c r="AN913" s="23">
        <v>16.899999999999999</v>
      </c>
      <c r="AO913" s="23">
        <v>17.899999999999999</v>
      </c>
      <c r="AP913" s="23">
        <v>1.8</v>
      </c>
      <c r="AQ913" s="23">
        <v>0.9</v>
      </c>
      <c r="AR913" s="23">
        <v>2.1</v>
      </c>
      <c r="AS913" s="23">
        <v>84.1</v>
      </c>
      <c r="AT913" s="23">
        <v>80.7</v>
      </c>
      <c r="AU913" s="23">
        <v>85.2</v>
      </c>
    </row>
    <row r="914" spans="1:47" ht="15" x14ac:dyDescent="0.35">
      <c r="A914" s="13" t="s">
        <v>2030</v>
      </c>
      <c r="B914" s="45" t="s">
        <v>857</v>
      </c>
      <c r="C914" s="23">
        <v>15.2</v>
      </c>
      <c r="D914" s="23">
        <v>12.6</v>
      </c>
      <c r="E914" s="23">
        <v>20.5</v>
      </c>
      <c r="F914" s="23">
        <v>62.7</v>
      </c>
      <c r="G914" s="23">
        <v>56.2</v>
      </c>
      <c r="H914" s="23">
        <v>76.099999999999994</v>
      </c>
      <c r="I914" s="23">
        <v>3.2</v>
      </c>
      <c r="J914" s="23">
        <v>3</v>
      </c>
      <c r="K914" s="23">
        <v>3.7</v>
      </c>
      <c r="L914" s="23">
        <v>7.6</v>
      </c>
      <c r="M914" s="23">
        <v>9.6999999999999993</v>
      </c>
      <c r="N914" s="23">
        <v>3.3</v>
      </c>
      <c r="O914" s="23">
        <v>39.1</v>
      </c>
      <c r="P914" s="23">
        <v>39.200000000000003</v>
      </c>
      <c r="Q914" s="23">
        <v>38.9</v>
      </c>
      <c r="R914" s="23">
        <v>14.7</v>
      </c>
      <c r="S914" s="23">
        <v>17.2</v>
      </c>
      <c r="T914" s="23">
        <v>9.5</v>
      </c>
      <c r="U914" s="23">
        <v>13.5</v>
      </c>
      <c r="V914" s="23">
        <v>14.2</v>
      </c>
      <c r="W914" s="23">
        <v>12.1</v>
      </c>
      <c r="X914" s="23">
        <v>4.5</v>
      </c>
      <c r="Y914" s="23">
        <v>3.9</v>
      </c>
      <c r="Z914" s="23">
        <v>5.8</v>
      </c>
      <c r="AA914" s="23">
        <v>12.5</v>
      </c>
      <c r="AB914" s="23">
        <v>16.8</v>
      </c>
      <c r="AC914" s="23">
        <v>3.7</v>
      </c>
      <c r="AD914" s="23">
        <v>11.3</v>
      </c>
      <c r="AE914" s="23">
        <v>9.5</v>
      </c>
      <c r="AF914" s="23">
        <v>15</v>
      </c>
      <c r="AG914" s="23">
        <v>22.4</v>
      </c>
      <c r="AH914" s="23">
        <v>21</v>
      </c>
      <c r="AI914" s="23">
        <v>25.2</v>
      </c>
      <c r="AJ914" s="23">
        <v>9.9</v>
      </c>
      <c r="AK914" s="23">
        <v>8.1</v>
      </c>
      <c r="AL914" s="23">
        <v>13.7</v>
      </c>
      <c r="AM914" s="23">
        <v>19</v>
      </c>
      <c r="AN914" s="23">
        <v>18.2</v>
      </c>
      <c r="AO914" s="23">
        <v>20.6</v>
      </c>
      <c r="AP914" s="23">
        <v>1.6</v>
      </c>
      <c r="AQ914" s="23">
        <v>1.5</v>
      </c>
      <c r="AR914" s="23">
        <v>1.8</v>
      </c>
      <c r="AS914" s="23">
        <v>77.2</v>
      </c>
      <c r="AT914" s="23">
        <v>79.5</v>
      </c>
      <c r="AU914" s="23">
        <v>72.599999999999994</v>
      </c>
    </row>
    <row r="915" spans="1:47" ht="15" x14ac:dyDescent="0.35">
      <c r="A915" s="13" t="s">
        <v>2031</v>
      </c>
      <c r="B915" s="45" t="s">
        <v>858</v>
      </c>
      <c r="C915" s="23">
        <v>15.4</v>
      </c>
      <c r="D915" s="23">
        <v>9.1999999999999993</v>
      </c>
      <c r="E915" s="23">
        <v>19.100000000000001</v>
      </c>
      <c r="F915" s="23">
        <v>76.099999999999994</v>
      </c>
      <c r="G915" s="23">
        <v>55.2</v>
      </c>
      <c r="H915" s="23">
        <v>88.4</v>
      </c>
      <c r="I915" s="23">
        <v>1.5</v>
      </c>
      <c r="J915" s="23">
        <v>1.1000000000000001</v>
      </c>
      <c r="K915" s="23">
        <v>1.7</v>
      </c>
      <c r="L915" s="23">
        <v>5.4</v>
      </c>
      <c r="M915" s="23">
        <v>1.5</v>
      </c>
      <c r="N915" s="23">
        <v>7.8</v>
      </c>
      <c r="O915" s="23">
        <v>47</v>
      </c>
      <c r="P915" s="23">
        <v>37.5</v>
      </c>
      <c r="Q915" s="23">
        <v>52.5</v>
      </c>
      <c r="R915" s="23">
        <v>9.9</v>
      </c>
      <c r="S915" s="23">
        <v>9.4</v>
      </c>
      <c r="T915" s="23">
        <v>10.199999999999999</v>
      </c>
      <c r="U915" s="23">
        <v>6.4</v>
      </c>
      <c r="V915" s="23">
        <v>2.1</v>
      </c>
      <c r="W915" s="23">
        <v>9</v>
      </c>
      <c r="X915" s="23">
        <v>2.8</v>
      </c>
      <c r="Y915" s="23">
        <v>1.2</v>
      </c>
      <c r="Z915" s="23">
        <v>3.7</v>
      </c>
      <c r="AA915" s="23">
        <v>0.1</v>
      </c>
      <c r="AB915" s="23">
        <v>0.1</v>
      </c>
      <c r="AC915" s="23">
        <v>0.1</v>
      </c>
      <c r="AD915" s="23">
        <v>12.7</v>
      </c>
      <c r="AE915" s="23">
        <v>1.4</v>
      </c>
      <c r="AF915" s="23">
        <v>19.399999999999999</v>
      </c>
      <c r="AG915" s="23">
        <v>15.6</v>
      </c>
      <c r="AH915" s="23">
        <v>10.5</v>
      </c>
      <c r="AI915" s="23">
        <v>18.7</v>
      </c>
      <c r="AJ915" s="23">
        <v>32.700000000000003</v>
      </c>
      <c r="AK915" s="23">
        <v>0.5</v>
      </c>
      <c r="AL915" s="23">
        <v>51.7</v>
      </c>
      <c r="AM915" s="23">
        <v>12</v>
      </c>
      <c r="AN915" s="23">
        <v>15.1</v>
      </c>
      <c r="AO915" s="23">
        <v>10.199999999999999</v>
      </c>
      <c r="AP915" s="23">
        <v>1.2</v>
      </c>
      <c r="AQ915" s="23">
        <v>0.1</v>
      </c>
      <c r="AR915" s="23">
        <v>1.8</v>
      </c>
      <c r="AS915" s="23">
        <v>89.5</v>
      </c>
      <c r="AT915" s="23">
        <v>80.8</v>
      </c>
      <c r="AU915" s="23">
        <v>94.6</v>
      </c>
    </row>
    <row r="916" spans="1:47" ht="15" x14ac:dyDescent="0.35">
      <c r="A916" s="13" t="s">
        <v>2032</v>
      </c>
      <c r="B916" s="45" t="s">
        <v>859</v>
      </c>
      <c r="C916" s="23">
        <v>23.2</v>
      </c>
      <c r="D916" s="23">
        <v>7</v>
      </c>
      <c r="E916" s="23">
        <v>24.8</v>
      </c>
      <c r="F916" s="23">
        <v>84.1</v>
      </c>
      <c r="G916" s="23">
        <v>53.5</v>
      </c>
      <c r="H916" s="23">
        <v>87.1</v>
      </c>
      <c r="I916" s="23">
        <v>1.3</v>
      </c>
      <c r="J916" s="23">
        <v>1.2</v>
      </c>
      <c r="K916" s="23">
        <v>1.3</v>
      </c>
      <c r="L916" s="23">
        <v>1.2</v>
      </c>
      <c r="M916" s="23">
        <v>4.7</v>
      </c>
      <c r="N916" s="23">
        <v>0.8</v>
      </c>
      <c r="O916" s="23">
        <v>37.299999999999997</v>
      </c>
      <c r="P916" s="23">
        <v>24.4</v>
      </c>
      <c r="Q916" s="23">
        <v>38.6</v>
      </c>
      <c r="R916" s="23">
        <v>3.4</v>
      </c>
      <c r="S916" s="23">
        <v>2.2999999999999998</v>
      </c>
      <c r="T916" s="23">
        <v>3.5</v>
      </c>
      <c r="U916" s="23">
        <v>21.7</v>
      </c>
      <c r="V916" s="23">
        <v>3.5</v>
      </c>
      <c r="W916" s="23">
        <v>23.5</v>
      </c>
      <c r="X916" s="23">
        <v>3.2</v>
      </c>
      <c r="Y916" s="23">
        <v>0</v>
      </c>
      <c r="Z916" s="23">
        <v>3.5</v>
      </c>
      <c r="AA916" s="23">
        <v>1.1000000000000001</v>
      </c>
      <c r="AB916" s="23">
        <v>0</v>
      </c>
      <c r="AC916" s="23">
        <v>1.2</v>
      </c>
      <c r="AD916" s="23">
        <v>8.6</v>
      </c>
      <c r="AE916" s="23">
        <v>1.2</v>
      </c>
      <c r="AF916" s="23">
        <v>9.4</v>
      </c>
      <c r="AG916" s="23">
        <v>14</v>
      </c>
      <c r="AH916" s="23">
        <v>3.5</v>
      </c>
      <c r="AI916" s="23">
        <v>15.1</v>
      </c>
      <c r="AJ916" s="23">
        <v>68.900000000000006</v>
      </c>
      <c r="AK916" s="23">
        <v>2.2999999999999998</v>
      </c>
      <c r="AL916" s="23">
        <v>75.599999999999994</v>
      </c>
      <c r="AM916" s="23">
        <v>9.6999999999999993</v>
      </c>
      <c r="AN916" s="23">
        <v>9.3000000000000007</v>
      </c>
      <c r="AO916" s="23">
        <v>9.6999999999999993</v>
      </c>
      <c r="AP916" s="23">
        <v>2.1</v>
      </c>
      <c r="AQ916" s="23">
        <v>0</v>
      </c>
      <c r="AR916" s="23">
        <v>2.2999999999999998</v>
      </c>
      <c r="AS916" s="23">
        <v>95.2</v>
      </c>
      <c r="AT916" s="23">
        <v>82.6</v>
      </c>
      <c r="AU916" s="23">
        <v>96.5</v>
      </c>
    </row>
    <row r="917" spans="1:47" ht="15" x14ac:dyDescent="0.35">
      <c r="A917" s="13" t="s">
        <v>2033</v>
      </c>
      <c r="B917" s="45" t="s">
        <v>860</v>
      </c>
      <c r="C917" s="23">
        <v>6.1</v>
      </c>
      <c r="D917" s="23">
        <v>5.0999999999999996</v>
      </c>
      <c r="E917" s="23">
        <v>14.7</v>
      </c>
      <c r="F917" s="23">
        <v>38.799999999999997</v>
      </c>
      <c r="G917" s="23">
        <v>34.9</v>
      </c>
      <c r="H917" s="23">
        <v>72.3</v>
      </c>
      <c r="I917" s="23">
        <v>1.5</v>
      </c>
      <c r="J917" s="23">
        <v>1.4</v>
      </c>
      <c r="K917" s="23">
        <v>1.9</v>
      </c>
      <c r="L917" s="23">
        <v>5.6</v>
      </c>
      <c r="M917" s="23">
        <v>5.4</v>
      </c>
      <c r="N917" s="23">
        <v>7.1</v>
      </c>
      <c r="O917" s="23">
        <v>26.6</v>
      </c>
      <c r="P917" s="23">
        <v>25.7</v>
      </c>
      <c r="Q917" s="23">
        <v>33.9</v>
      </c>
      <c r="R917" s="23">
        <v>6.1</v>
      </c>
      <c r="S917" s="23">
        <v>6.2</v>
      </c>
      <c r="T917" s="23">
        <v>5.5</v>
      </c>
      <c r="U917" s="23">
        <v>1.7</v>
      </c>
      <c r="V917" s="23">
        <v>1.4</v>
      </c>
      <c r="W917" s="23">
        <v>4.2</v>
      </c>
      <c r="X917" s="23">
        <v>1.8</v>
      </c>
      <c r="Y917" s="23">
        <v>1.6</v>
      </c>
      <c r="Z917" s="23">
        <v>3.4</v>
      </c>
      <c r="AA917" s="23">
        <v>0.5</v>
      </c>
      <c r="AB917" s="23">
        <v>0.4</v>
      </c>
      <c r="AC917" s="23">
        <v>0.8</v>
      </c>
      <c r="AD917" s="23">
        <v>1.7</v>
      </c>
      <c r="AE917" s="23">
        <v>0.4</v>
      </c>
      <c r="AF917" s="23">
        <v>12.8</v>
      </c>
      <c r="AG917" s="23">
        <v>9.8000000000000007</v>
      </c>
      <c r="AH917" s="23">
        <v>9.8000000000000007</v>
      </c>
      <c r="AI917" s="23">
        <v>10.3</v>
      </c>
      <c r="AJ917" s="23">
        <v>4.5999999999999996</v>
      </c>
      <c r="AK917" s="23">
        <v>0.6</v>
      </c>
      <c r="AL917" s="23">
        <v>38.5</v>
      </c>
      <c r="AM917" s="23">
        <v>13.8</v>
      </c>
      <c r="AN917" s="23">
        <v>14</v>
      </c>
      <c r="AO917" s="23">
        <v>12.1</v>
      </c>
      <c r="AP917" s="23">
        <v>0.7</v>
      </c>
      <c r="AQ917" s="23">
        <v>0.6</v>
      </c>
      <c r="AR917" s="23">
        <v>1.4</v>
      </c>
      <c r="AS917" s="23">
        <v>79.5</v>
      </c>
      <c r="AT917" s="23">
        <v>78.3</v>
      </c>
      <c r="AU917" s="23">
        <v>88.9</v>
      </c>
    </row>
    <row r="918" spans="1:47" ht="15" x14ac:dyDescent="0.35">
      <c r="A918" s="13" t="s">
        <v>2034</v>
      </c>
      <c r="B918" s="45" t="s">
        <v>861</v>
      </c>
      <c r="C918" s="23">
        <v>17.600000000000001</v>
      </c>
      <c r="D918" s="23">
        <v>11.4</v>
      </c>
      <c r="E918" s="23">
        <v>21.4</v>
      </c>
      <c r="F918" s="23">
        <v>75.400000000000006</v>
      </c>
      <c r="G918" s="23">
        <v>52.3</v>
      </c>
      <c r="H918" s="23">
        <v>89.3</v>
      </c>
      <c r="I918" s="23">
        <v>1.6</v>
      </c>
      <c r="J918" s="23">
        <v>0.7</v>
      </c>
      <c r="K918" s="23">
        <v>2.1</v>
      </c>
      <c r="L918" s="23">
        <v>0.5</v>
      </c>
      <c r="M918" s="23">
        <v>0.7</v>
      </c>
      <c r="N918" s="23">
        <v>0.4</v>
      </c>
      <c r="O918" s="23">
        <v>38.9</v>
      </c>
      <c r="P918" s="23">
        <v>42.3</v>
      </c>
      <c r="Q918" s="23">
        <v>36.799999999999997</v>
      </c>
      <c r="R918" s="23">
        <v>10.1</v>
      </c>
      <c r="S918" s="23">
        <v>10.3</v>
      </c>
      <c r="T918" s="23">
        <v>10</v>
      </c>
      <c r="U918" s="23">
        <v>9.3000000000000007</v>
      </c>
      <c r="V918" s="23">
        <v>2.8</v>
      </c>
      <c r="W918" s="23">
        <v>13.2</v>
      </c>
      <c r="X918" s="23">
        <v>5.5</v>
      </c>
      <c r="Y918" s="23">
        <v>1.8</v>
      </c>
      <c r="Z918" s="23">
        <v>7.7</v>
      </c>
      <c r="AA918" s="23">
        <v>0.3</v>
      </c>
      <c r="AB918" s="23">
        <v>0.7</v>
      </c>
      <c r="AC918" s="23">
        <v>0</v>
      </c>
      <c r="AD918" s="23">
        <v>16.3</v>
      </c>
      <c r="AE918" s="23">
        <v>1.8</v>
      </c>
      <c r="AF918" s="23">
        <v>25</v>
      </c>
      <c r="AG918" s="23">
        <v>17.5</v>
      </c>
      <c r="AH918" s="23">
        <v>10</v>
      </c>
      <c r="AI918" s="23">
        <v>22</v>
      </c>
      <c r="AJ918" s="23">
        <v>43.1</v>
      </c>
      <c r="AK918" s="23">
        <v>1.8</v>
      </c>
      <c r="AL918" s="23">
        <v>67.900000000000006</v>
      </c>
      <c r="AM918" s="23">
        <v>7.3</v>
      </c>
      <c r="AN918" s="23">
        <v>10.7</v>
      </c>
      <c r="AO918" s="23">
        <v>5.3</v>
      </c>
      <c r="AP918" s="23">
        <v>4.5</v>
      </c>
      <c r="AQ918" s="23">
        <v>1.4</v>
      </c>
      <c r="AR918" s="23">
        <v>6.4</v>
      </c>
      <c r="AS918" s="23">
        <v>89.5</v>
      </c>
      <c r="AT918" s="23">
        <v>84</v>
      </c>
      <c r="AU918" s="23">
        <v>92.7</v>
      </c>
    </row>
    <row r="919" spans="1:47" ht="15" x14ac:dyDescent="0.35">
      <c r="A919" s="13" t="s">
        <v>2035</v>
      </c>
      <c r="B919" s="45" t="s">
        <v>862</v>
      </c>
      <c r="C919" s="23">
        <v>19.2</v>
      </c>
      <c r="D919" s="23">
        <v>7.4</v>
      </c>
      <c r="E919" s="23">
        <v>22.5</v>
      </c>
      <c r="F919" s="23">
        <v>72.400000000000006</v>
      </c>
      <c r="G919" s="23">
        <v>43</v>
      </c>
      <c r="H919" s="23">
        <v>80.8</v>
      </c>
      <c r="I919" s="23">
        <v>1.5</v>
      </c>
      <c r="J919" s="23">
        <v>1.8</v>
      </c>
      <c r="K919" s="23">
        <v>1.4</v>
      </c>
      <c r="L919" s="23">
        <v>8.6999999999999993</v>
      </c>
      <c r="M919" s="23">
        <v>1.4</v>
      </c>
      <c r="N919" s="23">
        <v>10.7</v>
      </c>
      <c r="O919" s="23">
        <v>39.6</v>
      </c>
      <c r="P919" s="23">
        <v>35.200000000000003</v>
      </c>
      <c r="Q919" s="23">
        <v>40.9</v>
      </c>
      <c r="R919" s="23">
        <v>12.7</v>
      </c>
      <c r="S919" s="23">
        <v>11.6</v>
      </c>
      <c r="T919" s="23">
        <v>13</v>
      </c>
      <c r="U919" s="23">
        <v>7.6</v>
      </c>
      <c r="V919" s="23">
        <v>2.5</v>
      </c>
      <c r="W919" s="23">
        <v>9.1</v>
      </c>
      <c r="X919" s="23">
        <v>3.7</v>
      </c>
      <c r="Y919" s="23">
        <v>0.7</v>
      </c>
      <c r="Z919" s="23">
        <v>4.5</v>
      </c>
      <c r="AA919" s="23">
        <v>1.9</v>
      </c>
      <c r="AB919" s="23">
        <v>0</v>
      </c>
      <c r="AC919" s="23">
        <v>2.4</v>
      </c>
      <c r="AD919" s="23">
        <v>24.6</v>
      </c>
      <c r="AE919" s="23">
        <v>1.1000000000000001</v>
      </c>
      <c r="AF919" s="23">
        <v>31.3</v>
      </c>
      <c r="AG919" s="23">
        <v>19.2</v>
      </c>
      <c r="AH919" s="23">
        <v>14.4</v>
      </c>
      <c r="AI919" s="23">
        <v>20.5</v>
      </c>
      <c r="AJ919" s="23">
        <v>52.3</v>
      </c>
      <c r="AK919" s="23">
        <v>0.7</v>
      </c>
      <c r="AL919" s="23">
        <v>66.900000000000006</v>
      </c>
      <c r="AM919" s="23">
        <v>10.5</v>
      </c>
      <c r="AN919" s="23">
        <v>17.600000000000001</v>
      </c>
      <c r="AO919" s="23">
        <v>8.4</v>
      </c>
      <c r="AP919" s="23">
        <v>2</v>
      </c>
      <c r="AQ919" s="23">
        <v>0.4</v>
      </c>
      <c r="AR919" s="23">
        <v>2.4</v>
      </c>
      <c r="AS919" s="23">
        <v>89.9</v>
      </c>
      <c r="AT919" s="23">
        <v>78.2</v>
      </c>
      <c r="AU919" s="23">
        <v>93.2</v>
      </c>
    </row>
    <row r="920" spans="1:47" ht="15" x14ac:dyDescent="0.35">
      <c r="A920" s="13" t="s">
        <v>2036</v>
      </c>
      <c r="B920" s="45" t="s">
        <v>863</v>
      </c>
      <c r="C920" s="23">
        <v>20.8</v>
      </c>
      <c r="D920" s="23">
        <v>6.6</v>
      </c>
      <c r="E920" s="23">
        <v>26.3</v>
      </c>
      <c r="F920" s="23">
        <v>71.3</v>
      </c>
      <c r="G920" s="23">
        <v>45.8</v>
      </c>
      <c r="H920" s="23">
        <v>81.2</v>
      </c>
      <c r="I920" s="23">
        <v>1.6</v>
      </c>
      <c r="J920" s="23">
        <v>1.8</v>
      </c>
      <c r="K920" s="23">
        <v>1.5</v>
      </c>
      <c r="L920" s="23">
        <v>0.9</v>
      </c>
      <c r="M920" s="23">
        <v>1.3</v>
      </c>
      <c r="N920" s="23">
        <v>0.7</v>
      </c>
      <c r="O920" s="23">
        <v>32</v>
      </c>
      <c r="P920" s="23">
        <v>35.700000000000003</v>
      </c>
      <c r="Q920" s="23">
        <v>30.5</v>
      </c>
      <c r="R920" s="23">
        <v>8.6</v>
      </c>
      <c r="S920" s="23">
        <v>10.6</v>
      </c>
      <c r="T920" s="23">
        <v>7.8</v>
      </c>
      <c r="U920" s="23">
        <v>6.8</v>
      </c>
      <c r="V920" s="23">
        <v>12.3</v>
      </c>
      <c r="W920" s="23">
        <v>4.5999999999999996</v>
      </c>
      <c r="X920" s="23">
        <v>1.7</v>
      </c>
      <c r="Y920" s="23">
        <v>0.4</v>
      </c>
      <c r="Z920" s="23">
        <v>2.2000000000000002</v>
      </c>
      <c r="AA920" s="23">
        <v>0.9</v>
      </c>
      <c r="AB920" s="23">
        <v>0</v>
      </c>
      <c r="AC920" s="23">
        <v>1.2</v>
      </c>
      <c r="AD920" s="23">
        <v>21.6</v>
      </c>
      <c r="AE920" s="23">
        <v>4.4000000000000004</v>
      </c>
      <c r="AF920" s="23">
        <v>28.3</v>
      </c>
      <c r="AG920" s="23">
        <v>17.100000000000001</v>
      </c>
      <c r="AH920" s="23">
        <v>13.7</v>
      </c>
      <c r="AI920" s="23">
        <v>18.399999999999999</v>
      </c>
      <c r="AJ920" s="23">
        <v>14.9</v>
      </c>
      <c r="AK920" s="23">
        <v>1.3</v>
      </c>
      <c r="AL920" s="23">
        <v>20.100000000000001</v>
      </c>
      <c r="AM920" s="23">
        <v>8.6</v>
      </c>
      <c r="AN920" s="23">
        <v>10.1</v>
      </c>
      <c r="AO920" s="23">
        <v>8</v>
      </c>
      <c r="AP920" s="23">
        <v>1.7</v>
      </c>
      <c r="AQ920" s="23">
        <v>0.4</v>
      </c>
      <c r="AR920" s="23">
        <v>2.2000000000000002</v>
      </c>
      <c r="AS920" s="23">
        <v>86.6</v>
      </c>
      <c r="AT920" s="23">
        <v>78</v>
      </c>
      <c r="AU920" s="23">
        <v>89.9</v>
      </c>
    </row>
    <row r="921" spans="1:47" ht="15" x14ac:dyDescent="0.35">
      <c r="A921" s="13" t="s">
        <v>2037</v>
      </c>
      <c r="B921" s="45" t="s">
        <v>864</v>
      </c>
      <c r="C921" s="23">
        <v>14.7</v>
      </c>
      <c r="D921" s="23">
        <v>8.6999999999999993</v>
      </c>
      <c r="E921" s="23">
        <v>18.399999999999999</v>
      </c>
      <c r="F921" s="23">
        <v>69.400000000000006</v>
      </c>
      <c r="G921" s="23">
        <v>52.8</v>
      </c>
      <c r="H921" s="23">
        <v>79.599999999999994</v>
      </c>
      <c r="I921" s="23">
        <v>1.8</v>
      </c>
      <c r="J921" s="23">
        <v>1.3</v>
      </c>
      <c r="K921" s="23">
        <v>2.1</v>
      </c>
      <c r="L921" s="23">
        <v>3.2</v>
      </c>
      <c r="M921" s="23">
        <v>3.2</v>
      </c>
      <c r="N921" s="23">
        <v>3.2</v>
      </c>
      <c r="O921" s="23">
        <v>35.200000000000003</v>
      </c>
      <c r="P921" s="23">
        <v>36.200000000000003</v>
      </c>
      <c r="Q921" s="23">
        <v>34.6</v>
      </c>
      <c r="R921" s="23">
        <v>5.8</v>
      </c>
      <c r="S921" s="23">
        <v>8</v>
      </c>
      <c r="T921" s="23">
        <v>4.4000000000000004</v>
      </c>
      <c r="U921" s="23">
        <v>27.3</v>
      </c>
      <c r="V921" s="23">
        <v>2.6</v>
      </c>
      <c r="W921" s="23">
        <v>42.6</v>
      </c>
      <c r="X921" s="23">
        <v>4</v>
      </c>
      <c r="Y921" s="23">
        <v>1.7</v>
      </c>
      <c r="Z921" s="23">
        <v>5.4</v>
      </c>
      <c r="AA921" s="23">
        <v>1.6</v>
      </c>
      <c r="AB921" s="23">
        <v>1.8</v>
      </c>
      <c r="AC921" s="23">
        <v>1.5</v>
      </c>
      <c r="AD921" s="23">
        <v>21.8</v>
      </c>
      <c r="AE921" s="23">
        <v>1.9</v>
      </c>
      <c r="AF921" s="23">
        <v>34</v>
      </c>
      <c r="AG921" s="23">
        <v>14.4</v>
      </c>
      <c r="AH921" s="23">
        <v>10.6</v>
      </c>
      <c r="AI921" s="23">
        <v>16.8</v>
      </c>
      <c r="AJ921" s="23">
        <v>20.5</v>
      </c>
      <c r="AK921" s="23">
        <v>0.8</v>
      </c>
      <c r="AL921" s="23">
        <v>32.700000000000003</v>
      </c>
      <c r="AM921" s="23">
        <v>14.3</v>
      </c>
      <c r="AN921" s="23">
        <v>15</v>
      </c>
      <c r="AO921" s="23">
        <v>13.9</v>
      </c>
      <c r="AP921" s="23">
        <v>1.8</v>
      </c>
      <c r="AQ921" s="23">
        <v>1</v>
      </c>
      <c r="AR921" s="23">
        <v>2.2000000000000002</v>
      </c>
      <c r="AS921" s="23">
        <v>85.1</v>
      </c>
      <c r="AT921" s="23">
        <v>85.7</v>
      </c>
      <c r="AU921" s="23">
        <v>84.7</v>
      </c>
    </row>
    <row r="922" spans="1:47" ht="15" x14ac:dyDescent="0.35">
      <c r="A922" s="13" t="s">
        <v>2038</v>
      </c>
      <c r="B922" s="45" t="s">
        <v>103</v>
      </c>
      <c r="C922" s="23">
        <v>16.600000000000001</v>
      </c>
      <c r="D922" s="23">
        <v>7.8</v>
      </c>
      <c r="E922" s="23">
        <v>17.899999999999999</v>
      </c>
      <c r="F922" s="23">
        <v>79.5</v>
      </c>
      <c r="G922" s="23">
        <v>51.1</v>
      </c>
      <c r="H922" s="23">
        <v>83.4</v>
      </c>
      <c r="I922" s="23">
        <v>1.1000000000000001</v>
      </c>
      <c r="J922" s="23">
        <v>2.2000000000000002</v>
      </c>
      <c r="K922" s="23">
        <v>0.9</v>
      </c>
      <c r="L922" s="23">
        <v>2</v>
      </c>
      <c r="M922" s="23">
        <v>2.2000000000000002</v>
      </c>
      <c r="N922" s="23">
        <v>2</v>
      </c>
      <c r="O922" s="23">
        <v>45.6</v>
      </c>
      <c r="P922" s="23">
        <v>38.9</v>
      </c>
      <c r="Q922" s="23">
        <v>46.6</v>
      </c>
      <c r="R922" s="23">
        <v>6.4</v>
      </c>
      <c r="S922" s="23">
        <v>4.4000000000000004</v>
      </c>
      <c r="T922" s="23">
        <v>6.7</v>
      </c>
      <c r="U922" s="23">
        <v>22.4</v>
      </c>
      <c r="V922" s="23">
        <v>0</v>
      </c>
      <c r="W922" s="23">
        <v>25.5</v>
      </c>
      <c r="X922" s="23">
        <v>5.4</v>
      </c>
      <c r="Y922" s="23">
        <v>4.4000000000000004</v>
      </c>
      <c r="Z922" s="23">
        <v>5.5</v>
      </c>
      <c r="AA922" s="23">
        <v>0.7</v>
      </c>
      <c r="AB922" s="23">
        <v>0</v>
      </c>
      <c r="AC922" s="23">
        <v>0.8</v>
      </c>
      <c r="AD922" s="23">
        <v>22.8</v>
      </c>
      <c r="AE922" s="23">
        <v>2.2000000000000002</v>
      </c>
      <c r="AF922" s="23">
        <v>25.6</v>
      </c>
      <c r="AG922" s="23">
        <v>20.5</v>
      </c>
      <c r="AH922" s="23">
        <v>8.9</v>
      </c>
      <c r="AI922" s="23">
        <v>22.1</v>
      </c>
      <c r="AJ922" s="23">
        <v>71.3</v>
      </c>
      <c r="AK922" s="23">
        <v>1.1000000000000001</v>
      </c>
      <c r="AL922" s="23">
        <v>80.900000000000006</v>
      </c>
      <c r="AM922" s="23">
        <v>14.1</v>
      </c>
      <c r="AN922" s="23">
        <v>13.3</v>
      </c>
      <c r="AO922" s="23">
        <v>14.2</v>
      </c>
      <c r="AP922" s="23">
        <v>3.8</v>
      </c>
      <c r="AQ922" s="23">
        <v>0</v>
      </c>
      <c r="AR922" s="23">
        <v>4.3</v>
      </c>
      <c r="AS922" s="23">
        <v>88.6</v>
      </c>
      <c r="AT922" s="23">
        <v>74.400000000000006</v>
      </c>
      <c r="AU922" s="23">
        <v>90.5</v>
      </c>
    </row>
    <row r="923" spans="1:47" ht="15" x14ac:dyDescent="0.35">
      <c r="A923" s="13" t="s">
        <v>2039</v>
      </c>
      <c r="B923" s="45" t="s">
        <v>865</v>
      </c>
      <c r="C923" s="23">
        <v>18.3</v>
      </c>
      <c r="D923" s="23">
        <v>12.5</v>
      </c>
      <c r="E923" s="23">
        <v>20.2</v>
      </c>
      <c r="F923" s="23">
        <v>76.400000000000006</v>
      </c>
      <c r="G923" s="23">
        <v>49.6</v>
      </c>
      <c r="H923" s="23">
        <v>85.2</v>
      </c>
      <c r="I923" s="23">
        <v>2.2999999999999998</v>
      </c>
      <c r="J923" s="23">
        <v>1.5</v>
      </c>
      <c r="K923" s="23">
        <v>2.5</v>
      </c>
      <c r="L923" s="23">
        <v>3.6</v>
      </c>
      <c r="M923" s="23">
        <v>3.7</v>
      </c>
      <c r="N923" s="23">
        <v>3.6</v>
      </c>
      <c r="O923" s="23">
        <v>36.6</v>
      </c>
      <c r="P923" s="23">
        <v>34.200000000000003</v>
      </c>
      <c r="Q923" s="23">
        <v>37.4</v>
      </c>
      <c r="R923" s="23">
        <v>5.8</v>
      </c>
      <c r="S923" s="23">
        <v>9.6</v>
      </c>
      <c r="T923" s="23">
        <v>4.5999999999999996</v>
      </c>
      <c r="U923" s="23">
        <v>46.9</v>
      </c>
      <c r="V923" s="23">
        <v>8.8000000000000007</v>
      </c>
      <c r="W923" s="23">
        <v>59.3</v>
      </c>
      <c r="X923" s="23">
        <v>8.1</v>
      </c>
      <c r="Y923" s="23">
        <v>2.2000000000000002</v>
      </c>
      <c r="Z923" s="23">
        <v>10</v>
      </c>
      <c r="AA923" s="23">
        <v>2.8</v>
      </c>
      <c r="AB923" s="23">
        <v>8.1</v>
      </c>
      <c r="AC923" s="23">
        <v>1.1000000000000001</v>
      </c>
      <c r="AD923" s="23">
        <v>8.6999999999999993</v>
      </c>
      <c r="AE923" s="23">
        <v>3.7</v>
      </c>
      <c r="AF923" s="23">
        <v>10.3</v>
      </c>
      <c r="AG923" s="23">
        <v>18</v>
      </c>
      <c r="AH923" s="23">
        <v>11.4</v>
      </c>
      <c r="AI923" s="23">
        <v>20.100000000000001</v>
      </c>
      <c r="AJ923" s="23">
        <v>25.4</v>
      </c>
      <c r="AK923" s="23">
        <v>2.6</v>
      </c>
      <c r="AL923" s="23">
        <v>32.9</v>
      </c>
      <c r="AM923" s="23">
        <v>9.9</v>
      </c>
      <c r="AN923" s="23">
        <v>12.1</v>
      </c>
      <c r="AO923" s="23">
        <v>9.1</v>
      </c>
      <c r="AP923" s="23">
        <v>4.3</v>
      </c>
      <c r="AQ923" s="23">
        <v>1.8</v>
      </c>
      <c r="AR923" s="23">
        <v>5.0999999999999996</v>
      </c>
      <c r="AS923" s="23">
        <v>92.7</v>
      </c>
      <c r="AT923" s="23">
        <v>82</v>
      </c>
      <c r="AU923" s="23">
        <v>96.1</v>
      </c>
    </row>
    <row r="924" spans="1:47" ht="15" x14ac:dyDescent="0.35">
      <c r="A924" s="13" t="s">
        <v>2040</v>
      </c>
      <c r="B924" s="45" t="s">
        <v>866</v>
      </c>
      <c r="C924" s="23">
        <v>20.8</v>
      </c>
      <c r="D924" s="23">
        <v>12.1</v>
      </c>
      <c r="E924" s="23">
        <v>24</v>
      </c>
      <c r="F924" s="23">
        <v>76.400000000000006</v>
      </c>
      <c r="G924" s="23">
        <v>54.3</v>
      </c>
      <c r="H924" s="23">
        <v>84.7</v>
      </c>
      <c r="I924" s="23">
        <v>2.2000000000000002</v>
      </c>
      <c r="J924" s="23">
        <v>0.9</v>
      </c>
      <c r="K924" s="23">
        <v>2.7</v>
      </c>
      <c r="L924" s="23">
        <v>3.6</v>
      </c>
      <c r="M924" s="23">
        <v>5.6</v>
      </c>
      <c r="N924" s="23">
        <v>2.8</v>
      </c>
      <c r="O924" s="23">
        <v>40.299999999999997</v>
      </c>
      <c r="P924" s="23">
        <v>39.200000000000003</v>
      </c>
      <c r="Q924" s="23">
        <v>40.700000000000003</v>
      </c>
      <c r="R924" s="23">
        <v>7.6</v>
      </c>
      <c r="S924" s="23">
        <v>6</v>
      </c>
      <c r="T924" s="23">
        <v>8.1999999999999993</v>
      </c>
      <c r="U924" s="23">
        <v>30</v>
      </c>
      <c r="V924" s="23">
        <v>0.4</v>
      </c>
      <c r="W924" s="23">
        <v>41.1</v>
      </c>
      <c r="X924" s="23">
        <v>6.5</v>
      </c>
      <c r="Y924" s="23">
        <v>1</v>
      </c>
      <c r="Z924" s="23">
        <v>8.6</v>
      </c>
      <c r="AA924" s="23">
        <v>1.3</v>
      </c>
      <c r="AB924" s="23">
        <v>0.3</v>
      </c>
      <c r="AC924" s="23">
        <v>1.7</v>
      </c>
      <c r="AD924" s="23">
        <v>15.2</v>
      </c>
      <c r="AE924" s="23">
        <v>0.6</v>
      </c>
      <c r="AF924" s="23">
        <v>20.7</v>
      </c>
      <c r="AG924" s="23">
        <v>19.399999999999999</v>
      </c>
      <c r="AH924" s="23">
        <v>10.8</v>
      </c>
      <c r="AI924" s="23">
        <v>22.6</v>
      </c>
      <c r="AJ924" s="23">
        <v>21</v>
      </c>
      <c r="AK924" s="23">
        <v>0.3</v>
      </c>
      <c r="AL924" s="23">
        <v>28.8</v>
      </c>
      <c r="AM924" s="23">
        <v>11.7</v>
      </c>
      <c r="AN924" s="23">
        <v>9.6</v>
      </c>
      <c r="AO924" s="23">
        <v>12.5</v>
      </c>
      <c r="AP924" s="23">
        <v>2.5</v>
      </c>
      <c r="AQ924" s="23">
        <v>0.1</v>
      </c>
      <c r="AR924" s="23">
        <v>3.4</v>
      </c>
      <c r="AS924" s="23">
        <v>86.9</v>
      </c>
      <c r="AT924" s="23">
        <v>80.5</v>
      </c>
      <c r="AU924" s="23">
        <v>89.2</v>
      </c>
    </row>
    <row r="925" spans="1:47" ht="15" x14ac:dyDescent="0.35">
      <c r="A925" s="13" t="s">
        <v>2041</v>
      </c>
      <c r="B925" s="45" t="s">
        <v>867</v>
      </c>
      <c r="C925" s="23">
        <v>8.1</v>
      </c>
      <c r="D925" s="23">
        <v>6.3</v>
      </c>
      <c r="E925" s="23">
        <v>16.899999999999999</v>
      </c>
      <c r="F925" s="23">
        <v>44.4</v>
      </c>
      <c r="G925" s="23">
        <v>38.299999999999997</v>
      </c>
      <c r="H925" s="23">
        <v>75</v>
      </c>
      <c r="I925" s="23">
        <v>1.2</v>
      </c>
      <c r="J925" s="23">
        <v>1.3</v>
      </c>
      <c r="K925" s="23">
        <v>1</v>
      </c>
      <c r="L925" s="23">
        <v>5.0999999999999996</v>
      </c>
      <c r="M925" s="23">
        <v>5</v>
      </c>
      <c r="N925" s="23">
        <v>5.7</v>
      </c>
      <c r="O925" s="23">
        <v>26.5</v>
      </c>
      <c r="P925" s="23">
        <v>26.4</v>
      </c>
      <c r="Q925" s="23">
        <v>26.8</v>
      </c>
      <c r="R925" s="23">
        <v>4.2</v>
      </c>
      <c r="S925" s="23">
        <v>4.4000000000000004</v>
      </c>
      <c r="T925" s="23">
        <v>3.2</v>
      </c>
      <c r="U925" s="23">
        <v>1.3</v>
      </c>
      <c r="V925" s="23">
        <v>0.8</v>
      </c>
      <c r="W925" s="23">
        <v>3.9</v>
      </c>
      <c r="X925" s="23">
        <v>2</v>
      </c>
      <c r="Y925" s="23">
        <v>1.6</v>
      </c>
      <c r="Z925" s="23">
        <v>3.5</v>
      </c>
      <c r="AA925" s="23">
        <v>0.2</v>
      </c>
      <c r="AB925" s="23">
        <v>0.2</v>
      </c>
      <c r="AC925" s="23">
        <v>0.1</v>
      </c>
      <c r="AD925" s="23">
        <v>0.5</v>
      </c>
      <c r="AE925" s="23">
        <v>0.2</v>
      </c>
      <c r="AF925" s="23">
        <v>2.1</v>
      </c>
      <c r="AG925" s="23">
        <v>12.7</v>
      </c>
      <c r="AH925" s="23">
        <v>13</v>
      </c>
      <c r="AI925" s="23">
        <v>11.4</v>
      </c>
      <c r="AJ925" s="23">
        <v>5.7</v>
      </c>
      <c r="AK925" s="23">
        <v>0.2</v>
      </c>
      <c r="AL925" s="23">
        <v>33</v>
      </c>
      <c r="AM925" s="23">
        <v>13.9</v>
      </c>
      <c r="AN925" s="23">
        <v>14.7</v>
      </c>
      <c r="AO925" s="23">
        <v>10</v>
      </c>
      <c r="AP925" s="23">
        <v>1.2</v>
      </c>
      <c r="AQ925" s="23">
        <v>0.8</v>
      </c>
      <c r="AR925" s="23">
        <v>3.1</v>
      </c>
      <c r="AS925" s="23">
        <v>82.1</v>
      </c>
      <c r="AT925" s="23">
        <v>80.900000000000006</v>
      </c>
      <c r="AU925" s="23">
        <v>87.9</v>
      </c>
    </row>
    <row r="926" spans="1:47" ht="15" x14ac:dyDescent="0.35">
      <c r="A926" s="13" t="s">
        <v>2042</v>
      </c>
      <c r="B926" s="45" t="s">
        <v>868</v>
      </c>
      <c r="C926" s="23">
        <v>17</v>
      </c>
      <c r="D926" s="23">
        <v>13.7</v>
      </c>
      <c r="E926" s="23">
        <v>17.899999999999999</v>
      </c>
      <c r="F926" s="23">
        <v>72.7</v>
      </c>
      <c r="G926" s="23">
        <v>55.7</v>
      </c>
      <c r="H926" s="23">
        <v>77.400000000000006</v>
      </c>
      <c r="I926" s="23">
        <v>0.9</v>
      </c>
      <c r="J926" s="23">
        <v>0.6</v>
      </c>
      <c r="K926" s="23">
        <v>1</v>
      </c>
      <c r="L926" s="23">
        <v>5</v>
      </c>
      <c r="M926" s="23">
        <v>3.7</v>
      </c>
      <c r="N926" s="23">
        <v>5.3</v>
      </c>
      <c r="O926" s="23">
        <v>35.4</v>
      </c>
      <c r="P926" s="23">
        <v>32.1</v>
      </c>
      <c r="Q926" s="23">
        <v>36.4</v>
      </c>
      <c r="R926" s="23">
        <v>3.5</v>
      </c>
      <c r="S926" s="23">
        <v>6.5</v>
      </c>
      <c r="T926" s="23">
        <v>2.6</v>
      </c>
      <c r="U926" s="23">
        <v>20.6</v>
      </c>
      <c r="V926" s="23">
        <v>13.7</v>
      </c>
      <c r="W926" s="23">
        <v>22.6</v>
      </c>
      <c r="X926" s="23">
        <v>2.8</v>
      </c>
      <c r="Y926" s="23">
        <v>2.2000000000000002</v>
      </c>
      <c r="Z926" s="23">
        <v>3</v>
      </c>
      <c r="AA926" s="23">
        <v>2.8</v>
      </c>
      <c r="AB926" s="23">
        <v>6.8</v>
      </c>
      <c r="AC926" s="23">
        <v>1.7</v>
      </c>
      <c r="AD926" s="23">
        <v>10.6</v>
      </c>
      <c r="AE926" s="23">
        <v>5.7</v>
      </c>
      <c r="AF926" s="23">
        <v>12</v>
      </c>
      <c r="AG926" s="23">
        <v>12.7</v>
      </c>
      <c r="AH926" s="23">
        <v>10</v>
      </c>
      <c r="AI926" s="23">
        <v>13.4</v>
      </c>
      <c r="AJ926" s="23">
        <v>35.299999999999997</v>
      </c>
      <c r="AK926" s="23">
        <v>7.8</v>
      </c>
      <c r="AL926" s="23">
        <v>43.1</v>
      </c>
      <c r="AM926" s="23">
        <v>10.7</v>
      </c>
      <c r="AN926" s="23">
        <v>11.5</v>
      </c>
      <c r="AO926" s="23">
        <v>10.5</v>
      </c>
      <c r="AP926" s="23">
        <v>1.2</v>
      </c>
      <c r="AQ926" s="23">
        <v>0.8</v>
      </c>
      <c r="AR926" s="23">
        <v>1.4</v>
      </c>
      <c r="AS926" s="23">
        <v>89.9</v>
      </c>
      <c r="AT926" s="23">
        <v>82</v>
      </c>
      <c r="AU926" s="23">
        <v>92.1</v>
      </c>
    </row>
    <row r="927" spans="1:47" ht="15" x14ac:dyDescent="0.35">
      <c r="A927" s="13" t="s">
        <v>2043</v>
      </c>
      <c r="B927" s="45" t="s">
        <v>390</v>
      </c>
      <c r="C927" s="23">
        <v>19</v>
      </c>
      <c r="D927" s="23">
        <v>5.2</v>
      </c>
      <c r="E927" s="23">
        <v>20.5</v>
      </c>
      <c r="F927" s="23">
        <v>80</v>
      </c>
      <c r="G927" s="23">
        <v>42.4</v>
      </c>
      <c r="H927" s="23">
        <v>84</v>
      </c>
      <c r="I927" s="23">
        <v>2.2999999999999998</v>
      </c>
      <c r="J927" s="23">
        <v>1</v>
      </c>
      <c r="K927" s="23">
        <v>2.4</v>
      </c>
      <c r="L927" s="23">
        <v>4</v>
      </c>
      <c r="M927" s="23">
        <v>1.6</v>
      </c>
      <c r="N927" s="23">
        <v>4.2</v>
      </c>
      <c r="O927" s="23">
        <v>39</v>
      </c>
      <c r="P927" s="23">
        <v>23.6</v>
      </c>
      <c r="Q927" s="23">
        <v>40.6</v>
      </c>
      <c r="R927" s="23">
        <v>4.9000000000000004</v>
      </c>
      <c r="S927" s="23">
        <v>5.8</v>
      </c>
      <c r="T927" s="23">
        <v>4.8</v>
      </c>
      <c r="U927" s="23">
        <v>29</v>
      </c>
      <c r="V927" s="23">
        <v>14.7</v>
      </c>
      <c r="W927" s="23">
        <v>30.5</v>
      </c>
      <c r="X927" s="23">
        <v>5</v>
      </c>
      <c r="Y927" s="23">
        <v>2.6</v>
      </c>
      <c r="Z927" s="23">
        <v>5.3</v>
      </c>
      <c r="AA927" s="23">
        <v>0.1</v>
      </c>
      <c r="AB927" s="23">
        <v>0</v>
      </c>
      <c r="AC927" s="23">
        <v>0.1</v>
      </c>
      <c r="AD927" s="23">
        <v>10.4</v>
      </c>
      <c r="AE927" s="23">
        <v>3.1</v>
      </c>
      <c r="AF927" s="23">
        <v>11.1</v>
      </c>
      <c r="AG927" s="23">
        <v>19.899999999999999</v>
      </c>
      <c r="AH927" s="23">
        <v>8.9</v>
      </c>
      <c r="AI927" s="23">
        <v>21.1</v>
      </c>
      <c r="AJ927" s="23">
        <v>39.9</v>
      </c>
      <c r="AK927" s="23">
        <v>2.1</v>
      </c>
      <c r="AL927" s="23">
        <v>43.9</v>
      </c>
      <c r="AM927" s="23">
        <v>11.4</v>
      </c>
      <c r="AN927" s="23">
        <v>17.3</v>
      </c>
      <c r="AO927" s="23">
        <v>10.7</v>
      </c>
      <c r="AP927" s="23">
        <v>2.9</v>
      </c>
      <c r="AQ927" s="23">
        <v>1</v>
      </c>
      <c r="AR927" s="23">
        <v>3</v>
      </c>
      <c r="AS927" s="23">
        <v>93.5</v>
      </c>
      <c r="AT927" s="23">
        <v>79.099999999999994</v>
      </c>
      <c r="AU927" s="23">
        <v>95</v>
      </c>
    </row>
    <row r="928" spans="1:47" ht="15" x14ac:dyDescent="0.35">
      <c r="A928" s="13" t="s">
        <v>2044</v>
      </c>
      <c r="B928" s="45" t="s">
        <v>869</v>
      </c>
      <c r="C928" s="23">
        <v>13.4</v>
      </c>
      <c r="D928" s="23">
        <v>10.6</v>
      </c>
      <c r="E928" s="23">
        <v>14.5</v>
      </c>
      <c r="F928" s="23">
        <v>75</v>
      </c>
      <c r="G928" s="23">
        <v>58.5</v>
      </c>
      <c r="H928" s="23">
        <v>81.400000000000006</v>
      </c>
      <c r="I928" s="23">
        <v>2.8</v>
      </c>
      <c r="J928" s="23">
        <v>2.6</v>
      </c>
      <c r="K928" s="23">
        <v>2.9</v>
      </c>
      <c r="L928" s="23">
        <v>0.3</v>
      </c>
      <c r="M928" s="23">
        <v>0.3</v>
      </c>
      <c r="N928" s="23">
        <v>0.2</v>
      </c>
      <c r="O928" s="23">
        <v>39.700000000000003</v>
      </c>
      <c r="P928" s="23">
        <v>41.8</v>
      </c>
      <c r="Q928" s="23">
        <v>38.9</v>
      </c>
      <c r="R928" s="23">
        <v>8.1</v>
      </c>
      <c r="S928" s="23">
        <v>12.9</v>
      </c>
      <c r="T928" s="23">
        <v>6.3</v>
      </c>
      <c r="U928" s="23">
        <v>16</v>
      </c>
      <c r="V928" s="23">
        <v>4.2</v>
      </c>
      <c r="W928" s="23">
        <v>20.6</v>
      </c>
      <c r="X928" s="23">
        <v>6.7</v>
      </c>
      <c r="Y928" s="23">
        <v>7.1</v>
      </c>
      <c r="Z928" s="23">
        <v>6.6</v>
      </c>
      <c r="AA928" s="23">
        <v>0.5</v>
      </c>
      <c r="AB928" s="23">
        <v>0.6</v>
      </c>
      <c r="AC928" s="23">
        <v>0.5</v>
      </c>
      <c r="AD928" s="23">
        <v>11</v>
      </c>
      <c r="AE928" s="23">
        <v>2.2999999999999998</v>
      </c>
      <c r="AF928" s="23">
        <v>14.4</v>
      </c>
      <c r="AG928" s="23">
        <v>14.5</v>
      </c>
      <c r="AH928" s="23">
        <v>12.2</v>
      </c>
      <c r="AI928" s="23">
        <v>15.4</v>
      </c>
      <c r="AJ928" s="23">
        <v>57.7</v>
      </c>
      <c r="AK928" s="23">
        <v>1</v>
      </c>
      <c r="AL928" s="23">
        <v>79.599999999999994</v>
      </c>
      <c r="AM928" s="23">
        <v>13.5</v>
      </c>
      <c r="AN928" s="23">
        <v>16.100000000000001</v>
      </c>
      <c r="AO928" s="23">
        <v>12.5</v>
      </c>
      <c r="AP928" s="23">
        <v>2.7</v>
      </c>
      <c r="AQ928" s="23">
        <v>0</v>
      </c>
      <c r="AR928" s="23">
        <v>3.7</v>
      </c>
      <c r="AS928" s="23">
        <v>87.9</v>
      </c>
      <c r="AT928" s="23">
        <v>78.5</v>
      </c>
      <c r="AU928" s="23">
        <v>91.6</v>
      </c>
    </row>
    <row r="929" spans="1:47" ht="15" x14ac:dyDescent="0.35">
      <c r="A929" s="13" t="s">
        <v>2045</v>
      </c>
      <c r="B929" s="45" t="s">
        <v>870</v>
      </c>
      <c r="C929" s="23">
        <v>12.4</v>
      </c>
      <c r="D929" s="23">
        <v>10.1</v>
      </c>
      <c r="E929" s="23">
        <v>12.7</v>
      </c>
      <c r="F929" s="23">
        <v>80.5</v>
      </c>
      <c r="G929" s="23">
        <v>51.3</v>
      </c>
      <c r="H929" s="23">
        <v>83.6</v>
      </c>
      <c r="I929" s="23">
        <v>2.2999999999999998</v>
      </c>
      <c r="J929" s="23">
        <v>1.5</v>
      </c>
      <c r="K929" s="23">
        <v>2.4</v>
      </c>
      <c r="L929" s="23">
        <v>0.4</v>
      </c>
      <c r="M929" s="23">
        <v>0</v>
      </c>
      <c r="N929" s="23">
        <v>0.4</v>
      </c>
      <c r="O929" s="23">
        <v>39.9</v>
      </c>
      <c r="P929" s="23">
        <v>60.3</v>
      </c>
      <c r="Q929" s="23">
        <v>37.799999999999997</v>
      </c>
      <c r="R929" s="23">
        <v>4.7</v>
      </c>
      <c r="S929" s="23">
        <v>6.5</v>
      </c>
      <c r="T929" s="23">
        <v>4.5</v>
      </c>
      <c r="U929" s="23">
        <v>9.6999999999999993</v>
      </c>
      <c r="V929" s="23">
        <v>1.5</v>
      </c>
      <c r="W929" s="23">
        <v>10.5</v>
      </c>
      <c r="X929" s="23">
        <v>9.6</v>
      </c>
      <c r="Y929" s="23">
        <v>1.5</v>
      </c>
      <c r="Z929" s="23">
        <v>10.5</v>
      </c>
      <c r="AA929" s="23">
        <v>0.1</v>
      </c>
      <c r="AB929" s="23">
        <v>0.5</v>
      </c>
      <c r="AC929" s="23">
        <v>0.1</v>
      </c>
      <c r="AD929" s="23">
        <v>2.6</v>
      </c>
      <c r="AE929" s="23">
        <v>0</v>
      </c>
      <c r="AF929" s="23">
        <v>2.8</v>
      </c>
      <c r="AG929" s="23">
        <v>16.2</v>
      </c>
      <c r="AH929" s="23">
        <v>8.5</v>
      </c>
      <c r="AI929" s="23">
        <v>17</v>
      </c>
      <c r="AJ929" s="23">
        <v>58</v>
      </c>
      <c r="AK929" s="23">
        <v>0.5</v>
      </c>
      <c r="AL929" s="23">
        <v>63.9</v>
      </c>
      <c r="AM929" s="23">
        <v>12.3</v>
      </c>
      <c r="AN929" s="23">
        <v>12.6</v>
      </c>
      <c r="AO929" s="23">
        <v>12.3</v>
      </c>
      <c r="AP929" s="23">
        <v>4</v>
      </c>
      <c r="AQ929" s="23">
        <v>0.5</v>
      </c>
      <c r="AR929" s="23">
        <v>4.3</v>
      </c>
      <c r="AS929" s="23">
        <v>93.1</v>
      </c>
      <c r="AT929" s="23">
        <v>78.900000000000006</v>
      </c>
      <c r="AU929" s="23">
        <v>94.6</v>
      </c>
    </row>
    <row r="930" spans="1:47" ht="15" x14ac:dyDescent="0.35">
      <c r="A930" s="13" t="s">
        <v>2046</v>
      </c>
      <c r="B930" s="45" t="s">
        <v>871</v>
      </c>
      <c r="C930" s="23">
        <v>18.600000000000001</v>
      </c>
      <c r="D930" s="23">
        <v>12.6</v>
      </c>
      <c r="E930" s="23">
        <v>23.2</v>
      </c>
      <c r="F930" s="23">
        <v>67.900000000000006</v>
      </c>
      <c r="G930" s="23">
        <v>48.7</v>
      </c>
      <c r="H930" s="23">
        <v>82.4</v>
      </c>
      <c r="I930" s="23">
        <v>1.1000000000000001</v>
      </c>
      <c r="J930" s="23">
        <v>1.6</v>
      </c>
      <c r="K930" s="23">
        <v>0.8</v>
      </c>
      <c r="L930" s="23">
        <v>3.8</v>
      </c>
      <c r="M930" s="23">
        <v>2.5</v>
      </c>
      <c r="N930" s="23">
        <v>4.8</v>
      </c>
      <c r="O930" s="23">
        <v>34</v>
      </c>
      <c r="P930" s="23">
        <v>29.3</v>
      </c>
      <c r="Q930" s="23">
        <v>37.6</v>
      </c>
      <c r="R930" s="23">
        <v>5.7</v>
      </c>
      <c r="S930" s="23">
        <v>8.8000000000000007</v>
      </c>
      <c r="T930" s="23">
        <v>3.3</v>
      </c>
      <c r="U930" s="23">
        <v>2.5</v>
      </c>
      <c r="V930" s="23">
        <v>1.6</v>
      </c>
      <c r="W930" s="23">
        <v>3.1</v>
      </c>
      <c r="X930" s="23">
        <v>4.2</v>
      </c>
      <c r="Y930" s="23">
        <v>4</v>
      </c>
      <c r="Z930" s="23">
        <v>4.3</v>
      </c>
      <c r="AA930" s="23">
        <v>0.2</v>
      </c>
      <c r="AB930" s="23">
        <v>0</v>
      </c>
      <c r="AC930" s="23">
        <v>0.4</v>
      </c>
      <c r="AD930" s="23">
        <v>4</v>
      </c>
      <c r="AE930" s="23">
        <v>0.1</v>
      </c>
      <c r="AF930" s="23">
        <v>7</v>
      </c>
      <c r="AG930" s="23">
        <v>15.3</v>
      </c>
      <c r="AH930" s="23">
        <v>11.8</v>
      </c>
      <c r="AI930" s="23">
        <v>17.899999999999999</v>
      </c>
      <c r="AJ930" s="23">
        <v>37.700000000000003</v>
      </c>
      <c r="AK930" s="23">
        <v>0.4</v>
      </c>
      <c r="AL930" s="23">
        <v>66.099999999999994</v>
      </c>
      <c r="AM930" s="23">
        <v>10.7</v>
      </c>
      <c r="AN930" s="23">
        <v>12.4</v>
      </c>
      <c r="AO930" s="23">
        <v>9.4</v>
      </c>
      <c r="AP930" s="23">
        <v>2.7</v>
      </c>
      <c r="AQ930" s="23">
        <v>1.2</v>
      </c>
      <c r="AR930" s="23">
        <v>3.8</v>
      </c>
      <c r="AS930" s="23">
        <v>91.2</v>
      </c>
      <c r="AT930" s="23">
        <v>84.7</v>
      </c>
      <c r="AU930" s="23">
        <v>96.1</v>
      </c>
    </row>
    <row r="931" spans="1:47" ht="15" x14ac:dyDescent="0.35">
      <c r="A931" s="13" t="s">
        <v>2047</v>
      </c>
      <c r="B931" s="45" t="s">
        <v>872</v>
      </c>
      <c r="C931" s="23">
        <v>15.1</v>
      </c>
      <c r="D931" s="23">
        <v>9.1</v>
      </c>
      <c r="E931" s="23">
        <v>22.7</v>
      </c>
      <c r="F931" s="23">
        <v>55.9</v>
      </c>
      <c r="G931" s="23">
        <v>43.8</v>
      </c>
      <c r="H931" s="23">
        <v>71.400000000000006</v>
      </c>
      <c r="I931" s="23">
        <v>1.4</v>
      </c>
      <c r="J931" s="23">
        <v>1.5</v>
      </c>
      <c r="K931" s="23">
        <v>1.2</v>
      </c>
      <c r="L931" s="23">
        <v>3.1</v>
      </c>
      <c r="M931" s="23">
        <v>3.3</v>
      </c>
      <c r="N931" s="23">
        <v>3</v>
      </c>
      <c r="O931" s="23">
        <v>39</v>
      </c>
      <c r="P931" s="23">
        <v>32.9</v>
      </c>
      <c r="Q931" s="23">
        <v>46.8</v>
      </c>
      <c r="R931" s="23">
        <v>4</v>
      </c>
      <c r="S931" s="23">
        <v>4.7</v>
      </c>
      <c r="T931" s="23">
        <v>3</v>
      </c>
      <c r="U931" s="23">
        <v>8.1</v>
      </c>
      <c r="V931" s="23">
        <v>3.3</v>
      </c>
      <c r="W931" s="23">
        <v>14.2</v>
      </c>
      <c r="X931" s="23">
        <v>3.7</v>
      </c>
      <c r="Y931" s="23">
        <v>3</v>
      </c>
      <c r="Z931" s="23">
        <v>4.7</v>
      </c>
      <c r="AA931" s="23">
        <v>1.8</v>
      </c>
      <c r="AB931" s="23">
        <v>1.9</v>
      </c>
      <c r="AC931" s="23">
        <v>1.7</v>
      </c>
      <c r="AD931" s="23">
        <v>5.9</v>
      </c>
      <c r="AE931" s="23">
        <v>2</v>
      </c>
      <c r="AF931" s="23">
        <v>10.8</v>
      </c>
      <c r="AG931" s="23">
        <v>11.7</v>
      </c>
      <c r="AH931" s="23">
        <v>10.9</v>
      </c>
      <c r="AI931" s="23">
        <v>12.7</v>
      </c>
      <c r="AJ931" s="23">
        <v>25.4</v>
      </c>
      <c r="AK931" s="23">
        <v>1.8</v>
      </c>
      <c r="AL931" s="23">
        <v>55.7</v>
      </c>
      <c r="AM931" s="23">
        <v>13.5</v>
      </c>
      <c r="AN931" s="23">
        <v>14.7</v>
      </c>
      <c r="AO931" s="23">
        <v>11.9</v>
      </c>
      <c r="AP931" s="23">
        <v>1.1000000000000001</v>
      </c>
      <c r="AQ931" s="23">
        <v>0.9</v>
      </c>
      <c r="AR931" s="23">
        <v>1.4</v>
      </c>
      <c r="AS931" s="23">
        <v>88.5</v>
      </c>
      <c r="AT931" s="23">
        <v>84.6</v>
      </c>
      <c r="AU931" s="23">
        <v>93.5</v>
      </c>
    </row>
    <row r="932" spans="1:47" ht="15" x14ac:dyDescent="0.35">
      <c r="A932" s="13" t="s">
        <v>2048</v>
      </c>
      <c r="B932" s="45" t="s">
        <v>873</v>
      </c>
      <c r="C932" s="23">
        <v>12.7</v>
      </c>
      <c r="D932" s="23">
        <v>5.2</v>
      </c>
      <c r="E932" s="23">
        <v>17.600000000000001</v>
      </c>
      <c r="F932" s="23">
        <v>60</v>
      </c>
      <c r="G932" s="23">
        <v>43</v>
      </c>
      <c r="H932" s="23">
        <v>71.2</v>
      </c>
      <c r="I932" s="23">
        <v>0.7</v>
      </c>
      <c r="J932" s="23">
        <v>0.4</v>
      </c>
      <c r="K932" s="23">
        <v>0.9</v>
      </c>
      <c r="L932" s="23">
        <v>3.5</v>
      </c>
      <c r="M932" s="23">
        <v>6.5</v>
      </c>
      <c r="N932" s="23">
        <v>1.4</v>
      </c>
      <c r="O932" s="23">
        <v>44.4</v>
      </c>
      <c r="P932" s="23">
        <v>38.700000000000003</v>
      </c>
      <c r="Q932" s="23">
        <v>48.1</v>
      </c>
      <c r="R932" s="23">
        <v>4.7</v>
      </c>
      <c r="S932" s="23">
        <v>7.8</v>
      </c>
      <c r="T932" s="23">
        <v>2.6</v>
      </c>
      <c r="U932" s="23">
        <v>30</v>
      </c>
      <c r="V932" s="23">
        <v>12.6</v>
      </c>
      <c r="W932" s="23">
        <v>41.5</v>
      </c>
      <c r="X932" s="23">
        <v>0.9</v>
      </c>
      <c r="Y932" s="23">
        <v>0.4</v>
      </c>
      <c r="Z932" s="23">
        <v>1.2</v>
      </c>
      <c r="AA932" s="23">
        <v>0.2</v>
      </c>
      <c r="AB932" s="23">
        <v>0.4</v>
      </c>
      <c r="AC932" s="23">
        <v>0</v>
      </c>
      <c r="AD932" s="23">
        <v>6.8</v>
      </c>
      <c r="AE932" s="23">
        <v>2.2000000000000002</v>
      </c>
      <c r="AF932" s="23">
        <v>9.8000000000000007</v>
      </c>
      <c r="AG932" s="23">
        <v>12.8</v>
      </c>
      <c r="AH932" s="23">
        <v>11.3</v>
      </c>
      <c r="AI932" s="23">
        <v>13.8</v>
      </c>
      <c r="AJ932" s="23">
        <v>33.6</v>
      </c>
      <c r="AK932" s="23">
        <v>7</v>
      </c>
      <c r="AL932" s="23">
        <v>51.3</v>
      </c>
      <c r="AM932" s="23">
        <v>11.4</v>
      </c>
      <c r="AN932" s="23">
        <v>13.5</v>
      </c>
      <c r="AO932" s="23">
        <v>10.1</v>
      </c>
      <c r="AP932" s="23">
        <v>0.5</v>
      </c>
      <c r="AQ932" s="23">
        <v>0.4</v>
      </c>
      <c r="AR932" s="23">
        <v>0.6</v>
      </c>
      <c r="AS932" s="23">
        <v>75.2</v>
      </c>
      <c r="AT932" s="23">
        <v>69.599999999999994</v>
      </c>
      <c r="AU932" s="23">
        <v>79</v>
      </c>
    </row>
    <row r="933" spans="1:47" ht="15" x14ac:dyDescent="0.35">
      <c r="A933" s="13" t="s">
        <v>2049</v>
      </c>
      <c r="B933" s="45" t="s">
        <v>195</v>
      </c>
      <c r="C933" s="23">
        <v>13.1</v>
      </c>
      <c r="D933" s="23">
        <v>11.6</v>
      </c>
      <c r="E933" s="23">
        <v>16.3</v>
      </c>
      <c r="F933" s="23">
        <v>69.599999999999994</v>
      </c>
      <c r="G933" s="23">
        <v>61.3</v>
      </c>
      <c r="H933" s="23">
        <v>87.2</v>
      </c>
      <c r="I933" s="23">
        <v>0.9</v>
      </c>
      <c r="J933" s="23">
        <v>1</v>
      </c>
      <c r="K933" s="23">
        <v>0.9</v>
      </c>
      <c r="L933" s="23">
        <v>8.5</v>
      </c>
      <c r="M933" s="23">
        <v>7.9</v>
      </c>
      <c r="N933" s="23">
        <v>9.9</v>
      </c>
      <c r="O933" s="23">
        <v>30.7</v>
      </c>
      <c r="P933" s="23">
        <v>31.7</v>
      </c>
      <c r="Q933" s="23">
        <v>28.5</v>
      </c>
      <c r="R933" s="23">
        <v>10.7</v>
      </c>
      <c r="S933" s="23">
        <v>10.4</v>
      </c>
      <c r="T933" s="23">
        <v>11.5</v>
      </c>
      <c r="U933" s="23">
        <v>5.5</v>
      </c>
      <c r="V933" s="23">
        <v>2</v>
      </c>
      <c r="W933" s="23">
        <v>12.8</v>
      </c>
      <c r="X933" s="23">
        <v>3.1</v>
      </c>
      <c r="Y933" s="23">
        <v>1.8</v>
      </c>
      <c r="Z933" s="23">
        <v>6</v>
      </c>
      <c r="AA933" s="23">
        <v>0.1</v>
      </c>
      <c r="AB933" s="23">
        <v>0.1</v>
      </c>
      <c r="AC933" s="23">
        <v>0.1</v>
      </c>
      <c r="AD933" s="23">
        <v>9.6</v>
      </c>
      <c r="AE933" s="23">
        <v>3.4</v>
      </c>
      <c r="AF933" s="23">
        <v>22.5</v>
      </c>
      <c r="AG933" s="23">
        <v>14.6</v>
      </c>
      <c r="AH933" s="23">
        <v>12.5</v>
      </c>
      <c r="AI933" s="23">
        <v>19.2</v>
      </c>
      <c r="AJ933" s="23">
        <v>6.6</v>
      </c>
      <c r="AK933" s="23">
        <v>0.3</v>
      </c>
      <c r="AL933" s="23">
        <v>19.899999999999999</v>
      </c>
      <c r="AM933" s="23">
        <v>8.5</v>
      </c>
      <c r="AN933" s="23">
        <v>10.5</v>
      </c>
      <c r="AO933" s="23">
        <v>4.0999999999999996</v>
      </c>
      <c r="AP933" s="23">
        <v>2.2000000000000002</v>
      </c>
      <c r="AQ933" s="23">
        <v>1.1000000000000001</v>
      </c>
      <c r="AR933" s="23">
        <v>4.7</v>
      </c>
      <c r="AS933" s="23">
        <v>90.5</v>
      </c>
      <c r="AT933" s="23">
        <v>88.3</v>
      </c>
      <c r="AU933" s="23">
        <v>95.2</v>
      </c>
    </row>
    <row r="934" spans="1:47" ht="15" x14ac:dyDescent="0.35">
      <c r="A934" s="13" t="s">
        <v>2050</v>
      </c>
      <c r="B934" s="45" t="s">
        <v>874</v>
      </c>
      <c r="C934" s="23">
        <v>9.6</v>
      </c>
      <c r="D934" s="23">
        <v>8.6999999999999993</v>
      </c>
      <c r="E934" s="23">
        <v>11.6</v>
      </c>
      <c r="F934" s="23">
        <v>64.2</v>
      </c>
      <c r="G934" s="23">
        <v>55.3</v>
      </c>
      <c r="H934" s="23">
        <v>83.3</v>
      </c>
      <c r="I934" s="23">
        <v>1.5</v>
      </c>
      <c r="J934" s="23">
        <v>1.2</v>
      </c>
      <c r="K934" s="23">
        <v>2.1</v>
      </c>
      <c r="L934" s="23">
        <v>7</v>
      </c>
      <c r="M934" s="23">
        <v>6.6</v>
      </c>
      <c r="N934" s="23">
        <v>7.9</v>
      </c>
      <c r="O934" s="23">
        <v>30.7</v>
      </c>
      <c r="P934" s="23">
        <v>30.1</v>
      </c>
      <c r="Q934" s="23">
        <v>31.9</v>
      </c>
      <c r="R934" s="23">
        <v>5.3</v>
      </c>
      <c r="S934" s="23">
        <v>5.6</v>
      </c>
      <c r="T934" s="23">
        <v>4.8</v>
      </c>
      <c r="U934" s="23">
        <v>8.6</v>
      </c>
      <c r="V934" s="23">
        <v>2.6</v>
      </c>
      <c r="W934" s="23">
        <v>21.4</v>
      </c>
      <c r="X934" s="23">
        <v>2.8</v>
      </c>
      <c r="Y934" s="23">
        <v>1.2</v>
      </c>
      <c r="Z934" s="23">
        <v>6.4</v>
      </c>
      <c r="AA934" s="23">
        <v>0.1</v>
      </c>
      <c r="AB934" s="23">
        <v>0.1</v>
      </c>
      <c r="AC934" s="23">
        <v>0.2</v>
      </c>
      <c r="AD934" s="23">
        <v>4.4000000000000004</v>
      </c>
      <c r="AE934" s="23">
        <v>0.5</v>
      </c>
      <c r="AF934" s="23">
        <v>12.9</v>
      </c>
      <c r="AG934" s="23">
        <v>17.5</v>
      </c>
      <c r="AH934" s="23">
        <v>15.4</v>
      </c>
      <c r="AI934" s="23">
        <v>21.9</v>
      </c>
      <c r="AJ934" s="23">
        <v>16.3</v>
      </c>
      <c r="AK934" s="23">
        <v>0.2</v>
      </c>
      <c r="AL934" s="23">
        <v>51</v>
      </c>
      <c r="AM934" s="23">
        <v>9.1999999999999993</v>
      </c>
      <c r="AN934" s="23">
        <v>9.4</v>
      </c>
      <c r="AO934" s="23">
        <v>8.8000000000000007</v>
      </c>
      <c r="AP934" s="23">
        <v>2.4</v>
      </c>
      <c r="AQ934" s="23">
        <v>1.3</v>
      </c>
      <c r="AR934" s="23">
        <v>4.5999999999999996</v>
      </c>
      <c r="AS934" s="23">
        <v>83.5</v>
      </c>
      <c r="AT934" s="23">
        <v>81.099999999999994</v>
      </c>
      <c r="AU934" s="23">
        <v>88.6</v>
      </c>
    </row>
    <row r="935" spans="1:47" ht="15" x14ac:dyDescent="0.35">
      <c r="A935" s="13" t="s">
        <v>2051</v>
      </c>
      <c r="B935" s="45" t="s">
        <v>875</v>
      </c>
      <c r="C935" s="23">
        <v>14.7</v>
      </c>
      <c r="D935" s="23">
        <v>13.2</v>
      </c>
      <c r="E935" s="23">
        <v>28.9</v>
      </c>
      <c r="F935" s="23">
        <v>41.6</v>
      </c>
      <c r="G935" s="23">
        <v>39.200000000000003</v>
      </c>
      <c r="H935" s="23">
        <v>64.2</v>
      </c>
      <c r="I935" s="23">
        <v>1.9</v>
      </c>
      <c r="J935" s="23">
        <v>1.9</v>
      </c>
      <c r="K935" s="23">
        <v>1.8</v>
      </c>
      <c r="L935" s="23">
        <v>7.4</v>
      </c>
      <c r="M935" s="23">
        <v>7.9</v>
      </c>
      <c r="N935" s="23">
        <v>3.3</v>
      </c>
      <c r="O935" s="23">
        <v>39</v>
      </c>
      <c r="P935" s="23">
        <v>38.4</v>
      </c>
      <c r="Q935" s="23">
        <v>43.8</v>
      </c>
      <c r="R935" s="23">
        <v>16.899999999999999</v>
      </c>
      <c r="S935" s="23">
        <v>17.100000000000001</v>
      </c>
      <c r="T935" s="23">
        <v>14.5</v>
      </c>
      <c r="U935" s="23">
        <v>7.8</v>
      </c>
      <c r="V935" s="23">
        <v>5.8</v>
      </c>
      <c r="W935" s="23">
        <v>26.5</v>
      </c>
      <c r="X935" s="23">
        <v>3.6</v>
      </c>
      <c r="Y935" s="23">
        <v>3.6</v>
      </c>
      <c r="Z935" s="23">
        <v>3.6</v>
      </c>
      <c r="AA935" s="23">
        <v>6.1</v>
      </c>
      <c r="AB935" s="23">
        <v>5.3</v>
      </c>
      <c r="AC935" s="23">
        <v>13</v>
      </c>
      <c r="AD935" s="23">
        <v>11.4</v>
      </c>
      <c r="AE935" s="23">
        <v>8.6999999999999993</v>
      </c>
      <c r="AF935" s="23">
        <v>36.700000000000003</v>
      </c>
      <c r="AG935" s="23">
        <v>15.9</v>
      </c>
      <c r="AH935" s="23">
        <v>15.9</v>
      </c>
      <c r="AI935" s="23">
        <v>16.399999999999999</v>
      </c>
      <c r="AJ935" s="23">
        <v>8.4</v>
      </c>
      <c r="AK935" s="23">
        <v>3.5</v>
      </c>
      <c r="AL935" s="23">
        <v>54.8</v>
      </c>
      <c r="AM935" s="23">
        <v>16.5</v>
      </c>
      <c r="AN935" s="23">
        <v>16.7</v>
      </c>
      <c r="AO935" s="23">
        <v>13.8</v>
      </c>
      <c r="AP935" s="23">
        <v>0.7</v>
      </c>
      <c r="AQ935" s="23">
        <v>0.7</v>
      </c>
      <c r="AR935" s="23">
        <v>0.9</v>
      </c>
      <c r="AS935" s="23">
        <v>88.2</v>
      </c>
      <c r="AT935" s="23">
        <v>87.8</v>
      </c>
      <c r="AU935" s="23">
        <v>91.8</v>
      </c>
    </row>
    <row r="936" spans="1:47" ht="15" x14ac:dyDescent="0.35">
      <c r="A936" s="13" t="s">
        <v>2052</v>
      </c>
      <c r="B936" s="45" t="s">
        <v>206</v>
      </c>
      <c r="C936" s="23">
        <v>27.6</v>
      </c>
      <c r="D936" s="23">
        <v>26.2</v>
      </c>
      <c r="E936" s="23">
        <v>34.700000000000003</v>
      </c>
      <c r="F936" s="23">
        <v>63.1</v>
      </c>
      <c r="G936" s="23">
        <v>59.6</v>
      </c>
      <c r="H936" s="23">
        <v>79.5</v>
      </c>
      <c r="I936" s="23">
        <v>2</v>
      </c>
      <c r="J936" s="23">
        <v>1.3</v>
      </c>
      <c r="K936" s="23">
        <v>5.2</v>
      </c>
      <c r="L936" s="23">
        <v>2.9</v>
      </c>
      <c r="M936" s="23">
        <v>3.5</v>
      </c>
      <c r="N936" s="23">
        <v>0.2</v>
      </c>
      <c r="O936" s="23">
        <v>54.5</v>
      </c>
      <c r="P936" s="23">
        <v>56.3</v>
      </c>
      <c r="Q936" s="23">
        <v>46.3</v>
      </c>
      <c r="R936" s="23">
        <v>23.2</v>
      </c>
      <c r="S936" s="23">
        <v>24.5</v>
      </c>
      <c r="T936" s="23">
        <v>17</v>
      </c>
      <c r="U936" s="23">
        <v>14</v>
      </c>
      <c r="V936" s="23">
        <v>12.7</v>
      </c>
      <c r="W936" s="23">
        <v>20.3</v>
      </c>
      <c r="X936" s="23">
        <v>4.5</v>
      </c>
      <c r="Y936" s="23">
        <v>3.6</v>
      </c>
      <c r="Z936" s="23">
        <v>8.6</v>
      </c>
      <c r="AA936" s="23">
        <v>13.7</v>
      </c>
      <c r="AB936" s="23">
        <v>14.4</v>
      </c>
      <c r="AC936" s="23">
        <v>10.6</v>
      </c>
      <c r="AD936" s="23">
        <v>28.8</v>
      </c>
      <c r="AE936" s="23">
        <v>25.1</v>
      </c>
      <c r="AF936" s="23">
        <v>46.8</v>
      </c>
      <c r="AG936" s="23">
        <v>20.399999999999999</v>
      </c>
      <c r="AH936" s="23">
        <v>19.7</v>
      </c>
      <c r="AI936" s="23">
        <v>24.1</v>
      </c>
      <c r="AJ936" s="23">
        <v>11.7</v>
      </c>
      <c r="AK936" s="23">
        <v>8.3000000000000007</v>
      </c>
      <c r="AL936" s="23">
        <v>27.6</v>
      </c>
      <c r="AM936" s="23">
        <v>10.8</v>
      </c>
      <c r="AN936" s="23">
        <v>11.1</v>
      </c>
      <c r="AO936" s="23">
        <v>9.5</v>
      </c>
      <c r="AP936" s="23">
        <v>0.9</v>
      </c>
      <c r="AQ936" s="23">
        <v>0.5</v>
      </c>
      <c r="AR936" s="23">
        <v>2.6</v>
      </c>
      <c r="AS936" s="23">
        <v>95.3</v>
      </c>
      <c r="AT936" s="23">
        <v>94.9</v>
      </c>
      <c r="AU936" s="23">
        <v>97</v>
      </c>
    </row>
    <row r="937" spans="1:47" ht="15" x14ac:dyDescent="0.35">
      <c r="A937" s="13" t="s">
        <v>2053</v>
      </c>
      <c r="B937" s="45" t="s">
        <v>876</v>
      </c>
      <c r="C937" s="23">
        <v>33.9</v>
      </c>
      <c r="D937" s="23">
        <v>21.4</v>
      </c>
      <c r="E937" s="23">
        <v>38.799999999999997</v>
      </c>
      <c r="F937" s="23">
        <v>71.599999999999994</v>
      </c>
      <c r="G937" s="23">
        <v>55.7</v>
      </c>
      <c r="H937" s="23">
        <v>77.8</v>
      </c>
      <c r="I937" s="23">
        <v>1.2</v>
      </c>
      <c r="J937" s="23">
        <v>1.3</v>
      </c>
      <c r="K937" s="23">
        <v>1.2</v>
      </c>
      <c r="L937" s="23">
        <v>5.7</v>
      </c>
      <c r="M937" s="23">
        <v>4.9000000000000004</v>
      </c>
      <c r="N937" s="23">
        <v>6</v>
      </c>
      <c r="O937" s="23">
        <v>56.5</v>
      </c>
      <c r="P937" s="23">
        <v>60</v>
      </c>
      <c r="Q937" s="23">
        <v>55.1</v>
      </c>
      <c r="R937" s="23">
        <v>19.3</v>
      </c>
      <c r="S937" s="23">
        <v>25</v>
      </c>
      <c r="T937" s="23">
        <v>17.100000000000001</v>
      </c>
      <c r="U937" s="23">
        <v>48.1</v>
      </c>
      <c r="V937" s="23">
        <v>24.6</v>
      </c>
      <c r="W937" s="23">
        <v>57.2</v>
      </c>
      <c r="X937" s="23">
        <v>4.9000000000000004</v>
      </c>
      <c r="Y937" s="23">
        <v>3.8</v>
      </c>
      <c r="Z937" s="23">
        <v>5.3</v>
      </c>
      <c r="AA937" s="23">
        <v>1.2</v>
      </c>
      <c r="AB937" s="23">
        <v>2.5</v>
      </c>
      <c r="AC937" s="23">
        <v>0.6</v>
      </c>
      <c r="AD937" s="23">
        <v>44.1</v>
      </c>
      <c r="AE937" s="23">
        <v>27.8</v>
      </c>
      <c r="AF937" s="23">
        <v>50.4</v>
      </c>
      <c r="AG937" s="23">
        <v>22.1</v>
      </c>
      <c r="AH937" s="23">
        <v>18.5</v>
      </c>
      <c r="AI937" s="23">
        <v>23.6</v>
      </c>
      <c r="AJ937" s="23">
        <v>4.0999999999999996</v>
      </c>
      <c r="AK937" s="23">
        <v>5.3</v>
      </c>
      <c r="AL937" s="23">
        <v>3.6</v>
      </c>
      <c r="AM937" s="23">
        <v>12</v>
      </c>
      <c r="AN937" s="23">
        <v>13.2</v>
      </c>
      <c r="AO937" s="23">
        <v>11.5</v>
      </c>
      <c r="AP937" s="23">
        <v>0.8</v>
      </c>
      <c r="AQ937" s="23">
        <v>0.5</v>
      </c>
      <c r="AR937" s="23">
        <v>1</v>
      </c>
      <c r="AS937" s="23">
        <v>93.7</v>
      </c>
      <c r="AT937" s="23">
        <v>90.7</v>
      </c>
      <c r="AU937" s="23">
        <v>94.8</v>
      </c>
    </row>
    <row r="938" spans="1:47" ht="15" x14ac:dyDescent="0.35">
      <c r="A938" s="13" t="s">
        <v>2054</v>
      </c>
      <c r="B938" s="45" t="s">
        <v>877</v>
      </c>
      <c r="C938" s="23">
        <v>31.6</v>
      </c>
      <c r="D938" s="23">
        <v>25.8</v>
      </c>
      <c r="E938" s="23">
        <v>36.1</v>
      </c>
      <c r="F938" s="23">
        <v>70</v>
      </c>
      <c r="G938" s="23">
        <v>61.4</v>
      </c>
      <c r="H938" s="23">
        <v>76.900000000000006</v>
      </c>
      <c r="I938" s="23">
        <v>1.3</v>
      </c>
      <c r="J938" s="23">
        <v>1</v>
      </c>
      <c r="K938" s="23">
        <v>1.6</v>
      </c>
      <c r="L938" s="23">
        <v>5.6</v>
      </c>
      <c r="M938" s="23">
        <v>7.8</v>
      </c>
      <c r="N938" s="23">
        <v>3.9</v>
      </c>
      <c r="O938" s="23">
        <v>47.2</v>
      </c>
      <c r="P938" s="23">
        <v>54</v>
      </c>
      <c r="Q938" s="23">
        <v>41.8</v>
      </c>
      <c r="R938" s="23">
        <v>17</v>
      </c>
      <c r="S938" s="23">
        <v>22.2</v>
      </c>
      <c r="T938" s="23">
        <v>13</v>
      </c>
      <c r="U938" s="23">
        <v>26.1</v>
      </c>
      <c r="V938" s="23">
        <v>15.5</v>
      </c>
      <c r="W938" s="23">
        <v>34.5</v>
      </c>
      <c r="X938" s="23">
        <v>3.6</v>
      </c>
      <c r="Y938" s="23">
        <v>2.5</v>
      </c>
      <c r="Z938" s="23">
        <v>4.4000000000000004</v>
      </c>
      <c r="AA938" s="23">
        <v>45.3</v>
      </c>
      <c r="AB938" s="23">
        <v>84.2</v>
      </c>
      <c r="AC938" s="23">
        <v>14.6</v>
      </c>
      <c r="AD938" s="23">
        <v>65</v>
      </c>
      <c r="AE938" s="23">
        <v>59.5</v>
      </c>
      <c r="AF938" s="23">
        <v>69.3</v>
      </c>
      <c r="AG938" s="23">
        <v>21.7</v>
      </c>
      <c r="AH938" s="23">
        <v>18.100000000000001</v>
      </c>
      <c r="AI938" s="23">
        <v>24.5</v>
      </c>
      <c r="AJ938" s="23">
        <v>14.1</v>
      </c>
      <c r="AK938" s="23">
        <v>1.9</v>
      </c>
      <c r="AL938" s="23">
        <v>23.7</v>
      </c>
      <c r="AM938" s="23">
        <v>9.6999999999999993</v>
      </c>
      <c r="AN938" s="23">
        <v>10.1</v>
      </c>
      <c r="AO938" s="23">
        <v>9.3000000000000007</v>
      </c>
      <c r="AP938" s="23">
        <v>0.8</v>
      </c>
      <c r="AQ938" s="23">
        <v>0.4</v>
      </c>
      <c r="AR938" s="23">
        <v>1.1000000000000001</v>
      </c>
      <c r="AS938" s="23">
        <v>94.1</v>
      </c>
      <c r="AT938" s="23">
        <v>92.4</v>
      </c>
      <c r="AU938" s="23">
        <v>95.4</v>
      </c>
    </row>
    <row r="939" spans="1:47" ht="15" x14ac:dyDescent="0.35">
      <c r="A939" s="13" t="s">
        <v>2055</v>
      </c>
      <c r="B939" s="45" t="s">
        <v>878</v>
      </c>
      <c r="C939" s="23">
        <v>19.2</v>
      </c>
      <c r="D939" s="23">
        <v>16.3</v>
      </c>
      <c r="E939" s="23">
        <v>29.1</v>
      </c>
      <c r="F939" s="23">
        <v>47.9</v>
      </c>
      <c r="G939" s="23">
        <v>43</v>
      </c>
      <c r="H939" s="23">
        <v>64.7</v>
      </c>
      <c r="I939" s="23">
        <v>1.7</v>
      </c>
      <c r="J939" s="23">
        <v>1.7</v>
      </c>
      <c r="K939" s="23">
        <v>1.7</v>
      </c>
      <c r="L939" s="23">
        <v>8.8000000000000007</v>
      </c>
      <c r="M939" s="23">
        <v>7.2</v>
      </c>
      <c r="N939" s="23">
        <v>14.5</v>
      </c>
      <c r="O939" s="23">
        <v>39.5</v>
      </c>
      <c r="P939" s="23">
        <v>37.700000000000003</v>
      </c>
      <c r="Q939" s="23">
        <v>45.7</v>
      </c>
      <c r="R939" s="23">
        <v>17.100000000000001</v>
      </c>
      <c r="S939" s="23">
        <v>17.399999999999999</v>
      </c>
      <c r="T939" s="23">
        <v>16.100000000000001</v>
      </c>
      <c r="U939" s="23">
        <v>12.3</v>
      </c>
      <c r="V939" s="23">
        <v>4.9000000000000004</v>
      </c>
      <c r="W939" s="23">
        <v>38.1</v>
      </c>
      <c r="X939" s="23">
        <v>3.1</v>
      </c>
      <c r="Y939" s="23">
        <v>3.1</v>
      </c>
      <c r="Z939" s="23">
        <v>3.1</v>
      </c>
      <c r="AA939" s="23">
        <v>6.8</v>
      </c>
      <c r="AB939" s="23">
        <v>4.0999999999999996</v>
      </c>
      <c r="AC939" s="23">
        <v>16.100000000000001</v>
      </c>
      <c r="AD939" s="23">
        <v>12.6</v>
      </c>
      <c r="AE939" s="23">
        <v>8.3000000000000007</v>
      </c>
      <c r="AF939" s="23">
        <v>27.1</v>
      </c>
      <c r="AG939" s="23">
        <v>18.100000000000001</v>
      </c>
      <c r="AH939" s="23">
        <v>17.600000000000001</v>
      </c>
      <c r="AI939" s="23">
        <v>19.7</v>
      </c>
      <c r="AJ939" s="23">
        <v>3.8</v>
      </c>
      <c r="AK939" s="23">
        <v>0.8</v>
      </c>
      <c r="AL939" s="23">
        <v>14</v>
      </c>
      <c r="AM939" s="23">
        <v>16.5</v>
      </c>
      <c r="AN939" s="23">
        <v>17.5</v>
      </c>
      <c r="AO939" s="23">
        <v>13</v>
      </c>
      <c r="AP939" s="23">
        <v>0.8</v>
      </c>
      <c r="AQ939" s="23">
        <v>0.7</v>
      </c>
      <c r="AR939" s="23">
        <v>0.9</v>
      </c>
      <c r="AS939" s="23">
        <v>91.3</v>
      </c>
      <c r="AT939" s="23">
        <v>90.5</v>
      </c>
      <c r="AU939" s="23">
        <v>94.1</v>
      </c>
    </row>
    <row r="940" spans="1:47" ht="15" x14ac:dyDescent="0.35">
      <c r="A940" s="13" t="s">
        <v>2056</v>
      </c>
      <c r="B940" s="45" t="s">
        <v>879</v>
      </c>
      <c r="C940" s="23">
        <v>16.600000000000001</v>
      </c>
      <c r="D940" s="23">
        <v>11.6</v>
      </c>
      <c r="E940" s="23">
        <v>23.1</v>
      </c>
      <c r="F940" s="23">
        <v>46.1</v>
      </c>
      <c r="G940" s="23">
        <v>37.299999999999997</v>
      </c>
      <c r="H940" s="23">
        <v>57.8</v>
      </c>
      <c r="I940" s="23">
        <v>3</v>
      </c>
      <c r="J940" s="23">
        <v>2.8</v>
      </c>
      <c r="K940" s="23">
        <v>3.2</v>
      </c>
      <c r="L940" s="23">
        <v>8</v>
      </c>
      <c r="M940" s="23">
        <v>10.3</v>
      </c>
      <c r="N940" s="23">
        <v>4.9000000000000004</v>
      </c>
      <c r="O940" s="23">
        <v>46.8</v>
      </c>
      <c r="P940" s="23">
        <v>41.7</v>
      </c>
      <c r="Q940" s="23">
        <v>53.6</v>
      </c>
      <c r="R940" s="23">
        <v>18.100000000000001</v>
      </c>
      <c r="S940" s="23">
        <v>19.3</v>
      </c>
      <c r="T940" s="23">
        <v>16.5</v>
      </c>
      <c r="U940" s="23">
        <v>37.1</v>
      </c>
      <c r="V940" s="23">
        <v>53</v>
      </c>
      <c r="W940" s="23">
        <v>16</v>
      </c>
      <c r="X940" s="23">
        <v>3.3</v>
      </c>
      <c r="Y940" s="23">
        <v>2.2999999999999998</v>
      </c>
      <c r="Z940" s="23">
        <v>4.7</v>
      </c>
      <c r="AA940" s="23">
        <v>8.9</v>
      </c>
      <c r="AB940" s="23">
        <v>9.6999999999999993</v>
      </c>
      <c r="AC940" s="23">
        <v>7.7</v>
      </c>
      <c r="AD940" s="23">
        <v>18.8</v>
      </c>
      <c r="AE940" s="23">
        <v>10.4</v>
      </c>
      <c r="AF940" s="23">
        <v>30</v>
      </c>
      <c r="AG940" s="23">
        <v>15.4</v>
      </c>
      <c r="AH940" s="23">
        <v>11.9</v>
      </c>
      <c r="AI940" s="23">
        <v>20</v>
      </c>
      <c r="AJ940" s="23">
        <v>47.2</v>
      </c>
      <c r="AK940" s="23">
        <v>30.9</v>
      </c>
      <c r="AL940" s="23">
        <v>68.900000000000006</v>
      </c>
      <c r="AM940" s="23">
        <v>21.4</v>
      </c>
      <c r="AN940" s="23">
        <v>21.8</v>
      </c>
      <c r="AO940" s="23">
        <v>20.8</v>
      </c>
      <c r="AP940" s="23">
        <v>0.8</v>
      </c>
      <c r="AQ940" s="23">
        <v>0.7</v>
      </c>
      <c r="AR940" s="23">
        <v>0.9</v>
      </c>
      <c r="AS940" s="23">
        <v>88.6</v>
      </c>
      <c r="AT940" s="23">
        <v>88.3</v>
      </c>
      <c r="AU940" s="23">
        <v>88.9</v>
      </c>
    </row>
    <row r="941" spans="1:47" ht="15" x14ac:dyDescent="0.35">
      <c r="A941" s="13" t="s">
        <v>2057</v>
      </c>
      <c r="B941" s="45" t="s">
        <v>880</v>
      </c>
      <c r="C941" s="23">
        <v>40.799999999999997</v>
      </c>
      <c r="D941" s="23">
        <v>38.9</v>
      </c>
      <c r="E941" s="23">
        <v>44.4</v>
      </c>
      <c r="F941" s="23">
        <v>73</v>
      </c>
      <c r="G941" s="23">
        <v>68.7</v>
      </c>
      <c r="H941" s="23">
        <v>80.900000000000006</v>
      </c>
      <c r="I941" s="23">
        <v>1</v>
      </c>
      <c r="J941" s="23">
        <v>0.9</v>
      </c>
      <c r="K941" s="23">
        <v>1</v>
      </c>
      <c r="L941" s="23">
        <v>15.6</v>
      </c>
      <c r="M941" s="23">
        <v>19.5</v>
      </c>
      <c r="N941" s="23">
        <v>8.3000000000000007</v>
      </c>
      <c r="O941" s="23">
        <v>70.900000000000006</v>
      </c>
      <c r="P941" s="23">
        <v>66.3</v>
      </c>
      <c r="Q941" s="23">
        <v>79.400000000000006</v>
      </c>
      <c r="R941" s="23">
        <v>24.7</v>
      </c>
      <c r="S941" s="23">
        <v>27.4</v>
      </c>
      <c r="T941" s="23">
        <v>19.899999999999999</v>
      </c>
      <c r="U941" s="23">
        <v>27.9</v>
      </c>
      <c r="V941" s="23">
        <v>20.100000000000001</v>
      </c>
      <c r="W941" s="23">
        <v>42.2</v>
      </c>
      <c r="X941" s="23">
        <v>4.0999999999999996</v>
      </c>
      <c r="Y941" s="23">
        <v>3.7</v>
      </c>
      <c r="Z941" s="23">
        <v>4.7</v>
      </c>
      <c r="AA941" s="23">
        <v>23</v>
      </c>
      <c r="AB941" s="23">
        <v>33.6</v>
      </c>
      <c r="AC941" s="23">
        <v>3.7</v>
      </c>
      <c r="AD941" s="23">
        <v>59.9</v>
      </c>
      <c r="AE941" s="23">
        <v>51.7</v>
      </c>
      <c r="AF941" s="23">
        <v>74.8</v>
      </c>
      <c r="AG941" s="23">
        <v>26.2</v>
      </c>
      <c r="AH941" s="23">
        <v>27.8</v>
      </c>
      <c r="AI941" s="23">
        <v>23.3</v>
      </c>
      <c r="AJ941" s="23">
        <v>7.3</v>
      </c>
      <c r="AK941" s="23">
        <v>5.2</v>
      </c>
      <c r="AL941" s="23">
        <v>11</v>
      </c>
      <c r="AM941" s="23">
        <v>12.1</v>
      </c>
      <c r="AN941" s="23">
        <v>12.6</v>
      </c>
      <c r="AO941" s="23">
        <v>11.3</v>
      </c>
      <c r="AP941" s="23">
        <v>0.9</v>
      </c>
      <c r="AQ941" s="23">
        <v>1.1000000000000001</v>
      </c>
      <c r="AR941" s="23">
        <v>0.5</v>
      </c>
      <c r="AS941" s="23">
        <v>96.5</v>
      </c>
      <c r="AT941" s="23">
        <v>95.3</v>
      </c>
      <c r="AU941" s="23">
        <v>98.8</v>
      </c>
    </row>
    <row r="942" spans="1:47" ht="15" x14ac:dyDescent="0.35">
      <c r="A942" s="13" t="s">
        <v>2058</v>
      </c>
      <c r="B942" s="45" t="s">
        <v>881</v>
      </c>
      <c r="C942" s="23">
        <v>41.3</v>
      </c>
      <c r="D942" s="23">
        <v>40.9</v>
      </c>
      <c r="E942" s="23">
        <v>41.7</v>
      </c>
      <c r="F942" s="23">
        <v>75.7</v>
      </c>
      <c r="G942" s="23">
        <v>70.599999999999994</v>
      </c>
      <c r="H942" s="23">
        <v>79.8</v>
      </c>
      <c r="I942" s="23">
        <v>2</v>
      </c>
      <c r="J942" s="23">
        <v>1.9</v>
      </c>
      <c r="K942" s="23">
        <v>2.1</v>
      </c>
      <c r="L942" s="23">
        <v>9.5</v>
      </c>
      <c r="M942" s="23">
        <v>5.2</v>
      </c>
      <c r="N942" s="23">
        <v>12.8</v>
      </c>
      <c r="O942" s="23">
        <v>68.5</v>
      </c>
      <c r="P942" s="23">
        <v>62</v>
      </c>
      <c r="Q942" s="23">
        <v>73.599999999999994</v>
      </c>
      <c r="R942" s="23">
        <v>21.7</v>
      </c>
      <c r="S942" s="23">
        <v>32.299999999999997</v>
      </c>
      <c r="T942" s="23">
        <v>13.4</v>
      </c>
      <c r="U942" s="23">
        <v>29.7</v>
      </c>
      <c r="V942" s="23">
        <v>24.8</v>
      </c>
      <c r="W942" s="23">
        <v>33.5</v>
      </c>
      <c r="X942" s="23">
        <v>5.6</v>
      </c>
      <c r="Y942" s="23">
        <v>9</v>
      </c>
      <c r="Z942" s="23">
        <v>2.9</v>
      </c>
      <c r="AA942" s="23">
        <v>3</v>
      </c>
      <c r="AB942" s="23">
        <v>1.4</v>
      </c>
      <c r="AC942" s="23">
        <v>4.3</v>
      </c>
      <c r="AD942" s="23">
        <v>23.7</v>
      </c>
      <c r="AE942" s="23">
        <v>16.2</v>
      </c>
      <c r="AF942" s="23">
        <v>29.5</v>
      </c>
      <c r="AG942" s="23">
        <v>24.7</v>
      </c>
      <c r="AH942" s="23">
        <v>25.5</v>
      </c>
      <c r="AI942" s="23">
        <v>24</v>
      </c>
      <c r="AJ942" s="23">
        <v>6</v>
      </c>
      <c r="AK942" s="23">
        <v>4.5999999999999996</v>
      </c>
      <c r="AL942" s="23">
        <v>7</v>
      </c>
      <c r="AM942" s="23">
        <v>11</v>
      </c>
      <c r="AN942" s="23">
        <v>10.7</v>
      </c>
      <c r="AO942" s="23">
        <v>11.2</v>
      </c>
      <c r="AP942" s="23">
        <v>0.9</v>
      </c>
      <c r="AQ942" s="23">
        <v>1.4</v>
      </c>
      <c r="AR942" s="23">
        <v>0.5</v>
      </c>
      <c r="AS942" s="23">
        <v>96.5</v>
      </c>
      <c r="AT942" s="23">
        <v>96.5</v>
      </c>
      <c r="AU942" s="23">
        <v>96.5</v>
      </c>
    </row>
    <row r="943" spans="1:47" ht="15" x14ac:dyDescent="0.35">
      <c r="A943" s="13" t="s">
        <v>2059</v>
      </c>
      <c r="B943" s="45" t="s">
        <v>882</v>
      </c>
      <c r="C943" s="23">
        <v>25.5</v>
      </c>
      <c r="D943" s="23">
        <v>21.8</v>
      </c>
      <c r="E943" s="23">
        <v>30.8</v>
      </c>
      <c r="F943" s="23">
        <v>64.8</v>
      </c>
      <c r="G943" s="23">
        <v>56</v>
      </c>
      <c r="H943" s="23">
        <v>77.3</v>
      </c>
      <c r="I943" s="23">
        <v>2.2000000000000002</v>
      </c>
      <c r="J943" s="23">
        <v>1.8</v>
      </c>
      <c r="K943" s="23">
        <v>2.8</v>
      </c>
      <c r="L943" s="23">
        <v>1.8</v>
      </c>
      <c r="M943" s="23">
        <v>1.7</v>
      </c>
      <c r="N943" s="23">
        <v>2</v>
      </c>
      <c r="O943" s="23">
        <v>49.7</v>
      </c>
      <c r="P943" s="23">
        <v>48.2</v>
      </c>
      <c r="Q943" s="23">
        <v>51.7</v>
      </c>
      <c r="R943" s="23">
        <v>21.1</v>
      </c>
      <c r="S943" s="23">
        <v>27.8</v>
      </c>
      <c r="T943" s="23">
        <v>11.4</v>
      </c>
      <c r="U943" s="23">
        <v>23.5</v>
      </c>
      <c r="V943" s="23">
        <v>14</v>
      </c>
      <c r="W943" s="23">
        <v>36.9</v>
      </c>
      <c r="X943" s="23">
        <v>3.4</v>
      </c>
      <c r="Y943" s="23">
        <v>3.3</v>
      </c>
      <c r="Z943" s="23">
        <v>3.6</v>
      </c>
      <c r="AA943" s="23">
        <v>5.9</v>
      </c>
      <c r="AB943" s="23">
        <v>5.2</v>
      </c>
      <c r="AC943" s="23">
        <v>6.9</v>
      </c>
      <c r="AD943" s="23">
        <v>24.6</v>
      </c>
      <c r="AE943" s="23">
        <v>15.2</v>
      </c>
      <c r="AF943" s="23">
        <v>37.799999999999997</v>
      </c>
      <c r="AG943" s="23">
        <v>21</v>
      </c>
      <c r="AH943" s="23">
        <v>18.8</v>
      </c>
      <c r="AI943" s="23">
        <v>24.3</v>
      </c>
      <c r="AJ943" s="23">
        <v>11.4</v>
      </c>
      <c r="AK943" s="23">
        <v>8.1999999999999993</v>
      </c>
      <c r="AL943" s="23">
        <v>15.9</v>
      </c>
      <c r="AM943" s="23">
        <v>13.3</v>
      </c>
      <c r="AN943" s="23">
        <v>13.6</v>
      </c>
      <c r="AO943" s="23">
        <v>12.8</v>
      </c>
      <c r="AP943" s="23">
        <v>1.2</v>
      </c>
      <c r="AQ943" s="23">
        <v>1.1000000000000001</v>
      </c>
      <c r="AR943" s="23">
        <v>1.2</v>
      </c>
      <c r="AS943" s="23">
        <v>94.3</v>
      </c>
      <c r="AT943" s="23">
        <v>92.8</v>
      </c>
      <c r="AU943" s="23">
        <v>96.4</v>
      </c>
    </row>
    <row r="944" spans="1:47" ht="15" x14ac:dyDescent="0.35">
      <c r="A944" s="13" t="s">
        <v>2060</v>
      </c>
      <c r="B944" s="45" t="s">
        <v>883</v>
      </c>
      <c r="C944" s="23">
        <v>29.3</v>
      </c>
      <c r="D944" s="23">
        <v>22.2</v>
      </c>
      <c r="E944" s="23">
        <v>34.9</v>
      </c>
      <c r="F944" s="23">
        <v>73</v>
      </c>
      <c r="G944" s="23">
        <v>59.6</v>
      </c>
      <c r="H944" s="23">
        <v>83.4</v>
      </c>
      <c r="I944" s="23">
        <v>1.6</v>
      </c>
      <c r="J944" s="23">
        <v>1.2</v>
      </c>
      <c r="K944" s="23">
        <v>2</v>
      </c>
      <c r="L944" s="23">
        <v>10.8</v>
      </c>
      <c r="M944" s="23">
        <v>7.8</v>
      </c>
      <c r="N944" s="23">
        <v>13.2</v>
      </c>
      <c r="O944" s="23">
        <v>53.1</v>
      </c>
      <c r="P944" s="23">
        <v>48.4</v>
      </c>
      <c r="Q944" s="23">
        <v>56.7</v>
      </c>
      <c r="R944" s="23">
        <v>19.100000000000001</v>
      </c>
      <c r="S944" s="23">
        <v>22</v>
      </c>
      <c r="T944" s="23">
        <v>16.8</v>
      </c>
      <c r="U944" s="23">
        <v>63.6</v>
      </c>
      <c r="V944" s="23">
        <v>84.7</v>
      </c>
      <c r="W944" s="23">
        <v>47.1</v>
      </c>
      <c r="X944" s="23">
        <v>4.7</v>
      </c>
      <c r="Y944" s="23">
        <v>3.5</v>
      </c>
      <c r="Z944" s="23">
        <v>5.7</v>
      </c>
      <c r="AA944" s="23">
        <v>7.3</v>
      </c>
      <c r="AB944" s="23">
        <v>8.3000000000000007</v>
      </c>
      <c r="AC944" s="23">
        <v>6.6</v>
      </c>
      <c r="AD944" s="23">
        <v>46.5</v>
      </c>
      <c r="AE944" s="23">
        <v>18.399999999999999</v>
      </c>
      <c r="AF944" s="23">
        <v>68.400000000000006</v>
      </c>
      <c r="AG944" s="23">
        <v>28.3</v>
      </c>
      <c r="AH944" s="23">
        <v>23.1</v>
      </c>
      <c r="AI944" s="23">
        <v>32.299999999999997</v>
      </c>
      <c r="AJ944" s="23">
        <v>50.1</v>
      </c>
      <c r="AK944" s="23">
        <v>42.6</v>
      </c>
      <c r="AL944" s="23">
        <v>56</v>
      </c>
      <c r="AM944" s="23">
        <v>11</v>
      </c>
      <c r="AN944" s="23">
        <v>11.5</v>
      </c>
      <c r="AO944" s="23">
        <v>10.5</v>
      </c>
      <c r="AP944" s="23">
        <v>2.2000000000000002</v>
      </c>
      <c r="AQ944" s="23">
        <v>2.2999999999999998</v>
      </c>
      <c r="AR944" s="23">
        <v>2.2000000000000002</v>
      </c>
      <c r="AS944" s="23">
        <v>95.9</v>
      </c>
      <c r="AT944" s="23">
        <v>94.5</v>
      </c>
      <c r="AU944" s="23">
        <v>97.1</v>
      </c>
    </row>
    <row r="945" spans="1:47" ht="15" x14ac:dyDescent="0.35">
      <c r="A945" s="13" t="s">
        <v>2061</v>
      </c>
      <c r="B945" s="45" t="s">
        <v>68</v>
      </c>
      <c r="C945" s="23">
        <v>32.5</v>
      </c>
      <c r="D945" s="23">
        <v>27.4</v>
      </c>
      <c r="E945" s="23">
        <v>37.700000000000003</v>
      </c>
      <c r="F945" s="23">
        <v>70</v>
      </c>
      <c r="G945" s="23">
        <v>58.5</v>
      </c>
      <c r="H945" s="23">
        <v>81.7</v>
      </c>
      <c r="I945" s="23">
        <v>1.9</v>
      </c>
      <c r="J945" s="23">
        <v>1.7</v>
      </c>
      <c r="K945" s="23">
        <v>2</v>
      </c>
      <c r="L945" s="23">
        <v>3.1</v>
      </c>
      <c r="M945" s="23">
        <v>0.5</v>
      </c>
      <c r="N945" s="23">
        <v>5.7</v>
      </c>
      <c r="O945" s="23">
        <v>53.6</v>
      </c>
      <c r="P945" s="23">
        <v>46.2</v>
      </c>
      <c r="Q945" s="23">
        <v>60.9</v>
      </c>
      <c r="R945" s="23">
        <v>17.899999999999999</v>
      </c>
      <c r="S945" s="23">
        <v>20.3</v>
      </c>
      <c r="T945" s="23">
        <v>15.5</v>
      </c>
      <c r="U945" s="23">
        <v>35.5</v>
      </c>
      <c r="V945" s="23">
        <v>20</v>
      </c>
      <c r="W945" s="23">
        <v>51.2</v>
      </c>
      <c r="X945" s="23">
        <v>3</v>
      </c>
      <c r="Y945" s="23">
        <v>2.5</v>
      </c>
      <c r="Z945" s="23">
        <v>3.4</v>
      </c>
      <c r="AA945" s="23">
        <v>1.4</v>
      </c>
      <c r="AB945" s="23">
        <v>1.1000000000000001</v>
      </c>
      <c r="AC945" s="23">
        <v>1.7</v>
      </c>
      <c r="AD945" s="23">
        <v>49.8</v>
      </c>
      <c r="AE945" s="23">
        <v>30</v>
      </c>
      <c r="AF945" s="23">
        <v>69.7</v>
      </c>
      <c r="AG945" s="23">
        <v>23</v>
      </c>
      <c r="AH945" s="23">
        <v>19.2</v>
      </c>
      <c r="AI945" s="23">
        <v>26.9</v>
      </c>
      <c r="AJ945" s="23">
        <v>3.9</v>
      </c>
      <c r="AK945" s="23">
        <v>2.7</v>
      </c>
      <c r="AL945" s="23">
        <v>5.2</v>
      </c>
      <c r="AM945" s="23">
        <v>13.9</v>
      </c>
      <c r="AN945" s="23">
        <v>12.5</v>
      </c>
      <c r="AO945" s="23">
        <v>15.3</v>
      </c>
      <c r="AP945" s="23">
        <v>0.7</v>
      </c>
      <c r="AQ945" s="23">
        <v>0.6</v>
      </c>
      <c r="AR945" s="23">
        <v>0.8</v>
      </c>
      <c r="AS945" s="23">
        <v>91.4</v>
      </c>
      <c r="AT945" s="23">
        <v>89.1</v>
      </c>
      <c r="AU945" s="23">
        <v>93.7</v>
      </c>
    </row>
    <row r="946" spans="1:47" ht="15" x14ac:dyDescent="0.35">
      <c r="A946" s="13" t="s">
        <v>2062</v>
      </c>
      <c r="B946" s="45" t="s">
        <v>884</v>
      </c>
      <c r="C946" s="23">
        <v>27.6</v>
      </c>
      <c r="D946" s="23">
        <v>24.1</v>
      </c>
      <c r="E946" s="23">
        <v>30.8</v>
      </c>
      <c r="F946" s="23">
        <v>61.2</v>
      </c>
      <c r="G946" s="23">
        <v>51</v>
      </c>
      <c r="H946" s="23">
        <v>70.900000000000006</v>
      </c>
      <c r="I946" s="23">
        <v>1.4</v>
      </c>
      <c r="J946" s="23">
        <v>1.3</v>
      </c>
      <c r="K946" s="23">
        <v>1.5</v>
      </c>
      <c r="L946" s="23">
        <v>7.6</v>
      </c>
      <c r="M946" s="23">
        <v>6.7</v>
      </c>
      <c r="N946" s="23">
        <v>8.4</v>
      </c>
      <c r="O946" s="23">
        <v>42.3</v>
      </c>
      <c r="P946" s="23">
        <v>39.200000000000003</v>
      </c>
      <c r="Q946" s="23">
        <v>45.2</v>
      </c>
      <c r="R946" s="23">
        <v>15.7</v>
      </c>
      <c r="S946" s="23">
        <v>21.4</v>
      </c>
      <c r="T946" s="23">
        <v>10.3</v>
      </c>
      <c r="U946" s="23">
        <v>21.9</v>
      </c>
      <c r="V946" s="23">
        <v>7.6</v>
      </c>
      <c r="W946" s="23">
        <v>35.5</v>
      </c>
      <c r="X946" s="23">
        <v>3</v>
      </c>
      <c r="Y946" s="23">
        <v>2.2999999999999998</v>
      </c>
      <c r="Z946" s="23">
        <v>3.6</v>
      </c>
      <c r="AA946" s="23">
        <v>6.7</v>
      </c>
      <c r="AB946" s="23">
        <v>4.3</v>
      </c>
      <c r="AC946" s="23">
        <v>8.9</v>
      </c>
      <c r="AD946" s="23">
        <v>20.6</v>
      </c>
      <c r="AE946" s="23">
        <v>11.2</v>
      </c>
      <c r="AF946" s="23">
        <v>29.5</v>
      </c>
      <c r="AG946" s="23">
        <v>20.3</v>
      </c>
      <c r="AH946" s="23">
        <v>19.8</v>
      </c>
      <c r="AI946" s="23">
        <v>20.7</v>
      </c>
      <c r="AJ946" s="23">
        <v>4</v>
      </c>
      <c r="AK946" s="23">
        <v>1.6</v>
      </c>
      <c r="AL946" s="23">
        <v>6.3</v>
      </c>
      <c r="AM946" s="23">
        <v>12</v>
      </c>
      <c r="AN946" s="23">
        <v>13.8</v>
      </c>
      <c r="AO946" s="23">
        <v>10.199999999999999</v>
      </c>
      <c r="AP946" s="23">
        <v>1.2</v>
      </c>
      <c r="AQ946" s="23">
        <v>1.3</v>
      </c>
      <c r="AR946" s="23">
        <v>1</v>
      </c>
      <c r="AS946" s="23">
        <v>92.9</v>
      </c>
      <c r="AT946" s="23">
        <v>91.7</v>
      </c>
      <c r="AU946" s="23">
        <v>94.1</v>
      </c>
    </row>
    <row r="947" spans="1:47" ht="15" x14ac:dyDescent="0.35">
      <c r="A947" s="13" t="s">
        <v>2063</v>
      </c>
      <c r="B947" s="45" t="s">
        <v>885</v>
      </c>
      <c r="C947" s="23">
        <v>28.4</v>
      </c>
      <c r="D947" s="23">
        <v>17.5</v>
      </c>
      <c r="E947" s="23">
        <v>32.9</v>
      </c>
      <c r="F947" s="23">
        <v>74.2</v>
      </c>
      <c r="G947" s="23">
        <v>54.4</v>
      </c>
      <c r="H947" s="23">
        <v>82.3</v>
      </c>
      <c r="I947" s="23">
        <v>2.9</v>
      </c>
      <c r="J947" s="23">
        <v>3</v>
      </c>
      <c r="K947" s="23">
        <v>2.9</v>
      </c>
      <c r="L947" s="23">
        <v>6.5</v>
      </c>
      <c r="M947" s="23">
        <v>1.4</v>
      </c>
      <c r="N947" s="23">
        <v>8.6</v>
      </c>
      <c r="O947" s="23">
        <v>54.4</v>
      </c>
      <c r="P947" s="23">
        <v>40.700000000000003</v>
      </c>
      <c r="Q947" s="23">
        <v>60</v>
      </c>
      <c r="R947" s="23">
        <v>15.1</v>
      </c>
      <c r="S947" s="23">
        <v>18.3</v>
      </c>
      <c r="T947" s="23">
        <v>13.8</v>
      </c>
      <c r="U947" s="23">
        <v>54.1</v>
      </c>
      <c r="V947" s="23">
        <v>78.7</v>
      </c>
      <c r="W947" s="23">
        <v>44</v>
      </c>
      <c r="X947" s="23">
        <v>8.4</v>
      </c>
      <c r="Y947" s="23">
        <v>10.6</v>
      </c>
      <c r="Z947" s="23">
        <v>7.5</v>
      </c>
      <c r="AA947" s="23">
        <v>8.9</v>
      </c>
      <c r="AB947" s="23">
        <v>8.9</v>
      </c>
      <c r="AC947" s="23">
        <v>9</v>
      </c>
      <c r="AD947" s="23">
        <v>60.3</v>
      </c>
      <c r="AE947" s="23">
        <v>23.5</v>
      </c>
      <c r="AF947" s="23">
        <v>75.400000000000006</v>
      </c>
      <c r="AG947" s="23">
        <v>24.1</v>
      </c>
      <c r="AH947" s="23">
        <v>19.8</v>
      </c>
      <c r="AI947" s="23">
        <v>25.8</v>
      </c>
      <c r="AJ947" s="23">
        <v>11.5</v>
      </c>
      <c r="AK947" s="23">
        <v>7.7</v>
      </c>
      <c r="AL947" s="23">
        <v>13.1</v>
      </c>
      <c r="AM947" s="23">
        <v>14.6</v>
      </c>
      <c r="AN947" s="23">
        <v>17.399999999999999</v>
      </c>
      <c r="AO947" s="23">
        <v>13.4</v>
      </c>
      <c r="AP947" s="23">
        <v>1.6</v>
      </c>
      <c r="AQ947" s="23">
        <v>1.6</v>
      </c>
      <c r="AR947" s="23">
        <v>1.6</v>
      </c>
      <c r="AS947" s="23">
        <v>96.1</v>
      </c>
      <c r="AT947" s="23">
        <v>93</v>
      </c>
      <c r="AU947" s="23">
        <v>97.3</v>
      </c>
    </row>
    <row r="948" spans="1:47" ht="15" x14ac:dyDescent="0.35">
      <c r="A948" s="13" t="s">
        <v>2064</v>
      </c>
      <c r="B948" s="45" t="s">
        <v>886</v>
      </c>
      <c r="C948" s="23">
        <v>23.4</v>
      </c>
      <c r="D948" s="23">
        <v>17</v>
      </c>
      <c r="E948" s="23">
        <v>33.5</v>
      </c>
      <c r="F948" s="23">
        <v>56.7</v>
      </c>
      <c r="G948" s="23">
        <v>44.9</v>
      </c>
      <c r="H948" s="23">
        <v>75.2</v>
      </c>
      <c r="I948" s="23">
        <v>1.9</v>
      </c>
      <c r="J948" s="23">
        <v>1.7</v>
      </c>
      <c r="K948" s="23">
        <v>2.1</v>
      </c>
      <c r="L948" s="23">
        <v>3.4</v>
      </c>
      <c r="M948" s="23">
        <v>0.6</v>
      </c>
      <c r="N948" s="23">
        <v>7.7</v>
      </c>
      <c r="O948" s="23">
        <v>41.5</v>
      </c>
      <c r="P948" s="23">
        <v>42.4</v>
      </c>
      <c r="Q948" s="23">
        <v>40.1</v>
      </c>
      <c r="R948" s="23">
        <v>22.8</v>
      </c>
      <c r="S948" s="23">
        <v>24.6</v>
      </c>
      <c r="T948" s="23">
        <v>19.899999999999999</v>
      </c>
      <c r="U948" s="23">
        <v>18.7</v>
      </c>
      <c r="V948" s="23">
        <v>4.4000000000000004</v>
      </c>
      <c r="W948" s="23">
        <v>40.9</v>
      </c>
      <c r="X948" s="23">
        <v>5.8</v>
      </c>
      <c r="Y948" s="23">
        <v>3.3</v>
      </c>
      <c r="Z948" s="23">
        <v>9.8000000000000007</v>
      </c>
      <c r="AA948" s="23">
        <v>12.5</v>
      </c>
      <c r="AB948" s="23">
        <v>8.3000000000000007</v>
      </c>
      <c r="AC948" s="23">
        <v>19.2</v>
      </c>
      <c r="AD948" s="23">
        <v>24.5</v>
      </c>
      <c r="AE948" s="23">
        <v>13.1</v>
      </c>
      <c r="AF948" s="23">
        <v>42.2</v>
      </c>
      <c r="AG948" s="23">
        <v>23.2</v>
      </c>
      <c r="AH948" s="23">
        <v>19.2</v>
      </c>
      <c r="AI948" s="23">
        <v>29.5</v>
      </c>
      <c r="AJ948" s="23">
        <v>10.8</v>
      </c>
      <c r="AK948" s="23">
        <v>2.6</v>
      </c>
      <c r="AL948" s="23">
        <v>23.6</v>
      </c>
      <c r="AM948" s="23">
        <v>13.8</v>
      </c>
      <c r="AN948" s="23">
        <v>16.3</v>
      </c>
      <c r="AO948" s="23">
        <v>10</v>
      </c>
      <c r="AP948" s="23">
        <v>1.1000000000000001</v>
      </c>
      <c r="AQ948" s="23">
        <v>0.8</v>
      </c>
      <c r="AR948" s="23">
        <v>1.7</v>
      </c>
      <c r="AS948" s="23">
        <v>91.3</v>
      </c>
      <c r="AT948" s="23">
        <v>90</v>
      </c>
      <c r="AU948" s="23">
        <v>93.4</v>
      </c>
    </row>
    <row r="949" spans="1:47" ht="15" x14ac:dyDescent="0.35">
      <c r="A949" s="13" t="s">
        <v>2065</v>
      </c>
      <c r="B949" s="45" t="s">
        <v>887</v>
      </c>
      <c r="C949" s="23">
        <v>34.9</v>
      </c>
      <c r="D949" s="23">
        <v>31.2</v>
      </c>
      <c r="E949" s="23">
        <v>38.799999999999997</v>
      </c>
      <c r="F949" s="23">
        <v>70.2</v>
      </c>
      <c r="G949" s="23">
        <v>58.9</v>
      </c>
      <c r="H949" s="23">
        <v>82.2</v>
      </c>
      <c r="I949" s="23">
        <v>1.2</v>
      </c>
      <c r="J949" s="23">
        <v>1</v>
      </c>
      <c r="K949" s="23">
        <v>1.5</v>
      </c>
      <c r="L949" s="23">
        <v>9.3000000000000007</v>
      </c>
      <c r="M949" s="23">
        <v>7.7</v>
      </c>
      <c r="N949" s="23">
        <v>11</v>
      </c>
      <c r="O949" s="23">
        <v>42.7</v>
      </c>
      <c r="P949" s="23">
        <v>43.6</v>
      </c>
      <c r="Q949" s="23">
        <v>41.8</v>
      </c>
      <c r="R949" s="23">
        <v>20.100000000000001</v>
      </c>
      <c r="S949" s="23">
        <v>23.2</v>
      </c>
      <c r="T949" s="23">
        <v>16.8</v>
      </c>
      <c r="U949" s="23">
        <v>22.7</v>
      </c>
      <c r="V949" s="23">
        <v>10.9</v>
      </c>
      <c r="W949" s="23">
        <v>35.299999999999997</v>
      </c>
      <c r="X949" s="23">
        <v>3.4</v>
      </c>
      <c r="Y949" s="23">
        <v>2.7</v>
      </c>
      <c r="Z949" s="23">
        <v>4.0999999999999996</v>
      </c>
      <c r="AA949" s="23">
        <v>5.6</v>
      </c>
      <c r="AB949" s="23">
        <v>1.7</v>
      </c>
      <c r="AC949" s="23">
        <v>9.9</v>
      </c>
      <c r="AD949" s="23">
        <v>26.3</v>
      </c>
      <c r="AE949" s="23">
        <v>12.8</v>
      </c>
      <c r="AF949" s="23">
        <v>40.799999999999997</v>
      </c>
      <c r="AG949" s="23">
        <v>22.1</v>
      </c>
      <c r="AH949" s="23">
        <v>18.7</v>
      </c>
      <c r="AI949" s="23">
        <v>25.7</v>
      </c>
      <c r="AJ949" s="23">
        <v>20.5</v>
      </c>
      <c r="AK949" s="23">
        <v>5.6</v>
      </c>
      <c r="AL949" s="23">
        <v>36.5</v>
      </c>
      <c r="AM949" s="23">
        <v>11.7</v>
      </c>
      <c r="AN949" s="23">
        <v>11.7</v>
      </c>
      <c r="AO949" s="23">
        <v>11.7</v>
      </c>
      <c r="AP949" s="23">
        <v>1.5</v>
      </c>
      <c r="AQ949" s="23">
        <v>0.8</v>
      </c>
      <c r="AR949" s="23">
        <v>2.2999999999999998</v>
      </c>
      <c r="AS949" s="23">
        <v>92.6</v>
      </c>
      <c r="AT949" s="23">
        <v>91.8</v>
      </c>
      <c r="AU949" s="23">
        <v>93.4</v>
      </c>
    </row>
    <row r="950" spans="1:47" ht="15" x14ac:dyDescent="0.35">
      <c r="A950" s="13" t="s">
        <v>2066</v>
      </c>
      <c r="B950" s="45" t="s">
        <v>888</v>
      </c>
      <c r="C950" s="23">
        <v>34</v>
      </c>
      <c r="D950" s="23">
        <v>25.3</v>
      </c>
      <c r="E950" s="23">
        <v>39.5</v>
      </c>
      <c r="F950" s="23">
        <v>66.2</v>
      </c>
      <c r="G950" s="23">
        <v>55.8</v>
      </c>
      <c r="H950" s="23">
        <v>72.8</v>
      </c>
      <c r="I950" s="23">
        <v>1.6</v>
      </c>
      <c r="J950" s="23">
        <v>1.2</v>
      </c>
      <c r="K950" s="23">
        <v>1.9</v>
      </c>
      <c r="L950" s="23">
        <v>5.0999999999999996</v>
      </c>
      <c r="M950" s="23">
        <v>1.1000000000000001</v>
      </c>
      <c r="N950" s="23">
        <v>7.7</v>
      </c>
      <c r="O950" s="23">
        <v>68.8</v>
      </c>
      <c r="P950" s="23">
        <v>68.2</v>
      </c>
      <c r="Q950" s="23">
        <v>69.099999999999994</v>
      </c>
      <c r="R950" s="23">
        <v>20.6</v>
      </c>
      <c r="S950" s="23">
        <v>24.1</v>
      </c>
      <c r="T950" s="23">
        <v>18.399999999999999</v>
      </c>
      <c r="U950" s="23">
        <v>44.4</v>
      </c>
      <c r="V950" s="23">
        <v>14.6</v>
      </c>
      <c r="W950" s="23">
        <v>63.4</v>
      </c>
      <c r="X950" s="23">
        <v>3.5</v>
      </c>
      <c r="Y950" s="23">
        <v>3.3</v>
      </c>
      <c r="Z950" s="23">
        <v>3.6</v>
      </c>
      <c r="AA950" s="23">
        <v>15.4</v>
      </c>
      <c r="AB950" s="23">
        <v>6.5</v>
      </c>
      <c r="AC950" s="23">
        <v>21.1</v>
      </c>
      <c r="AD950" s="23">
        <v>54.7</v>
      </c>
      <c r="AE950" s="23">
        <v>29</v>
      </c>
      <c r="AF950" s="23">
        <v>71.099999999999994</v>
      </c>
      <c r="AG950" s="23">
        <v>18.8</v>
      </c>
      <c r="AH950" s="23">
        <v>14.6</v>
      </c>
      <c r="AI950" s="23">
        <v>21.6</v>
      </c>
      <c r="AJ950" s="23">
        <v>42.4</v>
      </c>
      <c r="AK950" s="23">
        <v>10.8</v>
      </c>
      <c r="AL950" s="23">
        <v>62.5</v>
      </c>
      <c r="AM950" s="23">
        <v>12.4</v>
      </c>
      <c r="AN950" s="23">
        <v>14.2</v>
      </c>
      <c r="AO950" s="23">
        <v>11.3</v>
      </c>
      <c r="AP950" s="23">
        <v>0.5</v>
      </c>
      <c r="AQ950" s="23">
        <v>0.1</v>
      </c>
      <c r="AR950" s="23">
        <v>0.8</v>
      </c>
      <c r="AS950" s="23">
        <v>94.7</v>
      </c>
      <c r="AT950" s="23">
        <v>95.2</v>
      </c>
      <c r="AU950" s="23">
        <v>94.4</v>
      </c>
    </row>
    <row r="951" spans="1:47" ht="15" x14ac:dyDescent="0.35">
      <c r="A951" s="13" t="s">
        <v>2067</v>
      </c>
      <c r="B951" s="45" t="s">
        <v>889</v>
      </c>
      <c r="C951" s="23">
        <v>30.7</v>
      </c>
      <c r="D951" s="23">
        <v>24.2</v>
      </c>
      <c r="E951" s="23">
        <v>38.200000000000003</v>
      </c>
      <c r="F951" s="23">
        <v>64.8</v>
      </c>
      <c r="G951" s="23">
        <v>59.1</v>
      </c>
      <c r="H951" s="23">
        <v>71.5</v>
      </c>
      <c r="I951" s="23">
        <v>1.6</v>
      </c>
      <c r="J951" s="23">
        <v>1.6</v>
      </c>
      <c r="K951" s="23">
        <v>1.5</v>
      </c>
      <c r="L951" s="23">
        <v>11.8</v>
      </c>
      <c r="M951" s="23">
        <v>6.7</v>
      </c>
      <c r="N951" s="23">
        <v>17.7</v>
      </c>
      <c r="O951" s="23">
        <v>47.6</v>
      </c>
      <c r="P951" s="23">
        <v>42.2</v>
      </c>
      <c r="Q951" s="23">
        <v>53.9</v>
      </c>
      <c r="R951" s="23">
        <v>26.8</v>
      </c>
      <c r="S951" s="23">
        <v>30.8</v>
      </c>
      <c r="T951" s="23">
        <v>22.2</v>
      </c>
      <c r="U951" s="23">
        <v>28.3</v>
      </c>
      <c r="V951" s="23">
        <v>12.7</v>
      </c>
      <c r="W951" s="23">
        <v>46.3</v>
      </c>
      <c r="X951" s="23">
        <v>4.0999999999999996</v>
      </c>
      <c r="Y951" s="23">
        <v>4.0999999999999996</v>
      </c>
      <c r="Z951" s="23">
        <v>4.2</v>
      </c>
      <c r="AA951" s="23">
        <v>17</v>
      </c>
      <c r="AB951" s="23">
        <v>13.8</v>
      </c>
      <c r="AC951" s="23">
        <v>20.7</v>
      </c>
      <c r="AD951" s="23">
        <v>44</v>
      </c>
      <c r="AE951" s="23">
        <v>26.7</v>
      </c>
      <c r="AF951" s="23">
        <v>64.2</v>
      </c>
      <c r="AG951" s="23">
        <v>26.5</v>
      </c>
      <c r="AH951" s="23">
        <v>27</v>
      </c>
      <c r="AI951" s="23">
        <v>25.9</v>
      </c>
      <c r="AJ951" s="23">
        <v>17</v>
      </c>
      <c r="AK951" s="23">
        <v>3.4</v>
      </c>
      <c r="AL951" s="23">
        <v>32.9</v>
      </c>
      <c r="AM951" s="23">
        <v>12.4</v>
      </c>
      <c r="AN951" s="23">
        <v>12.7</v>
      </c>
      <c r="AO951" s="23">
        <v>12.1</v>
      </c>
      <c r="AP951" s="23">
        <v>1</v>
      </c>
      <c r="AQ951" s="23">
        <v>1.2</v>
      </c>
      <c r="AR951" s="23">
        <v>0.8</v>
      </c>
      <c r="AS951" s="23">
        <v>93.6</v>
      </c>
      <c r="AT951" s="23">
        <v>93</v>
      </c>
      <c r="AU951" s="23">
        <v>94.3</v>
      </c>
    </row>
    <row r="952" spans="1:47" ht="15" x14ac:dyDescent="0.35">
      <c r="A952" s="13" t="s">
        <v>2068</v>
      </c>
      <c r="B952" s="45" t="s">
        <v>890</v>
      </c>
      <c r="C952" s="23">
        <v>37.299999999999997</v>
      </c>
      <c r="D952" s="23">
        <v>26.4</v>
      </c>
      <c r="E952" s="23">
        <v>40.5</v>
      </c>
      <c r="F952" s="23">
        <v>75.5</v>
      </c>
      <c r="G952" s="23">
        <v>59.3</v>
      </c>
      <c r="H952" s="23">
        <v>80.2</v>
      </c>
      <c r="I952" s="23">
        <v>3.7</v>
      </c>
      <c r="J952" s="23">
        <v>1.4</v>
      </c>
      <c r="K952" s="23">
        <v>4.3</v>
      </c>
      <c r="L952" s="23">
        <v>5.4</v>
      </c>
      <c r="M952" s="23">
        <v>6.9</v>
      </c>
      <c r="N952" s="23">
        <v>4.9000000000000004</v>
      </c>
      <c r="O952" s="23">
        <v>49.1</v>
      </c>
      <c r="P952" s="23">
        <v>41.2</v>
      </c>
      <c r="Q952" s="23">
        <v>51.5</v>
      </c>
      <c r="R952" s="23">
        <v>15.3</v>
      </c>
      <c r="S952" s="23">
        <v>18.8</v>
      </c>
      <c r="T952" s="23">
        <v>14.3</v>
      </c>
      <c r="U952" s="23">
        <v>60.3</v>
      </c>
      <c r="V952" s="23">
        <v>98.8</v>
      </c>
      <c r="W952" s="23">
        <v>49</v>
      </c>
      <c r="X952" s="23">
        <v>6</v>
      </c>
      <c r="Y952" s="23">
        <v>3.4</v>
      </c>
      <c r="Z952" s="23">
        <v>6.7</v>
      </c>
      <c r="AA952" s="23">
        <v>15.3</v>
      </c>
      <c r="AB952" s="23">
        <v>9.6999999999999993</v>
      </c>
      <c r="AC952" s="23">
        <v>16.899999999999999</v>
      </c>
      <c r="AD952" s="23">
        <v>38.200000000000003</v>
      </c>
      <c r="AE952" s="23">
        <v>14.2</v>
      </c>
      <c r="AF952" s="23">
        <v>45.2</v>
      </c>
      <c r="AG952" s="23">
        <v>21.5</v>
      </c>
      <c r="AH952" s="23">
        <v>16.600000000000001</v>
      </c>
      <c r="AI952" s="23">
        <v>23</v>
      </c>
      <c r="AJ952" s="23">
        <v>6.5</v>
      </c>
      <c r="AK952" s="23">
        <v>2.4</v>
      </c>
      <c r="AL952" s="23">
        <v>7.7</v>
      </c>
      <c r="AM952" s="23">
        <v>14.6</v>
      </c>
      <c r="AN952" s="23">
        <v>17.399999999999999</v>
      </c>
      <c r="AO952" s="23">
        <v>13.7</v>
      </c>
      <c r="AP952" s="23">
        <v>1.4</v>
      </c>
      <c r="AQ952" s="23">
        <v>0.7</v>
      </c>
      <c r="AR952" s="23">
        <v>1.6</v>
      </c>
      <c r="AS952" s="23">
        <v>94.9</v>
      </c>
      <c r="AT952" s="23">
        <v>91.5</v>
      </c>
      <c r="AU952" s="23">
        <v>95.9</v>
      </c>
    </row>
    <row r="953" spans="1:47" ht="15" x14ac:dyDescent="0.35">
      <c r="A953" s="13" t="s">
        <v>2069</v>
      </c>
      <c r="B953" s="45" t="s">
        <v>891</v>
      </c>
      <c r="C953" s="23">
        <v>30</v>
      </c>
      <c r="D953" s="23">
        <v>26.4</v>
      </c>
      <c r="E953" s="23">
        <v>33.700000000000003</v>
      </c>
      <c r="F953" s="23">
        <v>60.5</v>
      </c>
      <c r="G953" s="23">
        <v>51.4</v>
      </c>
      <c r="H953" s="23">
        <v>70.2</v>
      </c>
      <c r="I953" s="23">
        <v>1.1000000000000001</v>
      </c>
      <c r="J953" s="23">
        <v>0.8</v>
      </c>
      <c r="K953" s="23">
        <v>1.3</v>
      </c>
      <c r="L953" s="23">
        <v>4.7</v>
      </c>
      <c r="M953" s="23">
        <v>4.0999999999999996</v>
      </c>
      <c r="N953" s="23">
        <v>5.4</v>
      </c>
      <c r="O953" s="23">
        <v>49.7</v>
      </c>
      <c r="P953" s="23">
        <v>52.1</v>
      </c>
      <c r="Q953" s="23">
        <v>47.1</v>
      </c>
      <c r="R953" s="23">
        <v>19.5</v>
      </c>
      <c r="S953" s="23">
        <v>20.8</v>
      </c>
      <c r="T953" s="23">
        <v>18.100000000000001</v>
      </c>
      <c r="U953" s="23">
        <v>22.8</v>
      </c>
      <c r="V953" s="23">
        <v>6.8</v>
      </c>
      <c r="W953" s="23">
        <v>39.6</v>
      </c>
      <c r="X953" s="23">
        <v>2.6</v>
      </c>
      <c r="Y953" s="23">
        <v>1.8</v>
      </c>
      <c r="Z953" s="23">
        <v>3.4</v>
      </c>
      <c r="AA953" s="23">
        <v>11.8</v>
      </c>
      <c r="AB953" s="23">
        <v>11.6</v>
      </c>
      <c r="AC953" s="23">
        <v>11.9</v>
      </c>
      <c r="AD953" s="23">
        <v>19.7</v>
      </c>
      <c r="AE953" s="23">
        <v>9.6</v>
      </c>
      <c r="AF953" s="23">
        <v>30.3</v>
      </c>
      <c r="AG953" s="23">
        <v>13.7</v>
      </c>
      <c r="AH953" s="23">
        <v>11.3</v>
      </c>
      <c r="AI953" s="23">
        <v>16.3</v>
      </c>
      <c r="AJ953" s="23">
        <v>11.1</v>
      </c>
      <c r="AK953" s="23">
        <v>4.9000000000000004</v>
      </c>
      <c r="AL953" s="23">
        <v>17.600000000000001</v>
      </c>
      <c r="AM953" s="23">
        <v>11.5</v>
      </c>
      <c r="AN953" s="23">
        <v>11.9</v>
      </c>
      <c r="AO953" s="23">
        <v>11.1</v>
      </c>
      <c r="AP953" s="23">
        <v>0.5</v>
      </c>
      <c r="AQ953" s="23">
        <v>0.2</v>
      </c>
      <c r="AR953" s="23">
        <v>0.9</v>
      </c>
      <c r="AS953" s="23">
        <v>94.1</v>
      </c>
      <c r="AT953" s="23">
        <v>92.2</v>
      </c>
      <c r="AU953" s="23">
        <v>96.1</v>
      </c>
    </row>
    <row r="954" spans="1:47" ht="15" x14ac:dyDescent="0.35">
      <c r="A954" s="13" t="s">
        <v>2070</v>
      </c>
      <c r="B954" s="45" t="s">
        <v>892</v>
      </c>
      <c r="C954" s="23">
        <v>30.1</v>
      </c>
      <c r="D954" s="23">
        <v>24.8</v>
      </c>
      <c r="E954" s="23">
        <v>37.9</v>
      </c>
      <c r="F954" s="23">
        <v>69.8</v>
      </c>
      <c r="G954" s="23">
        <v>61.4</v>
      </c>
      <c r="H954" s="23">
        <v>82.2</v>
      </c>
      <c r="I954" s="23">
        <v>2.2000000000000002</v>
      </c>
      <c r="J954" s="23">
        <v>2</v>
      </c>
      <c r="K954" s="23">
        <v>2.4</v>
      </c>
      <c r="L954" s="23">
        <v>7.6</v>
      </c>
      <c r="M954" s="23">
        <v>8.1</v>
      </c>
      <c r="N954" s="23">
        <v>6.9</v>
      </c>
      <c r="O954" s="23">
        <v>50.5</v>
      </c>
      <c r="P954" s="23">
        <v>49.1</v>
      </c>
      <c r="Q954" s="23">
        <v>52.6</v>
      </c>
      <c r="R954" s="23">
        <v>20.5</v>
      </c>
      <c r="S954" s="23">
        <v>24.7</v>
      </c>
      <c r="T954" s="23">
        <v>14.4</v>
      </c>
      <c r="U954" s="23">
        <v>67.3</v>
      </c>
      <c r="V954" s="23">
        <v>93.1</v>
      </c>
      <c r="W954" s="23">
        <v>29.2</v>
      </c>
      <c r="X954" s="23">
        <v>4.5999999999999996</v>
      </c>
      <c r="Y954" s="23">
        <v>4.0999999999999996</v>
      </c>
      <c r="Z954" s="23">
        <v>5.3</v>
      </c>
      <c r="AA954" s="23">
        <v>4.2</v>
      </c>
      <c r="AB954" s="23">
        <v>4.4000000000000004</v>
      </c>
      <c r="AC954" s="23">
        <v>4</v>
      </c>
      <c r="AD954" s="23">
        <v>31.4</v>
      </c>
      <c r="AE954" s="23">
        <v>19.8</v>
      </c>
      <c r="AF954" s="23">
        <v>48.4</v>
      </c>
      <c r="AG954" s="23">
        <v>24.2</v>
      </c>
      <c r="AH954" s="23">
        <v>22.8</v>
      </c>
      <c r="AI954" s="23">
        <v>26.3</v>
      </c>
      <c r="AJ954" s="23">
        <v>4.9000000000000004</v>
      </c>
      <c r="AK954" s="23">
        <v>4.9000000000000004</v>
      </c>
      <c r="AL954" s="23">
        <v>5</v>
      </c>
      <c r="AM954" s="23">
        <v>12.3</v>
      </c>
      <c r="AN954" s="23">
        <v>13.6</v>
      </c>
      <c r="AO954" s="23">
        <v>10.5</v>
      </c>
      <c r="AP954" s="23">
        <v>1.5</v>
      </c>
      <c r="AQ954" s="23">
        <v>1.7</v>
      </c>
      <c r="AR954" s="23">
        <v>1.3</v>
      </c>
      <c r="AS954" s="23">
        <v>92.8</v>
      </c>
      <c r="AT954" s="23">
        <v>92.1</v>
      </c>
      <c r="AU954" s="23">
        <v>93.7</v>
      </c>
    </row>
    <row r="955" spans="1:47" ht="15" x14ac:dyDescent="0.35">
      <c r="A955" s="13" t="s">
        <v>2071</v>
      </c>
      <c r="B955" s="45" t="s">
        <v>893</v>
      </c>
      <c r="C955" s="23">
        <v>38.4</v>
      </c>
      <c r="D955" s="23">
        <v>27.7</v>
      </c>
      <c r="E955" s="23">
        <v>45.5</v>
      </c>
      <c r="F955" s="23">
        <v>77.2</v>
      </c>
      <c r="G955" s="23">
        <v>63.8</v>
      </c>
      <c r="H955" s="23">
        <v>86</v>
      </c>
      <c r="I955" s="23">
        <v>5.3</v>
      </c>
      <c r="J955" s="23">
        <v>3.8</v>
      </c>
      <c r="K955" s="23">
        <v>6.2</v>
      </c>
      <c r="L955" s="23">
        <v>5.4</v>
      </c>
      <c r="M955" s="23">
        <v>5.8</v>
      </c>
      <c r="N955" s="23">
        <v>5.0999999999999996</v>
      </c>
      <c r="O955" s="23">
        <v>55.9</v>
      </c>
      <c r="P955" s="23">
        <v>50.6</v>
      </c>
      <c r="Q955" s="23">
        <v>59.3</v>
      </c>
      <c r="R955" s="23">
        <v>17.5</v>
      </c>
      <c r="S955" s="23">
        <v>21.7</v>
      </c>
      <c r="T955" s="23">
        <v>14.8</v>
      </c>
      <c r="U955" s="23">
        <v>51.2</v>
      </c>
      <c r="V955" s="23">
        <v>47.4</v>
      </c>
      <c r="W955" s="23">
        <v>53.7</v>
      </c>
      <c r="X955" s="23">
        <v>7.7</v>
      </c>
      <c r="Y955" s="23">
        <v>6.2</v>
      </c>
      <c r="Z955" s="23">
        <v>8.6</v>
      </c>
      <c r="AA955" s="23">
        <v>11</v>
      </c>
      <c r="AB955" s="23">
        <v>9.4</v>
      </c>
      <c r="AC955" s="23">
        <v>12</v>
      </c>
      <c r="AD955" s="23">
        <v>30.6</v>
      </c>
      <c r="AE955" s="23">
        <v>18.399999999999999</v>
      </c>
      <c r="AF955" s="23">
        <v>38.6</v>
      </c>
      <c r="AG955" s="23">
        <v>28</v>
      </c>
      <c r="AH955" s="23">
        <v>22.2</v>
      </c>
      <c r="AI955" s="23">
        <v>31.8</v>
      </c>
      <c r="AJ955" s="23">
        <v>22.3</v>
      </c>
      <c r="AK955" s="23">
        <v>7.1</v>
      </c>
      <c r="AL955" s="23">
        <v>32.299999999999997</v>
      </c>
      <c r="AM955" s="23">
        <v>23.6</v>
      </c>
      <c r="AN955" s="23">
        <v>21.9</v>
      </c>
      <c r="AO955" s="23">
        <v>24.7</v>
      </c>
      <c r="AP955" s="23">
        <v>1.4</v>
      </c>
      <c r="AQ955" s="23">
        <v>1.2</v>
      </c>
      <c r="AR955" s="23">
        <v>1.6</v>
      </c>
      <c r="AS955" s="23">
        <v>94.6</v>
      </c>
      <c r="AT955" s="23">
        <v>92.6</v>
      </c>
      <c r="AU955" s="23">
        <v>95.8</v>
      </c>
    </row>
    <row r="956" spans="1:47" ht="15" x14ac:dyDescent="0.35">
      <c r="A956" s="13" t="s">
        <v>2072</v>
      </c>
      <c r="B956" s="45" t="s">
        <v>894</v>
      </c>
      <c r="C956" s="23">
        <v>25.5</v>
      </c>
      <c r="D956" s="23">
        <v>22.2</v>
      </c>
      <c r="E956" s="23">
        <v>32.299999999999997</v>
      </c>
      <c r="F956" s="23">
        <v>64.3</v>
      </c>
      <c r="G956" s="23">
        <v>58</v>
      </c>
      <c r="H956" s="23">
        <v>77.3</v>
      </c>
      <c r="I956" s="23">
        <v>1.4</v>
      </c>
      <c r="J956" s="23">
        <v>1</v>
      </c>
      <c r="K956" s="23">
        <v>2.2000000000000002</v>
      </c>
      <c r="L956" s="23">
        <v>4.8</v>
      </c>
      <c r="M956" s="23">
        <v>2.8</v>
      </c>
      <c r="N956" s="23">
        <v>8.8000000000000007</v>
      </c>
      <c r="O956" s="23">
        <v>51.6</v>
      </c>
      <c r="P956" s="23">
        <v>52.9</v>
      </c>
      <c r="Q956" s="23">
        <v>48.8</v>
      </c>
      <c r="R956" s="23">
        <v>19.7</v>
      </c>
      <c r="S956" s="23">
        <v>22.1</v>
      </c>
      <c r="T956" s="23">
        <v>14.5</v>
      </c>
      <c r="U956" s="23">
        <v>17.600000000000001</v>
      </c>
      <c r="V956" s="23">
        <v>7.1</v>
      </c>
      <c r="W956" s="23">
        <v>39.5</v>
      </c>
      <c r="X956" s="23">
        <v>4.0999999999999996</v>
      </c>
      <c r="Y956" s="23">
        <v>3.9</v>
      </c>
      <c r="Z956" s="23">
        <v>4.5999999999999996</v>
      </c>
      <c r="AA956" s="23">
        <v>13.4</v>
      </c>
      <c r="AB956" s="23">
        <v>12.9</v>
      </c>
      <c r="AC956" s="23">
        <v>14.4</v>
      </c>
      <c r="AD956" s="23">
        <v>24</v>
      </c>
      <c r="AE956" s="23">
        <v>16.3</v>
      </c>
      <c r="AF956" s="23">
        <v>40.1</v>
      </c>
      <c r="AG956" s="23">
        <v>20.5</v>
      </c>
      <c r="AH956" s="23">
        <v>19.5</v>
      </c>
      <c r="AI956" s="23">
        <v>22.7</v>
      </c>
      <c r="AJ956" s="23">
        <v>13.2</v>
      </c>
      <c r="AK956" s="23">
        <v>2.6</v>
      </c>
      <c r="AL956" s="23">
        <v>35.299999999999997</v>
      </c>
      <c r="AM956" s="23">
        <v>13.1</v>
      </c>
      <c r="AN956" s="23">
        <v>12.9</v>
      </c>
      <c r="AO956" s="23">
        <v>13.6</v>
      </c>
      <c r="AP956" s="23">
        <v>0.8</v>
      </c>
      <c r="AQ956" s="23">
        <v>0.6</v>
      </c>
      <c r="AR956" s="23">
        <v>1.3</v>
      </c>
      <c r="AS956" s="23">
        <v>92.5</v>
      </c>
      <c r="AT956" s="23">
        <v>91.4</v>
      </c>
      <c r="AU956" s="23">
        <v>94.8</v>
      </c>
    </row>
    <row r="957" spans="1:47" ht="15" x14ac:dyDescent="0.35">
      <c r="A957" s="13" t="s">
        <v>2073</v>
      </c>
      <c r="B957" s="45" t="s">
        <v>895</v>
      </c>
      <c r="C957" s="23">
        <v>26.2</v>
      </c>
      <c r="D957" s="23">
        <v>23.5</v>
      </c>
      <c r="E957" s="23">
        <v>33.700000000000003</v>
      </c>
      <c r="F957" s="23">
        <v>68.3</v>
      </c>
      <c r="G957" s="23">
        <v>63.2</v>
      </c>
      <c r="H957" s="23">
        <v>82.1</v>
      </c>
      <c r="I957" s="23">
        <v>1.7</v>
      </c>
      <c r="J957" s="23">
        <v>1.6</v>
      </c>
      <c r="K957" s="23">
        <v>2.1</v>
      </c>
      <c r="L957" s="23">
        <v>3.9</v>
      </c>
      <c r="M957" s="23">
        <v>3.7</v>
      </c>
      <c r="N957" s="23">
        <v>4.5</v>
      </c>
      <c r="O957" s="23">
        <v>48.3</v>
      </c>
      <c r="P957" s="23">
        <v>51.2</v>
      </c>
      <c r="Q957" s="23">
        <v>40.4</v>
      </c>
      <c r="R957" s="23">
        <v>24</v>
      </c>
      <c r="S957" s="23">
        <v>28</v>
      </c>
      <c r="T957" s="23">
        <v>13.2</v>
      </c>
      <c r="U957" s="23">
        <v>15.4</v>
      </c>
      <c r="V957" s="23">
        <v>9.1</v>
      </c>
      <c r="W957" s="23">
        <v>32.700000000000003</v>
      </c>
      <c r="X957" s="23">
        <v>3.8</v>
      </c>
      <c r="Y957" s="23">
        <v>3.6</v>
      </c>
      <c r="Z957" s="23">
        <v>4.2</v>
      </c>
      <c r="AA957" s="23">
        <v>26.9</v>
      </c>
      <c r="AB957" s="23">
        <v>27.3</v>
      </c>
      <c r="AC957" s="23">
        <v>25.8</v>
      </c>
      <c r="AD957" s="23">
        <v>23.2</v>
      </c>
      <c r="AE957" s="23">
        <v>14.7</v>
      </c>
      <c r="AF957" s="23">
        <v>46.2</v>
      </c>
      <c r="AG957" s="23">
        <v>19.5</v>
      </c>
      <c r="AH957" s="23">
        <v>20.2</v>
      </c>
      <c r="AI957" s="23">
        <v>17.5</v>
      </c>
      <c r="AJ957" s="23">
        <v>12.3</v>
      </c>
      <c r="AK957" s="23">
        <v>4</v>
      </c>
      <c r="AL957" s="23">
        <v>34.700000000000003</v>
      </c>
      <c r="AM957" s="23">
        <v>12.4</v>
      </c>
      <c r="AN957" s="23">
        <v>13.3</v>
      </c>
      <c r="AO957" s="23">
        <v>10.1</v>
      </c>
      <c r="AP957" s="23">
        <v>1.1000000000000001</v>
      </c>
      <c r="AQ957" s="23">
        <v>1.2</v>
      </c>
      <c r="AR957" s="23">
        <v>0.9</v>
      </c>
      <c r="AS957" s="23">
        <v>94.1</v>
      </c>
      <c r="AT957" s="23">
        <v>93.2</v>
      </c>
      <c r="AU957" s="23">
        <v>96.6</v>
      </c>
    </row>
    <row r="958" spans="1:47" ht="15" x14ac:dyDescent="0.35">
      <c r="A958" s="13" t="s">
        <v>2074</v>
      </c>
      <c r="B958" s="45" t="s">
        <v>390</v>
      </c>
      <c r="C958" s="23">
        <v>31.9</v>
      </c>
      <c r="D958" s="23">
        <v>16.899999999999999</v>
      </c>
      <c r="E958" s="23">
        <v>37.6</v>
      </c>
      <c r="F958" s="23">
        <v>76</v>
      </c>
      <c r="G958" s="23">
        <v>54.1</v>
      </c>
      <c r="H958" s="23">
        <v>84.3</v>
      </c>
      <c r="I958" s="23">
        <v>2.4</v>
      </c>
      <c r="J958" s="23">
        <v>1.7</v>
      </c>
      <c r="K958" s="23">
        <v>2.6</v>
      </c>
      <c r="L958" s="23">
        <v>3.8</v>
      </c>
      <c r="M958" s="23">
        <v>4.4000000000000004</v>
      </c>
      <c r="N958" s="23">
        <v>3.6</v>
      </c>
      <c r="O958" s="23">
        <v>52.7</v>
      </c>
      <c r="P958" s="23">
        <v>44.1</v>
      </c>
      <c r="Q958" s="23">
        <v>55.9</v>
      </c>
      <c r="R958" s="23">
        <v>13.5</v>
      </c>
      <c r="S958" s="23">
        <v>16.100000000000001</v>
      </c>
      <c r="T958" s="23">
        <v>12.5</v>
      </c>
      <c r="U958" s="23">
        <v>69.5</v>
      </c>
      <c r="V958" s="23">
        <v>97.1</v>
      </c>
      <c r="W958" s="23">
        <v>59</v>
      </c>
      <c r="X958" s="23">
        <v>4.0999999999999996</v>
      </c>
      <c r="Y958" s="23">
        <v>3.9</v>
      </c>
      <c r="Z958" s="23">
        <v>4.0999999999999996</v>
      </c>
      <c r="AA958" s="23">
        <v>10.4</v>
      </c>
      <c r="AB958" s="23">
        <v>12.9</v>
      </c>
      <c r="AC958" s="23">
        <v>9.4</v>
      </c>
      <c r="AD958" s="23">
        <v>63.7</v>
      </c>
      <c r="AE958" s="23">
        <v>32.299999999999997</v>
      </c>
      <c r="AF958" s="23">
        <v>75.5</v>
      </c>
      <c r="AG958" s="23">
        <v>18.600000000000001</v>
      </c>
      <c r="AH958" s="23">
        <v>15.1</v>
      </c>
      <c r="AI958" s="23">
        <v>19.899999999999999</v>
      </c>
      <c r="AJ958" s="23">
        <v>6</v>
      </c>
      <c r="AK958" s="23">
        <v>4.2</v>
      </c>
      <c r="AL958" s="23">
        <v>6.7</v>
      </c>
      <c r="AM958" s="23">
        <v>12.9</v>
      </c>
      <c r="AN958" s="23">
        <v>14.1</v>
      </c>
      <c r="AO958" s="23">
        <v>12.4</v>
      </c>
      <c r="AP958" s="23">
        <v>0.9</v>
      </c>
      <c r="AQ958" s="23">
        <v>0.3</v>
      </c>
      <c r="AR958" s="23">
        <v>1.1000000000000001</v>
      </c>
      <c r="AS958" s="23">
        <v>94.4</v>
      </c>
      <c r="AT958" s="23">
        <v>89.8</v>
      </c>
      <c r="AU958" s="23">
        <v>96.2</v>
      </c>
    </row>
    <row r="959" spans="1:47" ht="15" x14ac:dyDescent="0.35">
      <c r="A959" s="13" t="s">
        <v>2075</v>
      </c>
      <c r="B959" s="45" t="s">
        <v>896</v>
      </c>
      <c r="C959" s="23">
        <v>19.7</v>
      </c>
      <c r="D959" s="23">
        <v>17.100000000000001</v>
      </c>
      <c r="E959" s="23">
        <v>30.3</v>
      </c>
      <c r="F959" s="23">
        <v>58.6</v>
      </c>
      <c r="G959" s="23">
        <v>53.8</v>
      </c>
      <c r="H959" s="23">
        <v>78</v>
      </c>
      <c r="I959" s="23">
        <v>2.1</v>
      </c>
      <c r="J959" s="23">
        <v>1.8</v>
      </c>
      <c r="K959" s="23">
        <v>3.5</v>
      </c>
      <c r="L959" s="23">
        <v>1.2</v>
      </c>
      <c r="M959" s="23">
        <v>0.6</v>
      </c>
      <c r="N959" s="23">
        <v>3.7</v>
      </c>
      <c r="O959" s="23">
        <v>41.2</v>
      </c>
      <c r="P959" s="23">
        <v>39.200000000000003</v>
      </c>
      <c r="Q959" s="23">
        <v>49.4</v>
      </c>
      <c r="R959" s="23">
        <v>23.1</v>
      </c>
      <c r="S959" s="23">
        <v>25</v>
      </c>
      <c r="T959" s="23">
        <v>15.3</v>
      </c>
      <c r="U959" s="23">
        <v>33.700000000000003</v>
      </c>
      <c r="V959" s="23">
        <v>34.299999999999997</v>
      </c>
      <c r="W959" s="23">
        <v>31.5</v>
      </c>
      <c r="X959" s="23">
        <v>3.7</v>
      </c>
      <c r="Y959" s="23">
        <v>4</v>
      </c>
      <c r="Z959" s="23">
        <v>2.7</v>
      </c>
      <c r="AA959" s="23">
        <v>7.4</v>
      </c>
      <c r="AB959" s="23">
        <v>7.6</v>
      </c>
      <c r="AC959" s="23">
        <v>6.8</v>
      </c>
      <c r="AD959" s="23">
        <v>20.5</v>
      </c>
      <c r="AE959" s="23">
        <v>12.5</v>
      </c>
      <c r="AF959" s="23">
        <v>53.4</v>
      </c>
      <c r="AG959" s="23">
        <v>25.6</v>
      </c>
      <c r="AH959" s="23">
        <v>24.7</v>
      </c>
      <c r="AI959" s="23">
        <v>29.3</v>
      </c>
      <c r="AJ959" s="23">
        <v>14.1</v>
      </c>
      <c r="AK959" s="23">
        <v>16.899999999999999</v>
      </c>
      <c r="AL959" s="23">
        <v>2.7</v>
      </c>
      <c r="AM959" s="23">
        <v>16</v>
      </c>
      <c r="AN959" s="23">
        <v>15.8</v>
      </c>
      <c r="AO959" s="23">
        <v>16.399999999999999</v>
      </c>
      <c r="AP959" s="23">
        <v>1.1000000000000001</v>
      </c>
      <c r="AQ959" s="23">
        <v>1.1000000000000001</v>
      </c>
      <c r="AR959" s="23">
        <v>1.2</v>
      </c>
      <c r="AS959" s="23">
        <v>89.8</v>
      </c>
      <c r="AT959" s="23">
        <v>90</v>
      </c>
      <c r="AU959" s="23">
        <v>89</v>
      </c>
    </row>
    <row r="960" spans="1:47" ht="15" x14ac:dyDescent="0.35">
      <c r="A960" s="13" t="s">
        <v>2076</v>
      </c>
      <c r="B960" s="45" t="s">
        <v>897</v>
      </c>
      <c r="C960" s="23">
        <v>27.3</v>
      </c>
      <c r="D960" s="23">
        <v>24</v>
      </c>
      <c r="E960" s="23">
        <v>28.7</v>
      </c>
      <c r="F960" s="23">
        <v>63.6</v>
      </c>
      <c r="G960" s="23">
        <v>52.1</v>
      </c>
      <c r="H960" s="23">
        <v>68.599999999999994</v>
      </c>
      <c r="I960" s="23">
        <v>1.5</v>
      </c>
      <c r="J960" s="23">
        <v>0.7</v>
      </c>
      <c r="K960" s="23">
        <v>1.8</v>
      </c>
      <c r="L960" s="23">
        <v>1.1000000000000001</v>
      </c>
      <c r="M960" s="23">
        <v>0.5</v>
      </c>
      <c r="N960" s="23">
        <v>1.4</v>
      </c>
      <c r="O960" s="23">
        <v>40.799999999999997</v>
      </c>
      <c r="P960" s="23">
        <v>38</v>
      </c>
      <c r="Q960" s="23">
        <v>42.1</v>
      </c>
      <c r="R960" s="23">
        <v>16.3</v>
      </c>
      <c r="S960" s="23">
        <v>19</v>
      </c>
      <c r="T960" s="23">
        <v>15.2</v>
      </c>
      <c r="U960" s="23">
        <v>16.399999999999999</v>
      </c>
      <c r="V960" s="23">
        <v>20.100000000000001</v>
      </c>
      <c r="W960" s="23">
        <v>14.8</v>
      </c>
      <c r="X960" s="23">
        <v>3.5</v>
      </c>
      <c r="Y960" s="23">
        <v>3.1</v>
      </c>
      <c r="Z960" s="23">
        <v>3.6</v>
      </c>
      <c r="AA960" s="23">
        <v>17.100000000000001</v>
      </c>
      <c r="AB960" s="23">
        <v>33.799999999999997</v>
      </c>
      <c r="AC960" s="23">
        <v>9.8000000000000007</v>
      </c>
      <c r="AD960" s="23">
        <v>24</v>
      </c>
      <c r="AE960" s="23">
        <v>12.5</v>
      </c>
      <c r="AF960" s="23">
        <v>29</v>
      </c>
      <c r="AG960" s="23">
        <v>17.600000000000001</v>
      </c>
      <c r="AH960" s="23">
        <v>14.6</v>
      </c>
      <c r="AI960" s="23">
        <v>18.899999999999999</v>
      </c>
      <c r="AJ960" s="23">
        <v>30.5</v>
      </c>
      <c r="AK960" s="23">
        <v>12.9</v>
      </c>
      <c r="AL960" s="23">
        <v>38.1</v>
      </c>
      <c r="AM960" s="23">
        <v>12.4</v>
      </c>
      <c r="AN960" s="23">
        <v>13.1</v>
      </c>
      <c r="AO960" s="23">
        <v>12.2</v>
      </c>
      <c r="AP960" s="23">
        <v>0.9</v>
      </c>
      <c r="AQ960" s="23">
        <v>0.5</v>
      </c>
      <c r="AR960" s="23">
        <v>1</v>
      </c>
      <c r="AS960" s="23">
        <v>91.9</v>
      </c>
      <c r="AT960" s="23">
        <v>89.3</v>
      </c>
      <c r="AU960" s="23">
        <v>92.9</v>
      </c>
    </row>
    <row r="961" spans="1:47" ht="15" x14ac:dyDescent="0.35">
      <c r="A961" s="13" t="s">
        <v>2077</v>
      </c>
      <c r="B961" s="45" t="s">
        <v>898</v>
      </c>
      <c r="C961" s="23">
        <v>5.6</v>
      </c>
      <c r="D961" s="23">
        <v>4.8</v>
      </c>
      <c r="E961" s="23">
        <v>17.899999999999999</v>
      </c>
      <c r="F961" s="23">
        <v>37.299999999999997</v>
      </c>
      <c r="G961" s="23">
        <v>35.200000000000003</v>
      </c>
      <c r="H961" s="23">
        <v>70.599999999999994</v>
      </c>
      <c r="I961" s="23">
        <v>1.9</v>
      </c>
      <c r="J961" s="23">
        <v>1.8</v>
      </c>
      <c r="K961" s="23">
        <v>2.8</v>
      </c>
      <c r="L961" s="23">
        <v>3.3</v>
      </c>
      <c r="M961" s="23">
        <v>3.2</v>
      </c>
      <c r="N961" s="23">
        <v>4.3</v>
      </c>
      <c r="O961" s="23">
        <v>28.4</v>
      </c>
      <c r="P961" s="23">
        <v>28.2</v>
      </c>
      <c r="Q961" s="23">
        <v>30.9</v>
      </c>
      <c r="R961" s="23">
        <v>5.8</v>
      </c>
      <c r="S961" s="23">
        <v>5.8</v>
      </c>
      <c r="T961" s="23">
        <v>5.8</v>
      </c>
      <c r="U961" s="23">
        <v>2.5</v>
      </c>
      <c r="V961" s="23">
        <v>1.4</v>
      </c>
      <c r="W961" s="23">
        <v>21.1</v>
      </c>
      <c r="X961" s="23">
        <v>2.6</v>
      </c>
      <c r="Y961" s="23">
        <v>2.4</v>
      </c>
      <c r="Z961" s="23">
        <v>5.6</v>
      </c>
      <c r="AA961" s="23">
        <v>1.2</v>
      </c>
      <c r="AB961" s="23">
        <v>0.9</v>
      </c>
      <c r="AC961" s="23">
        <v>6.1</v>
      </c>
      <c r="AD961" s="23">
        <v>1.3</v>
      </c>
      <c r="AE961" s="23">
        <v>0.6</v>
      </c>
      <c r="AF961" s="23">
        <v>12.8</v>
      </c>
      <c r="AG961" s="23">
        <v>10.1</v>
      </c>
      <c r="AH961" s="23">
        <v>9.6999999999999993</v>
      </c>
      <c r="AI961" s="23">
        <v>16.3</v>
      </c>
      <c r="AJ961" s="23">
        <v>3.5</v>
      </c>
      <c r="AK961" s="23">
        <v>1.2</v>
      </c>
      <c r="AL961" s="23">
        <v>39.700000000000003</v>
      </c>
      <c r="AM961" s="23">
        <v>19.899999999999999</v>
      </c>
      <c r="AN961" s="23">
        <v>20</v>
      </c>
      <c r="AO961" s="23">
        <v>18.3</v>
      </c>
      <c r="AP961" s="23">
        <v>0.6</v>
      </c>
      <c r="AQ961" s="23">
        <v>0.5</v>
      </c>
      <c r="AR961" s="23">
        <v>2.4</v>
      </c>
      <c r="AS961" s="23">
        <v>78.7</v>
      </c>
      <c r="AT961" s="23">
        <v>78.099999999999994</v>
      </c>
      <c r="AU961" s="23">
        <v>88.3</v>
      </c>
    </row>
    <row r="962" spans="1:47" ht="15" x14ac:dyDescent="0.35">
      <c r="A962" s="13" t="s">
        <v>2078</v>
      </c>
      <c r="B962" s="45" t="s">
        <v>899</v>
      </c>
      <c r="C962" s="23">
        <v>14</v>
      </c>
      <c r="D962" s="23">
        <v>14.9</v>
      </c>
      <c r="E962" s="23">
        <v>13.5</v>
      </c>
      <c r="F962" s="23">
        <v>73.3</v>
      </c>
      <c r="G962" s="23">
        <v>60.6</v>
      </c>
      <c r="H962" s="23">
        <v>82.5</v>
      </c>
      <c r="I962" s="23">
        <v>1.1000000000000001</v>
      </c>
      <c r="J962" s="23">
        <v>0.9</v>
      </c>
      <c r="K962" s="23">
        <v>1.2</v>
      </c>
      <c r="L962" s="23">
        <v>1.8</v>
      </c>
      <c r="M962" s="23">
        <v>1.2</v>
      </c>
      <c r="N962" s="23">
        <v>2.2000000000000002</v>
      </c>
      <c r="O962" s="23">
        <v>37.700000000000003</v>
      </c>
      <c r="P962" s="23">
        <v>47</v>
      </c>
      <c r="Q962" s="23">
        <v>31</v>
      </c>
      <c r="R962" s="23">
        <v>6.6</v>
      </c>
      <c r="S962" s="23">
        <v>8.6</v>
      </c>
      <c r="T962" s="23">
        <v>5.2</v>
      </c>
      <c r="U962" s="23">
        <v>9.5</v>
      </c>
      <c r="V962" s="23">
        <v>0.8</v>
      </c>
      <c r="W962" s="23">
        <v>15.8</v>
      </c>
      <c r="X962" s="23">
        <v>2.4</v>
      </c>
      <c r="Y962" s="23">
        <v>1.2</v>
      </c>
      <c r="Z962" s="23">
        <v>3.2</v>
      </c>
      <c r="AA962" s="23">
        <v>0.4</v>
      </c>
      <c r="AB962" s="23">
        <v>0.6</v>
      </c>
      <c r="AC962" s="23">
        <v>0.3</v>
      </c>
      <c r="AD962" s="23">
        <v>6.7</v>
      </c>
      <c r="AE962" s="23">
        <v>1.7</v>
      </c>
      <c r="AF962" s="23">
        <v>10.4</v>
      </c>
      <c r="AG962" s="23">
        <v>13.1</v>
      </c>
      <c r="AH962" s="23">
        <v>15.5</v>
      </c>
      <c r="AI962" s="23">
        <v>11.5</v>
      </c>
      <c r="AJ962" s="23">
        <v>12.3</v>
      </c>
      <c r="AK962" s="23">
        <v>0.2</v>
      </c>
      <c r="AL962" s="23">
        <v>21</v>
      </c>
      <c r="AM962" s="23">
        <v>9.4</v>
      </c>
      <c r="AN962" s="23">
        <v>10</v>
      </c>
      <c r="AO962" s="23">
        <v>9.1</v>
      </c>
      <c r="AP962" s="23">
        <v>1.4</v>
      </c>
      <c r="AQ962" s="23">
        <v>1.4</v>
      </c>
      <c r="AR962" s="23">
        <v>1.4</v>
      </c>
      <c r="AS962" s="23">
        <v>91.4</v>
      </c>
      <c r="AT962" s="23">
        <v>86.2</v>
      </c>
      <c r="AU962" s="23">
        <v>95.1</v>
      </c>
    </row>
    <row r="963" spans="1:47" ht="15" x14ac:dyDescent="0.35">
      <c r="A963" s="13" t="s">
        <v>2079</v>
      </c>
      <c r="B963" s="45" t="s">
        <v>900</v>
      </c>
      <c r="C963" s="23">
        <v>22.1</v>
      </c>
      <c r="D963" s="23">
        <v>16.100000000000001</v>
      </c>
      <c r="E963" s="23">
        <v>27.6</v>
      </c>
      <c r="F963" s="23">
        <v>73.7</v>
      </c>
      <c r="G963" s="23">
        <v>61.5</v>
      </c>
      <c r="H963" s="23">
        <v>84.9</v>
      </c>
      <c r="I963" s="23">
        <v>1.7</v>
      </c>
      <c r="J963" s="23">
        <v>1.8</v>
      </c>
      <c r="K963" s="23">
        <v>1.6</v>
      </c>
      <c r="L963" s="23">
        <v>3.5</v>
      </c>
      <c r="M963" s="23">
        <v>4.7</v>
      </c>
      <c r="N963" s="23">
        <v>2.2999999999999998</v>
      </c>
      <c r="O963" s="23">
        <v>34.700000000000003</v>
      </c>
      <c r="P963" s="23">
        <v>35.6</v>
      </c>
      <c r="Q963" s="23">
        <v>34</v>
      </c>
      <c r="R963" s="23">
        <v>8.3000000000000007</v>
      </c>
      <c r="S963" s="23">
        <v>11.3</v>
      </c>
      <c r="T963" s="23">
        <v>5.5</v>
      </c>
      <c r="U963" s="23">
        <v>20</v>
      </c>
      <c r="V963" s="23">
        <v>16.8</v>
      </c>
      <c r="W963" s="23">
        <v>22.9</v>
      </c>
      <c r="X963" s="23">
        <v>2.8</v>
      </c>
      <c r="Y963" s="23">
        <v>1.5</v>
      </c>
      <c r="Z963" s="23">
        <v>4</v>
      </c>
      <c r="AA963" s="23">
        <v>2.7</v>
      </c>
      <c r="AB963" s="23">
        <v>0.7</v>
      </c>
      <c r="AC963" s="23">
        <v>4.5</v>
      </c>
      <c r="AD963" s="23">
        <v>8.4</v>
      </c>
      <c r="AE963" s="23">
        <v>1</v>
      </c>
      <c r="AF963" s="23">
        <v>15.3</v>
      </c>
      <c r="AG963" s="23">
        <v>18.100000000000001</v>
      </c>
      <c r="AH963" s="23">
        <v>15</v>
      </c>
      <c r="AI963" s="23">
        <v>20.8</v>
      </c>
      <c r="AJ963" s="23">
        <v>17</v>
      </c>
      <c r="AK963" s="23">
        <v>0.9</v>
      </c>
      <c r="AL963" s="23">
        <v>31.8</v>
      </c>
      <c r="AM963" s="23">
        <v>13.7</v>
      </c>
      <c r="AN963" s="23">
        <v>14.2</v>
      </c>
      <c r="AO963" s="23">
        <v>13.2</v>
      </c>
      <c r="AP963" s="23">
        <v>1.7</v>
      </c>
      <c r="AQ963" s="23">
        <v>0.5</v>
      </c>
      <c r="AR963" s="23">
        <v>2.7</v>
      </c>
      <c r="AS963" s="23">
        <v>83.7</v>
      </c>
      <c r="AT963" s="23">
        <v>78.2</v>
      </c>
      <c r="AU963" s="23">
        <v>88.7</v>
      </c>
    </row>
    <row r="964" spans="1:47" ht="15" x14ac:dyDescent="0.35">
      <c r="A964" s="13" t="s">
        <v>2080</v>
      </c>
      <c r="B964" s="45" t="s">
        <v>901</v>
      </c>
      <c r="C964" s="23">
        <v>17.3</v>
      </c>
      <c r="D964" s="23">
        <v>17</v>
      </c>
      <c r="E964" s="23">
        <v>18.8</v>
      </c>
      <c r="F964" s="23">
        <v>72.7</v>
      </c>
      <c r="G964" s="23">
        <v>70.3</v>
      </c>
      <c r="H964" s="23">
        <v>83.2</v>
      </c>
      <c r="I964" s="23">
        <v>0.9</v>
      </c>
      <c r="J964" s="23">
        <v>1</v>
      </c>
      <c r="K964" s="23">
        <v>0.9</v>
      </c>
      <c r="L964" s="23">
        <v>2.7</v>
      </c>
      <c r="M964" s="23">
        <v>2.2000000000000002</v>
      </c>
      <c r="N964" s="23">
        <v>5.3</v>
      </c>
      <c r="O964" s="23">
        <v>39.799999999999997</v>
      </c>
      <c r="P964" s="23">
        <v>39.5</v>
      </c>
      <c r="Q964" s="23">
        <v>40.9</v>
      </c>
      <c r="R964" s="23">
        <v>16.399999999999999</v>
      </c>
      <c r="S964" s="23">
        <v>17.899999999999999</v>
      </c>
      <c r="T964" s="23">
        <v>10.1</v>
      </c>
      <c r="U964" s="23">
        <v>7</v>
      </c>
      <c r="V964" s="23">
        <v>3.3</v>
      </c>
      <c r="W964" s="23">
        <v>23.2</v>
      </c>
      <c r="X964" s="23">
        <v>3.3</v>
      </c>
      <c r="Y964" s="23">
        <v>2.9</v>
      </c>
      <c r="Z964" s="23">
        <v>5</v>
      </c>
      <c r="AA964" s="23">
        <v>3.2</v>
      </c>
      <c r="AB964" s="23">
        <v>3.4</v>
      </c>
      <c r="AC964" s="23">
        <v>2.6</v>
      </c>
      <c r="AD964" s="23">
        <v>4.8</v>
      </c>
      <c r="AE964" s="23">
        <v>4.8</v>
      </c>
      <c r="AF964" s="23">
        <v>4.5999999999999996</v>
      </c>
      <c r="AG964" s="23">
        <v>15.2</v>
      </c>
      <c r="AH964" s="23">
        <v>14.8</v>
      </c>
      <c r="AI964" s="23">
        <v>16.8</v>
      </c>
      <c r="AJ964" s="23">
        <v>5</v>
      </c>
      <c r="AK964" s="23">
        <v>1.1000000000000001</v>
      </c>
      <c r="AL964" s="23">
        <v>21.7</v>
      </c>
      <c r="AM964" s="23">
        <v>14.5</v>
      </c>
      <c r="AN964" s="23">
        <v>14.6</v>
      </c>
      <c r="AO964" s="23">
        <v>14</v>
      </c>
      <c r="AP964" s="23">
        <v>0.7</v>
      </c>
      <c r="AQ964" s="23">
        <v>0.9</v>
      </c>
      <c r="AR964" s="23">
        <v>0.2</v>
      </c>
      <c r="AS964" s="23">
        <v>76.099999999999994</v>
      </c>
      <c r="AT964" s="23">
        <v>76.599999999999994</v>
      </c>
      <c r="AU964" s="23">
        <v>74</v>
      </c>
    </row>
    <row r="965" spans="1:47" ht="15" x14ac:dyDescent="0.35">
      <c r="A965" s="13" t="s">
        <v>2081</v>
      </c>
      <c r="B965" s="45" t="s">
        <v>902</v>
      </c>
      <c r="C965" s="23">
        <v>19.899999999999999</v>
      </c>
      <c r="D965" s="23">
        <v>11.9</v>
      </c>
      <c r="E965" s="23">
        <v>21.9</v>
      </c>
      <c r="F965" s="23">
        <v>81.599999999999994</v>
      </c>
      <c r="G965" s="23">
        <v>55.4</v>
      </c>
      <c r="H965" s="23">
        <v>88.2</v>
      </c>
      <c r="I965" s="23">
        <v>2</v>
      </c>
      <c r="J965" s="23">
        <v>0.9</v>
      </c>
      <c r="K965" s="23">
        <v>2.2000000000000002</v>
      </c>
      <c r="L965" s="23">
        <v>4.5</v>
      </c>
      <c r="M965" s="23">
        <v>1.9</v>
      </c>
      <c r="N965" s="23">
        <v>5.2</v>
      </c>
      <c r="O965" s="23">
        <v>37</v>
      </c>
      <c r="P965" s="23">
        <v>37.9</v>
      </c>
      <c r="Q965" s="23">
        <v>36.799999999999997</v>
      </c>
      <c r="R965" s="23">
        <v>6.4</v>
      </c>
      <c r="S965" s="23">
        <v>6.7</v>
      </c>
      <c r="T965" s="23">
        <v>6.3</v>
      </c>
      <c r="U965" s="23">
        <v>52.3</v>
      </c>
      <c r="V965" s="23">
        <v>2.6</v>
      </c>
      <c r="W965" s="23">
        <v>64.900000000000006</v>
      </c>
      <c r="X965" s="23">
        <v>6.8</v>
      </c>
      <c r="Y965" s="23">
        <v>1.9</v>
      </c>
      <c r="Z965" s="23">
        <v>8</v>
      </c>
      <c r="AA965" s="23">
        <v>6</v>
      </c>
      <c r="AB965" s="23">
        <v>17.7</v>
      </c>
      <c r="AC965" s="23">
        <v>3.1</v>
      </c>
      <c r="AD965" s="23">
        <v>13.9</v>
      </c>
      <c r="AE965" s="23">
        <v>0.6</v>
      </c>
      <c r="AF965" s="23">
        <v>17.2</v>
      </c>
      <c r="AG965" s="23">
        <v>21.6</v>
      </c>
      <c r="AH965" s="23">
        <v>11.2</v>
      </c>
      <c r="AI965" s="23">
        <v>24.2</v>
      </c>
      <c r="AJ965" s="23">
        <v>38.799999999999997</v>
      </c>
      <c r="AK965" s="23">
        <v>1.3</v>
      </c>
      <c r="AL965" s="23">
        <v>48.3</v>
      </c>
      <c r="AM965" s="23">
        <v>13.9</v>
      </c>
      <c r="AN965" s="23">
        <v>19</v>
      </c>
      <c r="AO965" s="23">
        <v>12.6</v>
      </c>
      <c r="AP965" s="23">
        <v>4.5999999999999996</v>
      </c>
      <c r="AQ965" s="23">
        <v>1.1000000000000001</v>
      </c>
      <c r="AR965" s="23">
        <v>5.4</v>
      </c>
      <c r="AS965" s="23">
        <v>94.2</v>
      </c>
      <c r="AT965" s="23">
        <v>86.4</v>
      </c>
      <c r="AU965" s="23">
        <v>96.2</v>
      </c>
    </row>
    <row r="966" spans="1:47" ht="15" x14ac:dyDescent="0.35">
      <c r="A966" s="13" t="s">
        <v>2082</v>
      </c>
      <c r="B966" s="45" t="s">
        <v>903</v>
      </c>
      <c r="C966" s="23">
        <v>16.100000000000001</v>
      </c>
      <c r="D966" s="23">
        <v>14.5</v>
      </c>
      <c r="E966" s="23">
        <v>20.2</v>
      </c>
      <c r="F966" s="23">
        <v>66.8</v>
      </c>
      <c r="G966" s="23">
        <v>61.5</v>
      </c>
      <c r="H966" s="23">
        <v>80.5</v>
      </c>
      <c r="I966" s="23">
        <v>1.5</v>
      </c>
      <c r="J966" s="23">
        <v>1.4</v>
      </c>
      <c r="K966" s="23">
        <v>1.6</v>
      </c>
      <c r="L966" s="23">
        <v>1.6</v>
      </c>
      <c r="M966" s="23">
        <v>2.1</v>
      </c>
      <c r="N966" s="23">
        <v>0.1</v>
      </c>
      <c r="O966" s="23">
        <v>34.6</v>
      </c>
      <c r="P966" s="23">
        <v>36</v>
      </c>
      <c r="Q966" s="23">
        <v>31.2</v>
      </c>
      <c r="R966" s="23">
        <v>10.3</v>
      </c>
      <c r="S966" s="23">
        <v>11.6</v>
      </c>
      <c r="T966" s="23">
        <v>7</v>
      </c>
      <c r="U966" s="23">
        <v>3.6</v>
      </c>
      <c r="V966" s="23">
        <v>1.6</v>
      </c>
      <c r="W966" s="23">
        <v>8.8000000000000007</v>
      </c>
      <c r="X966" s="23">
        <v>3.8</v>
      </c>
      <c r="Y966" s="23">
        <v>3.9</v>
      </c>
      <c r="Z966" s="23">
        <v>3.4</v>
      </c>
      <c r="AA966" s="23">
        <v>3.3</v>
      </c>
      <c r="AB966" s="23">
        <v>3.8</v>
      </c>
      <c r="AC966" s="23">
        <v>1.8</v>
      </c>
      <c r="AD966" s="23">
        <v>6.8</v>
      </c>
      <c r="AE966" s="23">
        <v>5</v>
      </c>
      <c r="AF966" s="23">
        <v>11.5</v>
      </c>
      <c r="AG966" s="23">
        <v>11.5</v>
      </c>
      <c r="AH966" s="23">
        <v>9.4</v>
      </c>
      <c r="AI966" s="23">
        <v>17.100000000000001</v>
      </c>
      <c r="AJ966" s="23">
        <v>4.7</v>
      </c>
      <c r="AK966" s="23">
        <v>0.4</v>
      </c>
      <c r="AL966" s="23">
        <v>15.7</v>
      </c>
      <c r="AM966" s="23">
        <v>13.7</v>
      </c>
      <c r="AN966" s="23">
        <v>13.9</v>
      </c>
      <c r="AO966" s="23">
        <v>13.1</v>
      </c>
      <c r="AP966" s="23">
        <v>0.7</v>
      </c>
      <c r="AQ966" s="23">
        <v>0.5</v>
      </c>
      <c r="AR966" s="23">
        <v>1.2</v>
      </c>
      <c r="AS966" s="23">
        <v>83.3</v>
      </c>
      <c r="AT966" s="23">
        <v>81.8</v>
      </c>
      <c r="AU966" s="23">
        <v>87</v>
      </c>
    </row>
    <row r="967" spans="1:47" ht="15" x14ac:dyDescent="0.35">
      <c r="A967" s="13" t="s">
        <v>2083</v>
      </c>
      <c r="B967" s="45" t="s">
        <v>904</v>
      </c>
      <c r="C967" s="23">
        <v>21.1</v>
      </c>
      <c r="D967" s="23">
        <v>15.7</v>
      </c>
      <c r="E967" s="23">
        <v>23.2</v>
      </c>
      <c r="F967" s="23">
        <v>81.7</v>
      </c>
      <c r="G967" s="23">
        <v>63.4</v>
      </c>
      <c r="H967" s="23">
        <v>89</v>
      </c>
      <c r="I967" s="23">
        <v>3.4</v>
      </c>
      <c r="J967" s="23">
        <v>1.5</v>
      </c>
      <c r="K967" s="23">
        <v>4.0999999999999996</v>
      </c>
      <c r="L967" s="23">
        <v>6.3</v>
      </c>
      <c r="M967" s="23">
        <v>4.7</v>
      </c>
      <c r="N967" s="23">
        <v>6.9</v>
      </c>
      <c r="O967" s="23">
        <v>45.8</v>
      </c>
      <c r="P967" s="23">
        <v>47.9</v>
      </c>
      <c r="Q967" s="23">
        <v>44.9</v>
      </c>
      <c r="R967" s="23">
        <v>11.8</v>
      </c>
      <c r="S967" s="23">
        <v>19.3</v>
      </c>
      <c r="T967" s="23">
        <v>8.8000000000000007</v>
      </c>
      <c r="U967" s="23">
        <v>33.9</v>
      </c>
      <c r="V967" s="23">
        <v>5.7</v>
      </c>
      <c r="W967" s="23">
        <v>45.1</v>
      </c>
      <c r="X967" s="23">
        <v>8.6999999999999993</v>
      </c>
      <c r="Y967" s="23">
        <v>3.2</v>
      </c>
      <c r="Z967" s="23">
        <v>10.9</v>
      </c>
      <c r="AA967" s="23">
        <v>1.7</v>
      </c>
      <c r="AB967" s="23">
        <v>3.9</v>
      </c>
      <c r="AC967" s="23">
        <v>0.8</v>
      </c>
      <c r="AD967" s="23">
        <v>40.5</v>
      </c>
      <c r="AE967" s="23">
        <v>11.3</v>
      </c>
      <c r="AF967" s="23">
        <v>52.1</v>
      </c>
      <c r="AG967" s="23">
        <v>26.1</v>
      </c>
      <c r="AH967" s="23">
        <v>21.4</v>
      </c>
      <c r="AI967" s="23">
        <v>27.9</v>
      </c>
      <c r="AJ967" s="23">
        <v>58.1</v>
      </c>
      <c r="AK967" s="23">
        <v>20.9</v>
      </c>
      <c r="AL967" s="23">
        <v>72.900000000000006</v>
      </c>
      <c r="AM967" s="23">
        <v>17.100000000000001</v>
      </c>
      <c r="AN967" s="23">
        <v>14</v>
      </c>
      <c r="AO967" s="23">
        <v>18.399999999999999</v>
      </c>
      <c r="AP967" s="23">
        <v>3.3</v>
      </c>
      <c r="AQ967" s="23">
        <v>1</v>
      </c>
      <c r="AR967" s="23">
        <v>4.2</v>
      </c>
      <c r="AS967" s="23">
        <v>94.6</v>
      </c>
      <c r="AT967" s="23">
        <v>88.8</v>
      </c>
      <c r="AU967" s="23">
        <v>97</v>
      </c>
    </row>
    <row r="968" spans="1:47" ht="15" x14ac:dyDescent="0.35">
      <c r="A968" s="13" t="s">
        <v>2084</v>
      </c>
      <c r="B968" s="45" t="s">
        <v>905</v>
      </c>
      <c r="C968" s="23">
        <v>13.9</v>
      </c>
      <c r="D968" s="23">
        <v>10.199999999999999</v>
      </c>
      <c r="E968" s="23">
        <v>18.3</v>
      </c>
      <c r="F968" s="23">
        <v>71.3</v>
      </c>
      <c r="G968" s="23">
        <v>59.8</v>
      </c>
      <c r="H968" s="23">
        <v>85</v>
      </c>
      <c r="I968" s="23">
        <v>2.2999999999999998</v>
      </c>
      <c r="J968" s="23">
        <v>1.7</v>
      </c>
      <c r="K968" s="23">
        <v>3</v>
      </c>
      <c r="L968" s="23">
        <v>3.2</v>
      </c>
      <c r="M968" s="23">
        <v>4.3</v>
      </c>
      <c r="N968" s="23">
        <v>1.9</v>
      </c>
      <c r="O968" s="23">
        <v>29.3</v>
      </c>
      <c r="P968" s="23">
        <v>28.6</v>
      </c>
      <c r="Q968" s="23">
        <v>30.2</v>
      </c>
      <c r="R968" s="23">
        <v>7.7</v>
      </c>
      <c r="S968" s="23">
        <v>10.1</v>
      </c>
      <c r="T968" s="23">
        <v>4.8</v>
      </c>
      <c r="U968" s="23">
        <v>19.600000000000001</v>
      </c>
      <c r="V968" s="23">
        <v>1.2</v>
      </c>
      <c r="W968" s="23">
        <v>41.6</v>
      </c>
      <c r="X968" s="23">
        <v>5</v>
      </c>
      <c r="Y968" s="23">
        <v>3</v>
      </c>
      <c r="Z968" s="23">
        <v>7.4</v>
      </c>
      <c r="AA968" s="23">
        <v>2.1</v>
      </c>
      <c r="AB968" s="23">
        <v>0.9</v>
      </c>
      <c r="AC968" s="23">
        <v>3.6</v>
      </c>
      <c r="AD968" s="23">
        <v>2.5</v>
      </c>
      <c r="AE968" s="23">
        <v>0.5</v>
      </c>
      <c r="AF968" s="23">
        <v>4.9000000000000004</v>
      </c>
      <c r="AG968" s="23">
        <v>15.3</v>
      </c>
      <c r="AH968" s="23">
        <v>14.2</v>
      </c>
      <c r="AI968" s="23">
        <v>16.7</v>
      </c>
      <c r="AJ968" s="23">
        <v>31.7</v>
      </c>
      <c r="AK968" s="23">
        <v>0.9</v>
      </c>
      <c r="AL968" s="23">
        <v>68.400000000000006</v>
      </c>
      <c r="AM968" s="23">
        <v>16.600000000000001</v>
      </c>
      <c r="AN968" s="23">
        <v>17.399999999999999</v>
      </c>
      <c r="AO968" s="23">
        <v>15.6</v>
      </c>
      <c r="AP968" s="23">
        <v>2.9</v>
      </c>
      <c r="AQ968" s="23">
        <v>1.6</v>
      </c>
      <c r="AR968" s="23">
        <v>4.4000000000000004</v>
      </c>
      <c r="AS968" s="23">
        <v>89.9</v>
      </c>
      <c r="AT968" s="23">
        <v>86.2</v>
      </c>
      <c r="AU968" s="23">
        <v>94.4</v>
      </c>
    </row>
    <row r="969" spans="1:47" ht="15" x14ac:dyDescent="0.35">
      <c r="A969" s="13" t="s">
        <v>2085</v>
      </c>
      <c r="B969" s="45" t="s">
        <v>906</v>
      </c>
      <c r="C969" s="23">
        <v>11.1</v>
      </c>
      <c r="D969" s="23">
        <v>9.6</v>
      </c>
      <c r="E969" s="23">
        <v>16.2</v>
      </c>
      <c r="F969" s="23">
        <v>57.9</v>
      </c>
      <c r="G969" s="23">
        <v>53.1</v>
      </c>
      <c r="H969" s="23">
        <v>74.2</v>
      </c>
      <c r="I969" s="23">
        <v>1.3</v>
      </c>
      <c r="J969" s="23">
        <v>1.2</v>
      </c>
      <c r="K969" s="23">
        <v>1.6</v>
      </c>
      <c r="L969" s="23">
        <v>0.8</v>
      </c>
      <c r="M969" s="23">
        <v>0.6</v>
      </c>
      <c r="N969" s="23">
        <v>1.3</v>
      </c>
      <c r="O969" s="23">
        <v>31.7</v>
      </c>
      <c r="P969" s="23">
        <v>30.9</v>
      </c>
      <c r="Q969" s="23">
        <v>34.299999999999997</v>
      </c>
      <c r="R969" s="23">
        <v>10.8</v>
      </c>
      <c r="S969" s="23">
        <v>11.7</v>
      </c>
      <c r="T969" s="23">
        <v>7.7</v>
      </c>
      <c r="U969" s="23">
        <v>2.5</v>
      </c>
      <c r="V969" s="23">
        <v>2.1</v>
      </c>
      <c r="W969" s="23">
        <v>3.7</v>
      </c>
      <c r="X969" s="23">
        <v>4.7</v>
      </c>
      <c r="Y969" s="23">
        <v>2.7</v>
      </c>
      <c r="Z969" s="23">
        <v>11.6</v>
      </c>
      <c r="AA969" s="23">
        <v>2.2000000000000002</v>
      </c>
      <c r="AB969" s="23">
        <v>1.8</v>
      </c>
      <c r="AC969" s="23">
        <v>3.5</v>
      </c>
      <c r="AD969" s="23">
        <v>2.8</v>
      </c>
      <c r="AE969" s="23">
        <v>0.6</v>
      </c>
      <c r="AF969" s="23">
        <v>10.1</v>
      </c>
      <c r="AG969" s="23">
        <v>10.8</v>
      </c>
      <c r="AH969" s="23">
        <v>10.3</v>
      </c>
      <c r="AI969" s="23">
        <v>12.6</v>
      </c>
      <c r="AJ969" s="23">
        <v>4.4000000000000004</v>
      </c>
      <c r="AK969" s="23">
        <v>0.4</v>
      </c>
      <c r="AL969" s="23">
        <v>18.100000000000001</v>
      </c>
      <c r="AM969" s="23">
        <v>15.8</v>
      </c>
      <c r="AN969" s="23">
        <v>16.2</v>
      </c>
      <c r="AO969" s="23">
        <v>14.4</v>
      </c>
      <c r="AP969" s="23">
        <v>1.1000000000000001</v>
      </c>
      <c r="AQ969" s="23">
        <v>1.3</v>
      </c>
      <c r="AR969" s="23">
        <v>0.8</v>
      </c>
      <c r="AS969" s="23">
        <v>84.3</v>
      </c>
      <c r="AT969" s="23">
        <v>85.4</v>
      </c>
      <c r="AU969" s="23">
        <v>80.599999999999994</v>
      </c>
    </row>
    <row r="970" spans="1:47" ht="15" x14ac:dyDescent="0.35">
      <c r="A970" s="13" t="s">
        <v>2086</v>
      </c>
      <c r="B970" s="45" t="s">
        <v>907</v>
      </c>
      <c r="C970" s="23">
        <v>19.2</v>
      </c>
      <c r="D970" s="23">
        <v>13.2</v>
      </c>
      <c r="E970" s="23">
        <v>21.9</v>
      </c>
      <c r="F970" s="23">
        <v>80.8</v>
      </c>
      <c r="G970" s="23">
        <v>61.1</v>
      </c>
      <c r="H970" s="23">
        <v>89.8</v>
      </c>
      <c r="I970" s="23">
        <v>2</v>
      </c>
      <c r="J970" s="23">
        <v>1.5</v>
      </c>
      <c r="K970" s="23">
        <v>2.2999999999999998</v>
      </c>
      <c r="L970" s="23">
        <v>0.5</v>
      </c>
      <c r="M970" s="23">
        <v>1.3</v>
      </c>
      <c r="N970" s="23">
        <v>0.2</v>
      </c>
      <c r="O970" s="23">
        <v>31</v>
      </c>
      <c r="P970" s="23">
        <v>24</v>
      </c>
      <c r="Q970" s="23">
        <v>34.200000000000003</v>
      </c>
      <c r="R970" s="23">
        <v>4.8</v>
      </c>
      <c r="S970" s="23">
        <v>7.8</v>
      </c>
      <c r="T970" s="23">
        <v>3.5</v>
      </c>
      <c r="U970" s="23">
        <v>34.9</v>
      </c>
      <c r="V970" s="23">
        <v>4.8</v>
      </c>
      <c r="W970" s="23">
        <v>48.6</v>
      </c>
      <c r="X970" s="23">
        <v>9.3000000000000007</v>
      </c>
      <c r="Y970" s="23">
        <v>3.6</v>
      </c>
      <c r="Z970" s="23">
        <v>11.8</v>
      </c>
      <c r="AA970" s="23">
        <v>6.5</v>
      </c>
      <c r="AB970" s="23">
        <v>18.899999999999999</v>
      </c>
      <c r="AC970" s="23">
        <v>0.9</v>
      </c>
      <c r="AD970" s="23">
        <v>1.9</v>
      </c>
      <c r="AE970" s="23">
        <v>1</v>
      </c>
      <c r="AF970" s="23">
        <v>2.2999999999999998</v>
      </c>
      <c r="AG970" s="23">
        <v>16.3</v>
      </c>
      <c r="AH970" s="23">
        <v>12.4</v>
      </c>
      <c r="AI970" s="23">
        <v>18</v>
      </c>
      <c r="AJ970" s="23">
        <v>34.1</v>
      </c>
      <c r="AK970" s="23">
        <v>0.8</v>
      </c>
      <c r="AL970" s="23">
        <v>49.3</v>
      </c>
      <c r="AM970" s="23">
        <v>10.7</v>
      </c>
      <c r="AN970" s="23">
        <v>10.9</v>
      </c>
      <c r="AO970" s="23">
        <v>10.6</v>
      </c>
      <c r="AP970" s="23">
        <v>4.7</v>
      </c>
      <c r="AQ970" s="23">
        <v>1.8</v>
      </c>
      <c r="AR970" s="23">
        <v>6</v>
      </c>
      <c r="AS970" s="23">
        <v>92.4</v>
      </c>
      <c r="AT970" s="23">
        <v>86.3</v>
      </c>
      <c r="AU970" s="23">
        <v>95.2</v>
      </c>
    </row>
    <row r="971" spans="1:47" ht="15" x14ac:dyDescent="0.35">
      <c r="A971" s="13" t="s">
        <v>2087</v>
      </c>
      <c r="B971" s="45" t="s">
        <v>908</v>
      </c>
      <c r="C971" s="23">
        <v>16.399999999999999</v>
      </c>
      <c r="D971" s="23">
        <v>14.2</v>
      </c>
      <c r="E971" s="23">
        <v>20</v>
      </c>
      <c r="F971" s="23">
        <v>68.3</v>
      </c>
      <c r="G971" s="23">
        <v>57.1</v>
      </c>
      <c r="H971" s="23">
        <v>87</v>
      </c>
      <c r="I971" s="23">
        <v>2.4</v>
      </c>
      <c r="J971" s="23">
        <v>1.9</v>
      </c>
      <c r="K971" s="23">
        <v>3.3</v>
      </c>
      <c r="L971" s="23">
        <v>2.6</v>
      </c>
      <c r="M971" s="23">
        <v>3.4</v>
      </c>
      <c r="N971" s="23">
        <v>1.2</v>
      </c>
      <c r="O971" s="23">
        <v>36.200000000000003</v>
      </c>
      <c r="P971" s="23">
        <v>38.9</v>
      </c>
      <c r="Q971" s="23">
        <v>31.9</v>
      </c>
      <c r="R971" s="23">
        <v>8.9</v>
      </c>
      <c r="S971" s="23">
        <v>11.5</v>
      </c>
      <c r="T971" s="23">
        <v>4.5999999999999996</v>
      </c>
      <c r="U971" s="23">
        <v>16.2</v>
      </c>
      <c r="V971" s="23">
        <v>6.8</v>
      </c>
      <c r="W971" s="23">
        <v>31.7</v>
      </c>
      <c r="X971" s="23">
        <v>6.4</v>
      </c>
      <c r="Y971" s="23">
        <v>3.6</v>
      </c>
      <c r="Z971" s="23">
        <v>11.2</v>
      </c>
      <c r="AA971" s="23">
        <v>2.2999999999999998</v>
      </c>
      <c r="AB971" s="23">
        <v>2.6</v>
      </c>
      <c r="AC971" s="23">
        <v>1.8</v>
      </c>
      <c r="AD971" s="23">
        <v>19.7</v>
      </c>
      <c r="AE971" s="23">
        <v>6</v>
      </c>
      <c r="AF971" s="23">
        <v>42.6</v>
      </c>
      <c r="AG971" s="23">
        <v>18.399999999999999</v>
      </c>
      <c r="AH971" s="23">
        <v>17.7</v>
      </c>
      <c r="AI971" s="23">
        <v>19.600000000000001</v>
      </c>
      <c r="AJ971" s="23">
        <v>23.4</v>
      </c>
      <c r="AK971" s="23">
        <v>1.3</v>
      </c>
      <c r="AL971" s="23">
        <v>60.1</v>
      </c>
      <c r="AM971" s="23">
        <v>15.3</v>
      </c>
      <c r="AN971" s="23">
        <v>16.100000000000001</v>
      </c>
      <c r="AO971" s="23">
        <v>13.9</v>
      </c>
      <c r="AP971" s="23">
        <v>2.8</v>
      </c>
      <c r="AQ971" s="23">
        <v>1.8</v>
      </c>
      <c r="AR971" s="23">
        <v>4.3</v>
      </c>
      <c r="AS971" s="23">
        <v>90.1</v>
      </c>
      <c r="AT971" s="23">
        <v>87</v>
      </c>
      <c r="AU971" s="23">
        <v>95.3</v>
      </c>
    </row>
    <row r="972" spans="1:47" ht="15" x14ac:dyDescent="0.35">
      <c r="A972" s="13" t="s">
        <v>2088</v>
      </c>
      <c r="B972" s="45" t="s">
        <v>909</v>
      </c>
      <c r="C972" s="23">
        <v>24.9</v>
      </c>
      <c r="D972" s="23">
        <v>14.8</v>
      </c>
      <c r="E972" s="23">
        <v>27.6</v>
      </c>
      <c r="F972" s="23">
        <v>70.400000000000006</v>
      </c>
      <c r="G972" s="23">
        <v>55.8</v>
      </c>
      <c r="H972" s="23">
        <v>74.3</v>
      </c>
      <c r="I972" s="23">
        <v>2.2000000000000002</v>
      </c>
      <c r="J972" s="23">
        <v>1.3</v>
      </c>
      <c r="K972" s="23">
        <v>2.5</v>
      </c>
      <c r="L972" s="23">
        <v>2.2999999999999998</v>
      </c>
      <c r="M972" s="23">
        <v>3.8</v>
      </c>
      <c r="N972" s="23">
        <v>2</v>
      </c>
      <c r="O972" s="23">
        <v>41.8</v>
      </c>
      <c r="P972" s="23">
        <v>50.6</v>
      </c>
      <c r="Q972" s="23">
        <v>39.5</v>
      </c>
      <c r="R972" s="23">
        <v>10.5</v>
      </c>
      <c r="S972" s="23">
        <v>17.399999999999999</v>
      </c>
      <c r="T972" s="23">
        <v>8.6999999999999993</v>
      </c>
      <c r="U972" s="23">
        <v>14.4</v>
      </c>
      <c r="V972" s="23">
        <v>10</v>
      </c>
      <c r="W972" s="23">
        <v>15.6</v>
      </c>
      <c r="X972" s="23">
        <v>3.8</v>
      </c>
      <c r="Y972" s="23">
        <v>1.3</v>
      </c>
      <c r="Z972" s="23">
        <v>4.4000000000000004</v>
      </c>
      <c r="AA972" s="23">
        <v>2.6</v>
      </c>
      <c r="AB972" s="23">
        <v>0.7</v>
      </c>
      <c r="AC972" s="23">
        <v>3.1</v>
      </c>
      <c r="AD972" s="23">
        <v>9.6</v>
      </c>
      <c r="AE972" s="23">
        <v>2.5</v>
      </c>
      <c r="AF972" s="23">
        <v>11.4</v>
      </c>
      <c r="AG972" s="23">
        <v>11.2</v>
      </c>
      <c r="AH972" s="23">
        <v>10.4</v>
      </c>
      <c r="AI972" s="23">
        <v>11.4</v>
      </c>
      <c r="AJ972" s="23">
        <v>14.1</v>
      </c>
      <c r="AK972" s="23">
        <v>4.0999999999999996</v>
      </c>
      <c r="AL972" s="23">
        <v>16.7</v>
      </c>
      <c r="AM972" s="23">
        <v>14.1</v>
      </c>
      <c r="AN972" s="23">
        <v>14.1</v>
      </c>
      <c r="AO972" s="23">
        <v>14.1</v>
      </c>
      <c r="AP972" s="23">
        <v>1</v>
      </c>
      <c r="AQ972" s="23">
        <v>0.4</v>
      </c>
      <c r="AR972" s="23">
        <v>1.1000000000000001</v>
      </c>
      <c r="AS972" s="23">
        <v>85.3</v>
      </c>
      <c r="AT972" s="23">
        <v>84.3</v>
      </c>
      <c r="AU972" s="23">
        <v>85.6</v>
      </c>
    </row>
    <row r="973" spans="1:47" ht="15" x14ac:dyDescent="0.35">
      <c r="A973" s="13" t="s">
        <v>2089</v>
      </c>
      <c r="B973" s="45" t="s">
        <v>910</v>
      </c>
      <c r="C973" s="23">
        <v>23.8</v>
      </c>
      <c r="D973" s="23">
        <v>10.8</v>
      </c>
      <c r="E973" s="23">
        <v>27</v>
      </c>
      <c r="F973" s="23">
        <v>76.599999999999994</v>
      </c>
      <c r="G973" s="23">
        <v>51.3</v>
      </c>
      <c r="H973" s="23">
        <v>82.8</v>
      </c>
      <c r="I973" s="23">
        <v>2.2000000000000002</v>
      </c>
      <c r="J973" s="23">
        <v>2</v>
      </c>
      <c r="K973" s="23">
        <v>2.2000000000000002</v>
      </c>
      <c r="L973" s="23">
        <v>0.7</v>
      </c>
      <c r="M973" s="23">
        <v>1.4</v>
      </c>
      <c r="N973" s="23">
        <v>0.6</v>
      </c>
      <c r="O973" s="23">
        <v>59.3</v>
      </c>
      <c r="P973" s="23">
        <v>51.2</v>
      </c>
      <c r="Q973" s="23">
        <v>61.3</v>
      </c>
      <c r="R973" s="23">
        <v>10.4</v>
      </c>
      <c r="S973" s="23">
        <v>14.9</v>
      </c>
      <c r="T973" s="23">
        <v>9.3000000000000007</v>
      </c>
      <c r="U973" s="23">
        <v>56.6</v>
      </c>
      <c r="V973" s="23">
        <v>12.4</v>
      </c>
      <c r="W973" s="23">
        <v>67.5</v>
      </c>
      <c r="X973" s="23">
        <v>8.6</v>
      </c>
      <c r="Y973" s="23">
        <v>10.3</v>
      </c>
      <c r="Z973" s="23">
        <v>8.1999999999999993</v>
      </c>
      <c r="AA973" s="23">
        <v>12.3</v>
      </c>
      <c r="AB973" s="23">
        <v>4.2</v>
      </c>
      <c r="AC973" s="23">
        <v>14.3</v>
      </c>
      <c r="AD973" s="23">
        <v>37</v>
      </c>
      <c r="AE973" s="23">
        <v>7.3</v>
      </c>
      <c r="AF973" s="23">
        <v>44.3</v>
      </c>
      <c r="AG973" s="23">
        <v>12.3</v>
      </c>
      <c r="AH973" s="23">
        <v>8.1999999999999993</v>
      </c>
      <c r="AI973" s="23">
        <v>13.4</v>
      </c>
      <c r="AJ973" s="23">
        <v>53.2</v>
      </c>
      <c r="AK973" s="23">
        <v>5.8</v>
      </c>
      <c r="AL973" s="23">
        <v>64.8</v>
      </c>
      <c r="AM973" s="23">
        <v>15.4</v>
      </c>
      <c r="AN973" s="23">
        <v>17.600000000000001</v>
      </c>
      <c r="AO973" s="23">
        <v>14.9</v>
      </c>
      <c r="AP973" s="23">
        <v>1.3</v>
      </c>
      <c r="AQ973" s="23">
        <v>0.9</v>
      </c>
      <c r="AR973" s="23">
        <v>1.4</v>
      </c>
      <c r="AS973" s="23">
        <v>95.2</v>
      </c>
      <c r="AT973" s="23">
        <v>90.8</v>
      </c>
      <c r="AU973" s="23">
        <v>96.3</v>
      </c>
    </row>
    <row r="974" spans="1:47" ht="15" x14ac:dyDescent="0.35">
      <c r="A974" s="13" t="s">
        <v>2090</v>
      </c>
      <c r="B974" s="45" t="s">
        <v>911</v>
      </c>
      <c r="C974" s="23">
        <v>18.7</v>
      </c>
      <c r="D974" s="23">
        <v>15.5</v>
      </c>
      <c r="E974" s="23">
        <v>20</v>
      </c>
      <c r="F974" s="23">
        <v>77.3</v>
      </c>
      <c r="G974" s="23">
        <v>62.8</v>
      </c>
      <c r="H974" s="23">
        <v>83.1</v>
      </c>
      <c r="I974" s="23">
        <v>2.2000000000000002</v>
      </c>
      <c r="J974" s="23">
        <v>2.1</v>
      </c>
      <c r="K974" s="23">
        <v>2.2000000000000002</v>
      </c>
      <c r="L974" s="23">
        <v>4.3</v>
      </c>
      <c r="M974" s="23">
        <v>0.7</v>
      </c>
      <c r="N974" s="23">
        <v>5.8</v>
      </c>
      <c r="O974" s="23">
        <v>34</v>
      </c>
      <c r="P974" s="23">
        <v>41</v>
      </c>
      <c r="Q974" s="23">
        <v>31.1</v>
      </c>
      <c r="R974" s="23">
        <v>5.7</v>
      </c>
      <c r="S974" s="23">
        <v>9.1999999999999993</v>
      </c>
      <c r="T974" s="23">
        <v>4.3</v>
      </c>
      <c r="U974" s="23">
        <v>10.5</v>
      </c>
      <c r="V974" s="23">
        <v>3.1</v>
      </c>
      <c r="W974" s="23">
        <v>13.5</v>
      </c>
      <c r="X974" s="23">
        <v>4.4000000000000004</v>
      </c>
      <c r="Y974" s="23">
        <v>5.7</v>
      </c>
      <c r="Z974" s="23">
        <v>3.8</v>
      </c>
      <c r="AA974" s="23">
        <v>1.3</v>
      </c>
      <c r="AB974" s="23">
        <v>1.2</v>
      </c>
      <c r="AC974" s="23">
        <v>1.4</v>
      </c>
      <c r="AD974" s="23">
        <v>18</v>
      </c>
      <c r="AE974" s="23">
        <v>3.2</v>
      </c>
      <c r="AF974" s="23">
        <v>24</v>
      </c>
      <c r="AG974" s="23">
        <v>13.1</v>
      </c>
      <c r="AH974" s="23">
        <v>6</v>
      </c>
      <c r="AI974" s="23">
        <v>15.9</v>
      </c>
      <c r="AJ974" s="23">
        <v>28.9</v>
      </c>
      <c r="AK974" s="23">
        <v>1.9</v>
      </c>
      <c r="AL974" s="23">
        <v>39.9</v>
      </c>
      <c r="AM974" s="23">
        <v>13.7</v>
      </c>
      <c r="AN974" s="23">
        <v>13.1</v>
      </c>
      <c r="AO974" s="23">
        <v>13.9</v>
      </c>
      <c r="AP974" s="23">
        <v>1.4</v>
      </c>
      <c r="AQ974" s="23">
        <v>0.6</v>
      </c>
      <c r="AR974" s="23">
        <v>1.7</v>
      </c>
      <c r="AS974" s="23">
        <v>90.1</v>
      </c>
      <c r="AT974" s="23">
        <v>83.1</v>
      </c>
      <c r="AU974" s="23">
        <v>92.9</v>
      </c>
    </row>
    <row r="975" spans="1:47" ht="15" x14ac:dyDescent="0.35">
      <c r="A975" s="13" t="s">
        <v>2091</v>
      </c>
      <c r="B975" s="45" t="s">
        <v>912</v>
      </c>
      <c r="C975" s="23">
        <v>12.9</v>
      </c>
      <c r="D975" s="23">
        <v>12.3</v>
      </c>
      <c r="E975" s="23">
        <v>13.3</v>
      </c>
      <c r="F975" s="23">
        <v>72.400000000000006</v>
      </c>
      <c r="G975" s="23">
        <v>59.9</v>
      </c>
      <c r="H975" s="23">
        <v>81</v>
      </c>
      <c r="I975" s="23">
        <v>1.5</v>
      </c>
      <c r="J975" s="23">
        <v>1.3</v>
      </c>
      <c r="K975" s="23">
        <v>1.7</v>
      </c>
      <c r="L975" s="23">
        <v>0.5</v>
      </c>
      <c r="M975" s="23">
        <v>0.9</v>
      </c>
      <c r="N975" s="23">
        <v>0.3</v>
      </c>
      <c r="O975" s="23">
        <v>36.799999999999997</v>
      </c>
      <c r="P975" s="23">
        <v>36.200000000000003</v>
      </c>
      <c r="Q975" s="23">
        <v>37.1</v>
      </c>
      <c r="R975" s="23">
        <v>7.4</v>
      </c>
      <c r="S975" s="23">
        <v>11</v>
      </c>
      <c r="T975" s="23">
        <v>5</v>
      </c>
      <c r="U975" s="23">
        <v>15.4</v>
      </c>
      <c r="V975" s="23">
        <v>3.8</v>
      </c>
      <c r="W975" s="23">
        <v>23.3</v>
      </c>
      <c r="X975" s="23">
        <v>4.5</v>
      </c>
      <c r="Y975" s="23">
        <v>4.5</v>
      </c>
      <c r="Z975" s="23">
        <v>4.4000000000000004</v>
      </c>
      <c r="AA975" s="23">
        <v>0.4</v>
      </c>
      <c r="AB975" s="23">
        <v>0.4</v>
      </c>
      <c r="AC975" s="23">
        <v>0.5</v>
      </c>
      <c r="AD975" s="23">
        <v>22.4</v>
      </c>
      <c r="AE975" s="23">
        <v>3.9</v>
      </c>
      <c r="AF975" s="23">
        <v>35</v>
      </c>
      <c r="AG975" s="23">
        <v>11.6</v>
      </c>
      <c r="AH975" s="23">
        <v>11.9</v>
      </c>
      <c r="AI975" s="23">
        <v>11.3</v>
      </c>
      <c r="AJ975" s="23">
        <v>20.6</v>
      </c>
      <c r="AK975" s="23">
        <v>1.1000000000000001</v>
      </c>
      <c r="AL975" s="23">
        <v>33.9</v>
      </c>
      <c r="AM975" s="23">
        <v>11.3</v>
      </c>
      <c r="AN975" s="23">
        <v>13.2</v>
      </c>
      <c r="AO975" s="23">
        <v>10</v>
      </c>
      <c r="AP975" s="23">
        <v>0.9</v>
      </c>
      <c r="AQ975" s="23">
        <v>1.1000000000000001</v>
      </c>
      <c r="AR975" s="23">
        <v>0.8</v>
      </c>
      <c r="AS975" s="23">
        <v>91.3</v>
      </c>
      <c r="AT975" s="23">
        <v>87.2</v>
      </c>
      <c r="AU975" s="23">
        <v>94.2</v>
      </c>
    </row>
    <row r="976" spans="1:47" ht="15" x14ac:dyDescent="0.35">
      <c r="A976" s="13" t="s">
        <v>2092</v>
      </c>
      <c r="B976" s="45" t="s">
        <v>913</v>
      </c>
      <c r="C976" s="23">
        <v>10.6</v>
      </c>
      <c r="D976" s="23">
        <v>9</v>
      </c>
      <c r="E976" s="23">
        <v>15.1</v>
      </c>
      <c r="F976" s="23">
        <v>49.9</v>
      </c>
      <c r="G976" s="23">
        <v>44.1</v>
      </c>
      <c r="H976" s="23">
        <v>66.3</v>
      </c>
      <c r="I976" s="23">
        <v>1.5</v>
      </c>
      <c r="J976" s="23">
        <v>1.4</v>
      </c>
      <c r="K976" s="23">
        <v>1.7</v>
      </c>
      <c r="L976" s="23">
        <v>0.8</v>
      </c>
      <c r="M976" s="23">
        <v>0.8</v>
      </c>
      <c r="N976" s="23">
        <v>0.6</v>
      </c>
      <c r="O976" s="23">
        <v>34.9</v>
      </c>
      <c r="P976" s="23">
        <v>33.4</v>
      </c>
      <c r="Q976" s="23">
        <v>39</v>
      </c>
      <c r="R976" s="23">
        <v>8.6</v>
      </c>
      <c r="S976" s="23">
        <v>9.1999999999999993</v>
      </c>
      <c r="T976" s="23">
        <v>6.6</v>
      </c>
      <c r="U976" s="23">
        <v>1.5</v>
      </c>
      <c r="V976" s="23">
        <v>1.5</v>
      </c>
      <c r="W976" s="23">
        <v>1.6</v>
      </c>
      <c r="X976" s="23">
        <v>4.4000000000000004</v>
      </c>
      <c r="Y976" s="23">
        <v>4.4000000000000004</v>
      </c>
      <c r="Z976" s="23">
        <v>4.5999999999999996</v>
      </c>
      <c r="AA976" s="23">
        <v>1</v>
      </c>
      <c r="AB976" s="23">
        <v>1</v>
      </c>
      <c r="AC976" s="23">
        <v>1.1000000000000001</v>
      </c>
      <c r="AD976" s="23">
        <v>1.5</v>
      </c>
      <c r="AE976" s="23">
        <v>1.6</v>
      </c>
      <c r="AF976" s="23">
        <v>1.4</v>
      </c>
      <c r="AG976" s="23">
        <v>10.7</v>
      </c>
      <c r="AH976" s="23">
        <v>10.7</v>
      </c>
      <c r="AI976" s="23">
        <v>10.4</v>
      </c>
      <c r="AJ976" s="23">
        <v>3.6</v>
      </c>
      <c r="AK976" s="23">
        <v>0.7</v>
      </c>
      <c r="AL976" s="23">
        <v>12</v>
      </c>
      <c r="AM976" s="23">
        <v>16.100000000000001</v>
      </c>
      <c r="AN976" s="23">
        <v>16.8</v>
      </c>
      <c r="AO976" s="23">
        <v>14.4</v>
      </c>
      <c r="AP976" s="23">
        <v>0.9</v>
      </c>
      <c r="AQ976" s="23">
        <v>0.8</v>
      </c>
      <c r="AR976" s="23">
        <v>1</v>
      </c>
      <c r="AS976" s="23">
        <v>86</v>
      </c>
      <c r="AT976" s="23">
        <v>85</v>
      </c>
      <c r="AU976" s="23">
        <v>89</v>
      </c>
    </row>
    <row r="977" spans="1:47" ht="15" x14ac:dyDescent="0.35">
      <c r="A977" s="13" t="s">
        <v>2093</v>
      </c>
      <c r="B977" s="45" t="s">
        <v>914</v>
      </c>
      <c r="C977" s="23">
        <v>21</v>
      </c>
      <c r="D977" s="23">
        <v>13.6</v>
      </c>
      <c r="E977" s="23">
        <v>23.5</v>
      </c>
      <c r="F977" s="23">
        <v>77.400000000000006</v>
      </c>
      <c r="G977" s="23">
        <v>54</v>
      </c>
      <c r="H977" s="23">
        <v>85.4</v>
      </c>
      <c r="I977" s="23">
        <v>2</v>
      </c>
      <c r="J977" s="23">
        <v>1.9</v>
      </c>
      <c r="K977" s="23">
        <v>2</v>
      </c>
      <c r="L977" s="23">
        <v>7</v>
      </c>
      <c r="M977" s="23">
        <v>5.8</v>
      </c>
      <c r="N977" s="23">
        <v>7.4</v>
      </c>
      <c r="O977" s="23">
        <v>29.7</v>
      </c>
      <c r="P977" s="23">
        <v>31.9</v>
      </c>
      <c r="Q977" s="23">
        <v>28.9</v>
      </c>
      <c r="R977" s="23">
        <v>4.4000000000000004</v>
      </c>
      <c r="S977" s="23">
        <v>7.8</v>
      </c>
      <c r="T977" s="23">
        <v>3.2</v>
      </c>
      <c r="U977" s="23">
        <v>15.6</v>
      </c>
      <c r="V977" s="23">
        <v>8.8000000000000007</v>
      </c>
      <c r="W977" s="23">
        <v>17.899999999999999</v>
      </c>
      <c r="X977" s="23">
        <v>4</v>
      </c>
      <c r="Y977" s="23">
        <v>0.7</v>
      </c>
      <c r="Z977" s="23">
        <v>5.2</v>
      </c>
      <c r="AA977" s="23">
        <v>3.4</v>
      </c>
      <c r="AB977" s="23">
        <v>4.9000000000000004</v>
      </c>
      <c r="AC977" s="23">
        <v>2.8</v>
      </c>
      <c r="AD977" s="23">
        <v>11</v>
      </c>
      <c r="AE977" s="23">
        <v>3</v>
      </c>
      <c r="AF977" s="23">
        <v>13.8</v>
      </c>
      <c r="AG977" s="23">
        <v>14.7</v>
      </c>
      <c r="AH977" s="23">
        <v>9.3000000000000007</v>
      </c>
      <c r="AI977" s="23">
        <v>16.5</v>
      </c>
      <c r="AJ977" s="23">
        <v>16.8</v>
      </c>
      <c r="AK977" s="23">
        <v>0.5</v>
      </c>
      <c r="AL977" s="23">
        <v>22.4</v>
      </c>
      <c r="AM977" s="23">
        <v>14.5</v>
      </c>
      <c r="AN977" s="23">
        <v>19.600000000000001</v>
      </c>
      <c r="AO977" s="23">
        <v>12.7</v>
      </c>
      <c r="AP977" s="23">
        <v>2.8</v>
      </c>
      <c r="AQ977" s="23">
        <v>0.9</v>
      </c>
      <c r="AR977" s="23">
        <v>3.5</v>
      </c>
      <c r="AS977" s="23">
        <v>92.3</v>
      </c>
      <c r="AT977" s="23">
        <v>85.4</v>
      </c>
      <c r="AU977" s="23">
        <v>94.6</v>
      </c>
    </row>
    <row r="978" spans="1:47" ht="15" x14ac:dyDescent="0.35">
      <c r="A978" s="13" t="s">
        <v>2094</v>
      </c>
      <c r="B978" s="45" t="s">
        <v>915</v>
      </c>
      <c r="C978" s="23">
        <v>8.9</v>
      </c>
      <c r="D978" s="23">
        <v>7.3</v>
      </c>
      <c r="E978" s="23">
        <v>20.8</v>
      </c>
      <c r="F978" s="23">
        <v>48.5</v>
      </c>
      <c r="G978" s="23">
        <v>45.5</v>
      </c>
      <c r="H978" s="23">
        <v>72</v>
      </c>
      <c r="I978" s="23">
        <v>1.9</v>
      </c>
      <c r="J978" s="23">
        <v>1.9</v>
      </c>
      <c r="K978" s="23">
        <v>1.3</v>
      </c>
      <c r="L978" s="23">
        <v>0.5</v>
      </c>
      <c r="M978" s="23">
        <v>0.4</v>
      </c>
      <c r="N978" s="23">
        <v>1</v>
      </c>
      <c r="O978" s="23">
        <v>29.7</v>
      </c>
      <c r="P978" s="23">
        <v>29.4</v>
      </c>
      <c r="Q978" s="23">
        <v>32.299999999999997</v>
      </c>
      <c r="R978" s="23">
        <v>10.8</v>
      </c>
      <c r="S978" s="23">
        <v>11.3</v>
      </c>
      <c r="T978" s="23">
        <v>7.2</v>
      </c>
      <c r="U978" s="23">
        <v>2.4</v>
      </c>
      <c r="V978" s="23">
        <v>1.7</v>
      </c>
      <c r="W978" s="23">
        <v>7.5</v>
      </c>
      <c r="X978" s="23">
        <v>2.9</v>
      </c>
      <c r="Y978" s="23">
        <v>2.9</v>
      </c>
      <c r="Z978" s="23">
        <v>2.1</v>
      </c>
      <c r="AA978" s="23">
        <v>1.4</v>
      </c>
      <c r="AB978" s="23">
        <v>1.4</v>
      </c>
      <c r="AC978" s="23">
        <v>1.2</v>
      </c>
      <c r="AD978" s="23">
        <v>1.7</v>
      </c>
      <c r="AE978" s="23">
        <v>1.5</v>
      </c>
      <c r="AF978" s="23">
        <v>3.2</v>
      </c>
      <c r="AG978" s="23">
        <v>10.8</v>
      </c>
      <c r="AH978" s="23">
        <v>10.7</v>
      </c>
      <c r="AI978" s="23">
        <v>11.5</v>
      </c>
      <c r="AJ978" s="23">
        <v>1.4</v>
      </c>
      <c r="AK978" s="23">
        <v>0.6</v>
      </c>
      <c r="AL978" s="23">
        <v>7.7</v>
      </c>
      <c r="AM978" s="23">
        <v>18.100000000000001</v>
      </c>
      <c r="AN978" s="23">
        <v>18.600000000000001</v>
      </c>
      <c r="AO978" s="23">
        <v>13.6</v>
      </c>
      <c r="AP978" s="23">
        <v>0.7</v>
      </c>
      <c r="AQ978" s="23">
        <v>0.7</v>
      </c>
      <c r="AR978" s="23">
        <v>1</v>
      </c>
      <c r="AS978" s="23">
        <v>82</v>
      </c>
      <c r="AT978" s="23">
        <v>81.599999999999994</v>
      </c>
      <c r="AU978" s="23">
        <v>85</v>
      </c>
    </row>
    <row r="979" spans="1:47" ht="15" x14ac:dyDescent="0.35">
      <c r="A979" s="13" t="s">
        <v>2095</v>
      </c>
      <c r="B979" s="45" t="s">
        <v>916</v>
      </c>
      <c r="C979" s="23">
        <v>15.1</v>
      </c>
      <c r="D979" s="23">
        <v>10.1</v>
      </c>
      <c r="E979" s="23">
        <v>20.5</v>
      </c>
      <c r="F979" s="23">
        <v>71.2</v>
      </c>
      <c r="G979" s="23">
        <v>57.3</v>
      </c>
      <c r="H979" s="23">
        <v>86.4</v>
      </c>
      <c r="I979" s="23">
        <v>1.4</v>
      </c>
      <c r="J979" s="23">
        <v>1.1000000000000001</v>
      </c>
      <c r="K979" s="23">
        <v>1.8</v>
      </c>
      <c r="L979" s="23">
        <v>1.6</v>
      </c>
      <c r="M979" s="23">
        <v>2.6</v>
      </c>
      <c r="N979" s="23">
        <v>0.5</v>
      </c>
      <c r="O979" s="23">
        <v>29.3</v>
      </c>
      <c r="P979" s="23">
        <v>29.3</v>
      </c>
      <c r="Q979" s="23">
        <v>29.2</v>
      </c>
      <c r="R979" s="23">
        <v>5</v>
      </c>
      <c r="S979" s="23">
        <v>7.6</v>
      </c>
      <c r="T979" s="23">
        <v>2.1</v>
      </c>
      <c r="U979" s="23">
        <v>9.1999999999999993</v>
      </c>
      <c r="V979" s="23">
        <v>1.2</v>
      </c>
      <c r="W979" s="23">
        <v>18</v>
      </c>
      <c r="X979" s="23">
        <v>5.4</v>
      </c>
      <c r="Y979" s="23">
        <v>3.7</v>
      </c>
      <c r="Z979" s="23">
        <v>7.3</v>
      </c>
      <c r="AA979" s="23">
        <v>4.5</v>
      </c>
      <c r="AB979" s="23">
        <v>6.2</v>
      </c>
      <c r="AC979" s="23">
        <v>2.7</v>
      </c>
      <c r="AD979" s="23">
        <v>1.8</v>
      </c>
      <c r="AE979" s="23">
        <v>1</v>
      </c>
      <c r="AF979" s="23">
        <v>2.6</v>
      </c>
      <c r="AG979" s="23">
        <v>15.8</v>
      </c>
      <c r="AH979" s="23">
        <v>14.7</v>
      </c>
      <c r="AI979" s="23">
        <v>17.100000000000001</v>
      </c>
      <c r="AJ979" s="23">
        <v>27.5</v>
      </c>
      <c r="AK979" s="23">
        <v>2.2000000000000002</v>
      </c>
      <c r="AL979" s="23">
        <v>55</v>
      </c>
      <c r="AM979" s="23">
        <v>12.8</v>
      </c>
      <c r="AN979" s="23">
        <v>14.3</v>
      </c>
      <c r="AO979" s="23">
        <v>11.1</v>
      </c>
      <c r="AP979" s="23">
        <v>2.8</v>
      </c>
      <c r="AQ979" s="23">
        <v>1.9</v>
      </c>
      <c r="AR979" s="23">
        <v>3.6</v>
      </c>
      <c r="AS979" s="23">
        <v>90.5</v>
      </c>
      <c r="AT979" s="23">
        <v>86.8</v>
      </c>
      <c r="AU979" s="23">
        <v>94.6</v>
      </c>
    </row>
    <row r="980" spans="1:47" ht="15" x14ac:dyDescent="0.35">
      <c r="A980" s="13" t="s">
        <v>2096</v>
      </c>
      <c r="B980" s="45" t="s">
        <v>917</v>
      </c>
      <c r="C980" s="23">
        <v>15.7</v>
      </c>
      <c r="D980" s="23">
        <v>10.4</v>
      </c>
      <c r="E980" s="23">
        <v>21.5</v>
      </c>
      <c r="F980" s="23">
        <v>65.099999999999994</v>
      </c>
      <c r="G980" s="23">
        <v>51.1</v>
      </c>
      <c r="H980" s="23">
        <v>80.3</v>
      </c>
      <c r="I980" s="23">
        <v>1.5</v>
      </c>
      <c r="J980" s="23">
        <v>1.4</v>
      </c>
      <c r="K980" s="23">
        <v>1.7</v>
      </c>
      <c r="L980" s="23">
        <v>2.2999999999999998</v>
      </c>
      <c r="M980" s="23">
        <v>1.2</v>
      </c>
      <c r="N980" s="23">
        <v>3.6</v>
      </c>
      <c r="O980" s="23">
        <v>41.8</v>
      </c>
      <c r="P980" s="23">
        <v>41.2</v>
      </c>
      <c r="Q980" s="23">
        <v>42.5</v>
      </c>
      <c r="R980" s="23">
        <v>12.7</v>
      </c>
      <c r="S980" s="23">
        <v>17.100000000000001</v>
      </c>
      <c r="T980" s="23">
        <v>7.9</v>
      </c>
      <c r="U980" s="23">
        <v>13.5</v>
      </c>
      <c r="V980" s="23">
        <v>8.5</v>
      </c>
      <c r="W980" s="23">
        <v>18.8</v>
      </c>
      <c r="X980" s="23">
        <v>3.5</v>
      </c>
      <c r="Y980" s="23">
        <v>3.5</v>
      </c>
      <c r="Z980" s="23">
        <v>3.4</v>
      </c>
      <c r="AA980" s="23">
        <v>1.9</v>
      </c>
      <c r="AB980" s="23">
        <v>2.2000000000000002</v>
      </c>
      <c r="AC980" s="23">
        <v>1.6</v>
      </c>
      <c r="AD980" s="23">
        <v>5.8</v>
      </c>
      <c r="AE980" s="23">
        <v>2.5</v>
      </c>
      <c r="AF980" s="23">
        <v>9.4</v>
      </c>
      <c r="AG980" s="23">
        <v>10</v>
      </c>
      <c r="AH980" s="23">
        <v>9.6</v>
      </c>
      <c r="AI980" s="23">
        <v>10.3</v>
      </c>
      <c r="AJ980" s="23">
        <v>14.7</v>
      </c>
      <c r="AK980" s="23">
        <v>4</v>
      </c>
      <c r="AL980" s="23">
        <v>26.3</v>
      </c>
      <c r="AM980" s="23">
        <v>13.6</v>
      </c>
      <c r="AN980" s="23">
        <v>15.2</v>
      </c>
      <c r="AO980" s="23">
        <v>11.9</v>
      </c>
      <c r="AP980" s="23">
        <v>0.7</v>
      </c>
      <c r="AQ980" s="23">
        <v>0.6</v>
      </c>
      <c r="AR980" s="23">
        <v>0.9</v>
      </c>
      <c r="AS980" s="23">
        <v>88.1</v>
      </c>
      <c r="AT980" s="23">
        <v>85.6</v>
      </c>
      <c r="AU980" s="23">
        <v>90.9</v>
      </c>
    </row>
    <row r="981" spans="1:47" ht="15" x14ac:dyDescent="0.35">
      <c r="A981" s="13" t="s">
        <v>2097</v>
      </c>
      <c r="B981" s="45" t="s">
        <v>918</v>
      </c>
      <c r="C981" s="23">
        <v>17.399999999999999</v>
      </c>
      <c r="D981" s="23">
        <v>10.9</v>
      </c>
      <c r="E981" s="23">
        <v>20.9</v>
      </c>
      <c r="F981" s="23">
        <v>78.400000000000006</v>
      </c>
      <c r="G981" s="23">
        <v>60.1</v>
      </c>
      <c r="H981" s="23">
        <v>88.1</v>
      </c>
      <c r="I981" s="23">
        <v>1.4</v>
      </c>
      <c r="J981" s="23">
        <v>0.4</v>
      </c>
      <c r="K981" s="23">
        <v>1.9</v>
      </c>
      <c r="L981" s="23">
        <v>0.3</v>
      </c>
      <c r="M981" s="23">
        <v>0.7</v>
      </c>
      <c r="N981" s="23">
        <v>0.1</v>
      </c>
      <c r="O981" s="23">
        <v>57.2</v>
      </c>
      <c r="P981" s="23">
        <v>31.8</v>
      </c>
      <c r="Q981" s="23">
        <v>70.7</v>
      </c>
      <c r="R981" s="23">
        <v>3.2</v>
      </c>
      <c r="S981" s="23">
        <v>4.4000000000000004</v>
      </c>
      <c r="T981" s="23">
        <v>2.6</v>
      </c>
      <c r="U981" s="23">
        <v>28</v>
      </c>
      <c r="V981" s="23">
        <v>2</v>
      </c>
      <c r="W981" s="23">
        <v>41.8</v>
      </c>
      <c r="X981" s="23">
        <v>4.9000000000000004</v>
      </c>
      <c r="Y981" s="23">
        <v>1.6</v>
      </c>
      <c r="Z981" s="23">
        <v>6.6</v>
      </c>
      <c r="AA981" s="23">
        <v>8.1999999999999993</v>
      </c>
      <c r="AB981" s="23">
        <v>18.3</v>
      </c>
      <c r="AC981" s="23">
        <v>2.8</v>
      </c>
      <c r="AD981" s="23">
        <v>0.3</v>
      </c>
      <c r="AE981" s="23">
        <v>0.1</v>
      </c>
      <c r="AF981" s="23">
        <v>0.4</v>
      </c>
      <c r="AG981" s="23">
        <v>16.5</v>
      </c>
      <c r="AH981" s="23">
        <v>9.5</v>
      </c>
      <c r="AI981" s="23">
        <v>20.2</v>
      </c>
      <c r="AJ981" s="23">
        <v>45</v>
      </c>
      <c r="AK981" s="23">
        <v>0.8</v>
      </c>
      <c r="AL981" s="23">
        <v>68.400000000000006</v>
      </c>
      <c r="AM981" s="23">
        <v>12.3</v>
      </c>
      <c r="AN981" s="23">
        <v>12.6</v>
      </c>
      <c r="AO981" s="23">
        <v>12.2</v>
      </c>
      <c r="AP981" s="23">
        <v>1.2</v>
      </c>
      <c r="AQ981" s="23">
        <v>0.9</v>
      </c>
      <c r="AR981" s="23">
        <v>1.3</v>
      </c>
      <c r="AS981" s="23">
        <v>92.6</v>
      </c>
      <c r="AT981" s="23">
        <v>85.2</v>
      </c>
      <c r="AU981" s="23">
        <v>96.6</v>
      </c>
    </row>
    <row r="982" spans="1:47" ht="15" x14ac:dyDescent="0.35">
      <c r="A982" s="13" t="s">
        <v>2098</v>
      </c>
      <c r="B982" s="45" t="s">
        <v>919</v>
      </c>
      <c r="C982" s="23">
        <v>12.4</v>
      </c>
      <c r="D982" s="23">
        <v>12.2</v>
      </c>
      <c r="E982" s="23">
        <v>17.7</v>
      </c>
      <c r="F982" s="23">
        <v>54.8</v>
      </c>
      <c r="G982" s="23">
        <v>54.2</v>
      </c>
      <c r="H982" s="23">
        <v>73.099999999999994</v>
      </c>
      <c r="I982" s="23">
        <v>2.2999999999999998</v>
      </c>
      <c r="J982" s="23">
        <v>2.2999999999999998</v>
      </c>
      <c r="K982" s="23">
        <v>2.6</v>
      </c>
      <c r="L982" s="23">
        <v>3.4</v>
      </c>
      <c r="M982" s="23">
        <v>3.3</v>
      </c>
      <c r="N982" s="23">
        <v>6.3</v>
      </c>
      <c r="O982" s="23">
        <v>34.200000000000003</v>
      </c>
      <c r="P982" s="23">
        <v>34.299999999999997</v>
      </c>
      <c r="Q982" s="23">
        <v>32.799999999999997</v>
      </c>
      <c r="R982" s="23">
        <v>10.7</v>
      </c>
      <c r="S982" s="23">
        <v>10.9</v>
      </c>
      <c r="T982" s="23">
        <v>6.3</v>
      </c>
      <c r="U982" s="23">
        <v>7</v>
      </c>
      <c r="V982" s="23">
        <v>6.4</v>
      </c>
      <c r="W982" s="23">
        <v>24.7</v>
      </c>
      <c r="X982" s="23">
        <v>3.4</v>
      </c>
      <c r="Y982" s="23">
        <v>3.4</v>
      </c>
      <c r="Z982" s="23">
        <v>3</v>
      </c>
      <c r="AA982" s="23">
        <v>2.6</v>
      </c>
      <c r="AB982" s="23">
        <v>2.5</v>
      </c>
      <c r="AC982" s="23">
        <v>3.7</v>
      </c>
      <c r="AD982" s="23">
        <v>2.6</v>
      </c>
      <c r="AE982" s="23">
        <v>2.5</v>
      </c>
      <c r="AF982" s="23">
        <v>6.6</v>
      </c>
      <c r="AG982" s="23">
        <v>12.4</v>
      </c>
      <c r="AH982" s="23">
        <v>12.4</v>
      </c>
      <c r="AI982" s="23">
        <v>12.9</v>
      </c>
      <c r="AJ982" s="23">
        <v>3.4</v>
      </c>
      <c r="AK982" s="23">
        <v>2.4</v>
      </c>
      <c r="AL982" s="23">
        <v>30.3</v>
      </c>
      <c r="AM982" s="23">
        <v>17.8</v>
      </c>
      <c r="AN982" s="23">
        <v>17.7</v>
      </c>
      <c r="AO982" s="23">
        <v>20.7</v>
      </c>
      <c r="AP982" s="23">
        <v>0.5</v>
      </c>
      <c r="AQ982" s="23">
        <v>0.5</v>
      </c>
      <c r="AR982" s="23">
        <v>1.5</v>
      </c>
      <c r="AS982" s="23">
        <v>81.8</v>
      </c>
      <c r="AT982" s="23">
        <v>81.900000000000006</v>
      </c>
      <c r="AU982" s="23">
        <v>78.599999999999994</v>
      </c>
    </row>
    <row r="983" spans="1:47" ht="15" x14ac:dyDescent="0.35">
      <c r="A983" s="13" t="s">
        <v>2099</v>
      </c>
      <c r="B983" s="45" t="s">
        <v>920</v>
      </c>
      <c r="C983" s="23">
        <v>14.6</v>
      </c>
      <c r="D983" s="23">
        <v>11.3</v>
      </c>
      <c r="E983" s="23">
        <v>16.3</v>
      </c>
      <c r="F983" s="23">
        <v>70.400000000000006</v>
      </c>
      <c r="G983" s="23">
        <v>51.7</v>
      </c>
      <c r="H983" s="23">
        <v>79.7</v>
      </c>
      <c r="I983" s="23">
        <v>1.5</v>
      </c>
      <c r="J983" s="23">
        <v>1.4</v>
      </c>
      <c r="K983" s="23">
        <v>1.5</v>
      </c>
      <c r="L983" s="23">
        <v>3.1</v>
      </c>
      <c r="M983" s="23">
        <v>4.7</v>
      </c>
      <c r="N983" s="23">
        <v>2.2999999999999998</v>
      </c>
      <c r="O983" s="23">
        <v>32.799999999999997</v>
      </c>
      <c r="P983" s="23">
        <v>35.9</v>
      </c>
      <c r="Q983" s="23">
        <v>31.3</v>
      </c>
      <c r="R983" s="23">
        <v>6.3</v>
      </c>
      <c r="S983" s="23">
        <v>9.6</v>
      </c>
      <c r="T983" s="23">
        <v>4.5999999999999996</v>
      </c>
      <c r="U983" s="23">
        <v>14.6</v>
      </c>
      <c r="V983" s="23">
        <v>6.6</v>
      </c>
      <c r="W983" s="23">
        <v>18.600000000000001</v>
      </c>
      <c r="X983" s="23">
        <v>2.6</v>
      </c>
      <c r="Y983" s="23">
        <v>1.4</v>
      </c>
      <c r="Z983" s="23">
        <v>3.2</v>
      </c>
      <c r="AA983" s="23">
        <v>2.7</v>
      </c>
      <c r="AB983" s="23">
        <v>2.1</v>
      </c>
      <c r="AC983" s="23">
        <v>3</v>
      </c>
      <c r="AD983" s="23">
        <v>9</v>
      </c>
      <c r="AE983" s="23">
        <v>1.7</v>
      </c>
      <c r="AF983" s="23">
        <v>12.7</v>
      </c>
      <c r="AG983" s="23">
        <v>12.4</v>
      </c>
      <c r="AH983" s="23">
        <v>11.6</v>
      </c>
      <c r="AI983" s="23">
        <v>12.8</v>
      </c>
      <c r="AJ983" s="23">
        <v>28.1</v>
      </c>
      <c r="AK983" s="23">
        <v>1.4</v>
      </c>
      <c r="AL983" s="23">
        <v>41.6</v>
      </c>
      <c r="AM983" s="23">
        <v>15.7</v>
      </c>
      <c r="AN983" s="23">
        <v>18.600000000000001</v>
      </c>
      <c r="AO983" s="23">
        <v>14.2</v>
      </c>
      <c r="AP983" s="23">
        <v>1.1000000000000001</v>
      </c>
      <c r="AQ983" s="23">
        <v>0.8</v>
      </c>
      <c r="AR983" s="23">
        <v>1.2</v>
      </c>
      <c r="AS983" s="23">
        <v>88.5</v>
      </c>
      <c r="AT983" s="23">
        <v>85</v>
      </c>
      <c r="AU983" s="23">
        <v>90.2</v>
      </c>
    </row>
    <row r="984" spans="1:47" ht="15" x14ac:dyDescent="0.35">
      <c r="A984" s="13" t="s">
        <v>2100</v>
      </c>
      <c r="B984" s="45" t="s">
        <v>921</v>
      </c>
      <c r="C984" s="23">
        <v>16</v>
      </c>
      <c r="D984" s="23">
        <v>14</v>
      </c>
      <c r="E984" s="23">
        <v>23.5</v>
      </c>
      <c r="F984" s="23">
        <v>63.4</v>
      </c>
      <c r="G984" s="23">
        <v>59</v>
      </c>
      <c r="H984" s="23">
        <v>80</v>
      </c>
      <c r="I984" s="23">
        <v>1.6</v>
      </c>
      <c r="J984" s="23">
        <v>1.6</v>
      </c>
      <c r="K984" s="23">
        <v>1.5</v>
      </c>
      <c r="L984" s="23">
        <v>2.5</v>
      </c>
      <c r="M984" s="23">
        <v>2.2000000000000002</v>
      </c>
      <c r="N984" s="23">
        <v>3.4</v>
      </c>
      <c r="O984" s="23">
        <v>35.799999999999997</v>
      </c>
      <c r="P984" s="23">
        <v>36.200000000000003</v>
      </c>
      <c r="Q984" s="23">
        <v>34.200000000000003</v>
      </c>
      <c r="R984" s="23">
        <v>9.8000000000000007</v>
      </c>
      <c r="S984" s="23">
        <v>11.3</v>
      </c>
      <c r="T984" s="23">
        <v>4.0999999999999996</v>
      </c>
      <c r="U984" s="23">
        <v>3</v>
      </c>
      <c r="V984" s="23">
        <v>1.1000000000000001</v>
      </c>
      <c r="W984" s="23">
        <v>10</v>
      </c>
      <c r="X984" s="23">
        <v>3.3</v>
      </c>
      <c r="Y984" s="23">
        <v>3.3</v>
      </c>
      <c r="Z984" s="23">
        <v>3.1</v>
      </c>
      <c r="AA984" s="23">
        <v>4.4000000000000004</v>
      </c>
      <c r="AB984" s="23">
        <v>4</v>
      </c>
      <c r="AC984" s="23">
        <v>5.8</v>
      </c>
      <c r="AD984" s="23">
        <v>4.8</v>
      </c>
      <c r="AE984" s="23">
        <v>3.3</v>
      </c>
      <c r="AF984" s="23">
        <v>10.5</v>
      </c>
      <c r="AG984" s="23">
        <v>12.4</v>
      </c>
      <c r="AH984" s="23">
        <v>11.8</v>
      </c>
      <c r="AI984" s="23">
        <v>14.8</v>
      </c>
      <c r="AJ984" s="23">
        <v>5.8</v>
      </c>
      <c r="AK984" s="23">
        <v>0.4</v>
      </c>
      <c r="AL984" s="23">
        <v>26.3</v>
      </c>
      <c r="AM984" s="23">
        <v>15.2</v>
      </c>
      <c r="AN984" s="23">
        <v>15.2</v>
      </c>
      <c r="AO984" s="23">
        <v>15.2</v>
      </c>
      <c r="AP984" s="23">
        <v>0.9</v>
      </c>
      <c r="AQ984" s="23">
        <v>0.7</v>
      </c>
      <c r="AR984" s="23">
        <v>1.6</v>
      </c>
      <c r="AS984" s="23">
        <v>84.3</v>
      </c>
      <c r="AT984" s="23">
        <v>83.4</v>
      </c>
      <c r="AU984" s="23">
        <v>87.8</v>
      </c>
    </row>
    <row r="985" spans="1:47" ht="15" x14ac:dyDescent="0.35">
      <c r="A985" s="13" t="s">
        <v>2101</v>
      </c>
      <c r="B985" s="45" t="s">
        <v>922</v>
      </c>
      <c r="C985" s="23">
        <v>15.3</v>
      </c>
      <c r="D985" s="23">
        <v>11.5</v>
      </c>
      <c r="E985" s="23">
        <v>23.3</v>
      </c>
      <c r="F985" s="23">
        <v>63.7</v>
      </c>
      <c r="G985" s="23">
        <v>53.4</v>
      </c>
      <c r="H985" s="23">
        <v>85.4</v>
      </c>
      <c r="I985" s="23">
        <v>1.9</v>
      </c>
      <c r="J985" s="23">
        <v>1.7</v>
      </c>
      <c r="K985" s="23">
        <v>2.2999999999999998</v>
      </c>
      <c r="L985" s="23">
        <v>8.1999999999999993</v>
      </c>
      <c r="M985" s="23">
        <v>6.9</v>
      </c>
      <c r="N985" s="23">
        <v>10.9</v>
      </c>
      <c r="O985" s="23">
        <v>30.8</v>
      </c>
      <c r="P985" s="23">
        <v>31</v>
      </c>
      <c r="Q985" s="23">
        <v>30.3</v>
      </c>
      <c r="R985" s="23">
        <v>4.5</v>
      </c>
      <c r="S985" s="23">
        <v>5.3</v>
      </c>
      <c r="T985" s="23">
        <v>2.9</v>
      </c>
      <c r="U985" s="23">
        <v>17.100000000000001</v>
      </c>
      <c r="V985" s="23">
        <v>3.1</v>
      </c>
      <c r="W985" s="23">
        <v>46.7</v>
      </c>
      <c r="X985" s="23">
        <v>4.9000000000000004</v>
      </c>
      <c r="Y985" s="23">
        <v>3</v>
      </c>
      <c r="Z985" s="23">
        <v>8.8000000000000007</v>
      </c>
      <c r="AA985" s="23">
        <v>4.8</v>
      </c>
      <c r="AB985" s="23">
        <v>5</v>
      </c>
      <c r="AC985" s="23">
        <v>4.3</v>
      </c>
      <c r="AD985" s="23">
        <v>3.2</v>
      </c>
      <c r="AE985" s="23">
        <v>1.9</v>
      </c>
      <c r="AF985" s="23">
        <v>5.9</v>
      </c>
      <c r="AG985" s="23">
        <v>13.7</v>
      </c>
      <c r="AH985" s="23">
        <v>11</v>
      </c>
      <c r="AI985" s="23">
        <v>19.5</v>
      </c>
      <c r="AJ985" s="23">
        <v>20.8</v>
      </c>
      <c r="AK985" s="23">
        <v>2</v>
      </c>
      <c r="AL985" s="23">
        <v>60.8</v>
      </c>
      <c r="AM985" s="23">
        <v>15.3</v>
      </c>
      <c r="AN985" s="23">
        <v>15.5</v>
      </c>
      <c r="AO985" s="23">
        <v>15</v>
      </c>
      <c r="AP985" s="23">
        <v>1.6</v>
      </c>
      <c r="AQ985" s="23">
        <v>1</v>
      </c>
      <c r="AR985" s="23">
        <v>2.9</v>
      </c>
      <c r="AS985" s="23">
        <v>88.3</v>
      </c>
      <c r="AT985" s="23">
        <v>85</v>
      </c>
      <c r="AU985" s="23">
        <v>95.4</v>
      </c>
    </row>
    <row r="986" spans="1:47" ht="15" x14ac:dyDescent="0.35">
      <c r="A986" s="13" t="s">
        <v>2102</v>
      </c>
      <c r="B986" s="45" t="s">
        <v>923</v>
      </c>
      <c r="C986" s="23">
        <v>11.6</v>
      </c>
      <c r="D986" s="23">
        <v>8.3000000000000007</v>
      </c>
      <c r="E986" s="23">
        <v>25.2</v>
      </c>
      <c r="F986" s="23">
        <v>58</v>
      </c>
      <c r="G986" s="23">
        <v>51.2</v>
      </c>
      <c r="H986" s="23">
        <v>86.2</v>
      </c>
      <c r="I986" s="23">
        <v>1.7</v>
      </c>
      <c r="J986" s="23">
        <v>1.5</v>
      </c>
      <c r="K986" s="23">
        <v>2.4</v>
      </c>
      <c r="L986" s="23">
        <v>3.8</v>
      </c>
      <c r="M986" s="23">
        <v>4</v>
      </c>
      <c r="N986" s="23">
        <v>3.4</v>
      </c>
      <c r="O986" s="23">
        <v>32.1</v>
      </c>
      <c r="P986" s="23">
        <v>31.6</v>
      </c>
      <c r="Q986" s="23">
        <v>34.5</v>
      </c>
      <c r="R986" s="23">
        <v>7.9</v>
      </c>
      <c r="S986" s="23">
        <v>8.4</v>
      </c>
      <c r="T986" s="23">
        <v>5.7</v>
      </c>
      <c r="U986" s="23">
        <v>7</v>
      </c>
      <c r="V986" s="23">
        <v>5</v>
      </c>
      <c r="W986" s="23">
        <v>15.3</v>
      </c>
      <c r="X986" s="23">
        <v>3.3</v>
      </c>
      <c r="Y986" s="23">
        <v>2.6</v>
      </c>
      <c r="Z986" s="23">
        <v>6.2</v>
      </c>
      <c r="AA986" s="23">
        <v>2.1</v>
      </c>
      <c r="AB986" s="23">
        <v>1.8</v>
      </c>
      <c r="AC986" s="23">
        <v>3.2</v>
      </c>
      <c r="AD986" s="23">
        <v>3.2</v>
      </c>
      <c r="AE986" s="23">
        <v>1.2</v>
      </c>
      <c r="AF986" s="23">
        <v>11.9</v>
      </c>
      <c r="AG986" s="23">
        <v>17.399999999999999</v>
      </c>
      <c r="AH986" s="23">
        <v>15.9</v>
      </c>
      <c r="AI986" s="23">
        <v>23.5</v>
      </c>
      <c r="AJ986" s="23">
        <v>12.5</v>
      </c>
      <c r="AK986" s="23">
        <v>3.6</v>
      </c>
      <c r="AL986" s="23">
        <v>49.5</v>
      </c>
      <c r="AM986" s="23">
        <v>14.5</v>
      </c>
      <c r="AN986" s="23">
        <v>15.1</v>
      </c>
      <c r="AO986" s="23">
        <v>12.4</v>
      </c>
      <c r="AP986" s="23">
        <v>1.4</v>
      </c>
      <c r="AQ986" s="23">
        <v>1</v>
      </c>
      <c r="AR986" s="23">
        <v>3.1</v>
      </c>
      <c r="AS986" s="23">
        <v>85.1</v>
      </c>
      <c r="AT986" s="23">
        <v>83.3</v>
      </c>
      <c r="AU986" s="23">
        <v>92.7</v>
      </c>
    </row>
    <row r="987" spans="1:47" ht="15" x14ac:dyDescent="0.35">
      <c r="A987" s="13" t="s">
        <v>2103</v>
      </c>
      <c r="B987" s="45" t="s">
        <v>924</v>
      </c>
      <c r="C987" s="23">
        <v>6.1</v>
      </c>
      <c r="D987" s="23">
        <v>4.7</v>
      </c>
      <c r="E987" s="23">
        <v>12.6</v>
      </c>
      <c r="F987" s="23">
        <v>44.5</v>
      </c>
      <c r="G987" s="23">
        <v>40.5</v>
      </c>
      <c r="H987" s="23">
        <v>62.6</v>
      </c>
      <c r="I987" s="23">
        <v>2.4</v>
      </c>
      <c r="J987" s="23">
        <v>2.5</v>
      </c>
      <c r="K987" s="23">
        <v>2.2000000000000002</v>
      </c>
      <c r="L987" s="23">
        <v>1</v>
      </c>
      <c r="M987" s="23">
        <v>0.9</v>
      </c>
      <c r="N987" s="23">
        <v>1.1000000000000001</v>
      </c>
      <c r="O987" s="23">
        <v>31.9</v>
      </c>
      <c r="P987" s="23">
        <v>29.4</v>
      </c>
      <c r="Q987" s="23">
        <v>43.2</v>
      </c>
      <c r="R987" s="23">
        <v>7.8</v>
      </c>
      <c r="S987" s="23">
        <v>8.6</v>
      </c>
      <c r="T987" s="23">
        <v>4.4000000000000004</v>
      </c>
      <c r="U987" s="23">
        <v>5</v>
      </c>
      <c r="V987" s="23">
        <v>4.7</v>
      </c>
      <c r="W987" s="23">
        <v>6.2</v>
      </c>
      <c r="X987" s="23">
        <v>4.5</v>
      </c>
      <c r="Y987" s="23">
        <v>4.3</v>
      </c>
      <c r="Z987" s="23">
        <v>5.5</v>
      </c>
      <c r="AA987" s="23">
        <v>3.1</v>
      </c>
      <c r="AB987" s="23">
        <v>2.9</v>
      </c>
      <c r="AC987" s="23">
        <v>4.4000000000000004</v>
      </c>
      <c r="AD987" s="23">
        <v>2.8</v>
      </c>
      <c r="AE987" s="23">
        <v>2.2999999999999998</v>
      </c>
      <c r="AF987" s="23">
        <v>5.5</v>
      </c>
      <c r="AG987" s="23">
        <v>12.9</v>
      </c>
      <c r="AH987" s="23">
        <v>12.7</v>
      </c>
      <c r="AI987" s="23">
        <v>13.8</v>
      </c>
      <c r="AJ987" s="23">
        <v>5.4</v>
      </c>
      <c r="AK987" s="23">
        <v>1.2</v>
      </c>
      <c r="AL987" s="23">
        <v>24.3</v>
      </c>
      <c r="AM987" s="23">
        <v>21.6</v>
      </c>
      <c r="AN987" s="23">
        <v>22.1</v>
      </c>
      <c r="AO987" s="23">
        <v>19.600000000000001</v>
      </c>
      <c r="AP987" s="23">
        <v>0.8</v>
      </c>
      <c r="AQ987" s="23">
        <v>0.7</v>
      </c>
      <c r="AR987" s="23">
        <v>0.8</v>
      </c>
      <c r="AS987" s="23">
        <v>84.2</v>
      </c>
      <c r="AT987" s="23">
        <v>84</v>
      </c>
      <c r="AU987" s="23">
        <v>84.9</v>
      </c>
    </row>
    <row r="988" spans="1:47" ht="15" x14ac:dyDescent="0.35">
      <c r="A988" s="13" t="s">
        <v>2104</v>
      </c>
      <c r="B988" s="45" t="s">
        <v>925</v>
      </c>
      <c r="C988" s="23">
        <v>18.5</v>
      </c>
      <c r="D988" s="23">
        <v>16.2</v>
      </c>
      <c r="E988" s="23">
        <v>21.2</v>
      </c>
      <c r="F988" s="23">
        <v>78.099999999999994</v>
      </c>
      <c r="G988" s="23">
        <v>69.400000000000006</v>
      </c>
      <c r="H988" s="23">
        <v>88.1</v>
      </c>
      <c r="I988" s="23">
        <v>1.4</v>
      </c>
      <c r="J988" s="23">
        <v>0.8</v>
      </c>
      <c r="K988" s="23">
        <v>2.1</v>
      </c>
      <c r="L988" s="23">
        <v>1.5</v>
      </c>
      <c r="M988" s="23">
        <v>1</v>
      </c>
      <c r="N988" s="23">
        <v>2.1</v>
      </c>
      <c r="O988" s="23">
        <v>36.9</v>
      </c>
      <c r="P988" s="23">
        <v>38</v>
      </c>
      <c r="Q988" s="23">
        <v>35.6</v>
      </c>
      <c r="R988" s="23">
        <v>7.9</v>
      </c>
      <c r="S988" s="23">
        <v>11.5</v>
      </c>
      <c r="T988" s="23">
        <v>3.7</v>
      </c>
      <c r="U988" s="23">
        <v>32.4</v>
      </c>
      <c r="V988" s="23">
        <v>2.7</v>
      </c>
      <c r="W988" s="23">
        <v>66.900000000000006</v>
      </c>
      <c r="X988" s="23">
        <v>5.4</v>
      </c>
      <c r="Y988" s="23">
        <v>3</v>
      </c>
      <c r="Z988" s="23">
        <v>8.1999999999999993</v>
      </c>
      <c r="AA988" s="23">
        <v>12.6</v>
      </c>
      <c r="AB988" s="23">
        <v>22.9</v>
      </c>
      <c r="AC988" s="23">
        <v>0.6</v>
      </c>
      <c r="AD988" s="23">
        <v>1</v>
      </c>
      <c r="AE988" s="23">
        <v>0.7</v>
      </c>
      <c r="AF988" s="23">
        <v>1.4</v>
      </c>
      <c r="AG988" s="23">
        <v>20.7</v>
      </c>
      <c r="AH988" s="23">
        <v>17.600000000000001</v>
      </c>
      <c r="AI988" s="23">
        <v>24.3</v>
      </c>
      <c r="AJ988" s="23">
        <v>38.700000000000003</v>
      </c>
      <c r="AK988" s="23">
        <v>1.3</v>
      </c>
      <c r="AL988" s="23">
        <v>82.1</v>
      </c>
      <c r="AM988" s="23">
        <v>13.7</v>
      </c>
      <c r="AN988" s="23">
        <v>13.2</v>
      </c>
      <c r="AO988" s="23">
        <v>14.2</v>
      </c>
      <c r="AP988" s="23">
        <v>3.7</v>
      </c>
      <c r="AQ988" s="23">
        <v>2</v>
      </c>
      <c r="AR988" s="23">
        <v>5.6</v>
      </c>
      <c r="AS988" s="23">
        <v>93.3</v>
      </c>
      <c r="AT988" s="23">
        <v>91.1</v>
      </c>
      <c r="AU988" s="23">
        <v>95.7</v>
      </c>
    </row>
    <row r="989" spans="1:47" ht="15" x14ac:dyDescent="0.35">
      <c r="A989" s="13" t="s">
        <v>2105</v>
      </c>
      <c r="B989" s="45" t="s">
        <v>926</v>
      </c>
      <c r="C989" s="23">
        <v>19.399999999999999</v>
      </c>
      <c r="D989" s="23">
        <v>15.5</v>
      </c>
      <c r="E989" s="23">
        <v>24</v>
      </c>
      <c r="F989" s="23">
        <v>70.2</v>
      </c>
      <c r="G989" s="23">
        <v>60.3</v>
      </c>
      <c r="H989" s="23">
        <v>81.599999999999994</v>
      </c>
      <c r="I989" s="23">
        <v>1.6</v>
      </c>
      <c r="J989" s="23">
        <v>1.7</v>
      </c>
      <c r="K989" s="23">
        <v>1.4</v>
      </c>
      <c r="L989" s="23">
        <v>3.9</v>
      </c>
      <c r="M989" s="23">
        <v>1.4</v>
      </c>
      <c r="N989" s="23">
        <v>6.7</v>
      </c>
      <c r="O989" s="23">
        <v>45</v>
      </c>
      <c r="P989" s="23">
        <v>38.6</v>
      </c>
      <c r="Q989" s="23">
        <v>52.4</v>
      </c>
      <c r="R989" s="23">
        <v>12.9</v>
      </c>
      <c r="S989" s="23">
        <v>18.600000000000001</v>
      </c>
      <c r="T989" s="23">
        <v>6.3</v>
      </c>
      <c r="U989" s="23">
        <v>19.899999999999999</v>
      </c>
      <c r="V989" s="23">
        <v>6.7</v>
      </c>
      <c r="W989" s="23">
        <v>35.1</v>
      </c>
      <c r="X989" s="23">
        <v>3.3</v>
      </c>
      <c r="Y989" s="23">
        <v>2.8</v>
      </c>
      <c r="Z989" s="23">
        <v>3.9</v>
      </c>
      <c r="AA989" s="23">
        <v>1.9</v>
      </c>
      <c r="AB989" s="23">
        <v>2.2000000000000002</v>
      </c>
      <c r="AC989" s="23">
        <v>1.5</v>
      </c>
      <c r="AD989" s="23">
        <v>19.399999999999999</v>
      </c>
      <c r="AE989" s="23">
        <v>8.6</v>
      </c>
      <c r="AF989" s="23">
        <v>31.9</v>
      </c>
      <c r="AG989" s="23">
        <v>13.7</v>
      </c>
      <c r="AH989" s="23">
        <v>12</v>
      </c>
      <c r="AI989" s="23">
        <v>15.7</v>
      </c>
      <c r="AJ989" s="23">
        <v>5.9</v>
      </c>
      <c r="AK989" s="23">
        <v>1.4</v>
      </c>
      <c r="AL989" s="23">
        <v>11.1</v>
      </c>
      <c r="AM989" s="23">
        <v>17.600000000000001</v>
      </c>
      <c r="AN989" s="23">
        <v>20.2</v>
      </c>
      <c r="AO989" s="23">
        <v>14.6</v>
      </c>
      <c r="AP989" s="23">
        <v>0.7</v>
      </c>
      <c r="AQ989" s="23">
        <v>0.5</v>
      </c>
      <c r="AR989" s="23">
        <v>1</v>
      </c>
      <c r="AS989" s="23">
        <v>92.9</v>
      </c>
      <c r="AT989" s="23">
        <v>90.2</v>
      </c>
      <c r="AU989" s="23">
        <v>96</v>
      </c>
    </row>
    <row r="990" spans="1:47" ht="15" x14ac:dyDescent="0.35">
      <c r="A990" s="13" t="s">
        <v>2106</v>
      </c>
      <c r="B990" s="45" t="s">
        <v>927</v>
      </c>
      <c r="C990" s="23">
        <v>18.8</v>
      </c>
      <c r="D990" s="23">
        <v>12.2</v>
      </c>
      <c r="E990" s="23">
        <v>21</v>
      </c>
      <c r="F990" s="23">
        <v>72</v>
      </c>
      <c r="G990" s="23">
        <v>49.8</v>
      </c>
      <c r="H990" s="23">
        <v>79.099999999999994</v>
      </c>
      <c r="I990" s="23">
        <v>2.2999999999999998</v>
      </c>
      <c r="J990" s="23">
        <v>1.7</v>
      </c>
      <c r="K990" s="23">
        <v>2.5</v>
      </c>
      <c r="L990" s="23">
        <v>5</v>
      </c>
      <c r="M990" s="23">
        <v>3.2</v>
      </c>
      <c r="N990" s="23">
        <v>5.6</v>
      </c>
      <c r="O990" s="23">
        <v>46.3</v>
      </c>
      <c r="P990" s="23">
        <v>40.200000000000003</v>
      </c>
      <c r="Q990" s="23">
        <v>48.3</v>
      </c>
      <c r="R990" s="23">
        <v>13.3</v>
      </c>
      <c r="S990" s="23">
        <v>20.3</v>
      </c>
      <c r="T990" s="23">
        <v>11.1</v>
      </c>
      <c r="U990" s="23">
        <v>20.5</v>
      </c>
      <c r="V990" s="23">
        <v>2.2000000000000002</v>
      </c>
      <c r="W990" s="23">
        <v>26.4</v>
      </c>
      <c r="X990" s="23">
        <v>5.3</v>
      </c>
      <c r="Y990" s="23">
        <v>3.1</v>
      </c>
      <c r="Z990" s="23">
        <v>6</v>
      </c>
      <c r="AA990" s="23">
        <v>1.1000000000000001</v>
      </c>
      <c r="AB990" s="23">
        <v>1.4</v>
      </c>
      <c r="AC990" s="23">
        <v>0.9</v>
      </c>
      <c r="AD990" s="23">
        <v>36.700000000000003</v>
      </c>
      <c r="AE990" s="23">
        <v>6.3</v>
      </c>
      <c r="AF990" s="23">
        <v>46.4</v>
      </c>
      <c r="AG990" s="23">
        <v>18.2</v>
      </c>
      <c r="AH990" s="23">
        <v>15</v>
      </c>
      <c r="AI990" s="23">
        <v>19.2</v>
      </c>
      <c r="AJ990" s="23">
        <v>29.6</v>
      </c>
      <c r="AK990" s="23">
        <v>1.3</v>
      </c>
      <c r="AL990" s="23">
        <v>38.700000000000003</v>
      </c>
      <c r="AM990" s="23">
        <v>15.3</v>
      </c>
      <c r="AN990" s="23">
        <v>17.100000000000001</v>
      </c>
      <c r="AO990" s="23">
        <v>14.7</v>
      </c>
      <c r="AP990" s="23">
        <v>2.2000000000000002</v>
      </c>
      <c r="AQ990" s="23">
        <v>1</v>
      </c>
      <c r="AR990" s="23">
        <v>2.6</v>
      </c>
      <c r="AS990" s="23">
        <v>91.7</v>
      </c>
      <c r="AT990" s="23">
        <v>86.6</v>
      </c>
      <c r="AU990" s="23">
        <v>93.3</v>
      </c>
    </row>
    <row r="991" spans="1:47" ht="15" x14ac:dyDescent="0.35">
      <c r="A991" s="13" t="s">
        <v>2107</v>
      </c>
      <c r="B991" s="45" t="s">
        <v>928</v>
      </c>
      <c r="C991" s="23">
        <v>17.3</v>
      </c>
      <c r="D991" s="23">
        <v>12.1</v>
      </c>
      <c r="E991" s="23">
        <v>20.100000000000001</v>
      </c>
      <c r="F991" s="23">
        <v>77.900000000000006</v>
      </c>
      <c r="G991" s="23">
        <v>62.1</v>
      </c>
      <c r="H991" s="23">
        <v>86.4</v>
      </c>
      <c r="I991" s="23">
        <v>2.1</v>
      </c>
      <c r="J991" s="23">
        <v>2.2000000000000002</v>
      </c>
      <c r="K991" s="23">
        <v>2.1</v>
      </c>
      <c r="L991" s="23">
        <v>3.4</v>
      </c>
      <c r="M991" s="23">
        <v>3.4</v>
      </c>
      <c r="N991" s="23">
        <v>3.4</v>
      </c>
      <c r="O991" s="23">
        <v>39.799999999999997</v>
      </c>
      <c r="P991" s="23">
        <v>36.1</v>
      </c>
      <c r="Q991" s="23">
        <v>41.7</v>
      </c>
      <c r="R991" s="23">
        <v>6.7</v>
      </c>
      <c r="S991" s="23">
        <v>10.7</v>
      </c>
      <c r="T991" s="23">
        <v>4.5999999999999996</v>
      </c>
      <c r="U991" s="23">
        <v>13.9</v>
      </c>
      <c r="V991" s="23">
        <v>12.3</v>
      </c>
      <c r="W991" s="23">
        <v>14.7</v>
      </c>
      <c r="X991" s="23">
        <v>5</v>
      </c>
      <c r="Y991" s="23">
        <v>3.2</v>
      </c>
      <c r="Z991" s="23">
        <v>6</v>
      </c>
      <c r="AA991" s="23">
        <v>6.1</v>
      </c>
      <c r="AB991" s="23">
        <v>11.5</v>
      </c>
      <c r="AC991" s="23">
        <v>3.2</v>
      </c>
      <c r="AD991" s="23">
        <v>4.5999999999999996</v>
      </c>
      <c r="AE991" s="23">
        <v>1.3</v>
      </c>
      <c r="AF991" s="23">
        <v>6.4</v>
      </c>
      <c r="AG991" s="23">
        <v>20.6</v>
      </c>
      <c r="AH991" s="23">
        <v>18.7</v>
      </c>
      <c r="AI991" s="23">
        <v>21.6</v>
      </c>
      <c r="AJ991" s="23">
        <v>28.4</v>
      </c>
      <c r="AK991" s="23">
        <v>1.2</v>
      </c>
      <c r="AL991" s="23">
        <v>42.9</v>
      </c>
      <c r="AM991" s="23">
        <v>13.1</v>
      </c>
      <c r="AN991" s="23">
        <v>15.2</v>
      </c>
      <c r="AO991" s="23">
        <v>12</v>
      </c>
      <c r="AP991" s="23">
        <v>2.5</v>
      </c>
      <c r="AQ991" s="23">
        <v>2.1</v>
      </c>
      <c r="AR991" s="23">
        <v>2.7</v>
      </c>
      <c r="AS991" s="23">
        <v>93.4</v>
      </c>
      <c r="AT991" s="23">
        <v>89.7</v>
      </c>
      <c r="AU991" s="23">
        <v>95.3</v>
      </c>
    </row>
    <row r="992" spans="1:47" ht="15" x14ac:dyDescent="0.35">
      <c r="A992" s="13" t="s">
        <v>2108</v>
      </c>
      <c r="B992" s="45" t="s">
        <v>929</v>
      </c>
      <c r="C992" s="23">
        <v>17.2</v>
      </c>
      <c r="D992" s="23">
        <v>12.8</v>
      </c>
      <c r="E992" s="23">
        <v>19.7</v>
      </c>
      <c r="F992" s="23">
        <v>69.400000000000006</v>
      </c>
      <c r="G992" s="23">
        <v>62.4</v>
      </c>
      <c r="H992" s="23">
        <v>73.5</v>
      </c>
      <c r="I992" s="23">
        <v>1.3</v>
      </c>
      <c r="J992" s="23">
        <v>1.2</v>
      </c>
      <c r="K992" s="23">
        <v>1.3</v>
      </c>
      <c r="L992" s="23">
        <v>5.2</v>
      </c>
      <c r="M992" s="23">
        <v>7.9</v>
      </c>
      <c r="N992" s="23">
        <v>3.6</v>
      </c>
      <c r="O992" s="23">
        <v>34.200000000000003</v>
      </c>
      <c r="P992" s="23">
        <v>34.5</v>
      </c>
      <c r="Q992" s="23">
        <v>34</v>
      </c>
      <c r="R992" s="23">
        <v>7.8</v>
      </c>
      <c r="S992" s="23">
        <v>10.7</v>
      </c>
      <c r="T992" s="23">
        <v>6.1</v>
      </c>
      <c r="U992" s="23">
        <v>6.9</v>
      </c>
      <c r="V992" s="23">
        <v>9.1</v>
      </c>
      <c r="W992" s="23">
        <v>5.6</v>
      </c>
      <c r="X992" s="23">
        <v>2.1</v>
      </c>
      <c r="Y992" s="23">
        <v>1.4</v>
      </c>
      <c r="Z992" s="23">
        <v>2.4</v>
      </c>
      <c r="AA992" s="23">
        <v>5.0999999999999996</v>
      </c>
      <c r="AB992" s="23">
        <v>4.3</v>
      </c>
      <c r="AC992" s="23">
        <v>5.5</v>
      </c>
      <c r="AD992" s="23">
        <v>6.7</v>
      </c>
      <c r="AE992" s="23">
        <v>4.5999999999999996</v>
      </c>
      <c r="AF992" s="23">
        <v>7.9</v>
      </c>
      <c r="AG992" s="23">
        <v>13.6</v>
      </c>
      <c r="AH992" s="23">
        <v>9.1</v>
      </c>
      <c r="AI992" s="23">
        <v>16.2</v>
      </c>
      <c r="AJ992" s="23">
        <v>6.4</v>
      </c>
      <c r="AK992" s="23">
        <v>0.9</v>
      </c>
      <c r="AL992" s="23">
        <v>9.5</v>
      </c>
      <c r="AM992" s="23">
        <v>14.4</v>
      </c>
      <c r="AN992" s="23">
        <v>13</v>
      </c>
      <c r="AO992" s="23">
        <v>15.2</v>
      </c>
      <c r="AP992" s="23">
        <v>0.3</v>
      </c>
      <c r="AQ992" s="23">
        <v>0.3</v>
      </c>
      <c r="AR992" s="23">
        <v>0.3</v>
      </c>
      <c r="AS992" s="23">
        <v>76.599999999999994</v>
      </c>
      <c r="AT992" s="23">
        <v>81.099999999999994</v>
      </c>
      <c r="AU992" s="23">
        <v>74</v>
      </c>
    </row>
    <row r="993" spans="1:47" ht="15" x14ac:dyDescent="0.35">
      <c r="A993" s="13" t="s">
        <v>2109</v>
      </c>
      <c r="B993" s="45" t="s">
        <v>930</v>
      </c>
      <c r="C993" s="23">
        <v>18.600000000000001</v>
      </c>
      <c r="D993" s="23">
        <v>12.5</v>
      </c>
      <c r="E993" s="23">
        <v>21.7</v>
      </c>
      <c r="F993" s="23">
        <v>77.099999999999994</v>
      </c>
      <c r="G993" s="23">
        <v>62.1</v>
      </c>
      <c r="H993" s="23">
        <v>84.7</v>
      </c>
      <c r="I993" s="23">
        <v>4.3</v>
      </c>
      <c r="J993" s="23">
        <v>1.8</v>
      </c>
      <c r="K993" s="23">
        <v>5.6</v>
      </c>
      <c r="L993" s="23">
        <v>2.9</v>
      </c>
      <c r="M993" s="23">
        <v>3.4</v>
      </c>
      <c r="N993" s="23">
        <v>2.7</v>
      </c>
      <c r="O993" s="23">
        <v>32.9</v>
      </c>
      <c r="P993" s="23">
        <v>31.1</v>
      </c>
      <c r="Q993" s="23">
        <v>33.799999999999997</v>
      </c>
      <c r="R993" s="23">
        <v>9.5</v>
      </c>
      <c r="S993" s="23">
        <v>13.5</v>
      </c>
      <c r="T993" s="23">
        <v>7.5</v>
      </c>
      <c r="U993" s="23">
        <v>36.5</v>
      </c>
      <c r="V993" s="23">
        <v>8.5</v>
      </c>
      <c r="W993" s="23">
        <v>50.6</v>
      </c>
      <c r="X993" s="23">
        <v>10.5</v>
      </c>
      <c r="Y993" s="23">
        <v>6.5</v>
      </c>
      <c r="Z993" s="23">
        <v>12.6</v>
      </c>
      <c r="AA993" s="23">
        <v>5.9</v>
      </c>
      <c r="AB993" s="23">
        <v>12.6</v>
      </c>
      <c r="AC993" s="23">
        <v>2.5</v>
      </c>
      <c r="AD993" s="23">
        <v>20.8</v>
      </c>
      <c r="AE993" s="23">
        <v>9.4</v>
      </c>
      <c r="AF993" s="23">
        <v>26.5</v>
      </c>
      <c r="AG993" s="23">
        <v>27.7</v>
      </c>
      <c r="AH993" s="23">
        <v>21</v>
      </c>
      <c r="AI993" s="23">
        <v>31.1</v>
      </c>
      <c r="AJ993" s="23">
        <v>44.4</v>
      </c>
      <c r="AK993" s="23">
        <v>7.5</v>
      </c>
      <c r="AL993" s="23">
        <v>63</v>
      </c>
      <c r="AM993" s="23">
        <v>15.1</v>
      </c>
      <c r="AN993" s="23">
        <v>15.9</v>
      </c>
      <c r="AO993" s="23">
        <v>14.8</v>
      </c>
      <c r="AP993" s="23">
        <v>7</v>
      </c>
      <c r="AQ993" s="23">
        <v>4</v>
      </c>
      <c r="AR993" s="23">
        <v>8.5</v>
      </c>
      <c r="AS993" s="23">
        <v>93.4</v>
      </c>
      <c r="AT993" s="23">
        <v>89.7</v>
      </c>
      <c r="AU993" s="23">
        <v>95.3</v>
      </c>
    </row>
    <row r="994" spans="1:47" ht="15" x14ac:dyDescent="0.35">
      <c r="A994" s="13" t="s">
        <v>2110</v>
      </c>
      <c r="B994" s="45" t="s">
        <v>931</v>
      </c>
      <c r="C994" s="23">
        <v>20.100000000000001</v>
      </c>
      <c r="D994" s="23">
        <v>14.8</v>
      </c>
      <c r="E994" s="23">
        <v>25.1</v>
      </c>
      <c r="F994" s="23">
        <v>72.099999999999994</v>
      </c>
      <c r="G994" s="23">
        <v>58.3</v>
      </c>
      <c r="H994" s="23">
        <v>84.8</v>
      </c>
      <c r="I994" s="23">
        <v>1.6</v>
      </c>
      <c r="J994" s="23">
        <v>1</v>
      </c>
      <c r="K994" s="23">
        <v>2.1</v>
      </c>
      <c r="L994" s="23">
        <v>5.0999999999999996</v>
      </c>
      <c r="M994" s="23">
        <v>7.8</v>
      </c>
      <c r="N994" s="23">
        <v>2.5</v>
      </c>
      <c r="O994" s="23">
        <v>39.4</v>
      </c>
      <c r="P994" s="23">
        <v>47</v>
      </c>
      <c r="Q994" s="23">
        <v>32.299999999999997</v>
      </c>
      <c r="R994" s="23">
        <v>9.4</v>
      </c>
      <c r="S994" s="23">
        <v>12.6</v>
      </c>
      <c r="T994" s="23">
        <v>6.5</v>
      </c>
      <c r="U994" s="23">
        <v>4.5</v>
      </c>
      <c r="V994" s="23">
        <v>4</v>
      </c>
      <c r="W994" s="23">
        <v>5</v>
      </c>
      <c r="X994" s="23">
        <v>4.8</v>
      </c>
      <c r="Y994" s="23">
        <v>1.9</v>
      </c>
      <c r="Z994" s="23">
        <v>7.5</v>
      </c>
      <c r="AA994" s="23">
        <v>3.7</v>
      </c>
      <c r="AB994" s="23">
        <v>2.2999999999999998</v>
      </c>
      <c r="AC994" s="23">
        <v>5.0999999999999996</v>
      </c>
      <c r="AD994" s="23">
        <v>15.5</v>
      </c>
      <c r="AE994" s="23">
        <v>3</v>
      </c>
      <c r="AF994" s="23">
        <v>27</v>
      </c>
      <c r="AG994" s="23">
        <v>14.8</v>
      </c>
      <c r="AH994" s="23">
        <v>13.9</v>
      </c>
      <c r="AI994" s="23">
        <v>15.7</v>
      </c>
      <c r="AJ994" s="23">
        <v>13.5</v>
      </c>
      <c r="AK994" s="23">
        <v>0.8</v>
      </c>
      <c r="AL994" s="23">
        <v>25.2</v>
      </c>
      <c r="AM994" s="23">
        <v>12.5</v>
      </c>
      <c r="AN994" s="23">
        <v>13.6</v>
      </c>
      <c r="AO994" s="23">
        <v>11.4</v>
      </c>
      <c r="AP994" s="23">
        <v>1.2</v>
      </c>
      <c r="AQ994" s="23">
        <v>0.8</v>
      </c>
      <c r="AR994" s="23">
        <v>1.6</v>
      </c>
      <c r="AS994" s="23">
        <v>90.8</v>
      </c>
      <c r="AT994" s="23">
        <v>88.7</v>
      </c>
      <c r="AU994" s="23">
        <v>92.7</v>
      </c>
    </row>
    <row r="995" spans="1:47" ht="15" x14ac:dyDescent="0.35">
      <c r="A995" s="13" t="s">
        <v>2111</v>
      </c>
      <c r="B995" s="45" t="s">
        <v>932</v>
      </c>
      <c r="C995" s="23">
        <v>16.600000000000001</v>
      </c>
      <c r="D995" s="23">
        <v>11.5</v>
      </c>
      <c r="E995" s="23">
        <v>23.1</v>
      </c>
      <c r="F995" s="23">
        <v>64.900000000000006</v>
      </c>
      <c r="G995" s="23">
        <v>51.1</v>
      </c>
      <c r="H995" s="23">
        <v>82.5</v>
      </c>
      <c r="I995" s="23">
        <v>1.5</v>
      </c>
      <c r="J995" s="23">
        <v>1.2</v>
      </c>
      <c r="K995" s="23">
        <v>2</v>
      </c>
      <c r="L995" s="23">
        <v>2.9</v>
      </c>
      <c r="M995" s="23">
        <v>2</v>
      </c>
      <c r="N995" s="23">
        <v>4</v>
      </c>
      <c r="O995" s="23">
        <v>42.6</v>
      </c>
      <c r="P995" s="23">
        <v>39.200000000000003</v>
      </c>
      <c r="Q995" s="23">
        <v>46.9</v>
      </c>
      <c r="R995" s="23">
        <v>13.3</v>
      </c>
      <c r="S995" s="23">
        <v>16</v>
      </c>
      <c r="T995" s="23">
        <v>9.8000000000000007</v>
      </c>
      <c r="U995" s="23">
        <v>3.7</v>
      </c>
      <c r="V995" s="23">
        <v>1.2</v>
      </c>
      <c r="W995" s="23">
        <v>6.9</v>
      </c>
      <c r="X995" s="23">
        <v>2.7</v>
      </c>
      <c r="Y995" s="23">
        <v>2.2999999999999998</v>
      </c>
      <c r="Z995" s="23">
        <v>3.3</v>
      </c>
      <c r="AA995" s="23">
        <v>2</v>
      </c>
      <c r="AB995" s="23">
        <v>2.1</v>
      </c>
      <c r="AC995" s="23">
        <v>1.8</v>
      </c>
      <c r="AD995" s="23">
        <v>8.3000000000000007</v>
      </c>
      <c r="AE995" s="23">
        <v>2.5</v>
      </c>
      <c r="AF995" s="23">
        <v>15.8</v>
      </c>
      <c r="AG995" s="23">
        <v>15.2</v>
      </c>
      <c r="AH995" s="23">
        <v>13.3</v>
      </c>
      <c r="AI995" s="23">
        <v>17.600000000000001</v>
      </c>
      <c r="AJ995" s="23">
        <v>9.5</v>
      </c>
      <c r="AK995" s="23">
        <v>0.5</v>
      </c>
      <c r="AL995" s="23">
        <v>21</v>
      </c>
      <c r="AM995" s="23">
        <v>14.4</v>
      </c>
      <c r="AN995" s="23">
        <v>15.9</v>
      </c>
      <c r="AO995" s="23">
        <v>12.5</v>
      </c>
      <c r="AP995" s="23">
        <v>0.5</v>
      </c>
      <c r="AQ995" s="23">
        <v>0.4</v>
      </c>
      <c r="AR995" s="23">
        <v>0.6</v>
      </c>
      <c r="AS995" s="23">
        <v>87.7</v>
      </c>
      <c r="AT995" s="23">
        <v>84.1</v>
      </c>
      <c r="AU995" s="23">
        <v>92.4</v>
      </c>
    </row>
    <row r="996" spans="1:47" ht="15" x14ac:dyDescent="0.35">
      <c r="A996" s="13" t="s">
        <v>2112</v>
      </c>
      <c r="B996" s="45" t="s">
        <v>933</v>
      </c>
      <c r="C996" s="23">
        <v>19.899999999999999</v>
      </c>
      <c r="D996" s="23">
        <v>11.5</v>
      </c>
      <c r="E996" s="23">
        <v>22.3</v>
      </c>
      <c r="F996" s="23">
        <v>79</v>
      </c>
      <c r="G996" s="23">
        <v>53.3</v>
      </c>
      <c r="H996" s="23">
        <v>86.3</v>
      </c>
      <c r="I996" s="23">
        <v>3.8</v>
      </c>
      <c r="J996" s="23">
        <v>2.5</v>
      </c>
      <c r="K996" s="23">
        <v>4.2</v>
      </c>
      <c r="L996" s="23">
        <v>11.3</v>
      </c>
      <c r="M996" s="23">
        <v>11.5</v>
      </c>
      <c r="N996" s="23">
        <v>11.2</v>
      </c>
      <c r="O996" s="23">
        <v>38.799999999999997</v>
      </c>
      <c r="P996" s="23">
        <v>36.5</v>
      </c>
      <c r="Q996" s="23">
        <v>39.5</v>
      </c>
      <c r="R996" s="23">
        <v>9.1999999999999993</v>
      </c>
      <c r="S996" s="23">
        <v>13</v>
      </c>
      <c r="T996" s="23">
        <v>8.1</v>
      </c>
      <c r="U996" s="23">
        <v>45.2</v>
      </c>
      <c r="V996" s="23">
        <v>4.7</v>
      </c>
      <c r="W996" s="23">
        <v>56.8</v>
      </c>
      <c r="X996" s="23">
        <v>11.9</v>
      </c>
      <c r="Y996" s="23">
        <v>3.7</v>
      </c>
      <c r="Z996" s="23">
        <v>14.2</v>
      </c>
      <c r="AA996" s="23">
        <v>2.1</v>
      </c>
      <c r="AB996" s="23">
        <v>3.5</v>
      </c>
      <c r="AC996" s="23">
        <v>1.7</v>
      </c>
      <c r="AD996" s="23">
        <v>28.4</v>
      </c>
      <c r="AE996" s="23">
        <v>3.9</v>
      </c>
      <c r="AF996" s="23">
        <v>35.299999999999997</v>
      </c>
      <c r="AG996" s="23">
        <v>27.9</v>
      </c>
      <c r="AH996" s="23">
        <v>18.5</v>
      </c>
      <c r="AI996" s="23">
        <v>30.6</v>
      </c>
      <c r="AJ996" s="23">
        <v>50.2</v>
      </c>
      <c r="AK996" s="23">
        <v>1.3</v>
      </c>
      <c r="AL996" s="23">
        <v>64.099999999999994</v>
      </c>
      <c r="AM996" s="23">
        <v>15.1</v>
      </c>
      <c r="AN996" s="23">
        <v>18.3</v>
      </c>
      <c r="AO996" s="23">
        <v>14.2</v>
      </c>
      <c r="AP996" s="23">
        <v>7.3</v>
      </c>
      <c r="AQ996" s="23">
        <v>2.9</v>
      </c>
      <c r="AR996" s="23">
        <v>8.5</v>
      </c>
      <c r="AS996" s="23">
        <v>94.1</v>
      </c>
      <c r="AT996" s="23">
        <v>86.9</v>
      </c>
      <c r="AU996" s="23">
        <v>96.2</v>
      </c>
    </row>
    <row r="997" spans="1:47" ht="15" x14ac:dyDescent="0.35">
      <c r="A997" s="13" t="s">
        <v>2113</v>
      </c>
      <c r="B997" s="45" t="s">
        <v>934</v>
      </c>
      <c r="C997" s="23">
        <v>11.7</v>
      </c>
      <c r="D997" s="23">
        <v>8.4</v>
      </c>
      <c r="E997" s="23">
        <v>13.7</v>
      </c>
      <c r="F997" s="23">
        <v>76.5</v>
      </c>
      <c r="G997" s="23">
        <v>60.9</v>
      </c>
      <c r="H997" s="23">
        <v>85.8</v>
      </c>
      <c r="I997" s="23">
        <v>2.2999999999999998</v>
      </c>
      <c r="J997" s="23">
        <v>1.7</v>
      </c>
      <c r="K997" s="23">
        <v>2.7</v>
      </c>
      <c r="L997" s="23">
        <v>1.2</v>
      </c>
      <c r="M997" s="23">
        <v>1.1000000000000001</v>
      </c>
      <c r="N997" s="23">
        <v>1.3</v>
      </c>
      <c r="O997" s="23">
        <v>29</v>
      </c>
      <c r="P997" s="23">
        <v>28.7</v>
      </c>
      <c r="Q997" s="23">
        <v>29.1</v>
      </c>
      <c r="R997" s="23">
        <v>5.9</v>
      </c>
      <c r="S997" s="23">
        <v>9.6999999999999993</v>
      </c>
      <c r="T997" s="23">
        <v>3.7</v>
      </c>
      <c r="U997" s="23">
        <v>28</v>
      </c>
      <c r="V997" s="23">
        <v>0.8</v>
      </c>
      <c r="W997" s="23">
        <v>44.3</v>
      </c>
      <c r="X997" s="23">
        <v>6.2</v>
      </c>
      <c r="Y997" s="23">
        <v>3.7</v>
      </c>
      <c r="Z997" s="23">
        <v>7.6</v>
      </c>
      <c r="AA997" s="23">
        <v>15.2</v>
      </c>
      <c r="AB997" s="23">
        <v>37.299999999999997</v>
      </c>
      <c r="AC997" s="23">
        <v>1.9</v>
      </c>
      <c r="AD997" s="23">
        <v>4.0999999999999996</v>
      </c>
      <c r="AE997" s="23">
        <v>2.6</v>
      </c>
      <c r="AF997" s="23">
        <v>5.0999999999999996</v>
      </c>
      <c r="AG997" s="23">
        <v>18.899999999999999</v>
      </c>
      <c r="AH997" s="23">
        <v>16.3</v>
      </c>
      <c r="AI997" s="23">
        <v>20.5</v>
      </c>
      <c r="AJ997" s="23">
        <v>23.3</v>
      </c>
      <c r="AK997" s="23">
        <v>0.8</v>
      </c>
      <c r="AL997" s="23">
        <v>36.799999999999997</v>
      </c>
      <c r="AM997" s="23">
        <v>18.100000000000001</v>
      </c>
      <c r="AN997" s="23">
        <v>15.5</v>
      </c>
      <c r="AO997" s="23">
        <v>19.600000000000001</v>
      </c>
      <c r="AP997" s="23">
        <v>3.6</v>
      </c>
      <c r="AQ997" s="23">
        <v>2.8</v>
      </c>
      <c r="AR997" s="23">
        <v>4.0999999999999996</v>
      </c>
      <c r="AS997" s="23">
        <v>89.1</v>
      </c>
      <c r="AT997" s="23">
        <v>85.9</v>
      </c>
      <c r="AU997" s="23">
        <v>91</v>
      </c>
    </row>
    <row r="998" spans="1:47" ht="15" x14ac:dyDescent="0.35">
      <c r="A998" s="13" t="s">
        <v>2114</v>
      </c>
      <c r="B998" s="45" t="s">
        <v>935</v>
      </c>
      <c r="C998" s="23">
        <v>18.600000000000001</v>
      </c>
      <c r="D998" s="23">
        <v>15.8</v>
      </c>
      <c r="E998" s="23">
        <v>21.6</v>
      </c>
      <c r="F998" s="23">
        <v>78</v>
      </c>
      <c r="G998" s="23">
        <v>67.400000000000006</v>
      </c>
      <c r="H998" s="23">
        <v>89.4</v>
      </c>
      <c r="I998" s="23">
        <v>2.2999999999999998</v>
      </c>
      <c r="J998" s="23">
        <v>1.4</v>
      </c>
      <c r="K998" s="23">
        <v>3.4</v>
      </c>
      <c r="L998" s="23">
        <v>1.9</v>
      </c>
      <c r="M998" s="23">
        <v>2.2000000000000002</v>
      </c>
      <c r="N998" s="23">
        <v>1.6</v>
      </c>
      <c r="O998" s="23">
        <v>34.299999999999997</v>
      </c>
      <c r="P998" s="23">
        <v>35.6</v>
      </c>
      <c r="Q998" s="23">
        <v>32.9</v>
      </c>
      <c r="R998" s="23">
        <v>9.6999999999999993</v>
      </c>
      <c r="S998" s="23">
        <v>12.6</v>
      </c>
      <c r="T998" s="23">
        <v>6.5</v>
      </c>
      <c r="U998" s="23">
        <v>21.5</v>
      </c>
      <c r="V998" s="23">
        <v>4.5999999999999996</v>
      </c>
      <c r="W998" s="23">
        <v>39.700000000000003</v>
      </c>
      <c r="X998" s="23">
        <v>6.6</v>
      </c>
      <c r="Y998" s="23">
        <v>3.3</v>
      </c>
      <c r="Z998" s="23">
        <v>10.199999999999999</v>
      </c>
      <c r="AA998" s="23">
        <v>2.9</v>
      </c>
      <c r="AB998" s="23">
        <v>1.6</v>
      </c>
      <c r="AC998" s="23">
        <v>4.4000000000000004</v>
      </c>
      <c r="AD998" s="23">
        <v>17.5</v>
      </c>
      <c r="AE998" s="23">
        <v>6.3</v>
      </c>
      <c r="AF998" s="23">
        <v>29.7</v>
      </c>
      <c r="AG998" s="23">
        <v>19</v>
      </c>
      <c r="AH998" s="23">
        <v>15.4</v>
      </c>
      <c r="AI998" s="23">
        <v>23</v>
      </c>
      <c r="AJ998" s="23">
        <v>31.9</v>
      </c>
      <c r="AK998" s="23">
        <v>1.2</v>
      </c>
      <c r="AL998" s="23">
        <v>65.2</v>
      </c>
      <c r="AM998" s="23">
        <v>15</v>
      </c>
      <c r="AN998" s="23">
        <v>16.600000000000001</v>
      </c>
      <c r="AO998" s="23">
        <v>13.2</v>
      </c>
      <c r="AP998" s="23">
        <v>3.3</v>
      </c>
      <c r="AQ998" s="23">
        <v>1.6</v>
      </c>
      <c r="AR998" s="23">
        <v>5.0999999999999996</v>
      </c>
      <c r="AS998" s="23">
        <v>94.2</v>
      </c>
      <c r="AT998" s="23">
        <v>91.8</v>
      </c>
      <c r="AU998" s="23">
        <v>96.8</v>
      </c>
    </row>
    <row r="999" spans="1:47" ht="15" x14ac:dyDescent="0.35">
      <c r="A999" s="13" t="s">
        <v>2115</v>
      </c>
      <c r="B999" s="45" t="s">
        <v>936</v>
      </c>
      <c r="C999" s="23">
        <v>14.5</v>
      </c>
      <c r="D999" s="23">
        <v>12.4</v>
      </c>
      <c r="E999" s="23">
        <v>17.7</v>
      </c>
      <c r="F999" s="23">
        <v>66.099999999999994</v>
      </c>
      <c r="G999" s="23">
        <v>58.3</v>
      </c>
      <c r="H999" s="23">
        <v>78.099999999999994</v>
      </c>
      <c r="I999" s="23">
        <v>1.9</v>
      </c>
      <c r="J999" s="23">
        <v>1.8</v>
      </c>
      <c r="K999" s="23">
        <v>2.1</v>
      </c>
      <c r="L999" s="23">
        <v>3</v>
      </c>
      <c r="M999" s="23">
        <v>2.5</v>
      </c>
      <c r="N999" s="23">
        <v>3.8</v>
      </c>
      <c r="O999" s="23">
        <v>44.2</v>
      </c>
      <c r="P999" s="23">
        <v>42.1</v>
      </c>
      <c r="Q999" s="23">
        <v>47.4</v>
      </c>
      <c r="R999" s="23">
        <v>17.8</v>
      </c>
      <c r="S999" s="23">
        <v>19.5</v>
      </c>
      <c r="T999" s="23">
        <v>15.3</v>
      </c>
      <c r="U999" s="23">
        <v>10</v>
      </c>
      <c r="V999" s="23">
        <v>6.2</v>
      </c>
      <c r="W999" s="23">
        <v>15.8</v>
      </c>
      <c r="X999" s="23">
        <v>5.9</v>
      </c>
      <c r="Y999" s="23">
        <v>4</v>
      </c>
      <c r="Z999" s="23">
        <v>8.6999999999999993</v>
      </c>
      <c r="AA999" s="23">
        <v>1.6</v>
      </c>
      <c r="AB999" s="23">
        <v>1.4</v>
      </c>
      <c r="AC999" s="23">
        <v>1.9</v>
      </c>
      <c r="AD999" s="23">
        <v>2.9</v>
      </c>
      <c r="AE999" s="23">
        <v>1.7</v>
      </c>
      <c r="AF999" s="23">
        <v>4.8</v>
      </c>
      <c r="AG999" s="23">
        <v>11.6</v>
      </c>
      <c r="AH999" s="23">
        <v>12</v>
      </c>
      <c r="AI999" s="23">
        <v>11</v>
      </c>
      <c r="AJ999" s="23">
        <v>20.8</v>
      </c>
      <c r="AK999" s="23">
        <v>8</v>
      </c>
      <c r="AL999" s="23">
        <v>40.5</v>
      </c>
      <c r="AM999" s="23">
        <v>14.2</v>
      </c>
      <c r="AN999" s="23">
        <v>15.5</v>
      </c>
      <c r="AO999" s="23">
        <v>12.1</v>
      </c>
      <c r="AP999" s="23">
        <v>1</v>
      </c>
      <c r="AQ999" s="23">
        <v>0.9</v>
      </c>
      <c r="AR999" s="23">
        <v>1.1000000000000001</v>
      </c>
      <c r="AS999" s="23">
        <v>88.1</v>
      </c>
      <c r="AT999" s="23">
        <v>86.8</v>
      </c>
      <c r="AU999" s="23">
        <v>89.9</v>
      </c>
    </row>
    <row r="1000" spans="1:47" ht="15" x14ac:dyDescent="0.35">
      <c r="A1000" s="13" t="s">
        <v>2116</v>
      </c>
      <c r="B1000" s="45" t="s">
        <v>937</v>
      </c>
      <c r="C1000" s="23">
        <v>17.899999999999999</v>
      </c>
      <c r="D1000" s="23">
        <v>15.8</v>
      </c>
      <c r="E1000" s="23">
        <v>19.3</v>
      </c>
      <c r="F1000" s="23">
        <v>76.400000000000006</v>
      </c>
      <c r="G1000" s="23">
        <v>64.599999999999994</v>
      </c>
      <c r="H1000" s="23">
        <v>84.3</v>
      </c>
      <c r="I1000" s="23">
        <v>2.7</v>
      </c>
      <c r="J1000" s="23">
        <v>2.2999999999999998</v>
      </c>
      <c r="K1000" s="23">
        <v>2.9</v>
      </c>
      <c r="L1000" s="23">
        <v>9.4</v>
      </c>
      <c r="M1000" s="23">
        <v>9.8000000000000007</v>
      </c>
      <c r="N1000" s="23">
        <v>9.1</v>
      </c>
      <c r="O1000" s="23">
        <v>41.4</v>
      </c>
      <c r="P1000" s="23">
        <v>36.299999999999997</v>
      </c>
      <c r="Q1000" s="23">
        <v>44.8</v>
      </c>
      <c r="R1000" s="23">
        <v>10.7</v>
      </c>
      <c r="S1000" s="23">
        <v>16.399999999999999</v>
      </c>
      <c r="T1000" s="23">
        <v>6.9</v>
      </c>
      <c r="U1000" s="23">
        <v>37</v>
      </c>
      <c r="V1000" s="23">
        <v>4.8</v>
      </c>
      <c r="W1000" s="23">
        <v>58.7</v>
      </c>
      <c r="X1000" s="23">
        <v>6.5</v>
      </c>
      <c r="Y1000" s="23">
        <v>4</v>
      </c>
      <c r="Z1000" s="23">
        <v>8.1999999999999993</v>
      </c>
      <c r="AA1000" s="23">
        <v>1</v>
      </c>
      <c r="AB1000" s="23">
        <v>1.3</v>
      </c>
      <c r="AC1000" s="23">
        <v>0.8</v>
      </c>
      <c r="AD1000" s="23">
        <v>19</v>
      </c>
      <c r="AE1000" s="23">
        <v>10</v>
      </c>
      <c r="AF1000" s="23">
        <v>25.1</v>
      </c>
      <c r="AG1000" s="23">
        <v>21.6</v>
      </c>
      <c r="AH1000" s="23">
        <v>16.600000000000001</v>
      </c>
      <c r="AI1000" s="23">
        <v>25</v>
      </c>
      <c r="AJ1000" s="23">
        <v>31</v>
      </c>
      <c r="AK1000" s="23">
        <v>1.6</v>
      </c>
      <c r="AL1000" s="23">
        <v>50.8</v>
      </c>
      <c r="AM1000" s="23">
        <v>13.3</v>
      </c>
      <c r="AN1000" s="23">
        <v>14.1</v>
      </c>
      <c r="AO1000" s="23">
        <v>12.8</v>
      </c>
      <c r="AP1000" s="23">
        <v>4.4000000000000004</v>
      </c>
      <c r="AQ1000" s="23">
        <v>3.2</v>
      </c>
      <c r="AR1000" s="23">
        <v>5.2</v>
      </c>
      <c r="AS1000" s="23">
        <v>94.7</v>
      </c>
      <c r="AT1000" s="23">
        <v>91.3</v>
      </c>
      <c r="AU1000" s="23">
        <v>97</v>
      </c>
    </row>
    <row r="1001" spans="1:47" ht="15" x14ac:dyDescent="0.35">
      <c r="A1001" s="13" t="s">
        <v>2117</v>
      </c>
      <c r="B1001" s="45" t="s">
        <v>97</v>
      </c>
      <c r="C1001" s="23">
        <v>23.6</v>
      </c>
      <c r="D1001" s="23">
        <v>20.6</v>
      </c>
      <c r="E1001" s="23">
        <v>24.9</v>
      </c>
      <c r="F1001" s="23">
        <v>69.5</v>
      </c>
      <c r="G1001" s="23">
        <v>59.3</v>
      </c>
      <c r="H1001" s="23">
        <v>73.900000000000006</v>
      </c>
      <c r="I1001" s="23">
        <v>1.3</v>
      </c>
      <c r="J1001" s="23">
        <v>0.8</v>
      </c>
      <c r="K1001" s="23">
        <v>1.4</v>
      </c>
      <c r="L1001" s="23">
        <v>2.2000000000000002</v>
      </c>
      <c r="M1001" s="23">
        <v>1.7</v>
      </c>
      <c r="N1001" s="23">
        <v>2.5</v>
      </c>
      <c r="O1001" s="23">
        <v>47.1</v>
      </c>
      <c r="P1001" s="23">
        <v>49.8</v>
      </c>
      <c r="Q1001" s="23">
        <v>46</v>
      </c>
      <c r="R1001" s="23">
        <v>10.9</v>
      </c>
      <c r="S1001" s="23">
        <v>16.8</v>
      </c>
      <c r="T1001" s="23">
        <v>8.3000000000000007</v>
      </c>
      <c r="U1001" s="23">
        <v>13.1</v>
      </c>
      <c r="V1001" s="23">
        <v>7.9</v>
      </c>
      <c r="W1001" s="23">
        <v>15.4</v>
      </c>
      <c r="X1001" s="23">
        <v>3.8</v>
      </c>
      <c r="Y1001" s="23">
        <v>2.8</v>
      </c>
      <c r="Z1001" s="23">
        <v>4.3</v>
      </c>
      <c r="AA1001" s="23">
        <v>1.6</v>
      </c>
      <c r="AB1001" s="23">
        <v>1.7</v>
      </c>
      <c r="AC1001" s="23">
        <v>1.6</v>
      </c>
      <c r="AD1001" s="23">
        <v>11.3</v>
      </c>
      <c r="AE1001" s="23">
        <v>2.6</v>
      </c>
      <c r="AF1001" s="23">
        <v>15.1</v>
      </c>
      <c r="AG1001" s="23">
        <v>11.6</v>
      </c>
      <c r="AH1001" s="23">
        <v>11</v>
      </c>
      <c r="AI1001" s="23">
        <v>11.8</v>
      </c>
      <c r="AJ1001" s="23">
        <v>18.8</v>
      </c>
      <c r="AK1001" s="23">
        <v>1.2</v>
      </c>
      <c r="AL1001" s="23">
        <v>26.6</v>
      </c>
      <c r="AM1001" s="23">
        <v>13.7</v>
      </c>
      <c r="AN1001" s="23">
        <v>15.6</v>
      </c>
      <c r="AO1001" s="23">
        <v>12.9</v>
      </c>
      <c r="AP1001" s="23">
        <v>0.7</v>
      </c>
      <c r="AQ1001" s="23">
        <v>0.6</v>
      </c>
      <c r="AR1001" s="23">
        <v>0.8</v>
      </c>
      <c r="AS1001" s="23">
        <v>89.5</v>
      </c>
      <c r="AT1001" s="23">
        <v>90</v>
      </c>
      <c r="AU1001" s="23">
        <v>89.3</v>
      </c>
    </row>
    <row r="1002" spans="1:47" ht="15" x14ac:dyDescent="0.35">
      <c r="A1002" s="13" t="s">
        <v>2118</v>
      </c>
      <c r="B1002" s="45" t="s">
        <v>938</v>
      </c>
      <c r="C1002" s="23">
        <v>18.7</v>
      </c>
      <c r="D1002" s="23">
        <v>14.5</v>
      </c>
      <c r="E1002" s="23">
        <v>21.5</v>
      </c>
      <c r="F1002" s="23">
        <v>78.2</v>
      </c>
      <c r="G1002" s="23">
        <v>65.3</v>
      </c>
      <c r="H1002" s="23">
        <v>86.7</v>
      </c>
      <c r="I1002" s="23">
        <v>2.2999999999999998</v>
      </c>
      <c r="J1002" s="23">
        <v>1.9</v>
      </c>
      <c r="K1002" s="23">
        <v>2.5</v>
      </c>
      <c r="L1002" s="23">
        <v>8.3000000000000007</v>
      </c>
      <c r="M1002" s="23">
        <v>8.4</v>
      </c>
      <c r="N1002" s="23">
        <v>8.1999999999999993</v>
      </c>
      <c r="O1002" s="23">
        <v>29.1</v>
      </c>
      <c r="P1002" s="23">
        <v>31.6</v>
      </c>
      <c r="Q1002" s="23">
        <v>27.5</v>
      </c>
      <c r="R1002" s="23">
        <v>6.3</v>
      </c>
      <c r="S1002" s="23">
        <v>10.3</v>
      </c>
      <c r="T1002" s="23">
        <v>3.6</v>
      </c>
      <c r="U1002" s="23">
        <v>51</v>
      </c>
      <c r="V1002" s="23">
        <v>0.9</v>
      </c>
      <c r="W1002" s="23">
        <v>83.8</v>
      </c>
      <c r="X1002" s="23">
        <v>3.7</v>
      </c>
      <c r="Y1002" s="23">
        <v>2.2000000000000002</v>
      </c>
      <c r="Z1002" s="23">
        <v>4.7</v>
      </c>
      <c r="AA1002" s="23">
        <v>12.7</v>
      </c>
      <c r="AB1002" s="23">
        <v>31.3</v>
      </c>
      <c r="AC1002" s="23">
        <v>0.5</v>
      </c>
      <c r="AD1002" s="23">
        <v>2</v>
      </c>
      <c r="AE1002" s="23">
        <v>0.7</v>
      </c>
      <c r="AF1002" s="23">
        <v>2.8</v>
      </c>
      <c r="AG1002" s="23">
        <v>20.5</v>
      </c>
      <c r="AH1002" s="23">
        <v>20.8</v>
      </c>
      <c r="AI1002" s="23">
        <v>20.3</v>
      </c>
      <c r="AJ1002" s="23">
        <v>44.2</v>
      </c>
      <c r="AK1002" s="23">
        <v>0.3</v>
      </c>
      <c r="AL1002" s="23">
        <v>72.8</v>
      </c>
      <c r="AM1002" s="23">
        <v>14.7</v>
      </c>
      <c r="AN1002" s="23">
        <v>14.1</v>
      </c>
      <c r="AO1002" s="23">
        <v>15.1</v>
      </c>
      <c r="AP1002" s="23">
        <v>2.9</v>
      </c>
      <c r="AQ1002" s="23">
        <v>1.8</v>
      </c>
      <c r="AR1002" s="23">
        <v>3.6</v>
      </c>
      <c r="AS1002" s="23">
        <v>90.8</v>
      </c>
      <c r="AT1002" s="23">
        <v>83.5</v>
      </c>
      <c r="AU1002" s="23">
        <v>95.6</v>
      </c>
    </row>
    <row r="1003" spans="1:47" ht="15" x14ac:dyDescent="0.35">
      <c r="A1003" s="13" t="s">
        <v>2119</v>
      </c>
      <c r="B1003" s="45" t="s">
        <v>389</v>
      </c>
      <c r="C1003" s="23">
        <v>22.2</v>
      </c>
      <c r="D1003" s="23">
        <v>16.5</v>
      </c>
      <c r="E1003" s="23">
        <v>26.4</v>
      </c>
      <c r="F1003" s="23">
        <v>72.8</v>
      </c>
      <c r="G1003" s="23">
        <v>56.7</v>
      </c>
      <c r="H1003" s="23">
        <v>84.5</v>
      </c>
      <c r="I1003" s="23">
        <v>0.9</v>
      </c>
      <c r="J1003" s="23">
        <v>1.1000000000000001</v>
      </c>
      <c r="K1003" s="23">
        <v>0.8</v>
      </c>
      <c r="L1003" s="23">
        <v>2.1</v>
      </c>
      <c r="M1003" s="23">
        <v>4.3</v>
      </c>
      <c r="N1003" s="23">
        <v>0.5</v>
      </c>
      <c r="O1003" s="23">
        <v>47.7</v>
      </c>
      <c r="P1003" s="23">
        <v>49.1</v>
      </c>
      <c r="Q1003" s="23">
        <v>46.7</v>
      </c>
      <c r="R1003" s="23">
        <v>8.5</v>
      </c>
      <c r="S1003" s="23">
        <v>13.8</v>
      </c>
      <c r="T1003" s="23">
        <v>4.7</v>
      </c>
      <c r="U1003" s="23">
        <v>7.1</v>
      </c>
      <c r="V1003" s="23">
        <v>3.5</v>
      </c>
      <c r="W1003" s="23">
        <v>9.6999999999999993</v>
      </c>
      <c r="X1003" s="23">
        <v>2.1</v>
      </c>
      <c r="Y1003" s="23">
        <v>1.3</v>
      </c>
      <c r="Z1003" s="23">
        <v>2.7</v>
      </c>
      <c r="AA1003" s="23">
        <v>1.3</v>
      </c>
      <c r="AB1003" s="23">
        <v>0.9</v>
      </c>
      <c r="AC1003" s="23">
        <v>1.6</v>
      </c>
      <c r="AD1003" s="23">
        <v>17.2</v>
      </c>
      <c r="AE1003" s="23">
        <v>7.6</v>
      </c>
      <c r="AF1003" s="23">
        <v>24.1</v>
      </c>
      <c r="AG1003" s="23">
        <v>11.2</v>
      </c>
      <c r="AH1003" s="23">
        <v>11</v>
      </c>
      <c r="AI1003" s="23">
        <v>11.3</v>
      </c>
      <c r="AJ1003" s="23">
        <v>4.0999999999999996</v>
      </c>
      <c r="AK1003" s="23">
        <v>0.9</v>
      </c>
      <c r="AL1003" s="23">
        <v>6.5</v>
      </c>
      <c r="AM1003" s="23">
        <v>12.6</v>
      </c>
      <c r="AN1003" s="23">
        <v>13.8</v>
      </c>
      <c r="AO1003" s="23">
        <v>11.7</v>
      </c>
      <c r="AP1003" s="23">
        <v>0.2</v>
      </c>
      <c r="AQ1003" s="23">
        <v>0.2</v>
      </c>
      <c r="AR1003" s="23">
        <v>0.1</v>
      </c>
      <c r="AS1003" s="23">
        <v>88.5</v>
      </c>
      <c r="AT1003" s="23">
        <v>87.4</v>
      </c>
      <c r="AU1003" s="23">
        <v>89.4</v>
      </c>
    </row>
    <row r="1004" spans="1:47" ht="15" x14ac:dyDescent="0.35">
      <c r="A1004" s="13" t="s">
        <v>2120</v>
      </c>
      <c r="B1004" s="45" t="s">
        <v>939</v>
      </c>
      <c r="C1004" s="23">
        <v>22.6</v>
      </c>
      <c r="D1004" s="23">
        <v>19.399999999999999</v>
      </c>
      <c r="E1004" s="23">
        <v>24.7</v>
      </c>
      <c r="F1004" s="23">
        <v>75.8</v>
      </c>
      <c r="G1004" s="23">
        <v>66.8</v>
      </c>
      <c r="H1004" s="23">
        <v>81.900000000000006</v>
      </c>
      <c r="I1004" s="23">
        <v>1.3</v>
      </c>
      <c r="J1004" s="23">
        <v>1.6</v>
      </c>
      <c r="K1004" s="23">
        <v>1.1000000000000001</v>
      </c>
      <c r="L1004" s="23">
        <v>1.1000000000000001</v>
      </c>
      <c r="M1004" s="23">
        <v>2.2000000000000002</v>
      </c>
      <c r="N1004" s="23">
        <v>0.4</v>
      </c>
      <c r="O1004" s="23">
        <v>42.2</v>
      </c>
      <c r="P1004" s="23">
        <v>47.7</v>
      </c>
      <c r="Q1004" s="23">
        <v>38.5</v>
      </c>
      <c r="R1004" s="23">
        <v>7</v>
      </c>
      <c r="S1004" s="23">
        <v>13.7</v>
      </c>
      <c r="T1004" s="23">
        <v>2.5</v>
      </c>
      <c r="U1004" s="23">
        <v>6.4</v>
      </c>
      <c r="V1004" s="23">
        <v>1.2</v>
      </c>
      <c r="W1004" s="23">
        <v>9.8000000000000007</v>
      </c>
      <c r="X1004" s="23">
        <v>3.6</v>
      </c>
      <c r="Y1004" s="23">
        <v>3.1</v>
      </c>
      <c r="Z1004" s="23">
        <v>3.9</v>
      </c>
      <c r="AA1004" s="23">
        <v>7.1</v>
      </c>
      <c r="AB1004" s="23">
        <v>1.6</v>
      </c>
      <c r="AC1004" s="23">
        <v>10.8</v>
      </c>
      <c r="AD1004" s="23">
        <v>35.200000000000003</v>
      </c>
      <c r="AE1004" s="23">
        <v>7.2</v>
      </c>
      <c r="AF1004" s="23">
        <v>54.1</v>
      </c>
      <c r="AG1004" s="23">
        <v>11.9</v>
      </c>
      <c r="AH1004" s="23">
        <v>9.4</v>
      </c>
      <c r="AI1004" s="23">
        <v>13.6</v>
      </c>
      <c r="AJ1004" s="23">
        <v>37</v>
      </c>
      <c r="AK1004" s="23">
        <v>0.4</v>
      </c>
      <c r="AL1004" s="23">
        <v>61.7</v>
      </c>
      <c r="AM1004" s="23">
        <v>9.6999999999999993</v>
      </c>
      <c r="AN1004" s="23">
        <v>10.7</v>
      </c>
      <c r="AO1004" s="23">
        <v>9</v>
      </c>
      <c r="AP1004" s="23">
        <v>0.8</v>
      </c>
      <c r="AQ1004" s="23">
        <v>0.3</v>
      </c>
      <c r="AR1004" s="23">
        <v>1.1000000000000001</v>
      </c>
      <c r="AS1004" s="23">
        <v>91.4</v>
      </c>
      <c r="AT1004" s="23">
        <v>88.9</v>
      </c>
      <c r="AU1004" s="23">
        <v>93.1</v>
      </c>
    </row>
    <row r="1005" spans="1:47" ht="15" x14ac:dyDescent="0.35">
      <c r="A1005" s="13" t="s">
        <v>2121</v>
      </c>
      <c r="B1005" s="45" t="s">
        <v>940</v>
      </c>
      <c r="C1005" s="23">
        <v>19.3</v>
      </c>
      <c r="D1005" s="23">
        <v>17.2</v>
      </c>
      <c r="E1005" s="23">
        <v>24.1</v>
      </c>
      <c r="F1005" s="23">
        <v>72.2</v>
      </c>
      <c r="G1005" s="23">
        <v>65.5</v>
      </c>
      <c r="H1005" s="23">
        <v>87.3</v>
      </c>
      <c r="I1005" s="23">
        <v>2.1</v>
      </c>
      <c r="J1005" s="23">
        <v>2.2999999999999998</v>
      </c>
      <c r="K1005" s="23">
        <v>1.7</v>
      </c>
      <c r="L1005" s="23">
        <v>2.9</v>
      </c>
      <c r="M1005" s="23">
        <v>2.6</v>
      </c>
      <c r="N1005" s="23">
        <v>3.6</v>
      </c>
      <c r="O1005" s="23">
        <v>33.4</v>
      </c>
      <c r="P1005" s="23">
        <v>32.9</v>
      </c>
      <c r="Q1005" s="23">
        <v>34.5</v>
      </c>
      <c r="R1005" s="23">
        <v>10.7</v>
      </c>
      <c r="S1005" s="23">
        <v>12.6</v>
      </c>
      <c r="T1005" s="23">
        <v>6.5</v>
      </c>
      <c r="U1005" s="23">
        <v>19.100000000000001</v>
      </c>
      <c r="V1005" s="23">
        <v>2.9</v>
      </c>
      <c r="W1005" s="23">
        <v>55.7</v>
      </c>
      <c r="X1005" s="23">
        <v>8.3000000000000007</v>
      </c>
      <c r="Y1005" s="23">
        <v>10.199999999999999</v>
      </c>
      <c r="Z1005" s="23">
        <v>4.0999999999999996</v>
      </c>
      <c r="AA1005" s="23">
        <v>2.9</v>
      </c>
      <c r="AB1005" s="23">
        <v>1.6</v>
      </c>
      <c r="AC1005" s="23">
        <v>5.9</v>
      </c>
      <c r="AD1005" s="23">
        <v>5.9</v>
      </c>
      <c r="AE1005" s="23">
        <v>2.4</v>
      </c>
      <c r="AF1005" s="23">
        <v>13.8</v>
      </c>
      <c r="AG1005" s="23">
        <v>15.5</v>
      </c>
      <c r="AH1005" s="23">
        <v>14.8</v>
      </c>
      <c r="AI1005" s="23">
        <v>17.2</v>
      </c>
      <c r="AJ1005" s="23">
        <v>12.4</v>
      </c>
      <c r="AK1005" s="23">
        <v>0.6</v>
      </c>
      <c r="AL1005" s="23">
        <v>39.1</v>
      </c>
      <c r="AM1005" s="23">
        <v>13.7</v>
      </c>
      <c r="AN1005" s="23">
        <v>14.3</v>
      </c>
      <c r="AO1005" s="23">
        <v>12.4</v>
      </c>
      <c r="AP1005" s="23">
        <v>1</v>
      </c>
      <c r="AQ1005" s="23">
        <v>0.7</v>
      </c>
      <c r="AR1005" s="23">
        <v>1.9</v>
      </c>
      <c r="AS1005" s="23">
        <v>84.8</v>
      </c>
      <c r="AT1005" s="23">
        <v>83.2</v>
      </c>
      <c r="AU1005" s="23">
        <v>88.3</v>
      </c>
    </row>
    <row r="1006" spans="1:47" ht="15" x14ac:dyDescent="0.35">
      <c r="A1006" s="13" t="s">
        <v>2122</v>
      </c>
      <c r="B1006" s="45" t="s">
        <v>941</v>
      </c>
      <c r="C1006" s="23">
        <v>17.5</v>
      </c>
      <c r="D1006" s="23">
        <v>14.1</v>
      </c>
      <c r="E1006" s="23">
        <v>19.7</v>
      </c>
      <c r="F1006" s="23">
        <v>83.6</v>
      </c>
      <c r="G1006" s="23">
        <v>69.3</v>
      </c>
      <c r="H1006" s="23">
        <v>92.8</v>
      </c>
      <c r="I1006" s="23">
        <v>1.7</v>
      </c>
      <c r="J1006" s="23">
        <v>0.6</v>
      </c>
      <c r="K1006" s="23">
        <v>2.5</v>
      </c>
      <c r="L1006" s="23">
        <v>2.6</v>
      </c>
      <c r="M1006" s="23">
        <v>2.2000000000000002</v>
      </c>
      <c r="N1006" s="23">
        <v>2.8</v>
      </c>
      <c r="O1006" s="23">
        <v>33.1</v>
      </c>
      <c r="P1006" s="23">
        <v>34</v>
      </c>
      <c r="Q1006" s="23">
        <v>32.6</v>
      </c>
      <c r="R1006" s="23">
        <v>4.0999999999999996</v>
      </c>
      <c r="S1006" s="23">
        <v>5.9</v>
      </c>
      <c r="T1006" s="23">
        <v>3</v>
      </c>
      <c r="U1006" s="23">
        <v>42.3</v>
      </c>
      <c r="V1006" s="23">
        <v>8</v>
      </c>
      <c r="W1006" s="23">
        <v>64.5</v>
      </c>
      <c r="X1006" s="23">
        <v>5.8</v>
      </c>
      <c r="Y1006" s="23">
        <v>2.2000000000000002</v>
      </c>
      <c r="Z1006" s="23">
        <v>8.1</v>
      </c>
      <c r="AA1006" s="23">
        <v>12.1</v>
      </c>
      <c r="AB1006" s="23">
        <v>25.3</v>
      </c>
      <c r="AC1006" s="23">
        <v>3.6</v>
      </c>
      <c r="AD1006" s="23">
        <v>1.8</v>
      </c>
      <c r="AE1006" s="23">
        <v>0.3</v>
      </c>
      <c r="AF1006" s="23">
        <v>2.7</v>
      </c>
      <c r="AG1006" s="23">
        <v>20.9</v>
      </c>
      <c r="AH1006" s="23">
        <v>14.9</v>
      </c>
      <c r="AI1006" s="23">
        <v>24.9</v>
      </c>
      <c r="AJ1006" s="23">
        <v>48.3</v>
      </c>
      <c r="AK1006" s="23">
        <v>3.5</v>
      </c>
      <c r="AL1006" s="23">
        <v>77.2</v>
      </c>
      <c r="AM1006" s="23">
        <v>11.8</v>
      </c>
      <c r="AN1006" s="23">
        <v>11</v>
      </c>
      <c r="AO1006" s="23">
        <v>12.4</v>
      </c>
      <c r="AP1006" s="23">
        <v>4.0999999999999996</v>
      </c>
      <c r="AQ1006" s="23">
        <v>1.6</v>
      </c>
      <c r="AR1006" s="23">
        <v>5.6</v>
      </c>
      <c r="AS1006" s="23">
        <v>93.6</v>
      </c>
      <c r="AT1006" s="23">
        <v>88.1</v>
      </c>
      <c r="AU1006" s="23">
        <v>97.1</v>
      </c>
    </row>
    <row r="1007" spans="1:47" ht="15" x14ac:dyDescent="0.35">
      <c r="A1007" s="13" t="s">
        <v>2123</v>
      </c>
      <c r="B1007" s="45" t="s">
        <v>942</v>
      </c>
      <c r="C1007" s="23">
        <v>15.1</v>
      </c>
      <c r="D1007" s="23">
        <v>9.6</v>
      </c>
      <c r="E1007" s="23">
        <v>18.7</v>
      </c>
      <c r="F1007" s="23">
        <v>73.8</v>
      </c>
      <c r="G1007" s="23">
        <v>58.9</v>
      </c>
      <c r="H1007" s="23">
        <v>83.4</v>
      </c>
      <c r="I1007" s="23">
        <v>1.3</v>
      </c>
      <c r="J1007" s="23">
        <v>0.9</v>
      </c>
      <c r="K1007" s="23">
        <v>1.5</v>
      </c>
      <c r="L1007" s="23">
        <v>5.8</v>
      </c>
      <c r="M1007" s="23">
        <v>3.9</v>
      </c>
      <c r="N1007" s="23">
        <v>7</v>
      </c>
      <c r="O1007" s="23">
        <v>27.5</v>
      </c>
      <c r="P1007" s="23">
        <v>27.3</v>
      </c>
      <c r="Q1007" s="23">
        <v>27.7</v>
      </c>
      <c r="R1007" s="23">
        <v>6.2</v>
      </c>
      <c r="S1007" s="23">
        <v>9.3000000000000007</v>
      </c>
      <c r="T1007" s="23">
        <v>4.0999999999999996</v>
      </c>
      <c r="U1007" s="23">
        <v>23.5</v>
      </c>
      <c r="V1007" s="23">
        <v>12.6</v>
      </c>
      <c r="W1007" s="23">
        <v>30.4</v>
      </c>
      <c r="X1007" s="23">
        <v>4.3</v>
      </c>
      <c r="Y1007" s="23">
        <v>2.1</v>
      </c>
      <c r="Z1007" s="23">
        <v>5.7</v>
      </c>
      <c r="AA1007" s="23">
        <v>2.5</v>
      </c>
      <c r="AB1007" s="23">
        <v>3.3</v>
      </c>
      <c r="AC1007" s="23">
        <v>2</v>
      </c>
      <c r="AD1007" s="23">
        <v>17.3</v>
      </c>
      <c r="AE1007" s="23">
        <v>6.1</v>
      </c>
      <c r="AF1007" s="23">
        <v>24.5</v>
      </c>
      <c r="AG1007" s="23">
        <v>12.2</v>
      </c>
      <c r="AH1007" s="23">
        <v>7.7</v>
      </c>
      <c r="AI1007" s="23">
        <v>15</v>
      </c>
      <c r="AJ1007" s="23">
        <v>28.1</v>
      </c>
      <c r="AK1007" s="23">
        <v>0.7</v>
      </c>
      <c r="AL1007" s="23">
        <v>45.8</v>
      </c>
      <c r="AM1007" s="23">
        <v>11.7</v>
      </c>
      <c r="AN1007" s="23">
        <v>12.6</v>
      </c>
      <c r="AO1007" s="23">
        <v>11.1</v>
      </c>
      <c r="AP1007" s="23">
        <v>2.8</v>
      </c>
      <c r="AQ1007" s="23">
        <v>1.2</v>
      </c>
      <c r="AR1007" s="23">
        <v>3.9</v>
      </c>
      <c r="AS1007" s="23">
        <v>92.9</v>
      </c>
      <c r="AT1007" s="23">
        <v>88.8</v>
      </c>
      <c r="AU1007" s="23">
        <v>95.5</v>
      </c>
    </row>
    <row r="1008" spans="1:47" ht="15" x14ac:dyDescent="0.35">
      <c r="A1008" s="13" t="s">
        <v>2124</v>
      </c>
      <c r="B1008" s="45" t="s">
        <v>943</v>
      </c>
      <c r="C1008" s="23">
        <v>4.4000000000000004</v>
      </c>
      <c r="D1008" s="23">
        <v>4.3</v>
      </c>
      <c r="E1008" s="23">
        <v>8.4</v>
      </c>
      <c r="F1008" s="23">
        <v>33</v>
      </c>
      <c r="G1008" s="23">
        <v>32.700000000000003</v>
      </c>
      <c r="H1008" s="23">
        <v>48.6</v>
      </c>
      <c r="I1008" s="23">
        <v>1.9</v>
      </c>
      <c r="J1008" s="23">
        <v>1.9</v>
      </c>
      <c r="K1008" s="23">
        <v>1.8</v>
      </c>
      <c r="L1008" s="23">
        <v>4.0999999999999996</v>
      </c>
      <c r="M1008" s="23">
        <v>4.0999999999999996</v>
      </c>
      <c r="N1008" s="23">
        <v>2.5</v>
      </c>
      <c r="O1008" s="23">
        <v>21.1</v>
      </c>
      <c r="P1008" s="23">
        <v>21</v>
      </c>
      <c r="Q1008" s="23">
        <v>23.3</v>
      </c>
      <c r="R1008" s="23">
        <v>4.8</v>
      </c>
      <c r="S1008" s="23">
        <v>4.8</v>
      </c>
      <c r="T1008" s="23">
        <v>3.6</v>
      </c>
      <c r="U1008" s="23">
        <v>1.5</v>
      </c>
      <c r="V1008" s="23">
        <v>1.3</v>
      </c>
      <c r="W1008" s="23">
        <v>8.4</v>
      </c>
      <c r="X1008" s="23">
        <v>2.8</v>
      </c>
      <c r="Y1008" s="23">
        <v>2.8</v>
      </c>
      <c r="Z1008" s="23">
        <v>3.6</v>
      </c>
      <c r="AA1008" s="23">
        <v>0.6</v>
      </c>
      <c r="AB1008" s="23">
        <v>0.6</v>
      </c>
      <c r="AC1008" s="23">
        <v>2.8</v>
      </c>
      <c r="AD1008" s="23">
        <v>0.3</v>
      </c>
      <c r="AE1008" s="23">
        <v>0.3</v>
      </c>
      <c r="AF1008" s="23">
        <v>2.2999999999999998</v>
      </c>
      <c r="AG1008" s="23">
        <v>11.3</v>
      </c>
      <c r="AH1008" s="23">
        <v>11.3</v>
      </c>
      <c r="AI1008" s="23">
        <v>12.3</v>
      </c>
      <c r="AJ1008" s="23">
        <v>0.9</v>
      </c>
      <c r="AK1008" s="23">
        <v>0.8</v>
      </c>
      <c r="AL1008" s="23">
        <v>7.1</v>
      </c>
      <c r="AM1008" s="23">
        <v>17.7</v>
      </c>
      <c r="AN1008" s="23">
        <v>17.8</v>
      </c>
      <c r="AO1008" s="23">
        <v>16.5</v>
      </c>
      <c r="AP1008" s="23">
        <v>0.6</v>
      </c>
      <c r="AQ1008" s="23">
        <v>0.5</v>
      </c>
      <c r="AR1008" s="23">
        <v>0.7</v>
      </c>
      <c r="AS1008" s="23">
        <v>75.3</v>
      </c>
      <c r="AT1008" s="23">
        <v>75.099999999999994</v>
      </c>
      <c r="AU1008" s="23">
        <v>80.599999999999994</v>
      </c>
    </row>
    <row r="1009" spans="1:47" ht="15" x14ac:dyDescent="0.35">
      <c r="A1009" s="13" t="s">
        <v>2125</v>
      </c>
      <c r="B1009" s="45" t="s">
        <v>944</v>
      </c>
      <c r="C1009" s="23">
        <v>18.7</v>
      </c>
      <c r="D1009" s="23">
        <v>17.8</v>
      </c>
      <c r="E1009" s="23">
        <v>21.9</v>
      </c>
      <c r="F1009" s="23">
        <v>72.099999999999994</v>
      </c>
      <c r="G1009" s="23">
        <v>70.400000000000006</v>
      </c>
      <c r="H1009" s="23">
        <v>77.8</v>
      </c>
      <c r="I1009" s="23">
        <v>1.7</v>
      </c>
      <c r="J1009" s="23">
        <v>1.6</v>
      </c>
      <c r="K1009" s="23">
        <v>1.8</v>
      </c>
      <c r="L1009" s="23">
        <v>7.1</v>
      </c>
      <c r="M1009" s="23">
        <v>5</v>
      </c>
      <c r="N1009" s="23">
        <v>14.3</v>
      </c>
      <c r="O1009" s="23">
        <v>31.9</v>
      </c>
      <c r="P1009" s="23">
        <v>33.200000000000003</v>
      </c>
      <c r="Q1009" s="23">
        <v>27.7</v>
      </c>
      <c r="R1009" s="23">
        <v>6.9</v>
      </c>
      <c r="S1009" s="23">
        <v>8</v>
      </c>
      <c r="T1009" s="23">
        <v>3</v>
      </c>
      <c r="U1009" s="23">
        <v>6.4</v>
      </c>
      <c r="V1009" s="23">
        <v>5.6</v>
      </c>
      <c r="W1009" s="23">
        <v>9.1999999999999993</v>
      </c>
      <c r="X1009" s="23">
        <v>3.9</v>
      </c>
      <c r="Y1009" s="23">
        <v>3.9</v>
      </c>
      <c r="Z1009" s="23">
        <v>3.7</v>
      </c>
      <c r="AA1009" s="23">
        <v>10.6</v>
      </c>
      <c r="AB1009" s="23">
        <v>11.4</v>
      </c>
      <c r="AC1009" s="23">
        <v>7.9</v>
      </c>
      <c r="AD1009" s="23">
        <v>2.7</v>
      </c>
      <c r="AE1009" s="23">
        <v>3</v>
      </c>
      <c r="AF1009" s="23">
        <v>1.6</v>
      </c>
      <c r="AG1009" s="23">
        <v>13.7</v>
      </c>
      <c r="AH1009" s="23">
        <v>14.7</v>
      </c>
      <c r="AI1009" s="23">
        <v>10.5</v>
      </c>
      <c r="AJ1009" s="23">
        <v>7</v>
      </c>
      <c r="AK1009" s="23">
        <v>7.7</v>
      </c>
      <c r="AL1009" s="23">
        <v>4.3</v>
      </c>
      <c r="AM1009" s="23">
        <v>14.8</v>
      </c>
      <c r="AN1009" s="23">
        <v>14.9</v>
      </c>
      <c r="AO1009" s="23">
        <v>14.3</v>
      </c>
      <c r="AP1009" s="23">
        <v>1.5</v>
      </c>
      <c r="AQ1009" s="23">
        <v>1.7</v>
      </c>
      <c r="AR1009" s="23">
        <v>0.7</v>
      </c>
      <c r="AS1009" s="23">
        <v>86.2</v>
      </c>
      <c r="AT1009" s="23">
        <v>86.8</v>
      </c>
      <c r="AU1009" s="23">
        <v>84.4</v>
      </c>
    </row>
    <row r="1010" spans="1:47" ht="15" x14ac:dyDescent="0.35">
      <c r="A1010" s="13" t="s">
        <v>2126</v>
      </c>
      <c r="B1010" s="45" t="s">
        <v>945</v>
      </c>
      <c r="C1010" s="23">
        <v>8.6</v>
      </c>
      <c r="D1010" s="23">
        <v>7.6</v>
      </c>
      <c r="E1010" s="23">
        <v>11.9</v>
      </c>
      <c r="F1010" s="23">
        <v>52</v>
      </c>
      <c r="G1010" s="23">
        <v>48.9</v>
      </c>
      <c r="H1010" s="23">
        <v>62</v>
      </c>
      <c r="I1010" s="23">
        <v>1.2</v>
      </c>
      <c r="J1010" s="23">
        <v>1.1000000000000001</v>
      </c>
      <c r="K1010" s="23">
        <v>1.5</v>
      </c>
      <c r="L1010" s="23">
        <v>0.5</v>
      </c>
      <c r="M1010" s="23">
        <v>0.7</v>
      </c>
      <c r="N1010" s="23">
        <v>0.1</v>
      </c>
      <c r="O1010" s="23">
        <v>37.4</v>
      </c>
      <c r="P1010" s="23">
        <v>36</v>
      </c>
      <c r="Q1010" s="23">
        <v>42.2</v>
      </c>
      <c r="R1010" s="23">
        <v>4.5</v>
      </c>
      <c r="S1010" s="23">
        <v>5.4</v>
      </c>
      <c r="T1010" s="23">
        <v>1.6</v>
      </c>
      <c r="U1010" s="23">
        <v>2.1</v>
      </c>
      <c r="V1010" s="23">
        <v>1.3</v>
      </c>
      <c r="W1010" s="23">
        <v>4.9000000000000004</v>
      </c>
      <c r="X1010" s="23">
        <v>2.2000000000000002</v>
      </c>
      <c r="Y1010" s="23">
        <v>2.2000000000000002</v>
      </c>
      <c r="Z1010" s="23">
        <v>2</v>
      </c>
      <c r="AA1010" s="23">
        <v>2.4</v>
      </c>
      <c r="AB1010" s="23">
        <v>0.9</v>
      </c>
      <c r="AC1010" s="23">
        <v>7.4</v>
      </c>
      <c r="AD1010" s="23">
        <v>1.4</v>
      </c>
      <c r="AE1010" s="23">
        <v>0.5</v>
      </c>
      <c r="AF1010" s="23">
        <v>4.4000000000000004</v>
      </c>
      <c r="AG1010" s="23">
        <v>11.2</v>
      </c>
      <c r="AH1010" s="23">
        <v>11.2</v>
      </c>
      <c r="AI1010" s="23">
        <v>10.9</v>
      </c>
      <c r="AJ1010" s="23">
        <v>2.8</v>
      </c>
      <c r="AK1010" s="23">
        <v>0.8</v>
      </c>
      <c r="AL1010" s="23">
        <v>9.3000000000000007</v>
      </c>
      <c r="AM1010" s="23">
        <v>11.1</v>
      </c>
      <c r="AN1010" s="23">
        <v>11.7</v>
      </c>
      <c r="AO1010" s="23">
        <v>9.1</v>
      </c>
      <c r="AP1010" s="23">
        <v>0.5</v>
      </c>
      <c r="AQ1010" s="23">
        <v>0.6</v>
      </c>
      <c r="AR1010" s="23">
        <v>0.5</v>
      </c>
      <c r="AS1010" s="23">
        <v>80</v>
      </c>
      <c r="AT1010" s="23">
        <v>79.2</v>
      </c>
      <c r="AU1010" s="23">
        <v>82.7</v>
      </c>
    </row>
    <row r="1011" spans="1:47" ht="15" x14ac:dyDescent="0.35">
      <c r="A1011" s="13" t="s">
        <v>2127</v>
      </c>
      <c r="B1011" s="45" t="s">
        <v>946</v>
      </c>
      <c r="C1011" s="23">
        <v>17.399999999999999</v>
      </c>
      <c r="D1011" s="23">
        <v>15.6</v>
      </c>
      <c r="E1011" s="23">
        <v>19.899999999999999</v>
      </c>
      <c r="F1011" s="23">
        <v>76.599999999999994</v>
      </c>
      <c r="G1011" s="23">
        <v>70.8</v>
      </c>
      <c r="H1011" s="23">
        <v>85</v>
      </c>
      <c r="I1011" s="23">
        <v>2.4</v>
      </c>
      <c r="J1011" s="23">
        <v>2</v>
      </c>
      <c r="K1011" s="23">
        <v>2.9</v>
      </c>
      <c r="L1011" s="23">
        <v>3</v>
      </c>
      <c r="M1011" s="23">
        <v>4.7</v>
      </c>
      <c r="N1011" s="23">
        <v>0.5</v>
      </c>
      <c r="O1011" s="23">
        <v>30.8</v>
      </c>
      <c r="P1011" s="23">
        <v>32.1</v>
      </c>
      <c r="Q1011" s="23">
        <v>28.9</v>
      </c>
      <c r="R1011" s="23">
        <v>5.8</v>
      </c>
      <c r="S1011" s="23">
        <v>7.8</v>
      </c>
      <c r="T1011" s="23">
        <v>2.9</v>
      </c>
      <c r="U1011" s="23">
        <v>4.4000000000000004</v>
      </c>
      <c r="V1011" s="23">
        <v>2</v>
      </c>
      <c r="W1011" s="23">
        <v>7.8</v>
      </c>
      <c r="X1011" s="23">
        <v>5</v>
      </c>
      <c r="Y1011" s="23">
        <v>4.4000000000000004</v>
      </c>
      <c r="Z1011" s="23">
        <v>5.9</v>
      </c>
      <c r="AA1011" s="23">
        <v>1.5</v>
      </c>
      <c r="AB1011" s="23">
        <v>0.4</v>
      </c>
      <c r="AC1011" s="23">
        <v>3.1</v>
      </c>
      <c r="AD1011" s="23">
        <v>2.1</v>
      </c>
      <c r="AE1011" s="23">
        <v>0.7</v>
      </c>
      <c r="AF1011" s="23">
        <v>4.0999999999999996</v>
      </c>
      <c r="AG1011" s="23">
        <v>15.9</v>
      </c>
      <c r="AH1011" s="23">
        <v>16.600000000000001</v>
      </c>
      <c r="AI1011" s="23">
        <v>14.7</v>
      </c>
      <c r="AJ1011" s="23">
        <v>19.600000000000001</v>
      </c>
      <c r="AK1011" s="23">
        <v>1.2</v>
      </c>
      <c r="AL1011" s="23">
        <v>46.3</v>
      </c>
      <c r="AM1011" s="23">
        <v>13.1</v>
      </c>
      <c r="AN1011" s="23">
        <v>13.8</v>
      </c>
      <c r="AO1011" s="23">
        <v>12</v>
      </c>
      <c r="AP1011" s="23">
        <v>1.7</v>
      </c>
      <c r="AQ1011" s="23">
        <v>1.4</v>
      </c>
      <c r="AR1011" s="23">
        <v>2.2000000000000002</v>
      </c>
      <c r="AS1011" s="23">
        <v>85.9</v>
      </c>
      <c r="AT1011" s="23">
        <v>83.3</v>
      </c>
      <c r="AU1011" s="23">
        <v>89.6</v>
      </c>
    </row>
    <row r="1012" spans="1:47" ht="15" x14ac:dyDescent="0.35">
      <c r="A1012" s="13" t="s">
        <v>2128</v>
      </c>
      <c r="B1012" s="45" t="s">
        <v>17</v>
      </c>
      <c r="C1012" s="23">
        <v>21.4</v>
      </c>
      <c r="D1012" s="23">
        <v>17.8</v>
      </c>
      <c r="E1012" s="23">
        <v>25.5</v>
      </c>
      <c r="F1012" s="23">
        <v>77.5</v>
      </c>
      <c r="G1012" s="23">
        <v>69.8</v>
      </c>
      <c r="H1012" s="23">
        <v>86.4</v>
      </c>
      <c r="I1012" s="23">
        <v>1.7</v>
      </c>
      <c r="J1012" s="23">
        <v>1.4</v>
      </c>
      <c r="K1012" s="23">
        <v>2.1</v>
      </c>
      <c r="L1012" s="23">
        <v>1.5</v>
      </c>
      <c r="M1012" s="23">
        <v>1.6</v>
      </c>
      <c r="N1012" s="23">
        <v>1.3</v>
      </c>
      <c r="O1012" s="23">
        <v>27.1</v>
      </c>
      <c r="P1012" s="23">
        <v>27.1</v>
      </c>
      <c r="Q1012" s="23">
        <v>27.1</v>
      </c>
      <c r="R1012" s="23">
        <v>6.4</v>
      </c>
      <c r="S1012" s="23">
        <v>6.3</v>
      </c>
      <c r="T1012" s="23">
        <v>6.5</v>
      </c>
      <c r="U1012" s="23">
        <v>14.6</v>
      </c>
      <c r="V1012" s="23">
        <v>5.4</v>
      </c>
      <c r="W1012" s="23">
        <v>25.2</v>
      </c>
      <c r="X1012" s="23">
        <v>4.5</v>
      </c>
      <c r="Y1012" s="23">
        <v>2.4</v>
      </c>
      <c r="Z1012" s="23">
        <v>7</v>
      </c>
      <c r="AA1012" s="23">
        <v>2.8</v>
      </c>
      <c r="AB1012" s="23">
        <v>1.2</v>
      </c>
      <c r="AC1012" s="23">
        <v>4.7</v>
      </c>
      <c r="AD1012" s="23">
        <v>0.3</v>
      </c>
      <c r="AE1012" s="23">
        <v>0</v>
      </c>
      <c r="AF1012" s="23">
        <v>0.7</v>
      </c>
      <c r="AG1012" s="23">
        <v>16.5</v>
      </c>
      <c r="AH1012" s="23">
        <v>12.6</v>
      </c>
      <c r="AI1012" s="23">
        <v>20.9</v>
      </c>
      <c r="AJ1012" s="23">
        <v>24.2</v>
      </c>
      <c r="AK1012" s="23">
        <v>6.6</v>
      </c>
      <c r="AL1012" s="23">
        <v>44.2</v>
      </c>
      <c r="AM1012" s="23">
        <v>10.4</v>
      </c>
      <c r="AN1012" s="23">
        <v>10.6</v>
      </c>
      <c r="AO1012" s="23">
        <v>10.199999999999999</v>
      </c>
      <c r="AP1012" s="23">
        <v>3</v>
      </c>
      <c r="AQ1012" s="23">
        <v>2.5</v>
      </c>
      <c r="AR1012" s="23">
        <v>3.7</v>
      </c>
      <c r="AS1012" s="23">
        <v>92.4</v>
      </c>
      <c r="AT1012" s="23">
        <v>89.4</v>
      </c>
      <c r="AU1012" s="23">
        <v>95.8</v>
      </c>
    </row>
    <row r="1013" spans="1:47" ht="15" x14ac:dyDescent="0.35">
      <c r="A1013" s="13" t="s">
        <v>2129</v>
      </c>
      <c r="B1013" s="45" t="s">
        <v>362</v>
      </c>
      <c r="C1013" s="23">
        <v>16.8</v>
      </c>
      <c r="D1013" s="23">
        <v>8.1999999999999993</v>
      </c>
      <c r="E1013" s="23">
        <v>20.2</v>
      </c>
      <c r="F1013" s="23">
        <v>69.900000000000006</v>
      </c>
      <c r="G1013" s="23">
        <v>49.5</v>
      </c>
      <c r="H1013" s="23">
        <v>78</v>
      </c>
      <c r="I1013" s="23">
        <v>3</v>
      </c>
      <c r="J1013" s="23">
        <v>1</v>
      </c>
      <c r="K1013" s="23">
        <v>3.8</v>
      </c>
      <c r="L1013" s="23">
        <v>1.1000000000000001</v>
      </c>
      <c r="M1013" s="23">
        <v>0.4</v>
      </c>
      <c r="N1013" s="23">
        <v>1.3</v>
      </c>
      <c r="O1013" s="23">
        <v>30.9</v>
      </c>
      <c r="P1013" s="23">
        <v>27.4</v>
      </c>
      <c r="Q1013" s="23">
        <v>32.4</v>
      </c>
      <c r="R1013" s="23">
        <v>5.5</v>
      </c>
      <c r="S1013" s="23">
        <v>6.7</v>
      </c>
      <c r="T1013" s="23">
        <v>5</v>
      </c>
      <c r="U1013" s="23">
        <v>16.100000000000001</v>
      </c>
      <c r="V1013" s="23">
        <v>1.7</v>
      </c>
      <c r="W1013" s="23">
        <v>21.8</v>
      </c>
      <c r="X1013" s="23">
        <v>5</v>
      </c>
      <c r="Y1013" s="23">
        <v>1.8</v>
      </c>
      <c r="Z1013" s="23">
        <v>6.3</v>
      </c>
      <c r="AA1013" s="23">
        <v>2.4</v>
      </c>
      <c r="AB1013" s="23">
        <v>0.9</v>
      </c>
      <c r="AC1013" s="23">
        <v>3.1</v>
      </c>
      <c r="AD1013" s="23">
        <v>2.2999999999999998</v>
      </c>
      <c r="AE1013" s="23">
        <v>0.3</v>
      </c>
      <c r="AF1013" s="23">
        <v>3.1</v>
      </c>
      <c r="AG1013" s="23">
        <v>14.1</v>
      </c>
      <c r="AH1013" s="23">
        <v>6.5</v>
      </c>
      <c r="AI1013" s="23">
        <v>17.2</v>
      </c>
      <c r="AJ1013" s="23">
        <v>15.1</v>
      </c>
      <c r="AK1013" s="23">
        <v>0.7</v>
      </c>
      <c r="AL1013" s="23">
        <v>20.8</v>
      </c>
      <c r="AM1013" s="23">
        <v>13.3</v>
      </c>
      <c r="AN1013" s="23">
        <v>13.1</v>
      </c>
      <c r="AO1013" s="23">
        <v>13.4</v>
      </c>
      <c r="AP1013" s="23">
        <v>1.9</v>
      </c>
      <c r="AQ1013" s="23">
        <v>0.4</v>
      </c>
      <c r="AR1013" s="23">
        <v>2.5</v>
      </c>
      <c r="AS1013" s="23">
        <v>89.9</v>
      </c>
      <c r="AT1013" s="23">
        <v>81.3</v>
      </c>
      <c r="AU1013" s="23">
        <v>93.4</v>
      </c>
    </row>
    <row r="1014" spans="1:47" ht="15" x14ac:dyDescent="0.35">
      <c r="A1014" s="13" t="s">
        <v>2130</v>
      </c>
      <c r="B1014" s="45" t="s">
        <v>947</v>
      </c>
      <c r="C1014" s="23">
        <v>14.1</v>
      </c>
      <c r="D1014" s="23">
        <v>11.4</v>
      </c>
      <c r="E1014" s="23">
        <v>26.5</v>
      </c>
      <c r="F1014" s="23">
        <v>48.3</v>
      </c>
      <c r="G1014" s="23">
        <v>43.2</v>
      </c>
      <c r="H1014" s="23">
        <v>72.400000000000006</v>
      </c>
      <c r="I1014" s="23">
        <v>5.0999999999999996</v>
      </c>
      <c r="J1014" s="23">
        <v>4</v>
      </c>
      <c r="K1014" s="23">
        <v>10.5</v>
      </c>
      <c r="L1014" s="23">
        <v>4.5</v>
      </c>
      <c r="M1014" s="23">
        <v>4</v>
      </c>
      <c r="N1014" s="23">
        <v>6.9</v>
      </c>
      <c r="O1014" s="23">
        <v>43.5</v>
      </c>
      <c r="P1014" s="23">
        <v>41.2</v>
      </c>
      <c r="Q1014" s="23">
        <v>54.3</v>
      </c>
      <c r="R1014" s="23">
        <v>10.199999999999999</v>
      </c>
      <c r="S1014" s="23">
        <v>10.5</v>
      </c>
      <c r="T1014" s="23">
        <v>8.9</v>
      </c>
      <c r="U1014" s="23">
        <v>32.4</v>
      </c>
      <c r="V1014" s="23">
        <v>29.9</v>
      </c>
      <c r="W1014" s="23">
        <v>44.3</v>
      </c>
      <c r="X1014" s="23">
        <v>5.2</v>
      </c>
      <c r="Y1014" s="23">
        <v>4.5999999999999996</v>
      </c>
      <c r="Z1014" s="23">
        <v>7.8</v>
      </c>
      <c r="AA1014" s="23">
        <v>15.7</v>
      </c>
      <c r="AB1014" s="23">
        <v>18.7</v>
      </c>
      <c r="AC1014" s="23">
        <v>1.2</v>
      </c>
      <c r="AD1014" s="23">
        <v>1</v>
      </c>
      <c r="AE1014" s="23">
        <v>0.5</v>
      </c>
      <c r="AF1014" s="23">
        <v>3.5</v>
      </c>
      <c r="AG1014" s="23">
        <v>24.2</v>
      </c>
      <c r="AH1014" s="23">
        <v>22.5</v>
      </c>
      <c r="AI1014" s="23">
        <v>32.5</v>
      </c>
      <c r="AJ1014" s="23">
        <v>26.3</v>
      </c>
      <c r="AK1014" s="23">
        <v>17.399999999999999</v>
      </c>
      <c r="AL1014" s="23">
        <v>68.3</v>
      </c>
      <c r="AM1014" s="23">
        <v>22.2</v>
      </c>
      <c r="AN1014" s="23">
        <v>21</v>
      </c>
      <c r="AO1014" s="23">
        <v>27.7</v>
      </c>
      <c r="AP1014" s="23">
        <v>1.3</v>
      </c>
      <c r="AQ1014" s="23">
        <v>1</v>
      </c>
      <c r="AR1014" s="23">
        <v>2.7</v>
      </c>
      <c r="AS1014" s="23">
        <v>88.6</v>
      </c>
      <c r="AT1014" s="23">
        <v>87.4</v>
      </c>
      <c r="AU1014" s="23">
        <v>94.2</v>
      </c>
    </row>
    <row r="1015" spans="1:47" ht="15" x14ac:dyDescent="0.35">
      <c r="A1015" s="13" t="s">
        <v>2131</v>
      </c>
      <c r="B1015" s="45" t="s">
        <v>948</v>
      </c>
      <c r="C1015" s="23">
        <v>6.4</v>
      </c>
      <c r="D1015" s="23">
        <v>5.6</v>
      </c>
      <c r="E1015" s="23">
        <v>12.1</v>
      </c>
      <c r="F1015" s="23">
        <v>40.9</v>
      </c>
      <c r="G1015" s="23">
        <v>38</v>
      </c>
      <c r="H1015" s="23">
        <v>61.3</v>
      </c>
      <c r="I1015" s="23">
        <v>1.1000000000000001</v>
      </c>
      <c r="J1015" s="23">
        <v>1.1000000000000001</v>
      </c>
      <c r="K1015" s="23">
        <v>1.2</v>
      </c>
      <c r="L1015" s="23">
        <v>4.2</v>
      </c>
      <c r="M1015" s="23">
        <v>4.4000000000000004</v>
      </c>
      <c r="N1015" s="23">
        <v>3.1</v>
      </c>
      <c r="O1015" s="23">
        <v>22.3</v>
      </c>
      <c r="P1015" s="23">
        <v>21.8</v>
      </c>
      <c r="Q1015" s="23">
        <v>25.2</v>
      </c>
      <c r="R1015" s="23">
        <v>4.8</v>
      </c>
      <c r="S1015" s="23">
        <v>5</v>
      </c>
      <c r="T1015" s="23">
        <v>3.6</v>
      </c>
      <c r="U1015" s="23">
        <v>1.1000000000000001</v>
      </c>
      <c r="V1015" s="23">
        <v>0.4</v>
      </c>
      <c r="W1015" s="23">
        <v>6</v>
      </c>
      <c r="X1015" s="23">
        <v>1.9</v>
      </c>
      <c r="Y1015" s="23">
        <v>1.9</v>
      </c>
      <c r="Z1015" s="23">
        <v>2.2999999999999998</v>
      </c>
      <c r="AA1015" s="23">
        <v>0.5</v>
      </c>
      <c r="AB1015" s="23">
        <v>0.3</v>
      </c>
      <c r="AC1015" s="23">
        <v>2.2999999999999998</v>
      </c>
      <c r="AD1015" s="23">
        <v>0.6</v>
      </c>
      <c r="AE1015" s="23">
        <v>0.1</v>
      </c>
      <c r="AF1015" s="23">
        <v>4</v>
      </c>
      <c r="AG1015" s="23">
        <v>12.1</v>
      </c>
      <c r="AH1015" s="23">
        <v>11.3</v>
      </c>
      <c r="AI1015" s="23">
        <v>17.2</v>
      </c>
      <c r="AJ1015" s="23">
        <v>1.6</v>
      </c>
      <c r="AK1015" s="23">
        <v>0.2</v>
      </c>
      <c r="AL1015" s="23">
        <v>11.9</v>
      </c>
      <c r="AM1015" s="23">
        <v>13.7</v>
      </c>
      <c r="AN1015" s="23">
        <v>14</v>
      </c>
      <c r="AO1015" s="23">
        <v>12.2</v>
      </c>
      <c r="AP1015" s="23">
        <v>0.5</v>
      </c>
      <c r="AQ1015" s="23">
        <v>0.5</v>
      </c>
      <c r="AR1015" s="23">
        <v>0.9</v>
      </c>
      <c r="AS1015" s="23">
        <v>76.900000000000006</v>
      </c>
      <c r="AT1015" s="23">
        <v>76.599999999999994</v>
      </c>
      <c r="AU1015" s="23">
        <v>79</v>
      </c>
    </row>
    <row r="1016" spans="1:47" ht="15" x14ac:dyDescent="0.35">
      <c r="A1016" s="13" t="s">
        <v>2132</v>
      </c>
      <c r="B1016" s="45" t="s">
        <v>949</v>
      </c>
      <c r="C1016" s="23">
        <v>14.1</v>
      </c>
      <c r="D1016" s="23">
        <v>9.1</v>
      </c>
      <c r="E1016" s="23">
        <v>19.600000000000001</v>
      </c>
      <c r="F1016" s="23">
        <v>58.2</v>
      </c>
      <c r="G1016" s="23">
        <v>43.8</v>
      </c>
      <c r="H1016" s="23">
        <v>73.900000000000006</v>
      </c>
      <c r="I1016" s="23">
        <v>1.8</v>
      </c>
      <c r="J1016" s="23">
        <v>1.6</v>
      </c>
      <c r="K1016" s="23">
        <v>2</v>
      </c>
      <c r="L1016" s="23">
        <v>5.7</v>
      </c>
      <c r="M1016" s="23">
        <v>4</v>
      </c>
      <c r="N1016" s="23">
        <v>7.6</v>
      </c>
      <c r="O1016" s="23">
        <v>28.7</v>
      </c>
      <c r="P1016" s="23">
        <v>25.6</v>
      </c>
      <c r="Q1016" s="23">
        <v>32</v>
      </c>
      <c r="R1016" s="23">
        <v>4.3</v>
      </c>
      <c r="S1016" s="23">
        <v>4.9000000000000004</v>
      </c>
      <c r="T1016" s="23">
        <v>3.6</v>
      </c>
      <c r="U1016" s="23">
        <v>8.8000000000000007</v>
      </c>
      <c r="V1016" s="23">
        <v>1.9</v>
      </c>
      <c r="W1016" s="23">
        <v>16.3</v>
      </c>
      <c r="X1016" s="23">
        <v>2.4</v>
      </c>
      <c r="Y1016" s="23">
        <v>1.4</v>
      </c>
      <c r="Z1016" s="23">
        <v>3.6</v>
      </c>
      <c r="AA1016" s="23">
        <v>5.5</v>
      </c>
      <c r="AB1016" s="23">
        <v>2.2999999999999998</v>
      </c>
      <c r="AC1016" s="23">
        <v>9</v>
      </c>
      <c r="AD1016" s="23">
        <v>4.7</v>
      </c>
      <c r="AE1016" s="23">
        <v>1.1000000000000001</v>
      </c>
      <c r="AF1016" s="23">
        <v>8.6999999999999993</v>
      </c>
      <c r="AG1016" s="23">
        <v>16.7</v>
      </c>
      <c r="AH1016" s="23">
        <v>11.3</v>
      </c>
      <c r="AI1016" s="23">
        <v>22.6</v>
      </c>
      <c r="AJ1016" s="23">
        <v>11.7</v>
      </c>
      <c r="AK1016" s="23">
        <v>2.2000000000000002</v>
      </c>
      <c r="AL1016" s="23">
        <v>22.1</v>
      </c>
      <c r="AM1016" s="23">
        <v>14.3</v>
      </c>
      <c r="AN1016" s="23">
        <v>14.2</v>
      </c>
      <c r="AO1016" s="23">
        <v>14.4</v>
      </c>
      <c r="AP1016" s="23">
        <v>0.9</v>
      </c>
      <c r="AQ1016" s="23">
        <v>0.4</v>
      </c>
      <c r="AR1016" s="23">
        <v>1.4</v>
      </c>
      <c r="AS1016" s="23">
        <v>79.3</v>
      </c>
      <c r="AT1016" s="23">
        <v>75.099999999999994</v>
      </c>
      <c r="AU1016" s="23">
        <v>83.8</v>
      </c>
    </row>
    <row r="1017" spans="1:47" ht="15" x14ac:dyDescent="0.35">
      <c r="A1017" s="13" t="s">
        <v>2133</v>
      </c>
      <c r="B1017" s="45" t="s">
        <v>950</v>
      </c>
      <c r="C1017" s="23">
        <v>14.7</v>
      </c>
      <c r="D1017" s="23">
        <v>13.5</v>
      </c>
      <c r="E1017" s="23">
        <v>19.7</v>
      </c>
      <c r="F1017" s="23">
        <v>64</v>
      </c>
      <c r="G1017" s="23">
        <v>60.2</v>
      </c>
      <c r="H1017" s="23">
        <v>81.2</v>
      </c>
      <c r="I1017" s="23">
        <v>1.1000000000000001</v>
      </c>
      <c r="J1017" s="23">
        <v>0.9</v>
      </c>
      <c r="K1017" s="23">
        <v>2.1</v>
      </c>
      <c r="L1017" s="23">
        <v>7.5</v>
      </c>
      <c r="M1017" s="23">
        <v>5.8</v>
      </c>
      <c r="N1017" s="23">
        <v>15.3</v>
      </c>
      <c r="O1017" s="23">
        <v>29.3</v>
      </c>
      <c r="P1017" s="23">
        <v>29.2</v>
      </c>
      <c r="Q1017" s="23">
        <v>29.6</v>
      </c>
      <c r="R1017" s="23">
        <v>5.7</v>
      </c>
      <c r="S1017" s="23">
        <v>6.1</v>
      </c>
      <c r="T1017" s="23">
        <v>4</v>
      </c>
      <c r="U1017" s="23">
        <v>5.3</v>
      </c>
      <c r="V1017" s="23">
        <v>2.6</v>
      </c>
      <c r="W1017" s="23">
        <v>17.5</v>
      </c>
      <c r="X1017" s="23">
        <v>2.8</v>
      </c>
      <c r="Y1017" s="23">
        <v>2.5</v>
      </c>
      <c r="Z1017" s="23">
        <v>4.5999999999999996</v>
      </c>
      <c r="AA1017" s="23">
        <v>2.6</v>
      </c>
      <c r="AB1017" s="23">
        <v>1.7</v>
      </c>
      <c r="AC1017" s="23">
        <v>6.6</v>
      </c>
      <c r="AD1017" s="23">
        <v>0.6</v>
      </c>
      <c r="AE1017" s="23">
        <v>0.4</v>
      </c>
      <c r="AF1017" s="23">
        <v>1.5</v>
      </c>
      <c r="AG1017" s="23">
        <v>11.9</v>
      </c>
      <c r="AH1017" s="23">
        <v>11</v>
      </c>
      <c r="AI1017" s="23">
        <v>16.3</v>
      </c>
      <c r="AJ1017" s="23">
        <v>6.8</v>
      </c>
      <c r="AK1017" s="23">
        <v>1.9</v>
      </c>
      <c r="AL1017" s="23">
        <v>29</v>
      </c>
      <c r="AM1017" s="23">
        <v>13.3</v>
      </c>
      <c r="AN1017" s="23">
        <v>12.9</v>
      </c>
      <c r="AO1017" s="23">
        <v>15</v>
      </c>
      <c r="AP1017" s="23">
        <v>1.2</v>
      </c>
      <c r="AQ1017" s="23">
        <v>1</v>
      </c>
      <c r="AR1017" s="23">
        <v>2.6</v>
      </c>
      <c r="AS1017" s="23">
        <v>86.4</v>
      </c>
      <c r="AT1017" s="23">
        <v>85.6</v>
      </c>
      <c r="AU1017" s="23">
        <v>89.8</v>
      </c>
    </row>
    <row r="1018" spans="1:47" ht="15" x14ac:dyDescent="0.35">
      <c r="A1018" s="13" t="s">
        <v>2134</v>
      </c>
      <c r="B1018" s="45" t="s">
        <v>951</v>
      </c>
      <c r="C1018" s="23">
        <v>10.1</v>
      </c>
      <c r="D1018" s="23">
        <v>8.8000000000000007</v>
      </c>
      <c r="E1018" s="23">
        <v>12.8</v>
      </c>
      <c r="F1018" s="23">
        <v>60.6</v>
      </c>
      <c r="G1018" s="23">
        <v>55.2</v>
      </c>
      <c r="H1018" s="23">
        <v>71.8</v>
      </c>
      <c r="I1018" s="23">
        <v>1.4</v>
      </c>
      <c r="J1018" s="23">
        <v>1.3</v>
      </c>
      <c r="K1018" s="23">
        <v>1.6</v>
      </c>
      <c r="L1018" s="23">
        <v>8.8000000000000007</v>
      </c>
      <c r="M1018" s="23">
        <v>7.3</v>
      </c>
      <c r="N1018" s="23">
        <v>11.9</v>
      </c>
      <c r="O1018" s="23">
        <v>27.2</v>
      </c>
      <c r="P1018" s="23">
        <v>26.9</v>
      </c>
      <c r="Q1018" s="23">
        <v>27.6</v>
      </c>
      <c r="R1018" s="23">
        <v>6.3</v>
      </c>
      <c r="S1018" s="23">
        <v>7.6</v>
      </c>
      <c r="T1018" s="23">
        <v>3.6</v>
      </c>
      <c r="U1018" s="23">
        <v>3.4</v>
      </c>
      <c r="V1018" s="23">
        <v>1.9</v>
      </c>
      <c r="W1018" s="23">
        <v>6.6</v>
      </c>
      <c r="X1018" s="23">
        <v>3.4</v>
      </c>
      <c r="Y1018" s="23">
        <v>2.2999999999999998</v>
      </c>
      <c r="Z1018" s="23">
        <v>5.7</v>
      </c>
      <c r="AA1018" s="23">
        <v>5.7</v>
      </c>
      <c r="AB1018" s="23">
        <v>7.2</v>
      </c>
      <c r="AC1018" s="23">
        <v>2.5</v>
      </c>
      <c r="AD1018" s="23">
        <v>1.6</v>
      </c>
      <c r="AE1018" s="23">
        <v>1.1000000000000001</v>
      </c>
      <c r="AF1018" s="23">
        <v>2.6</v>
      </c>
      <c r="AG1018" s="23">
        <v>13.7</v>
      </c>
      <c r="AH1018" s="23">
        <v>12.6</v>
      </c>
      <c r="AI1018" s="23">
        <v>15.9</v>
      </c>
      <c r="AJ1018" s="23">
        <v>12.1</v>
      </c>
      <c r="AK1018" s="23">
        <v>2.6</v>
      </c>
      <c r="AL1018" s="23">
        <v>32.299999999999997</v>
      </c>
      <c r="AM1018" s="23">
        <v>15.3</v>
      </c>
      <c r="AN1018" s="23">
        <v>16</v>
      </c>
      <c r="AO1018" s="23">
        <v>13.9</v>
      </c>
      <c r="AP1018" s="23">
        <v>1</v>
      </c>
      <c r="AQ1018" s="23">
        <v>1</v>
      </c>
      <c r="AR1018" s="23">
        <v>0.8</v>
      </c>
      <c r="AS1018" s="23">
        <v>83.9</v>
      </c>
      <c r="AT1018" s="23">
        <v>85</v>
      </c>
      <c r="AU1018" s="23">
        <v>81.5</v>
      </c>
    </row>
    <row r="1019" spans="1:47" ht="15" x14ac:dyDescent="0.35">
      <c r="A1019" s="13" t="s">
        <v>2135</v>
      </c>
      <c r="B1019" s="45" t="s">
        <v>131</v>
      </c>
      <c r="C1019" s="23">
        <v>8.1999999999999993</v>
      </c>
      <c r="D1019" s="23">
        <v>8.6</v>
      </c>
      <c r="E1019" s="23">
        <v>8</v>
      </c>
      <c r="F1019" s="23">
        <v>46.4</v>
      </c>
      <c r="G1019" s="23">
        <v>42.2</v>
      </c>
      <c r="H1019" s="23">
        <v>48</v>
      </c>
      <c r="I1019" s="23">
        <v>2</v>
      </c>
      <c r="J1019" s="23">
        <v>1.7</v>
      </c>
      <c r="K1019" s="23">
        <v>2.2000000000000002</v>
      </c>
      <c r="L1019" s="23">
        <v>2.6</v>
      </c>
      <c r="M1019" s="23">
        <v>2.8</v>
      </c>
      <c r="N1019" s="23">
        <v>2.6</v>
      </c>
      <c r="O1019" s="23">
        <v>25</v>
      </c>
      <c r="P1019" s="23">
        <v>24</v>
      </c>
      <c r="Q1019" s="23">
        <v>25.3</v>
      </c>
      <c r="R1019" s="23">
        <v>3.6</v>
      </c>
      <c r="S1019" s="23">
        <v>6.3</v>
      </c>
      <c r="T1019" s="23">
        <v>2.6</v>
      </c>
      <c r="U1019" s="23">
        <v>2.4</v>
      </c>
      <c r="V1019" s="23">
        <v>2.7</v>
      </c>
      <c r="W1019" s="23">
        <v>2.2999999999999998</v>
      </c>
      <c r="X1019" s="23">
        <v>3.6</v>
      </c>
      <c r="Y1019" s="23">
        <v>2.9</v>
      </c>
      <c r="Z1019" s="23">
        <v>3.9</v>
      </c>
      <c r="AA1019" s="23">
        <v>1</v>
      </c>
      <c r="AB1019" s="23">
        <v>2.1</v>
      </c>
      <c r="AC1019" s="23">
        <v>0.7</v>
      </c>
      <c r="AD1019" s="23">
        <v>1.3</v>
      </c>
      <c r="AE1019" s="23">
        <v>1.8</v>
      </c>
      <c r="AF1019" s="23">
        <v>1.1000000000000001</v>
      </c>
      <c r="AG1019" s="23">
        <v>12.2</v>
      </c>
      <c r="AH1019" s="23">
        <v>10.8</v>
      </c>
      <c r="AI1019" s="23">
        <v>12.8</v>
      </c>
      <c r="AJ1019" s="23">
        <v>5.3</v>
      </c>
      <c r="AK1019" s="23">
        <v>2</v>
      </c>
      <c r="AL1019" s="23">
        <v>6.5</v>
      </c>
      <c r="AM1019" s="23">
        <v>16</v>
      </c>
      <c r="AN1019" s="23">
        <v>14.7</v>
      </c>
      <c r="AO1019" s="23">
        <v>16.399999999999999</v>
      </c>
      <c r="AP1019" s="23">
        <v>0.7</v>
      </c>
      <c r="AQ1019" s="23">
        <v>0.5</v>
      </c>
      <c r="AR1019" s="23">
        <v>0.9</v>
      </c>
      <c r="AS1019" s="23">
        <v>76.599999999999994</v>
      </c>
      <c r="AT1019" s="23">
        <v>74.7</v>
      </c>
      <c r="AU1019" s="23">
        <v>77.3</v>
      </c>
    </row>
    <row r="1020" spans="1:47" ht="15" x14ac:dyDescent="0.35">
      <c r="A1020" s="13" t="s">
        <v>2136</v>
      </c>
      <c r="B1020" s="45" t="s">
        <v>952</v>
      </c>
      <c r="C1020" s="23">
        <v>8.4</v>
      </c>
      <c r="D1020" s="23">
        <v>8.3000000000000007</v>
      </c>
      <c r="E1020" s="23">
        <v>12.2</v>
      </c>
      <c r="F1020" s="23">
        <v>48.2</v>
      </c>
      <c r="G1020" s="23">
        <v>48</v>
      </c>
      <c r="H1020" s="23">
        <v>59</v>
      </c>
      <c r="I1020" s="23">
        <v>1.3</v>
      </c>
      <c r="J1020" s="23">
        <v>1.2</v>
      </c>
      <c r="K1020" s="23">
        <v>2.2999999999999998</v>
      </c>
      <c r="L1020" s="23">
        <v>6.8</v>
      </c>
      <c r="M1020" s="23">
        <v>6.9</v>
      </c>
      <c r="N1020" s="23">
        <v>0.5</v>
      </c>
      <c r="O1020" s="23">
        <v>25.7</v>
      </c>
      <c r="P1020" s="23">
        <v>25.7</v>
      </c>
      <c r="Q1020" s="23">
        <v>25.7</v>
      </c>
      <c r="R1020" s="23">
        <v>4.3</v>
      </c>
      <c r="S1020" s="23">
        <v>4.4000000000000004</v>
      </c>
      <c r="T1020" s="23">
        <v>0.9</v>
      </c>
      <c r="U1020" s="23">
        <v>1.5</v>
      </c>
      <c r="V1020" s="23">
        <v>1.2</v>
      </c>
      <c r="W1020" s="23">
        <v>10.3</v>
      </c>
      <c r="X1020" s="23">
        <v>2.4</v>
      </c>
      <c r="Y1020" s="23">
        <v>2.4</v>
      </c>
      <c r="Z1020" s="23">
        <v>1.9</v>
      </c>
      <c r="AA1020" s="23">
        <v>0.9</v>
      </c>
      <c r="AB1020" s="23">
        <v>0.9</v>
      </c>
      <c r="AC1020" s="23">
        <v>1.1000000000000001</v>
      </c>
      <c r="AD1020" s="23">
        <v>0.5</v>
      </c>
      <c r="AE1020" s="23">
        <v>0.4</v>
      </c>
      <c r="AF1020" s="23">
        <v>4</v>
      </c>
      <c r="AG1020" s="23">
        <v>11.9</v>
      </c>
      <c r="AH1020" s="23">
        <v>11.9</v>
      </c>
      <c r="AI1020" s="23">
        <v>9.9</v>
      </c>
      <c r="AJ1020" s="23">
        <v>1.6</v>
      </c>
      <c r="AK1020" s="23">
        <v>0.7</v>
      </c>
      <c r="AL1020" s="23">
        <v>36.200000000000003</v>
      </c>
      <c r="AM1020" s="23">
        <v>14.7</v>
      </c>
      <c r="AN1020" s="23">
        <v>14.8</v>
      </c>
      <c r="AO1020" s="23">
        <v>13.9</v>
      </c>
      <c r="AP1020" s="23">
        <v>0.6</v>
      </c>
      <c r="AQ1020" s="23">
        <v>0.6</v>
      </c>
      <c r="AR1020" s="23">
        <v>0.8</v>
      </c>
      <c r="AS1020" s="23">
        <v>81.3</v>
      </c>
      <c r="AT1020" s="23">
        <v>81.400000000000006</v>
      </c>
      <c r="AU1020" s="23">
        <v>77.5</v>
      </c>
    </row>
    <row r="1021" spans="1:47" ht="15" x14ac:dyDescent="0.35">
      <c r="A1021" s="13" t="s">
        <v>2137</v>
      </c>
      <c r="B1021" s="45" t="s">
        <v>953</v>
      </c>
      <c r="C1021" s="23">
        <v>12.4</v>
      </c>
      <c r="D1021" s="23">
        <v>8.8000000000000007</v>
      </c>
      <c r="E1021" s="23">
        <v>13.6</v>
      </c>
      <c r="F1021" s="23">
        <v>66</v>
      </c>
      <c r="G1021" s="23">
        <v>55.3</v>
      </c>
      <c r="H1021" s="23">
        <v>69.400000000000006</v>
      </c>
      <c r="I1021" s="23">
        <v>2.1</v>
      </c>
      <c r="J1021" s="23">
        <v>1.8</v>
      </c>
      <c r="K1021" s="23">
        <v>2.2000000000000002</v>
      </c>
      <c r="L1021" s="23">
        <v>4.5999999999999996</v>
      </c>
      <c r="M1021" s="23">
        <v>5.6</v>
      </c>
      <c r="N1021" s="23">
        <v>4.3</v>
      </c>
      <c r="O1021" s="23">
        <v>28.9</v>
      </c>
      <c r="P1021" s="23">
        <v>26.9</v>
      </c>
      <c r="Q1021" s="23">
        <v>29.6</v>
      </c>
      <c r="R1021" s="23">
        <v>5.3</v>
      </c>
      <c r="S1021" s="23">
        <v>9</v>
      </c>
      <c r="T1021" s="23">
        <v>4.0999999999999996</v>
      </c>
      <c r="U1021" s="23">
        <v>13.4</v>
      </c>
      <c r="V1021" s="23">
        <v>7.4</v>
      </c>
      <c r="W1021" s="23">
        <v>15.2</v>
      </c>
      <c r="X1021" s="23">
        <v>4.5999999999999996</v>
      </c>
      <c r="Y1021" s="23">
        <v>4.7</v>
      </c>
      <c r="Z1021" s="23">
        <v>4.5999999999999996</v>
      </c>
      <c r="AA1021" s="23">
        <v>2.5</v>
      </c>
      <c r="AB1021" s="23">
        <v>3.9</v>
      </c>
      <c r="AC1021" s="23">
        <v>2.1</v>
      </c>
      <c r="AD1021" s="23">
        <v>4.7</v>
      </c>
      <c r="AE1021" s="23">
        <v>1.3</v>
      </c>
      <c r="AF1021" s="23">
        <v>5.8</v>
      </c>
      <c r="AG1021" s="23">
        <v>15.5</v>
      </c>
      <c r="AH1021" s="23">
        <v>16.3</v>
      </c>
      <c r="AI1021" s="23">
        <v>15.2</v>
      </c>
      <c r="AJ1021" s="23">
        <v>14.7</v>
      </c>
      <c r="AK1021" s="23">
        <v>2.2000000000000002</v>
      </c>
      <c r="AL1021" s="23">
        <v>18.600000000000001</v>
      </c>
      <c r="AM1021" s="23">
        <v>14.3</v>
      </c>
      <c r="AN1021" s="23">
        <v>14.6</v>
      </c>
      <c r="AO1021" s="23">
        <v>14.2</v>
      </c>
      <c r="AP1021" s="23">
        <v>1.1000000000000001</v>
      </c>
      <c r="AQ1021" s="23">
        <v>0.7</v>
      </c>
      <c r="AR1021" s="23">
        <v>1.3</v>
      </c>
      <c r="AS1021" s="23">
        <v>86.4</v>
      </c>
      <c r="AT1021" s="23">
        <v>84.7</v>
      </c>
      <c r="AU1021" s="23">
        <v>87</v>
      </c>
    </row>
    <row r="1022" spans="1:47" ht="15" x14ac:dyDescent="0.35">
      <c r="A1022" s="13" t="s">
        <v>2138</v>
      </c>
      <c r="B1022" s="45" t="s">
        <v>954</v>
      </c>
      <c r="C1022" s="23">
        <v>20.6</v>
      </c>
      <c r="D1022" s="23">
        <v>13.6</v>
      </c>
      <c r="E1022" s="23">
        <v>23.9</v>
      </c>
      <c r="F1022" s="23">
        <v>78.2</v>
      </c>
      <c r="G1022" s="23">
        <v>62.7</v>
      </c>
      <c r="H1022" s="23">
        <v>85.6</v>
      </c>
      <c r="I1022" s="23">
        <v>1.3</v>
      </c>
      <c r="J1022" s="23">
        <v>0.5</v>
      </c>
      <c r="K1022" s="23">
        <v>1.6</v>
      </c>
      <c r="L1022" s="23">
        <v>2.1</v>
      </c>
      <c r="M1022" s="23">
        <v>6.5</v>
      </c>
      <c r="N1022" s="23">
        <v>0.1</v>
      </c>
      <c r="O1022" s="23">
        <v>29.7</v>
      </c>
      <c r="P1022" s="23">
        <v>26.5</v>
      </c>
      <c r="Q1022" s="23">
        <v>31.3</v>
      </c>
      <c r="R1022" s="23">
        <v>4.9000000000000004</v>
      </c>
      <c r="S1022" s="23">
        <v>8.1999999999999993</v>
      </c>
      <c r="T1022" s="23">
        <v>3.3</v>
      </c>
      <c r="U1022" s="23">
        <v>35.700000000000003</v>
      </c>
      <c r="V1022" s="23">
        <v>0.9</v>
      </c>
      <c r="W1022" s="23">
        <v>52.2</v>
      </c>
      <c r="X1022" s="23">
        <v>4.4000000000000004</v>
      </c>
      <c r="Y1022" s="23">
        <v>1.6</v>
      </c>
      <c r="Z1022" s="23">
        <v>5.8</v>
      </c>
      <c r="AA1022" s="23">
        <v>8.1</v>
      </c>
      <c r="AB1022" s="23">
        <v>3.3</v>
      </c>
      <c r="AC1022" s="23">
        <v>10.4</v>
      </c>
      <c r="AD1022" s="23">
        <v>0.8</v>
      </c>
      <c r="AE1022" s="23">
        <v>0.1</v>
      </c>
      <c r="AF1022" s="23">
        <v>1.1000000000000001</v>
      </c>
      <c r="AG1022" s="23">
        <v>23.1</v>
      </c>
      <c r="AH1022" s="23">
        <v>15.7</v>
      </c>
      <c r="AI1022" s="23">
        <v>26.6</v>
      </c>
      <c r="AJ1022" s="23">
        <v>29.2</v>
      </c>
      <c r="AK1022" s="23">
        <v>0.8</v>
      </c>
      <c r="AL1022" s="23">
        <v>42.8</v>
      </c>
      <c r="AM1022" s="23">
        <v>9.6</v>
      </c>
      <c r="AN1022" s="23">
        <v>7.7</v>
      </c>
      <c r="AO1022" s="23">
        <v>10.5</v>
      </c>
      <c r="AP1022" s="23">
        <v>3.4</v>
      </c>
      <c r="AQ1022" s="23">
        <v>1.8</v>
      </c>
      <c r="AR1022" s="23">
        <v>4.2</v>
      </c>
      <c r="AS1022" s="23">
        <v>93.5</v>
      </c>
      <c r="AT1022" s="23">
        <v>87.7</v>
      </c>
      <c r="AU1022" s="23">
        <v>96.2</v>
      </c>
    </row>
    <row r="1023" spans="1:47" ht="15" x14ac:dyDescent="0.35">
      <c r="A1023" s="13" t="s">
        <v>2139</v>
      </c>
      <c r="B1023" s="45" t="s">
        <v>955</v>
      </c>
      <c r="C1023" s="23">
        <v>16.600000000000001</v>
      </c>
      <c r="D1023" s="23">
        <v>12.7</v>
      </c>
      <c r="E1023" s="23">
        <v>19.8</v>
      </c>
      <c r="F1023" s="23">
        <v>76</v>
      </c>
      <c r="G1023" s="23">
        <v>63.3</v>
      </c>
      <c r="H1023" s="23">
        <v>86.8</v>
      </c>
      <c r="I1023" s="23">
        <v>2.1</v>
      </c>
      <c r="J1023" s="23">
        <v>1.3</v>
      </c>
      <c r="K1023" s="23">
        <v>2.8</v>
      </c>
      <c r="L1023" s="23">
        <v>4.7</v>
      </c>
      <c r="M1023" s="23">
        <v>5.0999999999999996</v>
      </c>
      <c r="N1023" s="23">
        <v>4.3</v>
      </c>
      <c r="O1023" s="23">
        <v>25</v>
      </c>
      <c r="P1023" s="23">
        <v>25.9</v>
      </c>
      <c r="Q1023" s="23">
        <v>24.2</v>
      </c>
      <c r="R1023" s="23">
        <v>4.7</v>
      </c>
      <c r="S1023" s="23">
        <v>5.5</v>
      </c>
      <c r="T1023" s="23">
        <v>4</v>
      </c>
      <c r="U1023" s="23">
        <v>24.3</v>
      </c>
      <c r="V1023" s="23">
        <v>1.8</v>
      </c>
      <c r="W1023" s="23">
        <v>43.4</v>
      </c>
      <c r="X1023" s="23">
        <v>3.6</v>
      </c>
      <c r="Y1023" s="23">
        <v>2.2999999999999998</v>
      </c>
      <c r="Z1023" s="23">
        <v>4.7</v>
      </c>
      <c r="AA1023" s="23">
        <v>3.2</v>
      </c>
      <c r="AB1023" s="23">
        <v>2.9</v>
      </c>
      <c r="AC1023" s="23">
        <v>3.4</v>
      </c>
      <c r="AD1023" s="23">
        <v>1.3</v>
      </c>
      <c r="AE1023" s="23">
        <v>0.5</v>
      </c>
      <c r="AF1023" s="23">
        <v>1.9</v>
      </c>
      <c r="AG1023" s="23">
        <v>17.5</v>
      </c>
      <c r="AH1023" s="23">
        <v>15.4</v>
      </c>
      <c r="AI1023" s="23">
        <v>19.2</v>
      </c>
      <c r="AJ1023" s="23">
        <v>24.1</v>
      </c>
      <c r="AK1023" s="23">
        <v>0.3</v>
      </c>
      <c r="AL1023" s="23">
        <v>44.2</v>
      </c>
      <c r="AM1023" s="23">
        <v>11.4</v>
      </c>
      <c r="AN1023" s="23">
        <v>10.6</v>
      </c>
      <c r="AO1023" s="23">
        <v>12.1</v>
      </c>
      <c r="AP1023" s="23">
        <v>2.6</v>
      </c>
      <c r="AQ1023" s="23">
        <v>1.5</v>
      </c>
      <c r="AR1023" s="23">
        <v>3.5</v>
      </c>
      <c r="AS1023" s="23">
        <v>92.3</v>
      </c>
      <c r="AT1023" s="23">
        <v>87.4</v>
      </c>
      <c r="AU1023" s="23">
        <v>96.4</v>
      </c>
    </row>
    <row r="1024" spans="1:47" ht="15" x14ac:dyDescent="0.35">
      <c r="A1024" s="13" t="s">
        <v>2140</v>
      </c>
      <c r="B1024" s="45" t="s">
        <v>956</v>
      </c>
      <c r="C1024" s="23">
        <v>9.8000000000000007</v>
      </c>
      <c r="D1024" s="23">
        <v>9.6</v>
      </c>
      <c r="E1024" s="23">
        <v>10.199999999999999</v>
      </c>
      <c r="F1024" s="23">
        <v>50.5</v>
      </c>
      <c r="G1024" s="23">
        <v>47.6</v>
      </c>
      <c r="H1024" s="23">
        <v>55.5</v>
      </c>
      <c r="I1024" s="23">
        <v>1.9</v>
      </c>
      <c r="J1024" s="23">
        <v>1.8</v>
      </c>
      <c r="K1024" s="23">
        <v>2</v>
      </c>
      <c r="L1024" s="23">
        <v>2.8</v>
      </c>
      <c r="M1024" s="23">
        <v>3</v>
      </c>
      <c r="N1024" s="23">
        <v>2.2999999999999998</v>
      </c>
      <c r="O1024" s="23">
        <v>25</v>
      </c>
      <c r="P1024" s="23">
        <v>25.3</v>
      </c>
      <c r="Q1024" s="23">
        <v>24.6</v>
      </c>
      <c r="R1024" s="23">
        <v>4.5999999999999996</v>
      </c>
      <c r="S1024" s="23">
        <v>6.1</v>
      </c>
      <c r="T1024" s="23">
        <v>2.1</v>
      </c>
      <c r="U1024" s="23">
        <v>1.3</v>
      </c>
      <c r="V1024" s="23">
        <v>0.3</v>
      </c>
      <c r="W1024" s="23">
        <v>3</v>
      </c>
      <c r="X1024" s="23">
        <v>4.0999999999999996</v>
      </c>
      <c r="Y1024" s="23">
        <v>3.4</v>
      </c>
      <c r="Z1024" s="23">
        <v>5.2</v>
      </c>
      <c r="AA1024" s="23">
        <v>0.4</v>
      </c>
      <c r="AB1024" s="23">
        <v>0.1</v>
      </c>
      <c r="AC1024" s="23">
        <v>1</v>
      </c>
      <c r="AD1024" s="23">
        <v>0.4</v>
      </c>
      <c r="AE1024" s="23">
        <v>0.1</v>
      </c>
      <c r="AF1024" s="23">
        <v>1</v>
      </c>
      <c r="AG1024" s="23">
        <v>11.4</v>
      </c>
      <c r="AH1024" s="23">
        <v>11</v>
      </c>
      <c r="AI1024" s="23">
        <v>12.1</v>
      </c>
      <c r="AJ1024" s="23">
        <v>2.4</v>
      </c>
      <c r="AK1024" s="23">
        <v>0.1</v>
      </c>
      <c r="AL1024" s="23">
        <v>6.3</v>
      </c>
      <c r="AM1024" s="23">
        <v>14.3</v>
      </c>
      <c r="AN1024" s="23">
        <v>13.9</v>
      </c>
      <c r="AO1024" s="23">
        <v>15</v>
      </c>
      <c r="AP1024" s="23">
        <v>0.6</v>
      </c>
      <c r="AQ1024" s="23">
        <v>0.5</v>
      </c>
      <c r="AR1024" s="23">
        <v>0.7</v>
      </c>
      <c r="AS1024" s="23">
        <v>76.2</v>
      </c>
      <c r="AT1024" s="23">
        <v>75.2</v>
      </c>
      <c r="AU1024" s="23">
        <v>78</v>
      </c>
    </row>
    <row r="1025" spans="1:47" ht="15" x14ac:dyDescent="0.35">
      <c r="A1025" s="13" t="s">
        <v>2141</v>
      </c>
      <c r="B1025" s="45" t="s">
        <v>957</v>
      </c>
      <c r="C1025" s="23">
        <v>21.3</v>
      </c>
      <c r="D1025" s="23">
        <v>14</v>
      </c>
      <c r="E1025" s="23">
        <v>34.6</v>
      </c>
      <c r="F1025" s="23">
        <v>72.3</v>
      </c>
      <c r="G1025" s="23">
        <v>63.3</v>
      </c>
      <c r="H1025" s="23">
        <v>88.7</v>
      </c>
      <c r="I1025" s="23">
        <v>2.7</v>
      </c>
      <c r="J1025" s="23">
        <v>0.9</v>
      </c>
      <c r="K1025" s="23">
        <v>6.1</v>
      </c>
      <c r="L1025" s="23">
        <v>12.3</v>
      </c>
      <c r="M1025" s="23">
        <v>12.7</v>
      </c>
      <c r="N1025" s="23">
        <v>11.5</v>
      </c>
      <c r="O1025" s="23">
        <v>31.6</v>
      </c>
      <c r="P1025" s="23">
        <v>31.3</v>
      </c>
      <c r="Q1025" s="23">
        <v>32.200000000000003</v>
      </c>
      <c r="R1025" s="23">
        <v>8</v>
      </c>
      <c r="S1025" s="23">
        <v>7</v>
      </c>
      <c r="T1025" s="23">
        <v>9.8000000000000007</v>
      </c>
      <c r="U1025" s="23">
        <v>11.9</v>
      </c>
      <c r="V1025" s="23">
        <v>2.8</v>
      </c>
      <c r="W1025" s="23">
        <v>28.4</v>
      </c>
      <c r="X1025" s="23">
        <v>6.4</v>
      </c>
      <c r="Y1025" s="23">
        <v>2.6</v>
      </c>
      <c r="Z1025" s="23">
        <v>13.4</v>
      </c>
      <c r="AA1025" s="23">
        <v>5.6</v>
      </c>
      <c r="AB1025" s="23">
        <v>0.4</v>
      </c>
      <c r="AC1025" s="23">
        <v>15</v>
      </c>
      <c r="AD1025" s="23">
        <v>3.4</v>
      </c>
      <c r="AE1025" s="23">
        <v>0.7</v>
      </c>
      <c r="AF1025" s="23">
        <v>8.4</v>
      </c>
      <c r="AG1025" s="23">
        <v>22.4</v>
      </c>
      <c r="AH1025" s="23">
        <v>18.399999999999999</v>
      </c>
      <c r="AI1025" s="23">
        <v>29.6</v>
      </c>
      <c r="AJ1025" s="23">
        <v>9.6</v>
      </c>
      <c r="AK1025" s="23">
        <v>1</v>
      </c>
      <c r="AL1025" s="23">
        <v>25.3</v>
      </c>
      <c r="AM1025" s="23">
        <v>8.8000000000000007</v>
      </c>
      <c r="AN1025" s="23">
        <v>9.1</v>
      </c>
      <c r="AO1025" s="23">
        <v>8.3000000000000007</v>
      </c>
      <c r="AP1025" s="23">
        <v>2.8</v>
      </c>
      <c r="AQ1025" s="23">
        <v>1.7</v>
      </c>
      <c r="AR1025" s="23">
        <v>4.7</v>
      </c>
      <c r="AS1025" s="23">
        <v>90.9</v>
      </c>
      <c r="AT1025" s="23">
        <v>89</v>
      </c>
      <c r="AU1025" s="23">
        <v>94.5</v>
      </c>
    </row>
    <row r="1026" spans="1:47" ht="15" x14ac:dyDescent="0.35">
      <c r="A1026" s="13" t="s">
        <v>2142</v>
      </c>
      <c r="B1026" s="45" t="s">
        <v>958</v>
      </c>
      <c r="C1026" s="23">
        <v>11.3</v>
      </c>
      <c r="D1026" s="23">
        <v>10.3</v>
      </c>
      <c r="E1026" s="23">
        <v>13.6</v>
      </c>
      <c r="F1026" s="23">
        <v>52.4</v>
      </c>
      <c r="G1026" s="23">
        <v>49</v>
      </c>
      <c r="H1026" s="23">
        <v>59.9</v>
      </c>
      <c r="I1026" s="23">
        <v>1.7</v>
      </c>
      <c r="J1026" s="23">
        <v>1.7</v>
      </c>
      <c r="K1026" s="23">
        <v>1.9</v>
      </c>
      <c r="L1026" s="23">
        <v>3.6</v>
      </c>
      <c r="M1026" s="23">
        <v>3.5</v>
      </c>
      <c r="N1026" s="23">
        <v>3.9</v>
      </c>
      <c r="O1026" s="23">
        <v>27.1</v>
      </c>
      <c r="P1026" s="23">
        <v>26.1</v>
      </c>
      <c r="Q1026" s="23">
        <v>29.3</v>
      </c>
      <c r="R1026" s="23">
        <v>5.3</v>
      </c>
      <c r="S1026" s="23">
        <v>6</v>
      </c>
      <c r="T1026" s="23">
        <v>3.7</v>
      </c>
      <c r="U1026" s="23">
        <v>2.2000000000000002</v>
      </c>
      <c r="V1026" s="23">
        <v>0.6</v>
      </c>
      <c r="W1026" s="23">
        <v>5.7</v>
      </c>
      <c r="X1026" s="23">
        <v>3.2</v>
      </c>
      <c r="Y1026" s="23">
        <v>3</v>
      </c>
      <c r="Z1026" s="23">
        <v>3.8</v>
      </c>
      <c r="AA1026" s="23">
        <v>1.5</v>
      </c>
      <c r="AB1026" s="23">
        <v>0.2</v>
      </c>
      <c r="AC1026" s="23">
        <v>4.5</v>
      </c>
      <c r="AD1026" s="23">
        <v>4.0999999999999996</v>
      </c>
      <c r="AE1026" s="23">
        <v>0.2</v>
      </c>
      <c r="AF1026" s="23">
        <v>13</v>
      </c>
      <c r="AG1026" s="23">
        <v>12.4</v>
      </c>
      <c r="AH1026" s="23">
        <v>12.1</v>
      </c>
      <c r="AI1026" s="23">
        <v>13.1</v>
      </c>
      <c r="AJ1026" s="23">
        <v>3.6</v>
      </c>
      <c r="AK1026" s="23">
        <v>0.3</v>
      </c>
      <c r="AL1026" s="23">
        <v>11</v>
      </c>
      <c r="AM1026" s="23">
        <v>14.8</v>
      </c>
      <c r="AN1026" s="23">
        <v>15</v>
      </c>
      <c r="AO1026" s="23">
        <v>14.5</v>
      </c>
      <c r="AP1026" s="23">
        <v>0.8</v>
      </c>
      <c r="AQ1026" s="23">
        <v>0.6</v>
      </c>
      <c r="AR1026" s="23">
        <v>1.1000000000000001</v>
      </c>
      <c r="AS1026" s="23">
        <v>79.599999999999994</v>
      </c>
      <c r="AT1026" s="23">
        <v>78.8</v>
      </c>
      <c r="AU1026" s="23">
        <v>81.599999999999994</v>
      </c>
    </row>
    <row r="1027" spans="1:47" ht="15" x14ac:dyDescent="0.35">
      <c r="A1027" s="13" t="s">
        <v>2143</v>
      </c>
      <c r="B1027" s="45" t="s">
        <v>959</v>
      </c>
      <c r="C1027" s="23">
        <v>7.5</v>
      </c>
      <c r="D1027" s="23">
        <v>5.0999999999999996</v>
      </c>
      <c r="E1027" s="23">
        <v>9.4</v>
      </c>
      <c r="F1027" s="23">
        <v>53</v>
      </c>
      <c r="G1027" s="23">
        <v>38.299999999999997</v>
      </c>
      <c r="H1027" s="23">
        <v>64.900000000000006</v>
      </c>
      <c r="I1027" s="23">
        <v>1.2</v>
      </c>
      <c r="J1027" s="23">
        <v>0.9</v>
      </c>
      <c r="K1027" s="23">
        <v>1.5</v>
      </c>
      <c r="L1027" s="23">
        <v>0.6</v>
      </c>
      <c r="M1027" s="23">
        <v>1.1000000000000001</v>
      </c>
      <c r="N1027" s="23">
        <v>0.1</v>
      </c>
      <c r="O1027" s="23">
        <v>21.9</v>
      </c>
      <c r="P1027" s="23">
        <v>19.899999999999999</v>
      </c>
      <c r="Q1027" s="23">
        <v>23.6</v>
      </c>
      <c r="R1027" s="23">
        <v>4.4000000000000004</v>
      </c>
      <c r="S1027" s="23">
        <v>4.3</v>
      </c>
      <c r="T1027" s="23">
        <v>4.4000000000000004</v>
      </c>
      <c r="U1027" s="23">
        <v>1.9</v>
      </c>
      <c r="V1027" s="23">
        <v>0.4</v>
      </c>
      <c r="W1027" s="23">
        <v>3.2</v>
      </c>
      <c r="X1027" s="23">
        <v>3.1</v>
      </c>
      <c r="Y1027" s="23">
        <v>1.5</v>
      </c>
      <c r="Z1027" s="23">
        <v>4.4000000000000004</v>
      </c>
      <c r="AA1027" s="23">
        <v>1.8</v>
      </c>
      <c r="AB1027" s="23">
        <v>0.2</v>
      </c>
      <c r="AC1027" s="23">
        <v>3.1</v>
      </c>
      <c r="AD1027" s="23">
        <v>1.3</v>
      </c>
      <c r="AE1027" s="23">
        <v>0</v>
      </c>
      <c r="AF1027" s="23">
        <v>2.4</v>
      </c>
      <c r="AG1027" s="23">
        <v>13.5</v>
      </c>
      <c r="AH1027" s="23">
        <v>11.1</v>
      </c>
      <c r="AI1027" s="23">
        <v>15.4</v>
      </c>
      <c r="AJ1027" s="23">
        <v>4.4000000000000004</v>
      </c>
      <c r="AK1027" s="23">
        <v>0.2</v>
      </c>
      <c r="AL1027" s="23">
        <v>7.8</v>
      </c>
      <c r="AM1027" s="23">
        <v>13.5</v>
      </c>
      <c r="AN1027" s="23">
        <v>14.6</v>
      </c>
      <c r="AO1027" s="23">
        <v>12.7</v>
      </c>
      <c r="AP1027" s="23">
        <v>1.1000000000000001</v>
      </c>
      <c r="AQ1027" s="23">
        <v>0.9</v>
      </c>
      <c r="AR1027" s="23">
        <v>1.3</v>
      </c>
      <c r="AS1027" s="23">
        <v>80</v>
      </c>
      <c r="AT1027" s="23">
        <v>78.2</v>
      </c>
      <c r="AU1027" s="23">
        <v>81.400000000000006</v>
      </c>
    </row>
    <row r="1028" spans="1:47" ht="15" x14ac:dyDescent="0.35">
      <c r="A1028" s="13" t="s">
        <v>2144</v>
      </c>
      <c r="B1028" s="45" t="s">
        <v>960</v>
      </c>
      <c r="C1028" s="23">
        <v>10.6</v>
      </c>
      <c r="D1028" s="23">
        <v>9.8000000000000007</v>
      </c>
      <c r="E1028" s="23">
        <v>11.9</v>
      </c>
      <c r="F1028" s="23">
        <v>52.4</v>
      </c>
      <c r="G1028" s="23">
        <v>47</v>
      </c>
      <c r="H1028" s="23">
        <v>60.1</v>
      </c>
      <c r="I1028" s="23">
        <v>1.4</v>
      </c>
      <c r="J1028" s="23">
        <v>1.6</v>
      </c>
      <c r="K1028" s="23">
        <v>1.1000000000000001</v>
      </c>
      <c r="L1028" s="23">
        <v>3.3</v>
      </c>
      <c r="M1028" s="23">
        <v>3.1</v>
      </c>
      <c r="N1028" s="23">
        <v>3.5</v>
      </c>
      <c r="O1028" s="23">
        <v>28.9</v>
      </c>
      <c r="P1028" s="23">
        <v>28.4</v>
      </c>
      <c r="Q1028" s="23">
        <v>29.8</v>
      </c>
      <c r="R1028" s="23">
        <v>5.8</v>
      </c>
      <c r="S1028" s="23">
        <v>7.3</v>
      </c>
      <c r="T1028" s="23">
        <v>3.8</v>
      </c>
      <c r="U1028" s="23">
        <v>1.9</v>
      </c>
      <c r="V1028" s="23">
        <v>0.9</v>
      </c>
      <c r="W1028" s="23">
        <v>3.4</v>
      </c>
      <c r="X1028" s="23">
        <v>2.7</v>
      </c>
      <c r="Y1028" s="23">
        <v>2.9</v>
      </c>
      <c r="Z1028" s="23">
        <v>2.2999999999999998</v>
      </c>
      <c r="AA1028" s="23">
        <v>1.3</v>
      </c>
      <c r="AB1028" s="23">
        <v>0.9</v>
      </c>
      <c r="AC1028" s="23">
        <v>1.9</v>
      </c>
      <c r="AD1028" s="23">
        <v>2.2999999999999998</v>
      </c>
      <c r="AE1028" s="23">
        <v>0.5</v>
      </c>
      <c r="AF1028" s="23">
        <v>4.8</v>
      </c>
      <c r="AG1028" s="23">
        <v>11</v>
      </c>
      <c r="AH1028" s="23">
        <v>12.5</v>
      </c>
      <c r="AI1028" s="23">
        <v>8.9</v>
      </c>
      <c r="AJ1028" s="23">
        <v>2</v>
      </c>
      <c r="AK1028" s="23">
        <v>0.4</v>
      </c>
      <c r="AL1028" s="23">
        <v>4.3</v>
      </c>
      <c r="AM1028" s="23">
        <v>14.1</v>
      </c>
      <c r="AN1028" s="23">
        <v>15.9</v>
      </c>
      <c r="AO1028" s="23">
        <v>11.7</v>
      </c>
      <c r="AP1028" s="23">
        <v>0.6</v>
      </c>
      <c r="AQ1028" s="23">
        <v>0.5</v>
      </c>
      <c r="AR1028" s="23">
        <v>0.7</v>
      </c>
      <c r="AS1028" s="23">
        <v>77.2</v>
      </c>
      <c r="AT1028" s="23">
        <v>78.3</v>
      </c>
      <c r="AU1028" s="23">
        <v>75.7</v>
      </c>
    </row>
    <row r="1029" spans="1:47" ht="15" x14ac:dyDescent="0.35">
      <c r="A1029" s="13" t="s">
        <v>2145</v>
      </c>
      <c r="B1029" s="45" t="s">
        <v>961</v>
      </c>
      <c r="C1029" s="23">
        <v>5.7</v>
      </c>
      <c r="D1029" s="23">
        <v>4</v>
      </c>
      <c r="E1029" s="23">
        <v>12.1</v>
      </c>
      <c r="F1029" s="23">
        <v>38.6</v>
      </c>
      <c r="G1029" s="23">
        <v>32.6</v>
      </c>
      <c r="H1029" s="23">
        <v>61.8</v>
      </c>
      <c r="I1029" s="23">
        <v>2.1</v>
      </c>
      <c r="J1029" s="23">
        <v>1.9</v>
      </c>
      <c r="K1029" s="23">
        <v>2.6</v>
      </c>
      <c r="L1029" s="23">
        <v>2.4</v>
      </c>
      <c r="M1029" s="23">
        <v>2.7</v>
      </c>
      <c r="N1029" s="23">
        <v>1</v>
      </c>
      <c r="O1029" s="23">
        <v>24.6</v>
      </c>
      <c r="P1029" s="23">
        <v>22.8</v>
      </c>
      <c r="Q1029" s="23">
        <v>31.5</v>
      </c>
      <c r="R1029" s="23">
        <v>4.4000000000000004</v>
      </c>
      <c r="S1029" s="23">
        <v>4.5999999999999996</v>
      </c>
      <c r="T1029" s="23">
        <v>3.5</v>
      </c>
      <c r="U1029" s="23">
        <v>2.1</v>
      </c>
      <c r="V1029" s="23">
        <v>1.3</v>
      </c>
      <c r="W1029" s="23">
        <v>4.9000000000000004</v>
      </c>
      <c r="X1029" s="23">
        <v>4.0999999999999996</v>
      </c>
      <c r="Y1029" s="23">
        <v>3.4</v>
      </c>
      <c r="Z1029" s="23">
        <v>6.6</v>
      </c>
      <c r="AA1029" s="23">
        <v>2.2000000000000002</v>
      </c>
      <c r="AB1029" s="23">
        <v>0.8</v>
      </c>
      <c r="AC1029" s="23">
        <v>7.4</v>
      </c>
      <c r="AD1029" s="23">
        <v>2.6</v>
      </c>
      <c r="AE1029" s="23">
        <v>0.3</v>
      </c>
      <c r="AF1029" s="23">
        <v>11.2</v>
      </c>
      <c r="AG1029" s="23">
        <v>13.4</v>
      </c>
      <c r="AH1029" s="23">
        <v>11.9</v>
      </c>
      <c r="AI1029" s="23">
        <v>19.100000000000001</v>
      </c>
      <c r="AJ1029" s="23">
        <v>3.8</v>
      </c>
      <c r="AK1029" s="23">
        <v>0.7</v>
      </c>
      <c r="AL1029" s="23">
        <v>15.5</v>
      </c>
      <c r="AM1029" s="23">
        <v>17.7</v>
      </c>
      <c r="AN1029" s="23">
        <v>18.399999999999999</v>
      </c>
      <c r="AO1029" s="23">
        <v>15</v>
      </c>
      <c r="AP1029" s="23">
        <v>0.8</v>
      </c>
      <c r="AQ1029" s="23">
        <v>0.6</v>
      </c>
      <c r="AR1029" s="23">
        <v>1.5</v>
      </c>
      <c r="AS1029" s="23">
        <v>78.5</v>
      </c>
      <c r="AT1029" s="23">
        <v>76.7</v>
      </c>
      <c r="AU1029" s="23">
        <v>85.6</v>
      </c>
    </row>
    <row r="1030" spans="1:47" ht="15" x14ac:dyDescent="0.35">
      <c r="A1030" s="13" t="s">
        <v>2146</v>
      </c>
      <c r="B1030" s="45" t="s">
        <v>962</v>
      </c>
      <c r="C1030" s="23">
        <v>12.3</v>
      </c>
      <c r="D1030" s="23">
        <v>7.4</v>
      </c>
      <c r="E1030" s="23">
        <v>13.7</v>
      </c>
      <c r="F1030" s="23">
        <v>61.6</v>
      </c>
      <c r="G1030" s="23">
        <v>45.5</v>
      </c>
      <c r="H1030" s="23">
        <v>66</v>
      </c>
      <c r="I1030" s="23">
        <v>1.4</v>
      </c>
      <c r="J1030" s="23">
        <v>1</v>
      </c>
      <c r="K1030" s="23">
        <v>1.5</v>
      </c>
      <c r="L1030" s="23">
        <v>14.3</v>
      </c>
      <c r="M1030" s="23">
        <v>16.7</v>
      </c>
      <c r="N1030" s="23">
        <v>13.6</v>
      </c>
      <c r="O1030" s="23">
        <v>23</v>
      </c>
      <c r="P1030" s="23">
        <v>22.6</v>
      </c>
      <c r="Q1030" s="23">
        <v>23.2</v>
      </c>
      <c r="R1030" s="23">
        <v>4.4000000000000004</v>
      </c>
      <c r="S1030" s="23">
        <v>7.2</v>
      </c>
      <c r="T1030" s="23">
        <v>3.7</v>
      </c>
      <c r="U1030" s="23">
        <v>5.7</v>
      </c>
      <c r="V1030" s="23">
        <v>8.9</v>
      </c>
      <c r="W1030" s="23">
        <v>4.8</v>
      </c>
      <c r="X1030" s="23">
        <v>2.8</v>
      </c>
      <c r="Y1030" s="23">
        <v>1.7</v>
      </c>
      <c r="Z1030" s="23">
        <v>3.1</v>
      </c>
      <c r="AA1030" s="23">
        <v>5.0999999999999996</v>
      </c>
      <c r="AB1030" s="23">
        <v>8.6999999999999993</v>
      </c>
      <c r="AC1030" s="23">
        <v>4.2</v>
      </c>
      <c r="AD1030" s="23">
        <v>5.7</v>
      </c>
      <c r="AE1030" s="23">
        <v>1.8</v>
      </c>
      <c r="AF1030" s="23">
        <v>6.7</v>
      </c>
      <c r="AG1030" s="23">
        <v>12.6</v>
      </c>
      <c r="AH1030" s="23">
        <v>13.5</v>
      </c>
      <c r="AI1030" s="23">
        <v>12.4</v>
      </c>
      <c r="AJ1030" s="23">
        <v>12.5</v>
      </c>
      <c r="AK1030" s="23">
        <v>1.3</v>
      </c>
      <c r="AL1030" s="23">
        <v>15.6</v>
      </c>
      <c r="AM1030" s="23">
        <v>11.7</v>
      </c>
      <c r="AN1030" s="23">
        <v>12.5</v>
      </c>
      <c r="AO1030" s="23">
        <v>11.5</v>
      </c>
      <c r="AP1030" s="23">
        <v>1</v>
      </c>
      <c r="AQ1030" s="23">
        <v>1.2</v>
      </c>
      <c r="AR1030" s="23">
        <v>1</v>
      </c>
      <c r="AS1030" s="23">
        <v>85.5</v>
      </c>
      <c r="AT1030" s="23">
        <v>84.3</v>
      </c>
      <c r="AU1030" s="23">
        <v>85.9</v>
      </c>
    </row>
    <row r="1031" spans="1:47" ht="15" x14ac:dyDescent="0.35">
      <c r="A1031" s="13" t="s">
        <v>2147</v>
      </c>
      <c r="B1031" s="45" t="s">
        <v>68</v>
      </c>
      <c r="C1031" s="23">
        <v>10</v>
      </c>
      <c r="D1031" s="23">
        <v>9</v>
      </c>
      <c r="E1031" s="23">
        <v>14.7</v>
      </c>
      <c r="F1031" s="23">
        <v>59.4</v>
      </c>
      <c r="G1031" s="23">
        <v>56.4</v>
      </c>
      <c r="H1031" s="23">
        <v>75.3</v>
      </c>
      <c r="I1031" s="23">
        <v>1.3</v>
      </c>
      <c r="J1031" s="23">
        <v>1.3</v>
      </c>
      <c r="K1031" s="23">
        <v>1.3</v>
      </c>
      <c r="L1031" s="23">
        <v>11.1</v>
      </c>
      <c r="M1031" s="23">
        <v>11.9</v>
      </c>
      <c r="N1031" s="23">
        <v>7.1</v>
      </c>
      <c r="O1031" s="23">
        <v>28.3</v>
      </c>
      <c r="P1031" s="23">
        <v>27.4</v>
      </c>
      <c r="Q1031" s="23">
        <v>32.5</v>
      </c>
      <c r="R1031" s="23">
        <v>6.5</v>
      </c>
      <c r="S1031" s="23">
        <v>7.1</v>
      </c>
      <c r="T1031" s="23">
        <v>2.9</v>
      </c>
      <c r="U1031" s="23">
        <v>3.7</v>
      </c>
      <c r="V1031" s="23">
        <v>1.4</v>
      </c>
      <c r="W1031" s="23">
        <v>15.4</v>
      </c>
      <c r="X1031" s="23">
        <v>5.4</v>
      </c>
      <c r="Y1031" s="23">
        <v>5.6</v>
      </c>
      <c r="Z1031" s="23">
        <v>3.8</v>
      </c>
      <c r="AA1031" s="23">
        <v>1.7</v>
      </c>
      <c r="AB1031" s="23">
        <v>1.2</v>
      </c>
      <c r="AC1031" s="23">
        <v>4.4000000000000004</v>
      </c>
      <c r="AD1031" s="23">
        <v>1.8</v>
      </c>
      <c r="AE1031" s="23">
        <v>1</v>
      </c>
      <c r="AF1031" s="23">
        <v>6.4</v>
      </c>
      <c r="AG1031" s="23">
        <v>16.100000000000001</v>
      </c>
      <c r="AH1031" s="23">
        <v>15.2</v>
      </c>
      <c r="AI1031" s="23">
        <v>20.9</v>
      </c>
      <c r="AJ1031" s="23">
        <v>3.6</v>
      </c>
      <c r="AK1031" s="23">
        <v>0.9</v>
      </c>
      <c r="AL1031" s="23">
        <v>18.100000000000001</v>
      </c>
      <c r="AM1031" s="23">
        <v>12.1</v>
      </c>
      <c r="AN1031" s="23">
        <v>12.3</v>
      </c>
      <c r="AO1031" s="23">
        <v>11.2</v>
      </c>
      <c r="AP1031" s="23">
        <v>1.1000000000000001</v>
      </c>
      <c r="AQ1031" s="23">
        <v>1</v>
      </c>
      <c r="AR1031" s="23">
        <v>1.6</v>
      </c>
      <c r="AS1031" s="23">
        <v>87.1</v>
      </c>
      <c r="AT1031" s="23">
        <v>86.6</v>
      </c>
      <c r="AU1031" s="23">
        <v>90</v>
      </c>
    </row>
    <row r="1032" spans="1:47" ht="15" x14ac:dyDescent="0.35">
      <c r="A1032" s="13" t="s">
        <v>2148</v>
      </c>
      <c r="B1032" s="45" t="s">
        <v>242</v>
      </c>
      <c r="C1032" s="23">
        <v>15.6</v>
      </c>
      <c r="D1032" s="23">
        <v>13.5</v>
      </c>
      <c r="E1032" s="23">
        <v>21.5</v>
      </c>
      <c r="F1032" s="23">
        <v>61.6</v>
      </c>
      <c r="G1032" s="23">
        <v>55.5</v>
      </c>
      <c r="H1032" s="23">
        <v>78.5</v>
      </c>
      <c r="I1032" s="23">
        <v>1.3</v>
      </c>
      <c r="J1032" s="23">
        <v>1.2</v>
      </c>
      <c r="K1032" s="23">
        <v>1.8</v>
      </c>
      <c r="L1032" s="23">
        <v>2.2000000000000002</v>
      </c>
      <c r="M1032" s="23">
        <v>2.6</v>
      </c>
      <c r="N1032" s="23">
        <v>1.3</v>
      </c>
      <c r="O1032" s="23">
        <v>28.8</v>
      </c>
      <c r="P1032" s="23">
        <v>28.9</v>
      </c>
      <c r="Q1032" s="23">
        <v>28.6</v>
      </c>
      <c r="R1032" s="23">
        <v>4.7</v>
      </c>
      <c r="S1032" s="23">
        <v>5.2</v>
      </c>
      <c r="T1032" s="23">
        <v>3.1</v>
      </c>
      <c r="U1032" s="23">
        <v>3</v>
      </c>
      <c r="V1032" s="23">
        <v>1.6</v>
      </c>
      <c r="W1032" s="23">
        <v>6.7</v>
      </c>
      <c r="X1032" s="23">
        <v>3.9</v>
      </c>
      <c r="Y1032" s="23">
        <v>2.8</v>
      </c>
      <c r="Z1032" s="23">
        <v>7.1</v>
      </c>
      <c r="AA1032" s="23">
        <v>1.1000000000000001</v>
      </c>
      <c r="AB1032" s="23">
        <v>1.1000000000000001</v>
      </c>
      <c r="AC1032" s="23">
        <v>1.2</v>
      </c>
      <c r="AD1032" s="23">
        <v>0.8</v>
      </c>
      <c r="AE1032" s="23">
        <v>0.4</v>
      </c>
      <c r="AF1032" s="23">
        <v>1.9</v>
      </c>
      <c r="AG1032" s="23">
        <v>13.1</v>
      </c>
      <c r="AH1032" s="23">
        <v>12</v>
      </c>
      <c r="AI1032" s="23">
        <v>16.3</v>
      </c>
      <c r="AJ1032" s="23">
        <v>5.0999999999999996</v>
      </c>
      <c r="AK1032" s="23">
        <v>0.8</v>
      </c>
      <c r="AL1032" s="23">
        <v>16.8</v>
      </c>
      <c r="AM1032" s="23">
        <v>15.2</v>
      </c>
      <c r="AN1032" s="23">
        <v>15.3</v>
      </c>
      <c r="AO1032" s="23">
        <v>14.8</v>
      </c>
      <c r="AP1032" s="23">
        <v>1.2</v>
      </c>
      <c r="AQ1032" s="23">
        <v>0.9</v>
      </c>
      <c r="AR1032" s="23">
        <v>2.2000000000000002</v>
      </c>
      <c r="AS1032" s="23">
        <v>83.8</v>
      </c>
      <c r="AT1032" s="23">
        <v>82.2</v>
      </c>
      <c r="AU1032" s="23">
        <v>88.1</v>
      </c>
    </row>
    <row r="1033" spans="1:47" ht="15" x14ac:dyDescent="0.35">
      <c r="A1033" s="13" t="s">
        <v>2149</v>
      </c>
      <c r="B1033" s="45" t="s">
        <v>963</v>
      </c>
      <c r="C1033" s="23">
        <v>17.2</v>
      </c>
      <c r="D1033" s="23">
        <v>16.5</v>
      </c>
      <c r="E1033" s="23">
        <v>19</v>
      </c>
      <c r="F1033" s="23">
        <v>69.900000000000006</v>
      </c>
      <c r="G1033" s="23">
        <v>64.900000000000006</v>
      </c>
      <c r="H1033" s="23">
        <v>83.8</v>
      </c>
      <c r="I1033" s="23">
        <v>2.2000000000000002</v>
      </c>
      <c r="J1033" s="23">
        <v>2.2000000000000002</v>
      </c>
      <c r="K1033" s="23">
        <v>2.2000000000000002</v>
      </c>
      <c r="L1033" s="23">
        <v>5.2</v>
      </c>
      <c r="M1033" s="23">
        <v>1.9</v>
      </c>
      <c r="N1033" s="23">
        <v>14.5</v>
      </c>
      <c r="O1033" s="23">
        <v>34.1</v>
      </c>
      <c r="P1033" s="23">
        <v>35.200000000000003</v>
      </c>
      <c r="Q1033" s="23">
        <v>31</v>
      </c>
      <c r="R1033" s="23">
        <v>7.1</v>
      </c>
      <c r="S1033" s="23">
        <v>8.3000000000000007</v>
      </c>
      <c r="T1033" s="23">
        <v>3.6</v>
      </c>
      <c r="U1033" s="23">
        <v>7.6</v>
      </c>
      <c r="V1033" s="23">
        <v>2</v>
      </c>
      <c r="W1033" s="23">
        <v>23.3</v>
      </c>
      <c r="X1033" s="23">
        <v>4.4000000000000004</v>
      </c>
      <c r="Y1033" s="23">
        <v>4.0999999999999996</v>
      </c>
      <c r="Z1033" s="23">
        <v>5.4</v>
      </c>
      <c r="AA1033" s="23">
        <v>4.2</v>
      </c>
      <c r="AB1033" s="23">
        <v>3.6</v>
      </c>
      <c r="AC1033" s="23">
        <v>6</v>
      </c>
      <c r="AD1033" s="23">
        <v>3.4</v>
      </c>
      <c r="AE1033" s="23">
        <v>2.4</v>
      </c>
      <c r="AF1033" s="23">
        <v>6.1</v>
      </c>
      <c r="AG1033" s="23">
        <v>13.5</v>
      </c>
      <c r="AH1033" s="23">
        <v>13.1</v>
      </c>
      <c r="AI1033" s="23">
        <v>14.7</v>
      </c>
      <c r="AJ1033" s="23">
        <v>14.6</v>
      </c>
      <c r="AK1033" s="23">
        <v>2.9</v>
      </c>
      <c r="AL1033" s="23">
        <v>47.3</v>
      </c>
      <c r="AM1033" s="23">
        <v>14.4</v>
      </c>
      <c r="AN1033" s="23">
        <v>14.3</v>
      </c>
      <c r="AO1033" s="23">
        <v>14.9</v>
      </c>
      <c r="AP1033" s="23">
        <v>1.3</v>
      </c>
      <c r="AQ1033" s="23">
        <v>1.1000000000000001</v>
      </c>
      <c r="AR1033" s="23">
        <v>1.8</v>
      </c>
      <c r="AS1033" s="23">
        <v>81.900000000000006</v>
      </c>
      <c r="AT1033" s="23">
        <v>81.400000000000006</v>
      </c>
      <c r="AU1033" s="23">
        <v>83.3</v>
      </c>
    </row>
    <row r="1034" spans="1:47" ht="15" x14ac:dyDescent="0.35">
      <c r="A1034" s="13" t="s">
        <v>2150</v>
      </c>
      <c r="B1034" s="45" t="s">
        <v>964</v>
      </c>
      <c r="C1034" s="23">
        <v>5.3</v>
      </c>
      <c r="D1034" s="23">
        <v>4.7</v>
      </c>
      <c r="E1034" s="23">
        <v>7.3</v>
      </c>
      <c r="F1034" s="23">
        <v>40.299999999999997</v>
      </c>
      <c r="G1034" s="23">
        <v>37</v>
      </c>
      <c r="H1034" s="23">
        <v>51.1</v>
      </c>
      <c r="I1034" s="23">
        <v>1.5</v>
      </c>
      <c r="J1034" s="23">
        <v>1.5</v>
      </c>
      <c r="K1034" s="23">
        <v>1.5</v>
      </c>
      <c r="L1034" s="23">
        <v>1.5</v>
      </c>
      <c r="M1034" s="23">
        <v>1.7</v>
      </c>
      <c r="N1034" s="23">
        <v>0.9</v>
      </c>
      <c r="O1034" s="23">
        <v>25</v>
      </c>
      <c r="P1034" s="23">
        <v>24.9</v>
      </c>
      <c r="Q1034" s="23">
        <v>25.1</v>
      </c>
      <c r="R1034" s="23">
        <v>3</v>
      </c>
      <c r="S1034" s="23">
        <v>3.3</v>
      </c>
      <c r="T1034" s="23">
        <v>2</v>
      </c>
      <c r="U1034" s="23">
        <v>0.5</v>
      </c>
      <c r="V1034" s="23">
        <v>0.3</v>
      </c>
      <c r="W1034" s="23">
        <v>1</v>
      </c>
      <c r="X1034" s="23">
        <v>3.3</v>
      </c>
      <c r="Y1034" s="23">
        <v>2.9</v>
      </c>
      <c r="Z1034" s="23">
        <v>4.5999999999999996</v>
      </c>
      <c r="AA1034" s="23">
        <v>0.4</v>
      </c>
      <c r="AB1034" s="23">
        <v>0.1</v>
      </c>
      <c r="AC1034" s="23">
        <v>1.6</v>
      </c>
      <c r="AD1034" s="23">
        <v>0.7</v>
      </c>
      <c r="AE1034" s="23">
        <v>0.2</v>
      </c>
      <c r="AF1034" s="23">
        <v>2.4</v>
      </c>
      <c r="AG1034" s="23">
        <v>12.4</v>
      </c>
      <c r="AH1034" s="23">
        <v>12.3</v>
      </c>
      <c r="AI1034" s="23">
        <v>12.7</v>
      </c>
      <c r="AJ1034" s="23">
        <v>1</v>
      </c>
      <c r="AK1034" s="23">
        <v>0.2</v>
      </c>
      <c r="AL1034" s="23">
        <v>3.7</v>
      </c>
      <c r="AM1034" s="23">
        <v>15.2</v>
      </c>
      <c r="AN1034" s="23">
        <v>15.7</v>
      </c>
      <c r="AO1034" s="23">
        <v>13.7</v>
      </c>
      <c r="AP1034" s="23">
        <v>0.4</v>
      </c>
      <c r="AQ1034" s="23">
        <v>0.3</v>
      </c>
      <c r="AR1034" s="23">
        <v>0.6</v>
      </c>
      <c r="AS1034" s="23">
        <v>78.900000000000006</v>
      </c>
      <c r="AT1034" s="23">
        <v>78.5</v>
      </c>
      <c r="AU1034" s="23">
        <v>80</v>
      </c>
    </row>
    <row r="1035" spans="1:47" ht="15" x14ac:dyDescent="0.35">
      <c r="A1035" s="13" t="s">
        <v>2151</v>
      </c>
      <c r="B1035" s="45" t="s">
        <v>965</v>
      </c>
      <c r="C1035" s="23">
        <v>15.1</v>
      </c>
      <c r="D1035" s="23">
        <v>14.7</v>
      </c>
      <c r="E1035" s="23">
        <v>17.5</v>
      </c>
      <c r="F1035" s="23">
        <v>56.9</v>
      </c>
      <c r="G1035" s="23">
        <v>55.6</v>
      </c>
      <c r="H1035" s="23">
        <v>66.2</v>
      </c>
      <c r="I1035" s="23">
        <v>1.5</v>
      </c>
      <c r="J1035" s="23">
        <v>1.4</v>
      </c>
      <c r="K1035" s="23">
        <v>1.8</v>
      </c>
      <c r="L1035" s="23">
        <v>8</v>
      </c>
      <c r="M1035" s="23">
        <v>7.9</v>
      </c>
      <c r="N1035" s="23">
        <v>8.6</v>
      </c>
      <c r="O1035" s="23">
        <v>30.6</v>
      </c>
      <c r="P1035" s="23">
        <v>30.3</v>
      </c>
      <c r="Q1035" s="23">
        <v>32.5</v>
      </c>
      <c r="R1035" s="23">
        <v>9.3000000000000007</v>
      </c>
      <c r="S1035" s="23">
        <v>9.9</v>
      </c>
      <c r="T1035" s="23">
        <v>4.5999999999999996</v>
      </c>
      <c r="U1035" s="23">
        <v>2.9</v>
      </c>
      <c r="V1035" s="23">
        <v>2</v>
      </c>
      <c r="W1035" s="23">
        <v>9.1</v>
      </c>
      <c r="X1035" s="23">
        <v>3.6</v>
      </c>
      <c r="Y1035" s="23">
        <v>3.5</v>
      </c>
      <c r="Z1035" s="23">
        <v>3.9</v>
      </c>
      <c r="AA1035" s="23">
        <v>1.2</v>
      </c>
      <c r="AB1035" s="23">
        <v>0.9</v>
      </c>
      <c r="AC1035" s="23">
        <v>3.6</v>
      </c>
      <c r="AD1035" s="23">
        <v>2.4</v>
      </c>
      <c r="AE1035" s="23">
        <v>1.2</v>
      </c>
      <c r="AF1035" s="23">
        <v>10.5</v>
      </c>
      <c r="AG1035" s="23">
        <v>15.1</v>
      </c>
      <c r="AH1035" s="23">
        <v>15.5</v>
      </c>
      <c r="AI1035" s="23">
        <v>12.3</v>
      </c>
      <c r="AJ1035" s="23">
        <v>4.9000000000000004</v>
      </c>
      <c r="AK1035" s="23">
        <v>2.1</v>
      </c>
      <c r="AL1035" s="23">
        <v>24.6</v>
      </c>
      <c r="AM1035" s="23">
        <v>14.1</v>
      </c>
      <c r="AN1035" s="23">
        <v>14.2</v>
      </c>
      <c r="AO1035" s="23">
        <v>13.1</v>
      </c>
      <c r="AP1035" s="23">
        <v>0.9</v>
      </c>
      <c r="AQ1035" s="23">
        <v>0.9</v>
      </c>
      <c r="AR1035" s="23">
        <v>0.8</v>
      </c>
      <c r="AS1035" s="23">
        <v>77.900000000000006</v>
      </c>
      <c r="AT1035" s="23">
        <v>77.400000000000006</v>
      </c>
      <c r="AU1035" s="23">
        <v>81.5</v>
      </c>
    </row>
    <row r="1036" spans="1:47" ht="15" x14ac:dyDescent="0.35">
      <c r="A1036" s="13" t="s">
        <v>2152</v>
      </c>
      <c r="B1036" s="45" t="s">
        <v>683</v>
      </c>
      <c r="C1036" s="23">
        <v>12.5</v>
      </c>
      <c r="D1036" s="23">
        <v>10.199999999999999</v>
      </c>
      <c r="E1036" s="23">
        <v>17.100000000000001</v>
      </c>
      <c r="F1036" s="23">
        <v>60.4</v>
      </c>
      <c r="G1036" s="23">
        <v>55.3</v>
      </c>
      <c r="H1036" s="23">
        <v>71.2</v>
      </c>
      <c r="I1036" s="23">
        <v>1.5</v>
      </c>
      <c r="J1036" s="23">
        <v>1.4</v>
      </c>
      <c r="K1036" s="23">
        <v>1.5</v>
      </c>
      <c r="L1036" s="23">
        <v>0.8</v>
      </c>
      <c r="M1036" s="23">
        <v>0.9</v>
      </c>
      <c r="N1036" s="23">
        <v>0.7</v>
      </c>
      <c r="O1036" s="23">
        <v>27.9</v>
      </c>
      <c r="P1036" s="23">
        <v>27</v>
      </c>
      <c r="Q1036" s="23">
        <v>29.7</v>
      </c>
      <c r="R1036" s="23">
        <v>6.5</v>
      </c>
      <c r="S1036" s="23">
        <v>7.7</v>
      </c>
      <c r="T1036" s="23">
        <v>3.9</v>
      </c>
      <c r="U1036" s="23">
        <v>4.3</v>
      </c>
      <c r="V1036" s="23">
        <v>1.4</v>
      </c>
      <c r="W1036" s="23">
        <v>10.199999999999999</v>
      </c>
      <c r="X1036" s="23">
        <v>3.2</v>
      </c>
      <c r="Y1036" s="23">
        <v>2.2000000000000002</v>
      </c>
      <c r="Z1036" s="23">
        <v>5.3</v>
      </c>
      <c r="AA1036" s="23">
        <v>2.8</v>
      </c>
      <c r="AB1036" s="23">
        <v>2.1</v>
      </c>
      <c r="AC1036" s="23">
        <v>4.3</v>
      </c>
      <c r="AD1036" s="23">
        <v>2</v>
      </c>
      <c r="AE1036" s="23">
        <v>0.3</v>
      </c>
      <c r="AF1036" s="23">
        <v>5.3</v>
      </c>
      <c r="AG1036" s="23">
        <v>10.1</v>
      </c>
      <c r="AH1036" s="23">
        <v>9.1999999999999993</v>
      </c>
      <c r="AI1036" s="23">
        <v>12</v>
      </c>
      <c r="AJ1036" s="23">
        <v>5.2</v>
      </c>
      <c r="AK1036" s="23">
        <v>0.5</v>
      </c>
      <c r="AL1036" s="23">
        <v>14.8</v>
      </c>
      <c r="AM1036" s="23">
        <v>14.1</v>
      </c>
      <c r="AN1036" s="23">
        <v>14</v>
      </c>
      <c r="AO1036" s="23">
        <v>14.4</v>
      </c>
      <c r="AP1036" s="23">
        <v>1.3</v>
      </c>
      <c r="AQ1036" s="23">
        <v>1.1000000000000001</v>
      </c>
      <c r="AR1036" s="23">
        <v>1.7</v>
      </c>
      <c r="AS1036" s="23">
        <v>84.1</v>
      </c>
      <c r="AT1036" s="23">
        <v>83.4</v>
      </c>
      <c r="AU1036" s="23">
        <v>85.7</v>
      </c>
    </row>
    <row r="1037" spans="1:47" ht="15" x14ac:dyDescent="0.35">
      <c r="A1037" s="13" t="s">
        <v>2153</v>
      </c>
      <c r="B1037" s="45" t="s">
        <v>966</v>
      </c>
      <c r="C1037" s="23">
        <v>15.1</v>
      </c>
      <c r="D1037" s="23">
        <v>12.6</v>
      </c>
      <c r="E1037" s="23">
        <v>16.899999999999999</v>
      </c>
      <c r="F1037" s="23">
        <v>66.599999999999994</v>
      </c>
      <c r="G1037" s="23">
        <v>54.2</v>
      </c>
      <c r="H1037" s="23">
        <v>75.900000000000006</v>
      </c>
      <c r="I1037" s="23">
        <v>1.2</v>
      </c>
      <c r="J1037" s="23">
        <v>1.2</v>
      </c>
      <c r="K1037" s="23">
        <v>1.3</v>
      </c>
      <c r="L1037" s="23">
        <v>2.5</v>
      </c>
      <c r="M1037" s="23">
        <v>3.2</v>
      </c>
      <c r="N1037" s="23">
        <v>2</v>
      </c>
      <c r="O1037" s="23">
        <v>28.7</v>
      </c>
      <c r="P1037" s="23">
        <v>30</v>
      </c>
      <c r="Q1037" s="23">
        <v>27.7</v>
      </c>
      <c r="R1037" s="23">
        <v>4.2</v>
      </c>
      <c r="S1037" s="23">
        <v>6</v>
      </c>
      <c r="T1037" s="23">
        <v>2.8</v>
      </c>
      <c r="U1037" s="23">
        <v>7.4</v>
      </c>
      <c r="V1037" s="23">
        <v>0.7</v>
      </c>
      <c r="W1037" s="23">
        <v>12.4</v>
      </c>
      <c r="X1037" s="23">
        <v>3.3</v>
      </c>
      <c r="Y1037" s="23">
        <v>2</v>
      </c>
      <c r="Z1037" s="23">
        <v>4.2</v>
      </c>
      <c r="AA1037" s="23">
        <v>2.9</v>
      </c>
      <c r="AB1037" s="23">
        <v>0.8</v>
      </c>
      <c r="AC1037" s="23">
        <v>4.4000000000000004</v>
      </c>
      <c r="AD1037" s="23">
        <v>4.5999999999999996</v>
      </c>
      <c r="AE1037" s="23">
        <v>0.4</v>
      </c>
      <c r="AF1037" s="23">
        <v>7.7</v>
      </c>
      <c r="AG1037" s="23">
        <v>11.7</v>
      </c>
      <c r="AH1037" s="23">
        <v>10</v>
      </c>
      <c r="AI1037" s="23">
        <v>12.9</v>
      </c>
      <c r="AJ1037" s="23">
        <v>14</v>
      </c>
      <c r="AK1037" s="23">
        <v>1.4</v>
      </c>
      <c r="AL1037" s="23">
        <v>23.6</v>
      </c>
      <c r="AM1037" s="23">
        <v>10.9</v>
      </c>
      <c r="AN1037" s="23">
        <v>12.1</v>
      </c>
      <c r="AO1037" s="23">
        <v>9.9</v>
      </c>
      <c r="AP1037" s="23">
        <v>1.2</v>
      </c>
      <c r="AQ1037" s="23">
        <v>0.7</v>
      </c>
      <c r="AR1037" s="23">
        <v>1.6</v>
      </c>
      <c r="AS1037" s="23">
        <v>83.2</v>
      </c>
      <c r="AT1037" s="23">
        <v>75.099999999999994</v>
      </c>
      <c r="AU1037" s="23">
        <v>89.4</v>
      </c>
    </row>
    <row r="1038" spans="1:47" ht="15" x14ac:dyDescent="0.35">
      <c r="A1038" s="13" t="s">
        <v>2154</v>
      </c>
      <c r="B1038" s="45" t="s">
        <v>967</v>
      </c>
      <c r="C1038" s="23">
        <v>9.1</v>
      </c>
      <c r="D1038" s="23">
        <v>7.7</v>
      </c>
      <c r="E1038" s="23">
        <v>13.6</v>
      </c>
      <c r="F1038" s="23">
        <v>51.1</v>
      </c>
      <c r="G1038" s="23">
        <v>44.5</v>
      </c>
      <c r="H1038" s="23">
        <v>72</v>
      </c>
      <c r="I1038" s="23">
        <v>1</v>
      </c>
      <c r="J1038" s="23">
        <v>1</v>
      </c>
      <c r="K1038" s="23">
        <v>0.9</v>
      </c>
      <c r="L1038" s="23">
        <v>3.7</v>
      </c>
      <c r="M1038" s="23">
        <v>3.1</v>
      </c>
      <c r="N1038" s="23">
        <v>5.7</v>
      </c>
      <c r="O1038" s="23">
        <v>26.9</v>
      </c>
      <c r="P1038" s="23">
        <v>26.3</v>
      </c>
      <c r="Q1038" s="23">
        <v>28.5</v>
      </c>
      <c r="R1038" s="23">
        <v>4.0999999999999996</v>
      </c>
      <c r="S1038" s="23">
        <v>4.7</v>
      </c>
      <c r="T1038" s="23">
        <v>2.2000000000000002</v>
      </c>
      <c r="U1038" s="23">
        <v>3.6</v>
      </c>
      <c r="V1038" s="23">
        <v>1.5</v>
      </c>
      <c r="W1038" s="23">
        <v>10.1</v>
      </c>
      <c r="X1038" s="23">
        <v>2.4</v>
      </c>
      <c r="Y1038" s="23">
        <v>2</v>
      </c>
      <c r="Z1038" s="23">
        <v>3.7</v>
      </c>
      <c r="AA1038" s="23">
        <v>0.7</v>
      </c>
      <c r="AB1038" s="23">
        <v>0.4</v>
      </c>
      <c r="AC1038" s="23">
        <v>1.7</v>
      </c>
      <c r="AD1038" s="23">
        <v>1.1000000000000001</v>
      </c>
      <c r="AE1038" s="23">
        <v>0.3</v>
      </c>
      <c r="AF1038" s="23">
        <v>3.6</v>
      </c>
      <c r="AG1038" s="23">
        <v>13</v>
      </c>
      <c r="AH1038" s="23">
        <v>12.3</v>
      </c>
      <c r="AI1038" s="23">
        <v>15.1</v>
      </c>
      <c r="AJ1038" s="23">
        <v>4</v>
      </c>
      <c r="AK1038" s="23">
        <v>0.6</v>
      </c>
      <c r="AL1038" s="23">
        <v>14.9</v>
      </c>
      <c r="AM1038" s="23">
        <v>12.3</v>
      </c>
      <c r="AN1038" s="23">
        <v>12.9</v>
      </c>
      <c r="AO1038" s="23">
        <v>10.6</v>
      </c>
      <c r="AP1038" s="23">
        <v>0.8</v>
      </c>
      <c r="AQ1038" s="23">
        <v>0.5</v>
      </c>
      <c r="AR1038" s="23">
        <v>1.5</v>
      </c>
      <c r="AS1038" s="23">
        <v>83.3</v>
      </c>
      <c r="AT1038" s="23">
        <v>81.8</v>
      </c>
      <c r="AU1038" s="23">
        <v>88.1</v>
      </c>
    </row>
    <row r="1039" spans="1:47" ht="15" x14ac:dyDescent="0.35">
      <c r="A1039" s="13" t="s">
        <v>2155</v>
      </c>
      <c r="B1039" s="45" t="s">
        <v>894</v>
      </c>
      <c r="C1039" s="23">
        <v>11.3</v>
      </c>
      <c r="D1039" s="23">
        <v>8.9</v>
      </c>
      <c r="E1039" s="23">
        <v>13.4</v>
      </c>
      <c r="F1039" s="23">
        <v>56.8</v>
      </c>
      <c r="G1039" s="23">
        <v>47.1</v>
      </c>
      <c r="H1039" s="23">
        <v>65.3</v>
      </c>
      <c r="I1039" s="23">
        <v>1.6</v>
      </c>
      <c r="J1039" s="23">
        <v>1.3</v>
      </c>
      <c r="K1039" s="23">
        <v>1.8</v>
      </c>
      <c r="L1039" s="23">
        <v>4.4000000000000004</v>
      </c>
      <c r="M1039" s="23">
        <v>2.8</v>
      </c>
      <c r="N1039" s="23">
        <v>5.8</v>
      </c>
      <c r="O1039" s="23">
        <v>30.6</v>
      </c>
      <c r="P1039" s="23">
        <v>30.7</v>
      </c>
      <c r="Q1039" s="23">
        <v>30.6</v>
      </c>
      <c r="R1039" s="23">
        <v>4.5</v>
      </c>
      <c r="S1039" s="23">
        <v>6.3</v>
      </c>
      <c r="T1039" s="23">
        <v>2.9</v>
      </c>
      <c r="U1039" s="23">
        <v>1.7</v>
      </c>
      <c r="V1039" s="23">
        <v>0.8</v>
      </c>
      <c r="W1039" s="23">
        <v>2.5</v>
      </c>
      <c r="X1039" s="23">
        <v>2.2999999999999998</v>
      </c>
      <c r="Y1039" s="23">
        <v>1.9</v>
      </c>
      <c r="Z1039" s="23">
        <v>2.6</v>
      </c>
      <c r="AA1039" s="23">
        <v>1.2</v>
      </c>
      <c r="AB1039" s="23">
        <v>0.5</v>
      </c>
      <c r="AC1039" s="23">
        <v>1.9</v>
      </c>
      <c r="AD1039" s="23">
        <v>1.9</v>
      </c>
      <c r="AE1039" s="23">
        <v>0.2</v>
      </c>
      <c r="AF1039" s="23">
        <v>3.3</v>
      </c>
      <c r="AG1039" s="23">
        <v>11.2</v>
      </c>
      <c r="AH1039" s="23">
        <v>8.4</v>
      </c>
      <c r="AI1039" s="23">
        <v>13.7</v>
      </c>
      <c r="AJ1039" s="23">
        <v>3.6</v>
      </c>
      <c r="AK1039" s="23">
        <v>0.2</v>
      </c>
      <c r="AL1039" s="23">
        <v>6.6</v>
      </c>
      <c r="AM1039" s="23">
        <v>12.7</v>
      </c>
      <c r="AN1039" s="23">
        <v>12.6</v>
      </c>
      <c r="AO1039" s="23">
        <v>12.7</v>
      </c>
      <c r="AP1039" s="23">
        <v>0.8</v>
      </c>
      <c r="AQ1039" s="23">
        <v>0.5</v>
      </c>
      <c r="AR1039" s="23">
        <v>1</v>
      </c>
      <c r="AS1039" s="23">
        <v>78</v>
      </c>
      <c r="AT1039" s="23">
        <v>77.5</v>
      </c>
      <c r="AU1039" s="23">
        <v>78.5</v>
      </c>
    </row>
    <row r="1040" spans="1:47" ht="15" x14ac:dyDescent="0.35">
      <c r="A1040" s="13" t="s">
        <v>2156</v>
      </c>
      <c r="B1040" s="45" t="s">
        <v>968</v>
      </c>
      <c r="C1040" s="23">
        <v>14.6</v>
      </c>
      <c r="D1040" s="23">
        <v>12.9</v>
      </c>
      <c r="E1040" s="23">
        <v>20.100000000000001</v>
      </c>
      <c r="F1040" s="23">
        <v>67</v>
      </c>
      <c r="G1040" s="23">
        <v>61.7</v>
      </c>
      <c r="H1040" s="23">
        <v>83.9</v>
      </c>
      <c r="I1040" s="23">
        <v>1.1000000000000001</v>
      </c>
      <c r="J1040" s="23">
        <v>0.9</v>
      </c>
      <c r="K1040" s="23">
        <v>1.8</v>
      </c>
      <c r="L1040" s="23">
        <v>2.8</v>
      </c>
      <c r="M1040" s="23">
        <v>3.2</v>
      </c>
      <c r="N1040" s="23">
        <v>1.6</v>
      </c>
      <c r="O1040" s="23">
        <v>31.9</v>
      </c>
      <c r="P1040" s="23">
        <v>34.6</v>
      </c>
      <c r="Q1040" s="23">
        <v>23</v>
      </c>
      <c r="R1040" s="23">
        <v>5.7</v>
      </c>
      <c r="S1040" s="23">
        <v>6.5</v>
      </c>
      <c r="T1040" s="23">
        <v>3.1</v>
      </c>
      <c r="U1040" s="23">
        <v>5.7</v>
      </c>
      <c r="V1040" s="23">
        <v>2</v>
      </c>
      <c r="W1040" s="23">
        <v>17.399999999999999</v>
      </c>
      <c r="X1040" s="23">
        <v>3.3</v>
      </c>
      <c r="Y1040" s="23">
        <v>3</v>
      </c>
      <c r="Z1040" s="23">
        <v>4.0999999999999996</v>
      </c>
      <c r="AA1040" s="23">
        <v>5</v>
      </c>
      <c r="AB1040" s="23">
        <v>4.2</v>
      </c>
      <c r="AC1040" s="23">
        <v>7.7</v>
      </c>
      <c r="AD1040" s="23">
        <v>1</v>
      </c>
      <c r="AE1040" s="23">
        <v>0.9</v>
      </c>
      <c r="AF1040" s="23">
        <v>1.6</v>
      </c>
      <c r="AG1040" s="23">
        <v>14.2</v>
      </c>
      <c r="AH1040" s="23">
        <v>14</v>
      </c>
      <c r="AI1040" s="23">
        <v>15.1</v>
      </c>
      <c r="AJ1040" s="23">
        <v>9.6999999999999993</v>
      </c>
      <c r="AK1040" s="23">
        <v>1.3</v>
      </c>
      <c r="AL1040" s="23">
        <v>36.6</v>
      </c>
      <c r="AM1040" s="23">
        <v>12.1</v>
      </c>
      <c r="AN1040" s="23">
        <v>11.7</v>
      </c>
      <c r="AO1040" s="23">
        <v>13.5</v>
      </c>
      <c r="AP1040" s="23">
        <v>1</v>
      </c>
      <c r="AQ1040" s="23">
        <v>0.7</v>
      </c>
      <c r="AR1040" s="23">
        <v>1.9</v>
      </c>
      <c r="AS1040" s="23">
        <v>88.9</v>
      </c>
      <c r="AT1040" s="23">
        <v>88.2</v>
      </c>
      <c r="AU1040" s="23">
        <v>91.4</v>
      </c>
    </row>
    <row r="1041" spans="1:47" ht="15" x14ac:dyDescent="0.35">
      <c r="A1041" s="13" t="s">
        <v>2157</v>
      </c>
      <c r="B1041" s="45" t="s">
        <v>969</v>
      </c>
      <c r="C1041" s="23">
        <v>18.100000000000001</v>
      </c>
      <c r="D1041" s="23">
        <v>15.6</v>
      </c>
      <c r="E1041" s="23">
        <v>24</v>
      </c>
      <c r="F1041" s="23">
        <v>70.7</v>
      </c>
      <c r="G1041" s="23">
        <v>65.900000000000006</v>
      </c>
      <c r="H1041" s="23">
        <v>82</v>
      </c>
      <c r="I1041" s="23">
        <v>2.1</v>
      </c>
      <c r="J1041" s="23">
        <v>1.6</v>
      </c>
      <c r="K1041" s="23">
        <v>3.3</v>
      </c>
      <c r="L1041" s="23">
        <v>4.4000000000000004</v>
      </c>
      <c r="M1041" s="23">
        <v>3.8</v>
      </c>
      <c r="N1041" s="23">
        <v>6</v>
      </c>
      <c r="O1041" s="23">
        <v>30.1</v>
      </c>
      <c r="P1041" s="23">
        <v>29.5</v>
      </c>
      <c r="Q1041" s="23">
        <v>31.5</v>
      </c>
      <c r="R1041" s="23">
        <v>6.3</v>
      </c>
      <c r="S1041" s="23">
        <v>7.5</v>
      </c>
      <c r="T1041" s="23">
        <v>3.2</v>
      </c>
      <c r="U1041" s="23">
        <v>11.9</v>
      </c>
      <c r="V1041" s="23">
        <v>3.1</v>
      </c>
      <c r="W1041" s="23">
        <v>32.799999999999997</v>
      </c>
      <c r="X1041" s="23">
        <v>5.3</v>
      </c>
      <c r="Y1041" s="23">
        <v>5.0999999999999996</v>
      </c>
      <c r="Z1041" s="23">
        <v>5.9</v>
      </c>
      <c r="AA1041" s="23">
        <v>1.8</v>
      </c>
      <c r="AB1041" s="23">
        <v>0.6</v>
      </c>
      <c r="AC1041" s="23">
        <v>4.5999999999999996</v>
      </c>
      <c r="AD1041" s="23">
        <v>2.4</v>
      </c>
      <c r="AE1041" s="23">
        <v>1.4</v>
      </c>
      <c r="AF1041" s="23">
        <v>4.5999999999999996</v>
      </c>
      <c r="AG1041" s="23">
        <v>18.600000000000001</v>
      </c>
      <c r="AH1041" s="23">
        <v>17.8</v>
      </c>
      <c r="AI1041" s="23">
        <v>20.3</v>
      </c>
      <c r="AJ1041" s="23">
        <v>6.7</v>
      </c>
      <c r="AK1041" s="23">
        <v>1.7</v>
      </c>
      <c r="AL1041" s="23">
        <v>18.399999999999999</v>
      </c>
      <c r="AM1041" s="23">
        <v>12.4</v>
      </c>
      <c r="AN1041" s="23">
        <v>12.2</v>
      </c>
      <c r="AO1041" s="23">
        <v>13</v>
      </c>
      <c r="AP1041" s="23">
        <v>1.7</v>
      </c>
      <c r="AQ1041" s="23">
        <v>1.5</v>
      </c>
      <c r="AR1041" s="23">
        <v>2.2000000000000002</v>
      </c>
      <c r="AS1041" s="23">
        <v>89.1</v>
      </c>
      <c r="AT1041" s="23">
        <v>88</v>
      </c>
      <c r="AU1041" s="23">
        <v>91.6</v>
      </c>
    </row>
    <row r="1042" spans="1:47" ht="15" x14ac:dyDescent="0.35">
      <c r="A1042" s="13" t="s">
        <v>2158</v>
      </c>
      <c r="B1042" s="45" t="s">
        <v>970</v>
      </c>
      <c r="C1042" s="23">
        <v>17.399999999999999</v>
      </c>
      <c r="D1042" s="23">
        <v>13.1</v>
      </c>
      <c r="E1042" s="23">
        <v>21.8</v>
      </c>
      <c r="F1042" s="23">
        <v>72.3</v>
      </c>
      <c r="G1042" s="23">
        <v>63</v>
      </c>
      <c r="H1042" s="23">
        <v>81.599999999999994</v>
      </c>
      <c r="I1042" s="23">
        <v>1.4</v>
      </c>
      <c r="J1042" s="23">
        <v>0.4</v>
      </c>
      <c r="K1042" s="23">
        <v>2.5</v>
      </c>
      <c r="L1042" s="23">
        <v>6.4</v>
      </c>
      <c r="M1042" s="23">
        <v>10.4</v>
      </c>
      <c r="N1042" s="23">
        <v>2.4</v>
      </c>
      <c r="O1042" s="23">
        <v>30.2</v>
      </c>
      <c r="P1042" s="23">
        <v>29.9</v>
      </c>
      <c r="Q1042" s="23">
        <v>30.5</v>
      </c>
      <c r="R1042" s="23">
        <v>5.8</v>
      </c>
      <c r="S1042" s="23">
        <v>6.6</v>
      </c>
      <c r="T1042" s="23">
        <v>5</v>
      </c>
      <c r="U1042" s="23">
        <v>17.3</v>
      </c>
      <c r="V1042" s="23">
        <v>4</v>
      </c>
      <c r="W1042" s="23">
        <v>30.7</v>
      </c>
      <c r="X1042" s="23">
        <v>3.6</v>
      </c>
      <c r="Y1042" s="23">
        <v>2.7</v>
      </c>
      <c r="Z1042" s="23">
        <v>4.5</v>
      </c>
      <c r="AA1042" s="23">
        <v>4.3</v>
      </c>
      <c r="AB1042" s="23">
        <v>3.2</v>
      </c>
      <c r="AC1042" s="23">
        <v>5.3</v>
      </c>
      <c r="AD1042" s="23">
        <v>2.5</v>
      </c>
      <c r="AE1042" s="23">
        <v>0.2</v>
      </c>
      <c r="AF1042" s="23">
        <v>4.8</v>
      </c>
      <c r="AG1042" s="23">
        <v>17.600000000000001</v>
      </c>
      <c r="AH1042" s="23">
        <v>12</v>
      </c>
      <c r="AI1042" s="23">
        <v>23.3</v>
      </c>
      <c r="AJ1042" s="23">
        <v>18.899999999999999</v>
      </c>
      <c r="AK1042" s="23">
        <v>2.8</v>
      </c>
      <c r="AL1042" s="23">
        <v>35.200000000000003</v>
      </c>
      <c r="AM1042" s="23">
        <v>10.5</v>
      </c>
      <c r="AN1042" s="23">
        <v>10.1</v>
      </c>
      <c r="AO1042" s="23">
        <v>10.9</v>
      </c>
      <c r="AP1042" s="23">
        <v>2.4</v>
      </c>
      <c r="AQ1042" s="23">
        <v>1.5</v>
      </c>
      <c r="AR1042" s="23">
        <v>3.4</v>
      </c>
      <c r="AS1042" s="23">
        <v>90.4</v>
      </c>
      <c r="AT1042" s="23">
        <v>89.1</v>
      </c>
      <c r="AU1042" s="23">
        <v>91.7</v>
      </c>
    </row>
    <row r="1043" spans="1:47" ht="15" x14ac:dyDescent="0.35">
      <c r="A1043" s="13" t="s">
        <v>2159</v>
      </c>
      <c r="B1043" s="45" t="s">
        <v>971</v>
      </c>
      <c r="C1043" s="23">
        <v>7.5</v>
      </c>
      <c r="D1043" s="23">
        <v>6.3</v>
      </c>
      <c r="E1043" s="23">
        <v>14</v>
      </c>
      <c r="F1043" s="23">
        <v>44.6</v>
      </c>
      <c r="G1043" s="23">
        <v>41</v>
      </c>
      <c r="H1043" s="23">
        <v>64.599999999999994</v>
      </c>
      <c r="I1043" s="23">
        <v>1.4</v>
      </c>
      <c r="J1043" s="23">
        <v>1.2</v>
      </c>
      <c r="K1043" s="23">
        <v>2</v>
      </c>
      <c r="L1043" s="23">
        <v>2.9</v>
      </c>
      <c r="M1043" s="23">
        <v>2.8</v>
      </c>
      <c r="N1043" s="23">
        <v>3.5</v>
      </c>
      <c r="O1043" s="23">
        <v>25.7</v>
      </c>
      <c r="P1043" s="23">
        <v>25.5</v>
      </c>
      <c r="Q1043" s="23">
        <v>27.2</v>
      </c>
      <c r="R1043" s="23">
        <v>4.0999999999999996</v>
      </c>
      <c r="S1043" s="23">
        <v>4.3</v>
      </c>
      <c r="T1043" s="23">
        <v>3.1</v>
      </c>
      <c r="U1043" s="23">
        <v>1.4</v>
      </c>
      <c r="V1043" s="23">
        <v>0.5</v>
      </c>
      <c r="W1043" s="23">
        <v>6.3</v>
      </c>
      <c r="X1043" s="23">
        <v>2.6</v>
      </c>
      <c r="Y1043" s="23">
        <v>2.4</v>
      </c>
      <c r="Z1043" s="23">
        <v>4.0999999999999996</v>
      </c>
      <c r="AA1043" s="23">
        <v>0.9</v>
      </c>
      <c r="AB1043" s="23">
        <v>0.6</v>
      </c>
      <c r="AC1043" s="23">
        <v>3</v>
      </c>
      <c r="AD1043" s="23">
        <v>0.9</v>
      </c>
      <c r="AE1043" s="23">
        <v>0.5</v>
      </c>
      <c r="AF1043" s="23">
        <v>3.2</v>
      </c>
      <c r="AG1043" s="23">
        <v>11.5</v>
      </c>
      <c r="AH1043" s="23">
        <v>10.9</v>
      </c>
      <c r="AI1043" s="23">
        <v>14.8</v>
      </c>
      <c r="AJ1043" s="23">
        <v>2.1</v>
      </c>
      <c r="AK1043" s="23">
        <v>0.5</v>
      </c>
      <c r="AL1043" s="23">
        <v>11.2</v>
      </c>
      <c r="AM1043" s="23">
        <v>13.9</v>
      </c>
      <c r="AN1043" s="23">
        <v>14.1</v>
      </c>
      <c r="AO1043" s="23">
        <v>12.8</v>
      </c>
      <c r="AP1043" s="23">
        <v>0.7</v>
      </c>
      <c r="AQ1043" s="23">
        <v>0.6</v>
      </c>
      <c r="AR1043" s="23">
        <v>1.6</v>
      </c>
      <c r="AS1043" s="23">
        <v>80.400000000000006</v>
      </c>
      <c r="AT1043" s="23">
        <v>79.2</v>
      </c>
      <c r="AU1043" s="23">
        <v>87.2</v>
      </c>
    </row>
    <row r="1044" spans="1:47" ht="15" x14ac:dyDescent="0.35">
      <c r="A1044" s="13" t="s">
        <v>2160</v>
      </c>
      <c r="B1044" s="45" t="s">
        <v>972</v>
      </c>
      <c r="C1044" s="23">
        <v>16.5</v>
      </c>
      <c r="D1044" s="23">
        <v>13.1</v>
      </c>
      <c r="E1044" s="23">
        <v>19.5</v>
      </c>
      <c r="F1044" s="23">
        <v>69.7</v>
      </c>
      <c r="G1044" s="23">
        <v>60.6</v>
      </c>
      <c r="H1044" s="23">
        <v>77.900000000000006</v>
      </c>
      <c r="I1044" s="23">
        <v>1.2</v>
      </c>
      <c r="J1044" s="23">
        <v>0.6</v>
      </c>
      <c r="K1044" s="23">
        <v>1.7</v>
      </c>
      <c r="L1044" s="23">
        <v>0.9</v>
      </c>
      <c r="M1044" s="23">
        <v>1.2</v>
      </c>
      <c r="N1044" s="23">
        <v>0.6</v>
      </c>
      <c r="O1044" s="23">
        <v>27.9</v>
      </c>
      <c r="P1044" s="23">
        <v>27.3</v>
      </c>
      <c r="Q1044" s="23">
        <v>28.5</v>
      </c>
      <c r="R1044" s="23">
        <v>5.2</v>
      </c>
      <c r="S1044" s="23">
        <v>6.6</v>
      </c>
      <c r="T1044" s="23">
        <v>3.9</v>
      </c>
      <c r="U1044" s="23">
        <v>2.5</v>
      </c>
      <c r="V1044" s="23">
        <v>1.8</v>
      </c>
      <c r="W1044" s="23">
        <v>3.1</v>
      </c>
      <c r="X1044" s="23">
        <v>3.6</v>
      </c>
      <c r="Y1044" s="23">
        <v>1.3</v>
      </c>
      <c r="Z1044" s="23">
        <v>5.7</v>
      </c>
      <c r="AA1044" s="23">
        <v>7.8</v>
      </c>
      <c r="AB1044" s="23">
        <v>7.1</v>
      </c>
      <c r="AC1044" s="23">
        <v>8.5</v>
      </c>
      <c r="AD1044" s="23">
        <v>1.1000000000000001</v>
      </c>
      <c r="AE1044" s="23">
        <v>0.4</v>
      </c>
      <c r="AF1044" s="23">
        <v>1.7</v>
      </c>
      <c r="AG1044" s="23">
        <v>12.2</v>
      </c>
      <c r="AH1044" s="23">
        <v>10</v>
      </c>
      <c r="AI1044" s="23">
        <v>14.2</v>
      </c>
      <c r="AJ1044" s="23">
        <v>4.8</v>
      </c>
      <c r="AK1044" s="23">
        <v>3.6</v>
      </c>
      <c r="AL1044" s="23">
        <v>5.8</v>
      </c>
      <c r="AM1044" s="23">
        <v>15.5</v>
      </c>
      <c r="AN1044" s="23">
        <v>14.8</v>
      </c>
      <c r="AO1044" s="23">
        <v>16.100000000000001</v>
      </c>
      <c r="AP1044" s="23">
        <v>0.9</v>
      </c>
      <c r="AQ1044" s="23">
        <v>0.5</v>
      </c>
      <c r="AR1044" s="23">
        <v>1.2</v>
      </c>
      <c r="AS1044" s="23">
        <v>85.4</v>
      </c>
      <c r="AT1044" s="23">
        <v>84.7</v>
      </c>
      <c r="AU1044" s="23">
        <v>86.1</v>
      </c>
    </row>
    <row r="1045" spans="1:47" ht="15" x14ac:dyDescent="0.35">
      <c r="A1045" s="13" t="s">
        <v>2161</v>
      </c>
      <c r="B1045" s="45" t="s">
        <v>973</v>
      </c>
      <c r="C1045" s="23">
        <v>15.5</v>
      </c>
      <c r="D1045" s="23">
        <v>9.8000000000000007</v>
      </c>
      <c r="E1045" s="23">
        <v>22.7</v>
      </c>
      <c r="F1045" s="23">
        <v>68.900000000000006</v>
      </c>
      <c r="G1045" s="23">
        <v>56.3</v>
      </c>
      <c r="H1045" s="23">
        <v>84.8</v>
      </c>
      <c r="I1045" s="23">
        <v>1.4</v>
      </c>
      <c r="J1045" s="23">
        <v>0.6</v>
      </c>
      <c r="K1045" s="23">
        <v>2.2999999999999998</v>
      </c>
      <c r="L1045" s="23">
        <v>5.7</v>
      </c>
      <c r="M1045" s="23">
        <v>4.8</v>
      </c>
      <c r="N1045" s="23">
        <v>6.9</v>
      </c>
      <c r="O1045" s="23">
        <v>36</v>
      </c>
      <c r="P1045" s="23">
        <v>30</v>
      </c>
      <c r="Q1045" s="23">
        <v>43.7</v>
      </c>
      <c r="R1045" s="23">
        <v>3.8</v>
      </c>
      <c r="S1045" s="23">
        <v>4.5999999999999996</v>
      </c>
      <c r="T1045" s="23">
        <v>2.8</v>
      </c>
      <c r="U1045" s="23">
        <v>15.2</v>
      </c>
      <c r="V1045" s="23">
        <v>1.1000000000000001</v>
      </c>
      <c r="W1045" s="23">
        <v>33</v>
      </c>
      <c r="X1045" s="23">
        <v>5</v>
      </c>
      <c r="Y1045" s="23">
        <v>3.9</v>
      </c>
      <c r="Z1045" s="23">
        <v>6.4</v>
      </c>
      <c r="AA1045" s="23">
        <v>3.8</v>
      </c>
      <c r="AB1045" s="23">
        <v>6.2</v>
      </c>
      <c r="AC1045" s="23">
        <v>0.8</v>
      </c>
      <c r="AD1045" s="23">
        <v>0.8</v>
      </c>
      <c r="AE1045" s="23">
        <v>0.4</v>
      </c>
      <c r="AF1045" s="23">
        <v>1.4</v>
      </c>
      <c r="AG1045" s="23">
        <v>14.4</v>
      </c>
      <c r="AH1045" s="23">
        <v>9.4</v>
      </c>
      <c r="AI1045" s="23">
        <v>20.9</v>
      </c>
      <c r="AJ1045" s="23">
        <v>11.2</v>
      </c>
      <c r="AK1045" s="23">
        <v>0.7</v>
      </c>
      <c r="AL1045" s="23">
        <v>24.4</v>
      </c>
      <c r="AM1045" s="23">
        <v>7.9</v>
      </c>
      <c r="AN1045" s="23">
        <v>6.4</v>
      </c>
      <c r="AO1045" s="23">
        <v>9.8000000000000007</v>
      </c>
      <c r="AP1045" s="23">
        <v>1.6</v>
      </c>
      <c r="AQ1045" s="23">
        <v>1</v>
      </c>
      <c r="AR1045" s="23">
        <v>2.2999999999999998</v>
      </c>
      <c r="AS1045" s="23">
        <v>88.7</v>
      </c>
      <c r="AT1045" s="23">
        <v>84.9</v>
      </c>
      <c r="AU1045" s="23">
        <v>93.5</v>
      </c>
    </row>
    <row r="1046" spans="1:47" ht="15" x14ac:dyDescent="0.35">
      <c r="A1046" s="13" t="s">
        <v>2162</v>
      </c>
      <c r="B1046" s="45" t="s">
        <v>974</v>
      </c>
      <c r="C1046" s="23">
        <v>11.7</v>
      </c>
      <c r="D1046" s="23">
        <v>7.3</v>
      </c>
      <c r="E1046" s="23">
        <v>21.5</v>
      </c>
      <c r="F1046" s="23">
        <v>58.4</v>
      </c>
      <c r="G1046" s="23">
        <v>49</v>
      </c>
      <c r="H1046" s="23">
        <v>79.5</v>
      </c>
      <c r="I1046" s="23">
        <v>1.8</v>
      </c>
      <c r="J1046" s="23">
        <v>1.7</v>
      </c>
      <c r="K1046" s="23">
        <v>2</v>
      </c>
      <c r="L1046" s="23">
        <v>0.7</v>
      </c>
      <c r="M1046" s="23">
        <v>0.6</v>
      </c>
      <c r="N1046" s="23">
        <v>1</v>
      </c>
      <c r="O1046" s="23">
        <v>27.7</v>
      </c>
      <c r="P1046" s="23">
        <v>26.8</v>
      </c>
      <c r="Q1046" s="23">
        <v>29.9</v>
      </c>
      <c r="R1046" s="23">
        <v>6.3</v>
      </c>
      <c r="S1046" s="23">
        <v>7.5</v>
      </c>
      <c r="T1046" s="23">
        <v>3.5</v>
      </c>
      <c r="U1046" s="23">
        <v>2.8</v>
      </c>
      <c r="V1046" s="23">
        <v>1.3</v>
      </c>
      <c r="W1046" s="23">
        <v>6.2</v>
      </c>
      <c r="X1046" s="23">
        <v>1.6</v>
      </c>
      <c r="Y1046" s="23">
        <v>1.1000000000000001</v>
      </c>
      <c r="Z1046" s="23">
        <v>2.7</v>
      </c>
      <c r="AA1046" s="23">
        <v>2</v>
      </c>
      <c r="AB1046" s="23">
        <v>1.2</v>
      </c>
      <c r="AC1046" s="23">
        <v>3.7</v>
      </c>
      <c r="AD1046" s="23">
        <v>2.9</v>
      </c>
      <c r="AE1046" s="23">
        <v>0.4</v>
      </c>
      <c r="AF1046" s="23">
        <v>8.5</v>
      </c>
      <c r="AG1046" s="23">
        <v>9.5</v>
      </c>
      <c r="AH1046" s="23">
        <v>8.6</v>
      </c>
      <c r="AI1046" s="23">
        <v>11.4</v>
      </c>
      <c r="AJ1046" s="23">
        <v>8.9</v>
      </c>
      <c r="AK1046" s="23">
        <v>0.7</v>
      </c>
      <c r="AL1046" s="23">
        <v>27.5</v>
      </c>
      <c r="AM1046" s="23">
        <v>12.1</v>
      </c>
      <c r="AN1046" s="23">
        <v>13.2</v>
      </c>
      <c r="AO1046" s="23">
        <v>9.5</v>
      </c>
      <c r="AP1046" s="23">
        <v>0.4</v>
      </c>
      <c r="AQ1046" s="23">
        <v>0.3</v>
      </c>
      <c r="AR1046" s="23">
        <v>0.5</v>
      </c>
      <c r="AS1046" s="23">
        <v>79.599999999999994</v>
      </c>
      <c r="AT1046" s="23">
        <v>76.5</v>
      </c>
      <c r="AU1046" s="23">
        <v>86.8</v>
      </c>
    </row>
    <row r="1047" spans="1:47" ht="15" x14ac:dyDescent="0.35">
      <c r="A1047" s="13" t="s">
        <v>2163</v>
      </c>
      <c r="B1047" s="45" t="s">
        <v>975</v>
      </c>
      <c r="C1047" s="23">
        <v>11.5</v>
      </c>
      <c r="D1047" s="23">
        <v>9.3000000000000007</v>
      </c>
      <c r="E1047" s="23">
        <v>14</v>
      </c>
      <c r="F1047" s="23">
        <v>58</v>
      </c>
      <c r="G1047" s="23">
        <v>46.3</v>
      </c>
      <c r="H1047" s="23">
        <v>71.3</v>
      </c>
      <c r="I1047" s="23">
        <v>1.6</v>
      </c>
      <c r="J1047" s="23">
        <v>1.2</v>
      </c>
      <c r="K1047" s="23">
        <v>2</v>
      </c>
      <c r="L1047" s="23">
        <v>6.8</v>
      </c>
      <c r="M1047" s="23">
        <v>8.3000000000000007</v>
      </c>
      <c r="N1047" s="23">
        <v>5.2</v>
      </c>
      <c r="O1047" s="23">
        <v>25.8</v>
      </c>
      <c r="P1047" s="23">
        <v>26.1</v>
      </c>
      <c r="Q1047" s="23">
        <v>25.6</v>
      </c>
      <c r="R1047" s="23">
        <v>5.9</v>
      </c>
      <c r="S1047" s="23">
        <v>8.4</v>
      </c>
      <c r="T1047" s="23">
        <v>3.2</v>
      </c>
      <c r="U1047" s="23">
        <v>3.7</v>
      </c>
      <c r="V1047" s="23">
        <v>1.9</v>
      </c>
      <c r="W1047" s="23">
        <v>5.7</v>
      </c>
      <c r="X1047" s="23">
        <v>5.0999999999999996</v>
      </c>
      <c r="Y1047" s="23">
        <v>6.8</v>
      </c>
      <c r="Z1047" s="23">
        <v>3.3</v>
      </c>
      <c r="AA1047" s="23">
        <v>1.2</v>
      </c>
      <c r="AB1047" s="23">
        <v>1</v>
      </c>
      <c r="AC1047" s="23">
        <v>1.4</v>
      </c>
      <c r="AD1047" s="23">
        <v>1.9</v>
      </c>
      <c r="AE1047" s="23">
        <v>0.6</v>
      </c>
      <c r="AF1047" s="23">
        <v>3.4</v>
      </c>
      <c r="AG1047" s="23">
        <v>13.9</v>
      </c>
      <c r="AH1047" s="23">
        <v>12.8</v>
      </c>
      <c r="AI1047" s="23">
        <v>15.2</v>
      </c>
      <c r="AJ1047" s="23">
        <v>12.8</v>
      </c>
      <c r="AK1047" s="23">
        <v>0.8</v>
      </c>
      <c r="AL1047" s="23">
        <v>26.2</v>
      </c>
      <c r="AM1047" s="23">
        <v>13.5</v>
      </c>
      <c r="AN1047" s="23">
        <v>13.7</v>
      </c>
      <c r="AO1047" s="23">
        <v>13.3</v>
      </c>
      <c r="AP1047" s="23">
        <v>1.1000000000000001</v>
      </c>
      <c r="AQ1047" s="23">
        <v>1</v>
      </c>
      <c r="AR1047" s="23">
        <v>1.3</v>
      </c>
      <c r="AS1047" s="23">
        <v>79.099999999999994</v>
      </c>
      <c r="AT1047" s="23">
        <v>77.3</v>
      </c>
      <c r="AU1047" s="23">
        <v>81.2</v>
      </c>
    </row>
    <row r="1048" spans="1:47" ht="15" x14ac:dyDescent="0.35">
      <c r="A1048" s="13" t="s">
        <v>2164</v>
      </c>
      <c r="B1048" s="45" t="s">
        <v>976</v>
      </c>
      <c r="C1048" s="23">
        <v>7.5</v>
      </c>
      <c r="D1048" s="23">
        <v>7.1</v>
      </c>
      <c r="E1048" s="23">
        <v>9.6999999999999993</v>
      </c>
      <c r="F1048" s="23">
        <v>44.3</v>
      </c>
      <c r="G1048" s="23">
        <v>43.1</v>
      </c>
      <c r="H1048" s="23">
        <v>51.5</v>
      </c>
      <c r="I1048" s="23">
        <v>1.8</v>
      </c>
      <c r="J1048" s="23">
        <v>1.8</v>
      </c>
      <c r="K1048" s="23">
        <v>1.4</v>
      </c>
      <c r="L1048" s="23">
        <v>2.7</v>
      </c>
      <c r="M1048" s="23">
        <v>3</v>
      </c>
      <c r="N1048" s="23">
        <v>0.8</v>
      </c>
      <c r="O1048" s="23">
        <v>24.3</v>
      </c>
      <c r="P1048" s="23">
        <v>24</v>
      </c>
      <c r="Q1048" s="23">
        <v>26.5</v>
      </c>
      <c r="R1048" s="23">
        <v>7.6</v>
      </c>
      <c r="S1048" s="23">
        <v>8.4</v>
      </c>
      <c r="T1048" s="23">
        <v>3</v>
      </c>
      <c r="U1048" s="23">
        <v>1.3</v>
      </c>
      <c r="V1048" s="23">
        <v>1</v>
      </c>
      <c r="W1048" s="23">
        <v>3.2</v>
      </c>
      <c r="X1048" s="23">
        <v>3.4</v>
      </c>
      <c r="Y1048" s="23">
        <v>3.5</v>
      </c>
      <c r="Z1048" s="23">
        <v>2.5</v>
      </c>
      <c r="AA1048" s="23">
        <v>3.8</v>
      </c>
      <c r="AB1048" s="23">
        <v>3.8</v>
      </c>
      <c r="AC1048" s="23">
        <v>3.8</v>
      </c>
      <c r="AD1048" s="23">
        <v>2.9</v>
      </c>
      <c r="AE1048" s="23">
        <v>1.9</v>
      </c>
      <c r="AF1048" s="23">
        <v>9</v>
      </c>
      <c r="AG1048" s="23">
        <v>13.8</v>
      </c>
      <c r="AH1048" s="23">
        <v>14.7</v>
      </c>
      <c r="AI1048" s="23">
        <v>8.6999999999999993</v>
      </c>
      <c r="AJ1048" s="23">
        <v>3.7</v>
      </c>
      <c r="AK1048" s="23">
        <v>1.1000000000000001</v>
      </c>
      <c r="AL1048" s="23">
        <v>19</v>
      </c>
      <c r="AM1048" s="23">
        <v>16</v>
      </c>
      <c r="AN1048" s="23">
        <v>16.600000000000001</v>
      </c>
      <c r="AO1048" s="23">
        <v>13.1</v>
      </c>
      <c r="AP1048" s="23">
        <v>0.6</v>
      </c>
      <c r="AQ1048" s="23">
        <v>0.6</v>
      </c>
      <c r="AR1048" s="23">
        <v>0.7</v>
      </c>
      <c r="AS1048" s="23">
        <v>76</v>
      </c>
      <c r="AT1048" s="23">
        <v>75.5</v>
      </c>
      <c r="AU1048" s="23">
        <v>78.5</v>
      </c>
    </row>
    <row r="1049" spans="1:47" ht="15" x14ac:dyDescent="0.35">
      <c r="A1049" s="13" t="s">
        <v>2165</v>
      </c>
      <c r="B1049" s="45" t="s">
        <v>977</v>
      </c>
      <c r="C1049" s="23">
        <v>10.8</v>
      </c>
      <c r="D1049" s="23">
        <v>9.8000000000000007</v>
      </c>
      <c r="E1049" s="23">
        <v>13.6</v>
      </c>
      <c r="F1049" s="23">
        <v>47.5</v>
      </c>
      <c r="G1049" s="23">
        <v>45.1</v>
      </c>
      <c r="H1049" s="23">
        <v>54.9</v>
      </c>
      <c r="I1049" s="23">
        <v>1.1000000000000001</v>
      </c>
      <c r="J1049" s="23">
        <v>1.1000000000000001</v>
      </c>
      <c r="K1049" s="23">
        <v>1.2</v>
      </c>
      <c r="L1049" s="23">
        <v>4</v>
      </c>
      <c r="M1049" s="23">
        <v>4.0999999999999996</v>
      </c>
      <c r="N1049" s="23">
        <v>3.7</v>
      </c>
      <c r="O1049" s="23">
        <v>28.3</v>
      </c>
      <c r="P1049" s="23">
        <v>28.5</v>
      </c>
      <c r="Q1049" s="23">
        <v>27.9</v>
      </c>
      <c r="R1049" s="23">
        <v>5.2</v>
      </c>
      <c r="S1049" s="23">
        <v>6</v>
      </c>
      <c r="T1049" s="23">
        <v>3</v>
      </c>
      <c r="U1049" s="23">
        <v>1.5</v>
      </c>
      <c r="V1049" s="23">
        <v>0.6</v>
      </c>
      <c r="W1049" s="23">
        <v>4.2</v>
      </c>
      <c r="X1049" s="23">
        <v>2.2999999999999998</v>
      </c>
      <c r="Y1049" s="23">
        <v>1.8</v>
      </c>
      <c r="Z1049" s="23">
        <v>3.8</v>
      </c>
      <c r="AA1049" s="23">
        <v>1.5</v>
      </c>
      <c r="AB1049" s="23">
        <v>0.9</v>
      </c>
      <c r="AC1049" s="23">
        <v>3.5</v>
      </c>
      <c r="AD1049" s="23">
        <v>0.7</v>
      </c>
      <c r="AE1049" s="23">
        <v>0.3</v>
      </c>
      <c r="AF1049" s="23">
        <v>2.1</v>
      </c>
      <c r="AG1049" s="23">
        <v>14.1</v>
      </c>
      <c r="AH1049" s="23">
        <v>13.8</v>
      </c>
      <c r="AI1049" s="23">
        <v>14.9</v>
      </c>
      <c r="AJ1049" s="23">
        <v>1.8</v>
      </c>
      <c r="AK1049" s="23">
        <v>0.6</v>
      </c>
      <c r="AL1049" s="23">
        <v>5.6</v>
      </c>
      <c r="AM1049" s="23">
        <v>11.8</v>
      </c>
      <c r="AN1049" s="23">
        <v>12</v>
      </c>
      <c r="AO1049" s="23">
        <v>11.4</v>
      </c>
      <c r="AP1049" s="23">
        <v>0.6</v>
      </c>
      <c r="AQ1049" s="23">
        <v>0.6</v>
      </c>
      <c r="AR1049" s="23">
        <v>0.5</v>
      </c>
      <c r="AS1049" s="23">
        <v>76.8</v>
      </c>
      <c r="AT1049" s="23">
        <v>77</v>
      </c>
      <c r="AU1049" s="23">
        <v>76</v>
      </c>
    </row>
    <row r="1050" spans="1:47" ht="15" x14ac:dyDescent="0.35">
      <c r="A1050" s="13" t="s">
        <v>2166</v>
      </c>
      <c r="B1050" s="45" t="s">
        <v>978</v>
      </c>
      <c r="C1050" s="23">
        <v>9.9</v>
      </c>
      <c r="D1050" s="23">
        <v>8.5</v>
      </c>
      <c r="E1050" s="23">
        <v>19.5</v>
      </c>
      <c r="F1050" s="23">
        <v>47.1</v>
      </c>
      <c r="G1050" s="23">
        <v>42.9</v>
      </c>
      <c r="H1050" s="23">
        <v>76.400000000000006</v>
      </c>
      <c r="I1050" s="23">
        <v>3</v>
      </c>
      <c r="J1050" s="23">
        <v>2.7</v>
      </c>
      <c r="K1050" s="23">
        <v>5.4</v>
      </c>
      <c r="L1050" s="23">
        <v>6.3</v>
      </c>
      <c r="M1050" s="23">
        <v>6.6</v>
      </c>
      <c r="N1050" s="23">
        <v>4.0999999999999996</v>
      </c>
      <c r="O1050" s="23">
        <v>39.6</v>
      </c>
      <c r="P1050" s="23">
        <v>39.200000000000003</v>
      </c>
      <c r="Q1050" s="23">
        <v>42.3</v>
      </c>
      <c r="R1050" s="23">
        <v>18.100000000000001</v>
      </c>
      <c r="S1050" s="23">
        <v>18.5</v>
      </c>
      <c r="T1050" s="23">
        <v>15.9</v>
      </c>
      <c r="U1050" s="23">
        <v>17</v>
      </c>
      <c r="V1050" s="23">
        <v>15.8</v>
      </c>
      <c r="W1050" s="23">
        <v>25.4</v>
      </c>
      <c r="X1050" s="23">
        <v>5.3</v>
      </c>
      <c r="Y1050" s="23">
        <v>4.5</v>
      </c>
      <c r="Z1050" s="23">
        <v>11.3</v>
      </c>
      <c r="AA1050" s="23">
        <v>18.3</v>
      </c>
      <c r="AB1050" s="23">
        <v>16.100000000000001</v>
      </c>
      <c r="AC1050" s="23">
        <v>33.700000000000003</v>
      </c>
      <c r="AD1050" s="23">
        <v>16.399999999999999</v>
      </c>
      <c r="AE1050" s="23">
        <v>11.5</v>
      </c>
      <c r="AF1050" s="23">
        <v>50.7</v>
      </c>
      <c r="AG1050" s="23">
        <v>19.2</v>
      </c>
      <c r="AH1050" s="23">
        <v>18.2</v>
      </c>
      <c r="AI1050" s="23">
        <v>26.3</v>
      </c>
      <c r="AJ1050" s="23">
        <v>12.1</v>
      </c>
      <c r="AK1050" s="23">
        <v>13</v>
      </c>
      <c r="AL1050" s="23">
        <v>6.4</v>
      </c>
      <c r="AM1050" s="23">
        <v>23.4</v>
      </c>
      <c r="AN1050" s="23">
        <v>22.7</v>
      </c>
      <c r="AO1050" s="23">
        <v>27.8</v>
      </c>
      <c r="AP1050" s="23">
        <v>1.2</v>
      </c>
      <c r="AQ1050" s="23">
        <v>0.9</v>
      </c>
      <c r="AR1050" s="23">
        <v>3</v>
      </c>
      <c r="AS1050" s="23">
        <v>85</v>
      </c>
      <c r="AT1050" s="23">
        <v>83.9</v>
      </c>
      <c r="AU1050" s="23">
        <v>93.2</v>
      </c>
    </row>
    <row r="1051" spans="1:47" ht="15" x14ac:dyDescent="0.35">
      <c r="A1051" s="13" t="s">
        <v>2167</v>
      </c>
      <c r="B1051" s="45" t="s">
        <v>979</v>
      </c>
      <c r="C1051" s="23">
        <v>17.399999999999999</v>
      </c>
      <c r="D1051" s="23">
        <v>11.7</v>
      </c>
      <c r="E1051" s="23">
        <v>19.8</v>
      </c>
      <c r="F1051" s="23">
        <v>70.8</v>
      </c>
      <c r="G1051" s="23">
        <v>56.1</v>
      </c>
      <c r="H1051" s="23">
        <v>77.099999999999994</v>
      </c>
      <c r="I1051" s="23">
        <v>3.1</v>
      </c>
      <c r="J1051" s="23">
        <v>2.5</v>
      </c>
      <c r="K1051" s="23">
        <v>3.4</v>
      </c>
      <c r="L1051" s="23">
        <v>9.1</v>
      </c>
      <c r="M1051" s="23">
        <v>5.6</v>
      </c>
      <c r="N1051" s="23">
        <v>10.7</v>
      </c>
      <c r="O1051" s="23">
        <v>40.5</v>
      </c>
      <c r="P1051" s="23">
        <v>40.4</v>
      </c>
      <c r="Q1051" s="23">
        <v>40.5</v>
      </c>
      <c r="R1051" s="23">
        <v>12.6</v>
      </c>
      <c r="S1051" s="23">
        <v>20.2</v>
      </c>
      <c r="T1051" s="23">
        <v>9.4</v>
      </c>
      <c r="U1051" s="23">
        <v>21.8</v>
      </c>
      <c r="V1051" s="23">
        <v>18.899999999999999</v>
      </c>
      <c r="W1051" s="23">
        <v>23.1</v>
      </c>
      <c r="X1051" s="23">
        <v>7.6</v>
      </c>
      <c r="Y1051" s="23">
        <v>5.2</v>
      </c>
      <c r="Z1051" s="23">
        <v>8.6</v>
      </c>
      <c r="AA1051" s="23">
        <v>14.4</v>
      </c>
      <c r="AB1051" s="23">
        <v>28</v>
      </c>
      <c r="AC1051" s="23">
        <v>8.5</v>
      </c>
      <c r="AD1051" s="23">
        <v>33.299999999999997</v>
      </c>
      <c r="AE1051" s="23">
        <v>21.5</v>
      </c>
      <c r="AF1051" s="23">
        <v>38.5</v>
      </c>
      <c r="AG1051" s="23">
        <v>25.3</v>
      </c>
      <c r="AH1051" s="23">
        <v>23.2</v>
      </c>
      <c r="AI1051" s="23">
        <v>26.2</v>
      </c>
      <c r="AJ1051" s="23">
        <v>8.1</v>
      </c>
      <c r="AK1051" s="23">
        <v>15.2</v>
      </c>
      <c r="AL1051" s="23">
        <v>5</v>
      </c>
      <c r="AM1051" s="23">
        <v>17.3</v>
      </c>
      <c r="AN1051" s="23">
        <v>14.8</v>
      </c>
      <c r="AO1051" s="23">
        <v>18.399999999999999</v>
      </c>
      <c r="AP1051" s="23">
        <v>3.5</v>
      </c>
      <c r="AQ1051" s="23">
        <v>2.1</v>
      </c>
      <c r="AR1051" s="23">
        <v>4.0999999999999996</v>
      </c>
      <c r="AS1051" s="23">
        <v>90.2</v>
      </c>
      <c r="AT1051" s="23">
        <v>86.8</v>
      </c>
      <c r="AU1051" s="23">
        <v>91.6</v>
      </c>
    </row>
    <row r="1052" spans="1:47" ht="15" x14ac:dyDescent="0.35">
      <c r="A1052" s="13" t="s">
        <v>2168</v>
      </c>
      <c r="B1052" s="45" t="s">
        <v>980</v>
      </c>
      <c r="C1052" s="23">
        <v>16.899999999999999</v>
      </c>
      <c r="D1052" s="23">
        <v>14.7</v>
      </c>
      <c r="E1052" s="23">
        <v>22.3</v>
      </c>
      <c r="F1052" s="23">
        <v>66.8</v>
      </c>
      <c r="G1052" s="23">
        <v>60.9</v>
      </c>
      <c r="H1052" s="23">
        <v>81.3</v>
      </c>
      <c r="I1052" s="23">
        <v>2.2000000000000002</v>
      </c>
      <c r="J1052" s="23">
        <v>1.8</v>
      </c>
      <c r="K1052" s="23">
        <v>3.3</v>
      </c>
      <c r="L1052" s="23">
        <v>7.6</v>
      </c>
      <c r="M1052" s="23">
        <v>10.3</v>
      </c>
      <c r="N1052" s="23">
        <v>0.9</v>
      </c>
      <c r="O1052" s="23">
        <v>57.2</v>
      </c>
      <c r="P1052" s="23">
        <v>56.2</v>
      </c>
      <c r="Q1052" s="23">
        <v>59.6</v>
      </c>
      <c r="R1052" s="23">
        <v>15.1</v>
      </c>
      <c r="S1052" s="23">
        <v>17.399999999999999</v>
      </c>
      <c r="T1052" s="23">
        <v>9.5</v>
      </c>
      <c r="U1052" s="23">
        <v>12.9</v>
      </c>
      <c r="V1052" s="23">
        <v>9</v>
      </c>
      <c r="W1052" s="23">
        <v>22.6</v>
      </c>
      <c r="X1052" s="23">
        <v>5.6</v>
      </c>
      <c r="Y1052" s="23">
        <v>3.4</v>
      </c>
      <c r="Z1052" s="23">
        <v>11.3</v>
      </c>
      <c r="AA1052" s="23">
        <v>6.8</v>
      </c>
      <c r="AB1052" s="23">
        <v>4.7</v>
      </c>
      <c r="AC1052" s="23">
        <v>12.2</v>
      </c>
      <c r="AD1052" s="23">
        <v>26</v>
      </c>
      <c r="AE1052" s="23">
        <v>13.4</v>
      </c>
      <c r="AF1052" s="23">
        <v>57</v>
      </c>
      <c r="AG1052" s="23">
        <v>21.8</v>
      </c>
      <c r="AH1052" s="23">
        <v>23.1</v>
      </c>
      <c r="AI1052" s="23">
        <v>18.399999999999999</v>
      </c>
      <c r="AJ1052" s="23">
        <v>4.4000000000000004</v>
      </c>
      <c r="AK1052" s="23">
        <v>4.8</v>
      </c>
      <c r="AL1052" s="23">
        <v>3.3</v>
      </c>
      <c r="AM1052" s="23">
        <v>18.3</v>
      </c>
      <c r="AN1052" s="23">
        <v>18.5</v>
      </c>
      <c r="AO1052" s="23">
        <v>17.8</v>
      </c>
      <c r="AP1052" s="23">
        <v>1</v>
      </c>
      <c r="AQ1052" s="23">
        <v>0.7</v>
      </c>
      <c r="AR1052" s="23">
        <v>1.8</v>
      </c>
      <c r="AS1052" s="23">
        <v>87.5</v>
      </c>
      <c r="AT1052" s="23">
        <v>85.1</v>
      </c>
      <c r="AU1052" s="23">
        <v>93.5</v>
      </c>
    </row>
    <row r="1053" spans="1:47" ht="15" x14ac:dyDescent="0.35">
      <c r="A1053" s="13" t="s">
        <v>2169</v>
      </c>
      <c r="B1053" s="45" t="s">
        <v>981</v>
      </c>
      <c r="C1053" s="23">
        <v>15.4</v>
      </c>
      <c r="D1053" s="23">
        <v>11.7</v>
      </c>
      <c r="E1053" s="23">
        <v>20.399999999999999</v>
      </c>
      <c r="F1053" s="23">
        <v>68.7</v>
      </c>
      <c r="G1053" s="23">
        <v>59.6</v>
      </c>
      <c r="H1053" s="23">
        <v>80.7</v>
      </c>
      <c r="I1053" s="23">
        <v>2.2999999999999998</v>
      </c>
      <c r="J1053" s="23">
        <v>2.2999999999999998</v>
      </c>
      <c r="K1053" s="23">
        <v>2.2999999999999998</v>
      </c>
      <c r="L1053" s="23">
        <v>5.7</v>
      </c>
      <c r="M1053" s="23">
        <v>6.7</v>
      </c>
      <c r="N1053" s="23">
        <v>4.4000000000000004</v>
      </c>
      <c r="O1053" s="23">
        <v>47.2</v>
      </c>
      <c r="P1053" s="23">
        <v>43</v>
      </c>
      <c r="Q1053" s="23">
        <v>52.9</v>
      </c>
      <c r="R1053" s="23">
        <v>18.2</v>
      </c>
      <c r="S1053" s="23">
        <v>21.5</v>
      </c>
      <c r="T1053" s="23">
        <v>13.9</v>
      </c>
      <c r="U1053" s="23">
        <v>32</v>
      </c>
      <c r="V1053" s="23">
        <v>39</v>
      </c>
      <c r="W1053" s="23">
        <v>22.6</v>
      </c>
      <c r="X1053" s="23">
        <v>6.7</v>
      </c>
      <c r="Y1053" s="23">
        <v>5.3</v>
      </c>
      <c r="Z1053" s="23">
        <v>8.5</v>
      </c>
      <c r="AA1053" s="23">
        <v>20.9</v>
      </c>
      <c r="AB1053" s="23">
        <v>34.9</v>
      </c>
      <c r="AC1053" s="23">
        <v>2.2000000000000002</v>
      </c>
      <c r="AD1053" s="23">
        <v>24.5</v>
      </c>
      <c r="AE1053" s="23">
        <v>21.6</v>
      </c>
      <c r="AF1053" s="23">
        <v>28.4</v>
      </c>
      <c r="AG1053" s="23">
        <v>27.6</v>
      </c>
      <c r="AH1053" s="23">
        <v>24</v>
      </c>
      <c r="AI1053" s="23">
        <v>32.4</v>
      </c>
      <c r="AJ1053" s="23">
        <v>6</v>
      </c>
      <c r="AK1053" s="23">
        <v>5.0999999999999996</v>
      </c>
      <c r="AL1053" s="23">
        <v>7.2</v>
      </c>
      <c r="AM1053" s="23">
        <v>13.5</v>
      </c>
      <c r="AN1053" s="23">
        <v>13.9</v>
      </c>
      <c r="AO1053" s="23">
        <v>12.9</v>
      </c>
      <c r="AP1053" s="23">
        <v>3</v>
      </c>
      <c r="AQ1053" s="23">
        <v>2.2000000000000002</v>
      </c>
      <c r="AR1053" s="23">
        <v>4</v>
      </c>
      <c r="AS1053" s="23">
        <v>91.8</v>
      </c>
      <c r="AT1053" s="23">
        <v>89.2</v>
      </c>
      <c r="AU1053" s="23">
        <v>95.4</v>
      </c>
    </row>
    <row r="1054" spans="1:47" ht="15" x14ac:dyDescent="0.35">
      <c r="A1054" s="13" t="s">
        <v>2170</v>
      </c>
      <c r="B1054" s="45" t="s">
        <v>982</v>
      </c>
      <c r="C1054" s="23">
        <v>14.7</v>
      </c>
      <c r="D1054" s="23">
        <v>10.7</v>
      </c>
      <c r="E1054" s="23">
        <v>24.1</v>
      </c>
      <c r="F1054" s="23">
        <v>65.7</v>
      </c>
      <c r="G1054" s="23">
        <v>57.9</v>
      </c>
      <c r="H1054" s="23">
        <v>84.2</v>
      </c>
      <c r="I1054" s="23">
        <v>2.7</v>
      </c>
      <c r="J1054" s="23">
        <v>2.2999999999999998</v>
      </c>
      <c r="K1054" s="23">
        <v>3.6</v>
      </c>
      <c r="L1054" s="23">
        <v>13.6</v>
      </c>
      <c r="M1054" s="23">
        <v>9.3000000000000007</v>
      </c>
      <c r="N1054" s="23">
        <v>23.8</v>
      </c>
      <c r="O1054" s="23">
        <v>37.9</v>
      </c>
      <c r="P1054" s="23">
        <v>39</v>
      </c>
      <c r="Q1054" s="23">
        <v>35.200000000000003</v>
      </c>
      <c r="R1054" s="23">
        <v>13.8</v>
      </c>
      <c r="S1054" s="23">
        <v>13.9</v>
      </c>
      <c r="T1054" s="23">
        <v>13.5</v>
      </c>
      <c r="U1054" s="23">
        <v>21.6</v>
      </c>
      <c r="V1054" s="23">
        <v>16.7</v>
      </c>
      <c r="W1054" s="23">
        <v>33.4</v>
      </c>
      <c r="X1054" s="23">
        <v>8.9</v>
      </c>
      <c r="Y1054" s="23">
        <v>5.4</v>
      </c>
      <c r="Z1054" s="23">
        <v>17.100000000000001</v>
      </c>
      <c r="AA1054" s="23">
        <v>7.2</v>
      </c>
      <c r="AB1054" s="23">
        <v>1.3</v>
      </c>
      <c r="AC1054" s="23">
        <v>21.2</v>
      </c>
      <c r="AD1054" s="23">
        <v>16.2</v>
      </c>
      <c r="AE1054" s="23">
        <v>3.9</v>
      </c>
      <c r="AF1054" s="23">
        <v>45.1</v>
      </c>
      <c r="AG1054" s="23">
        <v>22.5</v>
      </c>
      <c r="AH1054" s="23">
        <v>20</v>
      </c>
      <c r="AI1054" s="23">
        <v>28.5</v>
      </c>
      <c r="AJ1054" s="23">
        <v>6.9</v>
      </c>
      <c r="AK1054" s="23">
        <v>8.6</v>
      </c>
      <c r="AL1054" s="23">
        <v>2.8</v>
      </c>
      <c r="AM1054" s="23">
        <v>18.899999999999999</v>
      </c>
      <c r="AN1054" s="23">
        <v>19.5</v>
      </c>
      <c r="AO1054" s="23">
        <v>17.399999999999999</v>
      </c>
      <c r="AP1054" s="23">
        <v>2.4</v>
      </c>
      <c r="AQ1054" s="23">
        <v>1.8</v>
      </c>
      <c r="AR1054" s="23">
        <v>3.9</v>
      </c>
      <c r="AS1054" s="23">
        <v>89.5</v>
      </c>
      <c r="AT1054" s="23">
        <v>86.7</v>
      </c>
      <c r="AU1054" s="23">
        <v>96.1</v>
      </c>
    </row>
    <row r="1055" spans="1:47" ht="15" x14ac:dyDescent="0.35">
      <c r="A1055" s="13" t="s">
        <v>2171</v>
      </c>
      <c r="B1055" s="45" t="s">
        <v>983</v>
      </c>
      <c r="C1055" s="23">
        <v>11.8</v>
      </c>
      <c r="D1055" s="23">
        <v>9</v>
      </c>
      <c r="E1055" s="23">
        <v>21.7</v>
      </c>
      <c r="F1055" s="23">
        <v>59.6</v>
      </c>
      <c r="G1055" s="23">
        <v>54.2</v>
      </c>
      <c r="H1055" s="23">
        <v>79.3</v>
      </c>
      <c r="I1055" s="23">
        <v>2.5</v>
      </c>
      <c r="J1055" s="23">
        <v>2.5</v>
      </c>
      <c r="K1055" s="23">
        <v>2.8</v>
      </c>
      <c r="L1055" s="23">
        <v>10.199999999999999</v>
      </c>
      <c r="M1055" s="23">
        <v>6.8</v>
      </c>
      <c r="N1055" s="23">
        <v>22.7</v>
      </c>
      <c r="O1055" s="23">
        <v>37</v>
      </c>
      <c r="P1055" s="23">
        <v>36.1</v>
      </c>
      <c r="Q1055" s="23">
        <v>40</v>
      </c>
      <c r="R1055" s="23">
        <v>15.6</v>
      </c>
      <c r="S1055" s="23">
        <v>17</v>
      </c>
      <c r="T1055" s="23">
        <v>10.199999999999999</v>
      </c>
      <c r="U1055" s="23">
        <v>26.3</v>
      </c>
      <c r="V1055" s="23">
        <v>27.5</v>
      </c>
      <c r="W1055" s="23">
        <v>22.1</v>
      </c>
      <c r="X1055" s="23">
        <v>5.4</v>
      </c>
      <c r="Y1055" s="23">
        <v>4.5</v>
      </c>
      <c r="Z1055" s="23">
        <v>8.4</v>
      </c>
      <c r="AA1055" s="23">
        <v>20.399999999999999</v>
      </c>
      <c r="AB1055" s="23">
        <v>24.9</v>
      </c>
      <c r="AC1055" s="23">
        <v>4</v>
      </c>
      <c r="AD1055" s="23">
        <v>18</v>
      </c>
      <c r="AE1055" s="23">
        <v>14.2</v>
      </c>
      <c r="AF1055" s="23">
        <v>32</v>
      </c>
      <c r="AG1055" s="23">
        <v>20.5</v>
      </c>
      <c r="AH1055" s="23">
        <v>18.899999999999999</v>
      </c>
      <c r="AI1055" s="23">
        <v>26.3</v>
      </c>
      <c r="AJ1055" s="23">
        <v>4.4000000000000004</v>
      </c>
      <c r="AK1055" s="23">
        <v>0.8</v>
      </c>
      <c r="AL1055" s="23">
        <v>17.5</v>
      </c>
      <c r="AM1055" s="23">
        <v>15.8</v>
      </c>
      <c r="AN1055" s="23">
        <v>15.2</v>
      </c>
      <c r="AO1055" s="23">
        <v>17.8</v>
      </c>
      <c r="AP1055" s="23">
        <v>1.9</v>
      </c>
      <c r="AQ1055" s="23">
        <v>1.5</v>
      </c>
      <c r="AR1055" s="23">
        <v>3.4</v>
      </c>
      <c r="AS1055" s="23">
        <v>88</v>
      </c>
      <c r="AT1055" s="23">
        <v>86.5</v>
      </c>
      <c r="AU1055" s="23">
        <v>93.5</v>
      </c>
    </row>
    <row r="1056" spans="1:47" ht="15" x14ac:dyDescent="0.35">
      <c r="A1056" s="13" t="s">
        <v>2172</v>
      </c>
      <c r="B1056" s="45" t="s">
        <v>984</v>
      </c>
      <c r="C1056" s="23">
        <v>10.9</v>
      </c>
      <c r="D1056" s="23">
        <v>8.5</v>
      </c>
      <c r="E1056" s="23">
        <v>15.6</v>
      </c>
      <c r="F1056" s="23">
        <v>60.3</v>
      </c>
      <c r="G1056" s="23">
        <v>50.8</v>
      </c>
      <c r="H1056" s="23">
        <v>78.5</v>
      </c>
      <c r="I1056" s="23">
        <v>3</v>
      </c>
      <c r="J1056" s="23">
        <v>2.7</v>
      </c>
      <c r="K1056" s="23">
        <v>3.7</v>
      </c>
      <c r="L1056" s="23">
        <v>8.8000000000000007</v>
      </c>
      <c r="M1056" s="23">
        <v>7.9</v>
      </c>
      <c r="N1056" s="23">
        <v>10.7</v>
      </c>
      <c r="O1056" s="23">
        <v>44.2</v>
      </c>
      <c r="P1056" s="23">
        <v>44.4</v>
      </c>
      <c r="Q1056" s="23">
        <v>43.9</v>
      </c>
      <c r="R1056" s="23">
        <v>13.5</v>
      </c>
      <c r="S1056" s="23">
        <v>14</v>
      </c>
      <c r="T1056" s="23">
        <v>12.6</v>
      </c>
      <c r="U1056" s="23">
        <v>15.5</v>
      </c>
      <c r="V1056" s="23">
        <v>7.7</v>
      </c>
      <c r="W1056" s="23">
        <v>30.2</v>
      </c>
      <c r="X1056" s="23">
        <v>7.1</v>
      </c>
      <c r="Y1056" s="23">
        <v>5.9</v>
      </c>
      <c r="Z1056" s="23">
        <v>9.4</v>
      </c>
      <c r="AA1056" s="23">
        <v>11.7</v>
      </c>
      <c r="AB1056" s="23">
        <v>12</v>
      </c>
      <c r="AC1056" s="23">
        <v>11</v>
      </c>
      <c r="AD1056" s="23">
        <v>20.7</v>
      </c>
      <c r="AE1056" s="23">
        <v>11.2</v>
      </c>
      <c r="AF1056" s="23">
        <v>38.9</v>
      </c>
      <c r="AG1056" s="23">
        <v>21.5</v>
      </c>
      <c r="AH1056" s="23">
        <v>18</v>
      </c>
      <c r="AI1056" s="23">
        <v>28.3</v>
      </c>
      <c r="AJ1056" s="23">
        <v>10.5</v>
      </c>
      <c r="AK1056" s="23">
        <v>2.2999999999999998</v>
      </c>
      <c r="AL1056" s="23">
        <v>26.2</v>
      </c>
      <c r="AM1056" s="23">
        <v>18.2</v>
      </c>
      <c r="AN1056" s="23">
        <v>18.8</v>
      </c>
      <c r="AO1056" s="23">
        <v>17.2</v>
      </c>
      <c r="AP1056" s="23">
        <v>2.2000000000000002</v>
      </c>
      <c r="AQ1056" s="23">
        <v>1.1000000000000001</v>
      </c>
      <c r="AR1056" s="23">
        <v>4.2</v>
      </c>
      <c r="AS1056" s="23">
        <v>89.8</v>
      </c>
      <c r="AT1056" s="23">
        <v>87.5</v>
      </c>
      <c r="AU1056" s="23">
        <v>94.2</v>
      </c>
    </row>
    <row r="1057" spans="1:47" ht="15" x14ac:dyDescent="0.35">
      <c r="A1057" s="13" t="s">
        <v>2173</v>
      </c>
      <c r="B1057" s="45" t="s">
        <v>985</v>
      </c>
      <c r="C1057" s="23">
        <v>6.5</v>
      </c>
      <c r="D1057" s="23">
        <v>5.2</v>
      </c>
      <c r="E1057" s="23">
        <v>15.1</v>
      </c>
      <c r="F1057" s="23">
        <v>39.9</v>
      </c>
      <c r="G1057" s="23">
        <v>35.4</v>
      </c>
      <c r="H1057" s="23">
        <v>69.7</v>
      </c>
      <c r="I1057" s="23">
        <v>2.2999999999999998</v>
      </c>
      <c r="J1057" s="23">
        <v>2.2999999999999998</v>
      </c>
      <c r="K1057" s="23">
        <v>2.8</v>
      </c>
      <c r="L1057" s="23">
        <v>7.5</v>
      </c>
      <c r="M1057" s="23">
        <v>8.1999999999999993</v>
      </c>
      <c r="N1057" s="23">
        <v>3.1</v>
      </c>
      <c r="O1057" s="23">
        <v>32.200000000000003</v>
      </c>
      <c r="P1057" s="23">
        <v>30.7</v>
      </c>
      <c r="Q1057" s="23">
        <v>41.7</v>
      </c>
      <c r="R1057" s="23">
        <v>10</v>
      </c>
      <c r="S1057" s="23">
        <v>10.3</v>
      </c>
      <c r="T1057" s="23">
        <v>8.3000000000000007</v>
      </c>
      <c r="U1057" s="23">
        <v>7.5</v>
      </c>
      <c r="V1057" s="23">
        <v>7.8</v>
      </c>
      <c r="W1057" s="23">
        <v>5.8</v>
      </c>
      <c r="X1057" s="23">
        <v>2.6</v>
      </c>
      <c r="Y1057" s="23">
        <v>2.4</v>
      </c>
      <c r="Z1057" s="23">
        <v>4</v>
      </c>
      <c r="AA1057" s="23">
        <v>4.5999999999999996</v>
      </c>
      <c r="AB1057" s="23">
        <v>4.4000000000000004</v>
      </c>
      <c r="AC1057" s="23">
        <v>5.9</v>
      </c>
      <c r="AD1057" s="23">
        <v>3.6</v>
      </c>
      <c r="AE1057" s="23">
        <v>3</v>
      </c>
      <c r="AF1057" s="23">
        <v>7.7</v>
      </c>
      <c r="AG1057" s="23">
        <v>16.600000000000001</v>
      </c>
      <c r="AH1057" s="23">
        <v>16</v>
      </c>
      <c r="AI1057" s="23">
        <v>20.5</v>
      </c>
      <c r="AJ1057" s="23">
        <v>6.5</v>
      </c>
      <c r="AK1057" s="23">
        <v>3.2</v>
      </c>
      <c r="AL1057" s="23">
        <v>27.7</v>
      </c>
      <c r="AM1057" s="23">
        <v>18.7</v>
      </c>
      <c r="AN1057" s="23">
        <v>18.600000000000001</v>
      </c>
      <c r="AO1057" s="23">
        <v>19</v>
      </c>
      <c r="AP1057" s="23">
        <v>0.9</v>
      </c>
      <c r="AQ1057" s="23">
        <v>0.8</v>
      </c>
      <c r="AR1057" s="23">
        <v>1.3</v>
      </c>
      <c r="AS1057" s="23">
        <v>79.5</v>
      </c>
      <c r="AT1057" s="23">
        <v>78.7</v>
      </c>
      <c r="AU1057" s="23">
        <v>84.9</v>
      </c>
    </row>
    <row r="1058" spans="1:47" ht="15" x14ac:dyDescent="0.35">
      <c r="A1058" s="13" t="s">
        <v>2174</v>
      </c>
      <c r="B1058" s="45" t="s">
        <v>986</v>
      </c>
      <c r="C1058" s="23">
        <v>12.4</v>
      </c>
      <c r="D1058" s="23">
        <v>10.9</v>
      </c>
      <c r="E1058" s="23">
        <v>16.7</v>
      </c>
      <c r="F1058" s="23">
        <v>54</v>
      </c>
      <c r="G1058" s="23">
        <v>47.9</v>
      </c>
      <c r="H1058" s="23">
        <v>71.7</v>
      </c>
      <c r="I1058" s="23">
        <v>1.7</v>
      </c>
      <c r="J1058" s="23">
        <v>1.7</v>
      </c>
      <c r="K1058" s="23">
        <v>1.8</v>
      </c>
      <c r="L1058" s="23">
        <v>9.5</v>
      </c>
      <c r="M1058" s="23">
        <v>9.1</v>
      </c>
      <c r="N1058" s="23">
        <v>10.5</v>
      </c>
      <c r="O1058" s="23">
        <v>36.200000000000003</v>
      </c>
      <c r="P1058" s="23">
        <v>35.700000000000003</v>
      </c>
      <c r="Q1058" s="23">
        <v>37.700000000000003</v>
      </c>
      <c r="R1058" s="23">
        <v>11.1</v>
      </c>
      <c r="S1058" s="23">
        <v>12.2</v>
      </c>
      <c r="T1058" s="23">
        <v>7.8</v>
      </c>
      <c r="U1058" s="23">
        <v>1.5</v>
      </c>
      <c r="V1058" s="23">
        <v>1.2</v>
      </c>
      <c r="W1058" s="23">
        <v>2.6</v>
      </c>
      <c r="X1058" s="23">
        <v>4</v>
      </c>
      <c r="Y1058" s="23">
        <v>2.5</v>
      </c>
      <c r="Z1058" s="23">
        <v>8.3000000000000007</v>
      </c>
      <c r="AA1058" s="23">
        <v>5.7</v>
      </c>
      <c r="AB1058" s="23">
        <v>5.3</v>
      </c>
      <c r="AC1058" s="23">
        <v>6.7</v>
      </c>
      <c r="AD1058" s="23">
        <v>5.7</v>
      </c>
      <c r="AE1058" s="23">
        <v>4.5999999999999996</v>
      </c>
      <c r="AF1058" s="23">
        <v>9.1</v>
      </c>
      <c r="AG1058" s="23">
        <v>14.7</v>
      </c>
      <c r="AH1058" s="23">
        <v>13.9</v>
      </c>
      <c r="AI1058" s="23">
        <v>17.2</v>
      </c>
      <c r="AJ1058" s="23">
        <v>7.3</v>
      </c>
      <c r="AK1058" s="23">
        <v>0.9</v>
      </c>
      <c r="AL1058" s="23">
        <v>26.2</v>
      </c>
      <c r="AM1058" s="23">
        <v>14.9</v>
      </c>
      <c r="AN1058" s="23">
        <v>14.6</v>
      </c>
      <c r="AO1058" s="23">
        <v>15.6</v>
      </c>
      <c r="AP1058" s="23">
        <v>2.1</v>
      </c>
      <c r="AQ1058" s="23">
        <v>1.2</v>
      </c>
      <c r="AR1058" s="23">
        <v>4.8</v>
      </c>
      <c r="AS1058" s="23">
        <v>80.099999999999994</v>
      </c>
      <c r="AT1058" s="23">
        <v>80.5</v>
      </c>
      <c r="AU1058" s="23">
        <v>79.099999999999994</v>
      </c>
    </row>
    <row r="1059" spans="1:47" ht="15" x14ac:dyDescent="0.35">
      <c r="A1059" s="13" t="s">
        <v>2175</v>
      </c>
      <c r="B1059" s="45" t="s">
        <v>987</v>
      </c>
      <c r="C1059" s="23">
        <v>13.6</v>
      </c>
      <c r="D1059" s="23">
        <v>11.3</v>
      </c>
      <c r="E1059" s="23">
        <v>17.899999999999999</v>
      </c>
      <c r="F1059" s="23">
        <v>62.3</v>
      </c>
      <c r="G1059" s="23">
        <v>51.2</v>
      </c>
      <c r="H1059" s="23">
        <v>82.9</v>
      </c>
      <c r="I1059" s="23">
        <v>0.8</v>
      </c>
      <c r="J1059" s="23">
        <v>1</v>
      </c>
      <c r="K1059" s="23">
        <v>0.4</v>
      </c>
      <c r="L1059" s="23">
        <v>8</v>
      </c>
      <c r="M1059" s="23">
        <v>12.2</v>
      </c>
      <c r="N1059" s="23">
        <v>0.4</v>
      </c>
      <c r="O1059" s="23">
        <v>45.9</v>
      </c>
      <c r="P1059" s="23">
        <v>40.700000000000003</v>
      </c>
      <c r="Q1059" s="23">
        <v>55.6</v>
      </c>
      <c r="R1059" s="23">
        <v>9.8000000000000007</v>
      </c>
      <c r="S1059" s="23">
        <v>7.3</v>
      </c>
      <c r="T1059" s="23">
        <v>14.4</v>
      </c>
      <c r="U1059" s="23">
        <v>5.7</v>
      </c>
      <c r="V1059" s="23">
        <v>1.9</v>
      </c>
      <c r="W1059" s="23">
        <v>12.8</v>
      </c>
      <c r="X1059" s="23">
        <v>1.6</v>
      </c>
      <c r="Y1059" s="23">
        <v>0.6</v>
      </c>
      <c r="Z1059" s="23">
        <v>3.5</v>
      </c>
      <c r="AA1059" s="23">
        <v>1</v>
      </c>
      <c r="AB1059" s="23">
        <v>1</v>
      </c>
      <c r="AC1059" s="23">
        <v>0.8</v>
      </c>
      <c r="AD1059" s="23">
        <v>11</v>
      </c>
      <c r="AE1059" s="23">
        <v>0.6</v>
      </c>
      <c r="AF1059" s="23">
        <v>30.4</v>
      </c>
      <c r="AG1059" s="23">
        <v>13.8</v>
      </c>
      <c r="AH1059" s="23">
        <v>12.4</v>
      </c>
      <c r="AI1059" s="23">
        <v>16.3</v>
      </c>
      <c r="AJ1059" s="23">
        <v>33.9</v>
      </c>
      <c r="AK1059" s="23">
        <v>1.5</v>
      </c>
      <c r="AL1059" s="23">
        <v>94.2</v>
      </c>
      <c r="AM1059" s="23">
        <v>10.199999999999999</v>
      </c>
      <c r="AN1059" s="23">
        <v>9.9</v>
      </c>
      <c r="AO1059" s="23">
        <v>10.9</v>
      </c>
      <c r="AP1059" s="23">
        <v>0.8</v>
      </c>
      <c r="AQ1059" s="23">
        <v>0.4</v>
      </c>
      <c r="AR1059" s="23">
        <v>1.6</v>
      </c>
      <c r="AS1059" s="23">
        <v>87.2</v>
      </c>
      <c r="AT1059" s="23">
        <v>82</v>
      </c>
      <c r="AU1059" s="23">
        <v>96.9</v>
      </c>
    </row>
    <row r="1060" spans="1:47" ht="15" x14ac:dyDescent="0.35">
      <c r="A1060" s="13" t="s">
        <v>2176</v>
      </c>
      <c r="B1060" s="45" t="s">
        <v>988</v>
      </c>
      <c r="C1060" s="23">
        <v>12.7</v>
      </c>
      <c r="D1060" s="23">
        <v>9.6999999999999993</v>
      </c>
      <c r="E1060" s="23">
        <v>15.4</v>
      </c>
      <c r="F1060" s="23">
        <v>69.5</v>
      </c>
      <c r="G1060" s="23">
        <v>60.6</v>
      </c>
      <c r="H1060" s="23">
        <v>77.2</v>
      </c>
      <c r="I1060" s="23">
        <v>4.4000000000000004</v>
      </c>
      <c r="J1060" s="23">
        <v>3.4</v>
      </c>
      <c r="K1060" s="23">
        <v>5.3</v>
      </c>
      <c r="L1060" s="23">
        <v>7.1</v>
      </c>
      <c r="M1060" s="23">
        <v>3.8</v>
      </c>
      <c r="N1060" s="23">
        <v>10</v>
      </c>
      <c r="O1060" s="23">
        <v>59.7</v>
      </c>
      <c r="P1060" s="23">
        <v>62.4</v>
      </c>
      <c r="Q1060" s="23">
        <v>57.4</v>
      </c>
      <c r="R1060" s="23">
        <v>18.600000000000001</v>
      </c>
      <c r="S1060" s="23">
        <v>20.7</v>
      </c>
      <c r="T1060" s="23">
        <v>16.899999999999999</v>
      </c>
      <c r="U1060" s="23">
        <v>25.7</v>
      </c>
      <c r="V1060" s="23">
        <v>12.2</v>
      </c>
      <c r="W1060" s="23">
        <v>37.6</v>
      </c>
      <c r="X1060" s="23">
        <v>7</v>
      </c>
      <c r="Y1060" s="23">
        <v>4.4000000000000004</v>
      </c>
      <c r="Z1060" s="23">
        <v>9.1999999999999993</v>
      </c>
      <c r="AA1060" s="23">
        <v>11.3</v>
      </c>
      <c r="AB1060" s="23">
        <v>6.1</v>
      </c>
      <c r="AC1060" s="23">
        <v>15.8</v>
      </c>
      <c r="AD1060" s="23">
        <v>24.1</v>
      </c>
      <c r="AE1060" s="23">
        <v>8.8000000000000007</v>
      </c>
      <c r="AF1060" s="23">
        <v>37.4</v>
      </c>
      <c r="AG1060" s="23">
        <v>26.4</v>
      </c>
      <c r="AH1060" s="23">
        <v>21.2</v>
      </c>
      <c r="AI1060" s="23">
        <v>30.8</v>
      </c>
      <c r="AJ1060" s="23">
        <v>19.399999999999999</v>
      </c>
      <c r="AK1060" s="23">
        <v>6.4</v>
      </c>
      <c r="AL1060" s="23">
        <v>30.7</v>
      </c>
      <c r="AM1060" s="23">
        <v>21.7</v>
      </c>
      <c r="AN1060" s="23">
        <v>22.8</v>
      </c>
      <c r="AO1060" s="23">
        <v>20.8</v>
      </c>
      <c r="AP1060" s="23">
        <v>1.9</v>
      </c>
      <c r="AQ1060" s="23">
        <v>0.6</v>
      </c>
      <c r="AR1060" s="23">
        <v>3</v>
      </c>
      <c r="AS1060" s="23">
        <v>91</v>
      </c>
      <c r="AT1060" s="23">
        <v>89.9</v>
      </c>
      <c r="AU1060" s="23">
        <v>92</v>
      </c>
    </row>
    <row r="1061" spans="1:47" ht="15" x14ac:dyDescent="0.35">
      <c r="A1061" s="13" t="s">
        <v>2177</v>
      </c>
      <c r="B1061" s="45" t="s">
        <v>989</v>
      </c>
      <c r="C1061" s="23">
        <v>14.8</v>
      </c>
      <c r="D1061" s="23">
        <v>3</v>
      </c>
      <c r="E1061" s="23">
        <v>26.4</v>
      </c>
      <c r="F1061" s="23">
        <v>60.3</v>
      </c>
      <c r="G1061" s="23">
        <v>36.5</v>
      </c>
      <c r="H1061" s="23">
        <v>83.6</v>
      </c>
      <c r="I1061" s="23">
        <v>3.3</v>
      </c>
      <c r="J1061" s="23">
        <v>3.6</v>
      </c>
      <c r="K1061" s="23">
        <v>3</v>
      </c>
      <c r="L1061" s="23">
        <v>4.3</v>
      </c>
      <c r="M1061" s="23">
        <v>8.1</v>
      </c>
      <c r="N1061" s="23">
        <v>0.5</v>
      </c>
      <c r="O1061" s="23">
        <v>57.5</v>
      </c>
      <c r="P1061" s="23">
        <v>43.1</v>
      </c>
      <c r="Q1061" s="23">
        <v>71.599999999999994</v>
      </c>
      <c r="R1061" s="23">
        <v>10.6</v>
      </c>
      <c r="S1061" s="23">
        <v>10.7</v>
      </c>
      <c r="T1061" s="23">
        <v>10.4</v>
      </c>
      <c r="U1061" s="23">
        <v>13.6</v>
      </c>
      <c r="V1061" s="23">
        <v>3</v>
      </c>
      <c r="W1061" s="23">
        <v>23.9</v>
      </c>
      <c r="X1061" s="23">
        <v>3.8</v>
      </c>
      <c r="Y1061" s="23">
        <v>2</v>
      </c>
      <c r="Z1061" s="23">
        <v>5.5</v>
      </c>
      <c r="AA1061" s="23">
        <v>0.3</v>
      </c>
      <c r="AB1061" s="23">
        <v>0</v>
      </c>
      <c r="AC1061" s="23">
        <v>0.5</v>
      </c>
      <c r="AD1061" s="23">
        <v>14.6</v>
      </c>
      <c r="AE1061" s="23">
        <v>0.5</v>
      </c>
      <c r="AF1061" s="23">
        <v>28.4</v>
      </c>
      <c r="AG1061" s="23">
        <v>19.8</v>
      </c>
      <c r="AH1061" s="23">
        <v>18.3</v>
      </c>
      <c r="AI1061" s="23">
        <v>21.4</v>
      </c>
      <c r="AJ1061" s="23">
        <v>42.5</v>
      </c>
      <c r="AK1061" s="23">
        <v>2.5</v>
      </c>
      <c r="AL1061" s="23">
        <v>81.599999999999994</v>
      </c>
      <c r="AM1061" s="23">
        <v>15.6</v>
      </c>
      <c r="AN1061" s="23">
        <v>22.3</v>
      </c>
      <c r="AO1061" s="23">
        <v>9</v>
      </c>
      <c r="AP1061" s="23">
        <v>1.3</v>
      </c>
      <c r="AQ1061" s="23">
        <v>1</v>
      </c>
      <c r="AR1061" s="23">
        <v>1.5</v>
      </c>
      <c r="AS1061" s="23">
        <v>83.2</v>
      </c>
      <c r="AT1061" s="23">
        <v>77.2</v>
      </c>
      <c r="AU1061" s="23">
        <v>89.1</v>
      </c>
    </row>
    <row r="1062" spans="1:47" ht="15" x14ac:dyDescent="0.35">
      <c r="A1062" s="13" t="s">
        <v>2178</v>
      </c>
      <c r="B1062" s="45" t="s">
        <v>990</v>
      </c>
      <c r="C1062" s="23">
        <v>10.4</v>
      </c>
      <c r="D1062" s="23">
        <v>9.4</v>
      </c>
      <c r="E1062" s="23">
        <v>13.3</v>
      </c>
      <c r="F1062" s="23">
        <v>60.3</v>
      </c>
      <c r="G1062" s="23">
        <v>54.3</v>
      </c>
      <c r="H1062" s="23">
        <v>77.2</v>
      </c>
      <c r="I1062" s="23">
        <v>2.5</v>
      </c>
      <c r="J1062" s="23">
        <v>2.2999999999999998</v>
      </c>
      <c r="K1062" s="23">
        <v>2.8</v>
      </c>
      <c r="L1062" s="23">
        <v>6</v>
      </c>
      <c r="M1062" s="23">
        <v>6.3</v>
      </c>
      <c r="N1062" s="23">
        <v>5.0999999999999996</v>
      </c>
      <c r="O1062" s="23">
        <v>39.4</v>
      </c>
      <c r="P1062" s="23">
        <v>36.299999999999997</v>
      </c>
      <c r="Q1062" s="23">
        <v>48.1</v>
      </c>
      <c r="R1062" s="23">
        <v>16.899999999999999</v>
      </c>
      <c r="S1062" s="23">
        <v>19.7</v>
      </c>
      <c r="T1062" s="23">
        <v>8.9</v>
      </c>
      <c r="U1062" s="23">
        <v>3.3</v>
      </c>
      <c r="V1062" s="23">
        <v>3</v>
      </c>
      <c r="W1062" s="23">
        <v>4.3</v>
      </c>
      <c r="X1062" s="23">
        <v>4.3</v>
      </c>
      <c r="Y1062" s="23">
        <v>2.9</v>
      </c>
      <c r="Z1062" s="23">
        <v>8.1</v>
      </c>
      <c r="AA1062" s="23">
        <v>3.6</v>
      </c>
      <c r="AB1062" s="23">
        <v>3.2</v>
      </c>
      <c r="AC1062" s="23">
        <v>4.5</v>
      </c>
      <c r="AD1062" s="23">
        <v>3.1</v>
      </c>
      <c r="AE1062" s="23">
        <v>2</v>
      </c>
      <c r="AF1062" s="23">
        <v>6.5</v>
      </c>
      <c r="AG1062" s="23">
        <v>15.2</v>
      </c>
      <c r="AH1062" s="23">
        <v>14.9</v>
      </c>
      <c r="AI1062" s="23">
        <v>16.2</v>
      </c>
      <c r="AJ1062" s="23">
        <v>19.7</v>
      </c>
      <c r="AK1062" s="23">
        <v>24.7</v>
      </c>
      <c r="AL1062" s="23">
        <v>5.4</v>
      </c>
      <c r="AM1062" s="23">
        <v>17.7</v>
      </c>
      <c r="AN1062" s="23">
        <v>18.100000000000001</v>
      </c>
      <c r="AO1062" s="23">
        <v>16.600000000000001</v>
      </c>
      <c r="AP1062" s="23">
        <v>1</v>
      </c>
      <c r="AQ1062" s="23">
        <v>1.2</v>
      </c>
      <c r="AR1062" s="23">
        <v>0.4</v>
      </c>
      <c r="AS1062" s="23">
        <v>78.3</v>
      </c>
      <c r="AT1062" s="23">
        <v>77.599999999999994</v>
      </c>
      <c r="AU1062" s="23">
        <v>80.2</v>
      </c>
    </row>
    <row r="1063" spans="1:47" ht="15" x14ac:dyDescent="0.35">
      <c r="A1063" s="13" t="s">
        <v>2179</v>
      </c>
      <c r="B1063" s="45" t="s">
        <v>991</v>
      </c>
      <c r="C1063" s="23">
        <v>10</v>
      </c>
      <c r="D1063" s="23">
        <v>8.1</v>
      </c>
      <c r="E1063" s="23">
        <v>14.9</v>
      </c>
      <c r="F1063" s="23">
        <v>55.1</v>
      </c>
      <c r="G1063" s="23">
        <v>49.5</v>
      </c>
      <c r="H1063" s="23">
        <v>69.8</v>
      </c>
      <c r="I1063" s="23">
        <v>1.5</v>
      </c>
      <c r="J1063" s="23">
        <v>1.4</v>
      </c>
      <c r="K1063" s="23">
        <v>1.7</v>
      </c>
      <c r="L1063" s="23">
        <v>5.7</v>
      </c>
      <c r="M1063" s="23">
        <v>5.3</v>
      </c>
      <c r="N1063" s="23">
        <v>6.5</v>
      </c>
      <c r="O1063" s="23">
        <v>49.6</v>
      </c>
      <c r="P1063" s="23">
        <v>52.3</v>
      </c>
      <c r="Q1063" s="23">
        <v>42.4</v>
      </c>
      <c r="R1063" s="23">
        <v>8.6999999999999993</v>
      </c>
      <c r="S1063" s="23">
        <v>10.4</v>
      </c>
      <c r="T1063" s="23">
        <v>4.4000000000000004</v>
      </c>
      <c r="U1063" s="23">
        <v>3.8</v>
      </c>
      <c r="V1063" s="23">
        <v>4.0999999999999996</v>
      </c>
      <c r="W1063" s="23">
        <v>3.2</v>
      </c>
      <c r="X1063" s="23">
        <v>1.5</v>
      </c>
      <c r="Y1063" s="23">
        <v>1.3</v>
      </c>
      <c r="Z1063" s="23">
        <v>1.9</v>
      </c>
      <c r="AA1063" s="23">
        <v>2.8</v>
      </c>
      <c r="AB1063" s="23">
        <v>2.4</v>
      </c>
      <c r="AC1063" s="23">
        <v>3.8</v>
      </c>
      <c r="AD1063" s="23">
        <v>2.7</v>
      </c>
      <c r="AE1063" s="23">
        <v>1.6</v>
      </c>
      <c r="AF1063" s="23">
        <v>5.6</v>
      </c>
      <c r="AG1063" s="23">
        <v>16.399999999999999</v>
      </c>
      <c r="AH1063" s="23">
        <v>15.4</v>
      </c>
      <c r="AI1063" s="23">
        <v>19</v>
      </c>
      <c r="AJ1063" s="23">
        <v>6.2</v>
      </c>
      <c r="AK1063" s="23">
        <v>1.2</v>
      </c>
      <c r="AL1063" s="23">
        <v>19.5</v>
      </c>
      <c r="AM1063" s="23">
        <v>16.100000000000001</v>
      </c>
      <c r="AN1063" s="23">
        <v>15.8</v>
      </c>
      <c r="AO1063" s="23">
        <v>17</v>
      </c>
      <c r="AP1063" s="23">
        <v>0.5</v>
      </c>
      <c r="AQ1063" s="23">
        <v>0.4</v>
      </c>
      <c r="AR1063" s="23">
        <v>1.1000000000000001</v>
      </c>
      <c r="AS1063" s="23">
        <v>83.1</v>
      </c>
      <c r="AT1063" s="23">
        <v>84.7</v>
      </c>
      <c r="AU1063" s="23">
        <v>78.900000000000006</v>
      </c>
    </row>
    <row r="1064" spans="1:47" ht="15" x14ac:dyDescent="0.35">
      <c r="A1064" s="13" t="s">
        <v>2180</v>
      </c>
      <c r="B1064" s="45" t="s">
        <v>992</v>
      </c>
      <c r="C1064" s="23">
        <v>18</v>
      </c>
      <c r="D1064" s="23">
        <v>7.8</v>
      </c>
      <c r="E1064" s="23">
        <v>21.4</v>
      </c>
      <c r="F1064" s="23">
        <v>74.8</v>
      </c>
      <c r="G1064" s="23">
        <v>48</v>
      </c>
      <c r="H1064" s="23">
        <v>83.6</v>
      </c>
      <c r="I1064" s="23">
        <v>2.2999999999999998</v>
      </c>
      <c r="J1064" s="23">
        <v>1.5</v>
      </c>
      <c r="K1064" s="23">
        <v>2.6</v>
      </c>
      <c r="L1064" s="23">
        <v>9.5</v>
      </c>
      <c r="M1064" s="23">
        <v>1.8</v>
      </c>
      <c r="N1064" s="23">
        <v>12.1</v>
      </c>
      <c r="O1064" s="23">
        <v>53.4</v>
      </c>
      <c r="P1064" s="23">
        <v>44.7</v>
      </c>
      <c r="Q1064" s="23">
        <v>56.2</v>
      </c>
      <c r="R1064" s="23">
        <v>14</v>
      </c>
      <c r="S1064" s="23">
        <v>17.3</v>
      </c>
      <c r="T1064" s="23">
        <v>12.9</v>
      </c>
      <c r="U1064" s="23">
        <v>29.9</v>
      </c>
      <c r="V1064" s="23">
        <v>11.2</v>
      </c>
      <c r="W1064" s="23">
        <v>36</v>
      </c>
      <c r="X1064" s="23">
        <v>4.7</v>
      </c>
      <c r="Y1064" s="23">
        <v>1.4</v>
      </c>
      <c r="Z1064" s="23">
        <v>5.8</v>
      </c>
      <c r="AA1064" s="23">
        <v>6.9</v>
      </c>
      <c r="AB1064" s="23">
        <v>2.1</v>
      </c>
      <c r="AC1064" s="23">
        <v>8.5</v>
      </c>
      <c r="AD1064" s="23">
        <v>20.9</v>
      </c>
      <c r="AE1064" s="23">
        <v>5.3</v>
      </c>
      <c r="AF1064" s="23">
        <v>26.1</v>
      </c>
      <c r="AG1064" s="23">
        <v>21.8</v>
      </c>
      <c r="AH1064" s="23">
        <v>10.3</v>
      </c>
      <c r="AI1064" s="23">
        <v>25.5</v>
      </c>
      <c r="AJ1064" s="23">
        <v>38.1</v>
      </c>
      <c r="AK1064" s="23">
        <v>1.8</v>
      </c>
      <c r="AL1064" s="23">
        <v>50.1</v>
      </c>
      <c r="AM1064" s="23">
        <v>17</v>
      </c>
      <c r="AN1064" s="23">
        <v>14.7</v>
      </c>
      <c r="AO1064" s="23">
        <v>17.8</v>
      </c>
      <c r="AP1064" s="23">
        <v>1.3</v>
      </c>
      <c r="AQ1064" s="23">
        <v>0.8</v>
      </c>
      <c r="AR1064" s="23">
        <v>1.5</v>
      </c>
      <c r="AS1064" s="23">
        <v>86.2</v>
      </c>
      <c r="AT1064" s="23">
        <v>80.400000000000006</v>
      </c>
      <c r="AU1064" s="23">
        <v>88.2</v>
      </c>
    </row>
    <row r="1065" spans="1:47" ht="15" x14ac:dyDescent="0.35">
      <c r="A1065" s="13" t="s">
        <v>2181</v>
      </c>
      <c r="B1065" s="45" t="s">
        <v>993</v>
      </c>
      <c r="C1065" s="23">
        <v>15.6</v>
      </c>
      <c r="D1065" s="23">
        <v>13.3</v>
      </c>
      <c r="E1065" s="23">
        <v>20.7</v>
      </c>
      <c r="F1065" s="23">
        <v>64.5</v>
      </c>
      <c r="G1065" s="23">
        <v>58.4</v>
      </c>
      <c r="H1065" s="23">
        <v>77.7</v>
      </c>
      <c r="I1065" s="23">
        <v>2.2000000000000002</v>
      </c>
      <c r="J1065" s="23">
        <v>1.8</v>
      </c>
      <c r="K1065" s="23">
        <v>3</v>
      </c>
      <c r="L1065" s="23">
        <v>9.1999999999999993</v>
      </c>
      <c r="M1065" s="23">
        <v>2.1</v>
      </c>
      <c r="N1065" s="23">
        <v>24.5</v>
      </c>
      <c r="O1065" s="23">
        <v>55.9</v>
      </c>
      <c r="P1065" s="23">
        <v>47</v>
      </c>
      <c r="Q1065" s="23">
        <v>75.400000000000006</v>
      </c>
      <c r="R1065" s="23">
        <v>18.399999999999999</v>
      </c>
      <c r="S1065" s="23">
        <v>15.9</v>
      </c>
      <c r="T1065" s="23">
        <v>23.7</v>
      </c>
      <c r="U1065" s="23">
        <v>5.0999999999999996</v>
      </c>
      <c r="V1065" s="23">
        <v>0.8</v>
      </c>
      <c r="W1065" s="23">
        <v>14.6</v>
      </c>
      <c r="X1065" s="23">
        <v>5.6</v>
      </c>
      <c r="Y1065" s="23">
        <v>3.6</v>
      </c>
      <c r="Z1065" s="23">
        <v>9.9</v>
      </c>
      <c r="AA1065" s="23">
        <v>11.3</v>
      </c>
      <c r="AB1065" s="23">
        <v>5.2</v>
      </c>
      <c r="AC1065" s="23">
        <v>24.5</v>
      </c>
      <c r="AD1065" s="23">
        <v>24.3</v>
      </c>
      <c r="AE1065" s="23">
        <v>6.1</v>
      </c>
      <c r="AF1065" s="23">
        <v>63.8</v>
      </c>
      <c r="AG1065" s="23">
        <v>19.8</v>
      </c>
      <c r="AH1065" s="23">
        <v>15.1</v>
      </c>
      <c r="AI1065" s="23">
        <v>30</v>
      </c>
      <c r="AJ1065" s="23">
        <v>4.5999999999999996</v>
      </c>
      <c r="AK1065" s="23">
        <v>0.8</v>
      </c>
      <c r="AL1065" s="23">
        <v>12.9</v>
      </c>
      <c r="AM1065" s="23">
        <v>14.4</v>
      </c>
      <c r="AN1065" s="23">
        <v>15.2</v>
      </c>
      <c r="AO1065" s="23">
        <v>12.8</v>
      </c>
      <c r="AP1065" s="23">
        <v>0.9</v>
      </c>
      <c r="AQ1065" s="23">
        <v>1</v>
      </c>
      <c r="AR1065" s="23">
        <v>0.7</v>
      </c>
      <c r="AS1065" s="23">
        <v>84</v>
      </c>
      <c r="AT1065" s="23">
        <v>81</v>
      </c>
      <c r="AU1065" s="23">
        <v>90.4</v>
      </c>
    </row>
    <row r="1066" spans="1:47" ht="15" x14ac:dyDescent="0.35">
      <c r="A1066" s="13" t="s">
        <v>2182</v>
      </c>
      <c r="B1066" s="45" t="s">
        <v>994</v>
      </c>
      <c r="C1066" s="23">
        <v>10.1</v>
      </c>
      <c r="D1066" s="23">
        <v>8</v>
      </c>
      <c r="E1066" s="23">
        <v>15.9</v>
      </c>
      <c r="F1066" s="23">
        <v>62</v>
      </c>
      <c r="G1066" s="23">
        <v>54.1</v>
      </c>
      <c r="H1066" s="23">
        <v>83.3</v>
      </c>
      <c r="I1066" s="23">
        <v>3.6</v>
      </c>
      <c r="J1066" s="23">
        <v>2.4</v>
      </c>
      <c r="K1066" s="23">
        <v>7</v>
      </c>
      <c r="L1066" s="23">
        <v>4.3</v>
      </c>
      <c r="M1066" s="23">
        <v>4.5999999999999996</v>
      </c>
      <c r="N1066" s="23">
        <v>3.7</v>
      </c>
      <c r="O1066" s="23">
        <v>40.4</v>
      </c>
      <c r="P1066" s="23">
        <v>41.5</v>
      </c>
      <c r="Q1066" s="23">
        <v>37.299999999999997</v>
      </c>
      <c r="R1066" s="23">
        <v>17.600000000000001</v>
      </c>
      <c r="S1066" s="23">
        <v>19.3</v>
      </c>
      <c r="T1066" s="23">
        <v>13</v>
      </c>
      <c r="U1066" s="23">
        <v>10.4</v>
      </c>
      <c r="V1066" s="23">
        <v>6.7</v>
      </c>
      <c r="W1066" s="23">
        <v>20.5</v>
      </c>
      <c r="X1066" s="23">
        <v>5.4</v>
      </c>
      <c r="Y1066" s="23">
        <v>3.9</v>
      </c>
      <c r="Z1066" s="23">
        <v>9.5</v>
      </c>
      <c r="AA1066" s="23">
        <v>4.5</v>
      </c>
      <c r="AB1066" s="23">
        <v>3.5</v>
      </c>
      <c r="AC1066" s="23">
        <v>7.1</v>
      </c>
      <c r="AD1066" s="23">
        <v>10.8</v>
      </c>
      <c r="AE1066" s="23">
        <v>4</v>
      </c>
      <c r="AF1066" s="23">
        <v>29.2</v>
      </c>
      <c r="AG1066" s="23">
        <v>21.3</v>
      </c>
      <c r="AH1066" s="23">
        <v>17.899999999999999</v>
      </c>
      <c r="AI1066" s="23">
        <v>30.7</v>
      </c>
      <c r="AJ1066" s="23">
        <v>5.8</v>
      </c>
      <c r="AK1066" s="23">
        <v>3.3</v>
      </c>
      <c r="AL1066" s="23">
        <v>12.4</v>
      </c>
      <c r="AM1066" s="23">
        <v>20.399999999999999</v>
      </c>
      <c r="AN1066" s="23">
        <v>18.899999999999999</v>
      </c>
      <c r="AO1066" s="23">
        <v>24.6</v>
      </c>
      <c r="AP1066" s="23">
        <v>2.1</v>
      </c>
      <c r="AQ1066" s="23">
        <v>1.3</v>
      </c>
      <c r="AR1066" s="23">
        <v>4.3</v>
      </c>
      <c r="AS1066" s="23">
        <v>89.3</v>
      </c>
      <c r="AT1066" s="23">
        <v>88.4</v>
      </c>
      <c r="AU1066" s="23">
        <v>91.8</v>
      </c>
    </row>
    <row r="1067" spans="1:47" ht="15" x14ac:dyDescent="0.35">
      <c r="A1067" s="13" t="s">
        <v>2183</v>
      </c>
      <c r="B1067" s="45" t="s">
        <v>995</v>
      </c>
      <c r="C1067" s="23">
        <v>10.4</v>
      </c>
      <c r="D1067" s="23">
        <v>8.1</v>
      </c>
      <c r="E1067" s="23">
        <v>14.6</v>
      </c>
      <c r="F1067" s="23">
        <v>67.7</v>
      </c>
      <c r="G1067" s="23">
        <v>59.8</v>
      </c>
      <c r="H1067" s="23">
        <v>82.3</v>
      </c>
      <c r="I1067" s="23">
        <v>3</v>
      </c>
      <c r="J1067" s="23">
        <v>2.8</v>
      </c>
      <c r="K1067" s="23">
        <v>3.4</v>
      </c>
      <c r="L1067" s="23">
        <v>13.4</v>
      </c>
      <c r="M1067" s="23">
        <v>12.3</v>
      </c>
      <c r="N1067" s="23">
        <v>15.4</v>
      </c>
      <c r="O1067" s="23">
        <v>50.1</v>
      </c>
      <c r="P1067" s="23">
        <v>48.9</v>
      </c>
      <c r="Q1067" s="23">
        <v>52.4</v>
      </c>
      <c r="R1067" s="23">
        <v>18.5</v>
      </c>
      <c r="S1067" s="23">
        <v>21.4</v>
      </c>
      <c r="T1067" s="23">
        <v>13.2</v>
      </c>
      <c r="U1067" s="23">
        <v>9.1999999999999993</v>
      </c>
      <c r="V1067" s="23">
        <v>2.7</v>
      </c>
      <c r="W1067" s="23">
        <v>21.3</v>
      </c>
      <c r="X1067" s="23">
        <v>4</v>
      </c>
      <c r="Y1067" s="23">
        <v>3.2</v>
      </c>
      <c r="Z1067" s="23">
        <v>5.5</v>
      </c>
      <c r="AA1067" s="23">
        <v>5.6</v>
      </c>
      <c r="AB1067" s="23">
        <v>3.6</v>
      </c>
      <c r="AC1067" s="23">
        <v>9.1999999999999993</v>
      </c>
      <c r="AD1067" s="23">
        <v>16.600000000000001</v>
      </c>
      <c r="AE1067" s="23">
        <v>6.8</v>
      </c>
      <c r="AF1067" s="23">
        <v>34.799999999999997</v>
      </c>
      <c r="AG1067" s="23">
        <v>19.2</v>
      </c>
      <c r="AH1067" s="23">
        <v>17.899999999999999</v>
      </c>
      <c r="AI1067" s="23">
        <v>21.7</v>
      </c>
      <c r="AJ1067" s="23">
        <v>14.9</v>
      </c>
      <c r="AK1067" s="23">
        <v>1.2</v>
      </c>
      <c r="AL1067" s="23">
        <v>40.4</v>
      </c>
      <c r="AM1067" s="23">
        <v>14.7</v>
      </c>
      <c r="AN1067" s="23">
        <v>14</v>
      </c>
      <c r="AO1067" s="23">
        <v>16</v>
      </c>
      <c r="AP1067" s="23">
        <v>1.8</v>
      </c>
      <c r="AQ1067" s="23">
        <v>1.2</v>
      </c>
      <c r="AR1067" s="23">
        <v>2.8</v>
      </c>
      <c r="AS1067" s="23">
        <v>86.4</v>
      </c>
      <c r="AT1067" s="23">
        <v>84.1</v>
      </c>
      <c r="AU1067" s="23">
        <v>90.7</v>
      </c>
    </row>
    <row r="1068" spans="1:47" ht="15" x14ac:dyDescent="0.35">
      <c r="A1068" s="13" t="s">
        <v>2184</v>
      </c>
      <c r="B1068" s="45" t="s">
        <v>996</v>
      </c>
      <c r="C1068" s="23">
        <v>12.6</v>
      </c>
      <c r="D1068" s="23">
        <v>11.5</v>
      </c>
      <c r="E1068" s="23">
        <v>12.9</v>
      </c>
      <c r="F1068" s="23">
        <v>65.7</v>
      </c>
      <c r="G1068" s="23">
        <v>38.5</v>
      </c>
      <c r="H1068" s="23">
        <v>72.900000000000006</v>
      </c>
      <c r="I1068" s="23">
        <v>1.6</v>
      </c>
      <c r="J1068" s="23">
        <v>1.9</v>
      </c>
      <c r="K1068" s="23">
        <v>1.5</v>
      </c>
      <c r="L1068" s="23">
        <v>0.4</v>
      </c>
      <c r="M1068" s="23">
        <v>0</v>
      </c>
      <c r="N1068" s="23">
        <v>0.5</v>
      </c>
      <c r="O1068" s="23">
        <v>50.8</v>
      </c>
      <c r="P1068" s="23">
        <v>37.5</v>
      </c>
      <c r="Q1068" s="23">
        <v>54.4</v>
      </c>
      <c r="R1068" s="23">
        <v>3.3</v>
      </c>
      <c r="S1068" s="23">
        <v>8.6999999999999993</v>
      </c>
      <c r="T1068" s="23">
        <v>1.8</v>
      </c>
      <c r="U1068" s="23">
        <v>38.799999999999997</v>
      </c>
      <c r="V1068" s="23">
        <v>22.1</v>
      </c>
      <c r="W1068" s="23">
        <v>43.3</v>
      </c>
      <c r="X1068" s="23">
        <v>1.4</v>
      </c>
      <c r="Y1068" s="23">
        <v>1.9</v>
      </c>
      <c r="Z1068" s="23">
        <v>1.3</v>
      </c>
      <c r="AA1068" s="23">
        <v>3.3</v>
      </c>
      <c r="AB1068" s="23">
        <v>7.7</v>
      </c>
      <c r="AC1068" s="23">
        <v>2.1</v>
      </c>
      <c r="AD1068" s="23">
        <v>19.899999999999999</v>
      </c>
      <c r="AE1068" s="23">
        <v>4.8</v>
      </c>
      <c r="AF1068" s="23">
        <v>24</v>
      </c>
      <c r="AG1068" s="23">
        <v>12.6</v>
      </c>
      <c r="AH1068" s="23">
        <v>14.4</v>
      </c>
      <c r="AI1068" s="23">
        <v>12.1</v>
      </c>
      <c r="AJ1068" s="23">
        <v>69.099999999999994</v>
      </c>
      <c r="AK1068" s="23">
        <v>20.2</v>
      </c>
      <c r="AL1068" s="23">
        <v>82.2</v>
      </c>
      <c r="AM1068" s="23">
        <v>9.1</v>
      </c>
      <c r="AN1068" s="23">
        <v>9.6</v>
      </c>
      <c r="AO1068" s="23">
        <v>9</v>
      </c>
      <c r="AP1068" s="23">
        <v>0.4</v>
      </c>
      <c r="AQ1068" s="23">
        <v>1</v>
      </c>
      <c r="AR1068" s="23">
        <v>0.3</v>
      </c>
      <c r="AS1068" s="23">
        <v>77.599999999999994</v>
      </c>
      <c r="AT1068" s="23">
        <v>65.400000000000006</v>
      </c>
      <c r="AU1068" s="23">
        <v>80.900000000000006</v>
      </c>
    </row>
    <row r="1069" spans="1:47" ht="15" x14ac:dyDescent="0.35">
      <c r="A1069" s="13" t="s">
        <v>2185</v>
      </c>
      <c r="B1069" s="45" t="s">
        <v>88</v>
      </c>
      <c r="C1069" s="23">
        <v>12.6</v>
      </c>
      <c r="D1069" s="23">
        <v>11.8</v>
      </c>
      <c r="E1069" s="23">
        <v>13.6</v>
      </c>
      <c r="F1069" s="23">
        <v>63</v>
      </c>
      <c r="G1069" s="23">
        <v>53.2</v>
      </c>
      <c r="H1069" s="23">
        <v>75</v>
      </c>
      <c r="I1069" s="23">
        <v>1.9</v>
      </c>
      <c r="J1069" s="23">
        <v>1.3</v>
      </c>
      <c r="K1069" s="23">
        <v>2.7</v>
      </c>
      <c r="L1069" s="23">
        <v>4.4000000000000004</v>
      </c>
      <c r="M1069" s="23">
        <v>4.9000000000000004</v>
      </c>
      <c r="N1069" s="23">
        <v>3.8</v>
      </c>
      <c r="O1069" s="23">
        <v>46.4</v>
      </c>
      <c r="P1069" s="23">
        <v>50.4</v>
      </c>
      <c r="Q1069" s="23">
        <v>41.5</v>
      </c>
      <c r="R1069" s="23">
        <v>7.6</v>
      </c>
      <c r="S1069" s="23">
        <v>11.8</v>
      </c>
      <c r="T1069" s="23">
        <v>2.5</v>
      </c>
      <c r="U1069" s="23">
        <v>2.8</v>
      </c>
      <c r="V1069" s="23">
        <v>3</v>
      </c>
      <c r="W1069" s="23">
        <v>2.7</v>
      </c>
      <c r="X1069" s="23">
        <v>5.9</v>
      </c>
      <c r="Y1069" s="23">
        <v>2.5</v>
      </c>
      <c r="Z1069" s="23">
        <v>10.1</v>
      </c>
      <c r="AA1069" s="23">
        <v>0.5</v>
      </c>
      <c r="AB1069" s="23">
        <v>0.9</v>
      </c>
      <c r="AC1069" s="23">
        <v>0</v>
      </c>
      <c r="AD1069" s="23">
        <v>4.0999999999999996</v>
      </c>
      <c r="AE1069" s="23">
        <v>1.9</v>
      </c>
      <c r="AF1069" s="23">
        <v>6.9</v>
      </c>
      <c r="AG1069" s="23">
        <v>16.600000000000001</v>
      </c>
      <c r="AH1069" s="23">
        <v>14.1</v>
      </c>
      <c r="AI1069" s="23">
        <v>19.5</v>
      </c>
      <c r="AJ1069" s="23">
        <v>16.100000000000001</v>
      </c>
      <c r="AK1069" s="23">
        <v>0.8</v>
      </c>
      <c r="AL1069" s="23">
        <v>34.799999999999997</v>
      </c>
      <c r="AM1069" s="23">
        <v>11.1</v>
      </c>
      <c r="AN1069" s="23">
        <v>10.199999999999999</v>
      </c>
      <c r="AO1069" s="23">
        <v>12.2</v>
      </c>
      <c r="AP1069" s="23">
        <v>1.1000000000000001</v>
      </c>
      <c r="AQ1069" s="23">
        <v>0.8</v>
      </c>
      <c r="AR1069" s="23">
        <v>1.5</v>
      </c>
      <c r="AS1069" s="23">
        <v>80.900000000000006</v>
      </c>
      <c r="AT1069" s="23">
        <v>79.7</v>
      </c>
      <c r="AU1069" s="23">
        <v>82.4</v>
      </c>
    </row>
    <row r="1070" spans="1:47" ht="15" x14ac:dyDescent="0.35">
      <c r="A1070" s="13" t="s">
        <v>2186</v>
      </c>
      <c r="B1070" s="45" t="s">
        <v>997</v>
      </c>
      <c r="C1070" s="23">
        <v>11.4</v>
      </c>
      <c r="D1070" s="23">
        <v>6.3</v>
      </c>
      <c r="E1070" s="23">
        <v>18.3</v>
      </c>
      <c r="F1070" s="23">
        <v>58.8</v>
      </c>
      <c r="G1070" s="23">
        <v>46.6</v>
      </c>
      <c r="H1070" s="23">
        <v>75.2</v>
      </c>
      <c r="I1070" s="23">
        <v>1.6</v>
      </c>
      <c r="J1070" s="23">
        <v>1.1000000000000001</v>
      </c>
      <c r="K1070" s="23">
        <v>2.2999999999999998</v>
      </c>
      <c r="L1070" s="23">
        <v>2</v>
      </c>
      <c r="M1070" s="23">
        <v>2.6</v>
      </c>
      <c r="N1070" s="23">
        <v>1.1000000000000001</v>
      </c>
      <c r="O1070" s="23">
        <v>39.700000000000003</v>
      </c>
      <c r="P1070" s="23">
        <v>46.9</v>
      </c>
      <c r="Q1070" s="23">
        <v>30.2</v>
      </c>
      <c r="R1070" s="23">
        <v>9.6</v>
      </c>
      <c r="S1070" s="23">
        <v>9.4</v>
      </c>
      <c r="T1070" s="23">
        <v>9.9</v>
      </c>
      <c r="U1070" s="23">
        <v>16.7</v>
      </c>
      <c r="V1070" s="23">
        <v>1.7</v>
      </c>
      <c r="W1070" s="23">
        <v>36.6</v>
      </c>
      <c r="X1070" s="23">
        <v>5.0999999999999996</v>
      </c>
      <c r="Y1070" s="23">
        <v>1.7</v>
      </c>
      <c r="Z1070" s="23">
        <v>9.5</v>
      </c>
      <c r="AA1070" s="23">
        <v>7.4</v>
      </c>
      <c r="AB1070" s="23">
        <v>10.3</v>
      </c>
      <c r="AC1070" s="23">
        <v>3.4</v>
      </c>
      <c r="AD1070" s="23">
        <v>18.100000000000001</v>
      </c>
      <c r="AE1070" s="23">
        <v>2.9</v>
      </c>
      <c r="AF1070" s="23">
        <v>38.5</v>
      </c>
      <c r="AG1070" s="23">
        <v>18</v>
      </c>
      <c r="AH1070" s="23">
        <v>13.7</v>
      </c>
      <c r="AI1070" s="23">
        <v>23.7</v>
      </c>
      <c r="AJ1070" s="23">
        <v>23.2</v>
      </c>
      <c r="AK1070" s="23">
        <v>1.1000000000000001</v>
      </c>
      <c r="AL1070" s="23">
        <v>52.7</v>
      </c>
      <c r="AM1070" s="23">
        <v>14.4</v>
      </c>
      <c r="AN1070" s="23">
        <v>16.600000000000001</v>
      </c>
      <c r="AO1070" s="23">
        <v>11.5</v>
      </c>
      <c r="AP1070" s="23">
        <v>2.5</v>
      </c>
      <c r="AQ1070" s="23">
        <v>0.6</v>
      </c>
      <c r="AR1070" s="23">
        <v>5</v>
      </c>
      <c r="AS1070" s="23">
        <v>76.599999999999994</v>
      </c>
      <c r="AT1070" s="23">
        <v>75.099999999999994</v>
      </c>
      <c r="AU1070" s="23">
        <v>78.599999999999994</v>
      </c>
    </row>
    <row r="1071" spans="1:47" ht="15" x14ac:dyDescent="0.35">
      <c r="A1071" s="13" t="s">
        <v>2187</v>
      </c>
      <c r="B1071" s="45" t="s">
        <v>998</v>
      </c>
      <c r="C1071" s="23">
        <v>10.9</v>
      </c>
      <c r="D1071" s="23">
        <v>6.4</v>
      </c>
      <c r="E1071" s="23">
        <v>14</v>
      </c>
      <c r="F1071" s="23">
        <v>72.2</v>
      </c>
      <c r="G1071" s="23">
        <v>53.3</v>
      </c>
      <c r="H1071" s="23">
        <v>85.3</v>
      </c>
      <c r="I1071" s="23">
        <v>3.9</v>
      </c>
      <c r="J1071" s="23">
        <v>1.5</v>
      </c>
      <c r="K1071" s="23">
        <v>5.6</v>
      </c>
      <c r="L1071" s="23">
        <v>0.8</v>
      </c>
      <c r="M1071" s="23">
        <v>1</v>
      </c>
      <c r="N1071" s="23">
        <v>0.6</v>
      </c>
      <c r="O1071" s="23">
        <v>43.2</v>
      </c>
      <c r="P1071" s="23">
        <v>31.3</v>
      </c>
      <c r="Q1071" s="23">
        <v>51.5</v>
      </c>
      <c r="R1071" s="23">
        <v>11.7</v>
      </c>
      <c r="S1071" s="23">
        <v>13.9</v>
      </c>
      <c r="T1071" s="23">
        <v>10.199999999999999</v>
      </c>
      <c r="U1071" s="23">
        <v>5</v>
      </c>
      <c r="V1071" s="23">
        <v>1.5</v>
      </c>
      <c r="W1071" s="23">
        <v>7.4</v>
      </c>
      <c r="X1071" s="23">
        <v>6.1</v>
      </c>
      <c r="Y1071" s="23">
        <v>2.2999999999999998</v>
      </c>
      <c r="Z1071" s="23">
        <v>8.8000000000000007</v>
      </c>
      <c r="AA1071" s="23">
        <v>3.3</v>
      </c>
      <c r="AB1071" s="23">
        <v>1.5</v>
      </c>
      <c r="AC1071" s="23">
        <v>4.5</v>
      </c>
      <c r="AD1071" s="23">
        <v>11</v>
      </c>
      <c r="AE1071" s="23">
        <v>2.5</v>
      </c>
      <c r="AF1071" s="23">
        <v>16.899999999999999</v>
      </c>
      <c r="AG1071" s="23">
        <v>17.600000000000001</v>
      </c>
      <c r="AH1071" s="23">
        <v>13.2</v>
      </c>
      <c r="AI1071" s="23">
        <v>20.6</v>
      </c>
      <c r="AJ1071" s="23">
        <v>3.2</v>
      </c>
      <c r="AK1071" s="23">
        <v>1.5</v>
      </c>
      <c r="AL1071" s="23">
        <v>4.3</v>
      </c>
      <c r="AM1071" s="23">
        <v>17.2</v>
      </c>
      <c r="AN1071" s="23">
        <v>13.9</v>
      </c>
      <c r="AO1071" s="23">
        <v>19.399999999999999</v>
      </c>
      <c r="AP1071" s="23">
        <v>2.2999999999999998</v>
      </c>
      <c r="AQ1071" s="23">
        <v>2.2999999999999998</v>
      </c>
      <c r="AR1071" s="23">
        <v>2.2999999999999998</v>
      </c>
      <c r="AS1071" s="23">
        <v>83.5</v>
      </c>
      <c r="AT1071" s="23">
        <v>79.3</v>
      </c>
      <c r="AU1071" s="23">
        <v>86.4</v>
      </c>
    </row>
    <row r="1072" spans="1:47" ht="15" x14ac:dyDescent="0.35">
      <c r="A1072" s="13" t="s">
        <v>2188</v>
      </c>
      <c r="B1072" s="45" t="s">
        <v>999</v>
      </c>
      <c r="C1072" s="23">
        <v>14.4</v>
      </c>
      <c r="D1072" s="23">
        <v>8.5</v>
      </c>
      <c r="E1072" s="23">
        <v>16.3</v>
      </c>
      <c r="F1072" s="23">
        <v>77.3</v>
      </c>
      <c r="G1072" s="23">
        <v>46.2</v>
      </c>
      <c r="H1072" s="23">
        <v>86.8</v>
      </c>
      <c r="I1072" s="23">
        <v>2.7</v>
      </c>
      <c r="J1072" s="23">
        <v>1.9</v>
      </c>
      <c r="K1072" s="23">
        <v>3</v>
      </c>
      <c r="L1072" s="23">
        <v>3.3</v>
      </c>
      <c r="M1072" s="23">
        <v>3.3</v>
      </c>
      <c r="N1072" s="23">
        <v>3.3</v>
      </c>
      <c r="O1072" s="23">
        <v>43.4</v>
      </c>
      <c r="P1072" s="23">
        <v>42.9</v>
      </c>
      <c r="Q1072" s="23">
        <v>43.6</v>
      </c>
      <c r="R1072" s="23">
        <v>15.3</v>
      </c>
      <c r="S1072" s="23">
        <v>19.399999999999999</v>
      </c>
      <c r="T1072" s="23">
        <v>14</v>
      </c>
      <c r="U1072" s="23">
        <v>19</v>
      </c>
      <c r="V1072" s="23">
        <v>9.6999999999999993</v>
      </c>
      <c r="W1072" s="23">
        <v>21.9</v>
      </c>
      <c r="X1072" s="23">
        <v>9.1</v>
      </c>
      <c r="Y1072" s="23">
        <v>2.1</v>
      </c>
      <c r="Z1072" s="23">
        <v>11.2</v>
      </c>
      <c r="AA1072" s="23">
        <v>6.3</v>
      </c>
      <c r="AB1072" s="23">
        <v>3.3</v>
      </c>
      <c r="AC1072" s="23">
        <v>7.3</v>
      </c>
      <c r="AD1072" s="23">
        <v>46</v>
      </c>
      <c r="AE1072" s="23">
        <v>7.8</v>
      </c>
      <c r="AF1072" s="23">
        <v>57.7</v>
      </c>
      <c r="AG1072" s="23">
        <v>20.9</v>
      </c>
      <c r="AH1072" s="23">
        <v>18.100000000000001</v>
      </c>
      <c r="AI1072" s="23">
        <v>21.7</v>
      </c>
      <c r="AJ1072" s="23">
        <v>68.099999999999994</v>
      </c>
      <c r="AK1072" s="23">
        <v>4.9000000000000004</v>
      </c>
      <c r="AL1072" s="23">
        <v>87.5</v>
      </c>
      <c r="AM1072" s="23">
        <v>13.7</v>
      </c>
      <c r="AN1072" s="23">
        <v>14.2</v>
      </c>
      <c r="AO1072" s="23">
        <v>13.5</v>
      </c>
      <c r="AP1072" s="23">
        <v>3.5</v>
      </c>
      <c r="AQ1072" s="23">
        <v>1.2</v>
      </c>
      <c r="AR1072" s="23">
        <v>4.2</v>
      </c>
      <c r="AS1072" s="23">
        <v>90.4</v>
      </c>
      <c r="AT1072" s="23">
        <v>83.9</v>
      </c>
      <c r="AU1072" s="23">
        <v>92.3</v>
      </c>
    </row>
    <row r="1073" spans="1:47" ht="15" x14ac:dyDescent="0.35">
      <c r="A1073" s="13" t="s">
        <v>2189</v>
      </c>
      <c r="B1073" s="45" t="s">
        <v>1000</v>
      </c>
      <c r="C1073" s="23">
        <v>10</v>
      </c>
      <c r="D1073" s="23">
        <v>7.7</v>
      </c>
      <c r="E1073" s="23">
        <v>14.9</v>
      </c>
      <c r="F1073" s="23">
        <v>55.3</v>
      </c>
      <c r="G1073" s="23">
        <v>48.2</v>
      </c>
      <c r="H1073" s="23">
        <v>70.7</v>
      </c>
      <c r="I1073" s="23">
        <v>2</v>
      </c>
      <c r="J1073" s="23">
        <v>1.5</v>
      </c>
      <c r="K1073" s="23">
        <v>3.1</v>
      </c>
      <c r="L1073" s="23">
        <v>3.5</v>
      </c>
      <c r="M1073" s="23">
        <v>3.7</v>
      </c>
      <c r="N1073" s="23">
        <v>3.1</v>
      </c>
      <c r="O1073" s="23">
        <v>41.7</v>
      </c>
      <c r="P1073" s="23">
        <v>43.2</v>
      </c>
      <c r="Q1073" s="23">
        <v>38.4</v>
      </c>
      <c r="R1073" s="23">
        <v>9.4</v>
      </c>
      <c r="S1073" s="23">
        <v>10.7</v>
      </c>
      <c r="T1073" s="23">
        <v>6.7</v>
      </c>
      <c r="U1073" s="23">
        <v>3.9</v>
      </c>
      <c r="V1073" s="23">
        <v>4</v>
      </c>
      <c r="W1073" s="23">
        <v>3.5</v>
      </c>
      <c r="X1073" s="23">
        <v>3.1</v>
      </c>
      <c r="Y1073" s="23">
        <v>2.2999999999999998</v>
      </c>
      <c r="Z1073" s="23">
        <v>4.8</v>
      </c>
      <c r="AA1073" s="23">
        <v>6.7</v>
      </c>
      <c r="AB1073" s="23">
        <v>4.5999999999999996</v>
      </c>
      <c r="AC1073" s="23">
        <v>11.3</v>
      </c>
      <c r="AD1073" s="23">
        <v>4.3</v>
      </c>
      <c r="AE1073" s="23">
        <v>0.9</v>
      </c>
      <c r="AF1073" s="23">
        <v>11.4</v>
      </c>
      <c r="AG1073" s="23">
        <v>15</v>
      </c>
      <c r="AH1073" s="23">
        <v>13.8</v>
      </c>
      <c r="AI1073" s="23">
        <v>17.600000000000001</v>
      </c>
      <c r="AJ1073" s="23">
        <v>7</v>
      </c>
      <c r="AK1073" s="23">
        <v>0.6</v>
      </c>
      <c r="AL1073" s="23">
        <v>20.8</v>
      </c>
      <c r="AM1073" s="23">
        <v>16.3</v>
      </c>
      <c r="AN1073" s="23">
        <v>15.5</v>
      </c>
      <c r="AO1073" s="23">
        <v>18.2</v>
      </c>
      <c r="AP1073" s="23">
        <v>1.1000000000000001</v>
      </c>
      <c r="AQ1073" s="23">
        <v>0.6</v>
      </c>
      <c r="AR1073" s="23">
        <v>2.2000000000000002</v>
      </c>
      <c r="AS1073" s="23">
        <v>82.7</v>
      </c>
      <c r="AT1073" s="23">
        <v>83</v>
      </c>
      <c r="AU1073" s="23">
        <v>81.900000000000006</v>
      </c>
    </row>
    <row r="1074" spans="1:47" ht="15" x14ac:dyDescent="0.35">
      <c r="A1074" s="13" t="s">
        <v>2190</v>
      </c>
      <c r="B1074" s="45" t="s">
        <v>1001</v>
      </c>
      <c r="C1074" s="23">
        <v>11.4</v>
      </c>
      <c r="D1074" s="23">
        <v>10.199999999999999</v>
      </c>
      <c r="E1074" s="23">
        <v>13.5</v>
      </c>
      <c r="F1074" s="23">
        <v>69.400000000000006</v>
      </c>
      <c r="G1074" s="23">
        <v>60.3</v>
      </c>
      <c r="H1074" s="23">
        <v>84.6</v>
      </c>
      <c r="I1074" s="23">
        <v>3.3</v>
      </c>
      <c r="J1074" s="23">
        <v>2.8</v>
      </c>
      <c r="K1074" s="23">
        <v>4.0999999999999996</v>
      </c>
      <c r="L1074" s="23">
        <v>1.9</v>
      </c>
      <c r="M1074" s="23">
        <v>1</v>
      </c>
      <c r="N1074" s="23">
        <v>3.4</v>
      </c>
      <c r="O1074" s="23">
        <v>41.5</v>
      </c>
      <c r="P1074" s="23">
        <v>39.1</v>
      </c>
      <c r="Q1074" s="23">
        <v>45.5</v>
      </c>
      <c r="R1074" s="23">
        <v>16.2</v>
      </c>
      <c r="S1074" s="23">
        <v>17.7</v>
      </c>
      <c r="T1074" s="23">
        <v>13.8</v>
      </c>
      <c r="U1074" s="23">
        <v>7.8</v>
      </c>
      <c r="V1074" s="23">
        <v>3.5</v>
      </c>
      <c r="W1074" s="23">
        <v>14.9</v>
      </c>
      <c r="X1074" s="23">
        <v>5.4</v>
      </c>
      <c r="Y1074" s="23">
        <v>3.7</v>
      </c>
      <c r="Z1074" s="23">
        <v>8.3000000000000007</v>
      </c>
      <c r="AA1074" s="23">
        <v>3.5</v>
      </c>
      <c r="AB1074" s="23">
        <v>2.2000000000000002</v>
      </c>
      <c r="AC1074" s="23">
        <v>5.7</v>
      </c>
      <c r="AD1074" s="23">
        <v>10.7</v>
      </c>
      <c r="AE1074" s="23">
        <v>5.3</v>
      </c>
      <c r="AF1074" s="23">
        <v>19.5</v>
      </c>
      <c r="AG1074" s="23">
        <v>19.8</v>
      </c>
      <c r="AH1074" s="23">
        <v>17.899999999999999</v>
      </c>
      <c r="AI1074" s="23">
        <v>23</v>
      </c>
      <c r="AJ1074" s="23">
        <v>5.3</v>
      </c>
      <c r="AK1074" s="23">
        <v>1.1000000000000001</v>
      </c>
      <c r="AL1074" s="23">
        <v>12.3</v>
      </c>
      <c r="AM1074" s="23">
        <v>20.6</v>
      </c>
      <c r="AN1074" s="23">
        <v>18.5</v>
      </c>
      <c r="AO1074" s="23">
        <v>24</v>
      </c>
      <c r="AP1074" s="23">
        <v>2</v>
      </c>
      <c r="AQ1074" s="23">
        <v>1.9</v>
      </c>
      <c r="AR1074" s="23">
        <v>2.1</v>
      </c>
      <c r="AS1074" s="23">
        <v>85.8</v>
      </c>
      <c r="AT1074" s="23">
        <v>84.5</v>
      </c>
      <c r="AU1074" s="23">
        <v>88.1</v>
      </c>
    </row>
    <row r="1075" spans="1:47" ht="15" x14ac:dyDescent="0.35">
      <c r="A1075" s="13" t="s">
        <v>2191</v>
      </c>
      <c r="B1075" s="45" t="s">
        <v>195</v>
      </c>
      <c r="C1075" s="23">
        <v>8.8000000000000007</v>
      </c>
      <c r="D1075" s="23">
        <v>7.3</v>
      </c>
      <c r="E1075" s="23">
        <v>14.2</v>
      </c>
      <c r="F1075" s="23">
        <v>56.1</v>
      </c>
      <c r="G1075" s="23">
        <v>51.7</v>
      </c>
      <c r="H1075" s="23">
        <v>71.2</v>
      </c>
      <c r="I1075" s="23">
        <v>2.4</v>
      </c>
      <c r="J1075" s="23">
        <v>2.2000000000000002</v>
      </c>
      <c r="K1075" s="23">
        <v>3.2</v>
      </c>
      <c r="L1075" s="23">
        <v>5.9</v>
      </c>
      <c r="M1075" s="23">
        <v>6.9</v>
      </c>
      <c r="N1075" s="23">
        <v>2.2999999999999998</v>
      </c>
      <c r="O1075" s="23">
        <v>27.4</v>
      </c>
      <c r="P1075" s="23">
        <v>25.8</v>
      </c>
      <c r="Q1075" s="23">
        <v>32.9</v>
      </c>
      <c r="R1075" s="23">
        <v>10.9</v>
      </c>
      <c r="S1075" s="23">
        <v>12.7</v>
      </c>
      <c r="T1075" s="23">
        <v>4.9000000000000004</v>
      </c>
      <c r="U1075" s="23">
        <v>11.1</v>
      </c>
      <c r="V1075" s="23">
        <v>12.1</v>
      </c>
      <c r="W1075" s="23">
        <v>7.7</v>
      </c>
      <c r="X1075" s="23">
        <v>3.9</v>
      </c>
      <c r="Y1075" s="23">
        <v>3.6</v>
      </c>
      <c r="Z1075" s="23">
        <v>5</v>
      </c>
      <c r="AA1075" s="23">
        <v>4.8</v>
      </c>
      <c r="AB1075" s="23">
        <v>3.2</v>
      </c>
      <c r="AC1075" s="23">
        <v>10.5</v>
      </c>
      <c r="AD1075" s="23">
        <v>5.6</v>
      </c>
      <c r="AE1075" s="23">
        <v>2.5</v>
      </c>
      <c r="AF1075" s="23">
        <v>16.2</v>
      </c>
      <c r="AG1075" s="23">
        <v>13.7</v>
      </c>
      <c r="AH1075" s="23">
        <v>14.2</v>
      </c>
      <c r="AI1075" s="23">
        <v>12</v>
      </c>
      <c r="AJ1075" s="23">
        <v>10.9</v>
      </c>
      <c r="AK1075" s="23">
        <v>7.8</v>
      </c>
      <c r="AL1075" s="23">
        <v>21.7</v>
      </c>
      <c r="AM1075" s="23">
        <v>17.100000000000001</v>
      </c>
      <c r="AN1075" s="23">
        <v>17.100000000000001</v>
      </c>
      <c r="AO1075" s="23">
        <v>17</v>
      </c>
      <c r="AP1075" s="23">
        <v>1.5</v>
      </c>
      <c r="AQ1075" s="23">
        <v>1.4</v>
      </c>
      <c r="AR1075" s="23">
        <v>1.7</v>
      </c>
      <c r="AS1075" s="23">
        <v>73.599999999999994</v>
      </c>
      <c r="AT1075" s="23">
        <v>72.7</v>
      </c>
      <c r="AU1075" s="23">
        <v>76.900000000000006</v>
      </c>
    </row>
    <row r="1076" spans="1:47" ht="15" x14ac:dyDescent="0.35">
      <c r="A1076" s="13" t="s">
        <v>2192</v>
      </c>
      <c r="B1076" s="45" t="s">
        <v>1002</v>
      </c>
      <c r="C1076" s="23">
        <v>7.2</v>
      </c>
      <c r="D1076" s="23">
        <v>5.4</v>
      </c>
      <c r="E1076" s="23">
        <v>12.4</v>
      </c>
      <c r="F1076" s="23">
        <v>43.5</v>
      </c>
      <c r="G1076" s="23">
        <v>37.4</v>
      </c>
      <c r="H1076" s="23">
        <v>60.8</v>
      </c>
      <c r="I1076" s="23">
        <v>1.5</v>
      </c>
      <c r="J1076" s="23">
        <v>1.5</v>
      </c>
      <c r="K1076" s="23">
        <v>1.5</v>
      </c>
      <c r="L1076" s="23">
        <v>9.8000000000000007</v>
      </c>
      <c r="M1076" s="23">
        <v>9.8000000000000007</v>
      </c>
      <c r="N1076" s="23">
        <v>9.6999999999999993</v>
      </c>
      <c r="O1076" s="23">
        <v>36.5</v>
      </c>
      <c r="P1076" s="23">
        <v>33.9</v>
      </c>
      <c r="Q1076" s="23">
        <v>44</v>
      </c>
      <c r="R1076" s="23">
        <v>10.6</v>
      </c>
      <c r="S1076" s="23">
        <v>12.1</v>
      </c>
      <c r="T1076" s="23">
        <v>6.2</v>
      </c>
      <c r="U1076" s="23">
        <v>12.8</v>
      </c>
      <c r="V1076" s="23">
        <v>11.1</v>
      </c>
      <c r="W1076" s="23">
        <v>17.5</v>
      </c>
      <c r="X1076" s="23">
        <v>2.6</v>
      </c>
      <c r="Y1076" s="23">
        <v>2.4</v>
      </c>
      <c r="Z1076" s="23">
        <v>3.3</v>
      </c>
      <c r="AA1076" s="23">
        <v>7.2</v>
      </c>
      <c r="AB1076" s="23">
        <v>8.8000000000000007</v>
      </c>
      <c r="AC1076" s="23">
        <v>2.4</v>
      </c>
      <c r="AD1076" s="23">
        <v>2.1</v>
      </c>
      <c r="AE1076" s="23">
        <v>0.7</v>
      </c>
      <c r="AF1076" s="23">
        <v>5.9</v>
      </c>
      <c r="AG1076" s="23">
        <v>13.5</v>
      </c>
      <c r="AH1076" s="23">
        <v>12</v>
      </c>
      <c r="AI1076" s="23">
        <v>17.7</v>
      </c>
      <c r="AJ1076" s="23">
        <v>8.4</v>
      </c>
      <c r="AK1076" s="23">
        <v>2.7</v>
      </c>
      <c r="AL1076" s="23">
        <v>24.6</v>
      </c>
      <c r="AM1076" s="23">
        <v>14.9</v>
      </c>
      <c r="AN1076" s="23">
        <v>15.7</v>
      </c>
      <c r="AO1076" s="23">
        <v>12.6</v>
      </c>
      <c r="AP1076" s="23">
        <v>0.9</v>
      </c>
      <c r="AQ1076" s="23">
        <v>0.8</v>
      </c>
      <c r="AR1076" s="23">
        <v>1.2</v>
      </c>
      <c r="AS1076" s="23">
        <v>83.2</v>
      </c>
      <c r="AT1076" s="23">
        <v>81.5</v>
      </c>
      <c r="AU1076" s="23">
        <v>88.3</v>
      </c>
    </row>
    <row r="1077" spans="1:47" ht="15" x14ac:dyDescent="0.35">
      <c r="A1077" s="13" t="s">
        <v>2193</v>
      </c>
      <c r="B1077" s="45" t="s">
        <v>694</v>
      </c>
      <c r="C1077" s="23">
        <v>9.8000000000000007</v>
      </c>
      <c r="D1077" s="23">
        <v>7.8</v>
      </c>
      <c r="E1077" s="23">
        <v>13.7</v>
      </c>
      <c r="F1077" s="23">
        <v>51.2</v>
      </c>
      <c r="G1077" s="23">
        <v>45.6</v>
      </c>
      <c r="H1077" s="23">
        <v>62.4</v>
      </c>
      <c r="I1077" s="23">
        <v>1.3</v>
      </c>
      <c r="J1077" s="23">
        <v>1.2</v>
      </c>
      <c r="K1077" s="23">
        <v>1.5</v>
      </c>
      <c r="L1077" s="23">
        <v>15.1</v>
      </c>
      <c r="M1077" s="23">
        <v>9.6999999999999993</v>
      </c>
      <c r="N1077" s="23">
        <v>25.9</v>
      </c>
      <c r="O1077" s="23">
        <v>37.6</v>
      </c>
      <c r="P1077" s="23">
        <v>38.299999999999997</v>
      </c>
      <c r="Q1077" s="23">
        <v>36.200000000000003</v>
      </c>
      <c r="R1077" s="23">
        <v>11.7</v>
      </c>
      <c r="S1077" s="23">
        <v>13.8</v>
      </c>
      <c r="T1077" s="23">
        <v>7.6</v>
      </c>
      <c r="U1077" s="23">
        <v>2.6</v>
      </c>
      <c r="V1077" s="23">
        <v>1.3</v>
      </c>
      <c r="W1077" s="23">
        <v>5.0999999999999996</v>
      </c>
      <c r="X1077" s="23">
        <v>1.5</v>
      </c>
      <c r="Y1077" s="23">
        <v>1.3</v>
      </c>
      <c r="Z1077" s="23">
        <v>1.9</v>
      </c>
      <c r="AA1077" s="23">
        <v>2.2000000000000002</v>
      </c>
      <c r="AB1077" s="23">
        <v>3.2</v>
      </c>
      <c r="AC1077" s="23">
        <v>0.1</v>
      </c>
      <c r="AD1077" s="23">
        <v>4.2</v>
      </c>
      <c r="AE1077" s="23">
        <v>2.6</v>
      </c>
      <c r="AF1077" s="23">
        <v>7.3</v>
      </c>
      <c r="AG1077" s="23">
        <v>8.6</v>
      </c>
      <c r="AH1077" s="23">
        <v>6.6</v>
      </c>
      <c r="AI1077" s="23">
        <v>12.7</v>
      </c>
      <c r="AJ1077" s="23">
        <v>3.8</v>
      </c>
      <c r="AK1077" s="23">
        <v>0.7</v>
      </c>
      <c r="AL1077" s="23">
        <v>10.1</v>
      </c>
      <c r="AM1077" s="23">
        <v>9.3000000000000007</v>
      </c>
      <c r="AN1077" s="23">
        <v>9.5</v>
      </c>
      <c r="AO1077" s="23">
        <v>8.9</v>
      </c>
      <c r="AP1077" s="23">
        <v>0.8</v>
      </c>
      <c r="AQ1077" s="23">
        <v>0.7</v>
      </c>
      <c r="AR1077" s="23">
        <v>1.2</v>
      </c>
      <c r="AS1077" s="23">
        <v>85.6</v>
      </c>
      <c r="AT1077" s="23">
        <v>83.9</v>
      </c>
      <c r="AU1077" s="23">
        <v>89</v>
      </c>
    </row>
    <row r="1078" spans="1:47" ht="15" x14ac:dyDescent="0.35">
      <c r="A1078" s="13" t="s">
        <v>2194</v>
      </c>
      <c r="B1078" s="45" t="s">
        <v>1003</v>
      </c>
      <c r="C1078" s="23">
        <v>10.199999999999999</v>
      </c>
      <c r="D1078" s="23">
        <v>7.4</v>
      </c>
      <c r="E1078" s="23">
        <v>13.5</v>
      </c>
      <c r="F1078" s="23">
        <v>56.7</v>
      </c>
      <c r="G1078" s="23">
        <v>45.5</v>
      </c>
      <c r="H1078" s="23">
        <v>69.7</v>
      </c>
      <c r="I1078" s="23">
        <v>1.5</v>
      </c>
      <c r="J1078" s="23">
        <v>1.3</v>
      </c>
      <c r="K1078" s="23">
        <v>1.7</v>
      </c>
      <c r="L1078" s="23">
        <v>4.7</v>
      </c>
      <c r="M1078" s="23">
        <v>5.0999999999999996</v>
      </c>
      <c r="N1078" s="23">
        <v>4.2</v>
      </c>
      <c r="O1078" s="23">
        <v>45.6</v>
      </c>
      <c r="P1078" s="23">
        <v>44.7</v>
      </c>
      <c r="Q1078" s="23">
        <v>46.7</v>
      </c>
      <c r="R1078" s="23">
        <v>9.5</v>
      </c>
      <c r="S1078" s="23">
        <v>13.4</v>
      </c>
      <c r="T1078" s="23">
        <v>4.9000000000000004</v>
      </c>
      <c r="U1078" s="23">
        <v>28.3</v>
      </c>
      <c r="V1078" s="23">
        <v>21.2</v>
      </c>
      <c r="W1078" s="23">
        <v>36.6</v>
      </c>
      <c r="X1078" s="23">
        <v>3.6</v>
      </c>
      <c r="Y1078" s="23">
        <v>2.8</v>
      </c>
      <c r="Z1078" s="23">
        <v>4.5</v>
      </c>
      <c r="AA1078" s="23">
        <v>22.2</v>
      </c>
      <c r="AB1078" s="23">
        <v>40.200000000000003</v>
      </c>
      <c r="AC1078" s="23">
        <v>1.1000000000000001</v>
      </c>
      <c r="AD1078" s="23">
        <v>4.3</v>
      </c>
      <c r="AE1078" s="23">
        <v>3.3</v>
      </c>
      <c r="AF1078" s="23">
        <v>5.5</v>
      </c>
      <c r="AG1078" s="23">
        <v>14.1</v>
      </c>
      <c r="AH1078" s="23">
        <v>13.8</v>
      </c>
      <c r="AI1078" s="23">
        <v>14.4</v>
      </c>
      <c r="AJ1078" s="23">
        <v>44.4</v>
      </c>
      <c r="AK1078" s="23">
        <v>24.7</v>
      </c>
      <c r="AL1078" s="23">
        <v>67.400000000000006</v>
      </c>
      <c r="AM1078" s="23">
        <v>10.9</v>
      </c>
      <c r="AN1078" s="23">
        <v>12.2</v>
      </c>
      <c r="AO1078" s="23">
        <v>9.3000000000000007</v>
      </c>
      <c r="AP1078" s="23">
        <v>1.9</v>
      </c>
      <c r="AQ1078" s="23">
        <v>1.4</v>
      </c>
      <c r="AR1078" s="23">
        <v>2.2999999999999998</v>
      </c>
      <c r="AS1078" s="23">
        <v>85.6</v>
      </c>
      <c r="AT1078" s="23">
        <v>83.5</v>
      </c>
      <c r="AU1078" s="23">
        <v>88.1</v>
      </c>
    </row>
    <row r="1079" spans="1:47" ht="15" x14ac:dyDescent="0.35">
      <c r="A1079" s="13" t="s">
        <v>2195</v>
      </c>
      <c r="B1079" s="45" t="s">
        <v>1004</v>
      </c>
      <c r="C1079" s="23">
        <v>10.4</v>
      </c>
      <c r="D1079" s="23">
        <v>7.8</v>
      </c>
      <c r="E1079" s="23">
        <v>14.6</v>
      </c>
      <c r="F1079" s="23">
        <v>59.2</v>
      </c>
      <c r="G1079" s="23">
        <v>50.6</v>
      </c>
      <c r="H1079" s="23">
        <v>73</v>
      </c>
      <c r="I1079" s="23">
        <v>2.1</v>
      </c>
      <c r="J1079" s="23">
        <v>1.5</v>
      </c>
      <c r="K1079" s="23">
        <v>3</v>
      </c>
      <c r="L1079" s="23">
        <v>8.5</v>
      </c>
      <c r="M1079" s="23">
        <v>8.3000000000000007</v>
      </c>
      <c r="N1079" s="23">
        <v>9</v>
      </c>
      <c r="O1079" s="23">
        <v>37.4</v>
      </c>
      <c r="P1079" s="23">
        <v>32.9</v>
      </c>
      <c r="Q1079" s="23">
        <v>44.5</v>
      </c>
      <c r="R1079" s="23">
        <v>11.6</v>
      </c>
      <c r="S1079" s="23">
        <v>15.4</v>
      </c>
      <c r="T1079" s="23">
        <v>5.7</v>
      </c>
      <c r="U1079" s="23">
        <v>25.2</v>
      </c>
      <c r="V1079" s="23">
        <v>21</v>
      </c>
      <c r="W1079" s="23">
        <v>31.8</v>
      </c>
      <c r="X1079" s="23">
        <v>5.7</v>
      </c>
      <c r="Y1079" s="23">
        <v>4.8</v>
      </c>
      <c r="Z1079" s="23">
        <v>7.2</v>
      </c>
      <c r="AA1079" s="23">
        <v>9.4</v>
      </c>
      <c r="AB1079" s="23">
        <v>14.9</v>
      </c>
      <c r="AC1079" s="23">
        <v>0.6</v>
      </c>
      <c r="AD1079" s="23">
        <v>2.8</v>
      </c>
      <c r="AE1079" s="23">
        <v>2.1</v>
      </c>
      <c r="AF1079" s="23">
        <v>3.9</v>
      </c>
      <c r="AG1079" s="23">
        <v>18.600000000000001</v>
      </c>
      <c r="AH1079" s="23">
        <v>17.399999999999999</v>
      </c>
      <c r="AI1079" s="23">
        <v>20.6</v>
      </c>
      <c r="AJ1079" s="23">
        <v>75.900000000000006</v>
      </c>
      <c r="AK1079" s="23">
        <v>74.2</v>
      </c>
      <c r="AL1079" s="23">
        <v>78.599999999999994</v>
      </c>
      <c r="AM1079" s="23">
        <v>14.6</v>
      </c>
      <c r="AN1079" s="23">
        <v>14.1</v>
      </c>
      <c r="AO1079" s="23">
        <v>15.4</v>
      </c>
      <c r="AP1079" s="23">
        <v>2.4</v>
      </c>
      <c r="AQ1079" s="23">
        <v>2.2000000000000002</v>
      </c>
      <c r="AR1079" s="23">
        <v>2.7</v>
      </c>
      <c r="AS1079" s="23">
        <v>88.6</v>
      </c>
      <c r="AT1079" s="23">
        <v>86.6</v>
      </c>
      <c r="AU1079" s="23">
        <v>91.7</v>
      </c>
    </row>
    <row r="1080" spans="1:47" ht="15" x14ac:dyDescent="0.35">
      <c r="A1080" s="13" t="s">
        <v>2196</v>
      </c>
      <c r="B1080" s="45" t="s">
        <v>1005</v>
      </c>
      <c r="C1080" s="23">
        <v>10.1</v>
      </c>
      <c r="D1080" s="23">
        <v>6.7</v>
      </c>
      <c r="E1080" s="23">
        <v>12.8</v>
      </c>
      <c r="F1080" s="23">
        <v>62.5</v>
      </c>
      <c r="G1080" s="23">
        <v>50.5</v>
      </c>
      <c r="H1080" s="23">
        <v>72.400000000000006</v>
      </c>
      <c r="I1080" s="23">
        <v>1.1000000000000001</v>
      </c>
      <c r="J1080" s="23">
        <v>0.8</v>
      </c>
      <c r="K1080" s="23">
        <v>1.5</v>
      </c>
      <c r="L1080" s="23">
        <v>3.9</v>
      </c>
      <c r="M1080" s="23">
        <v>2.4</v>
      </c>
      <c r="N1080" s="23">
        <v>5.0999999999999996</v>
      </c>
      <c r="O1080" s="23">
        <v>43.1</v>
      </c>
      <c r="P1080" s="23">
        <v>43.1</v>
      </c>
      <c r="Q1080" s="23">
        <v>43.1</v>
      </c>
      <c r="R1080" s="23">
        <v>6.8</v>
      </c>
      <c r="S1080" s="23">
        <v>8.1</v>
      </c>
      <c r="T1080" s="23">
        <v>5.6</v>
      </c>
      <c r="U1080" s="23">
        <v>19.399999999999999</v>
      </c>
      <c r="V1080" s="23">
        <v>4.4000000000000004</v>
      </c>
      <c r="W1080" s="23">
        <v>31.8</v>
      </c>
      <c r="X1080" s="23">
        <v>4.5</v>
      </c>
      <c r="Y1080" s="23">
        <v>2.5</v>
      </c>
      <c r="Z1080" s="23">
        <v>6.2</v>
      </c>
      <c r="AA1080" s="23">
        <v>6.9</v>
      </c>
      <c r="AB1080" s="23">
        <v>14.5</v>
      </c>
      <c r="AC1080" s="23">
        <v>0.6</v>
      </c>
      <c r="AD1080" s="23">
        <v>3</v>
      </c>
      <c r="AE1080" s="23">
        <v>1</v>
      </c>
      <c r="AF1080" s="23">
        <v>4.5999999999999996</v>
      </c>
      <c r="AG1080" s="23">
        <v>14.1</v>
      </c>
      <c r="AH1080" s="23">
        <v>11.4</v>
      </c>
      <c r="AI1080" s="23">
        <v>16.399999999999999</v>
      </c>
      <c r="AJ1080" s="23">
        <v>35.1</v>
      </c>
      <c r="AK1080" s="23">
        <v>4.3</v>
      </c>
      <c r="AL1080" s="23">
        <v>60.5</v>
      </c>
      <c r="AM1080" s="23">
        <v>10.6</v>
      </c>
      <c r="AN1080" s="23">
        <v>9.6999999999999993</v>
      </c>
      <c r="AO1080" s="23">
        <v>11.4</v>
      </c>
      <c r="AP1080" s="23">
        <v>1.9</v>
      </c>
      <c r="AQ1080" s="23">
        <v>1.1000000000000001</v>
      </c>
      <c r="AR1080" s="23">
        <v>2.4</v>
      </c>
      <c r="AS1080" s="23">
        <v>90.2</v>
      </c>
      <c r="AT1080" s="23">
        <v>87.7</v>
      </c>
      <c r="AU1080" s="23">
        <v>92.3</v>
      </c>
    </row>
    <row r="1081" spans="1:47" ht="15" x14ac:dyDescent="0.35">
      <c r="A1081" s="13" t="s">
        <v>2197</v>
      </c>
      <c r="B1081" s="45" t="s">
        <v>1006</v>
      </c>
      <c r="C1081" s="23">
        <v>14.8</v>
      </c>
      <c r="D1081" s="23">
        <v>10.3</v>
      </c>
      <c r="E1081" s="23">
        <v>16.399999999999999</v>
      </c>
      <c r="F1081" s="23">
        <v>76.400000000000006</v>
      </c>
      <c r="G1081" s="23">
        <v>59.1</v>
      </c>
      <c r="H1081" s="23">
        <v>82.5</v>
      </c>
      <c r="I1081" s="23">
        <v>4.4000000000000004</v>
      </c>
      <c r="J1081" s="23">
        <v>2.4</v>
      </c>
      <c r="K1081" s="23">
        <v>5.0999999999999996</v>
      </c>
      <c r="L1081" s="23">
        <v>8.1</v>
      </c>
      <c r="M1081" s="23">
        <v>6.3</v>
      </c>
      <c r="N1081" s="23">
        <v>8.8000000000000007</v>
      </c>
      <c r="O1081" s="23">
        <v>49.5</v>
      </c>
      <c r="P1081" s="23">
        <v>46.3</v>
      </c>
      <c r="Q1081" s="23">
        <v>50.6</v>
      </c>
      <c r="R1081" s="23">
        <v>9.6</v>
      </c>
      <c r="S1081" s="23">
        <v>18.2</v>
      </c>
      <c r="T1081" s="23">
        <v>6.5</v>
      </c>
      <c r="U1081" s="23">
        <v>38.6</v>
      </c>
      <c r="V1081" s="23">
        <v>19.3</v>
      </c>
      <c r="W1081" s="23">
        <v>45.5</v>
      </c>
      <c r="X1081" s="23">
        <v>11</v>
      </c>
      <c r="Y1081" s="23">
        <v>5.6</v>
      </c>
      <c r="Z1081" s="23">
        <v>13</v>
      </c>
      <c r="AA1081" s="23">
        <v>13.8</v>
      </c>
      <c r="AB1081" s="23">
        <v>40.299999999999997</v>
      </c>
      <c r="AC1081" s="23">
        <v>4.3</v>
      </c>
      <c r="AD1081" s="23">
        <v>8.1</v>
      </c>
      <c r="AE1081" s="23">
        <v>3.9</v>
      </c>
      <c r="AF1081" s="23">
        <v>9.6</v>
      </c>
      <c r="AG1081" s="23">
        <v>27.3</v>
      </c>
      <c r="AH1081" s="23">
        <v>21.4</v>
      </c>
      <c r="AI1081" s="23">
        <v>29.4</v>
      </c>
      <c r="AJ1081" s="23">
        <v>53.6</v>
      </c>
      <c r="AK1081" s="23">
        <v>3.8</v>
      </c>
      <c r="AL1081" s="23">
        <v>71.5</v>
      </c>
      <c r="AM1081" s="23">
        <v>17</v>
      </c>
      <c r="AN1081" s="23">
        <v>14.4</v>
      </c>
      <c r="AO1081" s="23">
        <v>18</v>
      </c>
      <c r="AP1081" s="23">
        <v>3.9</v>
      </c>
      <c r="AQ1081" s="23">
        <v>3.6</v>
      </c>
      <c r="AR1081" s="23">
        <v>4</v>
      </c>
      <c r="AS1081" s="23">
        <v>93.4</v>
      </c>
      <c r="AT1081" s="23">
        <v>88.9</v>
      </c>
      <c r="AU1081" s="23">
        <v>95.1</v>
      </c>
    </row>
    <row r="1082" spans="1:47" ht="15" x14ac:dyDescent="0.35">
      <c r="A1082" s="13" t="s">
        <v>2198</v>
      </c>
      <c r="B1082" s="45" t="s">
        <v>1007</v>
      </c>
      <c r="C1082" s="23">
        <v>12.5</v>
      </c>
      <c r="D1082" s="23">
        <v>9</v>
      </c>
      <c r="E1082" s="23">
        <v>17.100000000000001</v>
      </c>
      <c r="F1082" s="23">
        <v>63.6</v>
      </c>
      <c r="G1082" s="23">
        <v>52</v>
      </c>
      <c r="H1082" s="23">
        <v>78.900000000000006</v>
      </c>
      <c r="I1082" s="23">
        <v>4.3</v>
      </c>
      <c r="J1082" s="23">
        <v>2</v>
      </c>
      <c r="K1082" s="23">
        <v>7.2</v>
      </c>
      <c r="L1082" s="23">
        <v>3.4</v>
      </c>
      <c r="M1082" s="23">
        <v>3</v>
      </c>
      <c r="N1082" s="23">
        <v>3.8</v>
      </c>
      <c r="O1082" s="23">
        <v>49.8</v>
      </c>
      <c r="P1082" s="23">
        <v>43.5</v>
      </c>
      <c r="Q1082" s="23">
        <v>58.1</v>
      </c>
      <c r="R1082" s="23">
        <v>13.4</v>
      </c>
      <c r="S1082" s="23">
        <v>16.2</v>
      </c>
      <c r="T1082" s="23">
        <v>9.6999999999999993</v>
      </c>
      <c r="U1082" s="23">
        <v>37</v>
      </c>
      <c r="V1082" s="23">
        <v>26.4</v>
      </c>
      <c r="W1082" s="23">
        <v>51</v>
      </c>
      <c r="X1082" s="23">
        <v>7.4</v>
      </c>
      <c r="Y1082" s="23">
        <v>4.5999999999999996</v>
      </c>
      <c r="Z1082" s="23">
        <v>11</v>
      </c>
      <c r="AA1082" s="23">
        <v>24.8</v>
      </c>
      <c r="AB1082" s="23">
        <v>42.1</v>
      </c>
      <c r="AC1082" s="23">
        <v>1.9</v>
      </c>
      <c r="AD1082" s="23">
        <v>7.7</v>
      </c>
      <c r="AE1082" s="23">
        <v>10.6</v>
      </c>
      <c r="AF1082" s="23">
        <v>3.9</v>
      </c>
      <c r="AG1082" s="23">
        <v>21.9</v>
      </c>
      <c r="AH1082" s="23">
        <v>17.7</v>
      </c>
      <c r="AI1082" s="23">
        <v>27.5</v>
      </c>
      <c r="AJ1082" s="23">
        <v>37.9</v>
      </c>
      <c r="AK1082" s="23">
        <v>5.7</v>
      </c>
      <c r="AL1082" s="23">
        <v>80.400000000000006</v>
      </c>
      <c r="AM1082" s="23">
        <v>18.100000000000001</v>
      </c>
      <c r="AN1082" s="23">
        <v>14.2</v>
      </c>
      <c r="AO1082" s="23">
        <v>23.3</v>
      </c>
      <c r="AP1082" s="23">
        <v>2</v>
      </c>
      <c r="AQ1082" s="23">
        <v>1.6</v>
      </c>
      <c r="AR1082" s="23">
        <v>2.7</v>
      </c>
      <c r="AS1082" s="23">
        <v>91.9</v>
      </c>
      <c r="AT1082" s="23">
        <v>88.5</v>
      </c>
      <c r="AU1082" s="23">
        <v>96.3</v>
      </c>
    </row>
    <row r="1083" spans="1:47" ht="15" x14ac:dyDescent="0.35">
      <c r="A1083" s="13" t="s">
        <v>2199</v>
      </c>
      <c r="B1083" s="45" t="s">
        <v>1008</v>
      </c>
      <c r="C1083" s="23">
        <v>8.5</v>
      </c>
      <c r="D1083" s="23">
        <v>7.5</v>
      </c>
      <c r="E1083" s="23">
        <v>11.1</v>
      </c>
      <c r="F1083" s="23">
        <v>48.7</v>
      </c>
      <c r="G1083" s="23">
        <v>43.7</v>
      </c>
      <c r="H1083" s="23">
        <v>60.6</v>
      </c>
      <c r="I1083" s="23">
        <v>1</v>
      </c>
      <c r="J1083" s="23">
        <v>0.9</v>
      </c>
      <c r="K1083" s="23">
        <v>1.2</v>
      </c>
      <c r="L1083" s="23">
        <v>14.4</v>
      </c>
      <c r="M1083" s="23">
        <v>15.4</v>
      </c>
      <c r="N1083" s="23">
        <v>12</v>
      </c>
      <c r="O1083" s="23">
        <v>39.5</v>
      </c>
      <c r="P1083" s="23">
        <v>41.5</v>
      </c>
      <c r="Q1083" s="23">
        <v>34.700000000000003</v>
      </c>
      <c r="R1083" s="23">
        <v>9.6</v>
      </c>
      <c r="S1083" s="23">
        <v>11.3</v>
      </c>
      <c r="T1083" s="23">
        <v>5.6</v>
      </c>
      <c r="U1083" s="23">
        <v>5.0999999999999996</v>
      </c>
      <c r="V1083" s="23">
        <v>2.2999999999999998</v>
      </c>
      <c r="W1083" s="23">
        <v>12</v>
      </c>
      <c r="X1083" s="23">
        <v>2.1</v>
      </c>
      <c r="Y1083" s="23">
        <v>2</v>
      </c>
      <c r="Z1083" s="23">
        <v>2.5</v>
      </c>
      <c r="AA1083" s="23">
        <v>3.7</v>
      </c>
      <c r="AB1083" s="23">
        <v>5.2</v>
      </c>
      <c r="AC1083" s="23">
        <v>0.2</v>
      </c>
      <c r="AD1083" s="23">
        <v>1.4</v>
      </c>
      <c r="AE1083" s="23">
        <v>1</v>
      </c>
      <c r="AF1083" s="23">
        <v>2.5</v>
      </c>
      <c r="AG1083" s="23">
        <v>11.3</v>
      </c>
      <c r="AH1083" s="23">
        <v>10.5</v>
      </c>
      <c r="AI1083" s="23">
        <v>13.2</v>
      </c>
      <c r="AJ1083" s="23">
        <v>2.5</v>
      </c>
      <c r="AK1083" s="23">
        <v>0.7</v>
      </c>
      <c r="AL1083" s="23">
        <v>7</v>
      </c>
      <c r="AM1083" s="23">
        <v>13</v>
      </c>
      <c r="AN1083" s="23">
        <v>13.5</v>
      </c>
      <c r="AO1083" s="23">
        <v>11.8</v>
      </c>
      <c r="AP1083" s="23">
        <v>1.6</v>
      </c>
      <c r="AQ1083" s="23">
        <v>1</v>
      </c>
      <c r="AR1083" s="23">
        <v>3</v>
      </c>
      <c r="AS1083" s="23">
        <v>89.5</v>
      </c>
      <c r="AT1083" s="23">
        <v>88.1</v>
      </c>
      <c r="AU1083" s="23">
        <v>92.9</v>
      </c>
    </row>
    <row r="1084" spans="1:47" ht="15" x14ac:dyDescent="0.35">
      <c r="A1084" s="13" t="s">
        <v>2200</v>
      </c>
      <c r="B1084" s="45" t="s">
        <v>93</v>
      </c>
      <c r="C1084" s="23">
        <v>10</v>
      </c>
      <c r="D1084" s="23">
        <v>7.9</v>
      </c>
      <c r="E1084" s="23">
        <v>13.5</v>
      </c>
      <c r="F1084" s="23">
        <v>52.2</v>
      </c>
      <c r="G1084" s="23">
        <v>41.7</v>
      </c>
      <c r="H1084" s="23">
        <v>70.099999999999994</v>
      </c>
      <c r="I1084" s="23">
        <v>0.8</v>
      </c>
      <c r="J1084" s="23">
        <v>0.5</v>
      </c>
      <c r="K1084" s="23">
        <v>1.3</v>
      </c>
      <c r="L1084" s="23">
        <v>9.4</v>
      </c>
      <c r="M1084" s="23">
        <v>14.8</v>
      </c>
      <c r="N1084" s="23">
        <v>0.3</v>
      </c>
      <c r="O1084" s="23">
        <v>40.4</v>
      </c>
      <c r="P1084" s="23">
        <v>47</v>
      </c>
      <c r="Q1084" s="23">
        <v>29.4</v>
      </c>
      <c r="R1084" s="23">
        <v>10.1</v>
      </c>
      <c r="S1084" s="23">
        <v>12.3</v>
      </c>
      <c r="T1084" s="23">
        <v>6.5</v>
      </c>
      <c r="U1084" s="23">
        <v>8.9</v>
      </c>
      <c r="V1084" s="23">
        <v>0.9</v>
      </c>
      <c r="W1084" s="23">
        <v>22.4</v>
      </c>
      <c r="X1084" s="23">
        <v>1.9</v>
      </c>
      <c r="Y1084" s="23">
        <v>1.5</v>
      </c>
      <c r="Z1084" s="23">
        <v>2.5</v>
      </c>
      <c r="AA1084" s="23">
        <v>0.6</v>
      </c>
      <c r="AB1084" s="23">
        <v>1</v>
      </c>
      <c r="AC1084" s="23">
        <v>0</v>
      </c>
      <c r="AD1084" s="23">
        <v>1.7</v>
      </c>
      <c r="AE1084" s="23">
        <v>1.4</v>
      </c>
      <c r="AF1084" s="23">
        <v>2.2000000000000002</v>
      </c>
      <c r="AG1084" s="23">
        <v>13.4</v>
      </c>
      <c r="AH1084" s="23">
        <v>12.1</v>
      </c>
      <c r="AI1084" s="23">
        <v>15.5</v>
      </c>
      <c r="AJ1084" s="23">
        <v>6.8</v>
      </c>
      <c r="AK1084" s="23">
        <v>0.5</v>
      </c>
      <c r="AL1084" s="23">
        <v>17.3</v>
      </c>
      <c r="AM1084" s="23">
        <v>8.6999999999999993</v>
      </c>
      <c r="AN1084" s="23">
        <v>9.4</v>
      </c>
      <c r="AO1084" s="23">
        <v>7.5</v>
      </c>
      <c r="AP1084" s="23">
        <v>1.4</v>
      </c>
      <c r="AQ1084" s="23">
        <v>0.7</v>
      </c>
      <c r="AR1084" s="23">
        <v>2.7</v>
      </c>
      <c r="AS1084" s="23">
        <v>89.3</v>
      </c>
      <c r="AT1084" s="23">
        <v>87.1</v>
      </c>
      <c r="AU1084" s="23">
        <v>92.9</v>
      </c>
    </row>
    <row r="1085" spans="1:47" ht="15" x14ac:dyDescent="0.35">
      <c r="A1085" s="13" t="s">
        <v>2201</v>
      </c>
      <c r="B1085" s="45" t="s">
        <v>863</v>
      </c>
      <c r="C1085" s="23">
        <v>12.1</v>
      </c>
      <c r="D1085" s="23">
        <v>8.3000000000000007</v>
      </c>
      <c r="E1085" s="23">
        <v>14</v>
      </c>
      <c r="F1085" s="23">
        <v>65.099999999999994</v>
      </c>
      <c r="G1085" s="23">
        <v>52.1</v>
      </c>
      <c r="H1085" s="23">
        <v>71.7</v>
      </c>
      <c r="I1085" s="23">
        <v>1.7</v>
      </c>
      <c r="J1085" s="23">
        <v>1.7</v>
      </c>
      <c r="K1085" s="23">
        <v>1.7</v>
      </c>
      <c r="L1085" s="23">
        <v>9.1999999999999993</v>
      </c>
      <c r="M1085" s="23">
        <v>8.8000000000000007</v>
      </c>
      <c r="N1085" s="23">
        <v>9.4</v>
      </c>
      <c r="O1085" s="23">
        <v>41</v>
      </c>
      <c r="P1085" s="23">
        <v>36.700000000000003</v>
      </c>
      <c r="Q1085" s="23">
        <v>43.2</v>
      </c>
      <c r="R1085" s="23">
        <v>9.3000000000000007</v>
      </c>
      <c r="S1085" s="23">
        <v>15.3</v>
      </c>
      <c r="T1085" s="23">
        <v>6.2</v>
      </c>
      <c r="U1085" s="23">
        <v>30</v>
      </c>
      <c r="V1085" s="23">
        <v>18.3</v>
      </c>
      <c r="W1085" s="23">
        <v>35.9</v>
      </c>
      <c r="X1085" s="23">
        <v>5.0999999999999996</v>
      </c>
      <c r="Y1085" s="23">
        <v>3.3</v>
      </c>
      <c r="Z1085" s="23">
        <v>6</v>
      </c>
      <c r="AA1085" s="23">
        <v>8.6</v>
      </c>
      <c r="AB1085" s="23">
        <v>23.3</v>
      </c>
      <c r="AC1085" s="23">
        <v>1.1000000000000001</v>
      </c>
      <c r="AD1085" s="23">
        <v>3.2</v>
      </c>
      <c r="AE1085" s="23">
        <v>1.3</v>
      </c>
      <c r="AF1085" s="23">
        <v>4.2</v>
      </c>
      <c r="AG1085" s="23">
        <v>16.100000000000001</v>
      </c>
      <c r="AH1085" s="23">
        <v>13.3</v>
      </c>
      <c r="AI1085" s="23">
        <v>17.5</v>
      </c>
      <c r="AJ1085" s="23">
        <v>80.8</v>
      </c>
      <c r="AK1085" s="23">
        <v>96.4</v>
      </c>
      <c r="AL1085" s="23">
        <v>72.8</v>
      </c>
      <c r="AM1085" s="23">
        <v>10.7</v>
      </c>
      <c r="AN1085" s="23">
        <v>10</v>
      </c>
      <c r="AO1085" s="23">
        <v>11.1</v>
      </c>
      <c r="AP1085" s="23">
        <v>3.7</v>
      </c>
      <c r="AQ1085" s="23">
        <v>2.2000000000000002</v>
      </c>
      <c r="AR1085" s="23">
        <v>4.5</v>
      </c>
      <c r="AS1085" s="23">
        <v>92.8</v>
      </c>
      <c r="AT1085" s="23">
        <v>88.3</v>
      </c>
      <c r="AU1085" s="23">
        <v>95</v>
      </c>
    </row>
    <row r="1086" spans="1:47" ht="15" x14ac:dyDescent="0.35">
      <c r="A1086" s="13" t="s">
        <v>2202</v>
      </c>
      <c r="B1086" s="45" t="s">
        <v>772</v>
      </c>
      <c r="C1086" s="23">
        <v>11.8</v>
      </c>
      <c r="D1086" s="23">
        <v>7</v>
      </c>
      <c r="E1086" s="23">
        <v>17.3</v>
      </c>
      <c r="F1086" s="23">
        <v>58.8</v>
      </c>
      <c r="G1086" s="23">
        <v>47.4</v>
      </c>
      <c r="H1086" s="23">
        <v>71.7</v>
      </c>
      <c r="I1086" s="23">
        <v>1.5</v>
      </c>
      <c r="J1086" s="23">
        <v>1</v>
      </c>
      <c r="K1086" s="23">
        <v>2</v>
      </c>
      <c r="L1086" s="23">
        <v>9.9</v>
      </c>
      <c r="M1086" s="23">
        <v>7.5</v>
      </c>
      <c r="N1086" s="23">
        <v>12.7</v>
      </c>
      <c r="O1086" s="23">
        <v>53.3</v>
      </c>
      <c r="P1086" s="23">
        <v>59.5</v>
      </c>
      <c r="Q1086" s="23">
        <v>46.2</v>
      </c>
      <c r="R1086" s="23">
        <v>17.899999999999999</v>
      </c>
      <c r="S1086" s="23">
        <v>23.7</v>
      </c>
      <c r="T1086" s="23">
        <v>11.4</v>
      </c>
      <c r="U1086" s="23">
        <v>10.6</v>
      </c>
      <c r="V1086" s="23">
        <v>5.4</v>
      </c>
      <c r="W1086" s="23">
        <v>16.399999999999999</v>
      </c>
      <c r="X1086" s="23">
        <v>3.5</v>
      </c>
      <c r="Y1086" s="23">
        <v>2</v>
      </c>
      <c r="Z1086" s="23">
        <v>5.2</v>
      </c>
      <c r="AA1086" s="23">
        <v>2.9</v>
      </c>
      <c r="AB1086" s="23">
        <v>5.4</v>
      </c>
      <c r="AC1086" s="23">
        <v>0.2</v>
      </c>
      <c r="AD1086" s="23">
        <v>11.1</v>
      </c>
      <c r="AE1086" s="23">
        <v>3.1</v>
      </c>
      <c r="AF1086" s="23">
        <v>20.100000000000001</v>
      </c>
      <c r="AG1086" s="23">
        <v>14.4</v>
      </c>
      <c r="AH1086" s="23">
        <v>12.1</v>
      </c>
      <c r="AI1086" s="23">
        <v>17</v>
      </c>
      <c r="AJ1086" s="23">
        <v>5</v>
      </c>
      <c r="AK1086" s="23">
        <v>2</v>
      </c>
      <c r="AL1086" s="23">
        <v>8.5</v>
      </c>
      <c r="AM1086" s="23">
        <v>10.199999999999999</v>
      </c>
      <c r="AN1086" s="23">
        <v>9.5</v>
      </c>
      <c r="AO1086" s="23">
        <v>11</v>
      </c>
      <c r="AP1086" s="23">
        <v>2.2000000000000002</v>
      </c>
      <c r="AQ1086" s="23">
        <v>0.9</v>
      </c>
      <c r="AR1086" s="23">
        <v>3.8</v>
      </c>
      <c r="AS1086" s="23">
        <v>90.9</v>
      </c>
      <c r="AT1086" s="23">
        <v>89</v>
      </c>
      <c r="AU1086" s="23">
        <v>93</v>
      </c>
    </row>
    <row r="1087" spans="1:47" ht="15" x14ac:dyDescent="0.35">
      <c r="A1087" s="13" t="s">
        <v>2203</v>
      </c>
      <c r="B1087" s="45" t="s">
        <v>1009</v>
      </c>
      <c r="C1087" s="23">
        <v>8.9</v>
      </c>
      <c r="D1087" s="23">
        <v>6.2</v>
      </c>
      <c r="E1087" s="23">
        <v>11.5</v>
      </c>
      <c r="F1087" s="23">
        <v>59.7</v>
      </c>
      <c r="G1087" s="23">
        <v>49.4</v>
      </c>
      <c r="H1087" s="23">
        <v>69.599999999999994</v>
      </c>
      <c r="I1087" s="23">
        <v>1.6</v>
      </c>
      <c r="J1087" s="23">
        <v>1.6</v>
      </c>
      <c r="K1087" s="23">
        <v>1.6</v>
      </c>
      <c r="L1087" s="23">
        <v>9.8000000000000007</v>
      </c>
      <c r="M1087" s="23">
        <v>10.1</v>
      </c>
      <c r="N1087" s="23">
        <v>9.5</v>
      </c>
      <c r="O1087" s="23">
        <v>37.6</v>
      </c>
      <c r="P1087" s="23">
        <v>36</v>
      </c>
      <c r="Q1087" s="23">
        <v>39</v>
      </c>
      <c r="R1087" s="23">
        <v>9.9</v>
      </c>
      <c r="S1087" s="23">
        <v>14.4</v>
      </c>
      <c r="T1087" s="23">
        <v>5.5</v>
      </c>
      <c r="U1087" s="23">
        <v>21.9</v>
      </c>
      <c r="V1087" s="23">
        <v>19.100000000000001</v>
      </c>
      <c r="W1087" s="23">
        <v>24.5</v>
      </c>
      <c r="X1087" s="23">
        <v>4</v>
      </c>
      <c r="Y1087" s="23">
        <v>3.2</v>
      </c>
      <c r="Z1087" s="23">
        <v>4.7</v>
      </c>
      <c r="AA1087" s="23">
        <v>13.3</v>
      </c>
      <c r="AB1087" s="23">
        <v>26</v>
      </c>
      <c r="AC1087" s="23">
        <v>1</v>
      </c>
      <c r="AD1087" s="23">
        <v>3.9</v>
      </c>
      <c r="AE1087" s="23">
        <v>3.6</v>
      </c>
      <c r="AF1087" s="23">
        <v>4.3</v>
      </c>
      <c r="AG1087" s="23">
        <v>14.1</v>
      </c>
      <c r="AH1087" s="23">
        <v>16.3</v>
      </c>
      <c r="AI1087" s="23">
        <v>11.9</v>
      </c>
      <c r="AJ1087" s="23">
        <v>71.5</v>
      </c>
      <c r="AK1087" s="23">
        <v>63.1</v>
      </c>
      <c r="AL1087" s="23">
        <v>79.7</v>
      </c>
      <c r="AM1087" s="23">
        <v>9.8000000000000007</v>
      </c>
      <c r="AN1087" s="23">
        <v>10.8</v>
      </c>
      <c r="AO1087" s="23">
        <v>8.9</v>
      </c>
      <c r="AP1087" s="23">
        <v>2.2000000000000002</v>
      </c>
      <c r="AQ1087" s="23">
        <v>1.5</v>
      </c>
      <c r="AR1087" s="23">
        <v>2.9</v>
      </c>
      <c r="AS1087" s="23">
        <v>90.5</v>
      </c>
      <c r="AT1087" s="23">
        <v>88.7</v>
      </c>
      <c r="AU1087" s="23">
        <v>92.2</v>
      </c>
    </row>
    <row r="1088" spans="1:47" ht="15" x14ac:dyDescent="0.35">
      <c r="A1088" s="13" t="s">
        <v>2204</v>
      </c>
      <c r="B1088" s="45" t="s">
        <v>1010</v>
      </c>
      <c r="C1088" s="23">
        <v>9.3000000000000007</v>
      </c>
      <c r="D1088" s="23">
        <v>6.8</v>
      </c>
      <c r="E1088" s="23">
        <v>12.8</v>
      </c>
      <c r="F1088" s="23">
        <v>57.4</v>
      </c>
      <c r="G1088" s="23">
        <v>48.1</v>
      </c>
      <c r="H1088" s="23">
        <v>70.8</v>
      </c>
      <c r="I1088" s="23">
        <v>1.9</v>
      </c>
      <c r="J1088" s="23">
        <v>1.5</v>
      </c>
      <c r="K1088" s="23">
        <v>2.4</v>
      </c>
      <c r="L1088" s="23">
        <v>13.7</v>
      </c>
      <c r="M1088" s="23">
        <v>17.2</v>
      </c>
      <c r="N1088" s="23">
        <v>8.8000000000000007</v>
      </c>
      <c r="O1088" s="23">
        <v>39.700000000000003</v>
      </c>
      <c r="P1088" s="23">
        <v>37.6</v>
      </c>
      <c r="Q1088" s="23">
        <v>42.6</v>
      </c>
      <c r="R1088" s="23">
        <v>12</v>
      </c>
      <c r="S1088" s="23">
        <v>15.4</v>
      </c>
      <c r="T1088" s="23">
        <v>7.1</v>
      </c>
      <c r="U1088" s="23">
        <v>6.9</v>
      </c>
      <c r="V1088" s="23">
        <v>4</v>
      </c>
      <c r="W1088" s="23">
        <v>11</v>
      </c>
      <c r="X1088" s="23">
        <v>4.5</v>
      </c>
      <c r="Y1088" s="23">
        <v>3</v>
      </c>
      <c r="Z1088" s="23">
        <v>6.7</v>
      </c>
      <c r="AA1088" s="23">
        <v>8.5</v>
      </c>
      <c r="AB1088" s="23">
        <v>13.8</v>
      </c>
      <c r="AC1088" s="23">
        <v>0.9</v>
      </c>
      <c r="AD1088" s="23">
        <v>1.2</v>
      </c>
      <c r="AE1088" s="23">
        <v>1.2</v>
      </c>
      <c r="AF1088" s="23">
        <v>1.2</v>
      </c>
      <c r="AG1088" s="23">
        <v>19.7</v>
      </c>
      <c r="AH1088" s="23">
        <v>19.100000000000001</v>
      </c>
      <c r="AI1088" s="23">
        <v>20.6</v>
      </c>
      <c r="AJ1088" s="23">
        <v>21.4</v>
      </c>
      <c r="AK1088" s="23">
        <v>1</v>
      </c>
      <c r="AL1088" s="23">
        <v>50.4</v>
      </c>
      <c r="AM1088" s="23">
        <v>15.2</v>
      </c>
      <c r="AN1088" s="23">
        <v>15.3</v>
      </c>
      <c r="AO1088" s="23">
        <v>15</v>
      </c>
      <c r="AP1088" s="23">
        <v>1.9</v>
      </c>
      <c r="AQ1088" s="23">
        <v>1.1000000000000001</v>
      </c>
      <c r="AR1088" s="23">
        <v>2.9</v>
      </c>
      <c r="AS1088" s="23">
        <v>85.5</v>
      </c>
      <c r="AT1088" s="23">
        <v>82.4</v>
      </c>
      <c r="AU1088" s="23">
        <v>89.8</v>
      </c>
    </row>
    <row r="1089" spans="1:47" ht="15" x14ac:dyDescent="0.35">
      <c r="A1089" s="13" t="s">
        <v>2205</v>
      </c>
      <c r="B1089" s="45" t="s">
        <v>858</v>
      </c>
      <c r="C1089" s="23">
        <v>2.7</v>
      </c>
      <c r="D1089" s="23">
        <v>2.7</v>
      </c>
      <c r="E1089" s="23">
        <v>2.6</v>
      </c>
      <c r="F1089" s="23">
        <v>28.3</v>
      </c>
      <c r="G1089" s="23">
        <v>28.7</v>
      </c>
      <c r="H1089" s="23">
        <v>27.5</v>
      </c>
      <c r="I1089" s="23">
        <v>2.7</v>
      </c>
      <c r="J1089" s="23">
        <v>2.4</v>
      </c>
      <c r="K1089" s="23">
        <v>3.2</v>
      </c>
      <c r="L1089" s="23">
        <v>2</v>
      </c>
      <c r="M1089" s="23">
        <v>1.3</v>
      </c>
      <c r="N1089" s="23">
        <v>3.5</v>
      </c>
      <c r="O1089" s="23">
        <v>15.8</v>
      </c>
      <c r="P1089" s="23">
        <v>14.1</v>
      </c>
      <c r="Q1089" s="23">
        <v>19.600000000000001</v>
      </c>
      <c r="R1089" s="23">
        <v>12.4</v>
      </c>
      <c r="S1089" s="23">
        <v>15.5</v>
      </c>
      <c r="T1089" s="23">
        <v>5.2</v>
      </c>
      <c r="U1089" s="23">
        <v>53.9</v>
      </c>
      <c r="V1089" s="23">
        <v>76.599999999999994</v>
      </c>
      <c r="W1089" s="23">
        <v>2.7</v>
      </c>
      <c r="X1089" s="23">
        <v>2.9</v>
      </c>
      <c r="Y1089" s="23">
        <v>3</v>
      </c>
      <c r="Z1089" s="23">
        <v>2.8</v>
      </c>
      <c r="AA1089" s="23">
        <v>5</v>
      </c>
      <c r="AB1089" s="23">
        <v>7.2</v>
      </c>
      <c r="AC1089" s="23">
        <v>0.1</v>
      </c>
      <c r="AD1089" s="23">
        <v>1.3</v>
      </c>
      <c r="AE1089" s="23">
        <v>1.3</v>
      </c>
      <c r="AF1089" s="23">
        <v>1.3</v>
      </c>
      <c r="AG1089" s="23">
        <v>9.4</v>
      </c>
      <c r="AH1089" s="23">
        <v>9.8000000000000007</v>
      </c>
      <c r="AI1089" s="23">
        <v>8.5</v>
      </c>
      <c r="AJ1089" s="23">
        <v>74.099999999999994</v>
      </c>
      <c r="AK1089" s="23">
        <v>73.099999999999994</v>
      </c>
      <c r="AL1089" s="23">
        <v>76.400000000000006</v>
      </c>
      <c r="AM1089" s="23">
        <v>21.2</v>
      </c>
      <c r="AN1089" s="23">
        <v>20.9</v>
      </c>
      <c r="AO1089" s="23">
        <v>21.8</v>
      </c>
      <c r="AP1089" s="23">
        <v>0.7</v>
      </c>
      <c r="AQ1089" s="23">
        <v>0.7</v>
      </c>
      <c r="AR1089" s="23">
        <v>0.7</v>
      </c>
      <c r="AS1089" s="23">
        <v>71.5</v>
      </c>
      <c r="AT1089" s="23">
        <v>70.7</v>
      </c>
      <c r="AU1089" s="23">
        <v>73.5</v>
      </c>
    </row>
    <row r="1090" spans="1:47" ht="15" x14ac:dyDescent="0.35">
      <c r="A1090" s="13" t="s">
        <v>2206</v>
      </c>
      <c r="B1090" s="45" t="s">
        <v>726</v>
      </c>
      <c r="C1090" s="23">
        <v>2.7</v>
      </c>
      <c r="D1090" s="23">
        <v>3</v>
      </c>
      <c r="E1090" s="23">
        <v>2.4</v>
      </c>
      <c r="F1090" s="23">
        <v>26.5</v>
      </c>
      <c r="G1090" s="23">
        <v>22.5</v>
      </c>
      <c r="H1090" s="23">
        <v>29.8</v>
      </c>
      <c r="I1090" s="23">
        <v>2.2999999999999998</v>
      </c>
      <c r="J1090" s="23">
        <v>2.1</v>
      </c>
      <c r="K1090" s="23">
        <v>2.5</v>
      </c>
      <c r="L1090" s="23">
        <v>2.7</v>
      </c>
      <c r="M1090" s="23">
        <v>2.8</v>
      </c>
      <c r="N1090" s="23">
        <v>2.6</v>
      </c>
      <c r="O1090" s="23">
        <v>16</v>
      </c>
      <c r="P1090" s="23">
        <v>17.899999999999999</v>
      </c>
      <c r="Q1090" s="23">
        <v>14.4</v>
      </c>
      <c r="R1090" s="23">
        <v>4.2</v>
      </c>
      <c r="S1090" s="23">
        <v>6.6</v>
      </c>
      <c r="T1090" s="23">
        <v>2.2999999999999998</v>
      </c>
      <c r="U1090" s="23">
        <v>44.5</v>
      </c>
      <c r="V1090" s="23">
        <v>94.5</v>
      </c>
      <c r="W1090" s="23">
        <v>3.4</v>
      </c>
      <c r="X1090" s="23">
        <v>2.8</v>
      </c>
      <c r="Y1090" s="23">
        <v>1.8</v>
      </c>
      <c r="Z1090" s="23">
        <v>3.6</v>
      </c>
      <c r="AA1090" s="23">
        <v>17.3</v>
      </c>
      <c r="AB1090" s="23">
        <v>37.799999999999997</v>
      </c>
      <c r="AC1090" s="23">
        <v>0.4</v>
      </c>
      <c r="AD1090" s="23">
        <v>0.6</v>
      </c>
      <c r="AE1090" s="23">
        <v>1.1000000000000001</v>
      </c>
      <c r="AF1090" s="23">
        <v>0.2</v>
      </c>
      <c r="AG1090" s="23">
        <v>8</v>
      </c>
      <c r="AH1090" s="23">
        <v>6.5</v>
      </c>
      <c r="AI1090" s="23">
        <v>9.3000000000000007</v>
      </c>
      <c r="AJ1090" s="23">
        <v>56.7</v>
      </c>
      <c r="AK1090" s="23">
        <v>10.3</v>
      </c>
      <c r="AL1090" s="23">
        <v>94.9</v>
      </c>
      <c r="AM1090" s="23">
        <v>23.5</v>
      </c>
      <c r="AN1090" s="23">
        <v>23.2</v>
      </c>
      <c r="AO1090" s="23">
        <v>23.7</v>
      </c>
      <c r="AP1090" s="23">
        <v>0.9</v>
      </c>
      <c r="AQ1090" s="23">
        <v>0.5</v>
      </c>
      <c r="AR1090" s="23">
        <v>1.2</v>
      </c>
      <c r="AS1090" s="23">
        <v>64.8</v>
      </c>
      <c r="AT1090" s="23">
        <v>64.3</v>
      </c>
      <c r="AU1090" s="23">
        <v>65.2</v>
      </c>
    </row>
    <row r="1091" spans="1:47" s="17" customFormat="1" ht="15" x14ac:dyDescent="0.35">
      <c r="A1091" s="6" t="s">
        <v>2207</v>
      </c>
      <c r="B1091" s="5" t="s">
        <v>1011</v>
      </c>
      <c r="C1091" s="23">
        <v>9</v>
      </c>
      <c r="D1091" s="23">
        <v>6.7</v>
      </c>
      <c r="E1091" s="23">
        <v>18.100000000000001</v>
      </c>
      <c r="F1091" s="23">
        <v>45.1</v>
      </c>
      <c r="G1091" s="23">
        <v>38.4</v>
      </c>
      <c r="H1091" s="23">
        <v>71.2</v>
      </c>
      <c r="I1091" s="23">
        <v>4</v>
      </c>
      <c r="J1091" s="23">
        <v>3.4</v>
      </c>
      <c r="K1091" s="23">
        <v>6.5</v>
      </c>
      <c r="L1091" s="23">
        <v>5.8</v>
      </c>
      <c r="M1091" s="23">
        <v>5.5</v>
      </c>
      <c r="N1091" s="23">
        <v>6.8</v>
      </c>
      <c r="O1091" s="23">
        <v>39.200000000000003</v>
      </c>
      <c r="P1091" s="23">
        <v>34.1</v>
      </c>
      <c r="Q1091" s="23">
        <v>59</v>
      </c>
      <c r="R1091" s="23">
        <v>24</v>
      </c>
      <c r="S1091" s="23">
        <v>23.1</v>
      </c>
      <c r="T1091" s="23">
        <v>27.7</v>
      </c>
      <c r="U1091" s="23">
        <v>41.7</v>
      </c>
      <c r="V1091" s="23">
        <v>46.1</v>
      </c>
      <c r="W1091" s="23">
        <v>24.7</v>
      </c>
      <c r="X1091" s="23">
        <v>5.8</v>
      </c>
      <c r="Y1091" s="23">
        <v>5.2</v>
      </c>
      <c r="Z1091" s="23">
        <v>8.3000000000000007</v>
      </c>
      <c r="AA1091" s="23">
        <v>24</v>
      </c>
      <c r="AB1091" s="23">
        <v>29.7</v>
      </c>
      <c r="AC1091" s="23">
        <v>1.8</v>
      </c>
      <c r="AD1091" s="23">
        <v>3.5</v>
      </c>
      <c r="AE1091" s="23">
        <v>2.8</v>
      </c>
      <c r="AF1091" s="23">
        <v>6</v>
      </c>
      <c r="AG1091" s="23">
        <v>25.5</v>
      </c>
      <c r="AH1091" s="23">
        <v>22.4</v>
      </c>
      <c r="AI1091" s="23">
        <v>37.4</v>
      </c>
      <c r="AJ1091" s="23">
        <v>47.8</v>
      </c>
      <c r="AK1091" s="23">
        <v>44.1</v>
      </c>
      <c r="AL1091" s="23">
        <v>62.2</v>
      </c>
      <c r="AM1091" s="23">
        <v>26.6</v>
      </c>
      <c r="AN1091" s="23">
        <v>25.5</v>
      </c>
      <c r="AO1091" s="23">
        <v>30.7</v>
      </c>
      <c r="AP1091" s="23">
        <v>1.4</v>
      </c>
      <c r="AQ1091" s="23">
        <v>1.2</v>
      </c>
      <c r="AR1091" s="23">
        <v>1.8</v>
      </c>
      <c r="AS1091" s="23">
        <v>85.3</v>
      </c>
      <c r="AT1091" s="23">
        <v>83.6</v>
      </c>
      <c r="AU1091" s="23">
        <v>91.9</v>
      </c>
    </row>
    <row r="1092" spans="1:47" ht="15" x14ac:dyDescent="0.35">
      <c r="A1092" s="13" t="s">
        <v>2208</v>
      </c>
      <c r="B1092" s="45" t="s">
        <v>1012</v>
      </c>
      <c r="C1092" s="23">
        <v>9.6999999999999993</v>
      </c>
      <c r="D1092" s="44" t="s">
        <v>2247</v>
      </c>
      <c r="E1092" s="23">
        <v>9.6999999999999993</v>
      </c>
      <c r="F1092" s="23">
        <v>68</v>
      </c>
      <c r="G1092" s="44" t="s">
        <v>2247</v>
      </c>
      <c r="H1092" s="23">
        <v>68</v>
      </c>
      <c r="I1092" s="23">
        <v>11.6</v>
      </c>
      <c r="J1092" s="44" t="s">
        <v>2247</v>
      </c>
      <c r="K1092" s="23">
        <v>11.6</v>
      </c>
      <c r="L1092" s="23">
        <v>2.7</v>
      </c>
      <c r="M1092" s="44" t="s">
        <v>2247</v>
      </c>
      <c r="N1092" s="23">
        <v>2.7</v>
      </c>
      <c r="O1092" s="23">
        <v>64.900000000000006</v>
      </c>
      <c r="P1092" s="44" t="s">
        <v>2247</v>
      </c>
      <c r="Q1092" s="23">
        <v>64.900000000000006</v>
      </c>
      <c r="R1092" s="23">
        <v>19.899999999999999</v>
      </c>
      <c r="S1092" s="44" t="s">
        <v>2247</v>
      </c>
      <c r="T1092" s="23">
        <v>19.899999999999999</v>
      </c>
      <c r="U1092" s="23">
        <v>31.2</v>
      </c>
      <c r="V1092" s="44" t="s">
        <v>2247</v>
      </c>
      <c r="W1092" s="23">
        <v>31.2</v>
      </c>
      <c r="X1092" s="23">
        <v>13.8</v>
      </c>
      <c r="Y1092" s="44" t="s">
        <v>2247</v>
      </c>
      <c r="Z1092" s="23">
        <v>13.8</v>
      </c>
      <c r="AA1092" s="23">
        <v>2.4</v>
      </c>
      <c r="AB1092" s="44" t="s">
        <v>2247</v>
      </c>
      <c r="AC1092" s="23">
        <v>2.4</v>
      </c>
      <c r="AD1092" s="23">
        <v>1.9</v>
      </c>
      <c r="AE1092" s="44" t="s">
        <v>2247</v>
      </c>
      <c r="AF1092" s="23">
        <v>1.9</v>
      </c>
      <c r="AG1092" s="23">
        <v>35.4</v>
      </c>
      <c r="AH1092" s="44" t="s">
        <v>2247</v>
      </c>
      <c r="AI1092" s="23">
        <v>35.4</v>
      </c>
      <c r="AJ1092" s="23">
        <v>80.900000000000006</v>
      </c>
      <c r="AK1092" s="44" t="s">
        <v>2247</v>
      </c>
      <c r="AL1092" s="23">
        <v>80.900000000000006</v>
      </c>
      <c r="AM1092" s="23">
        <v>42.4</v>
      </c>
      <c r="AN1092" s="44" t="s">
        <v>2247</v>
      </c>
      <c r="AO1092" s="23">
        <v>42.4</v>
      </c>
      <c r="AP1092" s="23">
        <v>4.8</v>
      </c>
      <c r="AQ1092" s="44" t="s">
        <v>2247</v>
      </c>
      <c r="AR1092" s="23">
        <v>4.8</v>
      </c>
      <c r="AS1092" s="23">
        <v>96.4</v>
      </c>
      <c r="AT1092" s="44" t="s">
        <v>2247</v>
      </c>
      <c r="AU1092" s="23">
        <v>96.4</v>
      </c>
    </row>
    <row r="1093" spans="1:47" ht="15" x14ac:dyDescent="0.35">
      <c r="A1093" s="13" t="s">
        <v>2209</v>
      </c>
      <c r="B1093" s="45" t="s">
        <v>1013</v>
      </c>
      <c r="C1093" s="23">
        <v>6.3</v>
      </c>
      <c r="D1093" s="44" t="s">
        <v>2247</v>
      </c>
      <c r="E1093" s="23">
        <v>6.3</v>
      </c>
      <c r="F1093" s="23">
        <v>73.900000000000006</v>
      </c>
      <c r="G1093" s="44" t="s">
        <v>2247</v>
      </c>
      <c r="H1093" s="23">
        <v>73.900000000000006</v>
      </c>
      <c r="I1093" s="23">
        <v>17.399999999999999</v>
      </c>
      <c r="J1093" s="44" t="s">
        <v>2247</v>
      </c>
      <c r="K1093" s="23">
        <v>17.399999999999999</v>
      </c>
      <c r="L1093" s="23">
        <v>11.2</v>
      </c>
      <c r="M1093" s="44" t="s">
        <v>2247</v>
      </c>
      <c r="N1093" s="23">
        <v>11.2</v>
      </c>
      <c r="O1093" s="23">
        <v>88.2</v>
      </c>
      <c r="P1093" s="44" t="s">
        <v>2247</v>
      </c>
      <c r="Q1093" s="23">
        <v>88.2</v>
      </c>
      <c r="R1093" s="23">
        <v>21</v>
      </c>
      <c r="S1093" s="44" t="s">
        <v>2247</v>
      </c>
      <c r="T1093" s="23">
        <v>21</v>
      </c>
      <c r="U1093" s="23">
        <v>69.599999999999994</v>
      </c>
      <c r="V1093" s="44" t="s">
        <v>2247</v>
      </c>
      <c r="W1093" s="23">
        <v>69.599999999999994</v>
      </c>
      <c r="X1093" s="23">
        <v>12.1</v>
      </c>
      <c r="Y1093" s="44" t="s">
        <v>2247</v>
      </c>
      <c r="Z1093" s="23">
        <v>12.1</v>
      </c>
      <c r="AA1093" s="23">
        <v>11.6</v>
      </c>
      <c r="AB1093" s="44" t="s">
        <v>2247</v>
      </c>
      <c r="AC1093" s="23">
        <v>11.6</v>
      </c>
      <c r="AD1093" s="23">
        <v>8.6999999999999993</v>
      </c>
      <c r="AE1093" s="44" t="s">
        <v>2247</v>
      </c>
      <c r="AF1093" s="23">
        <v>8.6999999999999993</v>
      </c>
      <c r="AG1093" s="23">
        <v>34.6</v>
      </c>
      <c r="AH1093" s="44" t="s">
        <v>2247</v>
      </c>
      <c r="AI1093" s="23">
        <v>34.6</v>
      </c>
      <c r="AJ1093" s="23">
        <v>83.3</v>
      </c>
      <c r="AK1093" s="44" t="s">
        <v>2247</v>
      </c>
      <c r="AL1093" s="23">
        <v>83.3</v>
      </c>
      <c r="AM1093" s="23">
        <v>54</v>
      </c>
      <c r="AN1093" s="44" t="s">
        <v>2247</v>
      </c>
      <c r="AO1093" s="23">
        <v>54</v>
      </c>
      <c r="AP1093" s="23">
        <v>0.2</v>
      </c>
      <c r="AQ1093" s="44" t="s">
        <v>2247</v>
      </c>
      <c r="AR1093" s="23">
        <v>0.2</v>
      </c>
      <c r="AS1093" s="23">
        <v>96.9</v>
      </c>
      <c r="AT1093" s="44" t="s">
        <v>2247</v>
      </c>
      <c r="AU1093" s="23">
        <v>96.9</v>
      </c>
    </row>
    <row r="1094" spans="1:47" ht="15" x14ac:dyDescent="0.35">
      <c r="A1094" s="13" t="s">
        <v>2210</v>
      </c>
      <c r="B1094" s="45" t="s">
        <v>1014</v>
      </c>
      <c r="C1094" s="23">
        <v>28.9</v>
      </c>
      <c r="D1094" s="44" t="s">
        <v>2247</v>
      </c>
      <c r="E1094" s="23">
        <v>28.9</v>
      </c>
      <c r="F1094" s="23">
        <v>78.099999999999994</v>
      </c>
      <c r="G1094" s="44" t="s">
        <v>2247</v>
      </c>
      <c r="H1094" s="23">
        <v>78.099999999999994</v>
      </c>
      <c r="I1094" s="23">
        <v>24</v>
      </c>
      <c r="J1094" s="44" t="s">
        <v>2247</v>
      </c>
      <c r="K1094" s="23">
        <v>24</v>
      </c>
      <c r="L1094" s="23">
        <v>6</v>
      </c>
      <c r="M1094" s="44" t="s">
        <v>2247</v>
      </c>
      <c r="N1094" s="23">
        <v>6</v>
      </c>
      <c r="O1094" s="23">
        <v>84.2</v>
      </c>
      <c r="P1094" s="44" t="s">
        <v>2247</v>
      </c>
      <c r="Q1094" s="23">
        <v>84.2</v>
      </c>
      <c r="R1094" s="23">
        <v>44.6</v>
      </c>
      <c r="S1094" s="44" t="s">
        <v>2247</v>
      </c>
      <c r="T1094" s="23">
        <v>44.6</v>
      </c>
      <c r="U1094" s="23">
        <v>80.099999999999994</v>
      </c>
      <c r="V1094" s="44" t="s">
        <v>2247</v>
      </c>
      <c r="W1094" s="23">
        <v>80.099999999999994</v>
      </c>
      <c r="X1094" s="23">
        <v>20.9</v>
      </c>
      <c r="Y1094" s="44" t="s">
        <v>2247</v>
      </c>
      <c r="Z1094" s="23">
        <v>20.9</v>
      </c>
      <c r="AA1094" s="23">
        <v>14.1</v>
      </c>
      <c r="AB1094" s="44" t="s">
        <v>2247</v>
      </c>
      <c r="AC1094" s="23">
        <v>14.1</v>
      </c>
      <c r="AD1094" s="23">
        <v>18</v>
      </c>
      <c r="AE1094" s="44" t="s">
        <v>2247</v>
      </c>
      <c r="AF1094" s="23">
        <v>18</v>
      </c>
      <c r="AG1094" s="23">
        <v>44.6</v>
      </c>
      <c r="AH1094" s="44" t="s">
        <v>2247</v>
      </c>
      <c r="AI1094" s="23">
        <v>44.6</v>
      </c>
      <c r="AJ1094" s="23">
        <v>95</v>
      </c>
      <c r="AK1094" s="44" t="s">
        <v>2247</v>
      </c>
      <c r="AL1094" s="23">
        <v>95</v>
      </c>
      <c r="AM1094" s="23">
        <v>63.4</v>
      </c>
      <c r="AN1094" s="44" t="s">
        <v>2247</v>
      </c>
      <c r="AO1094" s="23">
        <v>63.4</v>
      </c>
      <c r="AP1094" s="23">
        <v>2.1</v>
      </c>
      <c r="AQ1094" s="44" t="s">
        <v>2247</v>
      </c>
      <c r="AR1094" s="23">
        <v>2.1</v>
      </c>
      <c r="AS1094" s="23">
        <v>94.9</v>
      </c>
      <c r="AT1094" s="44" t="s">
        <v>2247</v>
      </c>
      <c r="AU1094" s="23">
        <v>94.9</v>
      </c>
    </row>
    <row r="1095" spans="1:47" ht="15" x14ac:dyDescent="0.35">
      <c r="A1095" s="13" t="s">
        <v>2211</v>
      </c>
      <c r="B1095" s="45" t="s">
        <v>242</v>
      </c>
      <c r="C1095" s="23">
        <v>52.5</v>
      </c>
      <c r="D1095" s="44" t="s">
        <v>2247</v>
      </c>
      <c r="E1095" s="23">
        <v>52.5</v>
      </c>
      <c r="F1095" s="23">
        <v>92.5</v>
      </c>
      <c r="G1095" s="44" t="s">
        <v>2247</v>
      </c>
      <c r="H1095" s="23">
        <v>92.5</v>
      </c>
      <c r="I1095" s="23">
        <v>27.5</v>
      </c>
      <c r="J1095" s="44" t="s">
        <v>2247</v>
      </c>
      <c r="K1095" s="23">
        <v>27.5</v>
      </c>
      <c r="L1095" s="23">
        <v>12.5</v>
      </c>
      <c r="M1095" s="44" t="s">
        <v>2247</v>
      </c>
      <c r="N1095" s="23">
        <v>12.5</v>
      </c>
      <c r="O1095" s="23">
        <v>95</v>
      </c>
      <c r="P1095" s="44" t="s">
        <v>2247</v>
      </c>
      <c r="Q1095" s="23">
        <v>95</v>
      </c>
      <c r="R1095" s="23">
        <v>32.5</v>
      </c>
      <c r="S1095" s="44" t="s">
        <v>2247</v>
      </c>
      <c r="T1095" s="23">
        <v>32.5</v>
      </c>
      <c r="U1095" s="23">
        <v>82.5</v>
      </c>
      <c r="V1095" s="44" t="s">
        <v>2247</v>
      </c>
      <c r="W1095" s="23">
        <v>82.5</v>
      </c>
      <c r="X1095" s="23">
        <v>37.5</v>
      </c>
      <c r="Y1095" s="44" t="s">
        <v>2247</v>
      </c>
      <c r="Z1095" s="23">
        <v>37.5</v>
      </c>
      <c r="AA1095" s="23">
        <v>55</v>
      </c>
      <c r="AB1095" s="44" t="s">
        <v>2247</v>
      </c>
      <c r="AC1095" s="23">
        <v>55</v>
      </c>
      <c r="AD1095" s="23">
        <v>40</v>
      </c>
      <c r="AE1095" s="44" t="s">
        <v>2247</v>
      </c>
      <c r="AF1095" s="23">
        <v>40</v>
      </c>
      <c r="AG1095" s="23">
        <v>55</v>
      </c>
      <c r="AH1095" s="44" t="s">
        <v>2247</v>
      </c>
      <c r="AI1095" s="23">
        <v>55</v>
      </c>
      <c r="AJ1095" s="23">
        <v>85</v>
      </c>
      <c r="AK1095" s="44" t="s">
        <v>2247</v>
      </c>
      <c r="AL1095" s="23">
        <v>85</v>
      </c>
      <c r="AM1095" s="23">
        <v>50</v>
      </c>
      <c r="AN1095" s="44" t="s">
        <v>2247</v>
      </c>
      <c r="AO1095" s="23">
        <v>50</v>
      </c>
      <c r="AP1095" s="23">
        <v>0</v>
      </c>
      <c r="AQ1095" s="44" t="s">
        <v>2247</v>
      </c>
      <c r="AR1095" s="23">
        <v>0</v>
      </c>
      <c r="AS1095" s="23">
        <v>100</v>
      </c>
      <c r="AT1095" s="44" t="s">
        <v>2247</v>
      </c>
      <c r="AU1095" s="23">
        <v>100</v>
      </c>
    </row>
    <row r="1096" spans="1:47" ht="15" x14ac:dyDescent="0.35">
      <c r="A1096" s="13" t="s">
        <v>2212</v>
      </c>
      <c r="B1096" s="45" t="s">
        <v>1015</v>
      </c>
      <c r="C1096" s="23">
        <v>22.3</v>
      </c>
      <c r="D1096" s="44" t="s">
        <v>2247</v>
      </c>
      <c r="E1096" s="23">
        <v>22.3</v>
      </c>
      <c r="F1096" s="23">
        <v>83.2</v>
      </c>
      <c r="G1096" s="44" t="s">
        <v>2247</v>
      </c>
      <c r="H1096" s="23">
        <v>83.2</v>
      </c>
      <c r="I1096" s="23">
        <v>28.5</v>
      </c>
      <c r="J1096" s="44" t="s">
        <v>2247</v>
      </c>
      <c r="K1096" s="23">
        <v>28.5</v>
      </c>
      <c r="L1096" s="23">
        <v>4.5</v>
      </c>
      <c r="M1096" s="44" t="s">
        <v>2247</v>
      </c>
      <c r="N1096" s="23">
        <v>4.5</v>
      </c>
      <c r="O1096" s="23">
        <v>88.8</v>
      </c>
      <c r="P1096" s="44" t="s">
        <v>2247</v>
      </c>
      <c r="Q1096" s="23">
        <v>88.8</v>
      </c>
      <c r="R1096" s="23">
        <v>58.1</v>
      </c>
      <c r="S1096" s="44" t="s">
        <v>2247</v>
      </c>
      <c r="T1096" s="23">
        <v>58.1</v>
      </c>
      <c r="U1096" s="23">
        <v>86.6</v>
      </c>
      <c r="V1096" s="44" t="s">
        <v>2247</v>
      </c>
      <c r="W1096" s="23">
        <v>86.6</v>
      </c>
      <c r="X1096" s="23">
        <v>13.4</v>
      </c>
      <c r="Y1096" s="44" t="s">
        <v>2247</v>
      </c>
      <c r="Z1096" s="23">
        <v>13.4</v>
      </c>
      <c r="AA1096" s="23">
        <v>22.9</v>
      </c>
      <c r="AB1096" s="44" t="s">
        <v>2247</v>
      </c>
      <c r="AC1096" s="23">
        <v>22.9</v>
      </c>
      <c r="AD1096" s="23">
        <v>19</v>
      </c>
      <c r="AE1096" s="44" t="s">
        <v>2247</v>
      </c>
      <c r="AF1096" s="23">
        <v>19</v>
      </c>
      <c r="AG1096" s="23">
        <v>41.3</v>
      </c>
      <c r="AH1096" s="44" t="s">
        <v>2247</v>
      </c>
      <c r="AI1096" s="23">
        <v>41.3</v>
      </c>
      <c r="AJ1096" s="23">
        <v>95.5</v>
      </c>
      <c r="AK1096" s="44" t="s">
        <v>2247</v>
      </c>
      <c r="AL1096" s="23">
        <v>95.5</v>
      </c>
      <c r="AM1096" s="23">
        <v>68.7</v>
      </c>
      <c r="AN1096" s="44" t="s">
        <v>2247</v>
      </c>
      <c r="AO1096" s="23">
        <v>68.7</v>
      </c>
      <c r="AP1096" s="23">
        <v>1.7</v>
      </c>
      <c r="AQ1096" s="44" t="s">
        <v>2247</v>
      </c>
      <c r="AR1096" s="23">
        <v>1.7</v>
      </c>
      <c r="AS1096" s="23">
        <v>96.6</v>
      </c>
      <c r="AT1096" s="44" t="s">
        <v>2247</v>
      </c>
      <c r="AU1096" s="23">
        <v>96.6</v>
      </c>
    </row>
    <row r="1097" spans="1:47" ht="15" x14ac:dyDescent="0.35">
      <c r="A1097" s="13" t="s">
        <v>2213</v>
      </c>
      <c r="B1097" s="45" t="s">
        <v>1016</v>
      </c>
      <c r="C1097" s="23">
        <v>19.8</v>
      </c>
      <c r="D1097" s="44" t="s">
        <v>2247</v>
      </c>
      <c r="E1097" s="23">
        <v>19.8</v>
      </c>
      <c r="F1097" s="23">
        <v>85</v>
      </c>
      <c r="G1097" s="44" t="s">
        <v>2247</v>
      </c>
      <c r="H1097" s="23">
        <v>85</v>
      </c>
      <c r="I1097" s="23">
        <v>19.8</v>
      </c>
      <c r="J1097" s="44" t="s">
        <v>2247</v>
      </c>
      <c r="K1097" s="23">
        <v>19.8</v>
      </c>
      <c r="L1097" s="23">
        <v>31.7</v>
      </c>
      <c r="M1097" s="44" t="s">
        <v>2247</v>
      </c>
      <c r="N1097" s="23">
        <v>31.7</v>
      </c>
      <c r="O1097" s="23">
        <v>79.599999999999994</v>
      </c>
      <c r="P1097" s="44" t="s">
        <v>2247</v>
      </c>
      <c r="Q1097" s="23">
        <v>79.599999999999994</v>
      </c>
      <c r="R1097" s="23">
        <v>19.8</v>
      </c>
      <c r="S1097" s="44" t="s">
        <v>2247</v>
      </c>
      <c r="T1097" s="23">
        <v>19.8</v>
      </c>
      <c r="U1097" s="23">
        <v>39.5</v>
      </c>
      <c r="V1097" s="44" t="s">
        <v>2247</v>
      </c>
      <c r="W1097" s="23">
        <v>39.5</v>
      </c>
      <c r="X1097" s="23">
        <v>11.4</v>
      </c>
      <c r="Y1097" s="44" t="s">
        <v>2247</v>
      </c>
      <c r="Z1097" s="23">
        <v>11.4</v>
      </c>
      <c r="AA1097" s="23">
        <v>0</v>
      </c>
      <c r="AB1097" s="44" t="s">
        <v>2247</v>
      </c>
      <c r="AC1097" s="23">
        <v>0</v>
      </c>
      <c r="AD1097" s="23">
        <v>4.8</v>
      </c>
      <c r="AE1097" s="44" t="s">
        <v>2247</v>
      </c>
      <c r="AF1097" s="23">
        <v>4.8</v>
      </c>
      <c r="AG1097" s="23">
        <v>44.3</v>
      </c>
      <c r="AH1097" s="44" t="s">
        <v>2247</v>
      </c>
      <c r="AI1097" s="23">
        <v>44.3</v>
      </c>
      <c r="AJ1097" s="23">
        <v>73.7</v>
      </c>
      <c r="AK1097" s="44" t="s">
        <v>2247</v>
      </c>
      <c r="AL1097" s="23">
        <v>73.7</v>
      </c>
      <c r="AM1097" s="23">
        <v>41.3</v>
      </c>
      <c r="AN1097" s="44" t="s">
        <v>2247</v>
      </c>
      <c r="AO1097" s="23">
        <v>41.3</v>
      </c>
      <c r="AP1097" s="23">
        <v>1.8</v>
      </c>
      <c r="AQ1097" s="44" t="s">
        <v>2247</v>
      </c>
      <c r="AR1097" s="23">
        <v>1.8</v>
      </c>
      <c r="AS1097" s="23">
        <v>92.8</v>
      </c>
      <c r="AT1097" s="44" t="s">
        <v>2247</v>
      </c>
      <c r="AU1097" s="23">
        <v>92.8</v>
      </c>
    </row>
    <row r="1098" spans="1:47" ht="15" x14ac:dyDescent="0.35">
      <c r="A1098" s="13" t="s">
        <v>2214</v>
      </c>
      <c r="B1098" s="45" t="s">
        <v>1017</v>
      </c>
      <c r="C1098" s="23">
        <v>15.4</v>
      </c>
      <c r="D1098" s="44" t="s">
        <v>2247</v>
      </c>
      <c r="E1098" s="23">
        <v>15.4</v>
      </c>
      <c r="F1098" s="23">
        <v>80.8</v>
      </c>
      <c r="G1098" s="44" t="s">
        <v>2247</v>
      </c>
      <c r="H1098" s="23">
        <v>80.8</v>
      </c>
      <c r="I1098" s="23">
        <v>14.5</v>
      </c>
      <c r="J1098" s="44" t="s">
        <v>2247</v>
      </c>
      <c r="K1098" s="23">
        <v>14.5</v>
      </c>
      <c r="L1098" s="23">
        <v>17.8</v>
      </c>
      <c r="M1098" s="44" t="s">
        <v>2247</v>
      </c>
      <c r="N1098" s="23">
        <v>17.8</v>
      </c>
      <c r="O1098" s="23">
        <v>74.8</v>
      </c>
      <c r="P1098" s="44" t="s">
        <v>2247</v>
      </c>
      <c r="Q1098" s="23">
        <v>74.8</v>
      </c>
      <c r="R1098" s="23">
        <v>17.8</v>
      </c>
      <c r="S1098" s="44" t="s">
        <v>2247</v>
      </c>
      <c r="T1098" s="23">
        <v>17.8</v>
      </c>
      <c r="U1098" s="23">
        <v>29.4</v>
      </c>
      <c r="V1098" s="44" t="s">
        <v>2247</v>
      </c>
      <c r="W1098" s="23">
        <v>29.4</v>
      </c>
      <c r="X1098" s="23">
        <v>16.8</v>
      </c>
      <c r="Y1098" s="44" t="s">
        <v>2247</v>
      </c>
      <c r="Z1098" s="23">
        <v>16.8</v>
      </c>
      <c r="AA1098" s="23">
        <v>1.4</v>
      </c>
      <c r="AB1098" s="44" t="s">
        <v>2247</v>
      </c>
      <c r="AC1098" s="23">
        <v>1.4</v>
      </c>
      <c r="AD1098" s="23">
        <v>7.9</v>
      </c>
      <c r="AE1098" s="44" t="s">
        <v>2247</v>
      </c>
      <c r="AF1098" s="23">
        <v>7.9</v>
      </c>
      <c r="AG1098" s="23">
        <v>40.200000000000003</v>
      </c>
      <c r="AH1098" s="44" t="s">
        <v>2247</v>
      </c>
      <c r="AI1098" s="23">
        <v>40.200000000000003</v>
      </c>
      <c r="AJ1098" s="23">
        <v>87.4</v>
      </c>
      <c r="AK1098" s="44" t="s">
        <v>2247</v>
      </c>
      <c r="AL1098" s="23">
        <v>87.4</v>
      </c>
      <c r="AM1098" s="23">
        <v>34.6</v>
      </c>
      <c r="AN1098" s="44" t="s">
        <v>2247</v>
      </c>
      <c r="AO1098" s="23">
        <v>34.6</v>
      </c>
      <c r="AP1098" s="23">
        <v>0.9</v>
      </c>
      <c r="AQ1098" s="44" t="s">
        <v>2247</v>
      </c>
      <c r="AR1098" s="23">
        <v>0.9</v>
      </c>
      <c r="AS1098" s="23">
        <v>96.7</v>
      </c>
      <c r="AT1098" s="44" t="s">
        <v>2247</v>
      </c>
      <c r="AU1098" s="23">
        <v>96.7</v>
      </c>
    </row>
    <row r="1099" spans="1:47" s="17" customFormat="1" ht="15" x14ac:dyDescent="0.35">
      <c r="A1099" s="6" t="s">
        <v>2215</v>
      </c>
      <c r="B1099" s="5" t="s">
        <v>1018</v>
      </c>
      <c r="C1099" s="23">
        <v>17.7</v>
      </c>
      <c r="D1099" s="23">
        <v>9.1</v>
      </c>
      <c r="E1099" s="23">
        <v>22.7</v>
      </c>
      <c r="F1099" s="23">
        <v>64.599999999999994</v>
      </c>
      <c r="G1099" s="23">
        <v>45.4</v>
      </c>
      <c r="H1099" s="23">
        <v>76.099999999999994</v>
      </c>
      <c r="I1099" s="23">
        <v>6</v>
      </c>
      <c r="J1099" s="23">
        <v>5.7</v>
      </c>
      <c r="K1099" s="23">
        <v>6.1</v>
      </c>
      <c r="L1099" s="23">
        <v>5.2</v>
      </c>
      <c r="M1099" s="23">
        <v>2.4</v>
      </c>
      <c r="N1099" s="23">
        <v>6.8</v>
      </c>
      <c r="O1099" s="23">
        <v>63.5</v>
      </c>
      <c r="P1099" s="23">
        <v>51.5</v>
      </c>
      <c r="Q1099" s="23">
        <v>70.599999999999994</v>
      </c>
      <c r="R1099" s="23">
        <v>20.7</v>
      </c>
      <c r="S1099" s="23">
        <v>13.8</v>
      </c>
      <c r="T1099" s="23">
        <v>24.8</v>
      </c>
      <c r="U1099" s="23">
        <v>46.8</v>
      </c>
      <c r="V1099" s="23">
        <v>43.6</v>
      </c>
      <c r="W1099" s="23">
        <v>48.8</v>
      </c>
      <c r="X1099" s="23">
        <v>13.4</v>
      </c>
      <c r="Y1099" s="23">
        <v>6.6</v>
      </c>
      <c r="Z1099" s="23">
        <v>17.5</v>
      </c>
      <c r="AA1099" s="23">
        <v>33.6</v>
      </c>
      <c r="AB1099" s="23">
        <v>88.3</v>
      </c>
      <c r="AC1099" s="23">
        <v>1.2</v>
      </c>
      <c r="AD1099" s="23">
        <v>4.3</v>
      </c>
      <c r="AE1099" s="23">
        <v>3.3</v>
      </c>
      <c r="AF1099" s="23">
        <v>5</v>
      </c>
      <c r="AG1099" s="23">
        <v>36.5</v>
      </c>
      <c r="AH1099" s="23">
        <v>23.1</v>
      </c>
      <c r="AI1099" s="23">
        <v>44.5</v>
      </c>
      <c r="AJ1099" s="23">
        <v>61</v>
      </c>
      <c r="AK1099" s="23">
        <v>26.3</v>
      </c>
      <c r="AL1099" s="23">
        <v>81.599999999999994</v>
      </c>
      <c r="AM1099" s="23">
        <v>26.4</v>
      </c>
      <c r="AN1099" s="23">
        <v>28</v>
      </c>
      <c r="AO1099" s="23">
        <v>25.4</v>
      </c>
      <c r="AP1099" s="23">
        <v>5.4</v>
      </c>
      <c r="AQ1099" s="23">
        <v>0.9</v>
      </c>
      <c r="AR1099" s="23">
        <v>8.1</v>
      </c>
      <c r="AS1099" s="23">
        <v>90.8</v>
      </c>
      <c r="AT1099" s="23">
        <v>84.6</v>
      </c>
      <c r="AU1099" s="23">
        <v>94.5</v>
      </c>
    </row>
    <row r="1100" spans="1:47" ht="15" x14ac:dyDescent="0.35">
      <c r="A1100" s="13" t="s">
        <v>2216</v>
      </c>
      <c r="B1100" s="45" t="s">
        <v>768</v>
      </c>
      <c r="C1100" s="23">
        <v>17.600000000000001</v>
      </c>
      <c r="D1100" s="44" t="s">
        <v>2247</v>
      </c>
      <c r="E1100" s="23">
        <v>17.600000000000001</v>
      </c>
      <c r="F1100" s="23">
        <v>80.400000000000006</v>
      </c>
      <c r="G1100" s="44" t="s">
        <v>2247</v>
      </c>
      <c r="H1100" s="23">
        <v>80.400000000000006</v>
      </c>
      <c r="I1100" s="23">
        <v>19.899999999999999</v>
      </c>
      <c r="J1100" s="44" t="s">
        <v>2247</v>
      </c>
      <c r="K1100" s="23">
        <v>19.899999999999999</v>
      </c>
      <c r="L1100" s="23">
        <v>18.899999999999999</v>
      </c>
      <c r="M1100" s="44" t="s">
        <v>2247</v>
      </c>
      <c r="N1100" s="23">
        <v>18.899999999999999</v>
      </c>
      <c r="O1100" s="23">
        <v>77.7</v>
      </c>
      <c r="P1100" s="44" t="s">
        <v>2247</v>
      </c>
      <c r="Q1100" s="23">
        <v>77.7</v>
      </c>
      <c r="R1100" s="23">
        <v>22.3</v>
      </c>
      <c r="S1100" s="44" t="s">
        <v>2247</v>
      </c>
      <c r="T1100" s="23">
        <v>22.3</v>
      </c>
      <c r="U1100" s="23">
        <v>52.8</v>
      </c>
      <c r="V1100" s="44" t="s">
        <v>2247</v>
      </c>
      <c r="W1100" s="23">
        <v>52.8</v>
      </c>
      <c r="X1100" s="23">
        <v>10.3</v>
      </c>
      <c r="Y1100" s="44" t="s">
        <v>2247</v>
      </c>
      <c r="Z1100" s="23">
        <v>10.3</v>
      </c>
      <c r="AA1100" s="23">
        <v>1.3</v>
      </c>
      <c r="AB1100" s="44" t="s">
        <v>2247</v>
      </c>
      <c r="AC1100" s="23">
        <v>1.3</v>
      </c>
      <c r="AD1100" s="23">
        <v>7</v>
      </c>
      <c r="AE1100" s="44" t="s">
        <v>2247</v>
      </c>
      <c r="AF1100" s="23">
        <v>7</v>
      </c>
      <c r="AG1100" s="23">
        <v>40.5</v>
      </c>
      <c r="AH1100" s="44" t="s">
        <v>2247</v>
      </c>
      <c r="AI1100" s="23">
        <v>40.5</v>
      </c>
      <c r="AJ1100" s="23">
        <v>80.400000000000006</v>
      </c>
      <c r="AK1100" s="44" t="s">
        <v>2247</v>
      </c>
      <c r="AL1100" s="23">
        <v>80.400000000000006</v>
      </c>
      <c r="AM1100" s="23">
        <v>61.1</v>
      </c>
      <c r="AN1100" s="44" t="s">
        <v>2247</v>
      </c>
      <c r="AO1100" s="23">
        <v>61.1</v>
      </c>
      <c r="AP1100" s="23">
        <v>1.7</v>
      </c>
      <c r="AQ1100" s="44" t="s">
        <v>2247</v>
      </c>
      <c r="AR1100" s="23">
        <v>1.7</v>
      </c>
      <c r="AS1100" s="23">
        <v>96.7</v>
      </c>
      <c r="AT1100" s="44" t="s">
        <v>2247</v>
      </c>
      <c r="AU1100" s="23">
        <v>96.7</v>
      </c>
    </row>
    <row r="1101" spans="1:47" ht="15" x14ac:dyDescent="0.35">
      <c r="A1101" s="13" t="s">
        <v>2217</v>
      </c>
      <c r="B1101" s="45" t="s">
        <v>1019</v>
      </c>
      <c r="C1101" s="23">
        <v>22.2</v>
      </c>
      <c r="D1101" s="44" t="s">
        <v>2247</v>
      </c>
      <c r="E1101" s="23">
        <v>22.2</v>
      </c>
      <c r="F1101" s="23">
        <v>72.2</v>
      </c>
      <c r="G1101" s="44" t="s">
        <v>2247</v>
      </c>
      <c r="H1101" s="23">
        <v>72.2</v>
      </c>
      <c r="I1101" s="23">
        <v>13.4</v>
      </c>
      <c r="J1101" s="44" t="s">
        <v>2247</v>
      </c>
      <c r="K1101" s="23">
        <v>13.4</v>
      </c>
      <c r="L1101" s="23">
        <v>2.7</v>
      </c>
      <c r="M1101" s="44" t="s">
        <v>2247</v>
      </c>
      <c r="N1101" s="23">
        <v>2.7</v>
      </c>
      <c r="O1101" s="23">
        <v>78.900000000000006</v>
      </c>
      <c r="P1101" s="44" t="s">
        <v>2247</v>
      </c>
      <c r="Q1101" s="23">
        <v>78.900000000000006</v>
      </c>
      <c r="R1101" s="23">
        <v>20.6</v>
      </c>
      <c r="S1101" s="44" t="s">
        <v>2247</v>
      </c>
      <c r="T1101" s="23">
        <v>20.6</v>
      </c>
      <c r="U1101" s="23">
        <v>48.9</v>
      </c>
      <c r="V1101" s="44" t="s">
        <v>2247</v>
      </c>
      <c r="W1101" s="23">
        <v>48.9</v>
      </c>
      <c r="X1101" s="23">
        <v>10</v>
      </c>
      <c r="Y1101" s="44" t="s">
        <v>2247</v>
      </c>
      <c r="Z1101" s="23">
        <v>10</v>
      </c>
      <c r="AA1101" s="23">
        <v>0.7</v>
      </c>
      <c r="AB1101" s="44" t="s">
        <v>2247</v>
      </c>
      <c r="AC1101" s="23">
        <v>0.7</v>
      </c>
      <c r="AD1101" s="23">
        <v>12.3</v>
      </c>
      <c r="AE1101" s="44" t="s">
        <v>2247</v>
      </c>
      <c r="AF1101" s="23">
        <v>12.3</v>
      </c>
      <c r="AG1101" s="23">
        <v>40.1</v>
      </c>
      <c r="AH1101" s="44" t="s">
        <v>2247</v>
      </c>
      <c r="AI1101" s="23">
        <v>40.1</v>
      </c>
      <c r="AJ1101" s="23">
        <v>90.8</v>
      </c>
      <c r="AK1101" s="44" t="s">
        <v>2247</v>
      </c>
      <c r="AL1101" s="23">
        <v>90.8</v>
      </c>
      <c r="AM1101" s="23">
        <v>41.1</v>
      </c>
      <c r="AN1101" s="44" t="s">
        <v>2247</v>
      </c>
      <c r="AO1101" s="23">
        <v>41.1</v>
      </c>
      <c r="AP1101" s="23">
        <v>0.6</v>
      </c>
      <c r="AQ1101" s="44" t="s">
        <v>2247</v>
      </c>
      <c r="AR1101" s="23">
        <v>0.6</v>
      </c>
      <c r="AS1101" s="23">
        <v>95.5</v>
      </c>
      <c r="AT1101" s="44" t="s">
        <v>2247</v>
      </c>
      <c r="AU1101" s="23">
        <v>95.5</v>
      </c>
    </row>
    <row r="1102" spans="1:47" ht="15" x14ac:dyDescent="0.35">
      <c r="A1102" s="13" t="s">
        <v>2218</v>
      </c>
      <c r="B1102" s="45" t="s">
        <v>1020</v>
      </c>
      <c r="C1102" s="23">
        <v>15.8</v>
      </c>
      <c r="D1102" s="23">
        <v>12.1</v>
      </c>
      <c r="E1102" s="23">
        <v>25.8</v>
      </c>
      <c r="F1102" s="23">
        <v>63.8</v>
      </c>
      <c r="G1102" s="23">
        <v>55.5</v>
      </c>
      <c r="H1102" s="23">
        <v>86</v>
      </c>
      <c r="I1102" s="23">
        <v>6</v>
      </c>
      <c r="J1102" s="23">
        <v>4.4000000000000004</v>
      </c>
      <c r="K1102" s="23">
        <v>10.3</v>
      </c>
      <c r="L1102" s="23">
        <v>8.8000000000000007</v>
      </c>
      <c r="M1102" s="23">
        <v>8.9</v>
      </c>
      <c r="N1102" s="23">
        <v>8.4</v>
      </c>
      <c r="O1102" s="23">
        <v>52.2</v>
      </c>
      <c r="P1102" s="23">
        <v>45.3</v>
      </c>
      <c r="Q1102" s="23">
        <v>70.400000000000006</v>
      </c>
      <c r="R1102" s="23">
        <v>24.5</v>
      </c>
      <c r="S1102" s="23">
        <v>24.1</v>
      </c>
      <c r="T1102" s="23">
        <v>25.6</v>
      </c>
      <c r="U1102" s="23">
        <v>58.5</v>
      </c>
      <c r="V1102" s="23">
        <v>54.3</v>
      </c>
      <c r="W1102" s="23">
        <v>69.599999999999994</v>
      </c>
      <c r="X1102" s="23">
        <v>8.4</v>
      </c>
      <c r="Y1102" s="23">
        <v>6.9</v>
      </c>
      <c r="Z1102" s="23">
        <v>12.3</v>
      </c>
      <c r="AA1102" s="23">
        <v>31.9</v>
      </c>
      <c r="AB1102" s="23">
        <v>36.299999999999997</v>
      </c>
      <c r="AC1102" s="23">
        <v>20.100000000000001</v>
      </c>
      <c r="AD1102" s="23">
        <v>33</v>
      </c>
      <c r="AE1102" s="23">
        <v>20.399999999999999</v>
      </c>
      <c r="AF1102" s="23">
        <v>66.8</v>
      </c>
      <c r="AG1102" s="23">
        <v>35.5</v>
      </c>
      <c r="AH1102" s="23">
        <v>31.9</v>
      </c>
      <c r="AI1102" s="23">
        <v>45</v>
      </c>
      <c r="AJ1102" s="23">
        <v>69.900000000000006</v>
      </c>
      <c r="AK1102" s="23">
        <v>66.7</v>
      </c>
      <c r="AL1102" s="23">
        <v>78.2</v>
      </c>
      <c r="AM1102" s="23">
        <v>21.8</v>
      </c>
      <c r="AN1102" s="23">
        <v>19.899999999999999</v>
      </c>
      <c r="AO1102" s="23">
        <v>26.9</v>
      </c>
      <c r="AP1102" s="23">
        <v>1</v>
      </c>
      <c r="AQ1102" s="23">
        <v>0.8</v>
      </c>
      <c r="AR1102" s="23">
        <v>1.4</v>
      </c>
      <c r="AS1102" s="23">
        <v>87.6</v>
      </c>
      <c r="AT1102" s="23">
        <v>84.5</v>
      </c>
      <c r="AU1102" s="23">
        <v>96</v>
      </c>
    </row>
    <row r="1103" spans="1:47" ht="15" x14ac:dyDescent="0.35">
      <c r="A1103" s="13" t="s">
        <v>2219</v>
      </c>
      <c r="B1103" s="45" t="s">
        <v>1021</v>
      </c>
      <c r="C1103" s="23">
        <v>25.5</v>
      </c>
      <c r="D1103" s="44" t="s">
        <v>2247</v>
      </c>
      <c r="E1103" s="23">
        <v>25.5</v>
      </c>
      <c r="F1103" s="23">
        <v>82.9</v>
      </c>
      <c r="G1103" s="44" t="s">
        <v>2247</v>
      </c>
      <c r="H1103" s="23">
        <v>82.9</v>
      </c>
      <c r="I1103" s="23">
        <v>20.9</v>
      </c>
      <c r="J1103" s="44" t="s">
        <v>2247</v>
      </c>
      <c r="K1103" s="23">
        <v>20.9</v>
      </c>
      <c r="L1103" s="23">
        <v>2.8</v>
      </c>
      <c r="M1103" s="44" t="s">
        <v>2247</v>
      </c>
      <c r="N1103" s="23">
        <v>2.8</v>
      </c>
      <c r="O1103" s="23">
        <v>79.8</v>
      </c>
      <c r="P1103" s="44" t="s">
        <v>2247</v>
      </c>
      <c r="Q1103" s="23">
        <v>79.8</v>
      </c>
      <c r="R1103" s="23">
        <v>34.700000000000003</v>
      </c>
      <c r="S1103" s="44" t="s">
        <v>2247</v>
      </c>
      <c r="T1103" s="23">
        <v>34.700000000000003</v>
      </c>
      <c r="U1103" s="23">
        <v>66.900000000000006</v>
      </c>
      <c r="V1103" s="44" t="s">
        <v>2247</v>
      </c>
      <c r="W1103" s="23">
        <v>66.900000000000006</v>
      </c>
      <c r="X1103" s="23">
        <v>10</v>
      </c>
      <c r="Y1103" s="44" t="s">
        <v>2247</v>
      </c>
      <c r="Z1103" s="23">
        <v>10</v>
      </c>
      <c r="AA1103" s="23">
        <v>22.3</v>
      </c>
      <c r="AB1103" s="44" t="s">
        <v>2247</v>
      </c>
      <c r="AC1103" s="23">
        <v>22.3</v>
      </c>
      <c r="AD1103" s="23">
        <v>44.3</v>
      </c>
      <c r="AE1103" s="44" t="s">
        <v>2247</v>
      </c>
      <c r="AF1103" s="23">
        <v>44.3</v>
      </c>
      <c r="AG1103" s="23">
        <v>53.4</v>
      </c>
      <c r="AH1103" s="44" t="s">
        <v>2247</v>
      </c>
      <c r="AI1103" s="23">
        <v>53.4</v>
      </c>
      <c r="AJ1103" s="23">
        <v>75</v>
      </c>
      <c r="AK1103" s="44" t="s">
        <v>2247</v>
      </c>
      <c r="AL1103" s="23">
        <v>75</v>
      </c>
      <c r="AM1103" s="23">
        <v>27.8</v>
      </c>
      <c r="AN1103" s="44" t="s">
        <v>2247</v>
      </c>
      <c r="AO1103" s="23">
        <v>27.8</v>
      </c>
      <c r="AP1103" s="23">
        <v>1.7</v>
      </c>
      <c r="AQ1103" s="44" t="s">
        <v>2247</v>
      </c>
      <c r="AR1103" s="23">
        <v>1.7</v>
      </c>
      <c r="AS1103" s="23">
        <v>93.4</v>
      </c>
      <c r="AT1103" s="44" t="s">
        <v>2247</v>
      </c>
      <c r="AU1103" s="23">
        <v>93.4</v>
      </c>
    </row>
    <row r="1104" spans="1:47" ht="15" x14ac:dyDescent="0.35">
      <c r="A1104" s="13" t="s">
        <v>2220</v>
      </c>
      <c r="B1104" s="1" t="s">
        <v>1039</v>
      </c>
      <c r="C1104" s="23">
        <v>39.6</v>
      </c>
      <c r="D1104" s="44" t="s">
        <v>2247</v>
      </c>
      <c r="E1104" s="23">
        <v>39.6</v>
      </c>
      <c r="F1104" s="23">
        <v>89.6</v>
      </c>
      <c r="G1104" s="44" t="s">
        <v>2247</v>
      </c>
      <c r="H1104" s="23">
        <v>89.6</v>
      </c>
      <c r="I1104" s="23">
        <v>18.7</v>
      </c>
      <c r="J1104" s="44" t="s">
        <v>2247</v>
      </c>
      <c r="K1104" s="23">
        <v>18.7</v>
      </c>
      <c r="L1104" s="23">
        <v>0.7</v>
      </c>
      <c r="M1104" s="44" t="s">
        <v>2247</v>
      </c>
      <c r="N1104" s="23">
        <v>0.7</v>
      </c>
      <c r="O1104" s="23">
        <v>92.5</v>
      </c>
      <c r="P1104" s="44" t="s">
        <v>2247</v>
      </c>
      <c r="Q1104" s="23">
        <v>92.5</v>
      </c>
      <c r="R1104" s="23">
        <v>32.799999999999997</v>
      </c>
      <c r="S1104" s="44" t="s">
        <v>2247</v>
      </c>
      <c r="T1104" s="23">
        <v>32.799999999999997</v>
      </c>
      <c r="U1104" s="23">
        <v>57.5</v>
      </c>
      <c r="V1104" s="44" t="s">
        <v>2247</v>
      </c>
      <c r="W1104" s="23">
        <v>57.5</v>
      </c>
      <c r="X1104" s="23">
        <v>18.7</v>
      </c>
      <c r="Y1104" s="44" t="s">
        <v>2247</v>
      </c>
      <c r="Z1104" s="23">
        <v>18.7</v>
      </c>
      <c r="AA1104" s="23">
        <v>18.7</v>
      </c>
      <c r="AB1104" s="44" t="s">
        <v>2247</v>
      </c>
      <c r="AC1104" s="23">
        <v>18.7</v>
      </c>
      <c r="AD1104" s="23">
        <v>22.4</v>
      </c>
      <c r="AE1104" s="44" t="s">
        <v>2247</v>
      </c>
      <c r="AF1104" s="23">
        <v>22.4</v>
      </c>
      <c r="AG1104" s="23">
        <v>59</v>
      </c>
      <c r="AH1104" s="44" t="s">
        <v>2247</v>
      </c>
      <c r="AI1104" s="23">
        <v>59</v>
      </c>
      <c r="AJ1104" s="23">
        <v>78.400000000000006</v>
      </c>
      <c r="AK1104" s="44" t="s">
        <v>2247</v>
      </c>
      <c r="AL1104" s="23">
        <v>78.400000000000006</v>
      </c>
      <c r="AM1104" s="23">
        <v>30.6</v>
      </c>
      <c r="AN1104" s="44" t="s">
        <v>2247</v>
      </c>
      <c r="AO1104" s="23">
        <v>30.6</v>
      </c>
      <c r="AP1104" s="23">
        <v>0</v>
      </c>
      <c r="AQ1104" s="44" t="s">
        <v>2247</v>
      </c>
      <c r="AR1104" s="23">
        <v>0</v>
      </c>
      <c r="AS1104" s="23">
        <v>98.5</v>
      </c>
      <c r="AT1104" s="44" t="s">
        <v>2247</v>
      </c>
      <c r="AU1104" s="23">
        <v>98.5</v>
      </c>
    </row>
    <row r="1105" spans="1:47" ht="15" x14ac:dyDescent="0.35">
      <c r="A1105" s="13" t="s">
        <v>2221</v>
      </c>
      <c r="B1105" s="45" t="s">
        <v>1022</v>
      </c>
      <c r="C1105" s="23">
        <v>23</v>
      </c>
      <c r="D1105" s="44" t="s">
        <v>2247</v>
      </c>
      <c r="E1105" s="23">
        <v>23</v>
      </c>
      <c r="F1105" s="23">
        <v>86.1</v>
      </c>
      <c r="G1105" s="44" t="s">
        <v>2247</v>
      </c>
      <c r="H1105" s="23">
        <v>86.1</v>
      </c>
      <c r="I1105" s="23">
        <v>19.3</v>
      </c>
      <c r="J1105" s="44" t="s">
        <v>2247</v>
      </c>
      <c r="K1105" s="23">
        <v>19.3</v>
      </c>
      <c r="L1105" s="23">
        <v>3.3</v>
      </c>
      <c r="M1105" s="44" t="s">
        <v>2247</v>
      </c>
      <c r="N1105" s="23">
        <v>3.3</v>
      </c>
      <c r="O1105" s="23">
        <v>67.900000000000006</v>
      </c>
      <c r="P1105" s="44" t="s">
        <v>2247</v>
      </c>
      <c r="Q1105" s="23">
        <v>67.900000000000006</v>
      </c>
      <c r="R1105" s="23">
        <v>26.6</v>
      </c>
      <c r="S1105" s="44" t="s">
        <v>2247</v>
      </c>
      <c r="T1105" s="23">
        <v>26.6</v>
      </c>
      <c r="U1105" s="23">
        <v>84.3</v>
      </c>
      <c r="V1105" s="44" t="s">
        <v>2247</v>
      </c>
      <c r="W1105" s="23">
        <v>84.3</v>
      </c>
      <c r="X1105" s="23">
        <v>16.399999999999999</v>
      </c>
      <c r="Y1105" s="44" t="s">
        <v>2247</v>
      </c>
      <c r="Z1105" s="23">
        <v>16.399999999999999</v>
      </c>
      <c r="AA1105" s="23">
        <v>1.8</v>
      </c>
      <c r="AB1105" s="44" t="s">
        <v>2247</v>
      </c>
      <c r="AC1105" s="23">
        <v>1.8</v>
      </c>
      <c r="AD1105" s="23">
        <v>66.8</v>
      </c>
      <c r="AE1105" s="44" t="s">
        <v>2247</v>
      </c>
      <c r="AF1105" s="23">
        <v>66.8</v>
      </c>
      <c r="AG1105" s="23">
        <v>43.8</v>
      </c>
      <c r="AH1105" s="44" t="s">
        <v>2247</v>
      </c>
      <c r="AI1105" s="23">
        <v>43.8</v>
      </c>
      <c r="AJ1105" s="23">
        <v>93.8</v>
      </c>
      <c r="AK1105" s="44" t="s">
        <v>2247</v>
      </c>
      <c r="AL1105" s="23">
        <v>93.8</v>
      </c>
      <c r="AM1105" s="23">
        <v>47.8</v>
      </c>
      <c r="AN1105" s="44" t="s">
        <v>2247</v>
      </c>
      <c r="AO1105" s="23">
        <v>47.8</v>
      </c>
      <c r="AP1105" s="23">
        <v>2.6</v>
      </c>
      <c r="AQ1105" s="44" t="s">
        <v>2247</v>
      </c>
      <c r="AR1105" s="23">
        <v>2.6</v>
      </c>
      <c r="AS1105" s="23">
        <v>97.8</v>
      </c>
      <c r="AT1105" s="44" t="s">
        <v>2247</v>
      </c>
      <c r="AU1105" s="23">
        <v>97.8</v>
      </c>
    </row>
    <row r="1106" spans="1:47" ht="15" x14ac:dyDescent="0.35">
      <c r="A1106" s="13" t="s">
        <v>2222</v>
      </c>
      <c r="B1106" s="45" t="s">
        <v>141</v>
      </c>
      <c r="C1106" s="23">
        <v>30.7</v>
      </c>
      <c r="D1106" s="44" t="s">
        <v>2247</v>
      </c>
      <c r="E1106" s="23">
        <v>30.7</v>
      </c>
      <c r="F1106" s="23">
        <v>96.2</v>
      </c>
      <c r="G1106" s="44" t="s">
        <v>2247</v>
      </c>
      <c r="H1106" s="23">
        <v>96.2</v>
      </c>
      <c r="I1106" s="23">
        <v>21.1</v>
      </c>
      <c r="J1106" s="44" t="s">
        <v>2247</v>
      </c>
      <c r="K1106" s="23">
        <v>21.1</v>
      </c>
      <c r="L1106" s="23">
        <v>7</v>
      </c>
      <c r="M1106" s="44" t="s">
        <v>2247</v>
      </c>
      <c r="N1106" s="23">
        <v>7</v>
      </c>
      <c r="O1106" s="23">
        <v>85.6</v>
      </c>
      <c r="P1106" s="44" t="s">
        <v>2247</v>
      </c>
      <c r="Q1106" s="23">
        <v>85.6</v>
      </c>
      <c r="R1106" s="23">
        <v>27.5</v>
      </c>
      <c r="S1106" s="44" t="s">
        <v>2247</v>
      </c>
      <c r="T1106" s="23">
        <v>27.5</v>
      </c>
      <c r="U1106" s="23">
        <v>97.1</v>
      </c>
      <c r="V1106" s="44" t="s">
        <v>2247</v>
      </c>
      <c r="W1106" s="23">
        <v>97.1</v>
      </c>
      <c r="X1106" s="23">
        <v>12.5</v>
      </c>
      <c r="Y1106" s="44" t="s">
        <v>2247</v>
      </c>
      <c r="Z1106" s="23">
        <v>12.5</v>
      </c>
      <c r="AA1106" s="23">
        <v>1.9</v>
      </c>
      <c r="AB1106" s="44" t="s">
        <v>2247</v>
      </c>
      <c r="AC1106" s="23">
        <v>1.9</v>
      </c>
      <c r="AD1106" s="23">
        <v>77</v>
      </c>
      <c r="AE1106" s="44" t="s">
        <v>2247</v>
      </c>
      <c r="AF1106" s="23">
        <v>77</v>
      </c>
      <c r="AG1106" s="23">
        <v>43.5</v>
      </c>
      <c r="AH1106" s="44" t="s">
        <v>2247</v>
      </c>
      <c r="AI1106" s="23">
        <v>43.5</v>
      </c>
      <c r="AJ1106" s="23">
        <v>95.8</v>
      </c>
      <c r="AK1106" s="44" t="s">
        <v>2247</v>
      </c>
      <c r="AL1106" s="23">
        <v>95.8</v>
      </c>
      <c r="AM1106" s="23">
        <v>53</v>
      </c>
      <c r="AN1106" s="44" t="s">
        <v>2247</v>
      </c>
      <c r="AO1106" s="23">
        <v>53</v>
      </c>
      <c r="AP1106" s="23">
        <v>0.6</v>
      </c>
      <c r="AQ1106" s="44" t="s">
        <v>2247</v>
      </c>
      <c r="AR1106" s="23">
        <v>0.6</v>
      </c>
      <c r="AS1106" s="23">
        <v>99.4</v>
      </c>
      <c r="AT1106" s="44" t="s">
        <v>2247</v>
      </c>
      <c r="AU1106" s="23">
        <v>99.4</v>
      </c>
    </row>
    <row r="1107" spans="1:47" ht="15" x14ac:dyDescent="0.35">
      <c r="A1107" s="13" t="s">
        <v>2223</v>
      </c>
      <c r="B1107" s="45" t="s">
        <v>1023</v>
      </c>
      <c r="C1107" s="23">
        <v>17.100000000000001</v>
      </c>
      <c r="D1107" s="44" t="s">
        <v>2247</v>
      </c>
      <c r="E1107" s="23">
        <v>17.100000000000001</v>
      </c>
      <c r="F1107" s="23">
        <v>87.8</v>
      </c>
      <c r="G1107" s="44" t="s">
        <v>2247</v>
      </c>
      <c r="H1107" s="23">
        <v>87.8</v>
      </c>
      <c r="I1107" s="23">
        <v>24.4</v>
      </c>
      <c r="J1107" s="44" t="s">
        <v>2247</v>
      </c>
      <c r="K1107" s="23">
        <v>24.4</v>
      </c>
      <c r="L1107" s="23">
        <v>2.4</v>
      </c>
      <c r="M1107" s="44" t="s">
        <v>2247</v>
      </c>
      <c r="N1107" s="23">
        <v>2.4</v>
      </c>
      <c r="O1107" s="23">
        <v>53.7</v>
      </c>
      <c r="P1107" s="44" t="s">
        <v>2247</v>
      </c>
      <c r="Q1107" s="23">
        <v>53.7</v>
      </c>
      <c r="R1107" s="23">
        <v>29.3</v>
      </c>
      <c r="S1107" s="44" t="s">
        <v>2247</v>
      </c>
      <c r="T1107" s="23">
        <v>29.3</v>
      </c>
      <c r="U1107" s="23">
        <v>87.8</v>
      </c>
      <c r="V1107" s="44" t="s">
        <v>2247</v>
      </c>
      <c r="W1107" s="23">
        <v>87.8</v>
      </c>
      <c r="X1107" s="23">
        <v>19.5</v>
      </c>
      <c r="Y1107" s="44" t="s">
        <v>2247</v>
      </c>
      <c r="Z1107" s="23">
        <v>19.5</v>
      </c>
      <c r="AA1107" s="23">
        <v>0</v>
      </c>
      <c r="AB1107" s="44" t="s">
        <v>2247</v>
      </c>
      <c r="AC1107" s="23">
        <v>0</v>
      </c>
      <c r="AD1107" s="23">
        <v>65.900000000000006</v>
      </c>
      <c r="AE1107" s="44" t="s">
        <v>2247</v>
      </c>
      <c r="AF1107" s="23">
        <v>65.900000000000006</v>
      </c>
      <c r="AG1107" s="23">
        <v>39</v>
      </c>
      <c r="AH1107" s="44" t="s">
        <v>2247</v>
      </c>
      <c r="AI1107" s="23">
        <v>39</v>
      </c>
      <c r="AJ1107" s="23">
        <v>80.5</v>
      </c>
      <c r="AK1107" s="44" t="s">
        <v>2247</v>
      </c>
      <c r="AL1107" s="23">
        <v>80.5</v>
      </c>
      <c r="AM1107" s="23">
        <v>48.8</v>
      </c>
      <c r="AN1107" s="44" t="s">
        <v>2247</v>
      </c>
      <c r="AO1107" s="23">
        <v>48.8</v>
      </c>
      <c r="AP1107" s="23">
        <v>4.9000000000000004</v>
      </c>
      <c r="AQ1107" s="44" t="s">
        <v>2247</v>
      </c>
      <c r="AR1107" s="23">
        <v>4.9000000000000004</v>
      </c>
      <c r="AS1107" s="23">
        <v>95.1</v>
      </c>
      <c r="AT1107" s="44" t="s">
        <v>2247</v>
      </c>
      <c r="AU1107" s="23">
        <v>95.1</v>
      </c>
    </row>
    <row r="1108" spans="1:47" ht="15" x14ac:dyDescent="0.35">
      <c r="A1108" s="13" t="s">
        <v>2224</v>
      </c>
      <c r="B1108" s="45" t="s">
        <v>1024</v>
      </c>
      <c r="C1108" s="23">
        <v>35.6</v>
      </c>
      <c r="D1108" s="44" t="s">
        <v>2247</v>
      </c>
      <c r="E1108" s="23">
        <v>35.6</v>
      </c>
      <c r="F1108" s="23">
        <v>90.2</v>
      </c>
      <c r="G1108" s="44" t="s">
        <v>2247</v>
      </c>
      <c r="H1108" s="23">
        <v>90.2</v>
      </c>
      <c r="I1108" s="23">
        <v>10.6</v>
      </c>
      <c r="J1108" s="44" t="s">
        <v>2247</v>
      </c>
      <c r="K1108" s="23">
        <v>10.6</v>
      </c>
      <c r="L1108" s="23">
        <v>4.5</v>
      </c>
      <c r="M1108" s="44" t="s">
        <v>2247</v>
      </c>
      <c r="N1108" s="23">
        <v>4.5</v>
      </c>
      <c r="O1108" s="23">
        <v>58.3</v>
      </c>
      <c r="P1108" s="44" t="s">
        <v>2247</v>
      </c>
      <c r="Q1108" s="23">
        <v>58.3</v>
      </c>
      <c r="R1108" s="23">
        <v>40.200000000000003</v>
      </c>
      <c r="S1108" s="44" t="s">
        <v>2247</v>
      </c>
      <c r="T1108" s="23">
        <v>40.200000000000003</v>
      </c>
      <c r="U1108" s="23">
        <v>63.6</v>
      </c>
      <c r="V1108" s="44" t="s">
        <v>2247</v>
      </c>
      <c r="W1108" s="23">
        <v>63.6</v>
      </c>
      <c r="X1108" s="23">
        <v>23.5</v>
      </c>
      <c r="Y1108" s="44" t="s">
        <v>2247</v>
      </c>
      <c r="Z1108" s="23">
        <v>23.5</v>
      </c>
      <c r="AA1108" s="23">
        <v>10.6</v>
      </c>
      <c r="AB1108" s="44" t="s">
        <v>2247</v>
      </c>
      <c r="AC1108" s="23">
        <v>10.6</v>
      </c>
      <c r="AD1108" s="23">
        <v>53.8</v>
      </c>
      <c r="AE1108" s="44" t="s">
        <v>2247</v>
      </c>
      <c r="AF1108" s="23">
        <v>53.8</v>
      </c>
      <c r="AG1108" s="23">
        <v>53.8</v>
      </c>
      <c r="AH1108" s="44" t="s">
        <v>2247</v>
      </c>
      <c r="AI1108" s="23">
        <v>53.8</v>
      </c>
      <c r="AJ1108" s="23">
        <v>87.9</v>
      </c>
      <c r="AK1108" s="44" t="s">
        <v>2247</v>
      </c>
      <c r="AL1108" s="23">
        <v>87.9</v>
      </c>
      <c r="AM1108" s="23">
        <v>32.6</v>
      </c>
      <c r="AN1108" s="44" t="s">
        <v>2247</v>
      </c>
      <c r="AO1108" s="23">
        <v>32.6</v>
      </c>
      <c r="AP1108" s="23">
        <v>10.6</v>
      </c>
      <c r="AQ1108" s="44" t="s">
        <v>2247</v>
      </c>
      <c r="AR1108" s="23">
        <v>10.6</v>
      </c>
      <c r="AS1108" s="23">
        <v>98.5</v>
      </c>
      <c r="AT1108" s="44" t="s">
        <v>2247</v>
      </c>
      <c r="AU1108" s="23">
        <v>98.5</v>
      </c>
    </row>
    <row r="1109" spans="1:47" ht="15" x14ac:dyDescent="0.35">
      <c r="A1109" s="13" t="s">
        <v>2225</v>
      </c>
      <c r="B1109" s="45" t="s">
        <v>1025</v>
      </c>
      <c r="C1109" s="23">
        <v>28.3</v>
      </c>
      <c r="D1109" s="44" t="s">
        <v>2247</v>
      </c>
      <c r="E1109" s="23">
        <v>28.3</v>
      </c>
      <c r="F1109" s="23">
        <v>96.2</v>
      </c>
      <c r="G1109" s="44" t="s">
        <v>2247</v>
      </c>
      <c r="H1109" s="23">
        <v>96.2</v>
      </c>
      <c r="I1109" s="23">
        <v>34.6</v>
      </c>
      <c r="J1109" s="44" t="s">
        <v>2247</v>
      </c>
      <c r="K1109" s="23">
        <v>34.6</v>
      </c>
      <c r="L1109" s="23">
        <v>16</v>
      </c>
      <c r="M1109" s="44" t="s">
        <v>2247</v>
      </c>
      <c r="N1109" s="23">
        <v>16</v>
      </c>
      <c r="O1109" s="23">
        <v>96.2</v>
      </c>
      <c r="P1109" s="44" t="s">
        <v>2247</v>
      </c>
      <c r="Q1109" s="23">
        <v>96.2</v>
      </c>
      <c r="R1109" s="23">
        <v>32.1</v>
      </c>
      <c r="S1109" s="44" t="s">
        <v>2247</v>
      </c>
      <c r="T1109" s="23">
        <v>32.1</v>
      </c>
      <c r="U1109" s="23">
        <v>94.9</v>
      </c>
      <c r="V1109" s="44" t="s">
        <v>2247</v>
      </c>
      <c r="W1109" s="23">
        <v>94.9</v>
      </c>
      <c r="X1109" s="23">
        <v>34.200000000000003</v>
      </c>
      <c r="Y1109" s="44" t="s">
        <v>2247</v>
      </c>
      <c r="Z1109" s="23">
        <v>34.200000000000003</v>
      </c>
      <c r="AA1109" s="23">
        <v>2.1</v>
      </c>
      <c r="AB1109" s="44" t="s">
        <v>2247</v>
      </c>
      <c r="AC1109" s="23">
        <v>2.1</v>
      </c>
      <c r="AD1109" s="23">
        <v>86.1</v>
      </c>
      <c r="AE1109" s="44" t="s">
        <v>2247</v>
      </c>
      <c r="AF1109" s="23">
        <v>86.1</v>
      </c>
      <c r="AG1109" s="23">
        <v>52.3</v>
      </c>
      <c r="AH1109" s="44" t="s">
        <v>2247</v>
      </c>
      <c r="AI1109" s="23">
        <v>52.3</v>
      </c>
      <c r="AJ1109" s="23">
        <v>89.9</v>
      </c>
      <c r="AK1109" s="44" t="s">
        <v>2247</v>
      </c>
      <c r="AL1109" s="23">
        <v>89.9</v>
      </c>
      <c r="AM1109" s="23">
        <v>56.1</v>
      </c>
      <c r="AN1109" s="44" t="s">
        <v>2247</v>
      </c>
      <c r="AO1109" s="23">
        <v>56.1</v>
      </c>
      <c r="AP1109" s="23">
        <v>0.4</v>
      </c>
      <c r="AQ1109" s="44" t="s">
        <v>2247</v>
      </c>
      <c r="AR1109" s="23">
        <v>0.4</v>
      </c>
      <c r="AS1109" s="23">
        <v>98.3</v>
      </c>
      <c r="AT1109" s="44" t="s">
        <v>2247</v>
      </c>
      <c r="AU1109" s="23">
        <v>98.3</v>
      </c>
    </row>
    <row r="1110" spans="1:47" ht="15" x14ac:dyDescent="0.35">
      <c r="A1110" s="13" t="s">
        <v>2226</v>
      </c>
      <c r="B1110" s="45" t="s">
        <v>1026</v>
      </c>
      <c r="C1110" s="23">
        <v>43.2</v>
      </c>
      <c r="D1110" s="44" t="s">
        <v>2247</v>
      </c>
      <c r="E1110" s="23">
        <v>43.2</v>
      </c>
      <c r="F1110" s="23">
        <v>96.2</v>
      </c>
      <c r="G1110" s="44" t="s">
        <v>2247</v>
      </c>
      <c r="H1110" s="23">
        <v>96.2</v>
      </c>
      <c r="I1110" s="23">
        <v>15.2</v>
      </c>
      <c r="J1110" s="44" t="s">
        <v>2247</v>
      </c>
      <c r="K1110" s="23">
        <v>15.2</v>
      </c>
      <c r="L1110" s="23">
        <v>14.4</v>
      </c>
      <c r="M1110" s="44" t="s">
        <v>2247</v>
      </c>
      <c r="N1110" s="23">
        <v>14.4</v>
      </c>
      <c r="O1110" s="23">
        <v>93.9</v>
      </c>
      <c r="P1110" s="44" t="s">
        <v>2247</v>
      </c>
      <c r="Q1110" s="23">
        <v>93.9</v>
      </c>
      <c r="R1110" s="23">
        <v>46.2</v>
      </c>
      <c r="S1110" s="44" t="s">
        <v>2247</v>
      </c>
      <c r="T1110" s="23">
        <v>46.2</v>
      </c>
      <c r="U1110" s="23">
        <v>80.3</v>
      </c>
      <c r="V1110" s="44" t="s">
        <v>2247</v>
      </c>
      <c r="W1110" s="23">
        <v>80.3</v>
      </c>
      <c r="X1110" s="23">
        <v>23.5</v>
      </c>
      <c r="Y1110" s="44" t="s">
        <v>2247</v>
      </c>
      <c r="Z1110" s="23">
        <v>23.5</v>
      </c>
      <c r="AA1110" s="23">
        <v>3</v>
      </c>
      <c r="AB1110" s="44" t="s">
        <v>2247</v>
      </c>
      <c r="AC1110" s="23">
        <v>3</v>
      </c>
      <c r="AD1110" s="23">
        <v>63.6</v>
      </c>
      <c r="AE1110" s="44" t="s">
        <v>2247</v>
      </c>
      <c r="AF1110" s="23">
        <v>63.6</v>
      </c>
      <c r="AG1110" s="23">
        <v>62.1</v>
      </c>
      <c r="AH1110" s="44" t="s">
        <v>2247</v>
      </c>
      <c r="AI1110" s="23">
        <v>62.1</v>
      </c>
      <c r="AJ1110" s="23">
        <v>95.5</v>
      </c>
      <c r="AK1110" s="44" t="s">
        <v>2247</v>
      </c>
      <c r="AL1110" s="23">
        <v>95.5</v>
      </c>
      <c r="AM1110" s="23">
        <v>41.7</v>
      </c>
      <c r="AN1110" s="44" t="s">
        <v>2247</v>
      </c>
      <c r="AO1110" s="23">
        <v>41.7</v>
      </c>
      <c r="AP1110" s="23">
        <v>0</v>
      </c>
      <c r="AQ1110" s="44" t="s">
        <v>2247</v>
      </c>
      <c r="AR1110" s="23">
        <v>0</v>
      </c>
      <c r="AS1110" s="23">
        <v>98.5</v>
      </c>
      <c r="AT1110" s="44" t="s">
        <v>2247</v>
      </c>
      <c r="AU1110" s="23">
        <v>98.5</v>
      </c>
    </row>
    <row r="1111" spans="1:47" ht="15" x14ac:dyDescent="0.35">
      <c r="A1111" s="13" t="s">
        <v>2227</v>
      </c>
      <c r="B1111" s="45" t="s">
        <v>1027</v>
      </c>
      <c r="C1111" s="23">
        <v>10.7</v>
      </c>
      <c r="D1111" s="23">
        <v>7.7</v>
      </c>
      <c r="E1111" s="23">
        <v>19.899999999999999</v>
      </c>
      <c r="F1111" s="23">
        <v>55.8</v>
      </c>
      <c r="G1111" s="23">
        <v>46.2</v>
      </c>
      <c r="H1111" s="23">
        <v>84.7</v>
      </c>
      <c r="I1111" s="23">
        <v>3.1</v>
      </c>
      <c r="J1111" s="23">
        <v>2.2000000000000002</v>
      </c>
      <c r="K1111" s="23">
        <v>5.9</v>
      </c>
      <c r="L1111" s="23">
        <v>10.4</v>
      </c>
      <c r="M1111" s="23">
        <v>10.8</v>
      </c>
      <c r="N1111" s="23">
        <v>9.4</v>
      </c>
      <c r="O1111" s="23">
        <v>33.1</v>
      </c>
      <c r="P1111" s="23">
        <v>31</v>
      </c>
      <c r="Q1111" s="23">
        <v>39.5</v>
      </c>
      <c r="R1111" s="23">
        <v>10.7</v>
      </c>
      <c r="S1111" s="23">
        <v>11.2</v>
      </c>
      <c r="T1111" s="23">
        <v>9.1</v>
      </c>
      <c r="U1111" s="23">
        <v>28.9</v>
      </c>
      <c r="V1111" s="23">
        <v>25</v>
      </c>
      <c r="W1111" s="23">
        <v>40.6</v>
      </c>
      <c r="X1111" s="23">
        <v>4.9000000000000004</v>
      </c>
      <c r="Y1111" s="23">
        <v>3.6</v>
      </c>
      <c r="Z1111" s="23">
        <v>9</v>
      </c>
      <c r="AA1111" s="23">
        <v>10.9</v>
      </c>
      <c r="AB1111" s="23">
        <v>11.8</v>
      </c>
      <c r="AC1111" s="23">
        <v>8.1999999999999993</v>
      </c>
      <c r="AD1111" s="23">
        <v>11.9</v>
      </c>
      <c r="AE1111" s="23">
        <v>5.0999999999999996</v>
      </c>
      <c r="AF1111" s="23">
        <v>32.299999999999997</v>
      </c>
      <c r="AG1111" s="23">
        <v>20.2</v>
      </c>
      <c r="AH1111" s="23">
        <v>18.399999999999999</v>
      </c>
      <c r="AI1111" s="23">
        <v>25.9</v>
      </c>
      <c r="AJ1111" s="23">
        <v>40.4</v>
      </c>
      <c r="AK1111" s="23">
        <v>32.6</v>
      </c>
      <c r="AL1111" s="23">
        <v>63.7</v>
      </c>
      <c r="AM1111" s="23">
        <v>20.6</v>
      </c>
      <c r="AN1111" s="23">
        <v>19.8</v>
      </c>
      <c r="AO1111" s="23">
        <v>23.2</v>
      </c>
      <c r="AP1111" s="23">
        <v>1.9</v>
      </c>
      <c r="AQ1111" s="23">
        <v>1.5</v>
      </c>
      <c r="AR1111" s="23">
        <v>3.2</v>
      </c>
      <c r="AS1111" s="23">
        <v>86.2</v>
      </c>
      <c r="AT1111" s="23">
        <v>83.5</v>
      </c>
      <c r="AU1111" s="23">
        <v>94.5</v>
      </c>
    </row>
    <row r="1112" spans="1:47" ht="15" x14ac:dyDescent="0.35">
      <c r="A1112" s="13" t="s">
        <v>2228</v>
      </c>
      <c r="B1112" s="45" t="s">
        <v>158</v>
      </c>
      <c r="C1112" s="23">
        <v>13.1</v>
      </c>
      <c r="D1112" s="23">
        <v>11</v>
      </c>
      <c r="E1112" s="23">
        <v>15.2</v>
      </c>
      <c r="F1112" s="23">
        <v>77.599999999999994</v>
      </c>
      <c r="G1112" s="23">
        <v>65.099999999999994</v>
      </c>
      <c r="H1112" s="23">
        <v>89.7</v>
      </c>
      <c r="I1112" s="23">
        <v>2.9</v>
      </c>
      <c r="J1112" s="23">
        <v>2.6</v>
      </c>
      <c r="K1112" s="23">
        <v>3.2</v>
      </c>
      <c r="L1112" s="23">
        <v>4.2</v>
      </c>
      <c r="M1112" s="23">
        <v>5.4</v>
      </c>
      <c r="N1112" s="23">
        <v>3.1</v>
      </c>
      <c r="O1112" s="23">
        <v>31.3</v>
      </c>
      <c r="P1112" s="23">
        <v>36</v>
      </c>
      <c r="Q1112" s="23">
        <v>26.8</v>
      </c>
      <c r="R1112" s="23">
        <v>8.6</v>
      </c>
      <c r="S1112" s="23">
        <v>13</v>
      </c>
      <c r="T1112" s="23">
        <v>4.3</v>
      </c>
      <c r="U1112" s="23">
        <v>51</v>
      </c>
      <c r="V1112" s="23">
        <v>50.9</v>
      </c>
      <c r="W1112" s="23">
        <v>51.1</v>
      </c>
      <c r="X1112" s="23">
        <v>6.9</v>
      </c>
      <c r="Y1112" s="23">
        <v>4.8</v>
      </c>
      <c r="Z1112" s="23">
        <v>8.8000000000000007</v>
      </c>
      <c r="AA1112" s="23">
        <v>39.6</v>
      </c>
      <c r="AB1112" s="23">
        <v>75.400000000000006</v>
      </c>
      <c r="AC1112" s="23">
        <v>4.9000000000000004</v>
      </c>
      <c r="AD1112" s="23">
        <v>25.6</v>
      </c>
      <c r="AE1112" s="23">
        <v>24.6</v>
      </c>
      <c r="AF1112" s="23">
        <v>26.6</v>
      </c>
      <c r="AG1112" s="23">
        <v>21.9</v>
      </c>
      <c r="AH1112" s="23">
        <v>20.3</v>
      </c>
      <c r="AI1112" s="23">
        <v>23.4</v>
      </c>
      <c r="AJ1112" s="23">
        <v>64.900000000000006</v>
      </c>
      <c r="AK1112" s="23">
        <v>55.2</v>
      </c>
      <c r="AL1112" s="23">
        <v>74.400000000000006</v>
      </c>
      <c r="AM1112" s="23">
        <v>16.7</v>
      </c>
      <c r="AN1112" s="23">
        <v>16.3</v>
      </c>
      <c r="AO1112" s="23">
        <v>17</v>
      </c>
      <c r="AP1112" s="23">
        <v>4.7</v>
      </c>
      <c r="AQ1112" s="23">
        <v>3</v>
      </c>
      <c r="AR1112" s="23">
        <v>6.3</v>
      </c>
      <c r="AS1112" s="23">
        <v>92.7</v>
      </c>
      <c r="AT1112" s="23">
        <v>88.6</v>
      </c>
      <c r="AU1112" s="23">
        <v>96.7</v>
      </c>
    </row>
    <row r="1113" spans="1:47" ht="15" x14ac:dyDescent="0.35">
      <c r="A1113" s="13" t="s">
        <v>2229</v>
      </c>
      <c r="B1113" s="45" t="s">
        <v>1028</v>
      </c>
      <c r="C1113" s="23">
        <v>14.5</v>
      </c>
      <c r="D1113" s="23">
        <v>8.8000000000000007</v>
      </c>
      <c r="E1113" s="23">
        <v>17.100000000000001</v>
      </c>
      <c r="F1113" s="23">
        <v>74.8</v>
      </c>
      <c r="G1113" s="23">
        <v>52.6</v>
      </c>
      <c r="H1113" s="23">
        <v>85.3</v>
      </c>
      <c r="I1113" s="23">
        <v>2.7</v>
      </c>
      <c r="J1113" s="23">
        <v>1.7</v>
      </c>
      <c r="K1113" s="23">
        <v>3.2</v>
      </c>
      <c r="L1113" s="23">
        <v>6.6</v>
      </c>
      <c r="M1113" s="23">
        <v>6.7</v>
      </c>
      <c r="N1113" s="23">
        <v>6.6</v>
      </c>
      <c r="O1113" s="23">
        <v>39.1</v>
      </c>
      <c r="P1113" s="23">
        <v>33.200000000000003</v>
      </c>
      <c r="Q1113" s="23">
        <v>41.9</v>
      </c>
      <c r="R1113" s="23">
        <v>6.3</v>
      </c>
      <c r="S1113" s="23">
        <v>10</v>
      </c>
      <c r="T1113" s="23">
        <v>4.5999999999999996</v>
      </c>
      <c r="U1113" s="23">
        <v>30.3</v>
      </c>
      <c r="V1113" s="23">
        <v>10.199999999999999</v>
      </c>
      <c r="W1113" s="23">
        <v>39.799999999999997</v>
      </c>
      <c r="X1113" s="23">
        <v>5.7</v>
      </c>
      <c r="Y1113" s="23">
        <v>3.4</v>
      </c>
      <c r="Z1113" s="23">
        <v>6.8</v>
      </c>
      <c r="AA1113" s="23">
        <v>12.7</v>
      </c>
      <c r="AB1113" s="23">
        <v>35.799999999999997</v>
      </c>
      <c r="AC1113" s="23">
        <v>1.8</v>
      </c>
      <c r="AD1113" s="23">
        <v>15.4</v>
      </c>
      <c r="AE1113" s="23">
        <v>5.4</v>
      </c>
      <c r="AF1113" s="23">
        <v>20.2</v>
      </c>
      <c r="AG1113" s="23">
        <v>23.5</v>
      </c>
      <c r="AH1113" s="23">
        <v>20</v>
      </c>
      <c r="AI1113" s="23">
        <v>25.2</v>
      </c>
      <c r="AJ1113" s="23">
        <v>43.9</v>
      </c>
      <c r="AK1113" s="23">
        <v>4.2</v>
      </c>
      <c r="AL1113" s="23">
        <v>62.6</v>
      </c>
      <c r="AM1113" s="23">
        <v>17.399999999999999</v>
      </c>
      <c r="AN1113" s="23">
        <v>19.100000000000001</v>
      </c>
      <c r="AO1113" s="23">
        <v>16.600000000000001</v>
      </c>
      <c r="AP1113" s="23">
        <v>2.5</v>
      </c>
      <c r="AQ1113" s="23">
        <v>1.9</v>
      </c>
      <c r="AR1113" s="23">
        <v>2.8</v>
      </c>
      <c r="AS1113" s="23">
        <v>91</v>
      </c>
      <c r="AT1113" s="23">
        <v>82.5</v>
      </c>
      <c r="AU1113" s="23">
        <v>95</v>
      </c>
    </row>
    <row r="1114" spans="1:47" ht="15" x14ac:dyDescent="0.35">
      <c r="A1114" s="13" t="s">
        <v>2230</v>
      </c>
      <c r="B1114" s="45" t="s">
        <v>247</v>
      </c>
      <c r="C1114" s="23">
        <v>16.399999999999999</v>
      </c>
      <c r="D1114" s="23">
        <v>10.5</v>
      </c>
      <c r="E1114" s="23">
        <v>19.399999999999999</v>
      </c>
      <c r="F1114" s="23">
        <v>81.3</v>
      </c>
      <c r="G1114" s="23">
        <v>60.3</v>
      </c>
      <c r="H1114" s="23">
        <v>92</v>
      </c>
      <c r="I1114" s="23">
        <v>4.5</v>
      </c>
      <c r="J1114" s="23">
        <v>3</v>
      </c>
      <c r="K1114" s="23">
        <v>5.3</v>
      </c>
      <c r="L1114" s="23">
        <v>8.6</v>
      </c>
      <c r="M1114" s="23">
        <v>5.9</v>
      </c>
      <c r="N1114" s="23">
        <v>10</v>
      </c>
      <c r="O1114" s="23">
        <v>48.3</v>
      </c>
      <c r="P1114" s="23">
        <v>45.8</v>
      </c>
      <c r="Q1114" s="23">
        <v>49.5</v>
      </c>
      <c r="R1114" s="23">
        <v>7.5</v>
      </c>
      <c r="S1114" s="23">
        <v>10.199999999999999</v>
      </c>
      <c r="T1114" s="23">
        <v>6.1</v>
      </c>
      <c r="U1114" s="23">
        <v>66.099999999999994</v>
      </c>
      <c r="V1114" s="23">
        <v>92.2</v>
      </c>
      <c r="W1114" s="23">
        <v>52.8</v>
      </c>
      <c r="X1114" s="23">
        <v>4.7</v>
      </c>
      <c r="Y1114" s="23">
        <v>2.6</v>
      </c>
      <c r="Z1114" s="23">
        <v>5.7</v>
      </c>
      <c r="AA1114" s="23">
        <v>28.2</v>
      </c>
      <c r="AB1114" s="23">
        <v>78.900000000000006</v>
      </c>
      <c r="AC1114" s="23">
        <v>2.4</v>
      </c>
      <c r="AD1114" s="23">
        <v>3.5</v>
      </c>
      <c r="AE1114" s="23">
        <v>3.1</v>
      </c>
      <c r="AF1114" s="23">
        <v>3.8</v>
      </c>
      <c r="AG1114" s="23">
        <v>19.899999999999999</v>
      </c>
      <c r="AH1114" s="23">
        <v>20.100000000000001</v>
      </c>
      <c r="AI1114" s="23">
        <v>19.8</v>
      </c>
      <c r="AJ1114" s="23">
        <v>60.9</v>
      </c>
      <c r="AK1114" s="23">
        <v>24</v>
      </c>
      <c r="AL1114" s="23">
        <v>79.599999999999994</v>
      </c>
      <c r="AM1114" s="23">
        <v>19.600000000000001</v>
      </c>
      <c r="AN1114" s="23">
        <v>17.2</v>
      </c>
      <c r="AO1114" s="23">
        <v>20.8</v>
      </c>
      <c r="AP1114" s="23">
        <v>1.7</v>
      </c>
      <c r="AQ1114" s="23">
        <v>1.5</v>
      </c>
      <c r="AR1114" s="23">
        <v>1.8</v>
      </c>
      <c r="AS1114" s="23">
        <v>92.5</v>
      </c>
      <c r="AT1114" s="23">
        <v>83.2</v>
      </c>
      <c r="AU1114" s="23">
        <v>97.2</v>
      </c>
    </row>
    <row r="1115" spans="1:47" ht="15" x14ac:dyDescent="0.35">
      <c r="A1115" s="13" t="s">
        <v>2231</v>
      </c>
      <c r="B1115" s="45" t="s">
        <v>1029</v>
      </c>
      <c r="C1115" s="23">
        <v>18.7</v>
      </c>
      <c r="D1115" s="23">
        <v>7.2</v>
      </c>
      <c r="E1115" s="23">
        <v>27.5</v>
      </c>
      <c r="F1115" s="23">
        <v>62.7</v>
      </c>
      <c r="G1115" s="23">
        <v>36.799999999999997</v>
      </c>
      <c r="H1115" s="23">
        <v>82.5</v>
      </c>
      <c r="I1115" s="23">
        <v>11.5</v>
      </c>
      <c r="J1115" s="23">
        <v>3</v>
      </c>
      <c r="K1115" s="23">
        <v>17.899999999999999</v>
      </c>
      <c r="L1115" s="23">
        <v>8.5</v>
      </c>
      <c r="M1115" s="23">
        <v>6.9</v>
      </c>
      <c r="N1115" s="23">
        <v>9.6999999999999993</v>
      </c>
      <c r="O1115" s="23">
        <v>68.900000000000006</v>
      </c>
      <c r="P1115" s="23">
        <v>42.2</v>
      </c>
      <c r="Q1115" s="23">
        <v>89.5</v>
      </c>
      <c r="R1115" s="23">
        <v>29</v>
      </c>
      <c r="S1115" s="23">
        <v>15.1</v>
      </c>
      <c r="T1115" s="23">
        <v>39.6</v>
      </c>
      <c r="U1115" s="23">
        <v>56</v>
      </c>
      <c r="V1115" s="23">
        <v>21</v>
      </c>
      <c r="W1115" s="23">
        <v>83</v>
      </c>
      <c r="X1115" s="23">
        <v>9.5</v>
      </c>
      <c r="Y1115" s="23">
        <v>4</v>
      </c>
      <c r="Z1115" s="23">
        <v>13.7</v>
      </c>
      <c r="AA1115" s="23">
        <v>33.5</v>
      </c>
      <c r="AB1115" s="23">
        <v>54.1</v>
      </c>
      <c r="AC1115" s="23">
        <v>17.7</v>
      </c>
      <c r="AD1115" s="23">
        <v>32.299999999999997</v>
      </c>
      <c r="AE1115" s="23">
        <v>14.3</v>
      </c>
      <c r="AF1115" s="23">
        <v>46</v>
      </c>
      <c r="AG1115" s="23">
        <v>36.700000000000003</v>
      </c>
      <c r="AH1115" s="23">
        <v>21</v>
      </c>
      <c r="AI1115" s="23">
        <v>48.8</v>
      </c>
      <c r="AJ1115" s="23">
        <v>58.7</v>
      </c>
      <c r="AK1115" s="23">
        <v>13.8</v>
      </c>
      <c r="AL1115" s="23">
        <v>93.2</v>
      </c>
      <c r="AM1115" s="23">
        <v>35.700000000000003</v>
      </c>
      <c r="AN1115" s="23">
        <v>27.4</v>
      </c>
      <c r="AO1115" s="23">
        <v>42.1</v>
      </c>
      <c r="AP1115" s="23">
        <v>0.8</v>
      </c>
      <c r="AQ1115" s="23">
        <v>0.8</v>
      </c>
      <c r="AR1115" s="23">
        <v>0.7</v>
      </c>
      <c r="AS1115" s="23">
        <v>88.2</v>
      </c>
      <c r="AT1115" s="23">
        <v>78.5</v>
      </c>
      <c r="AU1115" s="23">
        <v>95.6</v>
      </c>
    </row>
    <row r="1116" spans="1:47" ht="15" x14ac:dyDescent="0.35">
      <c r="A1116" s="13" t="s">
        <v>2232</v>
      </c>
      <c r="B1116" s="45" t="s">
        <v>1030</v>
      </c>
      <c r="C1116" s="23">
        <v>21.8</v>
      </c>
      <c r="D1116" s="23">
        <v>13</v>
      </c>
      <c r="E1116" s="23">
        <v>29.3</v>
      </c>
      <c r="F1116" s="23">
        <v>73.900000000000006</v>
      </c>
      <c r="G1116" s="23">
        <v>54.3</v>
      </c>
      <c r="H1116" s="23">
        <v>90.7</v>
      </c>
      <c r="I1116" s="23">
        <v>7.3</v>
      </c>
      <c r="J1116" s="23">
        <v>3.6</v>
      </c>
      <c r="K1116" s="23">
        <v>10.3</v>
      </c>
      <c r="L1116" s="23">
        <v>11.2</v>
      </c>
      <c r="M1116" s="23">
        <v>8.1</v>
      </c>
      <c r="N1116" s="23">
        <v>13.8</v>
      </c>
      <c r="O1116" s="23">
        <v>79.099999999999994</v>
      </c>
      <c r="P1116" s="23">
        <v>59.1</v>
      </c>
      <c r="Q1116" s="23">
        <v>96.2</v>
      </c>
      <c r="R1116" s="23">
        <v>25.3</v>
      </c>
      <c r="S1116" s="23">
        <v>17.8</v>
      </c>
      <c r="T1116" s="23">
        <v>31.7</v>
      </c>
      <c r="U1116" s="23">
        <v>30.9</v>
      </c>
      <c r="V1116" s="23">
        <v>9.3000000000000007</v>
      </c>
      <c r="W1116" s="23">
        <v>49.3</v>
      </c>
      <c r="X1116" s="23">
        <v>11.2</v>
      </c>
      <c r="Y1116" s="23">
        <v>4.9000000000000004</v>
      </c>
      <c r="Z1116" s="23">
        <v>16.600000000000001</v>
      </c>
      <c r="AA1116" s="23">
        <v>38.4</v>
      </c>
      <c r="AB1116" s="23">
        <v>78.900000000000006</v>
      </c>
      <c r="AC1116" s="23">
        <v>3.8</v>
      </c>
      <c r="AD1116" s="23">
        <v>6.7</v>
      </c>
      <c r="AE1116" s="23">
        <v>3.6</v>
      </c>
      <c r="AF1116" s="23">
        <v>9.3000000000000007</v>
      </c>
      <c r="AG1116" s="23">
        <v>33.9</v>
      </c>
      <c r="AH1116" s="23">
        <v>23.9</v>
      </c>
      <c r="AI1116" s="23">
        <v>42.4</v>
      </c>
      <c r="AJ1116" s="23">
        <v>54.4</v>
      </c>
      <c r="AK1116" s="23">
        <v>9.3000000000000007</v>
      </c>
      <c r="AL1116" s="23">
        <v>92.8</v>
      </c>
      <c r="AM1116" s="23">
        <v>30</v>
      </c>
      <c r="AN1116" s="23">
        <v>23.5</v>
      </c>
      <c r="AO1116" s="23">
        <v>35.5</v>
      </c>
      <c r="AP1116" s="23">
        <v>0</v>
      </c>
      <c r="AQ1116" s="23">
        <v>0</v>
      </c>
      <c r="AR1116" s="23">
        <v>0</v>
      </c>
      <c r="AS1116" s="23">
        <v>89.4</v>
      </c>
      <c r="AT1116" s="23">
        <v>78.900000000000006</v>
      </c>
      <c r="AU1116" s="23">
        <v>98.3</v>
      </c>
    </row>
    <row r="1117" spans="1:47" ht="15" x14ac:dyDescent="0.35">
      <c r="A1117" s="13" t="s">
        <v>2233</v>
      </c>
      <c r="B1117" s="45" t="s">
        <v>1031</v>
      </c>
      <c r="C1117" s="23">
        <v>45</v>
      </c>
      <c r="D1117" s="44" t="s">
        <v>2247</v>
      </c>
      <c r="E1117" s="23">
        <v>45</v>
      </c>
      <c r="F1117" s="23">
        <v>92.1</v>
      </c>
      <c r="G1117" s="44" t="s">
        <v>2247</v>
      </c>
      <c r="H1117" s="23">
        <v>92.1</v>
      </c>
      <c r="I1117" s="23">
        <v>32</v>
      </c>
      <c r="J1117" s="44" t="s">
        <v>2247</v>
      </c>
      <c r="K1117" s="23">
        <v>32</v>
      </c>
      <c r="L1117" s="23">
        <v>13.4</v>
      </c>
      <c r="M1117" s="44" t="s">
        <v>2247</v>
      </c>
      <c r="N1117" s="23">
        <v>13.4</v>
      </c>
      <c r="O1117" s="23">
        <v>97.7</v>
      </c>
      <c r="P1117" s="44" t="s">
        <v>2247</v>
      </c>
      <c r="Q1117" s="23">
        <v>97.7</v>
      </c>
      <c r="R1117" s="23">
        <v>57.4</v>
      </c>
      <c r="S1117" s="44" t="s">
        <v>2247</v>
      </c>
      <c r="T1117" s="23">
        <v>57.4</v>
      </c>
      <c r="U1117" s="23">
        <v>94</v>
      </c>
      <c r="V1117" s="44" t="s">
        <v>2247</v>
      </c>
      <c r="W1117" s="23">
        <v>94</v>
      </c>
      <c r="X1117" s="23">
        <v>42.8</v>
      </c>
      <c r="Y1117" s="44" t="s">
        <v>2247</v>
      </c>
      <c r="Z1117" s="23">
        <v>42.8</v>
      </c>
      <c r="AA1117" s="23">
        <v>72.7</v>
      </c>
      <c r="AB1117" s="44" t="s">
        <v>2247</v>
      </c>
      <c r="AC1117" s="23">
        <v>72.7</v>
      </c>
      <c r="AD1117" s="23">
        <v>73.3</v>
      </c>
      <c r="AE1117" s="44" t="s">
        <v>2247</v>
      </c>
      <c r="AF1117" s="23">
        <v>73.3</v>
      </c>
      <c r="AG1117" s="23">
        <v>54.5</v>
      </c>
      <c r="AH1117" s="44" t="s">
        <v>2247</v>
      </c>
      <c r="AI1117" s="23">
        <v>54.5</v>
      </c>
      <c r="AJ1117" s="23">
        <v>83.7</v>
      </c>
      <c r="AK1117" s="44" t="s">
        <v>2247</v>
      </c>
      <c r="AL1117" s="23">
        <v>83.7</v>
      </c>
      <c r="AM1117" s="23">
        <v>48.3</v>
      </c>
      <c r="AN1117" s="44" t="s">
        <v>2247</v>
      </c>
      <c r="AO1117" s="23">
        <v>48.3</v>
      </c>
      <c r="AP1117" s="23">
        <v>0</v>
      </c>
      <c r="AQ1117" s="44" t="s">
        <v>2247</v>
      </c>
      <c r="AR1117" s="23">
        <v>0</v>
      </c>
      <c r="AS1117" s="23">
        <v>99.5</v>
      </c>
      <c r="AT1117" s="44" t="s">
        <v>2247</v>
      </c>
      <c r="AU1117" s="23">
        <v>99.5</v>
      </c>
    </row>
    <row r="1118" spans="1:47" ht="15" x14ac:dyDescent="0.35">
      <c r="A1118" s="13" t="s">
        <v>2234</v>
      </c>
      <c r="B1118" s="45" t="s">
        <v>1032</v>
      </c>
      <c r="C1118" s="23">
        <v>26.3</v>
      </c>
      <c r="D1118" s="23">
        <v>6.7</v>
      </c>
      <c r="E1118" s="23">
        <v>41.2</v>
      </c>
      <c r="F1118" s="23">
        <v>72.7</v>
      </c>
      <c r="G1118" s="23">
        <v>44.4</v>
      </c>
      <c r="H1118" s="23">
        <v>94.4</v>
      </c>
      <c r="I1118" s="23">
        <v>16.100000000000001</v>
      </c>
      <c r="J1118" s="23">
        <v>3.4</v>
      </c>
      <c r="K1118" s="23">
        <v>25.8</v>
      </c>
      <c r="L1118" s="23">
        <v>1.7</v>
      </c>
      <c r="M1118" s="23">
        <v>0.6</v>
      </c>
      <c r="N1118" s="23">
        <v>2.6</v>
      </c>
      <c r="O1118" s="23">
        <v>84.4</v>
      </c>
      <c r="P1118" s="23">
        <v>67.400000000000006</v>
      </c>
      <c r="Q1118" s="23">
        <v>97.4</v>
      </c>
      <c r="R1118" s="23">
        <v>37</v>
      </c>
      <c r="S1118" s="23">
        <v>18</v>
      </c>
      <c r="T1118" s="23">
        <v>51.5</v>
      </c>
      <c r="U1118" s="23">
        <v>67.900000000000006</v>
      </c>
      <c r="V1118" s="23">
        <v>33.700000000000003</v>
      </c>
      <c r="W1118" s="23">
        <v>94</v>
      </c>
      <c r="X1118" s="23">
        <v>17</v>
      </c>
      <c r="Y1118" s="23">
        <v>4.5</v>
      </c>
      <c r="Z1118" s="23">
        <v>26.6</v>
      </c>
      <c r="AA1118" s="23">
        <v>50.9</v>
      </c>
      <c r="AB1118" s="23">
        <v>87.6</v>
      </c>
      <c r="AC1118" s="23">
        <v>22.7</v>
      </c>
      <c r="AD1118" s="23">
        <v>22.6</v>
      </c>
      <c r="AE1118" s="23">
        <v>5.6</v>
      </c>
      <c r="AF1118" s="23">
        <v>35.6</v>
      </c>
      <c r="AG1118" s="23">
        <v>40.9</v>
      </c>
      <c r="AH1118" s="23">
        <v>29.2</v>
      </c>
      <c r="AI1118" s="23">
        <v>49.8</v>
      </c>
      <c r="AJ1118" s="23">
        <v>63.5</v>
      </c>
      <c r="AK1118" s="23">
        <v>28.1</v>
      </c>
      <c r="AL1118" s="23">
        <v>90.6</v>
      </c>
      <c r="AM1118" s="23">
        <v>38.700000000000003</v>
      </c>
      <c r="AN1118" s="23">
        <v>20.8</v>
      </c>
      <c r="AO1118" s="23">
        <v>52.4</v>
      </c>
      <c r="AP1118" s="23">
        <v>0</v>
      </c>
      <c r="AQ1118" s="23">
        <v>0</v>
      </c>
      <c r="AR1118" s="23">
        <v>0</v>
      </c>
      <c r="AS1118" s="23">
        <v>92.2</v>
      </c>
      <c r="AT1118" s="23">
        <v>83.1</v>
      </c>
      <c r="AU1118" s="23">
        <v>99.1</v>
      </c>
    </row>
    <row r="1119" spans="1:47" ht="15" x14ac:dyDescent="0.35">
      <c r="A1119" s="13" t="s">
        <v>2235</v>
      </c>
      <c r="B1119" s="45" t="s">
        <v>1033</v>
      </c>
      <c r="C1119" s="23">
        <v>30.1</v>
      </c>
      <c r="D1119" s="44" t="s">
        <v>2247</v>
      </c>
      <c r="E1119" s="23">
        <v>30.1</v>
      </c>
      <c r="F1119" s="23">
        <v>94.2</v>
      </c>
      <c r="G1119" s="44" t="s">
        <v>2247</v>
      </c>
      <c r="H1119" s="23">
        <v>94.2</v>
      </c>
      <c r="I1119" s="23">
        <v>16.5</v>
      </c>
      <c r="J1119" s="44" t="s">
        <v>2247</v>
      </c>
      <c r="K1119" s="23">
        <v>16.5</v>
      </c>
      <c r="L1119" s="23">
        <v>2.9</v>
      </c>
      <c r="M1119" s="44" t="s">
        <v>2247</v>
      </c>
      <c r="N1119" s="23">
        <v>2.9</v>
      </c>
      <c r="O1119" s="23">
        <v>91.3</v>
      </c>
      <c r="P1119" s="44" t="s">
        <v>2247</v>
      </c>
      <c r="Q1119" s="23">
        <v>91.3</v>
      </c>
      <c r="R1119" s="23">
        <v>27.2</v>
      </c>
      <c r="S1119" s="44" t="s">
        <v>2247</v>
      </c>
      <c r="T1119" s="23">
        <v>27.2</v>
      </c>
      <c r="U1119" s="23">
        <v>76.7</v>
      </c>
      <c r="V1119" s="44" t="s">
        <v>2247</v>
      </c>
      <c r="W1119" s="23">
        <v>76.7</v>
      </c>
      <c r="X1119" s="23">
        <v>25.2</v>
      </c>
      <c r="Y1119" s="44" t="s">
        <v>2247</v>
      </c>
      <c r="Z1119" s="23">
        <v>25.2</v>
      </c>
      <c r="AA1119" s="23">
        <v>5.8</v>
      </c>
      <c r="AB1119" s="44" t="s">
        <v>2247</v>
      </c>
      <c r="AC1119" s="23">
        <v>5.8</v>
      </c>
      <c r="AD1119" s="23">
        <v>29.1</v>
      </c>
      <c r="AE1119" s="44" t="s">
        <v>2247</v>
      </c>
      <c r="AF1119" s="23">
        <v>29.1</v>
      </c>
      <c r="AG1119" s="23">
        <v>49.5</v>
      </c>
      <c r="AH1119" s="44" t="s">
        <v>2247</v>
      </c>
      <c r="AI1119" s="23">
        <v>49.5</v>
      </c>
      <c r="AJ1119" s="23">
        <v>90.3</v>
      </c>
      <c r="AK1119" s="44" t="s">
        <v>2247</v>
      </c>
      <c r="AL1119" s="23">
        <v>90.3</v>
      </c>
      <c r="AM1119" s="23">
        <v>35.9</v>
      </c>
      <c r="AN1119" s="44" t="s">
        <v>2247</v>
      </c>
      <c r="AO1119" s="23">
        <v>35.9</v>
      </c>
      <c r="AP1119" s="23">
        <v>1</v>
      </c>
      <c r="AQ1119" s="44" t="s">
        <v>2247</v>
      </c>
      <c r="AR1119" s="23">
        <v>1</v>
      </c>
      <c r="AS1119" s="23">
        <v>100</v>
      </c>
      <c r="AT1119" s="44" t="s">
        <v>2247</v>
      </c>
      <c r="AU1119" s="23">
        <v>100</v>
      </c>
    </row>
    <row r="1120" spans="1:47" ht="15" x14ac:dyDescent="0.35">
      <c r="A1120" s="13" t="s">
        <v>2236</v>
      </c>
      <c r="B1120" s="45" t="s">
        <v>1034</v>
      </c>
      <c r="C1120" s="23">
        <v>26.9</v>
      </c>
      <c r="D1120" s="44" t="s">
        <v>2247</v>
      </c>
      <c r="E1120" s="23">
        <v>26.9</v>
      </c>
      <c r="F1120" s="23">
        <v>88.2</v>
      </c>
      <c r="G1120" s="44" t="s">
        <v>2247</v>
      </c>
      <c r="H1120" s="23">
        <v>88.2</v>
      </c>
      <c r="I1120" s="23">
        <v>19.399999999999999</v>
      </c>
      <c r="J1120" s="44" t="s">
        <v>2247</v>
      </c>
      <c r="K1120" s="23">
        <v>19.399999999999999</v>
      </c>
      <c r="L1120" s="23">
        <v>16.100000000000001</v>
      </c>
      <c r="M1120" s="44" t="s">
        <v>2247</v>
      </c>
      <c r="N1120" s="23">
        <v>16.100000000000001</v>
      </c>
      <c r="O1120" s="23">
        <v>89.2</v>
      </c>
      <c r="P1120" s="44" t="s">
        <v>2247</v>
      </c>
      <c r="Q1120" s="23">
        <v>89.2</v>
      </c>
      <c r="R1120" s="23">
        <v>37.6</v>
      </c>
      <c r="S1120" s="44" t="s">
        <v>2247</v>
      </c>
      <c r="T1120" s="23">
        <v>37.6</v>
      </c>
      <c r="U1120" s="23">
        <v>64.5</v>
      </c>
      <c r="V1120" s="44" t="s">
        <v>2247</v>
      </c>
      <c r="W1120" s="23">
        <v>64.5</v>
      </c>
      <c r="X1120" s="23">
        <v>5.4</v>
      </c>
      <c r="Y1120" s="44" t="s">
        <v>2247</v>
      </c>
      <c r="Z1120" s="23">
        <v>5.4</v>
      </c>
      <c r="AA1120" s="23">
        <v>2.2000000000000002</v>
      </c>
      <c r="AB1120" s="44" t="s">
        <v>2247</v>
      </c>
      <c r="AC1120" s="23">
        <v>2.2000000000000002</v>
      </c>
      <c r="AD1120" s="23">
        <v>61.3</v>
      </c>
      <c r="AE1120" s="44" t="s">
        <v>2247</v>
      </c>
      <c r="AF1120" s="23">
        <v>61.3</v>
      </c>
      <c r="AG1120" s="23">
        <v>50.5</v>
      </c>
      <c r="AH1120" s="44" t="s">
        <v>2247</v>
      </c>
      <c r="AI1120" s="23">
        <v>50.5</v>
      </c>
      <c r="AJ1120" s="23">
        <v>86</v>
      </c>
      <c r="AK1120" s="44" t="s">
        <v>2247</v>
      </c>
      <c r="AL1120" s="23">
        <v>86</v>
      </c>
      <c r="AM1120" s="23">
        <v>35.5</v>
      </c>
      <c r="AN1120" s="44" t="s">
        <v>2247</v>
      </c>
      <c r="AO1120" s="23">
        <v>35.5</v>
      </c>
      <c r="AP1120" s="23">
        <v>1.1000000000000001</v>
      </c>
      <c r="AQ1120" s="44" t="s">
        <v>2247</v>
      </c>
      <c r="AR1120" s="23">
        <v>1.1000000000000001</v>
      </c>
      <c r="AS1120" s="23">
        <v>98.9</v>
      </c>
      <c r="AT1120" s="44" t="s">
        <v>2247</v>
      </c>
      <c r="AU1120" s="23">
        <v>98.9</v>
      </c>
    </row>
    <row r="1121" spans="1:47" ht="15" x14ac:dyDescent="0.35">
      <c r="A1121" s="13" t="s">
        <v>2237</v>
      </c>
      <c r="B1121" s="45" t="s">
        <v>1035</v>
      </c>
      <c r="C1121" s="23">
        <v>15.7</v>
      </c>
      <c r="D1121" s="23">
        <v>10.4</v>
      </c>
      <c r="E1121" s="23">
        <v>30.9</v>
      </c>
      <c r="F1121" s="23">
        <v>51.5</v>
      </c>
      <c r="G1121" s="23">
        <v>43.2</v>
      </c>
      <c r="H1121" s="23">
        <v>75.099999999999994</v>
      </c>
      <c r="I1121" s="23">
        <v>6.8</v>
      </c>
      <c r="J1121" s="23">
        <v>4.5999999999999996</v>
      </c>
      <c r="K1121" s="23">
        <v>12.8</v>
      </c>
      <c r="L1121" s="23">
        <v>7.2</v>
      </c>
      <c r="M1121" s="23">
        <v>5.9</v>
      </c>
      <c r="N1121" s="23">
        <v>10.8</v>
      </c>
      <c r="O1121" s="23">
        <v>45.9</v>
      </c>
      <c r="P1121" s="23">
        <v>41.1</v>
      </c>
      <c r="Q1121" s="23">
        <v>59.3</v>
      </c>
      <c r="R1121" s="23">
        <v>24.8</v>
      </c>
      <c r="S1121" s="23">
        <v>23.9</v>
      </c>
      <c r="T1121" s="23">
        <v>27.4</v>
      </c>
      <c r="U1121" s="23">
        <v>77.400000000000006</v>
      </c>
      <c r="V1121" s="23">
        <v>88.4</v>
      </c>
      <c r="W1121" s="23">
        <v>46.3</v>
      </c>
      <c r="X1121" s="23">
        <v>10.4</v>
      </c>
      <c r="Y1121" s="23">
        <v>7.4</v>
      </c>
      <c r="Z1121" s="23">
        <v>19.100000000000001</v>
      </c>
      <c r="AA1121" s="23">
        <v>20.7</v>
      </c>
      <c r="AB1121" s="23">
        <v>14.5</v>
      </c>
      <c r="AC1121" s="23">
        <v>38.200000000000003</v>
      </c>
      <c r="AD1121" s="23">
        <v>24.7</v>
      </c>
      <c r="AE1121" s="23">
        <v>14.7</v>
      </c>
      <c r="AF1121" s="23">
        <v>53.2</v>
      </c>
      <c r="AG1121" s="23">
        <v>26.1</v>
      </c>
      <c r="AH1121" s="23">
        <v>23</v>
      </c>
      <c r="AI1121" s="23">
        <v>34.799999999999997</v>
      </c>
      <c r="AJ1121" s="23">
        <v>32.299999999999997</v>
      </c>
      <c r="AK1121" s="23">
        <v>24.6</v>
      </c>
      <c r="AL1121" s="23">
        <v>54</v>
      </c>
      <c r="AM1121" s="23">
        <v>28.3</v>
      </c>
      <c r="AN1121" s="23">
        <v>25.4</v>
      </c>
      <c r="AO1121" s="23">
        <v>36.4</v>
      </c>
      <c r="AP1121" s="23">
        <v>1.6</v>
      </c>
      <c r="AQ1121" s="23">
        <v>1.6</v>
      </c>
      <c r="AR1121" s="23">
        <v>1.5</v>
      </c>
      <c r="AS1121" s="23">
        <v>84.9</v>
      </c>
      <c r="AT1121" s="23">
        <v>82.6</v>
      </c>
      <c r="AU1121" s="23">
        <v>91.4</v>
      </c>
    </row>
    <row r="1122" spans="1:47" ht="15" x14ac:dyDescent="0.35">
      <c r="A1122" s="13" t="s">
        <v>2238</v>
      </c>
      <c r="B1122" s="45" t="s">
        <v>1036</v>
      </c>
      <c r="C1122" s="23">
        <v>14.7</v>
      </c>
      <c r="D1122" s="23">
        <v>10.5</v>
      </c>
      <c r="E1122" s="23">
        <v>21.5</v>
      </c>
      <c r="F1122" s="23">
        <v>64</v>
      </c>
      <c r="G1122" s="23">
        <v>53</v>
      </c>
      <c r="H1122" s="23">
        <v>81.7</v>
      </c>
      <c r="I1122" s="23">
        <v>8.8000000000000007</v>
      </c>
      <c r="J1122" s="23">
        <v>3.8</v>
      </c>
      <c r="K1122" s="23">
        <v>16.899999999999999</v>
      </c>
      <c r="L1122" s="23">
        <v>9.6</v>
      </c>
      <c r="M1122" s="23">
        <v>12.1</v>
      </c>
      <c r="N1122" s="23">
        <v>5.5</v>
      </c>
      <c r="O1122" s="23">
        <v>52.5</v>
      </c>
      <c r="P1122" s="23">
        <v>46.1</v>
      </c>
      <c r="Q1122" s="23">
        <v>62.7</v>
      </c>
      <c r="R1122" s="23">
        <v>19.8</v>
      </c>
      <c r="S1122" s="23">
        <v>19</v>
      </c>
      <c r="T1122" s="23">
        <v>21.2</v>
      </c>
      <c r="U1122" s="23">
        <v>68.900000000000006</v>
      </c>
      <c r="V1122" s="23">
        <v>94.9</v>
      </c>
      <c r="W1122" s="23">
        <v>27.1</v>
      </c>
      <c r="X1122" s="23">
        <v>8.1</v>
      </c>
      <c r="Y1122" s="23">
        <v>4.4000000000000004</v>
      </c>
      <c r="Z1122" s="23">
        <v>14.1</v>
      </c>
      <c r="AA1122" s="23">
        <v>12.3</v>
      </c>
      <c r="AB1122" s="23">
        <v>9.6</v>
      </c>
      <c r="AC1122" s="23">
        <v>16.8</v>
      </c>
      <c r="AD1122" s="23">
        <v>34.799999999999997</v>
      </c>
      <c r="AE1122" s="23">
        <v>24.5</v>
      </c>
      <c r="AF1122" s="23">
        <v>51.3</v>
      </c>
      <c r="AG1122" s="23">
        <v>25</v>
      </c>
      <c r="AH1122" s="23">
        <v>22.9</v>
      </c>
      <c r="AI1122" s="23">
        <v>28.4</v>
      </c>
      <c r="AJ1122" s="23">
        <v>15.3</v>
      </c>
      <c r="AK1122" s="23">
        <v>7.9</v>
      </c>
      <c r="AL1122" s="23">
        <v>27.2</v>
      </c>
      <c r="AM1122" s="23">
        <v>30.4</v>
      </c>
      <c r="AN1122" s="23">
        <v>28.4</v>
      </c>
      <c r="AO1122" s="23">
        <v>33.6</v>
      </c>
      <c r="AP1122" s="23">
        <v>1.4</v>
      </c>
      <c r="AQ1122" s="23">
        <v>1.1000000000000001</v>
      </c>
      <c r="AR1122" s="23">
        <v>1.7</v>
      </c>
      <c r="AS1122" s="23">
        <v>87.5</v>
      </c>
      <c r="AT1122" s="23">
        <v>86.4</v>
      </c>
      <c r="AU1122" s="23">
        <v>89.3</v>
      </c>
    </row>
    <row r="1123" spans="1:47" ht="15" x14ac:dyDescent="0.35">
      <c r="A1123" s="13" t="s">
        <v>2239</v>
      </c>
      <c r="B1123" s="45" t="s">
        <v>1037</v>
      </c>
      <c r="C1123" s="23">
        <v>14.6</v>
      </c>
      <c r="D1123" s="23">
        <v>12.7</v>
      </c>
      <c r="E1123" s="23">
        <v>18.399999999999999</v>
      </c>
      <c r="F1123" s="23">
        <v>58.7</v>
      </c>
      <c r="G1123" s="23">
        <v>49.3</v>
      </c>
      <c r="H1123" s="23">
        <v>76.900000000000006</v>
      </c>
      <c r="I1123" s="23">
        <v>4.9000000000000004</v>
      </c>
      <c r="J1123" s="23">
        <v>3.4</v>
      </c>
      <c r="K1123" s="23">
        <v>8</v>
      </c>
      <c r="L1123" s="23">
        <v>14.9</v>
      </c>
      <c r="M1123" s="23">
        <v>13.5</v>
      </c>
      <c r="N1123" s="23">
        <v>17.600000000000001</v>
      </c>
      <c r="O1123" s="23">
        <v>54.3</v>
      </c>
      <c r="P1123" s="23">
        <v>47.9</v>
      </c>
      <c r="Q1123" s="23">
        <v>66.8</v>
      </c>
      <c r="R1123" s="23">
        <v>19.399999999999999</v>
      </c>
      <c r="S1123" s="23">
        <v>17.5</v>
      </c>
      <c r="T1123" s="23">
        <v>23.1</v>
      </c>
      <c r="U1123" s="23">
        <v>71.8</v>
      </c>
      <c r="V1123" s="23">
        <v>97.9</v>
      </c>
      <c r="W1123" s="23">
        <v>20.9</v>
      </c>
      <c r="X1123" s="23">
        <v>6</v>
      </c>
      <c r="Y1123" s="23">
        <v>3.9</v>
      </c>
      <c r="Z1123" s="23">
        <v>9.9</v>
      </c>
      <c r="AA1123" s="23">
        <v>10.3</v>
      </c>
      <c r="AB1123" s="23">
        <v>6.1</v>
      </c>
      <c r="AC1123" s="23">
        <v>18.7</v>
      </c>
      <c r="AD1123" s="23">
        <v>22.6</v>
      </c>
      <c r="AE1123" s="23">
        <v>11.4</v>
      </c>
      <c r="AF1123" s="23">
        <v>44.5</v>
      </c>
      <c r="AG1123" s="23">
        <v>25.4</v>
      </c>
      <c r="AH1123" s="23">
        <v>22.1</v>
      </c>
      <c r="AI1123" s="23">
        <v>31.9</v>
      </c>
      <c r="AJ1123" s="23">
        <v>12</v>
      </c>
      <c r="AK1123" s="23">
        <v>2.7</v>
      </c>
      <c r="AL1123" s="23">
        <v>30.2</v>
      </c>
      <c r="AM1123" s="23">
        <v>24.2</v>
      </c>
      <c r="AN1123" s="23">
        <v>20.8</v>
      </c>
      <c r="AO1123" s="23">
        <v>30.8</v>
      </c>
      <c r="AP1123" s="23">
        <v>1.1000000000000001</v>
      </c>
      <c r="AQ1123" s="23">
        <v>1.1000000000000001</v>
      </c>
      <c r="AR1123" s="23">
        <v>1.1000000000000001</v>
      </c>
      <c r="AS1123" s="23">
        <v>76.7</v>
      </c>
      <c r="AT1123" s="23">
        <v>75.5</v>
      </c>
      <c r="AU1123" s="23">
        <v>79.099999999999994</v>
      </c>
    </row>
    <row r="1124" spans="1:47" ht="15" x14ac:dyDescent="0.35">
      <c r="A1124" s="13" t="s">
        <v>2240</v>
      </c>
      <c r="B1124" s="45" t="s">
        <v>1038</v>
      </c>
      <c r="C1124" s="23">
        <v>26</v>
      </c>
      <c r="D1124" s="23">
        <v>5.7</v>
      </c>
      <c r="E1124" s="23">
        <v>28.1</v>
      </c>
      <c r="F1124" s="23">
        <v>85.4</v>
      </c>
      <c r="G1124" s="23">
        <v>44.2</v>
      </c>
      <c r="H1124" s="23">
        <v>89.7</v>
      </c>
      <c r="I1124" s="23">
        <v>18.8</v>
      </c>
      <c r="J1124" s="23">
        <v>2.8</v>
      </c>
      <c r="K1124" s="23">
        <v>20.5</v>
      </c>
      <c r="L1124" s="23">
        <v>5.4</v>
      </c>
      <c r="M1124" s="23">
        <v>12.8</v>
      </c>
      <c r="N1124" s="23">
        <v>4.5999999999999996</v>
      </c>
      <c r="O1124" s="23">
        <v>83.1</v>
      </c>
      <c r="P1124" s="23">
        <v>36.5</v>
      </c>
      <c r="Q1124" s="23">
        <v>88</v>
      </c>
      <c r="R1124" s="23">
        <v>38.9</v>
      </c>
      <c r="S1124" s="23">
        <v>15.1</v>
      </c>
      <c r="T1124" s="23">
        <v>41.4</v>
      </c>
      <c r="U1124" s="23">
        <v>85</v>
      </c>
      <c r="V1124" s="23">
        <v>48.2</v>
      </c>
      <c r="W1124" s="23">
        <v>88.9</v>
      </c>
      <c r="X1124" s="23">
        <v>21.1</v>
      </c>
      <c r="Y1124" s="23">
        <v>2.8</v>
      </c>
      <c r="Z1124" s="23">
        <v>23</v>
      </c>
      <c r="AA1124" s="23">
        <v>41.8</v>
      </c>
      <c r="AB1124" s="23">
        <v>42.5</v>
      </c>
      <c r="AC1124" s="23">
        <v>41.7</v>
      </c>
      <c r="AD1124" s="23">
        <v>76.8</v>
      </c>
      <c r="AE1124" s="23">
        <v>19.5</v>
      </c>
      <c r="AF1124" s="23">
        <v>82.8</v>
      </c>
      <c r="AG1124" s="23">
        <v>47.3</v>
      </c>
      <c r="AH1124" s="23">
        <v>21.8</v>
      </c>
      <c r="AI1124" s="23">
        <v>50</v>
      </c>
      <c r="AJ1124" s="23">
        <v>79.099999999999994</v>
      </c>
      <c r="AK1124" s="23">
        <v>10.199999999999999</v>
      </c>
      <c r="AL1124" s="23">
        <v>86.3</v>
      </c>
      <c r="AM1124" s="23">
        <v>44.6</v>
      </c>
      <c r="AN1124" s="23">
        <v>23.4</v>
      </c>
      <c r="AO1124" s="23">
        <v>46.8</v>
      </c>
      <c r="AP1124" s="23">
        <v>1</v>
      </c>
      <c r="AQ1124" s="23">
        <v>0.6</v>
      </c>
      <c r="AR1124" s="23">
        <v>1.1000000000000001</v>
      </c>
      <c r="AS1124" s="23">
        <v>96.5</v>
      </c>
      <c r="AT1124" s="23">
        <v>84.7</v>
      </c>
      <c r="AU1124" s="23">
        <v>97.7</v>
      </c>
    </row>
  </sheetData>
  <sheetProtection password="C71F" sheet="1" objects="1" scenarios="1"/>
  <mergeCells count="17">
    <mergeCell ref="AD1:AF1"/>
    <mergeCell ref="A1:A2"/>
    <mergeCell ref="B1:B2"/>
    <mergeCell ref="C1:E1"/>
    <mergeCell ref="F1:H1"/>
    <mergeCell ref="I1:K1"/>
    <mergeCell ref="L1:N1"/>
    <mergeCell ref="O1:Q1"/>
    <mergeCell ref="R1:T1"/>
    <mergeCell ref="U1:W1"/>
    <mergeCell ref="X1:Z1"/>
    <mergeCell ref="AA1:AC1"/>
    <mergeCell ref="AG1:AI1"/>
    <mergeCell ref="AJ1:AL1"/>
    <mergeCell ref="AM1:AO1"/>
    <mergeCell ref="AP1:AR1"/>
    <mergeCell ref="AS1:AU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23"/>
  <sheetViews>
    <sheetView workbookViewId="0">
      <selection activeCell="C17" sqref="C17"/>
    </sheetView>
  </sheetViews>
  <sheetFormatPr baseColWidth="10" defaultRowHeight="14.4" x14ac:dyDescent="0.3"/>
  <cols>
    <col min="1" max="1" width="3" bestFit="1" customWidth="1"/>
    <col min="2" max="2" width="58.44140625" bestFit="1" customWidth="1"/>
    <col min="3" max="3" width="14.88671875" bestFit="1" customWidth="1"/>
    <col min="4" max="4" width="14.88671875" customWidth="1"/>
    <col min="5" max="6" width="21" customWidth="1"/>
    <col min="9" max="9" width="37.6640625" bestFit="1" customWidth="1"/>
  </cols>
  <sheetData>
    <row r="1" spans="1:9" ht="15" x14ac:dyDescent="0.3">
      <c r="A1" s="2" t="s">
        <v>2</v>
      </c>
      <c r="B1" s="2" t="s">
        <v>1040</v>
      </c>
      <c r="C1" s="2" t="s">
        <v>2241</v>
      </c>
      <c r="D1" s="2" t="s">
        <v>2248</v>
      </c>
      <c r="E1" s="24"/>
      <c r="F1" s="15" t="s">
        <v>2244</v>
      </c>
      <c r="G1" s="15" t="s">
        <v>2243</v>
      </c>
      <c r="H1" s="2" t="s">
        <v>0</v>
      </c>
      <c r="I1" s="2" t="s">
        <v>2242</v>
      </c>
    </row>
    <row r="2" spans="1:9" ht="15" x14ac:dyDescent="0.35">
      <c r="A2" s="4" t="s">
        <v>1041</v>
      </c>
      <c r="B2" s="5" t="s">
        <v>1042</v>
      </c>
      <c r="C2" s="49" t="str">
        <f>+A2&amp;" - "&amp;B2</f>
        <v>05 - ANTIOQUIA</v>
      </c>
      <c r="D2" s="49">
        <f t="shared" ref="D2:D34" si="0">+COUNTIF($F:$F,LEFT(C2,2))</f>
        <v>125</v>
      </c>
      <c r="F2" s="49" t="s">
        <v>1041</v>
      </c>
      <c r="G2" s="13" t="s">
        <v>1119</v>
      </c>
      <c r="H2" s="5" t="s">
        <v>3</v>
      </c>
      <c r="I2" s="49" t="str">
        <f t="shared" ref="I2:I65" si="1">+G2&amp;" - "&amp;H2</f>
        <v>05001 - MEDELLÍN</v>
      </c>
    </row>
    <row r="3" spans="1:9" ht="15" x14ac:dyDescent="0.35">
      <c r="A3" s="4" t="s">
        <v>1043</v>
      </c>
      <c r="B3" s="5" t="s">
        <v>1044</v>
      </c>
      <c r="C3" s="49" t="str">
        <f t="shared" ref="C3:C34" si="2">+A3&amp;" - "&amp;B3</f>
        <v>08 - ATLÁNTICO</v>
      </c>
      <c r="D3" s="49">
        <f t="shared" si="0"/>
        <v>23</v>
      </c>
      <c r="E3" s="25"/>
      <c r="F3" s="49" t="s">
        <v>1041</v>
      </c>
      <c r="G3" s="13" t="s">
        <v>1120</v>
      </c>
      <c r="H3" s="5" t="s">
        <v>4</v>
      </c>
      <c r="I3" s="49" t="str">
        <f t="shared" si="1"/>
        <v>05002 - ABEJORRAL</v>
      </c>
    </row>
    <row r="4" spans="1:9" ht="15" x14ac:dyDescent="0.35">
      <c r="A4" s="4" t="s">
        <v>1045</v>
      </c>
      <c r="B4" s="5" t="s">
        <v>150</v>
      </c>
      <c r="C4" s="49" t="str">
        <f t="shared" si="2"/>
        <v>11 - BOGOTÁ, D.C.</v>
      </c>
      <c r="D4" s="49">
        <f t="shared" si="0"/>
        <v>1</v>
      </c>
      <c r="E4" s="25"/>
      <c r="F4" s="49" t="s">
        <v>1041</v>
      </c>
      <c r="G4" s="13" t="s">
        <v>1121</v>
      </c>
      <c r="H4" s="5" t="s">
        <v>5</v>
      </c>
      <c r="I4" s="49" t="str">
        <f t="shared" si="1"/>
        <v>05004 - ABRIAQUÍ</v>
      </c>
    </row>
    <row r="5" spans="1:9" ht="15" x14ac:dyDescent="0.35">
      <c r="A5" s="4" t="s">
        <v>1046</v>
      </c>
      <c r="B5" s="5" t="s">
        <v>362</v>
      </c>
      <c r="C5" s="49" t="str">
        <f t="shared" si="2"/>
        <v>13 - BOLÍVAR</v>
      </c>
      <c r="D5" s="49">
        <f t="shared" si="0"/>
        <v>46</v>
      </c>
      <c r="E5" s="25"/>
      <c r="F5" s="49" t="s">
        <v>1041</v>
      </c>
      <c r="G5" s="13" t="s">
        <v>1122</v>
      </c>
      <c r="H5" s="5" t="s">
        <v>6</v>
      </c>
      <c r="I5" s="49" t="str">
        <f t="shared" si="1"/>
        <v>05021 - ALEJANDRÍA</v>
      </c>
    </row>
    <row r="6" spans="1:9" ht="15" x14ac:dyDescent="0.35">
      <c r="A6" s="4" t="s">
        <v>1047</v>
      </c>
      <c r="B6" s="5" t="s">
        <v>205</v>
      </c>
      <c r="C6" s="49" t="str">
        <f t="shared" si="2"/>
        <v>15 - BOYACÁ</v>
      </c>
      <c r="D6" s="49">
        <f t="shared" si="0"/>
        <v>123</v>
      </c>
      <c r="E6" s="25"/>
      <c r="F6" s="49" t="s">
        <v>1041</v>
      </c>
      <c r="G6" s="13" t="s">
        <v>1123</v>
      </c>
      <c r="H6" s="5" t="s">
        <v>7</v>
      </c>
      <c r="I6" s="49" t="str">
        <f t="shared" si="1"/>
        <v>05030 - AMAGÁ</v>
      </c>
    </row>
    <row r="7" spans="1:9" ht="15" x14ac:dyDescent="0.35">
      <c r="A7" s="4" t="s">
        <v>1048</v>
      </c>
      <c r="B7" s="5" t="s">
        <v>29</v>
      </c>
      <c r="C7" s="49" t="str">
        <f t="shared" si="2"/>
        <v>17 - CALDAS</v>
      </c>
      <c r="D7" s="49">
        <f t="shared" si="0"/>
        <v>27</v>
      </c>
      <c r="E7" s="25"/>
      <c r="F7" s="49" t="s">
        <v>1041</v>
      </c>
      <c r="G7" s="13" t="s">
        <v>1124</v>
      </c>
      <c r="H7" s="5" t="s">
        <v>8</v>
      </c>
      <c r="I7" s="49" t="str">
        <f t="shared" si="1"/>
        <v>05031 - AMALFI</v>
      </c>
    </row>
    <row r="8" spans="1:9" ht="15" x14ac:dyDescent="0.35">
      <c r="A8" s="4" t="s">
        <v>1049</v>
      </c>
      <c r="B8" s="5" t="s">
        <v>1050</v>
      </c>
      <c r="C8" s="49" t="str">
        <f t="shared" si="2"/>
        <v>18 - CAQUETÁ</v>
      </c>
      <c r="D8" s="49">
        <f t="shared" si="0"/>
        <v>16</v>
      </c>
      <c r="E8" s="25"/>
      <c r="F8" s="49" t="s">
        <v>1041</v>
      </c>
      <c r="G8" s="13" t="s">
        <v>1125</v>
      </c>
      <c r="H8" s="5" t="s">
        <v>9</v>
      </c>
      <c r="I8" s="49" t="str">
        <f t="shared" si="1"/>
        <v>05034 - ANDES</v>
      </c>
    </row>
    <row r="9" spans="1:9" ht="15" x14ac:dyDescent="0.35">
      <c r="A9" s="4" t="s">
        <v>1051</v>
      </c>
      <c r="B9" s="5" t="s">
        <v>1052</v>
      </c>
      <c r="C9" s="49" t="str">
        <f t="shared" si="2"/>
        <v>19 - CAUCA</v>
      </c>
      <c r="D9" s="49">
        <f t="shared" si="0"/>
        <v>42</v>
      </c>
      <c r="E9" s="25"/>
      <c r="F9" s="49" t="s">
        <v>1041</v>
      </c>
      <c r="G9" s="13" t="s">
        <v>1126</v>
      </c>
      <c r="H9" s="5" t="s">
        <v>10</v>
      </c>
      <c r="I9" s="49" t="str">
        <f t="shared" si="1"/>
        <v>05036 - ANGELÓPOLIS</v>
      </c>
    </row>
    <row r="10" spans="1:9" ht="15" x14ac:dyDescent="0.35">
      <c r="A10" s="4" t="s">
        <v>1053</v>
      </c>
      <c r="B10" s="5" t="s">
        <v>1054</v>
      </c>
      <c r="C10" s="49" t="str">
        <f t="shared" si="2"/>
        <v>20 - CESAR</v>
      </c>
      <c r="D10" s="49">
        <f t="shared" si="0"/>
        <v>25</v>
      </c>
      <c r="E10" s="25"/>
      <c r="F10" s="49" t="s">
        <v>1041</v>
      </c>
      <c r="G10" s="13" t="s">
        <v>1127</v>
      </c>
      <c r="H10" s="5" t="s">
        <v>11</v>
      </c>
      <c r="I10" s="49" t="str">
        <f t="shared" si="1"/>
        <v>05038 - ANGOSTURA</v>
      </c>
    </row>
    <row r="11" spans="1:9" ht="15" x14ac:dyDescent="0.35">
      <c r="A11" s="4" t="s">
        <v>1055</v>
      </c>
      <c r="B11" s="5" t="s">
        <v>161</v>
      </c>
      <c r="C11" s="49" t="str">
        <f t="shared" si="2"/>
        <v>23 - CÓRDOBA</v>
      </c>
      <c r="D11" s="49">
        <f t="shared" si="0"/>
        <v>30</v>
      </c>
      <c r="E11" s="25"/>
      <c r="F11" s="49" t="s">
        <v>1041</v>
      </c>
      <c r="G11" s="13" t="s">
        <v>1128</v>
      </c>
      <c r="H11" s="5" t="s">
        <v>12</v>
      </c>
      <c r="I11" s="49" t="str">
        <f t="shared" si="1"/>
        <v>05040 - ANORÍ</v>
      </c>
    </row>
    <row r="12" spans="1:9" ht="15" x14ac:dyDescent="0.35">
      <c r="A12" s="4" t="s">
        <v>1056</v>
      </c>
      <c r="B12" s="5" t="s">
        <v>1057</v>
      </c>
      <c r="C12" s="49" t="str">
        <f t="shared" si="2"/>
        <v>25 - CUNDINAMARCA</v>
      </c>
      <c r="D12" s="49">
        <f t="shared" si="0"/>
        <v>116</v>
      </c>
      <c r="E12" s="25"/>
      <c r="F12" s="49" t="s">
        <v>1041</v>
      </c>
      <c r="G12" s="13" t="s">
        <v>1129</v>
      </c>
      <c r="H12" s="5" t="s">
        <v>13</v>
      </c>
      <c r="I12" s="49" t="str">
        <f t="shared" si="1"/>
        <v>05042 - SANTA FÉ DE ANTIOQUIA</v>
      </c>
    </row>
    <row r="13" spans="1:9" ht="15" x14ac:dyDescent="0.35">
      <c r="A13" s="4" t="s">
        <v>1058</v>
      </c>
      <c r="B13" s="5" t="s">
        <v>1059</v>
      </c>
      <c r="C13" s="49" t="str">
        <f t="shared" si="2"/>
        <v>27 - CHOCÓ</v>
      </c>
      <c r="D13" s="49">
        <f t="shared" si="0"/>
        <v>30</v>
      </c>
      <c r="E13" s="25"/>
      <c r="F13" s="49" t="s">
        <v>1041</v>
      </c>
      <c r="G13" s="13" t="s">
        <v>1130</v>
      </c>
      <c r="H13" s="5" t="s">
        <v>14</v>
      </c>
      <c r="I13" s="49" t="str">
        <f t="shared" si="1"/>
        <v>05044 - ANZÁ</v>
      </c>
    </row>
    <row r="14" spans="1:9" ht="15" x14ac:dyDescent="0.35">
      <c r="A14" s="4" t="s">
        <v>1060</v>
      </c>
      <c r="B14" s="5" t="s">
        <v>1061</v>
      </c>
      <c r="C14" s="49" t="str">
        <f t="shared" si="2"/>
        <v>41 - HUILA</v>
      </c>
      <c r="D14" s="49">
        <f t="shared" si="0"/>
        <v>37</v>
      </c>
      <c r="E14" s="25"/>
      <c r="F14" s="49" t="s">
        <v>1041</v>
      </c>
      <c r="G14" s="13" t="s">
        <v>1131</v>
      </c>
      <c r="H14" s="5" t="s">
        <v>15</v>
      </c>
      <c r="I14" s="49" t="str">
        <f t="shared" si="1"/>
        <v>05045 - APARTADÓ</v>
      </c>
    </row>
    <row r="15" spans="1:9" ht="15" x14ac:dyDescent="0.35">
      <c r="A15" s="4" t="s">
        <v>1062</v>
      </c>
      <c r="B15" s="5" t="s">
        <v>1063</v>
      </c>
      <c r="C15" s="49" t="str">
        <f t="shared" si="2"/>
        <v>44 - LA GUAJIRA</v>
      </c>
      <c r="D15" s="49">
        <f t="shared" si="0"/>
        <v>15</v>
      </c>
      <c r="E15" s="25"/>
      <c r="F15" s="49" t="s">
        <v>1041</v>
      </c>
      <c r="G15" s="13" t="s">
        <v>1132</v>
      </c>
      <c r="H15" s="5" t="s">
        <v>16</v>
      </c>
      <c r="I15" s="49" t="str">
        <f t="shared" si="1"/>
        <v>05051 - ARBOLETES</v>
      </c>
    </row>
    <row r="16" spans="1:9" ht="15" x14ac:dyDescent="0.35">
      <c r="A16" s="4" t="s">
        <v>1064</v>
      </c>
      <c r="B16" s="5" t="s">
        <v>1065</v>
      </c>
      <c r="C16" s="49" t="str">
        <f t="shared" si="2"/>
        <v>47 - MAGDALENA</v>
      </c>
      <c r="D16" s="49">
        <f t="shared" si="0"/>
        <v>30</v>
      </c>
      <c r="E16" s="25"/>
      <c r="F16" s="49" t="s">
        <v>1041</v>
      </c>
      <c r="G16" s="13" t="s">
        <v>1133</v>
      </c>
      <c r="H16" s="5" t="s">
        <v>17</v>
      </c>
      <c r="I16" s="49" t="str">
        <f t="shared" si="1"/>
        <v>05055 - ARGELIA</v>
      </c>
    </row>
    <row r="17" spans="1:9" ht="15" x14ac:dyDescent="0.35">
      <c r="A17" s="4" t="s">
        <v>1066</v>
      </c>
      <c r="B17" s="5" t="s">
        <v>1067</v>
      </c>
      <c r="C17" s="49" t="str">
        <f t="shared" si="2"/>
        <v>50 - META</v>
      </c>
      <c r="D17" s="49">
        <f t="shared" si="0"/>
        <v>29</v>
      </c>
      <c r="E17" s="25"/>
      <c r="F17" s="49" t="s">
        <v>1041</v>
      </c>
      <c r="G17" s="13" t="s">
        <v>1134</v>
      </c>
      <c r="H17" s="5" t="s">
        <v>18</v>
      </c>
      <c r="I17" s="49" t="str">
        <f t="shared" si="1"/>
        <v>05059 - ARMENIA</v>
      </c>
    </row>
    <row r="18" spans="1:9" ht="15" x14ac:dyDescent="0.35">
      <c r="A18" s="4" t="s">
        <v>1068</v>
      </c>
      <c r="B18" s="5" t="s">
        <v>75</v>
      </c>
      <c r="C18" s="49" t="str">
        <f t="shared" si="2"/>
        <v>52 - NARIÑO</v>
      </c>
      <c r="D18" s="49">
        <f t="shared" si="0"/>
        <v>64</v>
      </c>
      <c r="E18" s="25"/>
      <c r="F18" s="49" t="s">
        <v>1041</v>
      </c>
      <c r="G18" s="13" t="s">
        <v>1135</v>
      </c>
      <c r="H18" s="5" t="s">
        <v>19</v>
      </c>
      <c r="I18" s="49" t="str">
        <f t="shared" si="1"/>
        <v>05079 - BARBOSA</v>
      </c>
    </row>
    <row r="19" spans="1:9" ht="15" x14ac:dyDescent="0.35">
      <c r="A19" s="4" t="s">
        <v>1069</v>
      </c>
      <c r="B19" s="5" t="s">
        <v>1070</v>
      </c>
      <c r="C19" s="49" t="str">
        <f t="shared" si="2"/>
        <v>54 - NORTE DE SANTANDER</v>
      </c>
      <c r="D19" s="49">
        <f t="shared" si="0"/>
        <v>40</v>
      </c>
      <c r="E19" s="25"/>
      <c r="F19" s="49" t="s">
        <v>1041</v>
      </c>
      <c r="G19" s="13" t="s">
        <v>1136</v>
      </c>
      <c r="H19" s="5" t="s">
        <v>20</v>
      </c>
      <c r="I19" s="49" t="str">
        <f t="shared" si="1"/>
        <v>05086 - BELMIRA</v>
      </c>
    </row>
    <row r="20" spans="1:9" ht="15" x14ac:dyDescent="0.35">
      <c r="A20" s="4" t="s">
        <v>1071</v>
      </c>
      <c r="B20" s="5" t="s">
        <v>1072</v>
      </c>
      <c r="C20" s="49" t="str">
        <f t="shared" si="2"/>
        <v>63 - QUINDÍO</v>
      </c>
      <c r="D20" s="49">
        <f t="shared" si="0"/>
        <v>12</v>
      </c>
      <c r="E20" s="25"/>
      <c r="F20" s="49" t="s">
        <v>1041</v>
      </c>
      <c r="G20" s="13" t="s">
        <v>1137</v>
      </c>
      <c r="H20" s="5" t="s">
        <v>21</v>
      </c>
      <c r="I20" s="49" t="str">
        <f t="shared" si="1"/>
        <v>05088 - BELLO</v>
      </c>
    </row>
    <row r="21" spans="1:9" ht="15" x14ac:dyDescent="0.35">
      <c r="A21" s="4" t="s">
        <v>1073</v>
      </c>
      <c r="B21" s="5" t="s">
        <v>336</v>
      </c>
      <c r="C21" s="49" t="str">
        <f t="shared" si="2"/>
        <v>66 - RISARALDA</v>
      </c>
      <c r="D21" s="49">
        <f t="shared" si="0"/>
        <v>14</v>
      </c>
      <c r="E21" s="25"/>
      <c r="F21" s="49" t="s">
        <v>1041</v>
      </c>
      <c r="G21" s="13" t="s">
        <v>1138</v>
      </c>
      <c r="H21" s="5" t="s">
        <v>22</v>
      </c>
      <c r="I21" s="49" t="str">
        <f t="shared" si="1"/>
        <v>05091 - BETANIA</v>
      </c>
    </row>
    <row r="22" spans="1:9" ht="15" x14ac:dyDescent="0.35">
      <c r="A22" s="4" t="s">
        <v>1074</v>
      </c>
      <c r="B22" s="5" t="s">
        <v>1075</v>
      </c>
      <c r="C22" s="49" t="str">
        <f t="shared" si="2"/>
        <v>68 - SANTANDER</v>
      </c>
      <c r="D22" s="49">
        <f t="shared" si="0"/>
        <v>87</v>
      </c>
      <c r="E22" s="25"/>
      <c r="F22" s="49" t="s">
        <v>1041</v>
      </c>
      <c r="G22" s="13" t="s">
        <v>1139</v>
      </c>
      <c r="H22" s="5" t="s">
        <v>23</v>
      </c>
      <c r="I22" s="49" t="str">
        <f t="shared" si="1"/>
        <v>05093 - BETULIA</v>
      </c>
    </row>
    <row r="23" spans="1:9" ht="15" x14ac:dyDescent="0.35">
      <c r="A23" s="4" t="s">
        <v>1076</v>
      </c>
      <c r="B23" s="5" t="s">
        <v>390</v>
      </c>
      <c r="C23" s="49" t="str">
        <f t="shared" si="2"/>
        <v>70 - SUCRE</v>
      </c>
      <c r="D23" s="49">
        <f t="shared" si="0"/>
        <v>26</v>
      </c>
      <c r="E23" s="25"/>
      <c r="F23" s="49" t="s">
        <v>1041</v>
      </c>
      <c r="G23" s="13" t="s">
        <v>1140</v>
      </c>
      <c r="H23" s="5" t="s">
        <v>24</v>
      </c>
      <c r="I23" s="49" t="str">
        <f t="shared" si="1"/>
        <v>05101 - CIUDAD BOLÍVAR</v>
      </c>
    </row>
    <row r="24" spans="1:9" ht="15" x14ac:dyDescent="0.35">
      <c r="A24" s="4" t="s">
        <v>1077</v>
      </c>
      <c r="B24" s="5" t="s">
        <v>1078</v>
      </c>
      <c r="C24" s="49" t="str">
        <f t="shared" si="2"/>
        <v>73 - TOLIMA</v>
      </c>
      <c r="D24" s="49">
        <f t="shared" si="0"/>
        <v>47</v>
      </c>
      <c r="E24" s="25"/>
      <c r="F24" s="49" t="s">
        <v>1041</v>
      </c>
      <c r="G24" s="13" t="s">
        <v>1141</v>
      </c>
      <c r="H24" s="5" t="s">
        <v>25</v>
      </c>
      <c r="I24" s="49" t="str">
        <f t="shared" si="1"/>
        <v>05107 - BRICEÑO</v>
      </c>
    </row>
    <row r="25" spans="1:9" ht="15" x14ac:dyDescent="0.35">
      <c r="A25" s="4" t="s">
        <v>1079</v>
      </c>
      <c r="B25" s="5" t="s">
        <v>1080</v>
      </c>
      <c r="C25" s="49" t="str">
        <f t="shared" si="2"/>
        <v>76 - VALLE DEL CAUCA</v>
      </c>
      <c r="D25" s="49">
        <f t="shared" si="0"/>
        <v>42</v>
      </c>
      <c r="E25" s="25"/>
      <c r="F25" s="49" t="s">
        <v>1041</v>
      </c>
      <c r="G25" s="13" t="s">
        <v>1142</v>
      </c>
      <c r="H25" s="5" t="s">
        <v>26</v>
      </c>
      <c r="I25" s="49" t="str">
        <f t="shared" si="1"/>
        <v>05113 - BURITICÁ</v>
      </c>
    </row>
    <row r="26" spans="1:9" ht="15" x14ac:dyDescent="0.35">
      <c r="A26" s="4" t="s">
        <v>1081</v>
      </c>
      <c r="B26" s="5" t="s">
        <v>978</v>
      </c>
      <c r="C26" s="49" t="str">
        <f t="shared" si="2"/>
        <v>81 - ARAUCA</v>
      </c>
      <c r="D26" s="49">
        <f t="shared" si="0"/>
        <v>7</v>
      </c>
      <c r="E26" s="25"/>
      <c r="F26" s="49" t="s">
        <v>1041</v>
      </c>
      <c r="G26" s="13" t="s">
        <v>1143</v>
      </c>
      <c r="H26" s="5" t="s">
        <v>27</v>
      </c>
      <c r="I26" s="49" t="str">
        <f t="shared" si="1"/>
        <v>05120 - CÁCERES</v>
      </c>
    </row>
    <row r="27" spans="1:9" ht="15" x14ac:dyDescent="0.35">
      <c r="A27" s="4" t="s">
        <v>1082</v>
      </c>
      <c r="B27" s="5" t="s">
        <v>1083</v>
      </c>
      <c r="C27" s="49" t="str">
        <f t="shared" si="2"/>
        <v>85 - CASANARE</v>
      </c>
      <c r="D27" s="49">
        <f t="shared" si="0"/>
        <v>19</v>
      </c>
      <c r="E27" s="25"/>
      <c r="F27" s="49" t="s">
        <v>1041</v>
      </c>
      <c r="G27" s="13" t="s">
        <v>1144</v>
      </c>
      <c r="H27" s="5" t="s">
        <v>28</v>
      </c>
      <c r="I27" s="49" t="str">
        <f t="shared" si="1"/>
        <v>05125 - CAICEDO</v>
      </c>
    </row>
    <row r="28" spans="1:9" ht="15" x14ac:dyDescent="0.35">
      <c r="A28" s="4" t="s">
        <v>1084</v>
      </c>
      <c r="B28" s="5" t="s">
        <v>1085</v>
      </c>
      <c r="C28" s="49" t="str">
        <f t="shared" si="2"/>
        <v>86 - PUTUMAYO</v>
      </c>
      <c r="D28" s="49">
        <f t="shared" si="0"/>
        <v>13</v>
      </c>
      <c r="E28" s="25"/>
      <c r="F28" s="49" t="s">
        <v>1041</v>
      </c>
      <c r="G28" s="13" t="s">
        <v>1145</v>
      </c>
      <c r="H28" s="5" t="s">
        <v>29</v>
      </c>
      <c r="I28" s="49" t="str">
        <f t="shared" si="1"/>
        <v>05129 - CALDAS</v>
      </c>
    </row>
    <row r="29" spans="1:9" ht="15" x14ac:dyDescent="0.35">
      <c r="A29" s="4" t="s">
        <v>1086</v>
      </c>
      <c r="B29" s="5" t="s">
        <v>1087</v>
      </c>
      <c r="C29" s="49" t="str">
        <f t="shared" si="2"/>
        <v>88 - ARCHIPIÉLAGO DE SAN ANDRÉS, PROVIDENCIA Y SANTA CATALINA</v>
      </c>
      <c r="D29" s="49">
        <f t="shared" si="0"/>
        <v>2</v>
      </c>
      <c r="E29" s="25"/>
      <c r="F29" s="49" t="s">
        <v>1041</v>
      </c>
      <c r="G29" s="13" t="s">
        <v>1146</v>
      </c>
      <c r="H29" s="5" t="s">
        <v>30</v>
      </c>
      <c r="I29" s="49" t="str">
        <f t="shared" si="1"/>
        <v>05134 - CAMPAMENTO</v>
      </c>
    </row>
    <row r="30" spans="1:9" ht="15" x14ac:dyDescent="0.35">
      <c r="A30" s="4" t="s">
        <v>1088</v>
      </c>
      <c r="B30" s="5" t="s">
        <v>1089</v>
      </c>
      <c r="C30" s="49" t="str">
        <f t="shared" si="2"/>
        <v>91 - AMAZONAS</v>
      </c>
      <c r="D30" s="49">
        <f t="shared" si="0"/>
        <v>11</v>
      </c>
      <c r="E30" s="25"/>
      <c r="F30" s="49" t="s">
        <v>1041</v>
      </c>
      <c r="G30" s="13" t="s">
        <v>1147</v>
      </c>
      <c r="H30" s="5" t="s">
        <v>31</v>
      </c>
      <c r="I30" s="49" t="str">
        <f t="shared" si="1"/>
        <v>05138 - CAÑASGORDAS</v>
      </c>
    </row>
    <row r="31" spans="1:9" ht="15" x14ac:dyDescent="0.35">
      <c r="A31" s="4" t="s">
        <v>1090</v>
      </c>
      <c r="B31" s="5" t="s">
        <v>1091</v>
      </c>
      <c r="C31" s="49" t="str">
        <f t="shared" si="2"/>
        <v>94 - GUAINÍA</v>
      </c>
      <c r="D31" s="49">
        <f t="shared" si="0"/>
        <v>9</v>
      </c>
      <c r="E31" s="25"/>
      <c r="F31" s="49" t="s">
        <v>1041</v>
      </c>
      <c r="G31" s="13" t="s">
        <v>1148</v>
      </c>
      <c r="H31" s="5" t="s">
        <v>32</v>
      </c>
      <c r="I31" s="49" t="str">
        <f t="shared" si="1"/>
        <v>05142 - CARACOLÍ</v>
      </c>
    </row>
    <row r="32" spans="1:9" ht="15" x14ac:dyDescent="0.35">
      <c r="A32" s="4" t="s">
        <v>1092</v>
      </c>
      <c r="B32" s="5" t="s">
        <v>1093</v>
      </c>
      <c r="C32" s="49" t="str">
        <f t="shared" si="2"/>
        <v>95 - GUAVIARE</v>
      </c>
      <c r="D32" s="49">
        <f t="shared" si="0"/>
        <v>4</v>
      </c>
      <c r="E32" s="25"/>
      <c r="F32" s="49" t="s">
        <v>1041</v>
      </c>
      <c r="G32" s="13" t="s">
        <v>1149</v>
      </c>
      <c r="H32" s="5" t="s">
        <v>33</v>
      </c>
      <c r="I32" s="49" t="str">
        <f t="shared" si="1"/>
        <v>05145 - CARAMANTA</v>
      </c>
    </row>
    <row r="33" spans="1:9" ht="15" x14ac:dyDescent="0.35">
      <c r="A33" s="4" t="s">
        <v>1094</v>
      </c>
      <c r="B33" s="5" t="s">
        <v>1095</v>
      </c>
      <c r="C33" s="49" t="str">
        <f t="shared" si="2"/>
        <v>97 - VAUPÉS</v>
      </c>
      <c r="D33" s="49">
        <f t="shared" si="0"/>
        <v>6</v>
      </c>
      <c r="E33" s="25"/>
      <c r="F33" s="49" t="s">
        <v>1041</v>
      </c>
      <c r="G33" s="13" t="s">
        <v>1150</v>
      </c>
      <c r="H33" s="5" t="s">
        <v>34</v>
      </c>
      <c r="I33" s="49" t="str">
        <f t="shared" si="1"/>
        <v>05147 - CAREPA</v>
      </c>
    </row>
    <row r="34" spans="1:9" ht="15" x14ac:dyDescent="0.35">
      <c r="A34" s="4" t="s">
        <v>1096</v>
      </c>
      <c r="B34" s="5" t="s">
        <v>1097</v>
      </c>
      <c r="C34" s="49" t="str">
        <f t="shared" si="2"/>
        <v>99 - VICHADA</v>
      </c>
      <c r="D34" s="49">
        <f t="shared" si="0"/>
        <v>4</v>
      </c>
      <c r="E34" s="25"/>
      <c r="F34" s="49" t="s">
        <v>1041</v>
      </c>
      <c r="G34" s="13" t="s">
        <v>1151</v>
      </c>
      <c r="H34" s="5" t="s">
        <v>35</v>
      </c>
      <c r="I34" s="49" t="str">
        <f t="shared" si="1"/>
        <v>05148 - EL CARMEN DE VIBORAL</v>
      </c>
    </row>
    <row r="35" spans="1:9" ht="15" x14ac:dyDescent="0.35">
      <c r="F35" s="49" t="s">
        <v>1041</v>
      </c>
      <c r="G35" s="13" t="s">
        <v>1152</v>
      </c>
      <c r="H35" s="5" t="s">
        <v>36</v>
      </c>
      <c r="I35" s="49" t="str">
        <f t="shared" si="1"/>
        <v>05150 - CAROLINA</v>
      </c>
    </row>
    <row r="36" spans="1:9" ht="15" x14ac:dyDescent="0.35">
      <c r="F36" s="49" t="s">
        <v>1041</v>
      </c>
      <c r="G36" s="13" t="s">
        <v>1153</v>
      </c>
      <c r="H36" s="5" t="s">
        <v>37</v>
      </c>
      <c r="I36" s="49" t="str">
        <f t="shared" si="1"/>
        <v>05154 - CAUCASIA</v>
      </c>
    </row>
    <row r="37" spans="1:9" ht="15" x14ac:dyDescent="0.35">
      <c r="F37" s="49" t="s">
        <v>1041</v>
      </c>
      <c r="G37" s="13" t="s">
        <v>1154</v>
      </c>
      <c r="H37" s="5" t="s">
        <v>38</v>
      </c>
      <c r="I37" s="49" t="str">
        <f t="shared" si="1"/>
        <v>05172 - CHIGORODÓ</v>
      </c>
    </row>
    <row r="38" spans="1:9" ht="15" x14ac:dyDescent="0.35">
      <c r="F38" s="49" t="s">
        <v>1041</v>
      </c>
      <c r="G38" s="13" t="s">
        <v>1155</v>
      </c>
      <c r="H38" s="5" t="s">
        <v>39</v>
      </c>
      <c r="I38" s="49" t="str">
        <f t="shared" si="1"/>
        <v>05190 - CISNEROS</v>
      </c>
    </row>
    <row r="39" spans="1:9" ht="15" x14ac:dyDescent="0.35">
      <c r="F39" s="49" t="s">
        <v>1041</v>
      </c>
      <c r="G39" s="13" t="s">
        <v>1156</v>
      </c>
      <c r="H39" s="5" t="s">
        <v>40</v>
      </c>
      <c r="I39" s="49" t="str">
        <f t="shared" si="1"/>
        <v>05197 - COCORNÁ</v>
      </c>
    </row>
    <row r="40" spans="1:9" ht="15" x14ac:dyDescent="0.35">
      <c r="F40" s="49" t="s">
        <v>1041</v>
      </c>
      <c r="G40" s="13" t="s">
        <v>1157</v>
      </c>
      <c r="H40" s="5" t="s">
        <v>41</v>
      </c>
      <c r="I40" s="49" t="str">
        <f t="shared" si="1"/>
        <v>05206 - CONCEPCIÓN</v>
      </c>
    </row>
    <row r="41" spans="1:9" ht="15" x14ac:dyDescent="0.35">
      <c r="F41" s="49" t="s">
        <v>1041</v>
      </c>
      <c r="G41" s="13" t="s">
        <v>1158</v>
      </c>
      <c r="H41" s="5" t="s">
        <v>42</v>
      </c>
      <c r="I41" s="49" t="str">
        <f t="shared" si="1"/>
        <v>05209 - CONCORDIA</v>
      </c>
    </row>
    <row r="42" spans="1:9" ht="15" x14ac:dyDescent="0.35">
      <c r="F42" s="49" t="s">
        <v>1041</v>
      </c>
      <c r="G42" s="13" t="s">
        <v>1159</v>
      </c>
      <c r="H42" s="5" t="s">
        <v>43</v>
      </c>
      <c r="I42" s="49" t="str">
        <f t="shared" si="1"/>
        <v>05212 - COPACABANA</v>
      </c>
    </row>
    <row r="43" spans="1:9" ht="15" x14ac:dyDescent="0.35">
      <c r="F43" s="49" t="s">
        <v>1041</v>
      </c>
      <c r="G43" s="13" t="s">
        <v>1160</v>
      </c>
      <c r="H43" s="5" t="s">
        <v>44</v>
      </c>
      <c r="I43" s="49" t="str">
        <f t="shared" si="1"/>
        <v>05234 - DABEIBA</v>
      </c>
    </row>
    <row r="44" spans="1:9" ht="15" x14ac:dyDescent="0.35">
      <c r="F44" s="49" t="s">
        <v>1041</v>
      </c>
      <c r="G44" s="13" t="s">
        <v>1161</v>
      </c>
      <c r="H44" s="5" t="s">
        <v>45</v>
      </c>
      <c r="I44" s="49" t="str">
        <f t="shared" si="1"/>
        <v>05237 - DONMATÍAS</v>
      </c>
    </row>
    <row r="45" spans="1:9" ht="15" x14ac:dyDescent="0.35">
      <c r="F45" s="49" t="s">
        <v>1041</v>
      </c>
      <c r="G45" s="13" t="s">
        <v>1162</v>
      </c>
      <c r="H45" s="5" t="s">
        <v>46</v>
      </c>
      <c r="I45" s="49" t="str">
        <f t="shared" si="1"/>
        <v>05240 - EBÉJICO</v>
      </c>
    </row>
    <row r="46" spans="1:9" ht="15" x14ac:dyDescent="0.35">
      <c r="F46" s="49" t="s">
        <v>1041</v>
      </c>
      <c r="G46" s="13" t="s">
        <v>1163</v>
      </c>
      <c r="H46" s="5" t="s">
        <v>47</v>
      </c>
      <c r="I46" s="49" t="str">
        <f t="shared" si="1"/>
        <v>05250 - EL BAGRE</v>
      </c>
    </row>
    <row r="47" spans="1:9" ht="15" x14ac:dyDescent="0.35">
      <c r="F47" s="49" t="s">
        <v>1041</v>
      </c>
      <c r="G47" s="13" t="s">
        <v>1164</v>
      </c>
      <c r="H47" s="5" t="s">
        <v>48</v>
      </c>
      <c r="I47" s="49" t="str">
        <f t="shared" si="1"/>
        <v>05264 - ENTRERRÍOS</v>
      </c>
    </row>
    <row r="48" spans="1:9" ht="15" x14ac:dyDescent="0.35">
      <c r="F48" s="49" t="s">
        <v>1041</v>
      </c>
      <c r="G48" s="13" t="s">
        <v>1165</v>
      </c>
      <c r="H48" s="5" t="s">
        <v>49</v>
      </c>
      <c r="I48" s="49" t="str">
        <f t="shared" si="1"/>
        <v>05266 - ENVIGADO</v>
      </c>
    </row>
    <row r="49" spans="6:9" ht="15" x14ac:dyDescent="0.35">
      <c r="F49" s="49" t="s">
        <v>1041</v>
      </c>
      <c r="G49" s="13" t="s">
        <v>1166</v>
      </c>
      <c r="H49" s="5" t="s">
        <v>50</v>
      </c>
      <c r="I49" s="49" t="str">
        <f t="shared" si="1"/>
        <v>05282 - FREDONIA</v>
      </c>
    </row>
    <row r="50" spans="6:9" ht="15" x14ac:dyDescent="0.35">
      <c r="F50" s="49" t="s">
        <v>1041</v>
      </c>
      <c r="G50" s="13" t="s">
        <v>1167</v>
      </c>
      <c r="H50" s="5" t="s">
        <v>51</v>
      </c>
      <c r="I50" s="49" t="str">
        <f t="shared" si="1"/>
        <v>05284 - FRONTINO</v>
      </c>
    </row>
    <row r="51" spans="6:9" ht="15" x14ac:dyDescent="0.35">
      <c r="F51" s="49" t="s">
        <v>1041</v>
      </c>
      <c r="G51" s="13" t="s">
        <v>1168</v>
      </c>
      <c r="H51" s="5" t="s">
        <v>52</v>
      </c>
      <c r="I51" s="49" t="str">
        <f t="shared" si="1"/>
        <v>05306 - GIRALDO</v>
      </c>
    </row>
    <row r="52" spans="6:9" ht="15" x14ac:dyDescent="0.35">
      <c r="F52" s="49" t="s">
        <v>1041</v>
      </c>
      <c r="G52" s="13" t="s">
        <v>1169</v>
      </c>
      <c r="H52" s="5" t="s">
        <v>53</v>
      </c>
      <c r="I52" s="49" t="str">
        <f t="shared" si="1"/>
        <v>05308 - GIRARDOTA</v>
      </c>
    </row>
    <row r="53" spans="6:9" ht="15" x14ac:dyDescent="0.35">
      <c r="F53" s="49" t="s">
        <v>1041</v>
      </c>
      <c r="G53" s="13" t="s">
        <v>1170</v>
      </c>
      <c r="H53" s="5" t="s">
        <v>54</v>
      </c>
      <c r="I53" s="49" t="str">
        <f t="shared" si="1"/>
        <v>05310 - GÓMEZ PLATA</v>
      </c>
    </row>
    <row r="54" spans="6:9" ht="15" x14ac:dyDescent="0.35">
      <c r="F54" s="49" t="s">
        <v>1041</v>
      </c>
      <c r="G54" s="13" t="s">
        <v>1171</v>
      </c>
      <c r="H54" s="5" t="s">
        <v>55</v>
      </c>
      <c r="I54" s="49" t="str">
        <f t="shared" si="1"/>
        <v>05313 - GRANADA</v>
      </c>
    </row>
    <row r="55" spans="6:9" ht="15" x14ac:dyDescent="0.35">
      <c r="F55" s="49" t="s">
        <v>1041</v>
      </c>
      <c r="G55" s="13" t="s">
        <v>1172</v>
      </c>
      <c r="H55" s="5" t="s">
        <v>56</v>
      </c>
      <c r="I55" s="49" t="str">
        <f t="shared" si="1"/>
        <v>05315 - GUADALUPE</v>
      </c>
    </row>
    <row r="56" spans="6:9" ht="15" x14ac:dyDescent="0.35">
      <c r="F56" s="49" t="s">
        <v>1041</v>
      </c>
      <c r="G56" s="13" t="s">
        <v>1173</v>
      </c>
      <c r="H56" s="5" t="s">
        <v>57</v>
      </c>
      <c r="I56" s="49" t="str">
        <f t="shared" si="1"/>
        <v>05318 - GUARNE</v>
      </c>
    </row>
    <row r="57" spans="6:9" ht="15" x14ac:dyDescent="0.35">
      <c r="F57" s="49" t="s">
        <v>1041</v>
      </c>
      <c r="G57" s="13" t="s">
        <v>1174</v>
      </c>
      <c r="H57" s="5" t="s">
        <v>58</v>
      </c>
      <c r="I57" s="49" t="str">
        <f t="shared" si="1"/>
        <v>05321 - GUATAPÉ</v>
      </c>
    </row>
    <row r="58" spans="6:9" ht="15" x14ac:dyDescent="0.35">
      <c r="F58" s="49" t="s">
        <v>1041</v>
      </c>
      <c r="G58" s="13" t="s">
        <v>1175</v>
      </c>
      <c r="H58" s="5" t="s">
        <v>59</v>
      </c>
      <c r="I58" s="49" t="str">
        <f t="shared" si="1"/>
        <v>05347 - HELICONIA</v>
      </c>
    </row>
    <row r="59" spans="6:9" ht="15" x14ac:dyDescent="0.35">
      <c r="F59" s="49" t="s">
        <v>1041</v>
      </c>
      <c r="G59" s="13" t="s">
        <v>1176</v>
      </c>
      <c r="H59" s="5" t="s">
        <v>60</v>
      </c>
      <c r="I59" s="49" t="str">
        <f t="shared" si="1"/>
        <v>05353 - HISPANIA</v>
      </c>
    </row>
    <row r="60" spans="6:9" ht="15" x14ac:dyDescent="0.35">
      <c r="F60" s="49" t="s">
        <v>1041</v>
      </c>
      <c r="G60" s="13" t="s">
        <v>1177</v>
      </c>
      <c r="H60" s="5" t="s">
        <v>61</v>
      </c>
      <c r="I60" s="49" t="str">
        <f t="shared" si="1"/>
        <v>05360 - ITAGÜÍ</v>
      </c>
    </row>
    <row r="61" spans="6:9" ht="15" x14ac:dyDescent="0.35">
      <c r="F61" s="49" t="s">
        <v>1041</v>
      </c>
      <c r="G61" s="13" t="s">
        <v>1178</v>
      </c>
      <c r="H61" s="5" t="s">
        <v>62</v>
      </c>
      <c r="I61" s="49" t="str">
        <f t="shared" si="1"/>
        <v>05361 - ITUANGO</v>
      </c>
    </row>
    <row r="62" spans="6:9" ht="15" x14ac:dyDescent="0.35">
      <c r="F62" s="49" t="s">
        <v>1041</v>
      </c>
      <c r="G62" s="13" t="s">
        <v>1179</v>
      </c>
      <c r="H62" s="5" t="s">
        <v>63</v>
      </c>
      <c r="I62" s="49" t="str">
        <f t="shared" si="1"/>
        <v>05364 - JARDÍN</v>
      </c>
    </row>
    <row r="63" spans="6:9" ht="15" x14ac:dyDescent="0.35">
      <c r="F63" s="49" t="s">
        <v>1041</v>
      </c>
      <c r="G63" s="13" t="s">
        <v>1180</v>
      </c>
      <c r="H63" s="5" t="s">
        <v>64</v>
      </c>
      <c r="I63" s="49" t="str">
        <f t="shared" si="1"/>
        <v>05368 - JERICÓ</v>
      </c>
    </row>
    <row r="64" spans="6:9" ht="15" x14ac:dyDescent="0.35">
      <c r="F64" s="49" t="s">
        <v>1041</v>
      </c>
      <c r="G64" s="13" t="s">
        <v>1181</v>
      </c>
      <c r="H64" s="5" t="s">
        <v>65</v>
      </c>
      <c r="I64" s="49" t="str">
        <f t="shared" si="1"/>
        <v>05376 - LA CEJA</v>
      </c>
    </row>
    <row r="65" spans="6:9" ht="15" x14ac:dyDescent="0.35">
      <c r="F65" s="49" t="s">
        <v>1041</v>
      </c>
      <c r="G65" s="13" t="s">
        <v>1182</v>
      </c>
      <c r="H65" s="5" t="s">
        <v>66</v>
      </c>
      <c r="I65" s="49" t="str">
        <f t="shared" si="1"/>
        <v>05380 - LA ESTRELLA</v>
      </c>
    </row>
    <row r="66" spans="6:9" ht="15" x14ac:dyDescent="0.35">
      <c r="F66" s="49" t="s">
        <v>1041</v>
      </c>
      <c r="G66" s="13" t="s">
        <v>1183</v>
      </c>
      <c r="H66" s="5" t="s">
        <v>67</v>
      </c>
      <c r="I66" s="49" t="str">
        <f t="shared" ref="I66:I129" si="3">+G66&amp;" - "&amp;H66</f>
        <v>05390 - LA PINTADA</v>
      </c>
    </row>
    <row r="67" spans="6:9" ht="15" x14ac:dyDescent="0.35">
      <c r="F67" s="49" t="s">
        <v>1041</v>
      </c>
      <c r="G67" s="13" t="s">
        <v>1184</v>
      </c>
      <c r="H67" s="5" t="s">
        <v>68</v>
      </c>
      <c r="I67" s="49" t="str">
        <f t="shared" si="3"/>
        <v>05400 - LA UNIÓN</v>
      </c>
    </row>
    <row r="68" spans="6:9" ht="15" x14ac:dyDescent="0.35">
      <c r="F68" s="49" t="s">
        <v>1041</v>
      </c>
      <c r="G68" s="13" t="s">
        <v>1185</v>
      </c>
      <c r="H68" s="5" t="s">
        <v>69</v>
      </c>
      <c r="I68" s="49" t="str">
        <f t="shared" si="3"/>
        <v>05411 - LIBORINA</v>
      </c>
    </row>
    <row r="69" spans="6:9" ht="15" x14ac:dyDescent="0.35">
      <c r="F69" s="49" t="s">
        <v>1041</v>
      </c>
      <c r="G69" s="13" t="s">
        <v>1186</v>
      </c>
      <c r="H69" s="5" t="s">
        <v>70</v>
      </c>
      <c r="I69" s="49" t="str">
        <f t="shared" si="3"/>
        <v>05425 - MACEO</v>
      </c>
    </row>
    <row r="70" spans="6:9" ht="15" x14ac:dyDescent="0.35">
      <c r="F70" s="49" t="s">
        <v>1041</v>
      </c>
      <c r="G70" s="13" t="s">
        <v>1187</v>
      </c>
      <c r="H70" s="5" t="s">
        <v>71</v>
      </c>
      <c r="I70" s="49" t="str">
        <f t="shared" si="3"/>
        <v>05440 - MARINILLA</v>
      </c>
    </row>
    <row r="71" spans="6:9" ht="15" x14ac:dyDescent="0.35">
      <c r="F71" s="49" t="s">
        <v>1041</v>
      </c>
      <c r="G71" s="13" t="s">
        <v>1188</v>
      </c>
      <c r="H71" s="5" t="s">
        <v>72</v>
      </c>
      <c r="I71" s="49" t="str">
        <f t="shared" si="3"/>
        <v>05467 - MONTEBELLO</v>
      </c>
    </row>
    <row r="72" spans="6:9" ht="15" x14ac:dyDescent="0.35">
      <c r="F72" s="49" t="s">
        <v>1041</v>
      </c>
      <c r="G72" s="13" t="s">
        <v>1189</v>
      </c>
      <c r="H72" s="5" t="s">
        <v>73</v>
      </c>
      <c r="I72" s="49" t="str">
        <f t="shared" si="3"/>
        <v>05475 - MURINDÓ</v>
      </c>
    </row>
    <row r="73" spans="6:9" ht="15" x14ac:dyDescent="0.35">
      <c r="F73" s="49" t="s">
        <v>1041</v>
      </c>
      <c r="G73" s="13" t="s">
        <v>1190</v>
      </c>
      <c r="H73" s="5" t="s">
        <v>74</v>
      </c>
      <c r="I73" s="49" t="str">
        <f t="shared" si="3"/>
        <v>05480 - MUTATÁ</v>
      </c>
    </row>
    <row r="74" spans="6:9" ht="15" x14ac:dyDescent="0.35">
      <c r="F74" s="49" t="s">
        <v>1041</v>
      </c>
      <c r="G74" s="13" t="s">
        <v>1191</v>
      </c>
      <c r="H74" s="5" t="s">
        <v>75</v>
      </c>
      <c r="I74" s="49" t="str">
        <f t="shared" si="3"/>
        <v>05483 - NARIÑO</v>
      </c>
    </row>
    <row r="75" spans="6:9" ht="15" x14ac:dyDescent="0.35">
      <c r="F75" s="49" t="s">
        <v>1041</v>
      </c>
      <c r="G75" s="13" t="s">
        <v>1192</v>
      </c>
      <c r="H75" s="5" t="s">
        <v>76</v>
      </c>
      <c r="I75" s="49" t="str">
        <f t="shared" si="3"/>
        <v>05490 - NECOCLÍ</v>
      </c>
    </row>
    <row r="76" spans="6:9" ht="15" x14ac:dyDescent="0.35">
      <c r="F76" s="49" t="s">
        <v>1041</v>
      </c>
      <c r="G76" s="13" t="s">
        <v>1193</v>
      </c>
      <c r="H76" s="5" t="s">
        <v>77</v>
      </c>
      <c r="I76" s="49" t="str">
        <f t="shared" si="3"/>
        <v>05495 - NECHÍ</v>
      </c>
    </row>
    <row r="77" spans="6:9" ht="15" x14ac:dyDescent="0.35">
      <c r="F77" s="49" t="s">
        <v>1041</v>
      </c>
      <c r="G77" s="13" t="s">
        <v>1194</v>
      </c>
      <c r="H77" s="5" t="s">
        <v>78</v>
      </c>
      <c r="I77" s="49" t="str">
        <f t="shared" si="3"/>
        <v>05501 - OLAYA</v>
      </c>
    </row>
    <row r="78" spans="6:9" ht="15" x14ac:dyDescent="0.35">
      <c r="F78" s="49" t="s">
        <v>1041</v>
      </c>
      <c r="G78" s="13" t="s">
        <v>1195</v>
      </c>
      <c r="H78" s="5" t="s">
        <v>79</v>
      </c>
      <c r="I78" s="49" t="str">
        <f t="shared" si="3"/>
        <v>05541 - PEÑOL</v>
      </c>
    </row>
    <row r="79" spans="6:9" ht="15" x14ac:dyDescent="0.35">
      <c r="F79" s="49" t="s">
        <v>1041</v>
      </c>
      <c r="G79" s="13" t="s">
        <v>1196</v>
      </c>
      <c r="H79" s="5" t="s">
        <v>80</v>
      </c>
      <c r="I79" s="49" t="str">
        <f t="shared" si="3"/>
        <v>05543 - PEQUE</v>
      </c>
    </row>
    <row r="80" spans="6:9" ht="15" x14ac:dyDescent="0.35">
      <c r="F80" s="49" t="s">
        <v>1041</v>
      </c>
      <c r="G80" s="13" t="s">
        <v>1197</v>
      </c>
      <c r="H80" s="5" t="s">
        <v>81</v>
      </c>
      <c r="I80" s="49" t="str">
        <f t="shared" si="3"/>
        <v>05576 - PUEBLORRICO</v>
      </c>
    </row>
    <row r="81" spans="6:9" ht="15" x14ac:dyDescent="0.35">
      <c r="F81" s="49" t="s">
        <v>1041</v>
      </c>
      <c r="G81" s="13" t="s">
        <v>1198</v>
      </c>
      <c r="H81" s="5" t="s">
        <v>82</v>
      </c>
      <c r="I81" s="49" t="str">
        <f t="shared" si="3"/>
        <v>05579 - PUERTO BERRÍO</v>
      </c>
    </row>
    <row r="82" spans="6:9" ht="15" x14ac:dyDescent="0.35">
      <c r="F82" s="49" t="s">
        <v>1041</v>
      </c>
      <c r="G82" s="13" t="s">
        <v>1199</v>
      </c>
      <c r="H82" s="5" t="s">
        <v>83</v>
      </c>
      <c r="I82" s="49" t="str">
        <f t="shared" si="3"/>
        <v>05585 - PUERTO NARE</v>
      </c>
    </row>
    <row r="83" spans="6:9" ht="15" x14ac:dyDescent="0.35">
      <c r="F83" s="49" t="s">
        <v>1041</v>
      </c>
      <c r="G83" s="13" t="s">
        <v>1200</v>
      </c>
      <c r="H83" s="5" t="s">
        <v>84</v>
      </c>
      <c r="I83" s="49" t="str">
        <f t="shared" si="3"/>
        <v>05591 - PUERTO TRIUNFO</v>
      </c>
    </row>
    <row r="84" spans="6:9" ht="15" x14ac:dyDescent="0.35">
      <c r="F84" s="49" t="s">
        <v>1041</v>
      </c>
      <c r="G84" s="13" t="s">
        <v>1201</v>
      </c>
      <c r="H84" s="5" t="s">
        <v>85</v>
      </c>
      <c r="I84" s="49" t="str">
        <f t="shared" si="3"/>
        <v>05604 - REMEDIOS</v>
      </c>
    </row>
    <row r="85" spans="6:9" ht="15" x14ac:dyDescent="0.35">
      <c r="F85" s="49" t="s">
        <v>1041</v>
      </c>
      <c r="G85" s="13" t="s">
        <v>1202</v>
      </c>
      <c r="H85" s="5" t="s">
        <v>86</v>
      </c>
      <c r="I85" s="49" t="str">
        <f t="shared" si="3"/>
        <v>05607 - RETIRO</v>
      </c>
    </row>
    <row r="86" spans="6:9" ht="15" x14ac:dyDescent="0.35">
      <c r="F86" s="49" t="s">
        <v>1041</v>
      </c>
      <c r="G86" s="13" t="s">
        <v>1203</v>
      </c>
      <c r="H86" s="5" t="s">
        <v>87</v>
      </c>
      <c r="I86" s="49" t="str">
        <f t="shared" si="3"/>
        <v>05615 - RIONEGRO</v>
      </c>
    </row>
    <row r="87" spans="6:9" ht="15" x14ac:dyDescent="0.35">
      <c r="F87" s="49" t="s">
        <v>1041</v>
      </c>
      <c r="G87" s="13" t="s">
        <v>1204</v>
      </c>
      <c r="H87" s="5" t="s">
        <v>88</v>
      </c>
      <c r="I87" s="49" t="str">
        <f t="shared" si="3"/>
        <v>05628 - SABANALARGA</v>
      </c>
    </row>
    <row r="88" spans="6:9" ht="15" x14ac:dyDescent="0.35">
      <c r="F88" s="49" t="s">
        <v>1041</v>
      </c>
      <c r="G88" s="13" t="s">
        <v>1205</v>
      </c>
      <c r="H88" s="5" t="s">
        <v>89</v>
      </c>
      <c r="I88" s="49" t="str">
        <f t="shared" si="3"/>
        <v>05631 - SABANETA</v>
      </c>
    </row>
    <row r="89" spans="6:9" ht="15" x14ac:dyDescent="0.35">
      <c r="F89" s="49" t="s">
        <v>1041</v>
      </c>
      <c r="G89" s="13" t="s">
        <v>1206</v>
      </c>
      <c r="H89" s="5" t="s">
        <v>90</v>
      </c>
      <c r="I89" s="49" t="str">
        <f t="shared" si="3"/>
        <v>05642 - SALGAR</v>
      </c>
    </row>
    <row r="90" spans="6:9" ht="15" x14ac:dyDescent="0.35">
      <c r="F90" s="49" t="s">
        <v>1041</v>
      </c>
      <c r="G90" s="13" t="s">
        <v>1207</v>
      </c>
      <c r="H90" s="5" t="s">
        <v>91</v>
      </c>
      <c r="I90" s="49" t="str">
        <f t="shared" si="3"/>
        <v>05647 - SAN ANDRÉS DE CUERQUÍA</v>
      </c>
    </row>
    <row r="91" spans="6:9" ht="15" x14ac:dyDescent="0.35">
      <c r="F91" s="49" t="s">
        <v>1041</v>
      </c>
      <c r="G91" s="13" t="s">
        <v>1208</v>
      </c>
      <c r="H91" s="5" t="s">
        <v>92</v>
      </c>
      <c r="I91" s="49" t="str">
        <f t="shared" si="3"/>
        <v>05649 - SAN CARLOS</v>
      </c>
    </row>
    <row r="92" spans="6:9" ht="15" x14ac:dyDescent="0.35">
      <c r="F92" s="49" t="s">
        <v>1041</v>
      </c>
      <c r="G92" s="13" t="s">
        <v>1209</v>
      </c>
      <c r="H92" s="5" t="s">
        <v>93</v>
      </c>
      <c r="I92" s="49" t="str">
        <f t="shared" si="3"/>
        <v>05652 - SAN FRANCISCO</v>
      </c>
    </row>
    <row r="93" spans="6:9" ht="15" x14ac:dyDescent="0.35">
      <c r="F93" s="49" t="s">
        <v>1041</v>
      </c>
      <c r="G93" s="13" t="s">
        <v>1210</v>
      </c>
      <c r="H93" s="5" t="s">
        <v>94</v>
      </c>
      <c r="I93" s="49" t="str">
        <f t="shared" si="3"/>
        <v>05656 - SAN JERÓNIMO</v>
      </c>
    </row>
    <row r="94" spans="6:9" ht="15" x14ac:dyDescent="0.35">
      <c r="F94" s="49" t="s">
        <v>1041</v>
      </c>
      <c r="G94" s="13" t="s">
        <v>1211</v>
      </c>
      <c r="H94" s="5" t="s">
        <v>95</v>
      </c>
      <c r="I94" s="49" t="str">
        <f t="shared" si="3"/>
        <v>05658 - SAN JOSÉ DE LA MONTAÑA</v>
      </c>
    </row>
    <row r="95" spans="6:9" ht="15" x14ac:dyDescent="0.35">
      <c r="F95" s="49" t="s">
        <v>1041</v>
      </c>
      <c r="G95" s="13" t="s">
        <v>1212</v>
      </c>
      <c r="H95" s="5" t="s">
        <v>96</v>
      </c>
      <c r="I95" s="49" t="str">
        <f t="shared" si="3"/>
        <v>05659 - SAN JUAN DE URABÁ</v>
      </c>
    </row>
    <row r="96" spans="6:9" ht="15" x14ac:dyDescent="0.35">
      <c r="F96" s="49" t="s">
        <v>1041</v>
      </c>
      <c r="G96" s="13" t="s">
        <v>1213</v>
      </c>
      <c r="H96" s="5" t="s">
        <v>97</v>
      </c>
      <c r="I96" s="49" t="str">
        <f t="shared" si="3"/>
        <v>05660 - SAN LUIS</v>
      </c>
    </row>
    <row r="97" spans="6:9" ht="15" x14ac:dyDescent="0.35">
      <c r="F97" s="49" t="s">
        <v>1041</v>
      </c>
      <c r="G97" s="13" t="s">
        <v>1214</v>
      </c>
      <c r="H97" s="5" t="s">
        <v>98</v>
      </c>
      <c r="I97" s="49" t="str">
        <f t="shared" si="3"/>
        <v>05664 - SAN PEDRO DE LOS MILAGROS</v>
      </c>
    </row>
    <row r="98" spans="6:9" ht="15" x14ac:dyDescent="0.35">
      <c r="F98" s="49" t="s">
        <v>1041</v>
      </c>
      <c r="G98" s="13" t="s">
        <v>1215</v>
      </c>
      <c r="H98" s="5" t="s">
        <v>99</v>
      </c>
      <c r="I98" s="49" t="str">
        <f t="shared" si="3"/>
        <v>05665 - SAN PEDRO DE URABÁ</v>
      </c>
    </row>
    <row r="99" spans="6:9" ht="15" x14ac:dyDescent="0.35">
      <c r="F99" s="49" t="s">
        <v>1041</v>
      </c>
      <c r="G99" s="13" t="s">
        <v>1216</v>
      </c>
      <c r="H99" s="5" t="s">
        <v>100</v>
      </c>
      <c r="I99" s="49" t="str">
        <f t="shared" si="3"/>
        <v>05667 - SAN RAFAEL</v>
      </c>
    </row>
    <row r="100" spans="6:9" ht="15" x14ac:dyDescent="0.35">
      <c r="F100" s="49" t="s">
        <v>1041</v>
      </c>
      <c r="G100" s="13" t="s">
        <v>1217</v>
      </c>
      <c r="H100" s="5" t="s">
        <v>101</v>
      </c>
      <c r="I100" s="49" t="str">
        <f t="shared" si="3"/>
        <v>05670 - SAN ROQUE</v>
      </c>
    </row>
    <row r="101" spans="6:9" ht="15" x14ac:dyDescent="0.35">
      <c r="F101" s="49" t="s">
        <v>1041</v>
      </c>
      <c r="G101" s="13" t="s">
        <v>1218</v>
      </c>
      <c r="H101" s="5" t="s">
        <v>102</v>
      </c>
      <c r="I101" s="49" t="str">
        <f t="shared" si="3"/>
        <v>05674 - SAN VICENTE FERRER</v>
      </c>
    </row>
    <row r="102" spans="6:9" ht="15" x14ac:dyDescent="0.35">
      <c r="F102" s="49" t="s">
        <v>1041</v>
      </c>
      <c r="G102" s="13" t="s">
        <v>1219</v>
      </c>
      <c r="H102" s="5" t="s">
        <v>103</v>
      </c>
      <c r="I102" s="49" t="str">
        <f t="shared" si="3"/>
        <v>05679 - SANTA BÁRBARA</v>
      </c>
    </row>
    <row r="103" spans="6:9" ht="15" x14ac:dyDescent="0.35">
      <c r="F103" s="49" t="s">
        <v>1041</v>
      </c>
      <c r="G103" s="13" t="s">
        <v>1220</v>
      </c>
      <c r="H103" s="5" t="s">
        <v>104</v>
      </c>
      <c r="I103" s="49" t="str">
        <f t="shared" si="3"/>
        <v>05686 - SANTA ROSA DE OSOS</v>
      </c>
    </row>
    <row r="104" spans="6:9" ht="15" x14ac:dyDescent="0.35">
      <c r="F104" s="49" t="s">
        <v>1041</v>
      </c>
      <c r="G104" s="13" t="s">
        <v>1221</v>
      </c>
      <c r="H104" s="5" t="s">
        <v>105</v>
      </c>
      <c r="I104" s="49" t="str">
        <f t="shared" si="3"/>
        <v>05690 - SANTO DOMINGO</v>
      </c>
    </row>
    <row r="105" spans="6:9" ht="15" x14ac:dyDescent="0.35">
      <c r="F105" s="49" t="s">
        <v>1041</v>
      </c>
      <c r="G105" s="13" t="s">
        <v>1222</v>
      </c>
      <c r="H105" s="5" t="s">
        <v>106</v>
      </c>
      <c r="I105" s="49" t="str">
        <f t="shared" si="3"/>
        <v>05697 - EL SANTUARIO</v>
      </c>
    </row>
    <row r="106" spans="6:9" ht="15" x14ac:dyDescent="0.35">
      <c r="F106" s="49" t="s">
        <v>1041</v>
      </c>
      <c r="G106" s="13" t="s">
        <v>1223</v>
      </c>
      <c r="H106" s="5" t="s">
        <v>107</v>
      </c>
      <c r="I106" s="49" t="str">
        <f t="shared" si="3"/>
        <v>05736 - SEGOVIA</v>
      </c>
    </row>
    <row r="107" spans="6:9" ht="15" x14ac:dyDescent="0.35">
      <c r="F107" s="49" t="s">
        <v>1041</v>
      </c>
      <c r="G107" s="13" t="s">
        <v>1224</v>
      </c>
      <c r="H107" s="5" t="s">
        <v>108</v>
      </c>
      <c r="I107" s="49" t="str">
        <f t="shared" si="3"/>
        <v>05756 - SONSÓN</v>
      </c>
    </row>
    <row r="108" spans="6:9" ht="15" x14ac:dyDescent="0.35">
      <c r="F108" s="49" t="s">
        <v>1041</v>
      </c>
      <c r="G108" s="13" t="s">
        <v>1225</v>
      </c>
      <c r="H108" s="5" t="s">
        <v>109</v>
      </c>
      <c r="I108" s="49" t="str">
        <f t="shared" si="3"/>
        <v>05761 - SOPETRÁN</v>
      </c>
    </row>
    <row r="109" spans="6:9" ht="15" x14ac:dyDescent="0.35">
      <c r="F109" s="49" t="s">
        <v>1041</v>
      </c>
      <c r="G109" s="13" t="s">
        <v>1226</v>
      </c>
      <c r="H109" s="5" t="s">
        <v>110</v>
      </c>
      <c r="I109" s="49" t="str">
        <f t="shared" si="3"/>
        <v>05789 - TÁMESIS</v>
      </c>
    </row>
    <row r="110" spans="6:9" ht="15" x14ac:dyDescent="0.35">
      <c r="F110" s="49" t="s">
        <v>1041</v>
      </c>
      <c r="G110" s="13" t="s">
        <v>1227</v>
      </c>
      <c r="H110" s="5" t="s">
        <v>111</v>
      </c>
      <c r="I110" s="49" t="str">
        <f t="shared" si="3"/>
        <v>05790 - TARAZÁ</v>
      </c>
    </row>
    <row r="111" spans="6:9" ht="15" x14ac:dyDescent="0.35">
      <c r="F111" s="49" t="s">
        <v>1041</v>
      </c>
      <c r="G111" s="13" t="s">
        <v>1228</v>
      </c>
      <c r="H111" s="5" t="s">
        <v>112</v>
      </c>
      <c r="I111" s="49" t="str">
        <f t="shared" si="3"/>
        <v>05792 - TARSO</v>
      </c>
    </row>
    <row r="112" spans="6:9" ht="15" x14ac:dyDescent="0.35">
      <c r="F112" s="49" t="s">
        <v>1041</v>
      </c>
      <c r="G112" s="13" t="s">
        <v>1229</v>
      </c>
      <c r="H112" s="5" t="s">
        <v>113</v>
      </c>
      <c r="I112" s="49" t="str">
        <f t="shared" si="3"/>
        <v>05809 - TITIRIBÍ</v>
      </c>
    </row>
    <row r="113" spans="6:9" ht="15" x14ac:dyDescent="0.35">
      <c r="F113" s="49" t="s">
        <v>1041</v>
      </c>
      <c r="G113" s="13" t="s">
        <v>1230</v>
      </c>
      <c r="H113" s="5" t="s">
        <v>114</v>
      </c>
      <c r="I113" s="49" t="str">
        <f t="shared" si="3"/>
        <v>05819 - TOLEDO</v>
      </c>
    </row>
    <row r="114" spans="6:9" ht="15" x14ac:dyDescent="0.35">
      <c r="F114" s="49" t="s">
        <v>1041</v>
      </c>
      <c r="G114" s="13" t="s">
        <v>1231</v>
      </c>
      <c r="H114" s="5" t="s">
        <v>115</v>
      </c>
      <c r="I114" s="49" t="str">
        <f t="shared" si="3"/>
        <v>05837 - TURBO</v>
      </c>
    </row>
    <row r="115" spans="6:9" ht="15" x14ac:dyDescent="0.35">
      <c r="F115" s="49" t="s">
        <v>1041</v>
      </c>
      <c r="G115" s="13" t="s">
        <v>1232</v>
      </c>
      <c r="H115" s="5" t="s">
        <v>116</v>
      </c>
      <c r="I115" s="49" t="str">
        <f t="shared" si="3"/>
        <v>05842 - URAMITA</v>
      </c>
    </row>
    <row r="116" spans="6:9" ht="15" x14ac:dyDescent="0.35">
      <c r="F116" s="49" t="s">
        <v>1041</v>
      </c>
      <c r="G116" s="13" t="s">
        <v>1233</v>
      </c>
      <c r="H116" s="5" t="s">
        <v>117</v>
      </c>
      <c r="I116" s="49" t="str">
        <f t="shared" si="3"/>
        <v>05847 - URRAO</v>
      </c>
    </row>
    <row r="117" spans="6:9" ht="15" x14ac:dyDescent="0.35">
      <c r="F117" s="49" t="s">
        <v>1041</v>
      </c>
      <c r="G117" s="13" t="s">
        <v>1234</v>
      </c>
      <c r="H117" s="5" t="s">
        <v>118</v>
      </c>
      <c r="I117" s="49" t="str">
        <f t="shared" si="3"/>
        <v>05854 - VALDIVIA</v>
      </c>
    </row>
    <row r="118" spans="6:9" ht="15" x14ac:dyDescent="0.35">
      <c r="F118" s="49" t="s">
        <v>1041</v>
      </c>
      <c r="G118" s="13" t="s">
        <v>1235</v>
      </c>
      <c r="H118" s="5" t="s">
        <v>119</v>
      </c>
      <c r="I118" s="49" t="str">
        <f t="shared" si="3"/>
        <v>05856 - VALPARAÍSO</v>
      </c>
    </row>
    <row r="119" spans="6:9" ht="15" x14ac:dyDescent="0.35">
      <c r="F119" s="49" t="s">
        <v>1041</v>
      </c>
      <c r="G119" s="13" t="s">
        <v>1236</v>
      </c>
      <c r="H119" s="5" t="s">
        <v>120</v>
      </c>
      <c r="I119" s="49" t="str">
        <f t="shared" si="3"/>
        <v>05858 - VEGACHÍ</v>
      </c>
    </row>
    <row r="120" spans="6:9" ht="15" x14ac:dyDescent="0.35">
      <c r="F120" s="49" t="s">
        <v>1041</v>
      </c>
      <c r="G120" s="13" t="s">
        <v>1237</v>
      </c>
      <c r="H120" s="5" t="s">
        <v>121</v>
      </c>
      <c r="I120" s="49" t="str">
        <f t="shared" si="3"/>
        <v>05861 - VENECIA</v>
      </c>
    </row>
    <row r="121" spans="6:9" ht="15" x14ac:dyDescent="0.35">
      <c r="F121" s="49" t="s">
        <v>1041</v>
      </c>
      <c r="G121" s="13" t="s">
        <v>1238</v>
      </c>
      <c r="H121" s="5" t="s">
        <v>122</v>
      </c>
      <c r="I121" s="49" t="str">
        <f t="shared" si="3"/>
        <v>05873 - VIGÍA DEL FUERTE</v>
      </c>
    </row>
    <row r="122" spans="6:9" ht="15" x14ac:dyDescent="0.35">
      <c r="F122" s="49" t="s">
        <v>1041</v>
      </c>
      <c r="G122" s="13" t="s">
        <v>1239</v>
      </c>
      <c r="H122" s="5" t="s">
        <v>123</v>
      </c>
      <c r="I122" s="49" t="str">
        <f t="shared" si="3"/>
        <v>05885 - YALÍ</v>
      </c>
    </row>
    <row r="123" spans="6:9" ht="15" x14ac:dyDescent="0.35">
      <c r="F123" s="49" t="s">
        <v>1041</v>
      </c>
      <c r="G123" s="13" t="s">
        <v>1240</v>
      </c>
      <c r="H123" s="5" t="s">
        <v>124</v>
      </c>
      <c r="I123" s="49" t="str">
        <f t="shared" si="3"/>
        <v>05887 - YARUMAL</v>
      </c>
    </row>
    <row r="124" spans="6:9" ht="15" x14ac:dyDescent="0.35">
      <c r="F124" s="49" t="s">
        <v>1041</v>
      </c>
      <c r="G124" s="13" t="s">
        <v>1241</v>
      </c>
      <c r="H124" s="5" t="s">
        <v>125</v>
      </c>
      <c r="I124" s="49" t="str">
        <f t="shared" si="3"/>
        <v>05890 - YOLOMBÓ</v>
      </c>
    </row>
    <row r="125" spans="6:9" ht="15" x14ac:dyDescent="0.35">
      <c r="F125" s="49" t="s">
        <v>1041</v>
      </c>
      <c r="G125" s="13" t="s">
        <v>1242</v>
      </c>
      <c r="H125" s="5" t="s">
        <v>126</v>
      </c>
      <c r="I125" s="49" t="str">
        <f t="shared" si="3"/>
        <v>05893 - YONDÓ</v>
      </c>
    </row>
    <row r="126" spans="6:9" ht="15" x14ac:dyDescent="0.35">
      <c r="F126" s="49" t="s">
        <v>1041</v>
      </c>
      <c r="G126" s="13" t="s">
        <v>1243</v>
      </c>
      <c r="H126" s="5" t="s">
        <v>127</v>
      </c>
      <c r="I126" s="49" t="str">
        <f t="shared" si="3"/>
        <v>05895 - ZARAGOZA</v>
      </c>
    </row>
    <row r="127" spans="6:9" ht="15" x14ac:dyDescent="0.35">
      <c r="F127" s="49" t="s">
        <v>1043</v>
      </c>
      <c r="G127" s="13" t="s">
        <v>1244</v>
      </c>
      <c r="H127" s="5" t="s">
        <v>128</v>
      </c>
      <c r="I127" s="49" t="str">
        <f t="shared" si="3"/>
        <v>08001 - BARRANQUILLA</v>
      </c>
    </row>
    <row r="128" spans="6:9" ht="15" x14ac:dyDescent="0.35">
      <c r="F128" s="49" t="s">
        <v>1043</v>
      </c>
      <c r="G128" s="13" t="s">
        <v>1245</v>
      </c>
      <c r="H128" s="5" t="s">
        <v>129</v>
      </c>
      <c r="I128" s="49" t="str">
        <f t="shared" si="3"/>
        <v>08078 - BARANOA</v>
      </c>
    </row>
    <row r="129" spans="6:9" ht="15" x14ac:dyDescent="0.35">
      <c r="F129" s="49" t="s">
        <v>1043</v>
      </c>
      <c r="G129" s="13" t="s">
        <v>1246</v>
      </c>
      <c r="H129" s="5" t="s">
        <v>130</v>
      </c>
      <c r="I129" s="49" t="str">
        <f t="shared" si="3"/>
        <v>08137 - CAMPO DE LA CRUZ</v>
      </c>
    </row>
    <row r="130" spans="6:9" ht="15" x14ac:dyDescent="0.35">
      <c r="F130" s="49" t="s">
        <v>1043</v>
      </c>
      <c r="G130" s="13" t="s">
        <v>1247</v>
      </c>
      <c r="H130" s="5" t="s">
        <v>131</v>
      </c>
      <c r="I130" s="49" t="str">
        <f t="shared" ref="I130:I193" si="4">+G130&amp;" - "&amp;H130</f>
        <v>08141 - CANDELARIA</v>
      </c>
    </row>
    <row r="131" spans="6:9" ht="15" x14ac:dyDescent="0.35">
      <c r="F131" s="49" t="s">
        <v>1043</v>
      </c>
      <c r="G131" s="13" t="s">
        <v>1248</v>
      </c>
      <c r="H131" s="5" t="s">
        <v>132</v>
      </c>
      <c r="I131" s="49" t="str">
        <f t="shared" si="4"/>
        <v>08296 - GALAPA</v>
      </c>
    </row>
    <row r="132" spans="6:9" ht="15" x14ac:dyDescent="0.35">
      <c r="F132" s="49" t="s">
        <v>1043</v>
      </c>
      <c r="G132" s="13" t="s">
        <v>1249</v>
      </c>
      <c r="H132" s="5" t="s">
        <v>133</v>
      </c>
      <c r="I132" s="49" t="str">
        <f t="shared" si="4"/>
        <v>08372 - JUAN DE ACOSTA</v>
      </c>
    </row>
    <row r="133" spans="6:9" ht="15" x14ac:dyDescent="0.35">
      <c r="F133" s="49" t="s">
        <v>1043</v>
      </c>
      <c r="G133" s="13" t="s">
        <v>1250</v>
      </c>
      <c r="H133" s="5" t="s">
        <v>134</v>
      </c>
      <c r="I133" s="49" t="str">
        <f t="shared" si="4"/>
        <v>08421 - LURUACO</v>
      </c>
    </row>
    <row r="134" spans="6:9" ht="15" x14ac:dyDescent="0.35">
      <c r="F134" s="49" t="s">
        <v>1043</v>
      </c>
      <c r="G134" s="13" t="s">
        <v>1251</v>
      </c>
      <c r="H134" s="5" t="s">
        <v>135</v>
      </c>
      <c r="I134" s="49" t="str">
        <f t="shared" si="4"/>
        <v>08433 - MALAMBO</v>
      </c>
    </row>
    <row r="135" spans="6:9" ht="15" x14ac:dyDescent="0.35">
      <c r="F135" s="49" t="s">
        <v>1043</v>
      </c>
      <c r="G135" s="13" t="s">
        <v>1252</v>
      </c>
      <c r="H135" s="5" t="s">
        <v>136</v>
      </c>
      <c r="I135" s="49" t="str">
        <f t="shared" si="4"/>
        <v>08436 - MANATÍ</v>
      </c>
    </row>
    <row r="136" spans="6:9" ht="15" x14ac:dyDescent="0.35">
      <c r="F136" s="49" t="s">
        <v>1043</v>
      </c>
      <c r="G136" s="13" t="s">
        <v>1253</v>
      </c>
      <c r="H136" s="5" t="s">
        <v>137</v>
      </c>
      <c r="I136" s="49" t="str">
        <f t="shared" si="4"/>
        <v>08520 - PALMAR DE VARELA</v>
      </c>
    </row>
    <row r="137" spans="6:9" ht="15" x14ac:dyDescent="0.35">
      <c r="F137" s="49" t="s">
        <v>1043</v>
      </c>
      <c r="G137" s="13" t="s">
        <v>1254</v>
      </c>
      <c r="H137" s="5" t="s">
        <v>138</v>
      </c>
      <c r="I137" s="49" t="str">
        <f t="shared" si="4"/>
        <v>08549 - PIOJÓ</v>
      </c>
    </row>
    <row r="138" spans="6:9" ht="15" x14ac:dyDescent="0.35">
      <c r="F138" s="49" t="s">
        <v>1043</v>
      </c>
      <c r="G138" s="13" t="s">
        <v>1255</v>
      </c>
      <c r="H138" s="5" t="s">
        <v>139</v>
      </c>
      <c r="I138" s="49" t="str">
        <f t="shared" si="4"/>
        <v>08558 - POLONUEVO</v>
      </c>
    </row>
    <row r="139" spans="6:9" ht="15" x14ac:dyDescent="0.35">
      <c r="F139" s="49" t="s">
        <v>1043</v>
      </c>
      <c r="G139" s="13" t="s">
        <v>1256</v>
      </c>
      <c r="H139" s="5" t="s">
        <v>140</v>
      </c>
      <c r="I139" s="49" t="str">
        <f t="shared" si="4"/>
        <v>08560 - PONEDERA</v>
      </c>
    </row>
    <row r="140" spans="6:9" ht="15" x14ac:dyDescent="0.35">
      <c r="F140" s="49" t="s">
        <v>1043</v>
      </c>
      <c r="G140" s="13" t="s">
        <v>1257</v>
      </c>
      <c r="H140" s="5" t="s">
        <v>141</v>
      </c>
      <c r="I140" s="49" t="str">
        <f t="shared" si="4"/>
        <v>08573 - PUERTO COLOMBIA</v>
      </c>
    </row>
    <row r="141" spans="6:9" ht="15" x14ac:dyDescent="0.35">
      <c r="F141" s="49" t="s">
        <v>1043</v>
      </c>
      <c r="G141" s="13" t="s">
        <v>1258</v>
      </c>
      <c r="H141" s="5" t="s">
        <v>142</v>
      </c>
      <c r="I141" s="49" t="str">
        <f t="shared" si="4"/>
        <v>08606 - REPELÓN</v>
      </c>
    </row>
    <row r="142" spans="6:9" ht="15" x14ac:dyDescent="0.35">
      <c r="F142" s="49" t="s">
        <v>1043</v>
      </c>
      <c r="G142" s="13" t="s">
        <v>1259</v>
      </c>
      <c r="H142" s="5" t="s">
        <v>143</v>
      </c>
      <c r="I142" s="49" t="str">
        <f t="shared" si="4"/>
        <v>08634 - SABANAGRANDE</v>
      </c>
    </row>
    <row r="143" spans="6:9" ht="15" x14ac:dyDescent="0.35">
      <c r="F143" s="49" t="s">
        <v>1043</v>
      </c>
      <c r="G143" s="13" t="s">
        <v>1260</v>
      </c>
      <c r="H143" s="5" t="s">
        <v>88</v>
      </c>
      <c r="I143" s="49" t="str">
        <f t="shared" si="4"/>
        <v>08638 - SABANALARGA</v>
      </c>
    </row>
    <row r="144" spans="6:9" ht="15" x14ac:dyDescent="0.35">
      <c r="F144" s="49" t="s">
        <v>1043</v>
      </c>
      <c r="G144" s="13" t="s">
        <v>1261</v>
      </c>
      <c r="H144" s="5" t="s">
        <v>144</v>
      </c>
      <c r="I144" s="49" t="str">
        <f t="shared" si="4"/>
        <v>08675 - SANTA LUCÍA</v>
      </c>
    </row>
    <row r="145" spans="6:9" ht="15" x14ac:dyDescent="0.35">
      <c r="F145" s="49" t="s">
        <v>1043</v>
      </c>
      <c r="G145" s="13" t="s">
        <v>1262</v>
      </c>
      <c r="H145" s="5" t="s">
        <v>145</v>
      </c>
      <c r="I145" s="49" t="str">
        <f t="shared" si="4"/>
        <v>08685 - SANTO TOMÁS</v>
      </c>
    </row>
    <row r="146" spans="6:9" ht="15" x14ac:dyDescent="0.35">
      <c r="F146" s="49" t="s">
        <v>1043</v>
      </c>
      <c r="G146" s="13" t="s">
        <v>1263</v>
      </c>
      <c r="H146" s="5" t="s">
        <v>146</v>
      </c>
      <c r="I146" s="49" t="str">
        <f t="shared" si="4"/>
        <v>08758 - SOLEDAD</v>
      </c>
    </row>
    <row r="147" spans="6:9" ht="15" x14ac:dyDescent="0.35">
      <c r="F147" s="49" t="s">
        <v>1043</v>
      </c>
      <c r="G147" s="13" t="s">
        <v>1264</v>
      </c>
      <c r="H147" s="5" t="s">
        <v>147</v>
      </c>
      <c r="I147" s="49" t="str">
        <f t="shared" si="4"/>
        <v>08770 - SUAN</v>
      </c>
    </row>
    <row r="148" spans="6:9" ht="15" x14ac:dyDescent="0.35">
      <c r="F148" s="49" t="s">
        <v>1043</v>
      </c>
      <c r="G148" s="13" t="s">
        <v>1265</v>
      </c>
      <c r="H148" s="5" t="s">
        <v>148</v>
      </c>
      <c r="I148" s="49" t="str">
        <f t="shared" si="4"/>
        <v>08832 - TUBARÁ</v>
      </c>
    </row>
    <row r="149" spans="6:9" ht="15" x14ac:dyDescent="0.35">
      <c r="F149" s="49" t="s">
        <v>1043</v>
      </c>
      <c r="G149" s="13" t="s">
        <v>1266</v>
      </c>
      <c r="H149" s="5" t="s">
        <v>149</v>
      </c>
      <c r="I149" s="49" t="str">
        <f t="shared" si="4"/>
        <v>08849 - USIACURÍ</v>
      </c>
    </row>
    <row r="150" spans="6:9" ht="15" x14ac:dyDescent="0.35">
      <c r="F150" s="49" t="s">
        <v>1045</v>
      </c>
      <c r="G150" s="13" t="s">
        <v>1267</v>
      </c>
      <c r="H150" s="5" t="s">
        <v>150</v>
      </c>
      <c r="I150" s="49" t="str">
        <f t="shared" si="4"/>
        <v>11001 - BOGOTÁ, D.C.</v>
      </c>
    </row>
    <row r="151" spans="6:9" ht="15" x14ac:dyDescent="0.35">
      <c r="F151" s="49" t="s">
        <v>1046</v>
      </c>
      <c r="G151" s="13" t="s">
        <v>1268</v>
      </c>
      <c r="H151" s="5" t="s">
        <v>151</v>
      </c>
      <c r="I151" s="49" t="str">
        <f t="shared" si="4"/>
        <v>13001 - CARTAGENA DE INDIAS</v>
      </c>
    </row>
    <row r="152" spans="6:9" ht="15" x14ac:dyDescent="0.35">
      <c r="F152" s="49" t="s">
        <v>1046</v>
      </c>
      <c r="G152" s="13" t="s">
        <v>1269</v>
      </c>
      <c r="H152" s="5" t="s">
        <v>152</v>
      </c>
      <c r="I152" s="49" t="str">
        <f t="shared" si="4"/>
        <v>13006 - ACHÍ</v>
      </c>
    </row>
    <row r="153" spans="6:9" ht="15" x14ac:dyDescent="0.35">
      <c r="F153" s="49" t="s">
        <v>1046</v>
      </c>
      <c r="G153" s="13" t="s">
        <v>1270</v>
      </c>
      <c r="H153" s="5" t="s">
        <v>153</v>
      </c>
      <c r="I153" s="49" t="str">
        <f t="shared" si="4"/>
        <v>13030 - ALTOS DEL ROSARIO</v>
      </c>
    </row>
    <row r="154" spans="6:9" ht="15" x14ac:dyDescent="0.35">
      <c r="F154" s="49" t="s">
        <v>1046</v>
      </c>
      <c r="G154" s="13" t="s">
        <v>1271</v>
      </c>
      <c r="H154" s="5" t="s">
        <v>154</v>
      </c>
      <c r="I154" s="49" t="str">
        <f t="shared" si="4"/>
        <v>13042 - ARENAL</v>
      </c>
    </row>
    <row r="155" spans="6:9" ht="15" x14ac:dyDescent="0.35">
      <c r="F155" s="49" t="s">
        <v>1046</v>
      </c>
      <c r="G155" s="13" t="s">
        <v>1272</v>
      </c>
      <c r="H155" s="5" t="s">
        <v>155</v>
      </c>
      <c r="I155" s="49" t="str">
        <f t="shared" si="4"/>
        <v>13052 - ARJONA</v>
      </c>
    </row>
    <row r="156" spans="6:9" ht="15" x14ac:dyDescent="0.35">
      <c r="F156" s="49" t="s">
        <v>1046</v>
      </c>
      <c r="G156" s="13" t="s">
        <v>1273</v>
      </c>
      <c r="H156" s="5" t="s">
        <v>156</v>
      </c>
      <c r="I156" s="49" t="str">
        <f t="shared" si="4"/>
        <v>13062 - ARROYOHONDO</v>
      </c>
    </row>
    <row r="157" spans="6:9" ht="15" x14ac:dyDescent="0.35">
      <c r="F157" s="49" t="s">
        <v>1046</v>
      </c>
      <c r="G157" s="13" t="s">
        <v>1274</v>
      </c>
      <c r="H157" s="5" t="s">
        <v>157</v>
      </c>
      <c r="I157" s="49" t="str">
        <f t="shared" si="4"/>
        <v>13074 - BARRANCO DE LOBA</v>
      </c>
    </row>
    <row r="158" spans="6:9" ht="15" x14ac:dyDescent="0.35">
      <c r="F158" s="49" t="s">
        <v>1046</v>
      </c>
      <c r="G158" s="13" t="s">
        <v>1275</v>
      </c>
      <c r="H158" s="5" t="s">
        <v>158</v>
      </c>
      <c r="I158" s="49" t="str">
        <f t="shared" si="4"/>
        <v>13140 - CALAMAR</v>
      </c>
    </row>
    <row r="159" spans="6:9" ht="15" x14ac:dyDescent="0.35">
      <c r="F159" s="49" t="s">
        <v>1046</v>
      </c>
      <c r="G159" s="13" t="s">
        <v>1276</v>
      </c>
      <c r="H159" s="5" t="s">
        <v>159</v>
      </c>
      <c r="I159" s="49" t="str">
        <f t="shared" si="4"/>
        <v>13160 - CANTAGALLO</v>
      </c>
    </row>
    <row r="160" spans="6:9" ht="15" x14ac:dyDescent="0.35">
      <c r="F160" s="49" t="s">
        <v>1046</v>
      </c>
      <c r="G160" s="13" t="s">
        <v>1277</v>
      </c>
      <c r="H160" s="5" t="s">
        <v>160</v>
      </c>
      <c r="I160" s="49" t="str">
        <f t="shared" si="4"/>
        <v>13188 - CICUCO</v>
      </c>
    </row>
    <row r="161" spans="6:9" ht="15" x14ac:dyDescent="0.35">
      <c r="F161" s="49" t="s">
        <v>1046</v>
      </c>
      <c r="G161" s="13" t="s">
        <v>1278</v>
      </c>
      <c r="H161" s="5" t="s">
        <v>161</v>
      </c>
      <c r="I161" s="49" t="str">
        <f t="shared" si="4"/>
        <v>13212 - CÓRDOBA</v>
      </c>
    </row>
    <row r="162" spans="6:9" ht="15" x14ac:dyDescent="0.35">
      <c r="F162" s="49" t="s">
        <v>1046</v>
      </c>
      <c r="G162" s="13" t="s">
        <v>1279</v>
      </c>
      <c r="H162" s="5" t="s">
        <v>162</v>
      </c>
      <c r="I162" s="49" t="str">
        <f t="shared" si="4"/>
        <v>13222 - CLEMENCIA</v>
      </c>
    </row>
    <row r="163" spans="6:9" ht="15" x14ac:dyDescent="0.35">
      <c r="F163" s="49" t="s">
        <v>1046</v>
      </c>
      <c r="G163" s="13" t="s">
        <v>1280</v>
      </c>
      <c r="H163" s="5" t="s">
        <v>163</v>
      </c>
      <c r="I163" s="49" t="str">
        <f t="shared" si="4"/>
        <v>13244 - EL CARMEN DE BOLÍVAR</v>
      </c>
    </row>
    <row r="164" spans="6:9" ht="15" x14ac:dyDescent="0.35">
      <c r="F164" s="49" t="s">
        <v>1046</v>
      </c>
      <c r="G164" s="13" t="s">
        <v>1281</v>
      </c>
      <c r="H164" s="5" t="s">
        <v>164</v>
      </c>
      <c r="I164" s="49" t="str">
        <f t="shared" si="4"/>
        <v>13248 - EL GUAMO</v>
      </c>
    </row>
    <row r="165" spans="6:9" ht="15" x14ac:dyDescent="0.35">
      <c r="F165" s="49" t="s">
        <v>1046</v>
      </c>
      <c r="G165" s="13" t="s">
        <v>1282</v>
      </c>
      <c r="H165" s="5" t="s">
        <v>165</v>
      </c>
      <c r="I165" s="49" t="str">
        <f t="shared" si="4"/>
        <v>13268 - EL PEÑÓN</v>
      </c>
    </row>
    <row r="166" spans="6:9" ht="15" x14ac:dyDescent="0.35">
      <c r="F166" s="49" t="s">
        <v>1046</v>
      </c>
      <c r="G166" s="13" t="s">
        <v>1283</v>
      </c>
      <c r="H166" s="5" t="s">
        <v>166</v>
      </c>
      <c r="I166" s="49" t="str">
        <f t="shared" si="4"/>
        <v>13300 - HATILLO DE LOBA</v>
      </c>
    </row>
    <row r="167" spans="6:9" ht="15" x14ac:dyDescent="0.35">
      <c r="F167" s="49" t="s">
        <v>1046</v>
      </c>
      <c r="G167" s="13" t="s">
        <v>1284</v>
      </c>
      <c r="H167" s="5" t="s">
        <v>167</v>
      </c>
      <c r="I167" s="49" t="str">
        <f t="shared" si="4"/>
        <v>13430 - MAGANGUÉ</v>
      </c>
    </row>
    <row r="168" spans="6:9" ht="15" x14ac:dyDescent="0.35">
      <c r="F168" s="49" t="s">
        <v>1046</v>
      </c>
      <c r="G168" s="13" t="s">
        <v>1285</v>
      </c>
      <c r="H168" s="5" t="s">
        <v>168</v>
      </c>
      <c r="I168" s="49" t="str">
        <f t="shared" si="4"/>
        <v>13433 - MAHATES</v>
      </c>
    </row>
    <row r="169" spans="6:9" ht="15" x14ac:dyDescent="0.35">
      <c r="F169" s="49" t="s">
        <v>1046</v>
      </c>
      <c r="G169" s="13" t="s">
        <v>1286</v>
      </c>
      <c r="H169" s="5" t="s">
        <v>169</v>
      </c>
      <c r="I169" s="49" t="str">
        <f t="shared" si="4"/>
        <v>13440 - MARGARITA</v>
      </c>
    </row>
    <row r="170" spans="6:9" ht="15" x14ac:dyDescent="0.35">
      <c r="F170" s="49" t="s">
        <v>1046</v>
      </c>
      <c r="G170" s="13" t="s">
        <v>1287</v>
      </c>
      <c r="H170" s="5" t="s">
        <v>170</v>
      </c>
      <c r="I170" s="49" t="str">
        <f t="shared" si="4"/>
        <v>13442 - MARÍA LA BAJA</v>
      </c>
    </row>
    <row r="171" spans="6:9" ht="15" x14ac:dyDescent="0.35">
      <c r="F171" s="49" t="s">
        <v>1046</v>
      </c>
      <c r="G171" s="13" t="s">
        <v>1288</v>
      </c>
      <c r="H171" s="5" t="s">
        <v>171</v>
      </c>
      <c r="I171" s="49" t="str">
        <f t="shared" si="4"/>
        <v>13458 - MONTECRISTO</v>
      </c>
    </row>
    <row r="172" spans="6:9" ht="15" x14ac:dyDescent="0.35">
      <c r="F172" s="49" t="s">
        <v>1046</v>
      </c>
      <c r="G172" s="13" t="s">
        <v>1289</v>
      </c>
      <c r="H172" s="5" t="s">
        <v>172</v>
      </c>
      <c r="I172" s="49" t="str">
        <f t="shared" si="4"/>
        <v>13468 - MOMPÓS</v>
      </c>
    </row>
    <row r="173" spans="6:9" ht="15" x14ac:dyDescent="0.35">
      <c r="F173" s="49" t="s">
        <v>1046</v>
      </c>
      <c r="G173" s="13" t="s">
        <v>1290</v>
      </c>
      <c r="H173" s="5" t="s">
        <v>173</v>
      </c>
      <c r="I173" s="49" t="str">
        <f t="shared" si="4"/>
        <v>13473 - MORALES</v>
      </c>
    </row>
    <row r="174" spans="6:9" ht="15" x14ac:dyDescent="0.35">
      <c r="F174" s="49" t="s">
        <v>1046</v>
      </c>
      <c r="G174" s="13" t="s">
        <v>1291</v>
      </c>
      <c r="H174" s="5" t="s">
        <v>174</v>
      </c>
      <c r="I174" s="49" t="str">
        <f t="shared" si="4"/>
        <v>13490 - NOROSÍ</v>
      </c>
    </row>
    <row r="175" spans="6:9" ht="15" x14ac:dyDescent="0.35">
      <c r="F175" s="49" t="s">
        <v>1046</v>
      </c>
      <c r="G175" s="13" t="s">
        <v>1292</v>
      </c>
      <c r="H175" s="5" t="s">
        <v>175</v>
      </c>
      <c r="I175" s="49" t="str">
        <f t="shared" si="4"/>
        <v>13549 - PINILLOS</v>
      </c>
    </row>
    <row r="176" spans="6:9" ht="15" x14ac:dyDescent="0.35">
      <c r="F176" s="49" t="s">
        <v>1046</v>
      </c>
      <c r="G176" s="13" t="s">
        <v>1293</v>
      </c>
      <c r="H176" s="5" t="s">
        <v>176</v>
      </c>
      <c r="I176" s="49" t="str">
        <f t="shared" si="4"/>
        <v>13580 - REGIDOR</v>
      </c>
    </row>
    <row r="177" spans="6:9" ht="15" x14ac:dyDescent="0.35">
      <c r="F177" s="49" t="s">
        <v>1046</v>
      </c>
      <c r="G177" s="13" t="s">
        <v>1294</v>
      </c>
      <c r="H177" s="5" t="s">
        <v>177</v>
      </c>
      <c r="I177" s="49" t="str">
        <f t="shared" si="4"/>
        <v>13600 - RÍO VIEJO</v>
      </c>
    </row>
    <row r="178" spans="6:9" ht="15" x14ac:dyDescent="0.35">
      <c r="F178" s="49" t="s">
        <v>1046</v>
      </c>
      <c r="G178" s="13" t="s">
        <v>1295</v>
      </c>
      <c r="H178" s="5" t="s">
        <v>178</v>
      </c>
      <c r="I178" s="49" t="str">
        <f t="shared" si="4"/>
        <v>13620 - SAN CRISTÓBAL</v>
      </c>
    </row>
    <row r="179" spans="6:9" ht="15" x14ac:dyDescent="0.35">
      <c r="F179" s="49" t="s">
        <v>1046</v>
      </c>
      <c r="G179" s="13" t="s">
        <v>1296</v>
      </c>
      <c r="H179" s="5" t="s">
        <v>179</v>
      </c>
      <c r="I179" s="49" t="str">
        <f t="shared" si="4"/>
        <v>13647 - SAN ESTANISLAO</v>
      </c>
    </row>
    <row r="180" spans="6:9" ht="15" x14ac:dyDescent="0.35">
      <c r="F180" s="49" t="s">
        <v>1046</v>
      </c>
      <c r="G180" s="13" t="s">
        <v>1297</v>
      </c>
      <c r="H180" s="5" t="s">
        <v>180</v>
      </c>
      <c r="I180" s="49" t="str">
        <f t="shared" si="4"/>
        <v>13650 - SAN FERNANDO</v>
      </c>
    </row>
    <row r="181" spans="6:9" ht="15" x14ac:dyDescent="0.35">
      <c r="F181" s="49" t="s">
        <v>1046</v>
      </c>
      <c r="G181" s="13" t="s">
        <v>1298</v>
      </c>
      <c r="H181" s="5" t="s">
        <v>181</v>
      </c>
      <c r="I181" s="49" t="str">
        <f t="shared" si="4"/>
        <v>13654 - SAN JACINTO</v>
      </c>
    </row>
    <row r="182" spans="6:9" ht="15" x14ac:dyDescent="0.35">
      <c r="F182" s="49" t="s">
        <v>1046</v>
      </c>
      <c r="G182" s="13" t="s">
        <v>1299</v>
      </c>
      <c r="H182" s="5" t="s">
        <v>182</v>
      </c>
      <c r="I182" s="49" t="str">
        <f t="shared" si="4"/>
        <v>13655 - SAN JACINTO DEL CAUCA</v>
      </c>
    </row>
    <row r="183" spans="6:9" ht="15" x14ac:dyDescent="0.35">
      <c r="F183" s="49" t="s">
        <v>1046</v>
      </c>
      <c r="G183" s="13" t="s">
        <v>1300</v>
      </c>
      <c r="H183" s="5" t="s">
        <v>183</v>
      </c>
      <c r="I183" s="49" t="str">
        <f t="shared" si="4"/>
        <v>13657 - SAN JUAN NEPOMUCENO</v>
      </c>
    </row>
    <row r="184" spans="6:9" ht="15" x14ac:dyDescent="0.35">
      <c r="F184" s="49" t="s">
        <v>1046</v>
      </c>
      <c r="G184" s="13" t="s">
        <v>1301</v>
      </c>
      <c r="H184" s="5" t="s">
        <v>184</v>
      </c>
      <c r="I184" s="49" t="str">
        <f t="shared" si="4"/>
        <v>13667 - SAN MARTÍN DE LOBA</v>
      </c>
    </row>
    <row r="185" spans="6:9" ht="15" x14ac:dyDescent="0.35">
      <c r="F185" s="49" t="s">
        <v>1046</v>
      </c>
      <c r="G185" s="13" t="s">
        <v>1302</v>
      </c>
      <c r="H185" s="5" t="s">
        <v>185</v>
      </c>
      <c r="I185" s="49" t="str">
        <f t="shared" si="4"/>
        <v>13670 - SAN PABLO</v>
      </c>
    </row>
    <row r="186" spans="6:9" ht="15" x14ac:dyDescent="0.35">
      <c r="F186" s="49" t="s">
        <v>1046</v>
      </c>
      <c r="G186" s="13" t="s">
        <v>1303</v>
      </c>
      <c r="H186" s="5" t="s">
        <v>186</v>
      </c>
      <c r="I186" s="49" t="str">
        <f t="shared" si="4"/>
        <v>13673 - SANTA CATALINA</v>
      </c>
    </row>
    <row r="187" spans="6:9" ht="15" x14ac:dyDescent="0.35">
      <c r="F187" s="49" t="s">
        <v>1046</v>
      </c>
      <c r="G187" s="13" t="s">
        <v>1304</v>
      </c>
      <c r="H187" s="5" t="s">
        <v>187</v>
      </c>
      <c r="I187" s="49" t="str">
        <f t="shared" si="4"/>
        <v>13683 - SANTA ROSA</v>
      </c>
    </row>
    <row r="188" spans="6:9" ht="15" x14ac:dyDescent="0.35">
      <c r="F188" s="49" t="s">
        <v>1046</v>
      </c>
      <c r="G188" s="13" t="s">
        <v>1305</v>
      </c>
      <c r="H188" s="5" t="s">
        <v>188</v>
      </c>
      <c r="I188" s="49" t="str">
        <f t="shared" si="4"/>
        <v>13688 - SANTA ROSA DEL SUR</v>
      </c>
    </row>
    <row r="189" spans="6:9" ht="15" x14ac:dyDescent="0.35">
      <c r="F189" s="49" t="s">
        <v>1046</v>
      </c>
      <c r="G189" s="13" t="s">
        <v>1306</v>
      </c>
      <c r="H189" s="5" t="s">
        <v>189</v>
      </c>
      <c r="I189" s="49" t="str">
        <f t="shared" si="4"/>
        <v>13744 - SIMITÍ</v>
      </c>
    </row>
    <row r="190" spans="6:9" ht="15" x14ac:dyDescent="0.35">
      <c r="F190" s="49" t="s">
        <v>1046</v>
      </c>
      <c r="G190" s="13" t="s">
        <v>1307</v>
      </c>
      <c r="H190" s="5" t="s">
        <v>190</v>
      </c>
      <c r="I190" s="49" t="str">
        <f t="shared" si="4"/>
        <v>13760 - SOPLAVIENTO</v>
      </c>
    </row>
    <row r="191" spans="6:9" ht="15" x14ac:dyDescent="0.35">
      <c r="F191" s="49" t="s">
        <v>1046</v>
      </c>
      <c r="G191" s="13" t="s">
        <v>1308</v>
      </c>
      <c r="H191" s="5" t="s">
        <v>191</v>
      </c>
      <c r="I191" s="49" t="str">
        <f t="shared" si="4"/>
        <v>13780 - TALAIGUA NUEVO</v>
      </c>
    </row>
    <row r="192" spans="6:9" ht="15" x14ac:dyDescent="0.35">
      <c r="F192" s="49" t="s">
        <v>1046</v>
      </c>
      <c r="G192" s="13" t="s">
        <v>1309</v>
      </c>
      <c r="H192" s="5" t="s">
        <v>192</v>
      </c>
      <c r="I192" s="49" t="str">
        <f t="shared" si="4"/>
        <v>13810 - TIQUISIO</v>
      </c>
    </row>
    <row r="193" spans="6:9" ht="15" x14ac:dyDescent="0.35">
      <c r="F193" s="49" t="s">
        <v>1046</v>
      </c>
      <c r="G193" s="13" t="s">
        <v>1310</v>
      </c>
      <c r="H193" s="5" t="s">
        <v>193</v>
      </c>
      <c r="I193" s="49" t="str">
        <f t="shared" si="4"/>
        <v>13836 - TURBACO</v>
      </c>
    </row>
    <row r="194" spans="6:9" ht="15" x14ac:dyDescent="0.35">
      <c r="F194" s="49" t="s">
        <v>1046</v>
      </c>
      <c r="G194" s="13" t="s">
        <v>1311</v>
      </c>
      <c r="H194" s="5" t="s">
        <v>194</v>
      </c>
      <c r="I194" s="49" t="str">
        <f t="shared" ref="I194:I257" si="5">+G194&amp;" - "&amp;H194</f>
        <v>13838 - TURBANÁ</v>
      </c>
    </row>
    <row r="195" spans="6:9" ht="15" x14ac:dyDescent="0.35">
      <c r="F195" s="49" t="s">
        <v>1046</v>
      </c>
      <c r="G195" s="13" t="s">
        <v>1312</v>
      </c>
      <c r="H195" s="5" t="s">
        <v>195</v>
      </c>
      <c r="I195" s="49" t="str">
        <f t="shared" si="5"/>
        <v>13873 - VILLANUEVA</v>
      </c>
    </row>
    <row r="196" spans="6:9" ht="15" x14ac:dyDescent="0.35">
      <c r="F196" s="49" t="s">
        <v>1046</v>
      </c>
      <c r="G196" s="13" t="s">
        <v>1313</v>
      </c>
      <c r="H196" s="5" t="s">
        <v>196</v>
      </c>
      <c r="I196" s="49" t="str">
        <f t="shared" si="5"/>
        <v>13894 - ZAMBRANO</v>
      </c>
    </row>
    <row r="197" spans="6:9" ht="15" x14ac:dyDescent="0.35">
      <c r="F197" s="49" t="s">
        <v>1047</v>
      </c>
      <c r="G197" s="13" t="s">
        <v>1314</v>
      </c>
      <c r="H197" s="5" t="s">
        <v>197</v>
      </c>
      <c r="I197" s="49" t="str">
        <f t="shared" si="5"/>
        <v>15001 - TUNJA</v>
      </c>
    </row>
    <row r="198" spans="6:9" ht="15" x14ac:dyDescent="0.35">
      <c r="F198" s="49" t="s">
        <v>1047</v>
      </c>
      <c r="G198" s="13" t="s">
        <v>1315</v>
      </c>
      <c r="H198" s="5" t="s">
        <v>198</v>
      </c>
      <c r="I198" s="49" t="str">
        <f t="shared" si="5"/>
        <v>15022 - ALMEIDA</v>
      </c>
    </row>
    <row r="199" spans="6:9" ht="15" x14ac:dyDescent="0.35">
      <c r="F199" s="49" t="s">
        <v>1047</v>
      </c>
      <c r="G199" s="13" t="s">
        <v>1316</v>
      </c>
      <c r="H199" s="5" t="s">
        <v>199</v>
      </c>
      <c r="I199" s="49" t="str">
        <f t="shared" si="5"/>
        <v>15047 - AQUITANIA</v>
      </c>
    </row>
    <row r="200" spans="6:9" ht="15" x14ac:dyDescent="0.35">
      <c r="F200" s="49" t="s">
        <v>1047</v>
      </c>
      <c r="G200" s="13" t="s">
        <v>1317</v>
      </c>
      <c r="H200" s="5" t="s">
        <v>200</v>
      </c>
      <c r="I200" s="49" t="str">
        <f t="shared" si="5"/>
        <v>15051 - ARCABUCO</v>
      </c>
    </row>
    <row r="201" spans="6:9" ht="15" x14ac:dyDescent="0.35">
      <c r="F201" s="49" t="s">
        <v>1047</v>
      </c>
      <c r="G201" s="13" t="s">
        <v>1318</v>
      </c>
      <c r="H201" s="5" t="s">
        <v>201</v>
      </c>
      <c r="I201" s="49" t="str">
        <f t="shared" si="5"/>
        <v>15087 - BELÉN</v>
      </c>
    </row>
    <row r="202" spans="6:9" ht="15" x14ac:dyDescent="0.35">
      <c r="F202" s="49" t="s">
        <v>1047</v>
      </c>
      <c r="G202" s="13" t="s">
        <v>1319</v>
      </c>
      <c r="H202" s="5" t="s">
        <v>202</v>
      </c>
      <c r="I202" s="49" t="str">
        <f t="shared" si="5"/>
        <v>15090 - BERBEO</v>
      </c>
    </row>
    <row r="203" spans="6:9" ht="15" x14ac:dyDescent="0.35">
      <c r="F203" s="49" t="s">
        <v>1047</v>
      </c>
      <c r="G203" s="13" t="s">
        <v>1320</v>
      </c>
      <c r="H203" s="5" t="s">
        <v>203</v>
      </c>
      <c r="I203" s="49" t="str">
        <f t="shared" si="5"/>
        <v>15092 - BETÉITIVA</v>
      </c>
    </row>
    <row r="204" spans="6:9" ht="15" x14ac:dyDescent="0.35">
      <c r="F204" s="49" t="s">
        <v>1047</v>
      </c>
      <c r="G204" s="13" t="s">
        <v>1321</v>
      </c>
      <c r="H204" s="5" t="s">
        <v>204</v>
      </c>
      <c r="I204" s="49" t="str">
        <f t="shared" si="5"/>
        <v>15097 - BOAVITA</v>
      </c>
    </row>
    <row r="205" spans="6:9" ht="15" x14ac:dyDescent="0.35">
      <c r="F205" s="49" t="s">
        <v>1047</v>
      </c>
      <c r="G205" s="13" t="s">
        <v>1322</v>
      </c>
      <c r="H205" s="5" t="s">
        <v>205</v>
      </c>
      <c r="I205" s="49" t="str">
        <f t="shared" si="5"/>
        <v>15104 - BOYACÁ</v>
      </c>
    </row>
    <row r="206" spans="6:9" ht="15" x14ac:dyDescent="0.35">
      <c r="F206" s="49" t="s">
        <v>1047</v>
      </c>
      <c r="G206" s="13" t="s">
        <v>1323</v>
      </c>
      <c r="H206" s="5" t="s">
        <v>25</v>
      </c>
      <c r="I206" s="49" t="str">
        <f t="shared" si="5"/>
        <v>15106 - BRICEÑO</v>
      </c>
    </row>
    <row r="207" spans="6:9" ht="15" x14ac:dyDescent="0.35">
      <c r="F207" s="49" t="s">
        <v>1047</v>
      </c>
      <c r="G207" s="13" t="s">
        <v>1324</v>
      </c>
      <c r="H207" s="5" t="s">
        <v>206</v>
      </c>
      <c r="I207" s="49" t="str">
        <f t="shared" si="5"/>
        <v>15109 - BUENAVISTA</v>
      </c>
    </row>
    <row r="208" spans="6:9" ht="15" x14ac:dyDescent="0.35">
      <c r="F208" s="49" t="s">
        <v>1047</v>
      </c>
      <c r="G208" s="13" t="s">
        <v>1325</v>
      </c>
      <c r="H208" s="5" t="s">
        <v>207</v>
      </c>
      <c r="I208" s="49" t="str">
        <f t="shared" si="5"/>
        <v>15114 - BUSBANZÁ</v>
      </c>
    </row>
    <row r="209" spans="6:9" ht="15" x14ac:dyDescent="0.35">
      <c r="F209" s="49" t="s">
        <v>1047</v>
      </c>
      <c r="G209" s="13" t="s">
        <v>1326</v>
      </c>
      <c r="H209" s="5" t="s">
        <v>29</v>
      </c>
      <c r="I209" s="49" t="str">
        <f t="shared" si="5"/>
        <v>15131 - CALDAS</v>
      </c>
    </row>
    <row r="210" spans="6:9" ht="15" x14ac:dyDescent="0.35">
      <c r="F210" s="49" t="s">
        <v>1047</v>
      </c>
      <c r="G210" s="13" t="s">
        <v>1327</v>
      </c>
      <c r="H210" s="5" t="s">
        <v>208</v>
      </c>
      <c r="I210" s="49" t="str">
        <f t="shared" si="5"/>
        <v>15135 - CAMPOHERMOSO</v>
      </c>
    </row>
    <row r="211" spans="6:9" ht="15" x14ac:dyDescent="0.35">
      <c r="F211" s="49" t="s">
        <v>1047</v>
      </c>
      <c r="G211" s="13" t="s">
        <v>1328</v>
      </c>
      <c r="H211" s="5" t="s">
        <v>209</v>
      </c>
      <c r="I211" s="49" t="str">
        <f t="shared" si="5"/>
        <v>15162 - CERINZA</v>
      </c>
    </row>
    <row r="212" spans="6:9" ht="15" x14ac:dyDescent="0.35">
      <c r="F212" s="49" t="s">
        <v>1047</v>
      </c>
      <c r="G212" s="13" t="s">
        <v>1329</v>
      </c>
      <c r="H212" s="5" t="s">
        <v>210</v>
      </c>
      <c r="I212" s="49" t="str">
        <f t="shared" si="5"/>
        <v>15172 - CHINAVITA</v>
      </c>
    </row>
    <row r="213" spans="6:9" ht="15" x14ac:dyDescent="0.35">
      <c r="F213" s="49" t="s">
        <v>1047</v>
      </c>
      <c r="G213" s="13" t="s">
        <v>1330</v>
      </c>
      <c r="H213" s="5" t="s">
        <v>211</v>
      </c>
      <c r="I213" s="49" t="str">
        <f t="shared" si="5"/>
        <v>15176 - CHIQUINQUIRÁ</v>
      </c>
    </row>
    <row r="214" spans="6:9" ht="15" x14ac:dyDescent="0.35">
      <c r="F214" s="49" t="s">
        <v>1047</v>
      </c>
      <c r="G214" s="13" t="s">
        <v>1331</v>
      </c>
      <c r="H214" s="5" t="s">
        <v>212</v>
      </c>
      <c r="I214" s="49" t="str">
        <f t="shared" si="5"/>
        <v>15180 - CHISCAS</v>
      </c>
    </row>
    <row r="215" spans="6:9" ht="15" x14ac:dyDescent="0.35">
      <c r="F215" s="49" t="s">
        <v>1047</v>
      </c>
      <c r="G215" s="13" t="s">
        <v>1332</v>
      </c>
      <c r="H215" s="5" t="s">
        <v>213</v>
      </c>
      <c r="I215" s="49" t="str">
        <f t="shared" si="5"/>
        <v>15183 - CHITA</v>
      </c>
    </row>
    <row r="216" spans="6:9" ht="15" x14ac:dyDescent="0.35">
      <c r="F216" s="49" t="s">
        <v>1047</v>
      </c>
      <c r="G216" s="13" t="s">
        <v>1333</v>
      </c>
      <c r="H216" s="5" t="s">
        <v>214</v>
      </c>
      <c r="I216" s="49" t="str">
        <f t="shared" si="5"/>
        <v>15185 - CHITARAQUE</v>
      </c>
    </row>
    <row r="217" spans="6:9" ht="15" x14ac:dyDescent="0.35">
      <c r="F217" s="49" t="s">
        <v>1047</v>
      </c>
      <c r="G217" s="13" t="s">
        <v>1334</v>
      </c>
      <c r="H217" s="5" t="s">
        <v>215</v>
      </c>
      <c r="I217" s="49" t="str">
        <f t="shared" si="5"/>
        <v>15187 - CHIVATÁ</v>
      </c>
    </row>
    <row r="218" spans="6:9" ht="15" x14ac:dyDescent="0.35">
      <c r="F218" s="49" t="s">
        <v>1047</v>
      </c>
      <c r="G218" s="13" t="s">
        <v>1335</v>
      </c>
      <c r="H218" s="5" t="s">
        <v>216</v>
      </c>
      <c r="I218" s="49" t="str">
        <f t="shared" si="5"/>
        <v>15189 - CIÉNEGA</v>
      </c>
    </row>
    <row r="219" spans="6:9" ht="15" x14ac:dyDescent="0.35">
      <c r="F219" s="49" t="s">
        <v>1047</v>
      </c>
      <c r="G219" s="13" t="s">
        <v>1336</v>
      </c>
      <c r="H219" s="5" t="s">
        <v>217</v>
      </c>
      <c r="I219" s="49" t="str">
        <f t="shared" si="5"/>
        <v>15204 - CÓMBITA</v>
      </c>
    </row>
    <row r="220" spans="6:9" ht="15" x14ac:dyDescent="0.35">
      <c r="F220" s="49" t="s">
        <v>1047</v>
      </c>
      <c r="G220" s="13" t="s">
        <v>1337</v>
      </c>
      <c r="H220" s="5" t="s">
        <v>218</v>
      </c>
      <c r="I220" s="49" t="str">
        <f t="shared" si="5"/>
        <v>15212 - COPER</v>
      </c>
    </row>
    <row r="221" spans="6:9" ht="15" x14ac:dyDescent="0.35">
      <c r="F221" s="49" t="s">
        <v>1047</v>
      </c>
      <c r="G221" s="13" t="s">
        <v>1338</v>
      </c>
      <c r="H221" s="5" t="s">
        <v>219</v>
      </c>
      <c r="I221" s="49" t="str">
        <f t="shared" si="5"/>
        <v>15215 - CORRALES</v>
      </c>
    </row>
    <row r="222" spans="6:9" ht="15" x14ac:dyDescent="0.35">
      <c r="F222" s="49" t="s">
        <v>1047</v>
      </c>
      <c r="G222" s="13" t="s">
        <v>1339</v>
      </c>
      <c r="H222" s="5" t="s">
        <v>220</v>
      </c>
      <c r="I222" s="49" t="str">
        <f t="shared" si="5"/>
        <v>15218 - COVARACHÍA</v>
      </c>
    </row>
    <row r="223" spans="6:9" ht="15" x14ac:dyDescent="0.35">
      <c r="F223" s="49" t="s">
        <v>1047</v>
      </c>
      <c r="G223" s="13" t="s">
        <v>1340</v>
      </c>
      <c r="H223" s="5" t="s">
        <v>221</v>
      </c>
      <c r="I223" s="49" t="str">
        <f t="shared" si="5"/>
        <v>15223 - CUBARÁ</v>
      </c>
    </row>
    <row r="224" spans="6:9" ht="15" x14ac:dyDescent="0.35">
      <c r="F224" s="49" t="s">
        <v>1047</v>
      </c>
      <c r="G224" s="13" t="s">
        <v>1341</v>
      </c>
      <c r="H224" s="5" t="s">
        <v>222</v>
      </c>
      <c r="I224" s="49" t="str">
        <f t="shared" si="5"/>
        <v>15224 - CUCAITA</v>
      </c>
    </row>
    <row r="225" spans="6:9" ht="15" x14ac:dyDescent="0.35">
      <c r="F225" s="49" t="s">
        <v>1047</v>
      </c>
      <c r="G225" s="13" t="s">
        <v>1342</v>
      </c>
      <c r="H225" s="5" t="s">
        <v>223</v>
      </c>
      <c r="I225" s="49" t="str">
        <f t="shared" si="5"/>
        <v>15226 - CUÍTIVA</v>
      </c>
    </row>
    <row r="226" spans="6:9" ht="15" x14ac:dyDescent="0.35">
      <c r="F226" s="49" t="s">
        <v>1047</v>
      </c>
      <c r="G226" s="13" t="s">
        <v>1343</v>
      </c>
      <c r="H226" s="5" t="s">
        <v>224</v>
      </c>
      <c r="I226" s="49" t="str">
        <f t="shared" si="5"/>
        <v>15232 - CHÍQUIZA</v>
      </c>
    </row>
    <row r="227" spans="6:9" ht="15" x14ac:dyDescent="0.35">
      <c r="F227" s="49" t="s">
        <v>1047</v>
      </c>
      <c r="G227" s="13" t="s">
        <v>1344</v>
      </c>
      <c r="H227" s="5" t="s">
        <v>225</v>
      </c>
      <c r="I227" s="49" t="str">
        <f t="shared" si="5"/>
        <v>15236 - CHIVOR</v>
      </c>
    </row>
    <row r="228" spans="6:9" ht="15" x14ac:dyDescent="0.35">
      <c r="F228" s="49" t="s">
        <v>1047</v>
      </c>
      <c r="G228" s="13" t="s">
        <v>1345</v>
      </c>
      <c r="H228" s="5" t="s">
        <v>226</v>
      </c>
      <c r="I228" s="49" t="str">
        <f t="shared" si="5"/>
        <v>15238 - DUITAMA</v>
      </c>
    </row>
    <row r="229" spans="6:9" ht="15" x14ac:dyDescent="0.35">
      <c r="F229" s="49" t="s">
        <v>1047</v>
      </c>
      <c r="G229" s="13" t="s">
        <v>1346</v>
      </c>
      <c r="H229" s="5" t="s">
        <v>227</v>
      </c>
      <c r="I229" s="49" t="str">
        <f t="shared" si="5"/>
        <v>15244 - EL COCUY</v>
      </c>
    </row>
    <row r="230" spans="6:9" ht="15" x14ac:dyDescent="0.35">
      <c r="F230" s="49" t="s">
        <v>1047</v>
      </c>
      <c r="G230" s="13" t="s">
        <v>1347</v>
      </c>
      <c r="H230" s="5" t="s">
        <v>228</v>
      </c>
      <c r="I230" s="49" t="str">
        <f t="shared" si="5"/>
        <v>15248 - EL ESPINO</v>
      </c>
    </row>
    <row r="231" spans="6:9" ht="15" x14ac:dyDescent="0.35">
      <c r="F231" s="49" t="s">
        <v>1047</v>
      </c>
      <c r="G231" s="13" t="s">
        <v>1348</v>
      </c>
      <c r="H231" s="5" t="s">
        <v>229</v>
      </c>
      <c r="I231" s="49" t="str">
        <f t="shared" si="5"/>
        <v>15272 - FIRAVITOBA</v>
      </c>
    </row>
    <row r="232" spans="6:9" ht="15" x14ac:dyDescent="0.35">
      <c r="F232" s="49" t="s">
        <v>1047</v>
      </c>
      <c r="G232" s="13" t="s">
        <v>1349</v>
      </c>
      <c r="H232" s="5" t="s">
        <v>230</v>
      </c>
      <c r="I232" s="49" t="str">
        <f t="shared" si="5"/>
        <v>15276 - FLORESTA</v>
      </c>
    </row>
    <row r="233" spans="6:9" ht="15" x14ac:dyDescent="0.35">
      <c r="F233" s="49" t="s">
        <v>1047</v>
      </c>
      <c r="G233" s="13" t="s">
        <v>1350</v>
      </c>
      <c r="H233" s="5" t="s">
        <v>231</v>
      </c>
      <c r="I233" s="49" t="str">
        <f t="shared" si="5"/>
        <v>15293 - GACHANTIVÁ</v>
      </c>
    </row>
    <row r="234" spans="6:9" ht="15" x14ac:dyDescent="0.35">
      <c r="F234" s="49" t="s">
        <v>1047</v>
      </c>
      <c r="G234" s="13" t="s">
        <v>1351</v>
      </c>
      <c r="H234" s="5" t="s">
        <v>232</v>
      </c>
      <c r="I234" s="49" t="str">
        <f t="shared" si="5"/>
        <v>15296 - GÁMEZA</v>
      </c>
    </row>
    <row r="235" spans="6:9" ht="15" x14ac:dyDescent="0.35">
      <c r="F235" s="49" t="s">
        <v>1047</v>
      </c>
      <c r="G235" s="13" t="s">
        <v>1352</v>
      </c>
      <c r="H235" s="5" t="s">
        <v>233</v>
      </c>
      <c r="I235" s="49" t="str">
        <f t="shared" si="5"/>
        <v>15299 - GARAGOA</v>
      </c>
    </row>
    <row r="236" spans="6:9" ht="15" x14ac:dyDescent="0.35">
      <c r="F236" s="49" t="s">
        <v>1047</v>
      </c>
      <c r="G236" s="13" t="s">
        <v>1353</v>
      </c>
      <c r="H236" s="5" t="s">
        <v>234</v>
      </c>
      <c r="I236" s="49" t="str">
        <f t="shared" si="5"/>
        <v>15317 - GUACAMAYAS</v>
      </c>
    </row>
    <row r="237" spans="6:9" ht="15" x14ac:dyDescent="0.35">
      <c r="F237" s="49" t="s">
        <v>1047</v>
      </c>
      <c r="G237" s="13" t="s">
        <v>1354</v>
      </c>
      <c r="H237" s="5" t="s">
        <v>235</v>
      </c>
      <c r="I237" s="49" t="str">
        <f t="shared" si="5"/>
        <v>15322 - GUATEQUE</v>
      </c>
    </row>
    <row r="238" spans="6:9" ht="15" x14ac:dyDescent="0.35">
      <c r="F238" s="49" t="s">
        <v>1047</v>
      </c>
      <c r="G238" s="13" t="s">
        <v>1355</v>
      </c>
      <c r="H238" s="5" t="s">
        <v>236</v>
      </c>
      <c r="I238" s="49" t="str">
        <f t="shared" si="5"/>
        <v>15325 - GUAYATÁ</v>
      </c>
    </row>
    <row r="239" spans="6:9" ht="15" x14ac:dyDescent="0.35">
      <c r="F239" s="49" t="s">
        <v>1047</v>
      </c>
      <c r="G239" s="13" t="s">
        <v>1356</v>
      </c>
      <c r="H239" s="5" t="s">
        <v>237</v>
      </c>
      <c r="I239" s="49" t="str">
        <f t="shared" si="5"/>
        <v>15332 - GÜICÁN DE LA SIERRA</v>
      </c>
    </row>
    <row r="240" spans="6:9" ht="15" x14ac:dyDescent="0.35">
      <c r="F240" s="49" t="s">
        <v>1047</v>
      </c>
      <c r="G240" s="13" t="s">
        <v>1357</v>
      </c>
      <c r="H240" s="5" t="s">
        <v>238</v>
      </c>
      <c r="I240" s="49" t="str">
        <f t="shared" si="5"/>
        <v>15362 - IZA</v>
      </c>
    </row>
    <row r="241" spans="6:9" ht="15" x14ac:dyDescent="0.35">
      <c r="F241" s="49" t="s">
        <v>1047</v>
      </c>
      <c r="G241" s="13" t="s">
        <v>1358</v>
      </c>
      <c r="H241" s="5" t="s">
        <v>239</v>
      </c>
      <c r="I241" s="49" t="str">
        <f t="shared" si="5"/>
        <v>15367 - JENESANO</v>
      </c>
    </row>
    <row r="242" spans="6:9" ht="15" x14ac:dyDescent="0.35">
      <c r="F242" s="49" t="s">
        <v>1047</v>
      </c>
      <c r="G242" s="13" t="s">
        <v>1359</v>
      </c>
      <c r="H242" s="5" t="s">
        <v>64</v>
      </c>
      <c r="I242" s="49" t="str">
        <f t="shared" si="5"/>
        <v>15368 - JERICÓ</v>
      </c>
    </row>
    <row r="243" spans="6:9" ht="15" x14ac:dyDescent="0.35">
      <c r="F243" s="49" t="s">
        <v>1047</v>
      </c>
      <c r="G243" s="13" t="s">
        <v>1360</v>
      </c>
      <c r="H243" s="5" t="s">
        <v>240</v>
      </c>
      <c r="I243" s="49" t="str">
        <f t="shared" si="5"/>
        <v>15377 - LABRANZAGRANDE</v>
      </c>
    </row>
    <row r="244" spans="6:9" ht="15" x14ac:dyDescent="0.35">
      <c r="F244" s="49" t="s">
        <v>1047</v>
      </c>
      <c r="G244" s="13" t="s">
        <v>1361</v>
      </c>
      <c r="H244" s="5" t="s">
        <v>241</v>
      </c>
      <c r="I244" s="49" t="str">
        <f t="shared" si="5"/>
        <v>15380 - LA CAPILLA</v>
      </c>
    </row>
    <row r="245" spans="6:9" ht="15" x14ac:dyDescent="0.35">
      <c r="F245" s="49" t="s">
        <v>1047</v>
      </c>
      <c r="G245" s="13" t="s">
        <v>1362</v>
      </c>
      <c r="H245" s="5" t="s">
        <v>242</v>
      </c>
      <c r="I245" s="49" t="str">
        <f t="shared" si="5"/>
        <v>15401 - LA VICTORIA</v>
      </c>
    </row>
    <row r="246" spans="6:9" ht="15" x14ac:dyDescent="0.35">
      <c r="F246" s="49" t="s">
        <v>1047</v>
      </c>
      <c r="G246" s="13" t="s">
        <v>1363</v>
      </c>
      <c r="H246" s="5" t="s">
        <v>243</v>
      </c>
      <c r="I246" s="49" t="str">
        <f t="shared" si="5"/>
        <v>15403 - LA UVITA</v>
      </c>
    </row>
    <row r="247" spans="6:9" ht="15" x14ac:dyDescent="0.35">
      <c r="F247" s="49" t="s">
        <v>1047</v>
      </c>
      <c r="G247" s="13" t="s">
        <v>1364</v>
      </c>
      <c r="H247" s="5" t="s">
        <v>244</v>
      </c>
      <c r="I247" s="49" t="str">
        <f t="shared" si="5"/>
        <v>15407 - VILLA DE LEYVA</v>
      </c>
    </row>
    <row r="248" spans="6:9" ht="15" x14ac:dyDescent="0.35">
      <c r="F248" s="49" t="s">
        <v>1047</v>
      </c>
      <c r="G248" s="13" t="s">
        <v>1365</v>
      </c>
      <c r="H248" s="5" t="s">
        <v>245</v>
      </c>
      <c r="I248" s="49" t="str">
        <f t="shared" si="5"/>
        <v>15425 - MACANAL</v>
      </c>
    </row>
    <row r="249" spans="6:9" ht="15" x14ac:dyDescent="0.35">
      <c r="F249" s="49" t="s">
        <v>1047</v>
      </c>
      <c r="G249" s="13" t="s">
        <v>1366</v>
      </c>
      <c r="H249" s="5" t="s">
        <v>246</v>
      </c>
      <c r="I249" s="49" t="str">
        <f t="shared" si="5"/>
        <v>15442 - MARIPÍ</v>
      </c>
    </row>
    <row r="250" spans="6:9" ht="15" x14ac:dyDescent="0.35">
      <c r="F250" s="49" t="s">
        <v>1047</v>
      </c>
      <c r="G250" s="13" t="s">
        <v>1367</v>
      </c>
      <c r="H250" s="5" t="s">
        <v>247</v>
      </c>
      <c r="I250" s="49" t="str">
        <f t="shared" si="5"/>
        <v>15455 - MIRAFLORES</v>
      </c>
    </row>
    <row r="251" spans="6:9" ht="15" x14ac:dyDescent="0.35">
      <c r="F251" s="49" t="s">
        <v>1047</v>
      </c>
      <c r="G251" s="13" t="s">
        <v>1368</v>
      </c>
      <c r="H251" s="5" t="s">
        <v>248</v>
      </c>
      <c r="I251" s="49" t="str">
        <f t="shared" si="5"/>
        <v>15464 - MONGUA</v>
      </c>
    </row>
    <row r="252" spans="6:9" ht="15" x14ac:dyDescent="0.35">
      <c r="F252" s="49" t="s">
        <v>1047</v>
      </c>
      <c r="G252" s="13" t="s">
        <v>1369</v>
      </c>
      <c r="H252" s="5" t="s">
        <v>249</v>
      </c>
      <c r="I252" s="49" t="str">
        <f t="shared" si="5"/>
        <v>15466 - MONGUÍ</v>
      </c>
    </row>
    <row r="253" spans="6:9" ht="15" x14ac:dyDescent="0.35">
      <c r="F253" s="49" t="s">
        <v>1047</v>
      </c>
      <c r="G253" s="13" t="s">
        <v>1370</v>
      </c>
      <c r="H253" s="5" t="s">
        <v>250</v>
      </c>
      <c r="I253" s="49" t="str">
        <f t="shared" si="5"/>
        <v>15469 - MONIQUIRÁ</v>
      </c>
    </row>
    <row r="254" spans="6:9" ht="15" x14ac:dyDescent="0.35">
      <c r="F254" s="49" t="s">
        <v>1047</v>
      </c>
      <c r="G254" s="13" t="s">
        <v>1371</v>
      </c>
      <c r="H254" s="5" t="s">
        <v>251</v>
      </c>
      <c r="I254" s="49" t="str">
        <f t="shared" si="5"/>
        <v>15476 - MOTAVITA</v>
      </c>
    </row>
    <row r="255" spans="6:9" ht="15" x14ac:dyDescent="0.35">
      <c r="F255" s="49" t="s">
        <v>1047</v>
      </c>
      <c r="G255" s="13" t="s">
        <v>1372</v>
      </c>
      <c r="H255" s="5" t="s">
        <v>252</v>
      </c>
      <c r="I255" s="49" t="str">
        <f t="shared" si="5"/>
        <v>15480 - MUZO</v>
      </c>
    </row>
    <row r="256" spans="6:9" ht="15" x14ac:dyDescent="0.35">
      <c r="F256" s="49" t="s">
        <v>1047</v>
      </c>
      <c r="G256" s="13" t="s">
        <v>1373</v>
      </c>
      <c r="H256" s="5" t="s">
        <v>253</v>
      </c>
      <c r="I256" s="49" t="str">
        <f t="shared" si="5"/>
        <v>15491 - NOBSA</v>
      </c>
    </row>
    <row r="257" spans="6:9" ht="15" x14ac:dyDescent="0.35">
      <c r="F257" s="49" t="s">
        <v>1047</v>
      </c>
      <c r="G257" s="13" t="s">
        <v>1374</v>
      </c>
      <c r="H257" s="5" t="s">
        <v>254</v>
      </c>
      <c r="I257" s="49" t="str">
        <f t="shared" si="5"/>
        <v>15494 - NUEVO COLÓN</v>
      </c>
    </row>
    <row r="258" spans="6:9" ht="15" x14ac:dyDescent="0.35">
      <c r="F258" s="49" t="s">
        <v>1047</v>
      </c>
      <c r="G258" s="13" t="s">
        <v>1375</v>
      </c>
      <c r="H258" s="5" t="s">
        <v>255</v>
      </c>
      <c r="I258" s="49" t="str">
        <f t="shared" ref="I258:I321" si="6">+G258&amp;" - "&amp;H258</f>
        <v>15500 - OICATÁ</v>
      </c>
    </row>
    <row r="259" spans="6:9" ht="15" x14ac:dyDescent="0.35">
      <c r="F259" s="49" t="s">
        <v>1047</v>
      </c>
      <c r="G259" s="13" t="s">
        <v>1376</v>
      </c>
      <c r="H259" s="5" t="s">
        <v>256</v>
      </c>
      <c r="I259" s="49" t="str">
        <f t="shared" si="6"/>
        <v>15507 - OTANCHE</v>
      </c>
    </row>
    <row r="260" spans="6:9" ht="15" x14ac:dyDescent="0.35">
      <c r="F260" s="49" t="s">
        <v>1047</v>
      </c>
      <c r="G260" s="13" t="s">
        <v>1377</v>
      </c>
      <c r="H260" s="5" t="s">
        <v>257</v>
      </c>
      <c r="I260" s="49" t="str">
        <f t="shared" si="6"/>
        <v>15511 - PACHAVITA</v>
      </c>
    </row>
    <row r="261" spans="6:9" ht="15" x14ac:dyDescent="0.35">
      <c r="F261" s="49" t="s">
        <v>1047</v>
      </c>
      <c r="G261" s="13" t="s">
        <v>1378</v>
      </c>
      <c r="H261" s="5" t="s">
        <v>258</v>
      </c>
      <c r="I261" s="49" t="str">
        <f t="shared" si="6"/>
        <v>15514 - PÁEZ</v>
      </c>
    </row>
    <row r="262" spans="6:9" ht="15" x14ac:dyDescent="0.35">
      <c r="F262" s="49" t="s">
        <v>1047</v>
      </c>
      <c r="G262" s="13" t="s">
        <v>1379</v>
      </c>
      <c r="H262" s="5" t="s">
        <v>259</v>
      </c>
      <c r="I262" s="49" t="str">
        <f t="shared" si="6"/>
        <v>15516 - PAIPA</v>
      </c>
    </row>
    <row r="263" spans="6:9" ht="15" x14ac:dyDescent="0.35">
      <c r="F263" s="49" t="s">
        <v>1047</v>
      </c>
      <c r="G263" s="13" t="s">
        <v>1380</v>
      </c>
      <c r="H263" s="5" t="s">
        <v>260</v>
      </c>
      <c r="I263" s="49" t="str">
        <f t="shared" si="6"/>
        <v>15518 - PAJARITO</v>
      </c>
    </row>
    <row r="264" spans="6:9" ht="15" x14ac:dyDescent="0.35">
      <c r="F264" s="49" t="s">
        <v>1047</v>
      </c>
      <c r="G264" s="13" t="s">
        <v>1381</v>
      </c>
      <c r="H264" s="5" t="s">
        <v>261</v>
      </c>
      <c r="I264" s="49" t="str">
        <f t="shared" si="6"/>
        <v>15522 - PANQUEBA</v>
      </c>
    </row>
    <row r="265" spans="6:9" ht="15" x14ac:dyDescent="0.35">
      <c r="F265" s="49" t="s">
        <v>1047</v>
      </c>
      <c r="G265" s="13" t="s">
        <v>1382</v>
      </c>
      <c r="H265" s="5" t="s">
        <v>262</v>
      </c>
      <c r="I265" s="49" t="str">
        <f t="shared" si="6"/>
        <v>15531 - PAUNA</v>
      </c>
    </row>
    <row r="266" spans="6:9" ht="15" x14ac:dyDescent="0.35">
      <c r="F266" s="49" t="s">
        <v>1047</v>
      </c>
      <c r="G266" s="13" t="s">
        <v>1383</v>
      </c>
      <c r="H266" s="5" t="s">
        <v>263</v>
      </c>
      <c r="I266" s="49" t="str">
        <f t="shared" si="6"/>
        <v>15533 - PAYA</v>
      </c>
    </row>
    <row r="267" spans="6:9" ht="15" x14ac:dyDescent="0.35">
      <c r="F267" s="49" t="s">
        <v>1047</v>
      </c>
      <c r="G267" s="13" t="s">
        <v>1384</v>
      </c>
      <c r="H267" s="5" t="s">
        <v>264</v>
      </c>
      <c r="I267" s="49" t="str">
        <f t="shared" si="6"/>
        <v>15537 - PAZ DE RÍO</v>
      </c>
    </row>
    <row r="268" spans="6:9" ht="15" x14ac:dyDescent="0.35">
      <c r="F268" s="49" t="s">
        <v>1047</v>
      </c>
      <c r="G268" s="13" t="s">
        <v>1385</v>
      </c>
      <c r="H268" s="5" t="s">
        <v>265</v>
      </c>
      <c r="I268" s="49" t="str">
        <f t="shared" si="6"/>
        <v>15542 - PESCA</v>
      </c>
    </row>
    <row r="269" spans="6:9" ht="15" x14ac:dyDescent="0.35">
      <c r="F269" s="49" t="s">
        <v>1047</v>
      </c>
      <c r="G269" s="13" t="s">
        <v>1386</v>
      </c>
      <c r="H269" s="5" t="s">
        <v>266</v>
      </c>
      <c r="I269" s="49" t="str">
        <f t="shared" si="6"/>
        <v>15550 - PISBA</v>
      </c>
    </row>
    <row r="270" spans="6:9" ht="15" x14ac:dyDescent="0.35">
      <c r="F270" s="49" t="s">
        <v>1047</v>
      </c>
      <c r="G270" s="13" t="s">
        <v>1387</v>
      </c>
      <c r="H270" s="5" t="s">
        <v>267</v>
      </c>
      <c r="I270" s="49" t="str">
        <f t="shared" si="6"/>
        <v>15572 - PUERTO BOYACÁ</v>
      </c>
    </row>
    <row r="271" spans="6:9" ht="15" x14ac:dyDescent="0.35">
      <c r="F271" s="49" t="s">
        <v>1047</v>
      </c>
      <c r="G271" s="13" t="s">
        <v>1388</v>
      </c>
      <c r="H271" s="5" t="s">
        <v>268</v>
      </c>
      <c r="I271" s="49" t="str">
        <f t="shared" si="6"/>
        <v>15580 - QUÍPAMA</v>
      </c>
    </row>
    <row r="272" spans="6:9" ht="15" x14ac:dyDescent="0.35">
      <c r="F272" s="49" t="s">
        <v>1047</v>
      </c>
      <c r="G272" s="13" t="s">
        <v>1389</v>
      </c>
      <c r="H272" s="5" t="s">
        <v>269</v>
      </c>
      <c r="I272" s="49" t="str">
        <f t="shared" si="6"/>
        <v>15599 - RAMIRIQUÍ</v>
      </c>
    </row>
    <row r="273" spans="6:9" ht="15" x14ac:dyDescent="0.35">
      <c r="F273" s="49" t="s">
        <v>1047</v>
      </c>
      <c r="G273" s="13" t="s">
        <v>1390</v>
      </c>
      <c r="H273" s="5" t="s">
        <v>270</v>
      </c>
      <c r="I273" s="49" t="str">
        <f t="shared" si="6"/>
        <v>15600 - RÁQUIRA</v>
      </c>
    </row>
    <row r="274" spans="6:9" ht="15" x14ac:dyDescent="0.35">
      <c r="F274" s="49" t="s">
        <v>1047</v>
      </c>
      <c r="G274" s="13" t="s">
        <v>1391</v>
      </c>
      <c r="H274" s="5" t="s">
        <v>271</v>
      </c>
      <c r="I274" s="49" t="str">
        <f t="shared" si="6"/>
        <v>15621 - RONDÓN</v>
      </c>
    </row>
    <row r="275" spans="6:9" ht="15" x14ac:dyDescent="0.35">
      <c r="F275" s="49" t="s">
        <v>1047</v>
      </c>
      <c r="G275" s="13" t="s">
        <v>1392</v>
      </c>
      <c r="H275" s="5" t="s">
        <v>272</v>
      </c>
      <c r="I275" s="49" t="str">
        <f t="shared" si="6"/>
        <v>15632 - SABOYÁ</v>
      </c>
    </row>
    <row r="276" spans="6:9" ht="15" x14ac:dyDescent="0.35">
      <c r="F276" s="49" t="s">
        <v>1047</v>
      </c>
      <c r="G276" s="13" t="s">
        <v>1393</v>
      </c>
      <c r="H276" s="5" t="s">
        <v>273</v>
      </c>
      <c r="I276" s="49" t="str">
        <f t="shared" si="6"/>
        <v>15638 - SÁCHICA</v>
      </c>
    </row>
    <row r="277" spans="6:9" ht="15" x14ac:dyDescent="0.35">
      <c r="F277" s="49" t="s">
        <v>1047</v>
      </c>
      <c r="G277" s="13" t="s">
        <v>1394</v>
      </c>
      <c r="H277" s="5" t="s">
        <v>274</v>
      </c>
      <c r="I277" s="49" t="str">
        <f t="shared" si="6"/>
        <v>15646 - SAMACÁ</v>
      </c>
    </row>
    <row r="278" spans="6:9" ht="15" x14ac:dyDescent="0.35">
      <c r="F278" s="49" t="s">
        <v>1047</v>
      </c>
      <c r="G278" s="13" t="s">
        <v>1395</v>
      </c>
      <c r="H278" s="5" t="s">
        <v>275</v>
      </c>
      <c r="I278" s="49" t="str">
        <f t="shared" si="6"/>
        <v>15660 - SAN EDUARDO</v>
      </c>
    </row>
    <row r="279" spans="6:9" ht="15" x14ac:dyDescent="0.35">
      <c r="F279" s="49" t="s">
        <v>1047</v>
      </c>
      <c r="G279" s="13" t="s">
        <v>1396</v>
      </c>
      <c r="H279" s="5" t="s">
        <v>276</v>
      </c>
      <c r="I279" s="49" t="str">
        <f t="shared" si="6"/>
        <v>15664 - SAN JOSÉ DE PARE</v>
      </c>
    </row>
    <row r="280" spans="6:9" ht="15" x14ac:dyDescent="0.35">
      <c r="F280" s="49" t="s">
        <v>1047</v>
      </c>
      <c r="G280" s="13" t="s">
        <v>1397</v>
      </c>
      <c r="H280" s="5" t="s">
        <v>277</v>
      </c>
      <c r="I280" s="49" t="str">
        <f t="shared" si="6"/>
        <v>15667 - SAN LUIS DE GACENO</v>
      </c>
    </row>
    <row r="281" spans="6:9" ht="15" x14ac:dyDescent="0.35">
      <c r="F281" s="49" t="s">
        <v>1047</v>
      </c>
      <c r="G281" s="13" t="s">
        <v>1398</v>
      </c>
      <c r="H281" s="5" t="s">
        <v>278</v>
      </c>
      <c r="I281" s="49" t="str">
        <f t="shared" si="6"/>
        <v>15673 - SAN MATEO</v>
      </c>
    </row>
    <row r="282" spans="6:9" ht="15" x14ac:dyDescent="0.35">
      <c r="F282" s="49" t="s">
        <v>1047</v>
      </c>
      <c r="G282" s="13" t="s">
        <v>1399</v>
      </c>
      <c r="H282" s="5" t="s">
        <v>279</v>
      </c>
      <c r="I282" s="49" t="str">
        <f t="shared" si="6"/>
        <v>15676 - SAN MIGUEL DE SEMA</v>
      </c>
    </row>
    <row r="283" spans="6:9" ht="15" x14ac:dyDescent="0.35">
      <c r="F283" s="49" t="s">
        <v>1047</v>
      </c>
      <c r="G283" s="13" t="s">
        <v>1400</v>
      </c>
      <c r="H283" s="5" t="s">
        <v>280</v>
      </c>
      <c r="I283" s="49" t="str">
        <f t="shared" si="6"/>
        <v>15681 - SAN PABLO DE BORBUR</v>
      </c>
    </row>
    <row r="284" spans="6:9" ht="15" x14ac:dyDescent="0.35">
      <c r="F284" s="49" t="s">
        <v>1047</v>
      </c>
      <c r="G284" s="13" t="s">
        <v>1401</v>
      </c>
      <c r="H284" s="5" t="s">
        <v>281</v>
      </c>
      <c r="I284" s="49" t="str">
        <f t="shared" si="6"/>
        <v>15686 - SANTANA</v>
      </c>
    </row>
    <row r="285" spans="6:9" ht="15" x14ac:dyDescent="0.35">
      <c r="F285" s="49" t="s">
        <v>1047</v>
      </c>
      <c r="G285" s="13" t="s">
        <v>1402</v>
      </c>
      <c r="H285" s="5" t="s">
        <v>282</v>
      </c>
      <c r="I285" s="49" t="str">
        <f t="shared" si="6"/>
        <v>15690 - SANTA MARÍA</v>
      </c>
    </row>
    <row r="286" spans="6:9" ht="15" x14ac:dyDescent="0.35">
      <c r="F286" s="49" t="s">
        <v>1047</v>
      </c>
      <c r="G286" s="13" t="s">
        <v>1403</v>
      </c>
      <c r="H286" s="5" t="s">
        <v>283</v>
      </c>
      <c r="I286" s="49" t="str">
        <f t="shared" si="6"/>
        <v>15693 - SANTA ROSA DE VITERBO</v>
      </c>
    </row>
    <row r="287" spans="6:9" ht="15" x14ac:dyDescent="0.35">
      <c r="F287" s="49" t="s">
        <v>1047</v>
      </c>
      <c r="G287" s="13" t="s">
        <v>1404</v>
      </c>
      <c r="H287" s="5" t="s">
        <v>284</v>
      </c>
      <c r="I287" s="49" t="str">
        <f t="shared" si="6"/>
        <v>15696 - SANTA SOFÍA</v>
      </c>
    </row>
    <row r="288" spans="6:9" ht="15" x14ac:dyDescent="0.35">
      <c r="F288" s="49" t="s">
        <v>1047</v>
      </c>
      <c r="G288" s="13" t="s">
        <v>1405</v>
      </c>
      <c r="H288" s="5" t="s">
        <v>285</v>
      </c>
      <c r="I288" s="49" t="str">
        <f t="shared" si="6"/>
        <v>15720 - SATIVANORTE</v>
      </c>
    </row>
    <row r="289" spans="6:9" ht="15" x14ac:dyDescent="0.35">
      <c r="F289" s="49" t="s">
        <v>1047</v>
      </c>
      <c r="G289" s="13" t="s">
        <v>1406</v>
      </c>
      <c r="H289" s="5" t="s">
        <v>286</v>
      </c>
      <c r="I289" s="49" t="str">
        <f t="shared" si="6"/>
        <v>15723 - SATIVASUR</v>
      </c>
    </row>
    <row r="290" spans="6:9" ht="15" x14ac:dyDescent="0.35">
      <c r="F290" s="49" t="s">
        <v>1047</v>
      </c>
      <c r="G290" s="13" t="s">
        <v>1407</v>
      </c>
      <c r="H290" s="5" t="s">
        <v>287</v>
      </c>
      <c r="I290" s="49" t="str">
        <f t="shared" si="6"/>
        <v>15740 - SIACHOQUE</v>
      </c>
    </row>
    <row r="291" spans="6:9" ht="15" x14ac:dyDescent="0.35">
      <c r="F291" s="49" t="s">
        <v>1047</v>
      </c>
      <c r="G291" s="13" t="s">
        <v>1408</v>
      </c>
      <c r="H291" s="5" t="s">
        <v>288</v>
      </c>
      <c r="I291" s="49" t="str">
        <f t="shared" si="6"/>
        <v>15753 - SOATÁ</v>
      </c>
    </row>
    <row r="292" spans="6:9" ht="15" x14ac:dyDescent="0.35">
      <c r="F292" s="49" t="s">
        <v>1047</v>
      </c>
      <c r="G292" s="13" t="s">
        <v>1409</v>
      </c>
      <c r="H292" s="5" t="s">
        <v>289</v>
      </c>
      <c r="I292" s="49" t="str">
        <f t="shared" si="6"/>
        <v>15755 - SOCOTÁ</v>
      </c>
    </row>
    <row r="293" spans="6:9" ht="15" x14ac:dyDescent="0.35">
      <c r="F293" s="49" t="s">
        <v>1047</v>
      </c>
      <c r="G293" s="13" t="s">
        <v>1410</v>
      </c>
      <c r="H293" s="5" t="s">
        <v>290</v>
      </c>
      <c r="I293" s="49" t="str">
        <f t="shared" si="6"/>
        <v>15757 - SOCHA</v>
      </c>
    </row>
    <row r="294" spans="6:9" ht="15" x14ac:dyDescent="0.35">
      <c r="F294" s="49" t="s">
        <v>1047</v>
      </c>
      <c r="G294" s="13" t="s">
        <v>1411</v>
      </c>
      <c r="H294" s="5" t="s">
        <v>291</v>
      </c>
      <c r="I294" s="49" t="str">
        <f t="shared" si="6"/>
        <v>15759 - SOGAMOSO</v>
      </c>
    </row>
    <row r="295" spans="6:9" ht="15" x14ac:dyDescent="0.35">
      <c r="F295" s="49" t="s">
        <v>1047</v>
      </c>
      <c r="G295" s="13" t="s">
        <v>1412</v>
      </c>
      <c r="H295" s="5" t="s">
        <v>292</v>
      </c>
      <c r="I295" s="49" t="str">
        <f t="shared" si="6"/>
        <v>15761 - SOMONDOCO</v>
      </c>
    </row>
    <row r="296" spans="6:9" ht="15" x14ac:dyDescent="0.35">
      <c r="F296" s="49" t="s">
        <v>1047</v>
      </c>
      <c r="G296" s="13" t="s">
        <v>1413</v>
      </c>
      <c r="H296" s="5" t="s">
        <v>293</v>
      </c>
      <c r="I296" s="49" t="str">
        <f t="shared" si="6"/>
        <v>15762 - SORA</v>
      </c>
    </row>
    <row r="297" spans="6:9" ht="15" x14ac:dyDescent="0.35">
      <c r="F297" s="49" t="s">
        <v>1047</v>
      </c>
      <c r="G297" s="13" t="s">
        <v>1414</v>
      </c>
      <c r="H297" s="5" t="s">
        <v>294</v>
      </c>
      <c r="I297" s="49" t="str">
        <f t="shared" si="6"/>
        <v>15763 - SOTAQUIRÁ</v>
      </c>
    </row>
    <row r="298" spans="6:9" ht="15" x14ac:dyDescent="0.35">
      <c r="F298" s="49" t="s">
        <v>1047</v>
      </c>
      <c r="G298" s="13" t="s">
        <v>1415</v>
      </c>
      <c r="H298" s="5" t="s">
        <v>295</v>
      </c>
      <c r="I298" s="49" t="str">
        <f t="shared" si="6"/>
        <v>15764 - SORACÁ</v>
      </c>
    </row>
    <row r="299" spans="6:9" ht="15" x14ac:dyDescent="0.35">
      <c r="F299" s="49" t="s">
        <v>1047</v>
      </c>
      <c r="G299" s="13" t="s">
        <v>1416</v>
      </c>
      <c r="H299" s="5" t="s">
        <v>296</v>
      </c>
      <c r="I299" s="49" t="str">
        <f t="shared" si="6"/>
        <v>15774 - SUSACÓN</v>
      </c>
    </row>
    <row r="300" spans="6:9" ht="15" x14ac:dyDescent="0.35">
      <c r="F300" s="49" t="s">
        <v>1047</v>
      </c>
      <c r="G300" s="13" t="s">
        <v>1417</v>
      </c>
      <c r="H300" s="5" t="s">
        <v>297</v>
      </c>
      <c r="I300" s="49" t="str">
        <f t="shared" si="6"/>
        <v>15776 - SUTAMARCHÁN</v>
      </c>
    </row>
    <row r="301" spans="6:9" ht="15" x14ac:dyDescent="0.35">
      <c r="F301" s="49" t="s">
        <v>1047</v>
      </c>
      <c r="G301" s="13" t="s">
        <v>1418</v>
      </c>
      <c r="H301" s="5" t="s">
        <v>298</v>
      </c>
      <c r="I301" s="49" t="str">
        <f t="shared" si="6"/>
        <v>15778 - SUTATENZA</v>
      </c>
    </row>
    <row r="302" spans="6:9" ht="15" x14ac:dyDescent="0.35">
      <c r="F302" s="49" t="s">
        <v>1047</v>
      </c>
      <c r="G302" s="13" t="s">
        <v>1419</v>
      </c>
      <c r="H302" s="5" t="s">
        <v>299</v>
      </c>
      <c r="I302" s="49" t="str">
        <f t="shared" si="6"/>
        <v>15790 - TASCO</v>
      </c>
    </row>
    <row r="303" spans="6:9" ht="15" x14ac:dyDescent="0.35">
      <c r="F303" s="49" t="s">
        <v>1047</v>
      </c>
      <c r="G303" s="13" t="s">
        <v>1420</v>
      </c>
      <c r="H303" s="5" t="s">
        <v>300</v>
      </c>
      <c r="I303" s="49" t="str">
        <f t="shared" si="6"/>
        <v>15798 - TENZA</v>
      </c>
    </row>
    <row r="304" spans="6:9" ht="15" x14ac:dyDescent="0.35">
      <c r="F304" s="49" t="s">
        <v>1047</v>
      </c>
      <c r="G304" s="13" t="s">
        <v>1421</v>
      </c>
      <c r="H304" s="5" t="s">
        <v>301</v>
      </c>
      <c r="I304" s="49" t="str">
        <f t="shared" si="6"/>
        <v>15804 - TIBANÁ</v>
      </c>
    </row>
    <row r="305" spans="6:9" ht="15" x14ac:dyDescent="0.35">
      <c r="F305" s="49" t="s">
        <v>1047</v>
      </c>
      <c r="G305" s="13" t="s">
        <v>1422</v>
      </c>
      <c r="H305" s="5" t="s">
        <v>302</v>
      </c>
      <c r="I305" s="49" t="str">
        <f t="shared" si="6"/>
        <v>15806 - TIBASOSA</v>
      </c>
    </row>
    <row r="306" spans="6:9" ht="15" x14ac:dyDescent="0.35">
      <c r="F306" s="49" t="s">
        <v>1047</v>
      </c>
      <c r="G306" s="13" t="s">
        <v>1423</v>
      </c>
      <c r="H306" s="5" t="s">
        <v>303</v>
      </c>
      <c r="I306" s="49" t="str">
        <f t="shared" si="6"/>
        <v>15808 - TINJACÁ</v>
      </c>
    </row>
    <row r="307" spans="6:9" ht="15" x14ac:dyDescent="0.35">
      <c r="F307" s="49" t="s">
        <v>1047</v>
      </c>
      <c r="G307" s="13" t="s">
        <v>1424</v>
      </c>
      <c r="H307" s="5" t="s">
        <v>304</v>
      </c>
      <c r="I307" s="49" t="str">
        <f t="shared" si="6"/>
        <v>15810 - TIPACOQUE</v>
      </c>
    </row>
    <row r="308" spans="6:9" ht="15" x14ac:dyDescent="0.35">
      <c r="F308" s="49" t="s">
        <v>1047</v>
      </c>
      <c r="G308" s="13" t="s">
        <v>1425</v>
      </c>
      <c r="H308" s="5" t="s">
        <v>305</v>
      </c>
      <c r="I308" s="49" t="str">
        <f t="shared" si="6"/>
        <v>15814 - TOCA</v>
      </c>
    </row>
    <row r="309" spans="6:9" ht="15" x14ac:dyDescent="0.35">
      <c r="F309" s="49" t="s">
        <v>1047</v>
      </c>
      <c r="G309" s="13" t="s">
        <v>1426</v>
      </c>
      <c r="H309" s="5" t="s">
        <v>306</v>
      </c>
      <c r="I309" s="49" t="str">
        <f t="shared" si="6"/>
        <v>15816 - TOGÜÍ</v>
      </c>
    </row>
    <row r="310" spans="6:9" ht="15" x14ac:dyDescent="0.35">
      <c r="F310" s="49" t="s">
        <v>1047</v>
      </c>
      <c r="G310" s="13" t="s">
        <v>1427</v>
      </c>
      <c r="H310" s="5" t="s">
        <v>307</v>
      </c>
      <c r="I310" s="49" t="str">
        <f t="shared" si="6"/>
        <v>15820 - TÓPAGA</v>
      </c>
    </row>
    <row r="311" spans="6:9" ht="15" x14ac:dyDescent="0.35">
      <c r="F311" s="49" t="s">
        <v>1047</v>
      </c>
      <c r="G311" s="13" t="s">
        <v>1428</v>
      </c>
      <c r="H311" s="5" t="s">
        <v>308</v>
      </c>
      <c r="I311" s="49" t="str">
        <f t="shared" si="6"/>
        <v>15822 - TOTA</v>
      </c>
    </row>
    <row r="312" spans="6:9" ht="15" x14ac:dyDescent="0.35">
      <c r="F312" s="49" t="s">
        <v>1047</v>
      </c>
      <c r="G312" s="13" t="s">
        <v>1429</v>
      </c>
      <c r="H312" s="5" t="s">
        <v>309</v>
      </c>
      <c r="I312" s="49" t="str">
        <f t="shared" si="6"/>
        <v>15832 - TUNUNGUÁ</v>
      </c>
    </row>
    <row r="313" spans="6:9" ht="15" x14ac:dyDescent="0.35">
      <c r="F313" s="49" t="s">
        <v>1047</v>
      </c>
      <c r="G313" s="13" t="s">
        <v>1430</v>
      </c>
      <c r="H313" s="5" t="s">
        <v>310</v>
      </c>
      <c r="I313" s="49" t="str">
        <f t="shared" si="6"/>
        <v>15835 - TURMEQUÉ</v>
      </c>
    </row>
    <row r="314" spans="6:9" ht="15" x14ac:dyDescent="0.35">
      <c r="F314" s="49" t="s">
        <v>1047</v>
      </c>
      <c r="G314" s="13" t="s">
        <v>1431</v>
      </c>
      <c r="H314" s="5" t="s">
        <v>311</v>
      </c>
      <c r="I314" s="49" t="str">
        <f t="shared" si="6"/>
        <v>15837 - TUTA</v>
      </c>
    </row>
    <row r="315" spans="6:9" ht="15" x14ac:dyDescent="0.35">
      <c r="F315" s="49" t="s">
        <v>1047</v>
      </c>
      <c r="G315" s="13" t="s">
        <v>1432</v>
      </c>
      <c r="H315" s="5" t="s">
        <v>312</v>
      </c>
      <c r="I315" s="49" t="str">
        <f t="shared" si="6"/>
        <v>15839 - TUTAZÁ</v>
      </c>
    </row>
    <row r="316" spans="6:9" ht="15" x14ac:dyDescent="0.35">
      <c r="F316" s="49" t="s">
        <v>1047</v>
      </c>
      <c r="G316" s="13" t="s">
        <v>1433</v>
      </c>
      <c r="H316" s="5" t="s">
        <v>313</v>
      </c>
      <c r="I316" s="49" t="str">
        <f t="shared" si="6"/>
        <v>15842 - ÚMBITA</v>
      </c>
    </row>
    <row r="317" spans="6:9" ht="15" x14ac:dyDescent="0.35">
      <c r="F317" s="49" t="s">
        <v>1047</v>
      </c>
      <c r="G317" s="13" t="s">
        <v>1434</v>
      </c>
      <c r="H317" s="5" t="s">
        <v>314</v>
      </c>
      <c r="I317" s="49" t="str">
        <f t="shared" si="6"/>
        <v>15861 - VENTAQUEMADA</v>
      </c>
    </row>
    <row r="318" spans="6:9" ht="15" x14ac:dyDescent="0.35">
      <c r="F318" s="49" t="s">
        <v>1047</v>
      </c>
      <c r="G318" s="13" t="s">
        <v>1435</v>
      </c>
      <c r="H318" s="5" t="s">
        <v>315</v>
      </c>
      <c r="I318" s="49" t="str">
        <f t="shared" si="6"/>
        <v>15879 - VIRACACHÁ</v>
      </c>
    </row>
    <row r="319" spans="6:9" ht="15" x14ac:dyDescent="0.35">
      <c r="F319" s="49" t="s">
        <v>1047</v>
      </c>
      <c r="G319" s="13" t="s">
        <v>1436</v>
      </c>
      <c r="H319" s="5" t="s">
        <v>316</v>
      </c>
      <c r="I319" s="49" t="str">
        <f t="shared" si="6"/>
        <v>15897 - ZETAQUIRA</v>
      </c>
    </row>
    <row r="320" spans="6:9" ht="15" x14ac:dyDescent="0.35">
      <c r="F320" s="49" t="s">
        <v>1048</v>
      </c>
      <c r="G320" s="13" t="s">
        <v>1437</v>
      </c>
      <c r="H320" s="5" t="s">
        <v>317</v>
      </c>
      <c r="I320" s="49" t="str">
        <f t="shared" si="6"/>
        <v>17001 - MANIZALES</v>
      </c>
    </row>
    <row r="321" spans="6:9" ht="15" x14ac:dyDescent="0.35">
      <c r="F321" s="49" t="s">
        <v>1048</v>
      </c>
      <c r="G321" s="13" t="s">
        <v>1438</v>
      </c>
      <c r="H321" s="5" t="s">
        <v>318</v>
      </c>
      <c r="I321" s="49" t="str">
        <f t="shared" si="6"/>
        <v>17013 - AGUADAS</v>
      </c>
    </row>
    <row r="322" spans="6:9" ht="15" x14ac:dyDescent="0.35">
      <c r="F322" s="49" t="s">
        <v>1048</v>
      </c>
      <c r="G322" s="13" t="s">
        <v>1439</v>
      </c>
      <c r="H322" s="5" t="s">
        <v>319</v>
      </c>
      <c r="I322" s="49" t="str">
        <f t="shared" ref="I322:I385" si="7">+G322&amp;" - "&amp;H322</f>
        <v>17042 - ANSERMA</v>
      </c>
    </row>
    <row r="323" spans="6:9" ht="15" x14ac:dyDescent="0.35">
      <c r="F323" s="49" t="s">
        <v>1048</v>
      </c>
      <c r="G323" s="13" t="s">
        <v>1440</v>
      </c>
      <c r="H323" s="5" t="s">
        <v>320</v>
      </c>
      <c r="I323" s="49" t="str">
        <f t="shared" si="7"/>
        <v>17050 - ARANZAZU</v>
      </c>
    </row>
    <row r="324" spans="6:9" ht="15" x14ac:dyDescent="0.35">
      <c r="F324" s="49" t="s">
        <v>1048</v>
      </c>
      <c r="G324" s="13" t="s">
        <v>1441</v>
      </c>
      <c r="H324" s="5" t="s">
        <v>321</v>
      </c>
      <c r="I324" s="49" t="str">
        <f t="shared" si="7"/>
        <v>17088 - BELALCÁZAR</v>
      </c>
    </row>
    <row r="325" spans="6:9" ht="15" x14ac:dyDescent="0.35">
      <c r="F325" s="49" t="s">
        <v>1048</v>
      </c>
      <c r="G325" s="13" t="s">
        <v>1442</v>
      </c>
      <c r="H325" s="5" t="s">
        <v>322</v>
      </c>
      <c r="I325" s="49" t="str">
        <f t="shared" si="7"/>
        <v>17174 - CHINCHINÁ</v>
      </c>
    </row>
    <row r="326" spans="6:9" ht="15" x14ac:dyDescent="0.35">
      <c r="F326" s="49" t="s">
        <v>1048</v>
      </c>
      <c r="G326" s="13" t="s">
        <v>1443</v>
      </c>
      <c r="H326" s="5" t="s">
        <v>323</v>
      </c>
      <c r="I326" s="49" t="str">
        <f t="shared" si="7"/>
        <v>17272 - FILADELFIA</v>
      </c>
    </row>
    <row r="327" spans="6:9" ht="15" x14ac:dyDescent="0.35">
      <c r="F327" s="49" t="s">
        <v>1048</v>
      </c>
      <c r="G327" s="13" t="s">
        <v>1444</v>
      </c>
      <c r="H327" s="5" t="s">
        <v>324</v>
      </c>
      <c r="I327" s="49" t="str">
        <f t="shared" si="7"/>
        <v>17380 - LA DORADA</v>
      </c>
    </row>
    <row r="328" spans="6:9" ht="15" x14ac:dyDescent="0.35">
      <c r="F328" s="49" t="s">
        <v>1048</v>
      </c>
      <c r="G328" s="13" t="s">
        <v>1445</v>
      </c>
      <c r="H328" s="5" t="s">
        <v>325</v>
      </c>
      <c r="I328" s="49" t="str">
        <f t="shared" si="7"/>
        <v>17388 - LA MERCED</v>
      </c>
    </row>
    <row r="329" spans="6:9" ht="15" x14ac:dyDescent="0.35">
      <c r="F329" s="49" t="s">
        <v>1048</v>
      </c>
      <c r="G329" s="13" t="s">
        <v>1446</v>
      </c>
      <c r="H329" s="5" t="s">
        <v>326</v>
      </c>
      <c r="I329" s="49" t="str">
        <f t="shared" si="7"/>
        <v>17433 - MANZANARES</v>
      </c>
    </row>
    <row r="330" spans="6:9" ht="15" x14ac:dyDescent="0.35">
      <c r="F330" s="49" t="s">
        <v>1048</v>
      </c>
      <c r="G330" s="13" t="s">
        <v>1447</v>
      </c>
      <c r="H330" s="5" t="s">
        <v>327</v>
      </c>
      <c r="I330" s="49" t="str">
        <f t="shared" si="7"/>
        <v>17442 - MARMATO</v>
      </c>
    </row>
    <row r="331" spans="6:9" ht="15" x14ac:dyDescent="0.35">
      <c r="F331" s="49" t="s">
        <v>1048</v>
      </c>
      <c r="G331" s="13" t="s">
        <v>1448</v>
      </c>
      <c r="H331" s="5" t="s">
        <v>328</v>
      </c>
      <c r="I331" s="49" t="str">
        <f t="shared" si="7"/>
        <v>17444 - MARQUETALIA</v>
      </c>
    </row>
    <row r="332" spans="6:9" ht="15" x14ac:dyDescent="0.35">
      <c r="F332" s="49" t="s">
        <v>1048</v>
      </c>
      <c r="G332" s="13" t="s">
        <v>1449</v>
      </c>
      <c r="H332" s="5" t="s">
        <v>329</v>
      </c>
      <c r="I332" s="49" t="str">
        <f t="shared" si="7"/>
        <v>17446 - MARULANDA</v>
      </c>
    </row>
    <row r="333" spans="6:9" ht="15" x14ac:dyDescent="0.35">
      <c r="F333" s="49" t="s">
        <v>1048</v>
      </c>
      <c r="G333" s="13" t="s">
        <v>1450</v>
      </c>
      <c r="H333" s="5" t="s">
        <v>330</v>
      </c>
      <c r="I333" s="49" t="str">
        <f t="shared" si="7"/>
        <v>17486 - NEIRA</v>
      </c>
    </row>
    <row r="334" spans="6:9" ht="15" x14ac:dyDescent="0.35">
      <c r="F334" s="49" t="s">
        <v>1048</v>
      </c>
      <c r="G334" s="13" t="s">
        <v>1451</v>
      </c>
      <c r="H334" s="5" t="s">
        <v>331</v>
      </c>
      <c r="I334" s="49" t="str">
        <f t="shared" si="7"/>
        <v>17495 - NORCASIA</v>
      </c>
    </row>
    <row r="335" spans="6:9" ht="15" x14ac:dyDescent="0.35">
      <c r="F335" s="49" t="s">
        <v>1048</v>
      </c>
      <c r="G335" s="13" t="s">
        <v>1452</v>
      </c>
      <c r="H335" s="5" t="s">
        <v>332</v>
      </c>
      <c r="I335" s="49" t="str">
        <f t="shared" si="7"/>
        <v>17513 - PÁCORA</v>
      </c>
    </row>
    <row r="336" spans="6:9" ht="15" x14ac:dyDescent="0.35">
      <c r="F336" s="49" t="s">
        <v>1048</v>
      </c>
      <c r="G336" s="13" t="s">
        <v>1453</v>
      </c>
      <c r="H336" s="5" t="s">
        <v>333</v>
      </c>
      <c r="I336" s="49" t="str">
        <f t="shared" si="7"/>
        <v>17524 - PALESTINA</v>
      </c>
    </row>
    <row r="337" spans="6:9" ht="15" x14ac:dyDescent="0.35">
      <c r="F337" s="49" t="s">
        <v>1048</v>
      </c>
      <c r="G337" s="13" t="s">
        <v>1454</v>
      </c>
      <c r="H337" s="5" t="s">
        <v>334</v>
      </c>
      <c r="I337" s="49" t="str">
        <f t="shared" si="7"/>
        <v>17541 - PENSILVANIA</v>
      </c>
    </row>
    <row r="338" spans="6:9" ht="15" x14ac:dyDescent="0.35">
      <c r="F338" s="49" t="s">
        <v>1048</v>
      </c>
      <c r="G338" s="13" t="s">
        <v>1455</v>
      </c>
      <c r="H338" s="5" t="s">
        <v>335</v>
      </c>
      <c r="I338" s="49" t="str">
        <f t="shared" si="7"/>
        <v>17614 - RIOSUCIO</v>
      </c>
    </row>
    <row r="339" spans="6:9" ht="15" x14ac:dyDescent="0.35">
      <c r="F339" s="49" t="s">
        <v>1048</v>
      </c>
      <c r="G339" s="13" t="s">
        <v>1456</v>
      </c>
      <c r="H339" s="5" t="s">
        <v>336</v>
      </c>
      <c r="I339" s="49" t="str">
        <f t="shared" si="7"/>
        <v>17616 - RISARALDA</v>
      </c>
    </row>
    <row r="340" spans="6:9" ht="15" x14ac:dyDescent="0.35">
      <c r="F340" s="49" t="s">
        <v>1048</v>
      </c>
      <c r="G340" s="13" t="s">
        <v>1457</v>
      </c>
      <c r="H340" s="5" t="s">
        <v>337</v>
      </c>
      <c r="I340" s="49" t="str">
        <f t="shared" si="7"/>
        <v>17653 - SALAMINA</v>
      </c>
    </row>
    <row r="341" spans="6:9" ht="15" x14ac:dyDescent="0.35">
      <c r="F341" s="49" t="s">
        <v>1048</v>
      </c>
      <c r="G341" s="13" t="s">
        <v>1458</v>
      </c>
      <c r="H341" s="5" t="s">
        <v>338</v>
      </c>
      <c r="I341" s="49" t="str">
        <f t="shared" si="7"/>
        <v>17662 - SAMANÁ</v>
      </c>
    </row>
    <row r="342" spans="6:9" ht="15" x14ac:dyDescent="0.35">
      <c r="F342" s="49" t="s">
        <v>1048</v>
      </c>
      <c r="G342" s="13" t="s">
        <v>1459</v>
      </c>
      <c r="H342" s="5" t="s">
        <v>339</v>
      </c>
      <c r="I342" s="49" t="str">
        <f t="shared" si="7"/>
        <v>17665 - SAN JOSÉ</v>
      </c>
    </row>
    <row r="343" spans="6:9" ht="15" x14ac:dyDescent="0.35">
      <c r="F343" s="49" t="s">
        <v>1048</v>
      </c>
      <c r="G343" s="13" t="s">
        <v>1460</v>
      </c>
      <c r="H343" s="5" t="s">
        <v>340</v>
      </c>
      <c r="I343" s="49" t="str">
        <f t="shared" si="7"/>
        <v>17777 - SUPÍA</v>
      </c>
    </row>
    <row r="344" spans="6:9" ht="15" x14ac:dyDescent="0.35">
      <c r="F344" s="49" t="s">
        <v>1048</v>
      </c>
      <c r="G344" s="13" t="s">
        <v>1461</v>
      </c>
      <c r="H344" s="5" t="s">
        <v>341</v>
      </c>
      <c r="I344" s="49" t="str">
        <f t="shared" si="7"/>
        <v>17867 - VICTORIA</v>
      </c>
    </row>
    <row r="345" spans="6:9" ht="15" x14ac:dyDescent="0.35">
      <c r="F345" s="49" t="s">
        <v>1048</v>
      </c>
      <c r="G345" s="13" t="s">
        <v>1462</v>
      </c>
      <c r="H345" s="5" t="s">
        <v>342</v>
      </c>
      <c r="I345" s="49" t="str">
        <f t="shared" si="7"/>
        <v>17873 - VILLAMARÍA</v>
      </c>
    </row>
    <row r="346" spans="6:9" ht="15" x14ac:dyDescent="0.35">
      <c r="F346" s="49" t="s">
        <v>1048</v>
      </c>
      <c r="G346" s="13" t="s">
        <v>1463</v>
      </c>
      <c r="H346" s="5" t="s">
        <v>343</v>
      </c>
      <c r="I346" s="49" t="str">
        <f t="shared" si="7"/>
        <v>17877 - VITERBO</v>
      </c>
    </row>
    <row r="347" spans="6:9" ht="15" x14ac:dyDescent="0.35">
      <c r="F347" s="49" t="s">
        <v>1049</v>
      </c>
      <c r="G347" s="13" t="s">
        <v>1464</v>
      </c>
      <c r="H347" s="5" t="s">
        <v>344</v>
      </c>
      <c r="I347" s="49" t="str">
        <f t="shared" si="7"/>
        <v>18001 - FLORENCIA</v>
      </c>
    </row>
    <row r="348" spans="6:9" ht="15" x14ac:dyDescent="0.35">
      <c r="F348" s="49" t="s">
        <v>1049</v>
      </c>
      <c r="G348" s="13" t="s">
        <v>1465</v>
      </c>
      <c r="H348" s="5" t="s">
        <v>345</v>
      </c>
      <c r="I348" s="49" t="str">
        <f t="shared" si="7"/>
        <v>18029 - ALBANIA</v>
      </c>
    </row>
    <row r="349" spans="6:9" ht="15" x14ac:dyDescent="0.35">
      <c r="F349" s="49" t="s">
        <v>1049</v>
      </c>
      <c r="G349" s="13" t="s">
        <v>1466</v>
      </c>
      <c r="H349" s="5" t="s">
        <v>346</v>
      </c>
      <c r="I349" s="49" t="str">
        <f t="shared" si="7"/>
        <v>18094 - BELÉN DE LOS ANDAQUÍES</v>
      </c>
    </row>
    <row r="350" spans="6:9" ht="15" x14ac:dyDescent="0.35">
      <c r="F350" s="49" t="s">
        <v>1049</v>
      </c>
      <c r="G350" s="13" t="s">
        <v>1467</v>
      </c>
      <c r="H350" s="5" t="s">
        <v>347</v>
      </c>
      <c r="I350" s="49" t="str">
        <f t="shared" si="7"/>
        <v>18150 - CARTAGENA DEL CHAIRÁ</v>
      </c>
    </row>
    <row r="351" spans="6:9" ht="15" x14ac:dyDescent="0.35">
      <c r="F351" s="49" t="s">
        <v>1049</v>
      </c>
      <c r="G351" s="13" t="s">
        <v>1468</v>
      </c>
      <c r="H351" s="5" t="s">
        <v>348</v>
      </c>
      <c r="I351" s="49" t="str">
        <f t="shared" si="7"/>
        <v>18205 - CURILLO</v>
      </c>
    </row>
    <row r="352" spans="6:9" ht="15" x14ac:dyDescent="0.35">
      <c r="F352" s="49" t="s">
        <v>1049</v>
      </c>
      <c r="G352" s="13" t="s">
        <v>1469</v>
      </c>
      <c r="H352" s="5" t="s">
        <v>349</v>
      </c>
      <c r="I352" s="49" t="str">
        <f t="shared" si="7"/>
        <v>18247 - EL DONCELLO</v>
      </c>
    </row>
    <row r="353" spans="6:9" ht="15" x14ac:dyDescent="0.35">
      <c r="F353" s="49" t="s">
        <v>1049</v>
      </c>
      <c r="G353" s="13" t="s">
        <v>1470</v>
      </c>
      <c r="H353" s="5" t="s">
        <v>350</v>
      </c>
      <c r="I353" s="49" t="str">
        <f t="shared" si="7"/>
        <v>18256 - EL PAUJÍL</v>
      </c>
    </row>
    <row r="354" spans="6:9" ht="15" x14ac:dyDescent="0.35">
      <c r="F354" s="49" t="s">
        <v>1049</v>
      </c>
      <c r="G354" s="13" t="s">
        <v>1471</v>
      </c>
      <c r="H354" s="5" t="s">
        <v>351</v>
      </c>
      <c r="I354" s="49" t="str">
        <f t="shared" si="7"/>
        <v>18410 - LA MONTAÑITA</v>
      </c>
    </row>
    <row r="355" spans="6:9" ht="15" x14ac:dyDescent="0.35">
      <c r="F355" s="49" t="s">
        <v>1049</v>
      </c>
      <c r="G355" s="13" t="s">
        <v>1472</v>
      </c>
      <c r="H355" s="5" t="s">
        <v>352</v>
      </c>
      <c r="I355" s="49" t="str">
        <f t="shared" si="7"/>
        <v>18460 - MILÁN</v>
      </c>
    </row>
    <row r="356" spans="6:9" ht="15" x14ac:dyDescent="0.35">
      <c r="F356" s="49" t="s">
        <v>1049</v>
      </c>
      <c r="G356" s="13" t="s">
        <v>1473</v>
      </c>
      <c r="H356" s="5" t="s">
        <v>353</v>
      </c>
      <c r="I356" s="49" t="str">
        <f t="shared" si="7"/>
        <v>18479 - MORELIA</v>
      </c>
    </row>
    <row r="357" spans="6:9" ht="15" x14ac:dyDescent="0.35">
      <c r="F357" s="49" t="s">
        <v>1049</v>
      </c>
      <c r="G357" s="13" t="s">
        <v>1474</v>
      </c>
      <c r="H357" s="5" t="s">
        <v>354</v>
      </c>
      <c r="I357" s="49" t="str">
        <f t="shared" si="7"/>
        <v>18592 - PUERTO RICO</v>
      </c>
    </row>
    <row r="358" spans="6:9" ht="15" x14ac:dyDescent="0.35">
      <c r="F358" s="49" t="s">
        <v>1049</v>
      </c>
      <c r="G358" s="13" t="s">
        <v>1475</v>
      </c>
      <c r="H358" s="5" t="s">
        <v>355</v>
      </c>
      <c r="I358" s="49" t="str">
        <f t="shared" si="7"/>
        <v>18610 - SAN JOSÉ DEL FRAGUA</v>
      </c>
    </row>
    <row r="359" spans="6:9" ht="15" x14ac:dyDescent="0.35">
      <c r="F359" s="49" t="s">
        <v>1049</v>
      </c>
      <c r="G359" s="13" t="s">
        <v>1476</v>
      </c>
      <c r="H359" s="5" t="s">
        <v>356</v>
      </c>
      <c r="I359" s="49" t="str">
        <f t="shared" si="7"/>
        <v>18753 - SAN VICENTE DEL CAGUÁN</v>
      </c>
    </row>
    <row r="360" spans="6:9" ht="15" x14ac:dyDescent="0.35">
      <c r="F360" s="49" t="s">
        <v>1049</v>
      </c>
      <c r="G360" s="13" t="s">
        <v>1477</v>
      </c>
      <c r="H360" s="5" t="s">
        <v>357</v>
      </c>
      <c r="I360" s="49" t="str">
        <f t="shared" si="7"/>
        <v>18756 - SOLANO</v>
      </c>
    </row>
    <row r="361" spans="6:9" ht="15" x14ac:dyDescent="0.35">
      <c r="F361" s="49" t="s">
        <v>1049</v>
      </c>
      <c r="G361" s="13" t="s">
        <v>1478</v>
      </c>
      <c r="H361" s="5" t="s">
        <v>358</v>
      </c>
      <c r="I361" s="49" t="str">
        <f t="shared" si="7"/>
        <v>18785 - SOLITA</v>
      </c>
    </row>
    <row r="362" spans="6:9" ht="15" x14ac:dyDescent="0.35">
      <c r="F362" s="49" t="s">
        <v>1049</v>
      </c>
      <c r="G362" s="13" t="s">
        <v>1479</v>
      </c>
      <c r="H362" s="5" t="s">
        <v>119</v>
      </c>
      <c r="I362" s="49" t="str">
        <f t="shared" si="7"/>
        <v>18860 - VALPARAÍSO</v>
      </c>
    </row>
    <row r="363" spans="6:9" ht="15" x14ac:dyDescent="0.35">
      <c r="F363" s="49" t="s">
        <v>1051</v>
      </c>
      <c r="G363" s="13" t="s">
        <v>1480</v>
      </c>
      <c r="H363" s="5" t="s">
        <v>359</v>
      </c>
      <c r="I363" s="49" t="str">
        <f t="shared" si="7"/>
        <v>19001 - POPAYÁN</v>
      </c>
    </row>
    <row r="364" spans="6:9" ht="15" x14ac:dyDescent="0.35">
      <c r="F364" s="49" t="s">
        <v>1051</v>
      </c>
      <c r="G364" s="13" t="s">
        <v>1481</v>
      </c>
      <c r="H364" s="5" t="s">
        <v>360</v>
      </c>
      <c r="I364" s="49" t="str">
        <f t="shared" si="7"/>
        <v>19022 - ALMAGUER</v>
      </c>
    </row>
    <row r="365" spans="6:9" ht="15" x14ac:dyDescent="0.35">
      <c r="F365" s="49" t="s">
        <v>1051</v>
      </c>
      <c r="G365" s="13" t="s">
        <v>1482</v>
      </c>
      <c r="H365" s="5" t="s">
        <v>17</v>
      </c>
      <c r="I365" s="49" t="str">
        <f t="shared" si="7"/>
        <v>19050 - ARGELIA</v>
      </c>
    </row>
    <row r="366" spans="6:9" ht="15" x14ac:dyDescent="0.35">
      <c r="F366" s="49" t="s">
        <v>1051</v>
      </c>
      <c r="G366" s="13" t="s">
        <v>1483</v>
      </c>
      <c r="H366" s="5" t="s">
        <v>361</v>
      </c>
      <c r="I366" s="49" t="str">
        <f t="shared" si="7"/>
        <v>19075 - BALBOA</v>
      </c>
    </row>
    <row r="367" spans="6:9" ht="15" x14ac:dyDescent="0.35">
      <c r="F367" s="49" t="s">
        <v>1051</v>
      </c>
      <c r="G367" s="13" t="s">
        <v>1484</v>
      </c>
      <c r="H367" s="5" t="s">
        <v>362</v>
      </c>
      <c r="I367" s="49" t="str">
        <f t="shared" si="7"/>
        <v>19100 - BOLÍVAR</v>
      </c>
    </row>
    <row r="368" spans="6:9" ht="15" x14ac:dyDescent="0.35">
      <c r="F368" s="49" t="s">
        <v>1051</v>
      </c>
      <c r="G368" s="13" t="s">
        <v>1485</v>
      </c>
      <c r="H368" s="5" t="s">
        <v>363</v>
      </c>
      <c r="I368" s="49" t="str">
        <f t="shared" si="7"/>
        <v>19110 - BUENOS AIRES</v>
      </c>
    </row>
    <row r="369" spans="6:9" ht="15" x14ac:dyDescent="0.35">
      <c r="F369" s="49" t="s">
        <v>1051</v>
      </c>
      <c r="G369" s="13" t="s">
        <v>1486</v>
      </c>
      <c r="H369" s="5" t="s">
        <v>364</v>
      </c>
      <c r="I369" s="49" t="str">
        <f t="shared" si="7"/>
        <v>19130 - CAJIBÍO</v>
      </c>
    </row>
    <row r="370" spans="6:9" ht="15" x14ac:dyDescent="0.35">
      <c r="F370" s="49" t="s">
        <v>1051</v>
      </c>
      <c r="G370" s="13" t="s">
        <v>1487</v>
      </c>
      <c r="H370" s="5" t="s">
        <v>365</v>
      </c>
      <c r="I370" s="49" t="str">
        <f t="shared" si="7"/>
        <v>19137 - CALDONO</v>
      </c>
    </row>
    <row r="371" spans="6:9" ht="15" x14ac:dyDescent="0.35">
      <c r="F371" s="49" t="s">
        <v>1051</v>
      </c>
      <c r="G371" s="13" t="s">
        <v>1488</v>
      </c>
      <c r="H371" s="5" t="s">
        <v>366</v>
      </c>
      <c r="I371" s="49" t="str">
        <f t="shared" si="7"/>
        <v>19142 - CALOTO</v>
      </c>
    </row>
    <row r="372" spans="6:9" ht="15" x14ac:dyDescent="0.35">
      <c r="F372" s="49" t="s">
        <v>1051</v>
      </c>
      <c r="G372" s="13" t="s">
        <v>1489</v>
      </c>
      <c r="H372" s="5" t="s">
        <v>367</v>
      </c>
      <c r="I372" s="49" t="str">
        <f t="shared" si="7"/>
        <v>19212 - CORINTO</v>
      </c>
    </row>
    <row r="373" spans="6:9" ht="15" x14ac:dyDescent="0.35">
      <c r="F373" s="49" t="s">
        <v>1051</v>
      </c>
      <c r="G373" s="13" t="s">
        <v>1490</v>
      </c>
      <c r="H373" s="5" t="s">
        <v>368</v>
      </c>
      <c r="I373" s="49" t="str">
        <f t="shared" si="7"/>
        <v>19256 - EL TAMBO</v>
      </c>
    </row>
    <row r="374" spans="6:9" ht="15" x14ac:dyDescent="0.35">
      <c r="F374" s="49" t="s">
        <v>1051</v>
      </c>
      <c r="G374" s="13" t="s">
        <v>1491</v>
      </c>
      <c r="H374" s="5" t="s">
        <v>344</v>
      </c>
      <c r="I374" s="49" t="str">
        <f t="shared" si="7"/>
        <v>19290 - FLORENCIA</v>
      </c>
    </row>
    <row r="375" spans="6:9" ht="15" x14ac:dyDescent="0.35">
      <c r="F375" s="49" t="s">
        <v>1051</v>
      </c>
      <c r="G375" s="13" t="s">
        <v>1492</v>
      </c>
      <c r="H375" s="5" t="s">
        <v>369</v>
      </c>
      <c r="I375" s="49" t="str">
        <f t="shared" si="7"/>
        <v>19300 - GUACHENÉ</v>
      </c>
    </row>
    <row r="376" spans="6:9" ht="15" x14ac:dyDescent="0.35">
      <c r="F376" s="49" t="s">
        <v>1051</v>
      </c>
      <c r="G376" s="13" t="s">
        <v>1493</v>
      </c>
      <c r="H376" s="5" t="s">
        <v>370</v>
      </c>
      <c r="I376" s="49" t="str">
        <f t="shared" si="7"/>
        <v>19318 - GUAPI</v>
      </c>
    </row>
    <row r="377" spans="6:9" ht="15" x14ac:dyDescent="0.35">
      <c r="F377" s="49" t="s">
        <v>1051</v>
      </c>
      <c r="G377" s="13" t="s">
        <v>1494</v>
      </c>
      <c r="H377" s="5" t="s">
        <v>371</v>
      </c>
      <c r="I377" s="49" t="str">
        <f t="shared" si="7"/>
        <v>19355 - INZÁ</v>
      </c>
    </row>
    <row r="378" spans="6:9" ht="15" x14ac:dyDescent="0.35">
      <c r="F378" s="49" t="s">
        <v>1051</v>
      </c>
      <c r="G378" s="13" t="s">
        <v>1495</v>
      </c>
      <c r="H378" s="5" t="s">
        <v>372</v>
      </c>
      <c r="I378" s="49" t="str">
        <f t="shared" si="7"/>
        <v>19364 - JAMBALÓ</v>
      </c>
    </row>
    <row r="379" spans="6:9" ht="15" x14ac:dyDescent="0.35">
      <c r="F379" s="49" t="s">
        <v>1051</v>
      </c>
      <c r="G379" s="13" t="s">
        <v>1496</v>
      </c>
      <c r="H379" s="5" t="s">
        <v>373</v>
      </c>
      <c r="I379" s="49" t="str">
        <f t="shared" si="7"/>
        <v>19392 - LA SIERRA</v>
      </c>
    </row>
    <row r="380" spans="6:9" ht="15" x14ac:dyDescent="0.35">
      <c r="F380" s="49" t="s">
        <v>1051</v>
      </c>
      <c r="G380" s="13" t="s">
        <v>1497</v>
      </c>
      <c r="H380" s="5" t="s">
        <v>374</v>
      </c>
      <c r="I380" s="49" t="str">
        <f t="shared" si="7"/>
        <v>19397 - LA VEGA</v>
      </c>
    </row>
    <row r="381" spans="6:9" ht="15" x14ac:dyDescent="0.35">
      <c r="F381" s="49" t="s">
        <v>1051</v>
      </c>
      <c r="G381" s="13" t="s">
        <v>1498</v>
      </c>
      <c r="H381" s="5" t="s">
        <v>375</v>
      </c>
      <c r="I381" s="49" t="str">
        <f t="shared" si="7"/>
        <v>19418 - LÓPEZ DE MICAY</v>
      </c>
    </row>
    <row r="382" spans="6:9" ht="15" x14ac:dyDescent="0.35">
      <c r="F382" s="49" t="s">
        <v>1051</v>
      </c>
      <c r="G382" s="13" t="s">
        <v>1499</v>
      </c>
      <c r="H382" s="5" t="s">
        <v>376</v>
      </c>
      <c r="I382" s="49" t="str">
        <f t="shared" si="7"/>
        <v>19450 - MERCADERES</v>
      </c>
    </row>
    <row r="383" spans="6:9" ht="15" x14ac:dyDescent="0.35">
      <c r="F383" s="49" t="s">
        <v>1051</v>
      </c>
      <c r="G383" s="13" t="s">
        <v>1500</v>
      </c>
      <c r="H383" s="5" t="s">
        <v>377</v>
      </c>
      <c r="I383" s="49" t="str">
        <f t="shared" si="7"/>
        <v>19455 - MIRANDA</v>
      </c>
    </row>
    <row r="384" spans="6:9" ht="15" x14ac:dyDescent="0.35">
      <c r="F384" s="49" t="s">
        <v>1051</v>
      </c>
      <c r="G384" s="13" t="s">
        <v>1501</v>
      </c>
      <c r="H384" s="5" t="s">
        <v>173</v>
      </c>
      <c r="I384" s="49" t="str">
        <f t="shared" si="7"/>
        <v>19473 - MORALES</v>
      </c>
    </row>
    <row r="385" spans="6:9" ht="15" x14ac:dyDescent="0.35">
      <c r="F385" s="49" t="s">
        <v>1051</v>
      </c>
      <c r="G385" s="13" t="s">
        <v>1502</v>
      </c>
      <c r="H385" s="5" t="s">
        <v>378</v>
      </c>
      <c r="I385" s="49" t="str">
        <f t="shared" si="7"/>
        <v>19513 - PADILLA</v>
      </c>
    </row>
    <row r="386" spans="6:9" ht="15" x14ac:dyDescent="0.35">
      <c r="F386" s="49" t="s">
        <v>1051</v>
      </c>
      <c r="G386" s="13" t="s">
        <v>1503</v>
      </c>
      <c r="H386" s="5" t="s">
        <v>258</v>
      </c>
      <c r="I386" s="49" t="str">
        <f t="shared" ref="I386:I449" si="8">+G386&amp;" - "&amp;H386</f>
        <v>19517 - PÁEZ</v>
      </c>
    </row>
    <row r="387" spans="6:9" ht="15" x14ac:dyDescent="0.35">
      <c r="F387" s="49" t="s">
        <v>1051</v>
      </c>
      <c r="G387" s="13" t="s">
        <v>1504</v>
      </c>
      <c r="H387" s="5" t="s">
        <v>379</v>
      </c>
      <c r="I387" s="49" t="str">
        <f t="shared" si="8"/>
        <v>19532 - PATÍA</v>
      </c>
    </row>
    <row r="388" spans="6:9" ht="15" x14ac:dyDescent="0.35">
      <c r="F388" s="49" t="s">
        <v>1051</v>
      </c>
      <c r="G388" s="13" t="s">
        <v>1505</v>
      </c>
      <c r="H388" s="5" t="s">
        <v>380</v>
      </c>
      <c r="I388" s="49" t="str">
        <f t="shared" si="8"/>
        <v>19533 - PIAMONTE</v>
      </c>
    </row>
    <row r="389" spans="6:9" ht="15" x14ac:dyDescent="0.35">
      <c r="F389" s="49" t="s">
        <v>1051</v>
      </c>
      <c r="G389" s="13" t="s">
        <v>1506</v>
      </c>
      <c r="H389" s="5" t="s">
        <v>381</v>
      </c>
      <c r="I389" s="49" t="str">
        <f t="shared" si="8"/>
        <v>19548 - PIENDAMÓ - TUNÍA</v>
      </c>
    </row>
    <row r="390" spans="6:9" ht="15" x14ac:dyDescent="0.35">
      <c r="F390" s="49" t="s">
        <v>1051</v>
      </c>
      <c r="G390" s="13" t="s">
        <v>1507</v>
      </c>
      <c r="H390" s="5" t="s">
        <v>382</v>
      </c>
      <c r="I390" s="49" t="str">
        <f t="shared" si="8"/>
        <v>19573 - PUERTO TEJADA</v>
      </c>
    </row>
    <row r="391" spans="6:9" ht="15" x14ac:dyDescent="0.35">
      <c r="F391" s="49" t="s">
        <v>1051</v>
      </c>
      <c r="G391" s="13" t="s">
        <v>1508</v>
      </c>
      <c r="H391" s="5" t="s">
        <v>383</v>
      </c>
      <c r="I391" s="49" t="str">
        <f t="shared" si="8"/>
        <v>19585 - PURACÉ</v>
      </c>
    </row>
    <row r="392" spans="6:9" ht="15" x14ac:dyDescent="0.35">
      <c r="F392" s="49" t="s">
        <v>1051</v>
      </c>
      <c r="G392" s="13" t="s">
        <v>1509</v>
      </c>
      <c r="H392" s="5" t="s">
        <v>384</v>
      </c>
      <c r="I392" s="49" t="str">
        <f t="shared" si="8"/>
        <v>19622 - ROSAS</v>
      </c>
    </row>
    <row r="393" spans="6:9" ht="15" x14ac:dyDescent="0.35">
      <c r="F393" s="49" t="s">
        <v>1051</v>
      </c>
      <c r="G393" s="13" t="s">
        <v>1510</v>
      </c>
      <c r="H393" s="5" t="s">
        <v>385</v>
      </c>
      <c r="I393" s="49" t="str">
        <f t="shared" si="8"/>
        <v>19693 - SAN SEBASTIÁN</v>
      </c>
    </row>
    <row r="394" spans="6:9" ht="15" x14ac:dyDescent="0.35">
      <c r="F394" s="49" t="s">
        <v>1051</v>
      </c>
      <c r="G394" s="13" t="s">
        <v>1511</v>
      </c>
      <c r="H394" s="5" t="s">
        <v>386</v>
      </c>
      <c r="I394" s="49" t="str">
        <f t="shared" si="8"/>
        <v>19698 - SANTANDER DE QUILICHAO</v>
      </c>
    </row>
    <row r="395" spans="6:9" ht="15" x14ac:dyDescent="0.35">
      <c r="F395" s="49" t="s">
        <v>1051</v>
      </c>
      <c r="G395" s="13" t="s">
        <v>1512</v>
      </c>
      <c r="H395" s="5" t="s">
        <v>187</v>
      </c>
      <c r="I395" s="49" t="str">
        <f t="shared" si="8"/>
        <v>19701 - SANTA ROSA</v>
      </c>
    </row>
    <row r="396" spans="6:9" ht="15" x14ac:dyDescent="0.35">
      <c r="F396" s="49" t="s">
        <v>1051</v>
      </c>
      <c r="G396" s="13" t="s">
        <v>1513</v>
      </c>
      <c r="H396" s="5" t="s">
        <v>387</v>
      </c>
      <c r="I396" s="49" t="str">
        <f t="shared" si="8"/>
        <v>19743 - SILVIA</v>
      </c>
    </row>
    <row r="397" spans="6:9" ht="15" x14ac:dyDescent="0.35">
      <c r="F397" s="49" t="s">
        <v>1051</v>
      </c>
      <c r="G397" s="13" t="s">
        <v>1514</v>
      </c>
      <c r="H397" s="5" t="s">
        <v>388</v>
      </c>
      <c r="I397" s="49" t="str">
        <f t="shared" si="8"/>
        <v>19760 - SOTARÁ PAISPAMBA</v>
      </c>
    </row>
    <row r="398" spans="6:9" ht="15" x14ac:dyDescent="0.35">
      <c r="F398" s="49" t="s">
        <v>1051</v>
      </c>
      <c r="G398" s="13" t="s">
        <v>1515</v>
      </c>
      <c r="H398" s="5" t="s">
        <v>389</v>
      </c>
      <c r="I398" s="49" t="str">
        <f t="shared" si="8"/>
        <v>19780 - SUÁREZ</v>
      </c>
    </row>
    <row r="399" spans="6:9" ht="15" x14ac:dyDescent="0.35">
      <c r="F399" s="49" t="s">
        <v>1051</v>
      </c>
      <c r="G399" s="13" t="s">
        <v>1516</v>
      </c>
      <c r="H399" s="5" t="s">
        <v>390</v>
      </c>
      <c r="I399" s="49" t="str">
        <f t="shared" si="8"/>
        <v>19785 - SUCRE</v>
      </c>
    </row>
    <row r="400" spans="6:9" ht="15" x14ac:dyDescent="0.35">
      <c r="F400" s="49" t="s">
        <v>1051</v>
      </c>
      <c r="G400" s="13" t="s">
        <v>1517</v>
      </c>
      <c r="H400" s="5" t="s">
        <v>391</v>
      </c>
      <c r="I400" s="49" t="str">
        <f t="shared" si="8"/>
        <v>19807 - TIMBÍO</v>
      </c>
    </row>
    <row r="401" spans="6:9" ht="15" x14ac:dyDescent="0.35">
      <c r="F401" s="49" t="s">
        <v>1051</v>
      </c>
      <c r="G401" s="13" t="s">
        <v>1518</v>
      </c>
      <c r="H401" s="5" t="s">
        <v>392</v>
      </c>
      <c r="I401" s="49" t="str">
        <f t="shared" si="8"/>
        <v>19809 - TIMBIQUÍ</v>
      </c>
    </row>
    <row r="402" spans="6:9" ht="15" x14ac:dyDescent="0.35">
      <c r="F402" s="49" t="s">
        <v>1051</v>
      </c>
      <c r="G402" s="13" t="s">
        <v>1519</v>
      </c>
      <c r="H402" s="5" t="s">
        <v>393</v>
      </c>
      <c r="I402" s="49" t="str">
        <f t="shared" si="8"/>
        <v>19821 - TORIBÍO</v>
      </c>
    </row>
    <row r="403" spans="6:9" ht="15" x14ac:dyDescent="0.35">
      <c r="F403" s="49" t="s">
        <v>1051</v>
      </c>
      <c r="G403" s="13" t="s">
        <v>1520</v>
      </c>
      <c r="H403" s="5" t="s">
        <v>394</v>
      </c>
      <c r="I403" s="49" t="str">
        <f t="shared" si="8"/>
        <v>19824 - TOTORÓ</v>
      </c>
    </row>
    <row r="404" spans="6:9" ht="15" x14ac:dyDescent="0.35">
      <c r="F404" s="49" t="s">
        <v>1051</v>
      </c>
      <c r="G404" s="13" t="s">
        <v>1521</v>
      </c>
      <c r="H404" s="5" t="s">
        <v>395</v>
      </c>
      <c r="I404" s="49" t="str">
        <f t="shared" si="8"/>
        <v>19845 - VILLA RICA</v>
      </c>
    </row>
    <row r="405" spans="6:9" ht="15" x14ac:dyDescent="0.35">
      <c r="F405" s="49" t="s">
        <v>1053</v>
      </c>
      <c r="G405" s="13" t="s">
        <v>1522</v>
      </c>
      <c r="H405" s="5" t="s">
        <v>396</v>
      </c>
      <c r="I405" s="49" t="str">
        <f t="shared" si="8"/>
        <v>20001 - VALLEDUPAR</v>
      </c>
    </row>
    <row r="406" spans="6:9" ht="15" x14ac:dyDescent="0.35">
      <c r="F406" s="49" t="s">
        <v>1053</v>
      </c>
      <c r="G406" s="13" t="s">
        <v>1523</v>
      </c>
      <c r="H406" s="5" t="s">
        <v>397</v>
      </c>
      <c r="I406" s="49" t="str">
        <f t="shared" si="8"/>
        <v>20011 - AGUACHICA</v>
      </c>
    </row>
    <row r="407" spans="6:9" ht="15" x14ac:dyDescent="0.35">
      <c r="F407" s="49" t="s">
        <v>1053</v>
      </c>
      <c r="G407" s="13" t="s">
        <v>1524</v>
      </c>
      <c r="H407" s="5" t="s">
        <v>398</v>
      </c>
      <c r="I407" s="49" t="str">
        <f t="shared" si="8"/>
        <v>20013 - AGUSTÍN CODAZZI</v>
      </c>
    </row>
    <row r="408" spans="6:9" ht="15" x14ac:dyDescent="0.35">
      <c r="F408" s="49" t="s">
        <v>1053</v>
      </c>
      <c r="G408" s="13" t="s">
        <v>1525</v>
      </c>
      <c r="H408" s="5" t="s">
        <v>399</v>
      </c>
      <c r="I408" s="49" t="str">
        <f t="shared" si="8"/>
        <v>20032 - ASTREA</v>
      </c>
    </row>
    <row r="409" spans="6:9" ht="15" x14ac:dyDescent="0.35">
      <c r="F409" s="49" t="s">
        <v>1053</v>
      </c>
      <c r="G409" s="13" t="s">
        <v>1526</v>
      </c>
      <c r="H409" s="5" t="s">
        <v>400</v>
      </c>
      <c r="I409" s="49" t="str">
        <f t="shared" si="8"/>
        <v>20045 - BECERRIL</v>
      </c>
    </row>
    <row r="410" spans="6:9" ht="15" x14ac:dyDescent="0.35">
      <c r="F410" s="49" t="s">
        <v>1053</v>
      </c>
      <c r="G410" s="13" t="s">
        <v>1527</v>
      </c>
      <c r="H410" s="5" t="s">
        <v>401</v>
      </c>
      <c r="I410" s="49" t="str">
        <f t="shared" si="8"/>
        <v>20060 - BOSCONIA</v>
      </c>
    </row>
    <row r="411" spans="6:9" ht="15" x14ac:dyDescent="0.35">
      <c r="F411" s="49" t="s">
        <v>1053</v>
      </c>
      <c r="G411" s="13" t="s">
        <v>1528</v>
      </c>
      <c r="H411" s="5" t="s">
        <v>402</v>
      </c>
      <c r="I411" s="49" t="str">
        <f t="shared" si="8"/>
        <v>20175 - CHIMICHAGUA</v>
      </c>
    </row>
    <row r="412" spans="6:9" ht="15" x14ac:dyDescent="0.35">
      <c r="F412" s="49" t="s">
        <v>1053</v>
      </c>
      <c r="G412" s="13" t="s">
        <v>1529</v>
      </c>
      <c r="H412" s="5" t="s">
        <v>403</v>
      </c>
      <c r="I412" s="49" t="str">
        <f t="shared" si="8"/>
        <v>20178 - CHIRIGUANÁ</v>
      </c>
    </row>
    <row r="413" spans="6:9" ht="15" x14ac:dyDescent="0.35">
      <c r="F413" s="49" t="s">
        <v>1053</v>
      </c>
      <c r="G413" s="13" t="s">
        <v>1530</v>
      </c>
      <c r="H413" s="5" t="s">
        <v>404</v>
      </c>
      <c r="I413" s="49" t="str">
        <f t="shared" si="8"/>
        <v>20228 - CURUMANÍ</v>
      </c>
    </row>
    <row r="414" spans="6:9" ht="15" x14ac:dyDescent="0.35">
      <c r="F414" s="49" t="s">
        <v>1053</v>
      </c>
      <c r="G414" s="13" t="s">
        <v>1531</v>
      </c>
      <c r="H414" s="5" t="s">
        <v>405</v>
      </c>
      <c r="I414" s="49" t="str">
        <f t="shared" si="8"/>
        <v>20238 - EL COPEY</v>
      </c>
    </row>
    <row r="415" spans="6:9" ht="15" x14ac:dyDescent="0.35">
      <c r="F415" s="49" t="s">
        <v>1053</v>
      </c>
      <c r="G415" s="13" t="s">
        <v>1532</v>
      </c>
      <c r="H415" s="5" t="s">
        <v>406</v>
      </c>
      <c r="I415" s="49" t="str">
        <f t="shared" si="8"/>
        <v>20250 - EL PASO</v>
      </c>
    </row>
    <row r="416" spans="6:9" ht="15" x14ac:dyDescent="0.35">
      <c r="F416" s="49" t="s">
        <v>1053</v>
      </c>
      <c r="G416" s="13" t="s">
        <v>1533</v>
      </c>
      <c r="H416" s="5" t="s">
        <v>407</v>
      </c>
      <c r="I416" s="49" t="str">
        <f t="shared" si="8"/>
        <v>20295 - GAMARRA</v>
      </c>
    </row>
    <row r="417" spans="6:9" ht="15" x14ac:dyDescent="0.35">
      <c r="F417" s="49" t="s">
        <v>1053</v>
      </c>
      <c r="G417" s="13" t="s">
        <v>1534</v>
      </c>
      <c r="H417" s="5" t="s">
        <v>408</v>
      </c>
      <c r="I417" s="49" t="str">
        <f t="shared" si="8"/>
        <v>20310 - GONZÁLEZ</v>
      </c>
    </row>
    <row r="418" spans="6:9" ht="15" x14ac:dyDescent="0.35">
      <c r="F418" s="49" t="s">
        <v>1053</v>
      </c>
      <c r="G418" s="13" t="s">
        <v>1535</v>
      </c>
      <c r="H418" s="5" t="s">
        <v>409</v>
      </c>
      <c r="I418" s="49" t="str">
        <f t="shared" si="8"/>
        <v>20383 - LA GLORIA</v>
      </c>
    </row>
    <row r="419" spans="6:9" ht="15" x14ac:dyDescent="0.35">
      <c r="F419" s="49" t="s">
        <v>1053</v>
      </c>
      <c r="G419" s="13" t="s">
        <v>1536</v>
      </c>
      <c r="H419" s="5" t="s">
        <v>410</v>
      </c>
      <c r="I419" s="49" t="str">
        <f t="shared" si="8"/>
        <v>20400 - LA JAGUA DE IBIRICO</v>
      </c>
    </row>
    <row r="420" spans="6:9" ht="15" x14ac:dyDescent="0.35">
      <c r="F420" s="49" t="s">
        <v>1053</v>
      </c>
      <c r="G420" s="13" t="s">
        <v>1537</v>
      </c>
      <c r="H420" s="5" t="s">
        <v>411</v>
      </c>
      <c r="I420" s="49" t="str">
        <f t="shared" si="8"/>
        <v>20443 - MANAURE BALCÓN DEL CESAR</v>
      </c>
    </row>
    <row r="421" spans="6:9" ht="15" x14ac:dyDescent="0.35">
      <c r="F421" s="49" t="s">
        <v>1053</v>
      </c>
      <c r="G421" s="13" t="s">
        <v>1538</v>
      </c>
      <c r="H421" s="5" t="s">
        <v>412</v>
      </c>
      <c r="I421" s="49" t="str">
        <f t="shared" si="8"/>
        <v>20517 - PAILITAS</v>
      </c>
    </row>
    <row r="422" spans="6:9" ht="15" x14ac:dyDescent="0.35">
      <c r="F422" s="49" t="s">
        <v>1053</v>
      </c>
      <c r="G422" s="13" t="s">
        <v>1539</v>
      </c>
      <c r="H422" s="5" t="s">
        <v>413</v>
      </c>
      <c r="I422" s="49" t="str">
        <f t="shared" si="8"/>
        <v>20550 - PELAYA</v>
      </c>
    </row>
    <row r="423" spans="6:9" ht="15" x14ac:dyDescent="0.35">
      <c r="F423" s="49" t="s">
        <v>1053</v>
      </c>
      <c r="G423" s="13" t="s">
        <v>1540</v>
      </c>
      <c r="H423" s="5" t="s">
        <v>414</v>
      </c>
      <c r="I423" s="49" t="str">
        <f t="shared" si="8"/>
        <v>20570 - PUEBLO BELLO</v>
      </c>
    </row>
    <row r="424" spans="6:9" ht="15" x14ac:dyDescent="0.35">
      <c r="F424" s="49" t="s">
        <v>1053</v>
      </c>
      <c r="G424" s="13" t="s">
        <v>1541</v>
      </c>
      <c r="H424" s="5" t="s">
        <v>415</v>
      </c>
      <c r="I424" s="49" t="str">
        <f t="shared" si="8"/>
        <v>20614 - RÍO DE ORO</v>
      </c>
    </row>
    <row r="425" spans="6:9" ht="15" x14ac:dyDescent="0.35">
      <c r="F425" s="49" t="s">
        <v>1053</v>
      </c>
      <c r="G425" s="13" t="s">
        <v>1542</v>
      </c>
      <c r="H425" s="5" t="s">
        <v>416</v>
      </c>
      <c r="I425" s="49" t="str">
        <f t="shared" si="8"/>
        <v>20621 - LA PAZ</v>
      </c>
    </row>
    <row r="426" spans="6:9" ht="15" x14ac:dyDescent="0.35">
      <c r="F426" s="49" t="s">
        <v>1053</v>
      </c>
      <c r="G426" s="13" t="s">
        <v>1543</v>
      </c>
      <c r="H426" s="5" t="s">
        <v>417</v>
      </c>
      <c r="I426" s="49" t="str">
        <f t="shared" si="8"/>
        <v>20710 - SAN ALBERTO</v>
      </c>
    </row>
    <row r="427" spans="6:9" ht="15" x14ac:dyDescent="0.35">
      <c r="F427" s="49" t="s">
        <v>1053</v>
      </c>
      <c r="G427" s="13" t="s">
        <v>1544</v>
      </c>
      <c r="H427" s="5" t="s">
        <v>418</v>
      </c>
      <c r="I427" s="49" t="str">
        <f t="shared" si="8"/>
        <v>20750 - SAN DIEGO</v>
      </c>
    </row>
    <row r="428" spans="6:9" ht="15" x14ac:dyDescent="0.35">
      <c r="F428" s="49" t="s">
        <v>1053</v>
      </c>
      <c r="G428" s="13" t="s">
        <v>1545</v>
      </c>
      <c r="H428" s="5" t="s">
        <v>419</v>
      </c>
      <c r="I428" s="49" t="str">
        <f t="shared" si="8"/>
        <v>20770 - SAN MARTÍN</v>
      </c>
    </row>
    <row r="429" spans="6:9" ht="15" x14ac:dyDescent="0.35">
      <c r="F429" s="49" t="s">
        <v>1053</v>
      </c>
      <c r="G429" s="13" t="s">
        <v>1546</v>
      </c>
      <c r="H429" s="5" t="s">
        <v>420</v>
      </c>
      <c r="I429" s="49" t="str">
        <f t="shared" si="8"/>
        <v>20787 - TAMALAMEQUE</v>
      </c>
    </row>
    <row r="430" spans="6:9" ht="15" x14ac:dyDescent="0.35">
      <c r="F430" s="49" t="s">
        <v>1055</v>
      </c>
      <c r="G430" s="13" t="s">
        <v>1547</v>
      </c>
      <c r="H430" s="5" t="s">
        <v>421</v>
      </c>
      <c r="I430" s="49" t="str">
        <f t="shared" si="8"/>
        <v>23001 - MONTERÍA</v>
      </c>
    </row>
    <row r="431" spans="6:9" ht="15" x14ac:dyDescent="0.35">
      <c r="F431" s="49" t="s">
        <v>1055</v>
      </c>
      <c r="G431" s="13" t="s">
        <v>1548</v>
      </c>
      <c r="H431" s="5" t="s">
        <v>422</v>
      </c>
      <c r="I431" s="49" t="str">
        <f t="shared" si="8"/>
        <v>23068 - AYAPEL</v>
      </c>
    </row>
    <row r="432" spans="6:9" ht="15" x14ac:dyDescent="0.35">
      <c r="F432" s="49" t="s">
        <v>1055</v>
      </c>
      <c r="G432" s="13" t="s">
        <v>1549</v>
      </c>
      <c r="H432" s="5" t="s">
        <v>206</v>
      </c>
      <c r="I432" s="49" t="str">
        <f t="shared" si="8"/>
        <v>23079 - BUENAVISTA</v>
      </c>
    </row>
    <row r="433" spans="6:9" ht="15" x14ac:dyDescent="0.35">
      <c r="F433" s="49" t="s">
        <v>1055</v>
      </c>
      <c r="G433" s="13" t="s">
        <v>1550</v>
      </c>
      <c r="H433" s="5" t="s">
        <v>423</v>
      </c>
      <c r="I433" s="49" t="str">
        <f t="shared" si="8"/>
        <v>23090 - CANALETE</v>
      </c>
    </row>
    <row r="434" spans="6:9" ht="15" x14ac:dyDescent="0.35">
      <c r="F434" s="49" t="s">
        <v>1055</v>
      </c>
      <c r="G434" s="13" t="s">
        <v>1551</v>
      </c>
      <c r="H434" s="5" t="s">
        <v>424</v>
      </c>
      <c r="I434" s="49" t="str">
        <f t="shared" si="8"/>
        <v>23162 - CERETÉ</v>
      </c>
    </row>
    <row r="435" spans="6:9" ht="15" x14ac:dyDescent="0.35">
      <c r="F435" s="49" t="s">
        <v>1055</v>
      </c>
      <c r="G435" s="13" t="s">
        <v>1552</v>
      </c>
      <c r="H435" s="5" t="s">
        <v>425</v>
      </c>
      <c r="I435" s="49" t="str">
        <f t="shared" si="8"/>
        <v>23168 - CHIMÁ</v>
      </c>
    </row>
    <row r="436" spans="6:9" ht="15" x14ac:dyDescent="0.35">
      <c r="F436" s="49" t="s">
        <v>1055</v>
      </c>
      <c r="G436" s="13" t="s">
        <v>1553</v>
      </c>
      <c r="H436" s="5" t="s">
        <v>426</v>
      </c>
      <c r="I436" s="49" t="str">
        <f t="shared" si="8"/>
        <v>23182 - CHINÚ</v>
      </c>
    </row>
    <row r="437" spans="6:9" ht="15" x14ac:dyDescent="0.35">
      <c r="F437" s="49" t="s">
        <v>1055</v>
      </c>
      <c r="G437" s="13" t="s">
        <v>1554</v>
      </c>
      <c r="H437" s="5" t="s">
        <v>427</v>
      </c>
      <c r="I437" s="49" t="str">
        <f t="shared" si="8"/>
        <v>23189 - CIÉNAGA DE ORO</v>
      </c>
    </row>
    <row r="438" spans="6:9" ht="15" x14ac:dyDescent="0.35">
      <c r="F438" s="49" t="s">
        <v>1055</v>
      </c>
      <c r="G438" s="13" t="s">
        <v>1555</v>
      </c>
      <c r="H438" s="5" t="s">
        <v>428</v>
      </c>
      <c r="I438" s="49" t="str">
        <f t="shared" si="8"/>
        <v>23300 - COTORRA</v>
      </c>
    </row>
    <row r="439" spans="6:9" ht="15" x14ac:dyDescent="0.35">
      <c r="F439" s="49" t="s">
        <v>1055</v>
      </c>
      <c r="G439" s="13" t="s">
        <v>1556</v>
      </c>
      <c r="H439" s="5" t="s">
        <v>429</v>
      </c>
      <c r="I439" s="49" t="str">
        <f t="shared" si="8"/>
        <v>23350 - LA APARTADA</v>
      </c>
    </row>
    <row r="440" spans="6:9" ht="15" x14ac:dyDescent="0.35">
      <c r="F440" s="49" t="s">
        <v>1055</v>
      </c>
      <c r="G440" s="13" t="s">
        <v>1557</v>
      </c>
      <c r="H440" s="5" t="s">
        <v>430</v>
      </c>
      <c r="I440" s="49" t="str">
        <f t="shared" si="8"/>
        <v>23417 - LORICA</v>
      </c>
    </row>
    <row r="441" spans="6:9" ht="15" x14ac:dyDescent="0.35">
      <c r="F441" s="49" t="s">
        <v>1055</v>
      </c>
      <c r="G441" s="13" t="s">
        <v>1558</v>
      </c>
      <c r="H441" s="5" t="s">
        <v>431</v>
      </c>
      <c r="I441" s="49" t="str">
        <f t="shared" si="8"/>
        <v>23419 - LOS CÓRDOBAS</v>
      </c>
    </row>
    <row r="442" spans="6:9" ht="15" x14ac:dyDescent="0.35">
      <c r="F442" s="49" t="s">
        <v>1055</v>
      </c>
      <c r="G442" s="13" t="s">
        <v>1559</v>
      </c>
      <c r="H442" s="5" t="s">
        <v>432</v>
      </c>
      <c r="I442" s="49" t="str">
        <f t="shared" si="8"/>
        <v>23464 - MOMIL</v>
      </c>
    </row>
    <row r="443" spans="6:9" ht="15" x14ac:dyDescent="0.35">
      <c r="F443" s="49" t="s">
        <v>1055</v>
      </c>
      <c r="G443" s="13" t="s">
        <v>1560</v>
      </c>
      <c r="H443" s="5" t="s">
        <v>433</v>
      </c>
      <c r="I443" s="49" t="str">
        <f t="shared" si="8"/>
        <v>23466 - MONTELÍBANO</v>
      </c>
    </row>
    <row r="444" spans="6:9" ht="15" x14ac:dyDescent="0.35">
      <c r="F444" s="49" t="s">
        <v>1055</v>
      </c>
      <c r="G444" s="13" t="s">
        <v>1561</v>
      </c>
      <c r="H444" s="5" t="s">
        <v>434</v>
      </c>
      <c r="I444" s="49" t="str">
        <f t="shared" si="8"/>
        <v>23500 - MOÑITOS</v>
      </c>
    </row>
    <row r="445" spans="6:9" ht="15" x14ac:dyDescent="0.35">
      <c r="F445" s="49" t="s">
        <v>1055</v>
      </c>
      <c r="G445" s="13" t="s">
        <v>1562</v>
      </c>
      <c r="H445" s="5" t="s">
        <v>435</v>
      </c>
      <c r="I445" s="49" t="str">
        <f t="shared" si="8"/>
        <v>23555 - PLANETA RICA</v>
      </c>
    </row>
    <row r="446" spans="6:9" ht="15" x14ac:dyDescent="0.35">
      <c r="F446" s="49" t="s">
        <v>1055</v>
      </c>
      <c r="G446" s="13" t="s">
        <v>1563</v>
      </c>
      <c r="H446" s="5" t="s">
        <v>436</v>
      </c>
      <c r="I446" s="49" t="str">
        <f t="shared" si="8"/>
        <v>23570 - PUEBLO NUEVO</v>
      </c>
    </row>
    <row r="447" spans="6:9" ht="15" x14ac:dyDescent="0.35">
      <c r="F447" s="49" t="s">
        <v>1055</v>
      </c>
      <c r="G447" s="13" t="s">
        <v>1564</v>
      </c>
      <c r="H447" s="5" t="s">
        <v>437</v>
      </c>
      <c r="I447" s="49" t="str">
        <f t="shared" si="8"/>
        <v>23574 - PUERTO ESCONDIDO</v>
      </c>
    </row>
    <row r="448" spans="6:9" ht="15" x14ac:dyDescent="0.35">
      <c r="F448" s="49" t="s">
        <v>1055</v>
      </c>
      <c r="G448" s="13" t="s">
        <v>1565</v>
      </c>
      <c r="H448" s="5" t="s">
        <v>438</v>
      </c>
      <c r="I448" s="49" t="str">
        <f t="shared" si="8"/>
        <v>23580 - PUERTO LIBERTADOR</v>
      </c>
    </row>
    <row r="449" spans="6:9" ht="15" x14ac:dyDescent="0.35">
      <c r="F449" s="49" t="s">
        <v>1055</v>
      </c>
      <c r="G449" s="13" t="s">
        <v>1566</v>
      </c>
      <c r="H449" s="5" t="s">
        <v>439</v>
      </c>
      <c r="I449" s="49" t="str">
        <f t="shared" si="8"/>
        <v>23586 - PURÍSIMA DE LA CONCEPCIÓN</v>
      </c>
    </row>
    <row r="450" spans="6:9" ht="15" x14ac:dyDescent="0.35">
      <c r="F450" s="49" t="s">
        <v>1055</v>
      </c>
      <c r="G450" s="13" t="s">
        <v>1567</v>
      </c>
      <c r="H450" s="5" t="s">
        <v>440</v>
      </c>
      <c r="I450" s="49" t="str">
        <f t="shared" ref="I450:I513" si="9">+G450&amp;" - "&amp;H450</f>
        <v>23660 - SAHAGÚN</v>
      </c>
    </row>
    <row r="451" spans="6:9" ht="15" x14ac:dyDescent="0.35">
      <c r="F451" s="49" t="s">
        <v>1055</v>
      </c>
      <c r="G451" s="13" t="s">
        <v>1568</v>
      </c>
      <c r="H451" s="5" t="s">
        <v>441</v>
      </c>
      <c r="I451" s="49" t="str">
        <f t="shared" si="9"/>
        <v>23670 - SAN ANDRÉS DE SOTAVENTO</v>
      </c>
    </row>
    <row r="452" spans="6:9" ht="15" x14ac:dyDescent="0.35">
      <c r="F452" s="49" t="s">
        <v>1055</v>
      </c>
      <c r="G452" s="13" t="s">
        <v>1569</v>
      </c>
      <c r="H452" s="5" t="s">
        <v>442</v>
      </c>
      <c r="I452" s="49" t="str">
        <f t="shared" si="9"/>
        <v>23672 - SAN ANTERO</v>
      </c>
    </row>
    <row r="453" spans="6:9" ht="15" x14ac:dyDescent="0.35">
      <c r="F453" s="49" t="s">
        <v>1055</v>
      </c>
      <c r="G453" s="13" t="s">
        <v>1570</v>
      </c>
      <c r="H453" s="5" t="s">
        <v>443</v>
      </c>
      <c r="I453" s="49" t="str">
        <f t="shared" si="9"/>
        <v>23675 - SAN BERNARDO DEL VIENTO</v>
      </c>
    </row>
    <row r="454" spans="6:9" ht="15" x14ac:dyDescent="0.35">
      <c r="F454" s="49" t="s">
        <v>1055</v>
      </c>
      <c r="G454" s="13" t="s">
        <v>1571</v>
      </c>
      <c r="H454" s="5" t="s">
        <v>92</v>
      </c>
      <c r="I454" s="49" t="str">
        <f t="shared" si="9"/>
        <v>23678 - SAN CARLOS</v>
      </c>
    </row>
    <row r="455" spans="6:9" ht="15" x14ac:dyDescent="0.35">
      <c r="F455" s="49" t="s">
        <v>1055</v>
      </c>
      <c r="G455" s="13" t="s">
        <v>1572</v>
      </c>
      <c r="H455" s="5" t="s">
        <v>444</v>
      </c>
      <c r="I455" s="49" t="str">
        <f t="shared" si="9"/>
        <v>23682 - SAN JOSÉ DE URÉ</v>
      </c>
    </row>
    <row r="456" spans="6:9" ht="15" x14ac:dyDescent="0.35">
      <c r="F456" s="49" t="s">
        <v>1055</v>
      </c>
      <c r="G456" s="13" t="s">
        <v>1573</v>
      </c>
      <c r="H456" s="5" t="s">
        <v>445</v>
      </c>
      <c r="I456" s="49" t="str">
        <f t="shared" si="9"/>
        <v>23686 - SAN PELAYO</v>
      </c>
    </row>
    <row r="457" spans="6:9" ht="15" x14ac:dyDescent="0.35">
      <c r="F457" s="49" t="s">
        <v>1055</v>
      </c>
      <c r="G457" s="13" t="s">
        <v>1574</v>
      </c>
      <c r="H457" s="5" t="s">
        <v>446</v>
      </c>
      <c r="I457" s="49" t="str">
        <f t="shared" si="9"/>
        <v>23807 - TIERRALTA</v>
      </c>
    </row>
    <row r="458" spans="6:9" ht="15" x14ac:dyDescent="0.35">
      <c r="F458" s="49" t="s">
        <v>1055</v>
      </c>
      <c r="G458" s="13" t="s">
        <v>1575</v>
      </c>
      <c r="H458" s="5" t="s">
        <v>447</v>
      </c>
      <c r="I458" s="49" t="str">
        <f t="shared" si="9"/>
        <v>23815 - TUCHÍN</v>
      </c>
    </row>
    <row r="459" spans="6:9" ht="15" x14ac:dyDescent="0.35">
      <c r="F459" s="49" t="s">
        <v>1055</v>
      </c>
      <c r="G459" s="13" t="s">
        <v>1576</v>
      </c>
      <c r="H459" s="5" t="s">
        <v>448</v>
      </c>
      <c r="I459" s="49" t="str">
        <f t="shared" si="9"/>
        <v>23855 - VALENCIA</v>
      </c>
    </row>
    <row r="460" spans="6:9" ht="15" x14ac:dyDescent="0.35">
      <c r="F460" s="49" t="s">
        <v>1056</v>
      </c>
      <c r="G460" s="13" t="s">
        <v>1577</v>
      </c>
      <c r="H460" s="5" t="s">
        <v>449</v>
      </c>
      <c r="I460" s="49" t="str">
        <f t="shared" si="9"/>
        <v>25001 - AGUA DE DIOS</v>
      </c>
    </row>
    <row r="461" spans="6:9" ht="15" x14ac:dyDescent="0.35">
      <c r="F461" s="49" t="s">
        <v>1056</v>
      </c>
      <c r="G461" s="13" t="s">
        <v>1578</v>
      </c>
      <c r="H461" s="5" t="s">
        <v>450</v>
      </c>
      <c r="I461" s="49" t="str">
        <f t="shared" si="9"/>
        <v>25019 - ALBÁN</v>
      </c>
    </row>
    <row r="462" spans="6:9" ht="15" x14ac:dyDescent="0.35">
      <c r="F462" s="49" t="s">
        <v>1056</v>
      </c>
      <c r="G462" s="13" t="s">
        <v>1579</v>
      </c>
      <c r="H462" s="5" t="s">
        <v>451</v>
      </c>
      <c r="I462" s="49" t="str">
        <f t="shared" si="9"/>
        <v>25035 - ANAPOIMA</v>
      </c>
    </row>
    <row r="463" spans="6:9" ht="15" x14ac:dyDescent="0.35">
      <c r="F463" s="49" t="s">
        <v>1056</v>
      </c>
      <c r="G463" s="13" t="s">
        <v>1580</v>
      </c>
      <c r="H463" s="5" t="s">
        <v>452</v>
      </c>
      <c r="I463" s="49" t="str">
        <f t="shared" si="9"/>
        <v>25040 - ANOLAIMA</v>
      </c>
    </row>
    <row r="464" spans="6:9" ht="15" x14ac:dyDescent="0.35">
      <c r="F464" s="49" t="s">
        <v>1056</v>
      </c>
      <c r="G464" s="13" t="s">
        <v>1581</v>
      </c>
      <c r="H464" s="5" t="s">
        <v>453</v>
      </c>
      <c r="I464" s="49" t="str">
        <f t="shared" si="9"/>
        <v>25053 - ARBELÁEZ</v>
      </c>
    </row>
    <row r="465" spans="6:9" ht="15" x14ac:dyDescent="0.35">
      <c r="F465" s="49" t="s">
        <v>1056</v>
      </c>
      <c r="G465" s="13" t="s">
        <v>1582</v>
      </c>
      <c r="H465" s="5" t="s">
        <v>454</v>
      </c>
      <c r="I465" s="49" t="str">
        <f t="shared" si="9"/>
        <v>25086 - BELTRÁN</v>
      </c>
    </row>
    <row r="466" spans="6:9" ht="15" x14ac:dyDescent="0.35">
      <c r="F466" s="49" t="s">
        <v>1056</v>
      </c>
      <c r="G466" s="13" t="s">
        <v>1583</v>
      </c>
      <c r="H466" s="5" t="s">
        <v>455</v>
      </c>
      <c r="I466" s="49" t="str">
        <f t="shared" si="9"/>
        <v>25095 - BITUIMA</v>
      </c>
    </row>
    <row r="467" spans="6:9" ht="15" x14ac:dyDescent="0.35">
      <c r="F467" s="49" t="s">
        <v>1056</v>
      </c>
      <c r="G467" s="13" t="s">
        <v>1584</v>
      </c>
      <c r="H467" s="5" t="s">
        <v>456</v>
      </c>
      <c r="I467" s="49" t="str">
        <f t="shared" si="9"/>
        <v>25099 - BOJACÁ</v>
      </c>
    </row>
    <row r="468" spans="6:9" ht="15" x14ac:dyDescent="0.35">
      <c r="F468" s="49" t="s">
        <v>1056</v>
      </c>
      <c r="G468" s="13" t="s">
        <v>1585</v>
      </c>
      <c r="H468" s="5" t="s">
        <v>457</v>
      </c>
      <c r="I468" s="49" t="str">
        <f t="shared" si="9"/>
        <v>25120 - CABRERA</v>
      </c>
    </row>
    <row r="469" spans="6:9" ht="15" x14ac:dyDescent="0.35">
      <c r="F469" s="49" t="s">
        <v>1056</v>
      </c>
      <c r="G469" s="13" t="s">
        <v>1586</v>
      </c>
      <c r="H469" s="5" t="s">
        <v>458</v>
      </c>
      <c r="I469" s="49" t="str">
        <f t="shared" si="9"/>
        <v>25123 - CACHIPAY</v>
      </c>
    </row>
    <row r="470" spans="6:9" ht="15" x14ac:dyDescent="0.35">
      <c r="F470" s="49" t="s">
        <v>1056</v>
      </c>
      <c r="G470" s="13" t="s">
        <v>1587</v>
      </c>
      <c r="H470" s="5" t="s">
        <v>459</v>
      </c>
      <c r="I470" s="49" t="str">
        <f t="shared" si="9"/>
        <v>25126 - CAJICÁ</v>
      </c>
    </row>
    <row r="471" spans="6:9" ht="15" x14ac:dyDescent="0.35">
      <c r="F471" s="49" t="s">
        <v>1056</v>
      </c>
      <c r="G471" s="13" t="s">
        <v>1588</v>
      </c>
      <c r="H471" s="5" t="s">
        <v>460</v>
      </c>
      <c r="I471" s="49" t="str">
        <f t="shared" si="9"/>
        <v>25148 - CAPARRAPÍ</v>
      </c>
    </row>
    <row r="472" spans="6:9" ht="15" x14ac:dyDescent="0.35">
      <c r="F472" s="49" t="s">
        <v>1056</v>
      </c>
      <c r="G472" s="13" t="s">
        <v>1589</v>
      </c>
      <c r="H472" s="5" t="s">
        <v>461</v>
      </c>
      <c r="I472" s="49" t="str">
        <f t="shared" si="9"/>
        <v>25151 - CÁQUEZA</v>
      </c>
    </row>
    <row r="473" spans="6:9" ht="15" x14ac:dyDescent="0.35">
      <c r="F473" s="49" t="s">
        <v>1056</v>
      </c>
      <c r="G473" s="13" t="s">
        <v>1590</v>
      </c>
      <c r="H473" s="5" t="s">
        <v>462</v>
      </c>
      <c r="I473" s="49" t="str">
        <f t="shared" si="9"/>
        <v>25154 - CARMEN DE CARUPA</v>
      </c>
    </row>
    <row r="474" spans="6:9" ht="15" x14ac:dyDescent="0.35">
      <c r="F474" s="49" t="s">
        <v>1056</v>
      </c>
      <c r="G474" s="13" t="s">
        <v>1591</v>
      </c>
      <c r="H474" s="5" t="s">
        <v>463</v>
      </c>
      <c r="I474" s="49" t="str">
        <f t="shared" si="9"/>
        <v>25168 - CHAGUANÍ</v>
      </c>
    </row>
    <row r="475" spans="6:9" ht="15" x14ac:dyDescent="0.35">
      <c r="F475" s="49" t="s">
        <v>1056</v>
      </c>
      <c r="G475" s="13" t="s">
        <v>1592</v>
      </c>
      <c r="H475" s="5" t="s">
        <v>464</v>
      </c>
      <c r="I475" s="49" t="str">
        <f t="shared" si="9"/>
        <v>25175 - CHÍA</v>
      </c>
    </row>
    <row r="476" spans="6:9" ht="15" x14ac:dyDescent="0.35">
      <c r="F476" s="49" t="s">
        <v>1056</v>
      </c>
      <c r="G476" s="13" t="s">
        <v>1593</v>
      </c>
      <c r="H476" s="5" t="s">
        <v>465</v>
      </c>
      <c r="I476" s="49" t="str">
        <f t="shared" si="9"/>
        <v>25178 - CHIPAQUE</v>
      </c>
    </row>
    <row r="477" spans="6:9" ht="15" x14ac:dyDescent="0.35">
      <c r="F477" s="49" t="s">
        <v>1056</v>
      </c>
      <c r="G477" s="13" t="s">
        <v>1594</v>
      </c>
      <c r="H477" s="5" t="s">
        <v>466</v>
      </c>
      <c r="I477" s="49" t="str">
        <f t="shared" si="9"/>
        <v>25181 - CHOACHÍ</v>
      </c>
    </row>
    <row r="478" spans="6:9" ht="15" x14ac:dyDescent="0.35">
      <c r="F478" s="49" t="s">
        <v>1056</v>
      </c>
      <c r="G478" s="13" t="s">
        <v>1595</v>
      </c>
      <c r="H478" s="5" t="s">
        <v>467</v>
      </c>
      <c r="I478" s="49" t="str">
        <f t="shared" si="9"/>
        <v>25183 - CHOCONTÁ</v>
      </c>
    </row>
    <row r="479" spans="6:9" ht="15" x14ac:dyDescent="0.35">
      <c r="F479" s="49" t="s">
        <v>1056</v>
      </c>
      <c r="G479" s="13" t="s">
        <v>1596</v>
      </c>
      <c r="H479" s="5" t="s">
        <v>468</v>
      </c>
      <c r="I479" s="49" t="str">
        <f t="shared" si="9"/>
        <v>25200 - COGUA</v>
      </c>
    </row>
    <row r="480" spans="6:9" ht="15" x14ac:dyDescent="0.35">
      <c r="F480" s="49" t="s">
        <v>1056</v>
      </c>
      <c r="G480" s="13" t="s">
        <v>1597</v>
      </c>
      <c r="H480" s="5" t="s">
        <v>469</v>
      </c>
      <c r="I480" s="49" t="str">
        <f t="shared" si="9"/>
        <v>25214 - COTA</v>
      </c>
    </row>
    <row r="481" spans="6:9" ht="15" x14ac:dyDescent="0.35">
      <c r="F481" s="49" t="s">
        <v>1056</v>
      </c>
      <c r="G481" s="13" t="s">
        <v>1598</v>
      </c>
      <c r="H481" s="5" t="s">
        <v>470</v>
      </c>
      <c r="I481" s="49" t="str">
        <f t="shared" si="9"/>
        <v>25224 - CUCUNUBÁ</v>
      </c>
    </row>
    <row r="482" spans="6:9" ht="15" x14ac:dyDescent="0.35">
      <c r="F482" s="49" t="s">
        <v>1056</v>
      </c>
      <c r="G482" s="13" t="s">
        <v>1599</v>
      </c>
      <c r="H482" s="5" t="s">
        <v>471</v>
      </c>
      <c r="I482" s="49" t="str">
        <f t="shared" si="9"/>
        <v>25245 - EL COLEGIO</v>
      </c>
    </row>
    <row r="483" spans="6:9" ht="15" x14ac:dyDescent="0.35">
      <c r="F483" s="49" t="s">
        <v>1056</v>
      </c>
      <c r="G483" s="13" t="s">
        <v>1600</v>
      </c>
      <c r="H483" s="5" t="s">
        <v>165</v>
      </c>
      <c r="I483" s="49" t="str">
        <f t="shared" si="9"/>
        <v>25258 - EL PEÑÓN</v>
      </c>
    </row>
    <row r="484" spans="6:9" ht="15" x14ac:dyDescent="0.35">
      <c r="F484" s="49" t="s">
        <v>1056</v>
      </c>
      <c r="G484" s="13" t="s">
        <v>1601</v>
      </c>
      <c r="H484" s="5" t="s">
        <v>472</v>
      </c>
      <c r="I484" s="49" t="str">
        <f t="shared" si="9"/>
        <v>25260 - EL ROSAL</v>
      </c>
    </row>
    <row r="485" spans="6:9" ht="15" x14ac:dyDescent="0.35">
      <c r="F485" s="49" t="s">
        <v>1056</v>
      </c>
      <c r="G485" s="13" t="s">
        <v>1602</v>
      </c>
      <c r="H485" s="5" t="s">
        <v>473</v>
      </c>
      <c r="I485" s="49" t="str">
        <f t="shared" si="9"/>
        <v>25269 - FACATATIVÁ</v>
      </c>
    </row>
    <row r="486" spans="6:9" ht="15" x14ac:dyDescent="0.35">
      <c r="F486" s="49" t="s">
        <v>1056</v>
      </c>
      <c r="G486" s="13" t="s">
        <v>1603</v>
      </c>
      <c r="H486" s="5" t="s">
        <v>474</v>
      </c>
      <c r="I486" s="49" t="str">
        <f t="shared" si="9"/>
        <v>25279 - FÓMEQUE</v>
      </c>
    </row>
    <row r="487" spans="6:9" ht="15" x14ac:dyDescent="0.35">
      <c r="F487" s="49" t="s">
        <v>1056</v>
      </c>
      <c r="G487" s="13" t="s">
        <v>1604</v>
      </c>
      <c r="H487" s="5" t="s">
        <v>475</v>
      </c>
      <c r="I487" s="49" t="str">
        <f t="shared" si="9"/>
        <v>25281 - FOSCA</v>
      </c>
    </row>
    <row r="488" spans="6:9" ht="15" x14ac:dyDescent="0.35">
      <c r="F488" s="49" t="s">
        <v>1056</v>
      </c>
      <c r="G488" s="13" t="s">
        <v>1605</v>
      </c>
      <c r="H488" s="5" t="s">
        <v>476</v>
      </c>
      <c r="I488" s="49" t="str">
        <f t="shared" si="9"/>
        <v>25286 - FUNZA</v>
      </c>
    </row>
    <row r="489" spans="6:9" ht="15" x14ac:dyDescent="0.35">
      <c r="F489" s="49" t="s">
        <v>1056</v>
      </c>
      <c r="G489" s="13" t="s">
        <v>1606</v>
      </c>
      <c r="H489" s="5" t="s">
        <v>477</v>
      </c>
      <c r="I489" s="49" t="str">
        <f t="shared" si="9"/>
        <v>25288 - FÚQUENE</v>
      </c>
    </row>
    <row r="490" spans="6:9" ht="15" x14ac:dyDescent="0.35">
      <c r="F490" s="49" t="s">
        <v>1056</v>
      </c>
      <c r="G490" s="13" t="s">
        <v>1607</v>
      </c>
      <c r="H490" s="5" t="s">
        <v>478</v>
      </c>
      <c r="I490" s="49" t="str">
        <f t="shared" si="9"/>
        <v>25290 - FUSAGASUGÁ</v>
      </c>
    </row>
    <row r="491" spans="6:9" ht="15" x14ac:dyDescent="0.35">
      <c r="F491" s="49" t="s">
        <v>1056</v>
      </c>
      <c r="G491" s="13" t="s">
        <v>1608</v>
      </c>
      <c r="H491" s="5" t="s">
        <v>479</v>
      </c>
      <c r="I491" s="49" t="str">
        <f t="shared" si="9"/>
        <v>25293 - GACHALÁ</v>
      </c>
    </row>
    <row r="492" spans="6:9" ht="15" x14ac:dyDescent="0.35">
      <c r="F492" s="49" t="s">
        <v>1056</v>
      </c>
      <c r="G492" s="13" t="s">
        <v>1609</v>
      </c>
      <c r="H492" s="5" t="s">
        <v>480</v>
      </c>
      <c r="I492" s="49" t="str">
        <f t="shared" si="9"/>
        <v>25295 - GACHANCIPÁ</v>
      </c>
    </row>
    <row r="493" spans="6:9" ht="15" x14ac:dyDescent="0.35">
      <c r="F493" s="49" t="s">
        <v>1056</v>
      </c>
      <c r="G493" s="13" t="s">
        <v>1610</v>
      </c>
      <c r="H493" s="5" t="s">
        <v>481</v>
      </c>
      <c r="I493" s="49" t="str">
        <f t="shared" si="9"/>
        <v>25297 - GACHETÁ</v>
      </c>
    </row>
    <row r="494" spans="6:9" ht="15" x14ac:dyDescent="0.35">
      <c r="F494" s="49" t="s">
        <v>1056</v>
      </c>
      <c r="G494" s="13" t="s">
        <v>1611</v>
      </c>
      <c r="H494" s="5" t="s">
        <v>482</v>
      </c>
      <c r="I494" s="49" t="str">
        <f t="shared" si="9"/>
        <v>25299 - GAMA</v>
      </c>
    </row>
    <row r="495" spans="6:9" ht="15" x14ac:dyDescent="0.35">
      <c r="F495" s="49" t="s">
        <v>1056</v>
      </c>
      <c r="G495" s="13" t="s">
        <v>1612</v>
      </c>
      <c r="H495" s="5" t="s">
        <v>483</v>
      </c>
      <c r="I495" s="49" t="str">
        <f t="shared" si="9"/>
        <v>25307 - GIRARDOT</v>
      </c>
    </row>
    <row r="496" spans="6:9" ht="15" x14ac:dyDescent="0.35">
      <c r="F496" s="49" t="s">
        <v>1056</v>
      </c>
      <c r="G496" s="13" t="s">
        <v>1613</v>
      </c>
      <c r="H496" s="5" t="s">
        <v>55</v>
      </c>
      <c r="I496" s="49" t="str">
        <f t="shared" si="9"/>
        <v>25312 - GRANADA</v>
      </c>
    </row>
    <row r="497" spans="6:9" ht="15" x14ac:dyDescent="0.35">
      <c r="F497" s="49" t="s">
        <v>1056</v>
      </c>
      <c r="G497" s="13" t="s">
        <v>1614</v>
      </c>
      <c r="H497" s="5" t="s">
        <v>484</v>
      </c>
      <c r="I497" s="49" t="str">
        <f t="shared" si="9"/>
        <v>25317 - GUACHETÁ</v>
      </c>
    </row>
    <row r="498" spans="6:9" ht="15" x14ac:dyDescent="0.35">
      <c r="F498" s="49" t="s">
        <v>1056</v>
      </c>
      <c r="G498" s="13" t="s">
        <v>1615</v>
      </c>
      <c r="H498" s="5" t="s">
        <v>485</v>
      </c>
      <c r="I498" s="49" t="str">
        <f t="shared" si="9"/>
        <v>25320 - GUADUAS</v>
      </c>
    </row>
    <row r="499" spans="6:9" ht="15" x14ac:dyDescent="0.35">
      <c r="F499" s="49" t="s">
        <v>1056</v>
      </c>
      <c r="G499" s="13" t="s">
        <v>1616</v>
      </c>
      <c r="H499" s="5" t="s">
        <v>486</v>
      </c>
      <c r="I499" s="49" t="str">
        <f t="shared" si="9"/>
        <v>25322 - GUASCA</v>
      </c>
    </row>
    <row r="500" spans="6:9" ht="15" x14ac:dyDescent="0.35">
      <c r="F500" s="49" t="s">
        <v>1056</v>
      </c>
      <c r="G500" s="13" t="s">
        <v>1617</v>
      </c>
      <c r="H500" s="5" t="s">
        <v>487</v>
      </c>
      <c r="I500" s="49" t="str">
        <f t="shared" si="9"/>
        <v>25324 - GUATAQUÍ</v>
      </c>
    </row>
    <row r="501" spans="6:9" ht="15" x14ac:dyDescent="0.35">
      <c r="F501" s="49" t="s">
        <v>1056</v>
      </c>
      <c r="G501" s="13" t="s">
        <v>1618</v>
      </c>
      <c r="H501" s="5" t="s">
        <v>488</v>
      </c>
      <c r="I501" s="49" t="str">
        <f t="shared" si="9"/>
        <v>25326 - GUATAVITA</v>
      </c>
    </row>
    <row r="502" spans="6:9" ht="15" x14ac:dyDescent="0.35">
      <c r="F502" s="49" t="s">
        <v>1056</v>
      </c>
      <c r="G502" s="13" t="s">
        <v>1619</v>
      </c>
      <c r="H502" s="5" t="s">
        <v>489</v>
      </c>
      <c r="I502" s="49" t="str">
        <f t="shared" si="9"/>
        <v>25328 - GUAYABAL DE SÍQUIMA</v>
      </c>
    </row>
    <row r="503" spans="6:9" ht="15" x14ac:dyDescent="0.35">
      <c r="F503" s="49" t="s">
        <v>1056</v>
      </c>
      <c r="G503" s="13" t="s">
        <v>1620</v>
      </c>
      <c r="H503" s="5" t="s">
        <v>490</v>
      </c>
      <c r="I503" s="49" t="str">
        <f t="shared" si="9"/>
        <v>25335 - GUAYABETAL</v>
      </c>
    </row>
    <row r="504" spans="6:9" ht="15" x14ac:dyDescent="0.35">
      <c r="F504" s="49" t="s">
        <v>1056</v>
      </c>
      <c r="G504" s="13" t="s">
        <v>1621</v>
      </c>
      <c r="H504" s="5" t="s">
        <v>491</v>
      </c>
      <c r="I504" s="49" t="str">
        <f t="shared" si="9"/>
        <v>25339 - GUTIÉRREZ</v>
      </c>
    </row>
    <row r="505" spans="6:9" ht="15" x14ac:dyDescent="0.35">
      <c r="F505" s="49" t="s">
        <v>1056</v>
      </c>
      <c r="G505" s="13" t="s">
        <v>1622</v>
      </c>
      <c r="H505" s="5" t="s">
        <v>492</v>
      </c>
      <c r="I505" s="49" t="str">
        <f t="shared" si="9"/>
        <v>25368 - JERUSALÉN</v>
      </c>
    </row>
    <row r="506" spans="6:9" ht="15" x14ac:dyDescent="0.35">
      <c r="F506" s="49" t="s">
        <v>1056</v>
      </c>
      <c r="G506" s="13" t="s">
        <v>1623</v>
      </c>
      <c r="H506" s="5" t="s">
        <v>493</v>
      </c>
      <c r="I506" s="49" t="str">
        <f t="shared" si="9"/>
        <v>25372 - JUNÍN</v>
      </c>
    </row>
    <row r="507" spans="6:9" ht="15" x14ac:dyDescent="0.35">
      <c r="F507" s="49" t="s">
        <v>1056</v>
      </c>
      <c r="G507" s="13" t="s">
        <v>1624</v>
      </c>
      <c r="H507" s="5" t="s">
        <v>494</v>
      </c>
      <c r="I507" s="49" t="str">
        <f t="shared" si="9"/>
        <v>25377 - LA CALERA</v>
      </c>
    </row>
    <row r="508" spans="6:9" ht="15" x14ac:dyDescent="0.35">
      <c r="F508" s="49" t="s">
        <v>1056</v>
      </c>
      <c r="G508" s="13" t="s">
        <v>1625</v>
      </c>
      <c r="H508" s="5" t="s">
        <v>495</v>
      </c>
      <c r="I508" s="49" t="str">
        <f t="shared" si="9"/>
        <v>25386 - LA MESA</v>
      </c>
    </row>
    <row r="509" spans="6:9" ht="15" x14ac:dyDescent="0.35">
      <c r="F509" s="49" t="s">
        <v>1056</v>
      </c>
      <c r="G509" s="13" t="s">
        <v>1626</v>
      </c>
      <c r="H509" s="5" t="s">
        <v>496</v>
      </c>
      <c r="I509" s="49" t="str">
        <f t="shared" si="9"/>
        <v>25394 - LA PALMA</v>
      </c>
    </row>
    <row r="510" spans="6:9" ht="15" x14ac:dyDescent="0.35">
      <c r="F510" s="49" t="s">
        <v>1056</v>
      </c>
      <c r="G510" s="13" t="s">
        <v>1627</v>
      </c>
      <c r="H510" s="5" t="s">
        <v>497</v>
      </c>
      <c r="I510" s="49" t="str">
        <f t="shared" si="9"/>
        <v>25398 - LA PEÑA</v>
      </c>
    </row>
    <row r="511" spans="6:9" ht="15" x14ac:dyDescent="0.35">
      <c r="F511" s="49" t="s">
        <v>1056</v>
      </c>
      <c r="G511" s="13" t="s">
        <v>1628</v>
      </c>
      <c r="H511" s="5" t="s">
        <v>374</v>
      </c>
      <c r="I511" s="49" t="str">
        <f t="shared" si="9"/>
        <v>25402 - LA VEGA</v>
      </c>
    </row>
    <row r="512" spans="6:9" ht="15" x14ac:dyDescent="0.35">
      <c r="F512" s="49" t="s">
        <v>1056</v>
      </c>
      <c r="G512" s="13" t="s">
        <v>1629</v>
      </c>
      <c r="H512" s="5" t="s">
        <v>498</v>
      </c>
      <c r="I512" s="49" t="str">
        <f t="shared" si="9"/>
        <v>25407 - LENGUAZAQUE</v>
      </c>
    </row>
    <row r="513" spans="6:9" ht="15" x14ac:dyDescent="0.35">
      <c r="F513" s="49" t="s">
        <v>1056</v>
      </c>
      <c r="G513" s="13" t="s">
        <v>1630</v>
      </c>
      <c r="H513" s="5" t="s">
        <v>499</v>
      </c>
      <c r="I513" s="49" t="str">
        <f t="shared" si="9"/>
        <v>25426 - MACHETÁ</v>
      </c>
    </row>
    <row r="514" spans="6:9" ht="15" x14ac:dyDescent="0.35">
      <c r="F514" s="49" t="s">
        <v>1056</v>
      </c>
      <c r="G514" s="13" t="s">
        <v>1631</v>
      </c>
      <c r="H514" s="5" t="s">
        <v>500</v>
      </c>
      <c r="I514" s="49" t="str">
        <f t="shared" ref="I514:I577" si="10">+G514&amp;" - "&amp;H514</f>
        <v>25430 - MADRID</v>
      </c>
    </row>
    <row r="515" spans="6:9" ht="15" x14ac:dyDescent="0.35">
      <c r="F515" s="49" t="s">
        <v>1056</v>
      </c>
      <c r="G515" s="13" t="s">
        <v>1632</v>
      </c>
      <c r="H515" s="5" t="s">
        <v>501</v>
      </c>
      <c r="I515" s="49" t="str">
        <f t="shared" si="10"/>
        <v>25436 - MANTA</v>
      </c>
    </row>
    <row r="516" spans="6:9" ht="15" x14ac:dyDescent="0.35">
      <c r="F516" s="49" t="s">
        <v>1056</v>
      </c>
      <c r="G516" s="13" t="s">
        <v>1633</v>
      </c>
      <c r="H516" s="5" t="s">
        <v>502</v>
      </c>
      <c r="I516" s="49" t="str">
        <f t="shared" si="10"/>
        <v>25438 - MEDINA</v>
      </c>
    </row>
    <row r="517" spans="6:9" ht="15" x14ac:dyDescent="0.35">
      <c r="F517" s="49" t="s">
        <v>1056</v>
      </c>
      <c r="G517" s="13" t="s">
        <v>1634</v>
      </c>
      <c r="H517" s="5" t="s">
        <v>503</v>
      </c>
      <c r="I517" s="49" t="str">
        <f t="shared" si="10"/>
        <v>25473 - MOSQUERA</v>
      </c>
    </row>
    <row r="518" spans="6:9" ht="15" x14ac:dyDescent="0.35">
      <c r="F518" s="49" t="s">
        <v>1056</v>
      </c>
      <c r="G518" s="13" t="s">
        <v>1635</v>
      </c>
      <c r="H518" s="5" t="s">
        <v>75</v>
      </c>
      <c r="I518" s="49" t="str">
        <f t="shared" si="10"/>
        <v>25483 - NARIÑO</v>
      </c>
    </row>
    <row r="519" spans="6:9" ht="15" x14ac:dyDescent="0.35">
      <c r="F519" s="49" t="s">
        <v>1056</v>
      </c>
      <c r="G519" s="13" t="s">
        <v>1636</v>
      </c>
      <c r="H519" s="5" t="s">
        <v>504</v>
      </c>
      <c r="I519" s="49" t="str">
        <f t="shared" si="10"/>
        <v>25486 - NEMOCÓN</v>
      </c>
    </row>
    <row r="520" spans="6:9" ht="15" x14ac:dyDescent="0.35">
      <c r="F520" s="49" t="s">
        <v>1056</v>
      </c>
      <c r="G520" s="13" t="s">
        <v>1637</v>
      </c>
      <c r="H520" s="5" t="s">
        <v>505</v>
      </c>
      <c r="I520" s="49" t="str">
        <f t="shared" si="10"/>
        <v>25488 - NILO</v>
      </c>
    </row>
    <row r="521" spans="6:9" ht="15" x14ac:dyDescent="0.35">
      <c r="F521" s="49" t="s">
        <v>1056</v>
      </c>
      <c r="G521" s="13" t="s">
        <v>1638</v>
      </c>
      <c r="H521" s="5" t="s">
        <v>506</v>
      </c>
      <c r="I521" s="49" t="str">
        <f t="shared" si="10"/>
        <v>25489 - NIMAIMA</v>
      </c>
    </row>
    <row r="522" spans="6:9" ht="15" x14ac:dyDescent="0.35">
      <c r="F522" s="49" t="s">
        <v>1056</v>
      </c>
      <c r="G522" s="13" t="s">
        <v>1639</v>
      </c>
      <c r="H522" s="5" t="s">
        <v>507</v>
      </c>
      <c r="I522" s="49" t="str">
        <f t="shared" si="10"/>
        <v>25491 - NOCAIMA</v>
      </c>
    </row>
    <row r="523" spans="6:9" ht="15" x14ac:dyDescent="0.35">
      <c r="F523" s="49" t="s">
        <v>1056</v>
      </c>
      <c r="G523" s="13" t="s">
        <v>1640</v>
      </c>
      <c r="H523" s="5" t="s">
        <v>121</v>
      </c>
      <c r="I523" s="49" t="str">
        <f t="shared" si="10"/>
        <v>25506 - VENECIA</v>
      </c>
    </row>
    <row r="524" spans="6:9" ht="15" x14ac:dyDescent="0.35">
      <c r="F524" s="49" t="s">
        <v>1056</v>
      </c>
      <c r="G524" s="13" t="s">
        <v>1641</v>
      </c>
      <c r="H524" s="5" t="s">
        <v>508</v>
      </c>
      <c r="I524" s="49" t="str">
        <f t="shared" si="10"/>
        <v>25513 - PACHO</v>
      </c>
    </row>
    <row r="525" spans="6:9" ht="15" x14ac:dyDescent="0.35">
      <c r="F525" s="49" t="s">
        <v>1056</v>
      </c>
      <c r="G525" s="13" t="s">
        <v>1642</v>
      </c>
      <c r="H525" s="5" t="s">
        <v>509</v>
      </c>
      <c r="I525" s="49" t="str">
        <f t="shared" si="10"/>
        <v>25518 - PAIME</v>
      </c>
    </row>
    <row r="526" spans="6:9" ht="15" x14ac:dyDescent="0.35">
      <c r="F526" s="49" t="s">
        <v>1056</v>
      </c>
      <c r="G526" s="13" t="s">
        <v>1643</v>
      </c>
      <c r="H526" s="5" t="s">
        <v>510</v>
      </c>
      <c r="I526" s="49" t="str">
        <f t="shared" si="10"/>
        <v>25524 - PANDI</v>
      </c>
    </row>
    <row r="527" spans="6:9" ht="15" x14ac:dyDescent="0.35">
      <c r="F527" s="49" t="s">
        <v>1056</v>
      </c>
      <c r="G527" s="13" t="s">
        <v>1644</v>
      </c>
      <c r="H527" s="5" t="s">
        <v>511</v>
      </c>
      <c r="I527" s="49" t="str">
        <f t="shared" si="10"/>
        <v>25530 - PARATEBUENO</v>
      </c>
    </row>
    <row r="528" spans="6:9" ht="15" x14ac:dyDescent="0.35">
      <c r="F528" s="49" t="s">
        <v>1056</v>
      </c>
      <c r="G528" s="13" t="s">
        <v>1645</v>
      </c>
      <c r="H528" s="5" t="s">
        <v>512</v>
      </c>
      <c r="I528" s="49" t="str">
        <f t="shared" si="10"/>
        <v>25535 - PASCA</v>
      </c>
    </row>
    <row r="529" spans="6:9" ht="15" x14ac:dyDescent="0.35">
      <c r="F529" s="49" t="s">
        <v>1056</v>
      </c>
      <c r="G529" s="13" t="s">
        <v>1646</v>
      </c>
      <c r="H529" s="5" t="s">
        <v>513</v>
      </c>
      <c r="I529" s="49" t="str">
        <f t="shared" si="10"/>
        <v>25572 - PUERTO SALGAR</v>
      </c>
    </row>
    <row r="530" spans="6:9" ht="15" x14ac:dyDescent="0.35">
      <c r="F530" s="49" t="s">
        <v>1056</v>
      </c>
      <c r="G530" s="13" t="s">
        <v>1647</v>
      </c>
      <c r="H530" s="5" t="s">
        <v>514</v>
      </c>
      <c r="I530" s="49" t="str">
        <f t="shared" si="10"/>
        <v>25580 - PULÍ</v>
      </c>
    </row>
    <row r="531" spans="6:9" ht="15" x14ac:dyDescent="0.35">
      <c r="F531" s="49" t="s">
        <v>1056</v>
      </c>
      <c r="G531" s="13" t="s">
        <v>1648</v>
      </c>
      <c r="H531" s="5" t="s">
        <v>515</v>
      </c>
      <c r="I531" s="49" t="str">
        <f t="shared" si="10"/>
        <v>25592 - QUEBRADANEGRA</v>
      </c>
    </row>
    <row r="532" spans="6:9" ht="15" x14ac:dyDescent="0.35">
      <c r="F532" s="49" t="s">
        <v>1056</v>
      </c>
      <c r="G532" s="13" t="s">
        <v>1649</v>
      </c>
      <c r="H532" s="5" t="s">
        <v>516</v>
      </c>
      <c r="I532" s="49" t="str">
        <f t="shared" si="10"/>
        <v>25594 - QUETAME</v>
      </c>
    </row>
    <row r="533" spans="6:9" ht="15" x14ac:dyDescent="0.35">
      <c r="F533" s="49" t="s">
        <v>1056</v>
      </c>
      <c r="G533" s="13" t="s">
        <v>1650</v>
      </c>
      <c r="H533" s="5" t="s">
        <v>517</v>
      </c>
      <c r="I533" s="49" t="str">
        <f t="shared" si="10"/>
        <v>25596 - QUIPILE</v>
      </c>
    </row>
    <row r="534" spans="6:9" ht="15" x14ac:dyDescent="0.35">
      <c r="F534" s="49" t="s">
        <v>1056</v>
      </c>
      <c r="G534" s="13" t="s">
        <v>1651</v>
      </c>
      <c r="H534" s="5" t="s">
        <v>518</v>
      </c>
      <c r="I534" s="49" t="str">
        <f t="shared" si="10"/>
        <v>25599 - APULO</v>
      </c>
    </row>
    <row r="535" spans="6:9" ht="15" x14ac:dyDescent="0.35">
      <c r="F535" s="49" t="s">
        <v>1056</v>
      </c>
      <c r="G535" s="13" t="s">
        <v>1652</v>
      </c>
      <c r="H535" s="5" t="s">
        <v>519</v>
      </c>
      <c r="I535" s="49" t="str">
        <f t="shared" si="10"/>
        <v>25612 - RICAURTE</v>
      </c>
    </row>
    <row r="536" spans="6:9" ht="15" x14ac:dyDescent="0.35">
      <c r="F536" s="49" t="s">
        <v>1056</v>
      </c>
      <c r="G536" s="13" t="s">
        <v>1653</v>
      </c>
      <c r="H536" s="5" t="s">
        <v>520</v>
      </c>
      <c r="I536" s="49" t="str">
        <f t="shared" si="10"/>
        <v>25645 - SAN ANTONIO DEL TEQUENDAMA</v>
      </c>
    </row>
    <row r="537" spans="6:9" ht="15" x14ac:dyDescent="0.35">
      <c r="F537" s="49" t="s">
        <v>1056</v>
      </c>
      <c r="G537" s="13" t="s">
        <v>1654</v>
      </c>
      <c r="H537" s="5" t="s">
        <v>521</v>
      </c>
      <c r="I537" s="49" t="str">
        <f t="shared" si="10"/>
        <v>25649 - SAN BERNARDO</v>
      </c>
    </row>
    <row r="538" spans="6:9" ht="15" x14ac:dyDescent="0.35">
      <c r="F538" s="49" t="s">
        <v>1056</v>
      </c>
      <c r="G538" s="13" t="s">
        <v>1655</v>
      </c>
      <c r="H538" s="5" t="s">
        <v>522</v>
      </c>
      <c r="I538" s="49" t="str">
        <f t="shared" si="10"/>
        <v>25653 - SAN CAYETANO</v>
      </c>
    </row>
    <row r="539" spans="6:9" ht="15" x14ac:dyDescent="0.35">
      <c r="F539" s="49" t="s">
        <v>1056</v>
      </c>
      <c r="G539" s="13" t="s">
        <v>1656</v>
      </c>
      <c r="H539" s="5" t="s">
        <v>93</v>
      </c>
      <c r="I539" s="49" t="str">
        <f t="shared" si="10"/>
        <v>25658 - SAN FRANCISCO</v>
      </c>
    </row>
    <row r="540" spans="6:9" ht="15" x14ac:dyDescent="0.35">
      <c r="F540" s="49" t="s">
        <v>1056</v>
      </c>
      <c r="G540" s="13" t="s">
        <v>1657</v>
      </c>
      <c r="H540" s="5" t="s">
        <v>523</v>
      </c>
      <c r="I540" s="49" t="str">
        <f t="shared" si="10"/>
        <v>25662 - SAN JUAN DE RIOSECO</v>
      </c>
    </row>
    <row r="541" spans="6:9" ht="15" x14ac:dyDescent="0.35">
      <c r="F541" s="49" t="s">
        <v>1056</v>
      </c>
      <c r="G541" s="13" t="s">
        <v>1658</v>
      </c>
      <c r="H541" s="5" t="s">
        <v>524</v>
      </c>
      <c r="I541" s="49" t="str">
        <f t="shared" si="10"/>
        <v>25718 - SASAIMA</v>
      </c>
    </row>
    <row r="542" spans="6:9" ht="15" x14ac:dyDescent="0.35">
      <c r="F542" s="49" t="s">
        <v>1056</v>
      </c>
      <c r="G542" s="13" t="s">
        <v>1659</v>
      </c>
      <c r="H542" s="5" t="s">
        <v>525</v>
      </c>
      <c r="I542" s="49" t="str">
        <f t="shared" si="10"/>
        <v>25736 - SESQUILÉ</v>
      </c>
    </row>
    <row r="543" spans="6:9" ht="15" x14ac:dyDescent="0.35">
      <c r="F543" s="49" t="s">
        <v>1056</v>
      </c>
      <c r="G543" s="13" t="s">
        <v>1660</v>
      </c>
      <c r="H543" s="5" t="s">
        <v>526</v>
      </c>
      <c r="I543" s="49" t="str">
        <f t="shared" si="10"/>
        <v>25740 - SIBATÉ</v>
      </c>
    </row>
    <row r="544" spans="6:9" ht="15" x14ac:dyDescent="0.35">
      <c r="F544" s="49" t="s">
        <v>1056</v>
      </c>
      <c r="G544" s="13" t="s">
        <v>1661</v>
      </c>
      <c r="H544" s="5" t="s">
        <v>527</v>
      </c>
      <c r="I544" s="49" t="str">
        <f t="shared" si="10"/>
        <v>25743 - SILVANIA</v>
      </c>
    </row>
    <row r="545" spans="6:9" ht="15" x14ac:dyDescent="0.35">
      <c r="F545" s="49" t="s">
        <v>1056</v>
      </c>
      <c r="G545" s="13" t="s">
        <v>1662</v>
      </c>
      <c r="H545" s="5" t="s">
        <v>528</v>
      </c>
      <c r="I545" s="49" t="str">
        <f t="shared" si="10"/>
        <v>25745 - SIMIJACA</v>
      </c>
    </row>
    <row r="546" spans="6:9" ht="15" x14ac:dyDescent="0.35">
      <c r="F546" s="49" t="s">
        <v>1056</v>
      </c>
      <c r="G546" s="13" t="s">
        <v>1663</v>
      </c>
      <c r="H546" s="5" t="s">
        <v>529</v>
      </c>
      <c r="I546" s="49" t="str">
        <f t="shared" si="10"/>
        <v>25754 - SOACHA</v>
      </c>
    </row>
    <row r="547" spans="6:9" ht="15" x14ac:dyDescent="0.35">
      <c r="F547" s="49" t="s">
        <v>1056</v>
      </c>
      <c r="G547" s="13" t="s">
        <v>1664</v>
      </c>
      <c r="H547" s="5" t="s">
        <v>530</v>
      </c>
      <c r="I547" s="49" t="str">
        <f t="shared" si="10"/>
        <v>25758 - SOPÓ</v>
      </c>
    </row>
    <row r="548" spans="6:9" ht="15" x14ac:dyDescent="0.35">
      <c r="F548" s="49" t="s">
        <v>1056</v>
      </c>
      <c r="G548" s="13" t="s">
        <v>1665</v>
      </c>
      <c r="H548" s="5" t="s">
        <v>531</v>
      </c>
      <c r="I548" s="49" t="str">
        <f t="shared" si="10"/>
        <v>25769 - SUBACHOQUE</v>
      </c>
    </row>
    <row r="549" spans="6:9" ht="15" x14ac:dyDescent="0.35">
      <c r="F549" s="49" t="s">
        <v>1056</v>
      </c>
      <c r="G549" s="13" t="s">
        <v>1666</v>
      </c>
      <c r="H549" s="5" t="s">
        <v>532</v>
      </c>
      <c r="I549" s="49" t="str">
        <f t="shared" si="10"/>
        <v>25772 - SUESCA</v>
      </c>
    </row>
    <row r="550" spans="6:9" ht="15" x14ac:dyDescent="0.35">
      <c r="F550" s="49" t="s">
        <v>1056</v>
      </c>
      <c r="G550" s="13" t="s">
        <v>1667</v>
      </c>
      <c r="H550" s="5" t="s">
        <v>533</v>
      </c>
      <c r="I550" s="49" t="str">
        <f t="shared" si="10"/>
        <v>25777 - SUPATÁ</v>
      </c>
    </row>
    <row r="551" spans="6:9" ht="15" x14ac:dyDescent="0.35">
      <c r="F551" s="49" t="s">
        <v>1056</v>
      </c>
      <c r="G551" s="13" t="s">
        <v>1668</v>
      </c>
      <c r="H551" s="5" t="s">
        <v>534</v>
      </c>
      <c r="I551" s="49" t="str">
        <f t="shared" si="10"/>
        <v>25779 - SUSA</v>
      </c>
    </row>
    <row r="552" spans="6:9" ht="15" x14ac:dyDescent="0.35">
      <c r="F552" s="49" t="s">
        <v>1056</v>
      </c>
      <c r="G552" s="13" t="s">
        <v>1669</v>
      </c>
      <c r="H552" s="5" t="s">
        <v>535</v>
      </c>
      <c r="I552" s="49" t="str">
        <f t="shared" si="10"/>
        <v>25781 - SUTATAUSA</v>
      </c>
    </row>
    <row r="553" spans="6:9" ht="15" x14ac:dyDescent="0.35">
      <c r="F553" s="49" t="s">
        <v>1056</v>
      </c>
      <c r="G553" s="13" t="s">
        <v>1670</v>
      </c>
      <c r="H553" s="5" t="s">
        <v>536</v>
      </c>
      <c r="I553" s="49" t="str">
        <f t="shared" si="10"/>
        <v>25785 - TABIO</v>
      </c>
    </row>
    <row r="554" spans="6:9" ht="15" x14ac:dyDescent="0.35">
      <c r="F554" s="49" t="s">
        <v>1056</v>
      </c>
      <c r="G554" s="13" t="s">
        <v>1671</v>
      </c>
      <c r="H554" s="5" t="s">
        <v>537</v>
      </c>
      <c r="I554" s="49" t="str">
        <f t="shared" si="10"/>
        <v>25793 - TAUSA</v>
      </c>
    </row>
    <row r="555" spans="6:9" ht="15" x14ac:dyDescent="0.35">
      <c r="F555" s="49" t="s">
        <v>1056</v>
      </c>
      <c r="G555" s="13" t="s">
        <v>1672</v>
      </c>
      <c r="H555" s="5" t="s">
        <v>538</v>
      </c>
      <c r="I555" s="49" t="str">
        <f t="shared" si="10"/>
        <v>25797 - TENA</v>
      </c>
    </row>
    <row r="556" spans="6:9" ht="15" x14ac:dyDescent="0.35">
      <c r="F556" s="49" t="s">
        <v>1056</v>
      </c>
      <c r="G556" s="13" t="s">
        <v>1673</v>
      </c>
      <c r="H556" s="5" t="s">
        <v>539</v>
      </c>
      <c r="I556" s="49" t="str">
        <f t="shared" si="10"/>
        <v>25799 - TENJO</v>
      </c>
    </row>
    <row r="557" spans="6:9" ht="15" x14ac:dyDescent="0.35">
      <c r="F557" s="49" t="s">
        <v>1056</v>
      </c>
      <c r="G557" s="13" t="s">
        <v>1674</v>
      </c>
      <c r="H557" s="5" t="s">
        <v>540</v>
      </c>
      <c r="I557" s="49" t="str">
        <f t="shared" si="10"/>
        <v>25805 - TIBACUY</v>
      </c>
    </row>
    <row r="558" spans="6:9" ht="15" x14ac:dyDescent="0.35">
      <c r="F558" s="49" t="s">
        <v>1056</v>
      </c>
      <c r="G558" s="13" t="s">
        <v>1675</v>
      </c>
      <c r="H558" s="5" t="s">
        <v>541</v>
      </c>
      <c r="I558" s="49" t="str">
        <f t="shared" si="10"/>
        <v>25807 - TIBIRITA</v>
      </c>
    </row>
    <row r="559" spans="6:9" ht="15" x14ac:dyDescent="0.35">
      <c r="F559" s="49" t="s">
        <v>1056</v>
      </c>
      <c r="G559" s="13" t="s">
        <v>1676</v>
      </c>
      <c r="H559" s="5" t="s">
        <v>542</v>
      </c>
      <c r="I559" s="49" t="str">
        <f t="shared" si="10"/>
        <v>25815 - TOCAIMA</v>
      </c>
    </row>
    <row r="560" spans="6:9" ht="15" x14ac:dyDescent="0.35">
      <c r="F560" s="49" t="s">
        <v>1056</v>
      </c>
      <c r="G560" s="13" t="s">
        <v>1677</v>
      </c>
      <c r="H560" s="5" t="s">
        <v>543</v>
      </c>
      <c r="I560" s="49" t="str">
        <f t="shared" si="10"/>
        <v>25817 - TOCANCIPÁ</v>
      </c>
    </row>
    <row r="561" spans="6:9" ht="15" x14ac:dyDescent="0.35">
      <c r="F561" s="49" t="s">
        <v>1056</v>
      </c>
      <c r="G561" s="13" t="s">
        <v>1678</v>
      </c>
      <c r="H561" s="5" t="s">
        <v>544</v>
      </c>
      <c r="I561" s="49" t="str">
        <f t="shared" si="10"/>
        <v>25823 - TOPAIPÍ</v>
      </c>
    </row>
    <row r="562" spans="6:9" ht="15" x14ac:dyDescent="0.35">
      <c r="F562" s="49" t="s">
        <v>1056</v>
      </c>
      <c r="G562" s="13" t="s">
        <v>1679</v>
      </c>
      <c r="H562" s="5" t="s">
        <v>545</v>
      </c>
      <c r="I562" s="49" t="str">
        <f t="shared" si="10"/>
        <v>25839 - UBALÁ</v>
      </c>
    </row>
    <row r="563" spans="6:9" ht="15" x14ac:dyDescent="0.35">
      <c r="F563" s="49" t="s">
        <v>1056</v>
      </c>
      <c r="G563" s="13" t="s">
        <v>1680</v>
      </c>
      <c r="H563" s="5" t="s">
        <v>546</v>
      </c>
      <c r="I563" s="49" t="str">
        <f t="shared" si="10"/>
        <v>25841 - UBAQUE</v>
      </c>
    </row>
    <row r="564" spans="6:9" ht="15" x14ac:dyDescent="0.35">
      <c r="F564" s="49" t="s">
        <v>1056</v>
      </c>
      <c r="G564" s="13" t="s">
        <v>1681</v>
      </c>
      <c r="H564" s="5" t="s">
        <v>547</v>
      </c>
      <c r="I564" s="49" t="str">
        <f t="shared" si="10"/>
        <v>25843 - VILLA DE SAN DIEGO DE UBATÉ</v>
      </c>
    </row>
    <row r="565" spans="6:9" ht="15" x14ac:dyDescent="0.35">
      <c r="F565" s="49" t="s">
        <v>1056</v>
      </c>
      <c r="G565" s="13" t="s">
        <v>1682</v>
      </c>
      <c r="H565" s="5" t="s">
        <v>548</v>
      </c>
      <c r="I565" s="49" t="str">
        <f t="shared" si="10"/>
        <v>25845 - UNE</v>
      </c>
    </row>
    <row r="566" spans="6:9" ht="15" x14ac:dyDescent="0.35">
      <c r="F566" s="49" t="s">
        <v>1056</v>
      </c>
      <c r="G566" s="13" t="s">
        <v>1683</v>
      </c>
      <c r="H566" s="5" t="s">
        <v>549</v>
      </c>
      <c r="I566" s="49" t="str">
        <f t="shared" si="10"/>
        <v>25851 - ÚTICA</v>
      </c>
    </row>
    <row r="567" spans="6:9" ht="15" x14ac:dyDescent="0.35">
      <c r="F567" s="49" t="s">
        <v>1056</v>
      </c>
      <c r="G567" s="13" t="s">
        <v>1684</v>
      </c>
      <c r="H567" s="5" t="s">
        <v>550</v>
      </c>
      <c r="I567" s="49" t="str">
        <f t="shared" si="10"/>
        <v>25862 - VERGARA</v>
      </c>
    </row>
    <row r="568" spans="6:9" ht="15" x14ac:dyDescent="0.35">
      <c r="F568" s="49" t="s">
        <v>1056</v>
      </c>
      <c r="G568" s="13" t="s">
        <v>1685</v>
      </c>
      <c r="H568" s="5" t="s">
        <v>551</v>
      </c>
      <c r="I568" s="49" t="str">
        <f t="shared" si="10"/>
        <v>25867 - VIANÍ</v>
      </c>
    </row>
    <row r="569" spans="6:9" ht="15" x14ac:dyDescent="0.35">
      <c r="F569" s="49" t="s">
        <v>1056</v>
      </c>
      <c r="G569" s="13" t="s">
        <v>1686</v>
      </c>
      <c r="H569" s="5" t="s">
        <v>552</v>
      </c>
      <c r="I569" s="49" t="str">
        <f t="shared" si="10"/>
        <v>25871 - VILLAGÓMEZ</v>
      </c>
    </row>
    <row r="570" spans="6:9" ht="15" x14ac:dyDescent="0.35">
      <c r="F570" s="49" t="s">
        <v>1056</v>
      </c>
      <c r="G570" s="13" t="s">
        <v>1687</v>
      </c>
      <c r="H570" s="5" t="s">
        <v>553</v>
      </c>
      <c r="I570" s="49" t="str">
        <f t="shared" si="10"/>
        <v>25873 - VILLAPINZÓN</v>
      </c>
    </row>
    <row r="571" spans="6:9" ht="15" x14ac:dyDescent="0.35">
      <c r="F571" s="49" t="s">
        <v>1056</v>
      </c>
      <c r="G571" s="13" t="s">
        <v>1688</v>
      </c>
      <c r="H571" s="5" t="s">
        <v>554</v>
      </c>
      <c r="I571" s="49" t="str">
        <f t="shared" si="10"/>
        <v>25875 - VILLETA</v>
      </c>
    </row>
    <row r="572" spans="6:9" ht="15" x14ac:dyDescent="0.35">
      <c r="F572" s="49" t="s">
        <v>1056</v>
      </c>
      <c r="G572" s="13" t="s">
        <v>1689</v>
      </c>
      <c r="H572" s="5" t="s">
        <v>555</v>
      </c>
      <c r="I572" s="49" t="str">
        <f t="shared" si="10"/>
        <v>25878 - VIOTÁ</v>
      </c>
    </row>
    <row r="573" spans="6:9" ht="15" x14ac:dyDescent="0.35">
      <c r="F573" s="49" t="s">
        <v>1056</v>
      </c>
      <c r="G573" s="13" t="s">
        <v>1690</v>
      </c>
      <c r="H573" s="5" t="s">
        <v>556</v>
      </c>
      <c r="I573" s="49" t="str">
        <f t="shared" si="10"/>
        <v>25885 - YACOPÍ</v>
      </c>
    </row>
    <row r="574" spans="6:9" ht="15" x14ac:dyDescent="0.35">
      <c r="F574" s="49" t="s">
        <v>1056</v>
      </c>
      <c r="G574" s="13" t="s">
        <v>1691</v>
      </c>
      <c r="H574" s="5" t="s">
        <v>557</v>
      </c>
      <c r="I574" s="49" t="str">
        <f t="shared" si="10"/>
        <v>25898 - ZIPACÓN</v>
      </c>
    </row>
    <row r="575" spans="6:9" ht="15" x14ac:dyDescent="0.35">
      <c r="F575" s="49" t="s">
        <v>1056</v>
      </c>
      <c r="G575" s="13" t="s">
        <v>1692</v>
      </c>
      <c r="H575" s="5" t="s">
        <v>558</v>
      </c>
      <c r="I575" s="49" t="str">
        <f t="shared" si="10"/>
        <v>25899 - ZIPAQUIRÁ</v>
      </c>
    </row>
    <row r="576" spans="6:9" ht="15" x14ac:dyDescent="0.35">
      <c r="F576" s="49" t="s">
        <v>1058</v>
      </c>
      <c r="G576" s="13" t="s">
        <v>1693</v>
      </c>
      <c r="H576" s="5" t="s">
        <v>559</v>
      </c>
      <c r="I576" s="49" t="str">
        <f t="shared" si="10"/>
        <v>27001 - QUIBDÓ</v>
      </c>
    </row>
    <row r="577" spans="6:9" ht="15" x14ac:dyDescent="0.35">
      <c r="F577" s="49" t="s">
        <v>1058</v>
      </c>
      <c r="G577" s="13" t="s">
        <v>1694</v>
      </c>
      <c r="H577" s="5" t="s">
        <v>560</v>
      </c>
      <c r="I577" s="49" t="str">
        <f t="shared" si="10"/>
        <v>27006 - ACANDÍ</v>
      </c>
    </row>
    <row r="578" spans="6:9" ht="15" x14ac:dyDescent="0.35">
      <c r="F578" s="49" t="s">
        <v>1058</v>
      </c>
      <c r="G578" s="13" t="s">
        <v>1695</v>
      </c>
      <c r="H578" s="5" t="s">
        <v>561</v>
      </c>
      <c r="I578" s="49" t="str">
        <f t="shared" ref="I578:I641" si="11">+G578&amp;" - "&amp;H578</f>
        <v>27025 - ALTO BAUDÓ</v>
      </c>
    </row>
    <row r="579" spans="6:9" ht="15" x14ac:dyDescent="0.35">
      <c r="F579" s="49" t="s">
        <v>1058</v>
      </c>
      <c r="G579" s="13" t="s">
        <v>1696</v>
      </c>
      <c r="H579" s="5" t="s">
        <v>562</v>
      </c>
      <c r="I579" s="49" t="str">
        <f t="shared" si="11"/>
        <v>27050 - ATRATO</v>
      </c>
    </row>
    <row r="580" spans="6:9" ht="15" x14ac:dyDescent="0.35">
      <c r="F580" s="49" t="s">
        <v>1058</v>
      </c>
      <c r="G580" s="13" t="s">
        <v>1697</v>
      </c>
      <c r="H580" s="5" t="s">
        <v>563</v>
      </c>
      <c r="I580" s="49" t="str">
        <f t="shared" si="11"/>
        <v>27073 - BAGADÓ</v>
      </c>
    </row>
    <row r="581" spans="6:9" ht="15" x14ac:dyDescent="0.35">
      <c r="F581" s="49" t="s">
        <v>1058</v>
      </c>
      <c r="G581" s="13" t="s">
        <v>1698</v>
      </c>
      <c r="H581" s="5" t="s">
        <v>564</v>
      </c>
      <c r="I581" s="49" t="str">
        <f t="shared" si="11"/>
        <v>27075 - BAHÍA SOLANO</v>
      </c>
    </row>
    <row r="582" spans="6:9" ht="15" x14ac:dyDescent="0.35">
      <c r="F582" s="49" t="s">
        <v>1058</v>
      </c>
      <c r="G582" s="13" t="s">
        <v>1699</v>
      </c>
      <c r="H582" s="5" t="s">
        <v>565</v>
      </c>
      <c r="I582" s="49" t="str">
        <f t="shared" si="11"/>
        <v>27077 - BAJO BAUDÓ</v>
      </c>
    </row>
    <row r="583" spans="6:9" ht="15" x14ac:dyDescent="0.35">
      <c r="F583" s="49" t="s">
        <v>1058</v>
      </c>
      <c r="G583" s="13" t="s">
        <v>1700</v>
      </c>
      <c r="H583" s="5" t="s">
        <v>566</v>
      </c>
      <c r="I583" s="49" t="str">
        <f t="shared" si="11"/>
        <v>27099 - BOJAYÁ</v>
      </c>
    </row>
    <row r="584" spans="6:9" ht="15" x14ac:dyDescent="0.35">
      <c r="F584" s="49" t="s">
        <v>1058</v>
      </c>
      <c r="G584" s="13" t="s">
        <v>1701</v>
      </c>
      <c r="H584" s="5" t="s">
        <v>567</v>
      </c>
      <c r="I584" s="49" t="str">
        <f t="shared" si="11"/>
        <v>27135 - EL CANTÓN DEL SAN PABLO</v>
      </c>
    </row>
    <row r="585" spans="6:9" ht="15" x14ac:dyDescent="0.35">
      <c r="F585" s="49" t="s">
        <v>1058</v>
      </c>
      <c r="G585" s="13" t="s">
        <v>1702</v>
      </c>
      <c r="H585" s="5" t="s">
        <v>568</v>
      </c>
      <c r="I585" s="49" t="str">
        <f t="shared" si="11"/>
        <v>27150 - CARMEN DEL DARIÉN</v>
      </c>
    </row>
    <row r="586" spans="6:9" ht="15" x14ac:dyDescent="0.35">
      <c r="F586" s="49" t="s">
        <v>1058</v>
      </c>
      <c r="G586" s="13" t="s">
        <v>1703</v>
      </c>
      <c r="H586" s="5" t="s">
        <v>569</v>
      </c>
      <c r="I586" s="49" t="str">
        <f t="shared" si="11"/>
        <v>27160 - CÉRTEGUI</v>
      </c>
    </row>
    <row r="587" spans="6:9" ht="15" x14ac:dyDescent="0.35">
      <c r="F587" s="49" t="s">
        <v>1058</v>
      </c>
      <c r="G587" s="13" t="s">
        <v>1704</v>
      </c>
      <c r="H587" s="5" t="s">
        <v>570</v>
      </c>
      <c r="I587" s="49" t="str">
        <f t="shared" si="11"/>
        <v>27205 - CONDOTO</v>
      </c>
    </row>
    <row r="588" spans="6:9" ht="15" x14ac:dyDescent="0.35">
      <c r="F588" s="49" t="s">
        <v>1058</v>
      </c>
      <c r="G588" s="13" t="s">
        <v>1705</v>
      </c>
      <c r="H588" s="5" t="s">
        <v>571</v>
      </c>
      <c r="I588" s="49" t="str">
        <f t="shared" si="11"/>
        <v>27245 - EL CARMEN DE ATRATO</v>
      </c>
    </row>
    <row r="589" spans="6:9" ht="15" x14ac:dyDescent="0.35">
      <c r="F589" s="49" t="s">
        <v>1058</v>
      </c>
      <c r="G589" s="13" t="s">
        <v>1706</v>
      </c>
      <c r="H589" s="5" t="s">
        <v>572</v>
      </c>
      <c r="I589" s="49" t="str">
        <f t="shared" si="11"/>
        <v>27250 - EL LITORAL DEL SAN JUAN</v>
      </c>
    </row>
    <row r="590" spans="6:9" ht="15" x14ac:dyDescent="0.35">
      <c r="F590" s="49" t="s">
        <v>1058</v>
      </c>
      <c r="G590" s="13" t="s">
        <v>1707</v>
      </c>
      <c r="H590" s="5" t="s">
        <v>573</v>
      </c>
      <c r="I590" s="49" t="str">
        <f t="shared" si="11"/>
        <v>27361 - ISTMINA</v>
      </c>
    </row>
    <row r="591" spans="6:9" ht="15" x14ac:dyDescent="0.35">
      <c r="F591" s="49" t="s">
        <v>1058</v>
      </c>
      <c r="G591" s="13" t="s">
        <v>1708</v>
      </c>
      <c r="H591" s="5" t="s">
        <v>574</v>
      </c>
      <c r="I591" s="49" t="str">
        <f t="shared" si="11"/>
        <v>27372 - JURADÓ</v>
      </c>
    </row>
    <row r="592" spans="6:9" ht="15" x14ac:dyDescent="0.35">
      <c r="F592" s="49" t="s">
        <v>1058</v>
      </c>
      <c r="G592" s="13" t="s">
        <v>1709</v>
      </c>
      <c r="H592" s="5" t="s">
        <v>575</v>
      </c>
      <c r="I592" s="49" t="str">
        <f t="shared" si="11"/>
        <v>27413 - LLORÓ</v>
      </c>
    </row>
    <row r="593" spans="6:9" ht="15" x14ac:dyDescent="0.35">
      <c r="F593" s="49" t="s">
        <v>1058</v>
      </c>
      <c r="G593" s="13" t="s">
        <v>1710</v>
      </c>
      <c r="H593" s="5" t="s">
        <v>576</v>
      </c>
      <c r="I593" s="49" t="str">
        <f t="shared" si="11"/>
        <v>27425 - MEDIO ATRATO</v>
      </c>
    </row>
    <row r="594" spans="6:9" ht="15" x14ac:dyDescent="0.35">
      <c r="F594" s="49" t="s">
        <v>1058</v>
      </c>
      <c r="G594" s="13" t="s">
        <v>1711</v>
      </c>
      <c r="H594" s="5" t="s">
        <v>577</v>
      </c>
      <c r="I594" s="49" t="str">
        <f t="shared" si="11"/>
        <v>27430 - MEDIO BAUDÓ</v>
      </c>
    </row>
    <row r="595" spans="6:9" ht="15" x14ac:dyDescent="0.35">
      <c r="F595" s="49" t="s">
        <v>1058</v>
      </c>
      <c r="G595" s="13" t="s">
        <v>1712</v>
      </c>
      <c r="H595" s="5" t="s">
        <v>578</v>
      </c>
      <c r="I595" s="49" t="str">
        <f t="shared" si="11"/>
        <v>27450 - MEDIO SAN JUAN</v>
      </c>
    </row>
    <row r="596" spans="6:9" ht="15" x14ac:dyDescent="0.35">
      <c r="F596" s="49" t="s">
        <v>1058</v>
      </c>
      <c r="G596" s="13" t="s">
        <v>1713</v>
      </c>
      <c r="H596" s="5" t="s">
        <v>579</v>
      </c>
      <c r="I596" s="49" t="str">
        <f t="shared" si="11"/>
        <v>27491 - NÓVITA</v>
      </c>
    </row>
    <row r="597" spans="6:9" ht="15" x14ac:dyDescent="0.35">
      <c r="F597" s="49" t="s">
        <v>1058</v>
      </c>
      <c r="G597" s="13" t="s">
        <v>1714</v>
      </c>
      <c r="H597" s="5" t="s">
        <v>580</v>
      </c>
      <c r="I597" s="49" t="str">
        <f t="shared" si="11"/>
        <v>27495 - NUQUÍ</v>
      </c>
    </row>
    <row r="598" spans="6:9" ht="15" x14ac:dyDescent="0.35">
      <c r="F598" s="49" t="s">
        <v>1058</v>
      </c>
      <c r="G598" s="13" t="s">
        <v>1715</v>
      </c>
      <c r="H598" s="5" t="s">
        <v>581</v>
      </c>
      <c r="I598" s="49" t="str">
        <f t="shared" si="11"/>
        <v>27580 - RÍO IRÓ</v>
      </c>
    </row>
    <row r="599" spans="6:9" ht="15" x14ac:dyDescent="0.35">
      <c r="F599" s="49" t="s">
        <v>1058</v>
      </c>
      <c r="G599" s="13" t="s">
        <v>1716</v>
      </c>
      <c r="H599" s="5" t="s">
        <v>582</v>
      </c>
      <c r="I599" s="49" t="str">
        <f t="shared" si="11"/>
        <v>27600 - RÍO QUITO</v>
      </c>
    </row>
    <row r="600" spans="6:9" ht="15" x14ac:dyDescent="0.35">
      <c r="F600" s="49" t="s">
        <v>1058</v>
      </c>
      <c r="G600" s="13" t="s">
        <v>1717</v>
      </c>
      <c r="H600" s="5" t="s">
        <v>335</v>
      </c>
      <c r="I600" s="49" t="str">
        <f t="shared" si="11"/>
        <v>27615 - RIOSUCIO</v>
      </c>
    </row>
    <row r="601" spans="6:9" ht="15" x14ac:dyDescent="0.35">
      <c r="F601" s="49" t="s">
        <v>1058</v>
      </c>
      <c r="G601" s="13" t="s">
        <v>1718</v>
      </c>
      <c r="H601" s="5" t="s">
        <v>583</v>
      </c>
      <c r="I601" s="49" t="str">
        <f t="shared" si="11"/>
        <v>27660 - SAN JOSÉ DEL PALMAR</v>
      </c>
    </row>
    <row r="602" spans="6:9" ht="15" x14ac:dyDescent="0.35">
      <c r="F602" s="49" t="s">
        <v>1058</v>
      </c>
      <c r="G602" s="13" t="s">
        <v>1719</v>
      </c>
      <c r="H602" s="5" t="s">
        <v>584</v>
      </c>
      <c r="I602" s="49" t="str">
        <f t="shared" si="11"/>
        <v>27745 - SIPÍ</v>
      </c>
    </row>
    <row r="603" spans="6:9" ht="15" x14ac:dyDescent="0.35">
      <c r="F603" s="49" t="s">
        <v>1058</v>
      </c>
      <c r="G603" s="13" t="s">
        <v>1720</v>
      </c>
      <c r="H603" s="5" t="s">
        <v>585</v>
      </c>
      <c r="I603" s="49" t="str">
        <f t="shared" si="11"/>
        <v>27787 - TADÓ</v>
      </c>
    </row>
    <row r="604" spans="6:9" ht="15" x14ac:dyDescent="0.35">
      <c r="F604" s="49" t="s">
        <v>1058</v>
      </c>
      <c r="G604" s="13" t="s">
        <v>1721</v>
      </c>
      <c r="H604" s="5" t="s">
        <v>586</v>
      </c>
      <c r="I604" s="49" t="str">
        <f t="shared" si="11"/>
        <v>27800 - UNGUÍA</v>
      </c>
    </row>
    <row r="605" spans="6:9" ht="15" x14ac:dyDescent="0.35">
      <c r="F605" s="49" t="s">
        <v>1058</v>
      </c>
      <c r="G605" s="13" t="s">
        <v>1722</v>
      </c>
      <c r="H605" s="5" t="s">
        <v>587</v>
      </c>
      <c r="I605" s="49" t="str">
        <f t="shared" si="11"/>
        <v>27810 - UNIÓN PANAMERICANA</v>
      </c>
    </row>
    <row r="606" spans="6:9" ht="15" x14ac:dyDescent="0.35">
      <c r="F606" s="49" t="s">
        <v>1060</v>
      </c>
      <c r="G606" s="13" t="s">
        <v>1723</v>
      </c>
      <c r="H606" s="5" t="s">
        <v>588</v>
      </c>
      <c r="I606" s="49" t="str">
        <f t="shared" si="11"/>
        <v>41001 - NEIVA</v>
      </c>
    </row>
    <row r="607" spans="6:9" ht="15" x14ac:dyDescent="0.35">
      <c r="F607" s="49" t="s">
        <v>1060</v>
      </c>
      <c r="G607" s="13" t="s">
        <v>1724</v>
      </c>
      <c r="H607" s="5" t="s">
        <v>589</v>
      </c>
      <c r="I607" s="49" t="str">
        <f t="shared" si="11"/>
        <v>41006 - ACEVEDO</v>
      </c>
    </row>
    <row r="608" spans="6:9" ht="15" x14ac:dyDescent="0.35">
      <c r="F608" s="49" t="s">
        <v>1060</v>
      </c>
      <c r="G608" s="13" t="s">
        <v>1725</v>
      </c>
      <c r="H608" s="5" t="s">
        <v>590</v>
      </c>
      <c r="I608" s="49" t="str">
        <f t="shared" si="11"/>
        <v>41013 - AGRADO</v>
      </c>
    </row>
    <row r="609" spans="6:9" ht="15" x14ac:dyDescent="0.35">
      <c r="F609" s="49" t="s">
        <v>1060</v>
      </c>
      <c r="G609" s="13" t="s">
        <v>1726</v>
      </c>
      <c r="H609" s="5" t="s">
        <v>591</v>
      </c>
      <c r="I609" s="49" t="str">
        <f t="shared" si="11"/>
        <v>41016 - AIPE</v>
      </c>
    </row>
    <row r="610" spans="6:9" ht="15" x14ac:dyDescent="0.35">
      <c r="F610" s="49" t="s">
        <v>1060</v>
      </c>
      <c r="G610" s="13" t="s">
        <v>1727</v>
      </c>
      <c r="H610" s="5" t="s">
        <v>592</v>
      </c>
      <c r="I610" s="49" t="str">
        <f t="shared" si="11"/>
        <v>41020 - ALGECIRAS</v>
      </c>
    </row>
    <row r="611" spans="6:9" ht="15" x14ac:dyDescent="0.35">
      <c r="F611" s="49" t="s">
        <v>1060</v>
      </c>
      <c r="G611" s="13" t="s">
        <v>1728</v>
      </c>
      <c r="H611" s="5" t="s">
        <v>593</v>
      </c>
      <c r="I611" s="49" t="str">
        <f t="shared" si="11"/>
        <v>41026 - ALTAMIRA</v>
      </c>
    </row>
    <row r="612" spans="6:9" ht="15" x14ac:dyDescent="0.35">
      <c r="F612" s="49" t="s">
        <v>1060</v>
      </c>
      <c r="G612" s="13" t="s">
        <v>1729</v>
      </c>
      <c r="H612" s="5" t="s">
        <v>594</v>
      </c>
      <c r="I612" s="49" t="str">
        <f t="shared" si="11"/>
        <v>41078 - BARAYA</v>
      </c>
    </row>
    <row r="613" spans="6:9" ht="15" x14ac:dyDescent="0.35">
      <c r="F613" s="49" t="s">
        <v>1060</v>
      </c>
      <c r="G613" s="13" t="s">
        <v>1730</v>
      </c>
      <c r="H613" s="5" t="s">
        <v>595</v>
      </c>
      <c r="I613" s="49" t="str">
        <f t="shared" si="11"/>
        <v>41132 - CAMPOALEGRE</v>
      </c>
    </row>
    <row r="614" spans="6:9" ht="15" x14ac:dyDescent="0.35">
      <c r="F614" s="49" t="s">
        <v>1060</v>
      </c>
      <c r="G614" s="13" t="s">
        <v>1731</v>
      </c>
      <c r="H614" s="5" t="s">
        <v>596</v>
      </c>
      <c r="I614" s="49" t="str">
        <f t="shared" si="11"/>
        <v>41206 - COLOMBIA</v>
      </c>
    </row>
    <row r="615" spans="6:9" ht="15" x14ac:dyDescent="0.35">
      <c r="F615" s="49" t="s">
        <v>1060</v>
      </c>
      <c r="G615" s="13" t="s">
        <v>1732</v>
      </c>
      <c r="H615" s="5" t="s">
        <v>597</v>
      </c>
      <c r="I615" s="49" t="str">
        <f t="shared" si="11"/>
        <v>41244 - ELÍAS</v>
      </c>
    </row>
    <row r="616" spans="6:9" ht="15" x14ac:dyDescent="0.35">
      <c r="F616" s="49" t="s">
        <v>1060</v>
      </c>
      <c r="G616" s="13" t="s">
        <v>1733</v>
      </c>
      <c r="H616" s="5" t="s">
        <v>598</v>
      </c>
      <c r="I616" s="49" t="str">
        <f t="shared" si="11"/>
        <v>41298 - GARZÓN</v>
      </c>
    </row>
    <row r="617" spans="6:9" ht="15" x14ac:dyDescent="0.35">
      <c r="F617" s="49" t="s">
        <v>1060</v>
      </c>
      <c r="G617" s="13" t="s">
        <v>1734</v>
      </c>
      <c r="H617" s="5" t="s">
        <v>599</v>
      </c>
      <c r="I617" s="49" t="str">
        <f t="shared" si="11"/>
        <v>41306 - GIGANTE</v>
      </c>
    </row>
    <row r="618" spans="6:9" ht="15" x14ac:dyDescent="0.35">
      <c r="F618" s="49" t="s">
        <v>1060</v>
      </c>
      <c r="G618" s="13" t="s">
        <v>1735</v>
      </c>
      <c r="H618" s="5" t="s">
        <v>56</v>
      </c>
      <c r="I618" s="49" t="str">
        <f t="shared" si="11"/>
        <v>41319 - GUADALUPE</v>
      </c>
    </row>
    <row r="619" spans="6:9" ht="15" x14ac:dyDescent="0.35">
      <c r="F619" s="49" t="s">
        <v>1060</v>
      </c>
      <c r="G619" s="13" t="s">
        <v>1736</v>
      </c>
      <c r="H619" s="5" t="s">
        <v>600</v>
      </c>
      <c r="I619" s="49" t="str">
        <f t="shared" si="11"/>
        <v>41349 - HOBO</v>
      </c>
    </row>
    <row r="620" spans="6:9" ht="15" x14ac:dyDescent="0.35">
      <c r="F620" s="49" t="s">
        <v>1060</v>
      </c>
      <c r="G620" s="13" t="s">
        <v>1737</v>
      </c>
      <c r="H620" s="5" t="s">
        <v>601</v>
      </c>
      <c r="I620" s="49" t="str">
        <f t="shared" si="11"/>
        <v>41357 - ÍQUIRA</v>
      </c>
    </row>
    <row r="621" spans="6:9" ht="15" x14ac:dyDescent="0.35">
      <c r="F621" s="49" t="s">
        <v>1060</v>
      </c>
      <c r="G621" s="13" t="s">
        <v>1738</v>
      </c>
      <c r="H621" s="5" t="s">
        <v>602</v>
      </c>
      <c r="I621" s="49" t="str">
        <f t="shared" si="11"/>
        <v>41359 - ISNOS</v>
      </c>
    </row>
    <row r="622" spans="6:9" ht="15" x14ac:dyDescent="0.35">
      <c r="F622" s="49" t="s">
        <v>1060</v>
      </c>
      <c r="G622" s="13" t="s">
        <v>1739</v>
      </c>
      <c r="H622" s="5" t="s">
        <v>603</v>
      </c>
      <c r="I622" s="49" t="str">
        <f t="shared" si="11"/>
        <v>41378 - LA ARGENTINA</v>
      </c>
    </row>
    <row r="623" spans="6:9" ht="15" x14ac:dyDescent="0.35">
      <c r="F623" s="49" t="s">
        <v>1060</v>
      </c>
      <c r="G623" s="13" t="s">
        <v>1740</v>
      </c>
      <c r="H623" s="5" t="s">
        <v>604</v>
      </c>
      <c r="I623" s="49" t="str">
        <f t="shared" si="11"/>
        <v>41396 - LA PLATA</v>
      </c>
    </row>
    <row r="624" spans="6:9" ht="15" x14ac:dyDescent="0.35">
      <c r="F624" s="49" t="s">
        <v>1060</v>
      </c>
      <c r="G624" s="13" t="s">
        <v>1741</v>
      </c>
      <c r="H624" s="5" t="s">
        <v>605</v>
      </c>
      <c r="I624" s="49" t="str">
        <f t="shared" si="11"/>
        <v>41483 - NÁTAGA</v>
      </c>
    </row>
    <row r="625" spans="6:9" ht="15" x14ac:dyDescent="0.35">
      <c r="F625" s="49" t="s">
        <v>1060</v>
      </c>
      <c r="G625" s="13" t="s">
        <v>1742</v>
      </c>
      <c r="H625" s="5" t="s">
        <v>606</v>
      </c>
      <c r="I625" s="49" t="str">
        <f t="shared" si="11"/>
        <v>41503 - OPORAPA</v>
      </c>
    </row>
    <row r="626" spans="6:9" ht="15" x14ac:dyDescent="0.35">
      <c r="F626" s="49" t="s">
        <v>1060</v>
      </c>
      <c r="G626" s="13" t="s">
        <v>1743</v>
      </c>
      <c r="H626" s="5" t="s">
        <v>607</v>
      </c>
      <c r="I626" s="49" t="str">
        <f t="shared" si="11"/>
        <v>41518 - PAICOL</v>
      </c>
    </row>
    <row r="627" spans="6:9" ht="15" x14ac:dyDescent="0.35">
      <c r="F627" s="49" t="s">
        <v>1060</v>
      </c>
      <c r="G627" s="13" t="s">
        <v>1744</v>
      </c>
      <c r="H627" s="5" t="s">
        <v>608</v>
      </c>
      <c r="I627" s="49" t="str">
        <f t="shared" si="11"/>
        <v>41524 - PALERMO</v>
      </c>
    </row>
    <row r="628" spans="6:9" ht="15" x14ac:dyDescent="0.35">
      <c r="F628" s="49" t="s">
        <v>1060</v>
      </c>
      <c r="G628" s="13" t="s">
        <v>1745</v>
      </c>
      <c r="H628" s="5" t="s">
        <v>333</v>
      </c>
      <c r="I628" s="49" t="str">
        <f t="shared" si="11"/>
        <v>41530 - PALESTINA</v>
      </c>
    </row>
    <row r="629" spans="6:9" ht="15" x14ac:dyDescent="0.35">
      <c r="F629" s="49" t="s">
        <v>1060</v>
      </c>
      <c r="G629" s="13" t="s">
        <v>1746</v>
      </c>
      <c r="H629" s="5" t="s">
        <v>609</v>
      </c>
      <c r="I629" s="49" t="str">
        <f t="shared" si="11"/>
        <v>41548 - PITAL</v>
      </c>
    </row>
    <row r="630" spans="6:9" ht="15" x14ac:dyDescent="0.35">
      <c r="F630" s="49" t="s">
        <v>1060</v>
      </c>
      <c r="G630" s="13" t="s">
        <v>1747</v>
      </c>
      <c r="H630" s="5" t="s">
        <v>610</v>
      </c>
      <c r="I630" s="49" t="str">
        <f t="shared" si="11"/>
        <v>41551 - PITALITO</v>
      </c>
    </row>
    <row r="631" spans="6:9" ht="15" x14ac:dyDescent="0.35">
      <c r="F631" s="49" t="s">
        <v>1060</v>
      </c>
      <c r="G631" s="13" t="s">
        <v>1748</v>
      </c>
      <c r="H631" s="5" t="s">
        <v>611</v>
      </c>
      <c r="I631" s="49" t="str">
        <f t="shared" si="11"/>
        <v>41615 - RIVERA</v>
      </c>
    </row>
    <row r="632" spans="6:9" ht="15" x14ac:dyDescent="0.35">
      <c r="F632" s="49" t="s">
        <v>1060</v>
      </c>
      <c r="G632" s="13" t="s">
        <v>1749</v>
      </c>
      <c r="H632" s="5" t="s">
        <v>612</v>
      </c>
      <c r="I632" s="49" t="str">
        <f t="shared" si="11"/>
        <v>41660 - SALADOBLANCO</v>
      </c>
    </row>
    <row r="633" spans="6:9" ht="15" x14ac:dyDescent="0.35">
      <c r="F633" s="49" t="s">
        <v>1060</v>
      </c>
      <c r="G633" s="13" t="s">
        <v>1750</v>
      </c>
      <c r="H633" s="5" t="s">
        <v>613</v>
      </c>
      <c r="I633" s="49" t="str">
        <f t="shared" si="11"/>
        <v>41668 - SAN AGUSTÍN</v>
      </c>
    </row>
    <row r="634" spans="6:9" ht="15" x14ac:dyDescent="0.35">
      <c r="F634" s="49" t="s">
        <v>1060</v>
      </c>
      <c r="G634" s="13" t="s">
        <v>1751</v>
      </c>
      <c r="H634" s="5" t="s">
        <v>282</v>
      </c>
      <c r="I634" s="49" t="str">
        <f t="shared" si="11"/>
        <v>41676 - SANTA MARÍA</v>
      </c>
    </row>
    <row r="635" spans="6:9" ht="15" x14ac:dyDescent="0.35">
      <c r="F635" s="49" t="s">
        <v>1060</v>
      </c>
      <c r="G635" s="13" t="s">
        <v>1752</v>
      </c>
      <c r="H635" s="5" t="s">
        <v>614</v>
      </c>
      <c r="I635" s="49" t="str">
        <f t="shared" si="11"/>
        <v>41770 - SUAZA</v>
      </c>
    </row>
    <row r="636" spans="6:9" ht="15" x14ac:dyDescent="0.35">
      <c r="F636" s="49" t="s">
        <v>1060</v>
      </c>
      <c r="G636" s="13" t="s">
        <v>1753</v>
      </c>
      <c r="H636" s="5" t="s">
        <v>615</v>
      </c>
      <c r="I636" s="49" t="str">
        <f t="shared" si="11"/>
        <v>41791 - TARQUI</v>
      </c>
    </row>
    <row r="637" spans="6:9" ht="15" x14ac:dyDescent="0.35">
      <c r="F637" s="49" t="s">
        <v>1060</v>
      </c>
      <c r="G637" s="13" t="s">
        <v>1754</v>
      </c>
      <c r="H637" s="5" t="s">
        <v>616</v>
      </c>
      <c r="I637" s="49" t="str">
        <f t="shared" si="11"/>
        <v>41797 - TESALIA</v>
      </c>
    </row>
    <row r="638" spans="6:9" ht="15" x14ac:dyDescent="0.35">
      <c r="F638" s="49" t="s">
        <v>1060</v>
      </c>
      <c r="G638" s="13" t="s">
        <v>1755</v>
      </c>
      <c r="H638" s="5" t="s">
        <v>617</v>
      </c>
      <c r="I638" s="49" t="str">
        <f t="shared" si="11"/>
        <v>41799 - TELLO</v>
      </c>
    </row>
    <row r="639" spans="6:9" ht="15" x14ac:dyDescent="0.35">
      <c r="F639" s="49" t="s">
        <v>1060</v>
      </c>
      <c r="G639" s="13" t="s">
        <v>1756</v>
      </c>
      <c r="H639" s="5" t="s">
        <v>618</v>
      </c>
      <c r="I639" s="49" t="str">
        <f t="shared" si="11"/>
        <v>41801 - TERUEL</v>
      </c>
    </row>
    <row r="640" spans="6:9" ht="15" x14ac:dyDescent="0.35">
      <c r="F640" s="49" t="s">
        <v>1060</v>
      </c>
      <c r="G640" s="13" t="s">
        <v>1757</v>
      </c>
      <c r="H640" s="5" t="s">
        <v>619</v>
      </c>
      <c r="I640" s="49" t="str">
        <f t="shared" si="11"/>
        <v>41807 - TIMANÁ</v>
      </c>
    </row>
    <row r="641" spans="6:9" ht="15" x14ac:dyDescent="0.35">
      <c r="F641" s="49" t="s">
        <v>1060</v>
      </c>
      <c r="G641" s="13" t="s">
        <v>1758</v>
      </c>
      <c r="H641" s="5" t="s">
        <v>620</v>
      </c>
      <c r="I641" s="49" t="str">
        <f t="shared" si="11"/>
        <v>41872 - VILLAVIEJA</v>
      </c>
    </row>
    <row r="642" spans="6:9" ht="15" x14ac:dyDescent="0.35">
      <c r="F642" s="49" t="s">
        <v>1060</v>
      </c>
      <c r="G642" s="13" t="s">
        <v>1759</v>
      </c>
      <c r="H642" s="5" t="s">
        <v>621</v>
      </c>
      <c r="I642" s="49" t="str">
        <f t="shared" ref="I642:I705" si="12">+G642&amp;" - "&amp;H642</f>
        <v>41885 - YAGUARÁ</v>
      </c>
    </row>
    <row r="643" spans="6:9" ht="15" x14ac:dyDescent="0.35">
      <c r="F643" s="49" t="s">
        <v>1062</v>
      </c>
      <c r="G643" s="13" t="s">
        <v>1760</v>
      </c>
      <c r="H643" s="5" t="s">
        <v>622</v>
      </c>
      <c r="I643" s="49" t="str">
        <f t="shared" si="12"/>
        <v>44001 - RIOHACHA</v>
      </c>
    </row>
    <row r="644" spans="6:9" ht="15" x14ac:dyDescent="0.35">
      <c r="F644" s="49" t="s">
        <v>1062</v>
      </c>
      <c r="G644" s="13" t="s">
        <v>1761</v>
      </c>
      <c r="H644" s="5" t="s">
        <v>345</v>
      </c>
      <c r="I644" s="49" t="str">
        <f t="shared" si="12"/>
        <v>44035 - ALBANIA</v>
      </c>
    </row>
    <row r="645" spans="6:9" ht="15" x14ac:dyDescent="0.35">
      <c r="F645" s="49" t="s">
        <v>1062</v>
      </c>
      <c r="G645" s="13" t="s">
        <v>1762</v>
      </c>
      <c r="H645" s="5" t="s">
        <v>623</v>
      </c>
      <c r="I645" s="49" t="str">
        <f t="shared" si="12"/>
        <v>44078 - BARRANCAS</v>
      </c>
    </row>
    <row r="646" spans="6:9" ht="15" x14ac:dyDescent="0.35">
      <c r="F646" s="49" t="s">
        <v>1062</v>
      </c>
      <c r="G646" s="13" t="s">
        <v>1763</v>
      </c>
      <c r="H646" s="5" t="s">
        <v>624</v>
      </c>
      <c r="I646" s="49" t="str">
        <f t="shared" si="12"/>
        <v>44090 - DIBULLA</v>
      </c>
    </row>
    <row r="647" spans="6:9" ht="15" x14ac:dyDescent="0.35">
      <c r="F647" s="49" t="s">
        <v>1062</v>
      </c>
      <c r="G647" s="13" t="s">
        <v>1764</v>
      </c>
      <c r="H647" s="5" t="s">
        <v>625</v>
      </c>
      <c r="I647" s="49" t="str">
        <f t="shared" si="12"/>
        <v>44098 - DISTRACCIÓN</v>
      </c>
    </row>
    <row r="648" spans="6:9" ht="15" x14ac:dyDescent="0.35">
      <c r="F648" s="49" t="s">
        <v>1062</v>
      </c>
      <c r="G648" s="13" t="s">
        <v>1765</v>
      </c>
      <c r="H648" s="5" t="s">
        <v>626</v>
      </c>
      <c r="I648" s="49" t="str">
        <f t="shared" si="12"/>
        <v>44110 - EL MOLINO</v>
      </c>
    </row>
    <row r="649" spans="6:9" ht="15" x14ac:dyDescent="0.35">
      <c r="F649" s="49" t="s">
        <v>1062</v>
      </c>
      <c r="G649" s="13" t="s">
        <v>1766</v>
      </c>
      <c r="H649" s="5" t="s">
        <v>627</v>
      </c>
      <c r="I649" s="49" t="str">
        <f t="shared" si="12"/>
        <v>44279 - FONSECA</v>
      </c>
    </row>
    <row r="650" spans="6:9" ht="15" x14ac:dyDescent="0.35">
      <c r="F650" s="49" t="s">
        <v>1062</v>
      </c>
      <c r="G650" s="13" t="s">
        <v>1767</v>
      </c>
      <c r="H650" s="5" t="s">
        <v>628</v>
      </c>
      <c r="I650" s="49" t="str">
        <f t="shared" si="12"/>
        <v>44378 - HATONUEVO</v>
      </c>
    </row>
    <row r="651" spans="6:9" ht="15" x14ac:dyDescent="0.35">
      <c r="F651" s="49" t="s">
        <v>1062</v>
      </c>
      <c r="G651" s="13" t="s">
        <v>1768</v>
      </c>
      <c r="H651" s="5" t="s">
        <v>629</v>
      </c>
      <c r="I651" s="49" t="str">
        <f t="shared" si="12"/>
        <v>44420 - LA JAGUA DEL PILAR</v>
      </c>
    </row>
    <row r="652" spans="6:9" ht="15" x14ac:dyDescent="0.35">
      <c r="F652" s="49" t="s">
        <v>1062</v>
      </c>
      <c r="G652" s="13" t="s">
        <v>1769</v>
      </c>
      <c r="H652" s="5" t="s">
        <v>630</v>
      </c>
      <c r="I652" s="49" t="str">
        <f t="shared" si="12"/>
        <v>44430 - MAICAO</v>
      </c>
    </row>
    <row r="653" spans="6:9" ht="15" x14ac:dyDescent="0.35">
      <c r="F653" s="49" t="s">
        <v>1062</v>
      </c>
      <c r="G653" s="13" t="s">
        <v>1770</v>
      </c>
      <c r="H653" s="5" t="s">
        <v>631</v>
      </c>
      <c r="I653" s="49" t="str">
        <f t="shared" si="12"/>
        <v>44560 - MANAURE</v>
      </c>
    </row>
    <row r="654" spans="6:9" ht="15" x14ac:dyDescent="0.35">
      <c r="F654" s="49" t="s">
        <v>1062</v>
      </c>
      <c r="G654" s="13" t="s">
        <v>1771</v>
      </c>
      <c r="H654" s="5" t="s">
        <v>632</v>
      </c>
      <c r="I654" s="49" t="str">
        <f t="shared" si="12"/>
        <v>44650 - SAN JUAN DEL CESAR</v>
      </c>
    </row>
    <row r="655" spans="6:9" ht="15" x14ac:dyDescent="0.35">
      <c r="F655" s="49" t="s">
        <v>1062</v>
      </c>
      <c r="G655" s="13" t="s">
        <v>1772</v>
      </c>
      <c r="H655" s="5" t="s">
        <v>633</v>
      </c>
      <c r="I655" s="49" t="str">
        <f t="shared" si="12"/>
        <v>44847 - URIBIA</v>
      </c>
    </row>
    <row r="656" spans="6:9" ht="15" x14ac:dyDescent="0.35">
      <c r="F656" s="49" t="s">
        <v>1062</v>
      </c>
      <c r="G656" s="13" t="s">
        <v>1773</v>
      </c>
      <c r="H656" s="5" t="s">
        <v>634</v>
      </c>
      <c r="I656" s="49" t="str">
        <f t="shared" si="12"/>
        <v>44855 - URUMITA</v>
      </c>
    </row>
    <row r="657" spans="6:9" ht="15" x14ac:dyDescent="0.35">
      <c r="F657" s="49" t="s">
        <v>1062</v>
      </c>
      <c r="G657" s="13" t="s">
        <v>1774</v>
      </c>
      <c r="H657" s="5" t="s">
        <v>195</v>
      </c>
      <c r="I657" s="49" t="str">
        <f t="shared" si="12"/>
        <v>44874 - VILLANUEVA</v>
      </c>
    </row>
    <row r="658" spans="6:9" ht="15" x14ac:dyDescent="0.35">
      <c r="F658" s="49" t="s">
        <v>1064</v>
      </c>
      <c r="G658" s="13" t="s">
        <v>1775</v>
      </c>
      <c r="H658" s="5" t="s">
        <v>635</v>
      </c>
      <c r="I658" s="49" t="str">
        <f t="shared" si="12"/>
        <v>47001 - SANTA MARTA</v>
      </c>
    </row>
    <row r="659" spans="6:9" ht="15" x14ac:dyDescent="0.35">
      <c r="F659" s="49" t="s">
        <v>1064</v>
      </c>
      <c r="G659" s="13" t="s">
        <v>1776</v>
      </c>
      <c r="H659" s="5" t="s">
        <v>636</v>
      </c>
      <c r="I659" s="49" t="str">
        <f t="shared" si="12"/>
        <v>47030 - ALGARROBO</v>
      </c>
    </row>
    <row r="660" spans="6:9" ht="15" x14ac:dyDescent="0.35">
      <c r="F660" s="49" t="s">
        <v>1064</v>
      </c>
      <c r="G660" s="13" t="s">
        <v>1777</v>
      </c>
      <c r="H660" s="5" t="s">
        <v>637</v>
      </c>
      <c r="I660" s="49" t="str">
        <f t="shared" si="12"/>
        <v>47053 - ARACATACA</v>
      </c>
    </row>
    <row r="661" spans="6:9" ht="15" x14ac:dyDescent="0.35">
      <c r="F661" s="49" t="s">
        <v>1064</v>
      </c>
      <c r="G661" s="13" t="s">
        <v>1778</v>
      </c>
      <c r="H661" s="5" t="s">
        <v>638</v>
      </c>
      <c r="I661" s="49" t="str">
        <f t="shared" si="12"/>
        <v>47058 - ARIGUANÍ</v>
      </c>
    </row>
    <row r="662" spans="6:9" ht="15" x14ac:dyDescent="0.35">
      <c r="F662" s="49" t="s">
        <v>1064</v>
      </c>
      <c r="G662" s="13" t="s">
        <v>1779</v>
      </c>
      <c r="H662" s="5" t="s">
        <v>639</v>
      </c>
      <c r="I662" s="49" t="str">
        <f t="shared" si="12"/>
        <v>47161 - CERRO DE SAN ANTONIO</v>
      </c>
    </row>
    <row r="663" spans="6:9" ht="15" x14ac:dyDescent="0.35">
      <c r="F663" s="49" t="s">
        <v>1064</v>
      </c>
      <c r="G663" s="13" t="s">
        <v>1780</v>
      </c>
      <c r="H663" s="5" t="s">
        <v>640</v>
      </c>
      <c r="I663" s="49" t="str">
        <f t="shared" si="12"/>
        <v>47170 - CHIVOLO</v>
      </c>
    </row>
    <row r="664" spans="6:9" ht="15" x14ac:dyDescent="0.35">
      <c r="F664" s="49" t="s">
        <v>1064</v>
      </c>
      <c r="G664" s="13" t="s">
        <v>1781</v>
      </c>
      <c r="H664" s="5" t="s">
        <v>641</v>
      </c>
      <c r="I664" s="49" t="str">
        <f t="shared" si="12"/>
        <v>47189 - CIÉNAGA</v>
      </c>
    </row>
    <row r="665" spans="6:9" ht="15" x14ac:dyDescent="0.35">
      <c r="F665" s="49" t="s">
        <v>1064</v>
      </c>
      <c r="G665" s="13" t="s">
        <v>1782</v>
      </c>
      <c r="H665" s="5" t="s">
        <v>42</v>
      </c>
      <c r="I665" s="49" t="str">
        <f t="shared" si="12"/>
        <v>47205 - CONCORDIA</v>
      </c>
    </row>
    <row r="666" spans="6:9" ht="15" x14ac:dyDescent="0.35">
      <c r="F666" s="49" t="s">
        <v>1064</v>
      </c>
      <c r="G666" s="13" t="s">
        <v>1783</v>
      </c>
      <c r="H666" s="5" t="s">
        <v>642</v>
      </c>
      <c r="I666" s="49" t="str">
        <f t="shared" si="12"/>
        <v>47245 - EL BANCO</v>
      </c>
    </row>
    <row r="667" spans="6:9" ht="15" x14ac:dyDescent="0.35">
      <c r="F667" s="49" t="s">
        <v>1064</v>
      </c>
      <c r="G667" s="13" t="s">
        <v>1784</v>
      </c>
      <c r="H667" s="5" t="s">
        <v>643</v>
      </c>
      <c r="I667" s="49" t="str">
        <f t="shared" si="12"/>
        <v>47258 - EL PIÑÓN</v>
      </c>
    </row>
    <row r="668" spans="6:9" ht="15" x14ac:dyDescent="0.35">
      <c r="F668" s="49" t="s">
        <v>1064</v>
      </c>
      <c r="G668" s="13" t="s">
        <v>1785</v>
      </c>
      <c r="H668" s="5" t="s">
        <v>644</v>
      </c>
      <c r="I668" s="49" t="str">
        <f t="shared" si="12"/>
        <v>47268 - EL RETÉN</v>
      </c>
    </row>
    <row r="669" spans="6:9" ht="15" x14ac:dyDescent="0.35">
      <c r="F669" s="49" t="s">
        <v>1064</v>
      </c>
      <c r="G669" s="13" t="s">
        <v>1786</v>
      </c>
      <c r="H669" s="5" t="s">
        <v>645</v>
      </c>
      <c r="I669" s="49" t="str">
        <f t="shared" si="12"/>
        <v>47288 - FUNDACIÓN</v>
      </c>
    </row>
    <row r="670" spans="6:9" ht="15" x14ac:dyDescent="0.35">
      <c r="F670" s="49" t="s">
        <v>1064</v>
      </c>
      <c r="G670" s="13" t="s">
        <v>1787</v>
      </c>
      <c r="H670" s="5" t="s">
        <v>646</v>
      </c>
      <c r="I670" s="49" t="str">
        <f t="shared" si="12"/>
        <v>47318 - GUAMAL</v>
      </c>
    </row>
    <row r="671" spans="6:9" ht="15" x14ac:dyDescent="0.35">
      <c r="F671" s="49" t="s">
        <v>1064</v>
      </c>
      <c r="G671" s="13" t="s">
        <v>1788</v>
      </c>
      <c r="H671" s="5" t="s">
        <v>647</v>
      </c>
      <c r="I671" s="49" t="str">
        <f t="shared" si="12"/>
        <v>47460 - NUEVA GRANADA</v>
      </c>
    </row>
    <row r="672" spans="6:9" ht="15" x14ac:dyDescent="0.35">
      <c r="F672" s="49" t="s">
        <v>1064</v>
      </c>
      <c r="G672" s="13" t="s">
        <v>1789</v>
      </c>
      <c r="H672" s="5" t="s">
        <v>648</v>
      </c>
      <c r="I672" s="49" t="str">
        <f t="shared" si="12"/>
        <v>47541 - PEDRAZA</v>
      </c>
    </row>
    <row r="673" spans="6:9" ht="15" x14ac:dyDescent="0.35">
      <c r="F673" s="49" t="s">
        <v>1064</v>
      </c>
      <c r="G673" s="13" t="s">
        <v>1790</v>
      </c>
      <c r="H673" s="5" t="s">
        <v>649</v>
      </c>
      <c r="I673" s="49" t="str">
        <f t="shared" si="12"/>
        <v>47545 - PIJIÑO DEL CARMEN</v>
      </c>
    </row>
    <row r="674" spans="6:9" ht="15" x14ac:dyDescent="0.35">
      <c r="F674" s="49" t="s">
        <v>1064</v>
      </c>
      <c r="G674" s="13" t="s">
        <v>1791</v>
      </c>
      <c r="H674" s="5" t="s">
        <v>650</v>
      </c>
      <c r="I674" s="49" t="str">
        <f t="shared" si="12"/>
        <v>47551 - PIVIJAY</v>
      </c>
    </row>
    <row r="675" spans="6:9" ht="15" x14ac:dyDescent="0.35">
      <c r="F675" s="49" t="s">
        <v>1064</v>
      </c>
      <c r="G675" s="13" t="s">
        <v>1792</v>
      </c>
      <c r="H675" s="5" t="s">
        <v>651</v>
      </c>
      <c r="I675" s="49" t="str">
        <f t="shared" si="12"/>
        <v>47555 - PLATO</v>
      </c>
    </row>
    <row r="676" spans="6:9" ht="15" x14ac:dyDescent="0.35">
      <c r="F676" s="49" t="s">
        <v>1064</v>
      </c>
      <c r="G676" s="13" t="s">
        <v>1793</v>
      </c>
      <c r="H676" s="5" t="s">
        <v>652</v>
      </c>
      <c r="I676" s="49" t="str">
        <f t="shared" si="12"/>
        <v>47570 - PUEBLOVIEJO</v>
      </c>
    </row>
    <row r="677" spans="6:9" ht="15" x14ac:dyDescent="0.35">
      <c r="F677" s="49" t="s">
        <v>1064</v>
      </c>
      <c r="G677" s="13" t="s">
        <v>1794</v>
      </c>
      <c r="H677" s="5" t="s">
        <v>653</v>
      </c>
      <c r="I677" s="49" t="str">
        <f t="shared" si="12"/>
        <v>47605 - REMOLINO</v>
      </c>
    </row>
    <row r="678" spans="6:9" ht="15" x14ac:dyDescent="0.35">
      <c r="F678" s="49" t="s">
        <v>1064</v>
      </c>
      <c r="G678" s="13" t="s">
        <v>1795</v>
      </c>
      <c r="H678" s="5" t="s">
        <v>654</v>
      </c>
      <c r="I678" s="49" t="str">
        <f t="shared" si="12"/>
        <v>47660 - SABANAS DE SAN ÁNGEL</v>
      </c>
    </row>
    <row r="679" spans="6:9" ht="15" x14ac:dyDescent="0.35">
      <c r="F679" s="49" t="s">
        <v>1064</v>
      </c>
      <c r="G679" s="13" t="s">
        <v>1796</v>
      </c>
      <c r="H679" s="5" t="s">
        <v>337</v>
      </c>
      <c r="I679" s="49" t="str">
        <f t="shared" si="12"/>
        <v>47675 - SALAMINA</v>
      </c>
    </row>
    <row r="680" spans="6:9" ht="15" x14ac:dyDescent="0.35">
      <c r="F680" s="49" t="s">
        <v>1064</v>
      </c>
      <c r="G680" s="13" t="s">
        <v>1797</v>
      </c>
      <c r="H680" s="5" t="s">
        <v>655</v>
      </c>
      <c r="I680" s="49" t="str">
        <f t="shared" si="12"/>
        <v>47692 - SAN SEBASTIÁN DE BUENAVISTA</v>
      </c>
    </row>
    <row r="681" spans="6:9" ht="15" x14ac:dyDescent="0.35">
      <c r="F681" s="49" t="s">
        <v>1064</v>
      </c>
      <c r="G681" s="13" t="s">
        <v>1798</v>
      </c>
      <c r="H681" s="5" t="s">
        <v>656</v>
      </c>
      <c r="I681" s="49" t="str">
        <f t="shared" si="12"/>
        <v>47703 - SAN ZENÓN</v>
      </c>
    </row>
    <row r="682" spans="6:9" ht="15" x14ac:dyDescent="0.35">
      <c r="F682" s="49" t="s">
        <v>1064</v>
      </c>
      <c r="G682" s="13" t="s">
        <v>1799</v>
      </c>
      <c r="H682" s="5" t="s">
        <v>657</v>
      </c>
      <c r="I682" s="49" t="str">
        <f t="shared" si="12"/>
        <v>47707 - SANTA ANA</v>
      </c>
    </row>
    <row r="683" spans="6:9" ht="15" x14ac:dyDescent="0.35">
      <c r="F683" s="49" t="s">
        <v>1064</v>
      </c>
      <c r="G683" s="13" t="s">
        <v>1800</v>
      </c>
      <c r="H683" s="5" t="s">
        <v>658</v>
      </c>
      <c r="I683" s="49" t="str">
        <f t="shared" si="12"/>
        <v>47720 - SANTA BÁRBARA DE PINTO</v>
      </c>
    </row>
    <row r="684" spans="6:9" ht="15" x14ac:dyDescent="0.35">
      <c r="F684" s="49" t="s">
        <v>1064</v>
      </c>
      <c r="G684" s="13" t="s">
        <v>1801</v>
      </c>
      <c r="H684" s="5" t="s">
        <v>659</v>
      </c>
      <c r="I684" s="49" t="str">
        <f t="shared" si="12"/>
        <v>47745 - SITIONUEVO</v>
      </c>
    </row>
    <row r="685" spans="6:9" ht="15" x14ac:dyDescent="0.35">
      <c r="F685" s="49" t="s">
        <v>1064</v>
      </c>
      <c r="G685" s="13" t="s">
        <v>1802</v>
      </c>
      <c r="H685" s="5" t="s">
        <v>660</v>
      </c>
      <c r="I685" s="49" t="str">
        <f t="shared" si="12"/>
        <v>47798 - TENERIFE</v>
      </c>
    </row>
    <row r="686" spans="6:9" ht="15" x14ac:dyDescent="0.35">
      <c r="F686" s="49" t="s">
        <v>1064</v>
      </c>
      <c r="G686" s="13" t="s">
        <v>1803</v>
      </c>
      <c r="H686" s="5" t="s">
        <v>661</v>
      </c>
      <c r="I686" s="49" t="str">
        <f t="shared" si="12"/>
        <v>47960 - ZAPAYÁN</v>
      </c>
    </row>
    <row r="687" spans="6:9" ht="15" x14ac:dyDescent="0.35">
      <c r="F687" s="49" t="s">
        <v>1064</v>
      </c>
      <c r="G687" s="13" t="s">
        <v>1804</v>
      </c>
      <c r="H687" s="5" t="s">
        <v>662</v>
      </c>
      <c r="I687" s="49" t="str">
        <f t="shared" si="12"/>
        <v>47980 - ZONA BANANERA</v>
      </c>
    </row>
    <row r="688" spans="6:9" ht="15" x14ac:dyDescent="0.35">
      <c r="F688" s="49" t="s">
        <v>1066</v>
      </c>
      <c r="G688" s="13" t="s">
        <v>1805</v>
      </c>
      <c r="H688" s="5" t="s">
        <v>663</v>
      </c>
      <c r="I688" s="49" t="str">
        <f t="shared" si="12"/>
        <v>50001 - VILLAVICENCIO</v>
      </c>
    </row>
    <row r="689" spans="6:9" ht="15" x14ac:dyDescent="0.35">
      <c r="F689" s="49" t="s">
        <v>1066</v>
      </c>
      <c r="G689" s="13" t="s">
        <v>1806</v>
      </c>
      <c r="H689" s="5" t="s">
        <v>664</v>
      </c>
      <c r="I689" s="49" t="str">
        <f t="shared" si="12"/>
        <v>50006 - ACACÍAS</v>
      </c>
    </row>
    <row r="690" spans="6:9" ht="15" x14ac:dyDescent="0.35">
      <c r="F690" s="49" t="s">
        <v>1066</v>
      </c>
      <c r="G690" s="13" t="s">
        <v>1807</v>
      </c>
      <c r="H690" s="5" t="s">
        <v>665</v>
      </c>
      <c r="I690" s="49" t="str">
        <f t="shared" si="12"/>
        <v>50110 - BARRANCA DE UPÍA</v>
      </c>
    </row>
    <row r="691" spans="6:9" ht="15" x14ac:dyDescent="0.35">
      <c r="F691" s="49" t="s">
        <v>1066</v>
      </c>
      <c r="G691" s="13" t="s">
        <v>1808</v>
      </c>
      <c r="H691" s="5" t="s">
        <v>666</v>
      </c>
      <c r="I691" s="49" t="str">
        <f t="shared" si="12"/>
        <v>50124 - CABUYARO</v>
      </c>
    </row>
    <row r="692" spans="6:9" ht="15" x14ac:dyDescent="0.35">
      <c r="F692" s="49" t="s">
        <v>1066</v>
      </c>
      <c r="G692" s="13" t="s">
        <v>1809</v>
      </c>
      <c r="H692" s="5" t="s">
        <v>667</v>
      </c>
      <c r="I692" s="49" t="str">
        <f t="shared" si="12"/>
        <v>50150 - CASTILLA LA NUEVA</v>
      </c>
    </row>
    <row r="693" spans="6:9" ht="15" x14ac:dyDescent="0.35">
      <c r="F693" s="49" t="s">
        <v>1066</v>
      </c>
      <c r="G693" s="13" t="s">
        <v>1810</v>
      </c>
      <c r="H693" s="5" t="s">
        <v>668</v>
      </c>
      <c r="I693" s="49" t="str">
        <f t="shared" si="12"/>
        <v>50223 - CUBARRAL</v>
      </c>
    </row>
    <row r="694" spans="6:9" ht="15" x14ac:dyDescent="0.35">
      <c r="F694" s="49" t="s">
        <v>1066</v>
      </c>
      <c r="G694" s="13" t="s">
        <v>1811</v>
      </c>
      <c r="H694" s="5" t="s">
        <v>669</v>
      </c>
      <c r="I694" s="49" t="str">
        <f t="shared" si="12"/>
        <v>50226 - CUMARAL</v>
      </c>
    </row>
    <row r="695" spans="6:9" ht="15" x14ac:dyDescent="0.35">
      <c r="F695" s="49" t="s">
        <v>1066</v>
      </c>
      <c r="G695" s="13" t="s">
        <v>1812</v>
      </c>
      <c r="H695" s="5" t="s">
        <v>670</v>
      </c>
      <c r="I695" s="49" t="str">
        <f t="shared" si="12"/>
        <v>50245 - EL CALVARIO</v>
      </c>
    </row>
    <row r="696" spans="6:9" ht="15" x14ac:dyDescent="0.35">
      <c r="F696" s="49" t="s">
        <v>1066</v>
      </c>
      <c r="G696" s="13" t="s">
        <v>1813</v>
      </c>
      <c r="H696" s="5" t="s">
        <v>671</v>
      </c>
      <c r="I696" s="49" t="str">
        <f t="shared" si="12"/>
        <v>50251 - EL CASTILLO</v>
      </c>
    </row>
    <row r="697" spans="6:9" ht="15" x14ac:dyDescent="0.35">
      <c r="F697" s="49" t="s">
        <v>1066</v>
      </c>
      <c r="G697" s="13" t="s">
        <v>1814</v>
      </c>
      <c r="H697" s="5" t="s">
        <v>672</v>
      </c>
      <c r="I697" s="49" t="str">
        <f t="shared" si="12"/>
        <v>50270 - EL DORADO</v>
      </c>
    </row>
    <row r="698" spans="6:9" ht="15" x14ac:dyDescent="0.35">
      <c r="F698" s="49" t="s">
        <v>1066</v>
      </c>
      <c r="G698" s="13" t="s">
        <v>1815</v>
      </c>
      <c r="H698" s="5" t="s">
        <v>673</v>
      </c>
      <c r="I698" s="49" t="str">
        <f t="shared" si="12"/>
        <v>50287 - FUENTE DE ORO</v>
      </c>
    </row>
    <row r="699" spans="6:9" ht="15" x14ac:dyDescent="0.35">
      <c r="F699" s="49" t="s">
        <v>1066</v>
      </c>
      <c r="G699" s="13" t="s">
        <v>1816</v>
      </c>
      <c r="H699" s="5" t="s">
        <v>55</v>
      </c>
      <c r="I699" s="49" t="str">
        <f t="shared" si="12"/>
        <v>50313 - GRANADA</v>
      </c>
    </row>
    <row r="700" spans="6:9" ht="15" x14ac:dyDescent="0.35">
      <c r="F700" s="49" t="s">
        <v>1066</v>
      </c>
      <c r="G700" s="13" t="s">
        <v>1817</v>
      </c>
      <c r="H700" s="5" t="s">
        <v>646</v>
      </c>
      <c r="I700" s="49" t="str">
        <f t="shared" si="12"/>
        <v>50318 - GUAMAL</v>
      </c>
    </row>
    <row r="701" spans="6:9" ht="15" x14ac:dyDescent="0.35">
      <c r="F701" s="49" t="s">
        <v>1066</v>
      </c>
      <c r="G701" s="13" t="s">
        <v>1818</v>
      </c>
      <c r="H701" s="5" t="s">
        <v>674</v>
      </c>
      <c r="I701" s="49" t="str">
        <f t="shared" si="12"/>
        <v>50325 - MAPIRIPÁN</v>
      </c>
    </row>
    <row r="702" spans="6:9" ht="15" x14ac:dyDescent="0.35">
      <c r="F702" s="49" t="s">
        <v>1066</v>
      </c>
      <c r="G702" s="13" t="s">
        <v>1819</v>
      </c>
      <c r="H702" s="5" t="s">
        <v>675</v>
      </c>
      <c r="I702" s="49" t="str">
        <f t="shared" si="12"/>
        <v>50330 - MESETAS</v>
      </c>
    </row>
    <row r="703" spans="6:9" ht="15" x14ac:dyDescent="0.35">
      <c r="F703" s="49" t="s">
        <v>1066</v>
      </c>
      <c r="G703" s="13" t="s">
        <v>1820</v>
      </c>
      <c r="H703" s="5" t="s">
        <v>676</v>
      </c>
      <c r="I703" s="49" t="str">
        <f t="shared" si="12"/>
        <v>50350 - LA MACARENA</v>
      </c>
    </row>
    <row r="704" spans="6:9" ht="15" x14ac:dyDescent="0.35">
      <c r="F704" s="49" t="s">
        <v>1066</v>
      </c>
      <c r="G704" s="13" t="s">
        <v>1821</v>
      </c>
      <c r="H704" s="5" t="s">
        <v>677</v>
      </c>
      <c r="I704" s="49" t="str">
        <f t="shared" si="12"/>
        <v>50370 - URIBE</v>
      </c>
    </row>
    <row r="705" spans="6:9" ht="15" x14ac:dyDescent="0.35">
      <c r="F705" s="49" t="s">
        <v>1066</v>
      </c>
      <c r="G705" s="13" t="s">
        <v>1822</v>
      </c>
      <c r="H705" s="5" t="s">
        <v>678</v>
      </c>
      <c r="I705" s="49" t="str">
        <f t="shared" si="12"/>
        <v>50400 - LEJANÍAS</v>
      </c>
    </row>
    <row r="706" spans="6:9" ht="15" x14ac:dyDescent="0.35">
      <c r="F706" s="49" t="s">
        <v>1066</v>
      </c>
      <c r="G706" s="13" t="s">
        <v>1823</v>
      </c>
      <c r="H706" s="5" t="s">
        <v>679</v>
      </c>
      <c r="I706" s="49" t="str">
        <f t="shared" ref="I706:I769" si="13">+G706&amp;" - "&amp;H706</f>
        <v>50450 - PUERTO CONCORDIA</v>
      </c>
    </row>
    <row r="707" spans="6:9" ht="15" x14ac:dyDescent="0.35">
      <c r="F707" s="49" t="s">
        <v>1066</v>
      </c>
      <c r="G707" s="13" t="s">
        <v>1824</v>
      </c>
      <c r="H707" s="5" t="s">
        <v>680</v>
      </c>
      <c r="I707" s="49" t="str">
        <f t="shared" si="13"/>
        <v>50568 - PUERTO GAITÁN</v>
      </c>
    </row>
    <row r="708" spans="6:9" ht="15" x14ac:dyDescent="0.35">
      <c r="F708" s="49" t="s">
        <v>1066</v>
      </c>
      <c r="G708" s="13" t="s">
        <v>1825</v>
      </c>
      <c r="H708" s="5" t="s">
        <v>681</v>
      </c>
      <c r="I708" s="49" t="str">
        <f t="shared" si="13"/>
        <v>50573 - PUERTO LÓPEZ</v>
      </c>
    </row>
    <row r="709" spans="6:9" ht="15" x14ac:dyDescent="0.35">
      <c r="F709" s="49" t="s">
        <v>1066</v>
      </c>
      <c r="G709" s="13" t="s">
        <v>1826</v>
      </c>
      <c r="H709" s="5" t="s">
        <v>682</v>
      </c>
      <c r="I709" s="49" t="str">
        <f t="shared" si="13"/>
        <v>50577 - PUERTO LLERAS</v>
      </c>
    </row>
    <row r="710" spans="6:9" ht="15" x14ac:dyDescent="0.35">
      <c r="F710" s="49" t="s">
        <v>1066</v>
      </c>
      <c r="G710" s="13" t="s">
        <v>1827</v>
      </c>
      <c r="H710" s="5" t="s">
        <v>354</v>
      </c>
      <c r="I710" s="49" t="str">
        <f t="shared" si="13"/>
        <v>50590 - PUERTO RICO</v>
      </c>
    </row>
    <row r="711" spans="6:9" ht="15" x14ac:dyDescent="0.35">
      <c r="F711" s="49" t="s">
        <v>1066</v>
      </c>
      <c r="G711" s="13" t="s">
        <v>1828</v>
      </c>
      <c r="H711" s="5" t="s">
        <v>683</v>
      </c>
      <c r="I711" s="49" t="str">
        <f t="shared" si="13"/>
        <v>50606 - RESTREPO</v>
      </c>
    </row>
    <row r="712" spans="6:9" ht="15" x14ac:dyDescent="0.35">
      <c r="F712" s="49" t="s">
        <v>1066</v>
      </c>
      <c r="G712" s="13" t="s">
        <v>1829</v>
      </c>
      <c r="H712" s="5" t="s">
        <v>684</v>
      </c>
      <c r="I712" s="49" t="str">
        <f t="shared" si="13"/>
        <v>50680 - SAN CARLOS DE GUAROA</v>
      </c>
    </row>
    <row r="713" spans="6:9" ht="15" x14ac:dyDescent="0.35">
      <c r="F713" s="49" t="s">
        <v>1066</v>
      </c>
      <c r="G713" s="13" t="s">
        <v>1830</v>
      </c>
      <c r="H713" s="5" t="s">
        <v>685</v>
      </c>
      <c r="I713" s="49" t="str">
        <f t="shared" si="13"/>
        <v>50683 - SAN JUAN DE ARAMA</v>
      </c>
    </row>
    <row r="714" spans="6:9" ht="15" x14ac:dyDescent="0.35">
      <c r="F714" s="49" t="s">
        <v>1066</v>
      </c>
      <c r="G714" s="13" t="s">
        <v>1831</v>
      </c>
      <c r="H714" s="5" t="s">
        <v>686</v>
      </c>
      <c r="I714" s="49" t="str">
        <f t="shared" si="13"/>
        <v>50686 - SAN JUANITO</v>
      </c>
    </row>
    <row r="715" spans="6:9" ht="15" x14ac:dyDescent="0.35">
      <c r="F715" s="49" t="s">
        <v>1066</v>
      </c>
      <c r="G715" s="13" t="s">
        <v>1832</v>
      </c>
      <c r="H715" s="5" t="s">
        <v>419</v>
      </c>
      <c r="I715" s="49" t="str">
        <f t="shared" si="13"/>
        <v>50689 - SAN MARTÍN</v>
      </c>
    </row>
    <row r="716" spans="6:9" ht="15" x14ac:dyDescent="0.35">
      <c r="F716" s="49" t="s">
        <v>1066</v>
      </c>
      <c r="G716" s="13" t="s">
        <v>1833</v>
      </c>
      <c r="H716" s="5" t="s">
        <v>687</v>
      </c>
      <c r="I716" s="49" t="str">
        <f t="shared" si="13"/>
        <v>50711 - VISTAHERMOSA</v>
      </c>
    </row>
    <row r="717" spans="6:9" ht="15" x14ac:dyDescent="0.35">
      <c r="F717" s="49" t="s">
        <v>1068</v>
      </c>
      <c r="G717" s="6" t="s">
        <v>1834</v>
      </c>
      <c r="H717" s="5" t="s">
        <v>688</v>
      </c>
      <c r="I717" s="49" t="str">
        <f t="shared" si="13"/>
        <v>52001 - PASTO</v>
      </c>
    </row>
    <row r="718" spans="6:9" ht="15" x14ac:dyDescent="0.35">
      <c r="F718" s="49" t="s">
        <v>1068</v>
      </c>
      <c r="G718" s="13" t="s">
        <v>1835</v>
      </c>
      <c r="H718" s="5" t="s">
        <v>450</v>
      </c>
      <c r="I718" s="49" t="str">
        <f t="shared" si="13"/>
        <v>52019 - ALBÁN</v>
      </c>
    </row>
    <row r="719" spans="6:9" ht="15" x14ac:dyDescent="0.35">
      <c r="F719" s="49" t="s">
        <v>1068</v>
      </c>
      <c r="G719" s="13" t="s">
        <v>1836</v>
      </c>
      <c r="H719" s="5" t="s">
        <v>689</v>
      </c>
      <c r="I719" s="49" t="str">
        <f t="shared" si="13"/>
        <v>52022 - ALDANA</v>
      </c>
    </row>
    <row r="720" spans="6:9" ht="15" x14ac:dyDescent="0.35">
      <c r="F720" s="49" t="s">
        <v>1068</v>
      </c>
      <c r="G720" s="13" t="s">
        <v>1837</v>
      </c>
      <c r="H720" s="5" t="s">
        <v>690</v>
      </c>
      <c r="I720" s="49" t="str">
        <f t="shared" si="13"/>
        <v>52036 - ANCUYA</v>
      </c>
    </row>
    <row r="721" spans="6:9" ht="15" x14ac:dyDescent="0.35">
      <c r="F721" s="49" t="s">
        <v>1068</v>
      </c>
      <c r="G721" s="13" t="s">
        <v>1838</v>
      </c>
      <c r="H721" s="5" t="s">
        <v>691</v>
      </c>
      <c r="I721" s="49" t="str">
        <f t="shared" si="13"/>
        <v>52051 - ARBOLEDA</v>
      </c>
    </row>
    <row r="722" spans="6:9" ht="15" x14ac:dyDescent="0.35">
      <c r="F722" s="49" t="s">
        <v>1068</v>
      </c>
      <c r="G722" s="13" t="s">
        <v>1839</v>
      </c>
      <c r="H722" s="5" t="s">
        <v>692</v>
      </c>
      <c r="I722" s="49" t="str">
        <f t="shared" si="13"/>
        <v>52079 - BARBACOAS</v>
      </c>
    </row>
    <row r="723" spans="6:9" ht="15" x14ac:dyDescent="0.35">
      <c r="F723" s="49" t="s">
        <v>1068</v>
      </c>
      <c r="G723" s="13" t="s">
        <v>1840</v>
      </c>
      <c r="H723" s="5" t="s">
        <v>201</v>
      </c>
      <c r="I723" s="49" t="str">
        <f t="shared" si="13"/>
        <v>52083 - BELÉN</v>
      </c>
    </row>
    <row r="724" spans="6:9" ht="15" x14ac:dyDescent="0.35">
      <c r="F724" s="49" t="s">
        <v>1068</v>
      </c>
      <c r="G724" s="13" t="s">
        <v>1841</v>
      </c>
      <c r="H724" s="5" t="s">
        <v>693</v>
      </c>
      <c r="I724" s="49" t="str">
        <f t="shared" si="13"/>
        <v>52110 - BUESACO</v>
      </c>
    </row>
    <row r="725" spans="6:9" ht="15" x14ac:dyDescent="0.35">
      <c r="F725" s="49" t="s">
        <v>1068</v>
      </c>
      <c r="G725" s="13" t="s">
        <v>1842</v>
      </c>
      <c r="H725" s="5" t="s">
        <v>694</v>
      </c>
      <c r="I725" s="49" t="str">
        <f t="shared" si="13"/>
        <v>52203 - COLÓN</v>
      </c>
    </row>
    <row r="726" spans="6:9" ht="15" x14ac:dyDescent="0.35">
      <c r="F726" s="49" t="s">
        <v>1068</v>
      </c>
      <c r="G726" s="13" t="s">
        <v>1843</v>
      </c>
      <c r="H726" s="5" t="s">
        <v>695</v>
      </c>
      <c r="I726" s="49" t="str">
        <f t="shared" si="13"/>
        <v>52207 - CONSACÁ</v>
      </c>
    </row>
    <row r="727" spans="6:9" ht="15" x14ac:dyDescent="0.35">
      <c r="F727" s="49" t="s">
        <v>1068</v>
      </c>
      <c r="G727" s="13" t="s">
        <v>1844</v>
      </c>
      <c r="H727" s="5" t="s">
        <v>696</v>
      </c>
      <c r="I727" s="49" t="str">
        <f t="shared" si="13"/>
        <v>52210 - CONTADERO</v>
      </c>
    </row>
    <row r="728" spans="6:9" ht="15" x14ac:dyDescent="0.35">
      <c r="F728" s="49" t="s">
        <v>1068</v>
      </c>
      <c r="G728" s="13" t="s">
        <v>1845</v>
      </c>
      <c r="H728" s="5" t="s">
        <v>161</v>
      </c>
      <c r="I728" s="49" t="str">
        <f t="shared" si="13"/>
        <v>52215 - CÓRDOBA</v>
      </c>
    </row>
    <row r="729" spans="6:9" ht="15" x14ac:dyDescent="0.35">
      <c r="F729" s="49" t="s">
        <v>1068</v>
      </c>
      <c r="G729" s="13" t="s">
        <v>1846</v>
      </c>
      <c r="H729" s="5" t="s">
        <v>697</v>
      </c>
      <c r="I729" s="49" t="str">
        <f t="shared" si="13"/>
        <v>52224 - CUASPUD CARLOSAMA</v>
      </c>
    </row>
    <row r="730" spans="6:9" ht="15" x14ac:dyDescent="0.35">
      <c r="F730" s="49" t="s">
        <v>1068</v>
      </c>
      <c r="G730" s="13" t="s">
        <v>1847</v>
      </c>
      <c r="H730" s="5" t="s">
        <v>698</v>
      </c>
      <c r="I730" s="49" t="str">
        <f t="shared" si="13"/>
        <v>52227 - CUMBAL</v>
      </c>
    </row>
    <row r="731" spans="6:9" ht="15" x14ac:dyDescent="0.35">
      <c r="F731" s="49" t="s">
        <v>1068</v>
      </c>
      <c r="G731" s="13" t="s">
        <v>1848</v>
      </c>
      <c r="H731" s="5" t="s">
        <v>699</v>
      </c>
      <c r="I731" s="49" t="str">
        <f t="shared" si="13"/>
        <v>52233 - CUMBITARA</v>
      </c>
    </row>
    <row r="732" spans="6:9" ht="15" x14ac:dyDescent="0.35">
      <c r="F732" s="49" t="s">
        <v>1068</v>
      </c>
      <c r="G732" s="13" t="s">
        <v>1849</v>
      </c>
      <c r="H732" s="5" t="s">
        <v>700</v>
      </c>
      <c r="I732" s="49" t="str">
        <f t="shared" si="13"/>
        <v>52240 - CHACHAGÜÍ</v>
      </c>
    </row>
    <row r="733" spans="6:9" ht="15" x14ac:dyDescent="0.35">
      <c r="F733" s="49" t="s">
        <v>1068</v>
      </c>
      <c r="G733" s="13" t="s">
        <v>1850</v>
      </c>
      <c r="H733" s="5" t="s">
        <v>701</v>
      </c>
      <c r="I733" s="49" t="str">
        <f t="shared" si="13"/>
        <v>52250 - EL CHARCO</v>
      </c>
    </row>
    <row r="734" spans="6:9" ht="15" x14ac:dyDescent="0.35">
      <c r="F734" s="49" t="s">
        <v>1068</v>
      </c>
      <c r="G734" s="13" t="s">
        <v>1851</v>
      </c>
      <c r="H734" s="5" t="s">
        <v>702</v>
      </c>
      <c r="I734" s="49" t="str">
        <f t="shared" si="13"/>
        <v>52254 - EL PEÑOL</v>
      </c>
    </row>
    <row r="735" spans="6:9" ht="15" x14ac:dyDescent="0.35">
      <c r="F735" s="49" t="s">
        <v>1068</v>
      </c>
      <c r="G735" s="13" t="s">
        <v>1852</v>
      </c>
      <c r="H735" s="5" t="s">
        <v>703</v>
      </c>
      <c r="I735" s="49" t="str">
        <f t="shared" si="13"/>
        <v>52256 - EL ROSARIO</v>
      </c>
    </row>
    <row r="736" spans="6:9" ht="15" x14ac:dyDescent="0.35">
      <c r="F736" s="49" t="s">
        <v>1068</v>
      </c>
      <c r="G736" s="13" t="s">
        <v>1853</v>
      </c>
      <c r="H736" s="5" t="s">
        <v>704</v>
      </c>
      <c r="I736" s="49" t="str">
        <f t="shared" si="13"/>
        <v>52258 - EL TABLÓN DE GÓMEZ</v>
      </c>
    </row>
    <row r="737" spans="6:9" ht="15" x14ac:dyDescent="0.35">
      <c r="F737" s="49" t="s">
        <v>1068</v>
      </c>
      <c r="G737" s="13" t="s">
        <v>1854</v>
      </c>
      <c r="H737" s="5" t="s">
        <v>368</v>
      </c>
      <c r="I737" s="49" t="str">
        <f t="shared" si="13"/>
        <v>52260 - EL TAMBO</v>
      </c>
    </row>
    <row r="738" spans="6:9" ht="15" x14ac:dyDescent="0.35">
      <c r="F738" s="49" t="s">
        <v>1068</v>
      </c>
      <c r="G738" s="13" t="s">
        <v>1855</v>
      </c>
      <c r="H738" s="5" t="s">
        <v>705</v>
      </c>
      <c r="I738" s="49" t="str">
        <f t="shared" si="13"/>
        <v>52287 - FUNES</v>
      </c>
    </row>
    <row r="739" spans="6:9" ht="15" x14ac:dyDescent="0.35">
      <c r="F739" s="49" t="s">
        <v>1068</v>
      </c>
      <c r="G739" s="13" t="s">
        <v>1856</v>
      </c>
      <c r="H739" s="5" t="s">
        <v>706</v>
      </c>
      <c r="I739" s="49" t="str">
        <f t="shared" si="13"/>
        <v>52317 - GUACHUCAL</v>
      </c>
    </row>
    <row r="740" spans="6:9" ht="15" x14ac:dyDescent="0.35">
      <c r="F740" s="49" t="s">
        <v>1068</v>
      </c>
      <c r="G740" s="13" t="s">
        <v>1857</v>
      </c>
      <c r="H740" s="5" t="s">
        <v>707</v>
      </c>
      <c r="I740" s="49" t="str">
        <f t="shared" si="13"/>
        <v>52320 - GUAITARILLA</v>
      </c>
    </row>
    <row r="741" spans="6:9" ht="15" x14ac:dyDescent="0.35">
      <c r="F741" s="49" t="s">
        <v>1068</v>
      </c>
      <c r="G741" s="13" t="s">
        <v>1858</v>
      </c>
      <c r="H741" s="5" t="s">
        <v>708</v>
      </c>
      <c r="I741" s="49" t="str">
        <f t="shared" si="13"/>
        <v>52323 - GUALMATÁN</v>
      </c>
    </row>
    <row r="742" spans="6:9" ht="15" x14ac:dyDescent="0.35">
      <c r="F742" s="49" t="s">
        <v>1068</v>
      </c>
      <c r="G742" s="13" t="s">
        <v>1859</v>
      </c>
      <c r="H742" s="5" t="s">
        <v>709</v>
      </c>
      <c r="I742" s="49" t="str">
        <f t="shared" si="13"/>
        <v>52352 - ILES</v>
      </c>
    </row>
    <row r="743" spans="6:9" ht="15" x14ac:dyDescent="0.35">
      <c r="F743" s="49" t="s">
        <v>1068</v>
      </c>
      <c r="G743" s="13" t="s">
        <v>1860</v>
      </c>
      <c r="H743" s="5" t="s">
        <v>710</v>
      </c>
      <c r="I743" s="49" t="str">
        <f t="shared" si="13"/>
        <v>52354 - IMUÉS</v>
      </c>
    </row>
    <row r="744" spans="6:9" ht="15" x14ac:dyDescent="0.35">
      <c r="F744" s="49" t="s">
        <v>1068</v>
      </c>
      <c r="G744" s="13" t="s">
        <v>1861</v>
      </c>
      <c r="H744" s="5" t="s">
        <v>711</v>
      </c>
      <c r="I744" s="49" t="str">
        <f t="shared" si="13"/>
        <v>52356 - IPIALES</v>
      </c>
    </row>
    <row r="745" spans="6:9" ht="15" x14ac:dyDescent="0.35">
      <c r="F745" s="49" t="s">
        <v>1068</v>
      </c>
      <c r="G745" s="13" t="s">
        <v>1862</v>
      </c>
      <c r="H745" s="5" t="s">
        <v>712</v>
      </c>
      <c r="I745" s="49" t="str">
        <f t="shared" si="13"/>
        <v>52378 - LA CRUZ</v>
      </c>
    </row>
    <row r="746" spans="6:9" ht="15" x14ac:dyDescent="0.35">
      <c r="F746" s="49" t="s">
        <v>1068</v>
      </c>
      <c r="G746" s="13" t="s">
        <v>1863</v>
      </c>
      <c r="H746" s="5" t="s">
        <v>713</v>
      </c>
      <c r="I746" s="49" t="str">
        <f t="shared" si="13"/>
        <v>52381 - LA FLORIDA</v>
      </c>
    </row>
    <row r="747" spans="6:9" ht="15" x14ac:dyDescent="0.35">
      <c r="F747" s="49" t="s">
        <v>1068</v>
      </c>
      <c r="G747" s="13" t="s">
        <v>1864</v>
      </c>
      <c r="H747" s="5" t="s">
        <v>714</v>
      </c>
      <c r="I747" s="49" t="str">
        <f t="shared" si="13"/>
        <v>52385 - LA LLANADA</v>
      </c>
    </row>
    <row r="748" spans="6:9" ht="15" x14ac:dyDescent="0.35">
      <c r="F748" s="49" t="s">
        <v>1068</v>
      </c>
      <c r="G748" s="13" t="s">
        <v>1865</v>
      </c>
      <c r="H748" s="5" t="s">
        <v>715</v>
      </c>
      <c r="I748" s="49" t="str">
        <f t="shared" si="13"/>
        <v>52390 - LA TOLA</v>
      </c>
    </row>
    <row r="749" spans="6:9" ht="15" x14ac:dyDescent="0.35">
      <c r="F749" s="49" t="s">
        <v>1068</v>
      </c>
      <c r="G749" s="13" t="s">
        <v>1866</v>
      </c>
      <c r="H749" s="5" t="s">
        <v>68</v>
      </c>
      <c r="I749" s="49" t="str">
        <f t="shared" si="13"/>
        <v>52399 - LA UNIÓN</v>
      </c>
    </row>
    <row r="750" spans="6:9" ht="15" x14ac:dyDescent="0.35">
      <c r="F750" s="49" t="s">
        <v>1068</v>
      </c>
      <c r="G750" s="13" t="s">
        <v>1867</v>
      </c>
      <c r="H750" s="5" t="s">
        <v>716</v>
      </c>
      <c r="I750" s="49" t="str">
        <f t="shared" si="13"/>
        <v>52405 - LEIVA</v>
      </c>
    </row>
    <row r="751" spans="6:9" ht="15" x14ac:dyDescent="0.35">
      <c r="F751" s="49" t="s">
        <v>1068</v>
      </c>
      <c r="G751" s="13" t="s">
        <v>1868</v>
      </c>
      <c r="H751" s="5" t="s">
        <v>717</v>
      </c>
      <c r="I751" s="49" t="str">
        <f t="shared" si="13"/>
        <v>52411 - LINARES</v>
      </c>
    </row>
    <row r="752" spans="6:9" ht="15" x14ac:dyDescent="0.35">
      <c r="F752" s="49" t="s">
        <v>1068</v>
      </c>
      <c r="G752" s="13" t="s">
        <v>1869</v>
      </c>
      <c r="H752" s="5" t="s">
        <v>718</v>
      </c>
      <c r="I752" s="49" t="str">
        <f t="shared" si="13"/>
        <v>52418 - LOS ANDES</v>
      </c>
    </row>
    <row r="753" spans="6:9" ht="15" x14ac:dyDescent="0.35">
      <c r="F753" s="49" t="s">
        <v>1068</v>
      </c>
      <c r="G753" s="13" t="s">
        <v>1870</v>
      </c>
      <c r="H753" s="5" t="s">
        <v>719</v>
      </c>
      <c r="I753" s="49" t="str">
        <f t="shared" si="13"/>
        <v>52427 - MAGÜÍ</v>
      </c>
    </row>
    <row r="754" spans="6:9" ht="15" x14ac:dyDescent="0.35">
      <c r="F754" s="49" t="s">
        <v>1068</v>
      </c>
      <c r="G754" s="13" t="s">
        <v>1871</v>
      </c>
      <c r="H754" s="5" t="s">
        <v>720</v>
      </c>
      <c r="I754" s="49" t="str">
        <f t="shared" si="13"/>
        <v>52435 - MALLAMA</v>
      </c>
    </row>
    <row r="755" spans="6:9" ht="15" x14ac:dyDescent="0.35">
      <c r="F755" s="49" t="s">
        <v>1068</v>
      </c>
      <c r="G755" s="13" t="s">
        <v>1872</v>
      </c>
      <c r="H755" s="5" t="s">
        <v>503</v>
      </c>
      <c r="I755" s="49" t="str">
        <f t="shared" si="13"/>
        <v>52473 - MOSQUERA</v>
      </c>
    </row>
    <row r="756" spans="6:9" ht="15" x14ac:dyDescent="0.35">
      <c r="F756" s="49" t="s">
        <v>1068</v>
      </c>
      <c r="G756" s="13" t="s">
        <v>1873</v>
      </c>
      <c r="H756" s="5" t="s">
        <v>75</v>
      </c>
      <c r="I756" s="49" t="str">
        <f t="shared" si="13"/>
        <v>52480 - NARIÑO</v>
      </c>
    </row>
    <row r="757" spans="6:9" ht="15" x14ac:dyDescent="0.35">
      <c r="F757" s="49" t="s">
        <v>1068</v>
      </c>
      <c r="G757" s="13" t="s">
        <v>1874</v>
      </c>
      <c r="H757" s="5" t="s">
        <v>721</v>
      </c>
      <c r="I757" s="49" t="str">
        <f t="shared" si="13"/>
        <v>52490 - OLAYA HERRERA</v>
      </c>
    </row>
    <row r="758" spans="6:9" ht="15" x14ac:dyDescent="0.35">
      <c r="F758" s="49" t="s">
        <v>1068</v>
      </c>
      <c r="G758" s="13" t="s">
        <v>1875</v>
      </c>
      <c r="H758" s="5" t="s">
        <v>722</v>
      </c>
      <c r="I758" s="49" t="str">
        <f t="shared" si="13"/>
        <v>52506 - OSPINA</v>
      </c>
    </row>
    <row r="759" spans="6:9" ht="15" x14ac:dyDescent="0.35">
      <c r="F759" s="49" t="s">
        <v>1068</v>
      </c>
      <c r="G759" s="13" t="s">
        <v>1876</v>
      </c>
      <c r="H759" s="5" t="s">
        <v>723</v>
      </c>
      <c r="I759" s="49" t="str">
        <f t="shared" si="13"/>
        <v>52520 - FRANCISCO PIZARRO</v>
      </c>
    </row>
    <row r="760" spans="6:9" ht="15" x14ac:dyDescent="0.35">
      <c r="F760" s="49" t="s">
        <v>1068</v>
      </c>
      <c r="G760" s="13" t="s">
        <v>1877</v>
      </c>
      <c r="H760" s="5" t="s">
        <v>724</v>
      </c>
      <c r="I760" s="49" t="str">
        <f t="shared" si="13"/>
        <v>52540 - POLICARPA</v>
      </c>
    </row>
    <row r="761" spans="6:9" ht="15" x14ac:dyDescent="0.35">
      <c r="F761" s="49" t="s">
        <v>1068</v>
      </c>
      <c r="G761" s="13" t="s">
        <v>1878</v>
      </c>
      <c r="H761" s="5" t="s">
        <v>725</v>
      </c>
      <c r="I761" s="49" t="str">
        <f t="shared" si="13"/>
        <v>52560 - POTOSÍ</v>
      </c>
    </row>
    <row r="762" spans="6:9" ht="15" x14ac:dyDescent="0.35">
      <c r="F762" s="49" t="s">
        <v>1068</v>
      </c>
      <c r="G762" s="13" t="s">
        <v>1879</v>
      </c>
      <c r="H762" s="5" t="s">
        <v>726</v>
      </c>
      <c r="I762" s="49" t="str">
        <f t="shared" si="13"/>
        <v>52565 - PROVIDENCIA</v>
      </c>
    </row>
    <row r="763" spans="6:9" ht="15" x14ac:dyDescent="0.35">
      <c r="F763" s="49" t="s">
        <v>1068</v>
      </c>
      <c r="G763" s="13" t="s">
        <v>1880</v>
      </c>
      <c r="H763" s="5" t="s">
        <v>727</v>
      </c>
      <c r="I763" s="49" t="str">
        <f t="shared" si="13"/>
        <v>52573 - PUERRES</v>
      </c>
    </row>
    <row r="764" spans="6:9" ht="15" x14ac:dyDescent="0.35">
      <c r="F764" s="49" t="s">
        <v>1068</v>
      </c>
      <c r="G764" s="13" t="s">
        <v>1881</v>
      </c>
      <c r="H764" s="5" t="s">
        <v>728</v>
      </c>
      <c r="I764" s="49" t="str">
        <f t="shared" si="13"/>
        <v>52585 - PUPIALES</v>
      </c>
    </row>
    <row r="765" spans="6:9" ht="15" x14ac:dyDescent="0.35">
      <c r="F765" s="49" t="s">
        <v>1068</v>
      </c>
      <c r="G765" s="13" t="s">
        <v>1882</v>
      </c>
      <c r="H765" s="5" t="s">
        <v>519</v>
      </c>
      <c r="I765" s="49" t="str">
        <f t="shared" si="13"/>
        <v>52612 - RICAURTE</v>
      </c>
    </row>
    <row r="766" spans="6:9" ht="15" x14ac:dyDescent="0.35">
      <c r="F766" s="49" t="s">
        <v>1068</v>
      </c>
      <c r="G766" s="13" t="s">
        <v>1883</v>
      </c>
      <c r="H766" s="5" t="s">
        <v>729</v>
      </c>
      <c r="I766" s="49" t="str">
        <f t="shared" si="13"/>
        <v>52621 - ROBERTO PAYÁN</v>
      </c>
    </row>
    <row r="767" spans="6:9" ht="15" x14ac:dyDescent="0.35">
      <c r="F767" s="49" t="s">
        <v>1068</v>
      </c>
      <c r="G767" s="13" t="s">
        <v>1884</v>
      </c>
      <c r="H767" s="5" t="s">
        <v>730</v>
      </c>
      <c r="I767" s="49" t="str">
        <f t="shared" si="13"/>
        <v>52678 - SAMANIEGO</v>
      </c>
    </row>
    <row r="768" spans="6:9" ht="15" x14ac:dyDescent="0.35">
      <c r="F768" s="49" t="s">
        <v>1068</v>
      </c>
      <c r="G768" s="13" t="s">
        <v>1885</v>
      </c>
      <c r="H768" s="5" t="s">
        <v>731</v>
      </c>
      <c r="I768" s="49" t="str">
        <f t="shared" si="13"/>
        <v>52683 - SANDONÁ</v>
      </c>
    </row>
    <row r="769" spans="6:9" ht="15" x14ac:dyDescent="0.35">
      <c r="F769" s="49" t="s">
        <v>1068</v>
      </c>
      <c r="G769" s="13" t="s">
        <v>1886</v>
      </c>
      <c r="H769" s="5" t="s">
        <v>521</v>
      </c>
      <c r="I769" s="49" t="str">
        <f t="shared" si="13"/>
        <v>52685 - SAN BERNARDO</v>
      </c>
    </row>
    <row r="770" spans="6:9" ht="15" x14ac:dyDescent="0.35">
      <c r="F770" s="49" t="s">
        <v>1068</v>
      </c>
      <c r="G770" s="13" t="s">
        <v>1887</v>
      </c>
      <c r="H770" s="5" t="s">
        <v>732</v>
      </c>
      <c r="I770" s="49" t="str">
        <f t="shared" ref="I770:I833" si="14">+G770&amp;" - "&amp;H770</f>
        <v>52687 - SAN LORENZO</v>
      </c>
    </row>
    <row r="771" spans="6:9" ht="15" x14ac:dyDescent="0.35">
      <c r="F771" s="49" t="s">
        <v>1068</v>
      </c>
      <c r="G771" s="13" t="s">
        <v>1888</v>
      </c>
      <c r="H771" s="5" t="s">
        <v>185</v>
      </c>
      <c r="I771" s="49" t="str">
        <f t="shared" si="14"/>
        <v>52693 - SAN PABLO</v>
      </c>
    </row>
    <row r="772" spans="6:9" ht="15" x14ac:dyDescent="0.35">
      <c r="F772" s="49" t="s">
        <v>1068</v>
      </c>
      <c r="G772" s="13" t="s">
        <v>1889</v>
      </c>
      <c r="H772" s="5" t="s">
        <v>733</v>
      </c>
      <c r="I772" s="49" t="str">
        <f t="shared" si="14"/>
        <v>52694 - SAN PEDRO DE CARTAGO</v>
      </c>
    </row>
    <row r="773" spans="6:9" ht="15" x14ac:dyDescent="0.35">
      <c r="F773" s="49" t="s">
        <v>1068</v>
      </c>
      <c r="G773" s="13" t="s">
        <v>1890</v>
      </c>
      <c r="H773" s="5" t="s">
        <v>103</v>
      </c>
      <c r="I773" s="49" t="str">
        <f t="shared" si="14"/>
        <v>52696 - SANTA BÁRBARA</v>
      </c>
    </row>
    <row r="774" spans="6:9" ht="15" x14ac:dyDescent="0.35">
      <c r="F774" s="49" t="s">
        <v>1068</v>
      </c>
      <c r="G774" s="13" t="s">
        <v>1891</v>
      </c>
      <c r="H774" s="5" t="s">
        <v>734</v>
      </c>
      <c r="I774" s="49" t="str">
        <f t="shared" si="14"/>
        <v>52699 - SANTACRUZ</v>
      </c>
    </row>
    <row r="775" spans="6:9" ht="15" x14ac:dyDescent="0.35">
      <c r="F775" s="49" t="s">
        <v>1068</v>
      </c>
      <c r="G775" s="13" t="s">
        <v>1892</v>
      </c>
      <c r="H775" s="5" t="s">
        <v>735</v>
      </c>
      <c r="I775" s="49" t="str">
        <f t="shared" si="14"/>
        <v>52720 - SAPUYES</v>
      </c>
    </row>
    <row r="776" spans="6:9" ht="15" x14ac:dyDescent="0.35">
      <c r="F776" s="49" t="s">
        <v>1068</v>
      </c>
      <c r="G776" s="13" t="s">
        <v>1893</v>
      </c>
      <c r="H776" s="5" t="s">
        <v>736</v>
      </c>
      <c r="I776" s="49" t="str">
        <f t="shared" si="14"/>
        <v>52786 - TAMINANGO</v>
      </c>
    </row>
    <row r="777" spans="6:9" ht="15" x14ac:dyDescent="0.35">
      <c r="F777" s="49" t="s">
        <v>1068</v>
      </c>
      <c r="G777" s="13" t="s">
        <v>1894</v>
      </c>
      <c r="H777" s="5" t="s">
        <v>737</v>
      </c>
      <c r="I777" s="49" t="str">
        <f t="shared" si="14"/>
        <v>52788 - TANGUA</v>
      </c>
    </row>
    <row r="778" spans="6:9" ht="15" x14ac:dyDescent="0.35">
      <c r="F778" s="49" t="s">
        <v>1068</v>
      </c>
      <c r="G778" s="13" t="s">
        <v>1895</v>
      </c>
      <c r="H778" s="5" t="s">
        <v>738</v>
      </c>
      <c r="I778" s="49" t="str">
        <f t="shared" si="14"/>
        <v>52835 - SAN ANDRÉS DE TUMACO</v>
      </c>
    </row>
    <row r="779" spans="6:9" ht="15" x14ac:dyDescent="0.35">
      <c r="F779" s="49" t="s">
        <v>1068</v>
      </c>
      <c r="G779" s="13" t="s">
        <v>1896</v>
      </c>
      <c r="H779" s="5" t="s">
        <v>739</v>
      </c>
      <c r="I779" s="49" t="str">
        <f t="shared" si="14"/>
        <v>52838 - TÚQUERRES</v>
      </c>
    </row>
    <row r="780" spans="6:9" ht="15" x14ac:dyDescent="0.35">
      <c r="F780" s="49" t="s">
        <v>1068</v>
      </c>
      <c r="G780" s="13" t="s">
        <v>1897</v>
      </c>
      <c r="H780" s="5" t="s">
        <v>740</v>
      </c>
      <c r="I780" s="49" t="str">
        <f t="shared" si="14"/>
        <v>52885 - YACUANQUER</v>
      </c>
    </row>
    <row r="781" spans="6:9" ht="15" x14ac:dyDescent="0.35">
      <c r="F781" s="49" t="s">
        <v>1069</v>
      </c>
      <c r="G781" s="13" t="s">
        <v>1898</v>
      </c>
      <c r="H781" s="5" t="s">
        <v>741</v>
      </c>
      <c r="I781" s="49" t="str">
        <f t="shared" si="14"/>
        <v>54001 - SAN JOSÉ DE CÚCUTA</v>
      </c>
    </row>
    <row r="782" spans="6:9" ht="15" x14ac:dyDescent="0.35">
      <c r="F782" s="49" t="s">
        <v>1069</v>
      </c>
      <c r="G782" s="13" t="s">
        <v>1899</v>
      </c>
      <c r="H782" s="5" t="s">
        <v>742</v>
      </c>
      <c r="I782" s="49" t="str">
        <f t="shared" si="14"/>
        <v>54003 - ÁBREGO</v>
      </c>
    </row>
    <row r="783" spans="6:9" ht="15" x14ac:dyDescent="0.35">
      <c r="F783" s="49" t="s">
        <v>1069</v>
      </c>
      <c r="G783" s="13" t="s">
        <v>1900</v>
      </c>
      <c r="H783" s="5" t="s">
        <v>743</v>
      </c>
      <c r="I783" s="49" t="str">
        <f t="shared" si="14"/>
        <v>54051 - ARBOLEDAS</v>
      </c>
    </row>
    <row r="784" spans="6:9" ht="15" x14ac:dyDescent="0.35">
      <c r="F784" s="49" t="s">
        <v>1069</v>
      </c>
      <c r="G784" s="13" t="s">
        <v>1901</v>
      </c>
      <c r="H784" s="5" t="s">
        <v>744</v>
      </c>
      <c r="I784" s="49" t="str">
        <f t="shared" si="14"/>
        <v>54099 - BOCHALEMA</v>
      </c>
    </row>
    <row r="785" spans="6:9" ht="15" x14ac:dyDescent="0.35">
      <c r="F785" s="49" t="s">
        <v>1069</v>
      </c>
      <c r="G785" s="13" t="s">
        <v>1902</v>
      </c>
      <c r="H785" s="5" t="s">
        <v>745</v>
      </c>
      <c r="I785" s="49" t="str">
        <f t="shared" si="14"/>
        <v>54109 - BUCARASICA</v>
      </c>
    </row>
    <row r="786" spans="6:9" ht="15" x14ac:dyDescent="0.35">
      <c r="F786" s="49" t="s">
        <v>1069</v>
      </c>
      <c r="G786" s="13" t="s">
        <v>1903</v>
      </c>
      <c r="H786" s="5" t="s">
        <v>746</v>
      </c>
      <c r="I786" s="49" t="str">
        <f t="shared" si="14"/>
        <v>54125 - CÁCOTA</v>
      </c>
    </row>
    <row r="787" spans="6:9" ht="15" x14ac:dyDescent="0.35">
      <c r="F787" s="49" t="s">
        <v>1069</v>
      </c>
      <c r="G787" s="13" t="s">
        <v>1904</v>
      </c>
      <c r="H787" s="5" t="s">
        <v>747</v>
      </c>
      <c r="I787" s="49" t="str">
        <f t="shared" si="14"/>
        <v>54128 - CÁCHIRA</v>
      </c>
    </row>
    <row r="788" spans="6:9" ht="15" x14ac:dyDescent="0.35">
      <c r="F788" s="49" t="s">
        <v>1069</v>
      </c>
      <c r="G788" s="13" t="s">
        <v>1905</v>
      </c>
      <c r="H788" s="5" t="s">
        <v>748</v>
      </c>
      <c r="I788" s="49" t="str">
        <f t="shared" si="14"/>
        <v>54172 - CHINÁCOTA</v>
      </c>
    </row>
    <row r="789" spans="6:9" ht="15" x14ac:dyDescent="0.35">
      <c r="F789" s="49" t="s">
        <v>1069</v>
      </c>
      <c r="G789" s="13" t="s">
        <v>1906</v>
      </c>
      <c r="H789" s="5" t="s">
        <v>749</v>
      </c>
      <c r="I789" s="49" t="str">
        <f t="shared" si="14"/>
        <v>54174 - CHITAGÁ</v>
      </c>
    </row>
    <row r="790" spans="6:9" ht="15" x14ac:dyDescent="0.35">
      <c r="F790" s="49" t="s">
        <v>1069</v>
      </c>
      <c r="G790" s="13" t="s">
        <v>1907</v>
      </c>
      <c r="H790" s="5" t="s">
        <v>750</v>
      </c>
      <c r="I790" s="49" t="str">
        <f t="shared" si="14"/>
        <v>54206 - CONVENCIÓN</v>
      </c>
    </row>
    <row r="791" spans="6:9" ht="15" x14ac:dyDescent="0.35">
      <c r="F791" s="49" t="s">
        <v>1069</v>
      </c>
      <c r="G791" s="13" t="s">
        <v>1908</v>
      </c>
      <c r="H791" s="5" t="s">
        <v>751</v>
      </c>
      <c r="I791" s="49" t="str">
        <f t="shared" si="14"/>
        <v>54223 - CUCUTILLA</v>
      </c>
    </row>
    <row r="792" spans="6:9" ht="15" x14ac:dyDescent="0.35">
      <c r="F792" s="49" t="s">
        <v>1069</v>
      </c>
      <c r="G792" s="13" t="s">
        <v>1909</v>
      </c>
      <c r="H792" s="5" t="s">
        <v>752</v>
      </c>
      <c r="I792" s="49" t="str">
        <f t="shared" si="14"/>
        <v>54239 - DURANIA</v>
      </c>
    </row>
    <row r="793" spans="6:9" ht="15" x14ac:dyDescent="0.35">
      <c r="F793" s="49" t="s">
        <v>1069</v>
      </c>
      <c r="G793" s="13" t="s">
        <v>1910</v>
      </c>
      <c r="H793" s="5" t="s">
        <v>753</v>
      </c>
      <c r="I793" s="49" t="str">
        <f t="shared" si="14"/>
        <v>54245 - EL CARMEN</v>
      </c>
    </row>
    <row r="794" spans="6:9" ht="15" x14ac:dyDescent="0.35">
      <c r="F794" s="49" t="s">
        <v>1069</v>
      </c>
      <c r="G794" s="13" t="s">
        <v>1911</v>
      </c>
      <c r="H794" s="5" t="s">
        <v>754</v>
      </c>
      <c r="I794" s="49" t="str">
        <f t="shared" si="14"/>
        <v>54250 - EL TARRA</v>
      </c>
    </row>
    <row r="795" spans="6:9" ht="15" x14ac:dyDescent="0.35">
      <c r="F795" s="49" t="s">
        <v>1069</v>
      </c>
      <c r="G795" s="13" t="s">
        <v>1912</v>
      </c>
      <c r="H795" s="5" t="s">
        <v>755</v>
      </c>
      <c r="I795" s="49" t="str">
        <f t="shared" si="14"/>
        <v>54261 - EL ZULIA</v>
      </c>
    </row>
    <row r="796" spans="6:9" ht="15" x14ac:dyDescent="0.35">
      <c r="F796" s="49" t="s">
        <v>1069</v>
      </c>
      <c r="G796" s="13" t="s">
        <v>1913</v>
      </c>
      <c r="H796" s="5" t="s">
        <v>756</v>
      </c>
      <c r="I796" s="49" t="str">
        <f t="shared" si="14"/>
        <v>54313 - GRAMALOTE</v>
      </c>
    </row>
    <row r="797" spans="6:9" ht="15" x14ac:dyDescent="0.35">
      <c r="F797" s="49" t="s">
        <v>1069</v>
      </c>
      <c r="G797" s="13" t="s">
        <v>1914</v>
      </c>
      <c r="H797" s="5" t="s">
        <v>757</v>
      </c>
      <c r="I797" s="49" t="str">
        <f t="shared" si="14"/>
        <v>54344 - HACARÍ</v>
      </c>
    </row>
    <row r="798" spans="6:9" ht="15" x14ac:dyDescent="0.35">
      <c r="F798" s="49" t="s">
        <v>1069</v>
      </c>
      <c r="G798" s="13" t="s">
        <v>1915</v>
      </c>
      <c r="H798" s="5" t="s">
        <v>758</v>
      </c>
      <c r="I798" s="49" t="str">
        <f t="shared" si="14"/>
        <v>54347 - HERRÁN</v>
      </c>
    </row>
    <row r="799" spans="6:9" ht="15" x14ac:dyDescent="0.35">
      <c r="F799" s="49" t="s">
        <v>1069</v>
      </c>
      <c r="G799" s="13" t="s">
        <v>1916</v>
      </c>
      <c r="H799" s="5" t="s">
        <v>759</v>
      </c>
      <c r="I799" s="49" t="str">
        <f t="shared" si="14"/>
        <v>54377 - LABATECA</v>
      </c>
    </row>
    <row r="800" spans="6:9" ht="15" x14ac:dyDescent="0.35">
      <c r="F800" s="49" t="s">
        <v>1069</v>
      </c>
      <c r="G800" s="13" t="s">
        <v>1917</v>
      </c>
      <c r="H800" s="5" t="s">
        <v>760</v>
      </c>
      <c r="I800" s="49" t="str">
        <f t="shared" si="14"/>
        <v>54385 - LA ESPERANZA</v>
      </c>
    </row>
    <row r="801" spans="6:9" ht="15" x14ac:dyDescent="0.35">
      <c r="F801" s="49" t="s">
        <v>1069</v>
      </c>
      <c r="G801" s="13" t="s">
        <v>1918</v>
      </c>
      <c r="H801" s="5" t="s">
        <v>761</v>
      </c>
      <c r="I801" s="49" t="str">
        <f t="shared" si="14"/>
        <v>54398 - LA PLAYA</v>
      </c>
    </row>
    <row r="802" spans="6:9" ht="15" x14ac:dyDescent="0.35">
      <c r="F802" s="49" t="s">
        <v>1069</v>
      </c>
      <c r="G802" s="13" t="s">
        <v>1919</v>
      </c>
      <c r="H802" s="5" t="s">
        <v>762</v>
      </c>
      <c r="I802" s="49" t="str">
        <f t="shared" si="14"/>
        <v>54405 - LOS PATIOS</v>
      </c>
    </row>
    <row r="803" spans="6:9" ht="15" x14ac:dyDescent="0.35">
      <c r="F803" s="49" t="s">
        <v>1069</v>
      </c>
      <c r="G803" s="13" t="s">
        <v>1920</v>
      </c>
      <c r="H803" s="5" t="s">
        <v>763</v>
      </c>
      <c r="I803" s="49" t="str">
        <f t="shared" si="14"/>
        <v>54418 - LOURDES</v>
      </c>
    </row>
    <row r="804" spans="6:9" ht="15" x14ac:dyDescent="0.35">
      <c r="F804" s="49" t="s">
        <v>1069</v>
      </c>
      <c r="G804" s="13" t="s">
        <v>1921</v>
      </c>
      <c r="H804" s="5" t="s">
        <v>764</v>
      </c>
      <c r="I804" s="49" t="str">
        <f t="shared" si="14"/>
        <v>54480 - MUTISCUA</v>
      </c>
    </row>
    <row r="805" spans="6:9" ht="15" x14ac:dyDescent="0.35">
      <c r="F805" s="49" t="s">
        <v>1069</v>
      </c>
      <c r="G805" s="13" t="s">
        <v>1922</v>
      </c>
      <c r="H805" s="5" t="s">
        <v>765</v>
      </c>
      <c r="I805" s="49" t="str">
        <f t="shared" si="14"/>
        <v>54498 - OCAÑA</v>
      </c>
    </row>
    <row r="806" spans="6:9" ht="15" x14ac:dyDescent="0.35">
      <c r="F806" s="49" t="s">
        <v>1069</v>
      </c>
      <c r="G806" s="13" t="s">
        <v>1923</v>
      </c>
      <c r="H806" s="5" t="s">
        <v>766</v>
      </c>
      <c r="I806" s="49" t="str">
        <f t="shared" si="14"/>
        <v>54518 - PAMPLONA</v>
      </c>
    </row>
    <row r="807" spans="6:9" ht="15" x14ac:dyDescent="0.35">
      <c r="F807" s="49" t="s">
        <v>1069</v>
      </c>
      <c r="G807" s="13" t="s">
        <v>1924</v>
      </c>
      <c r="H807" s="5" t="s">
        <v>767</v>
      </c>
      <c r="I807" s="49" t="str">
        <f t="shared" si="14"/>
        <v>54520 - PAMPLONITA</v>
      </c>
    </row>
    <row r="808" spans="6:9" ht="15" x14ac:dyDescent="0.35">
      <c r="F808" s="49" t="s">
        <v>1069</v>
      </c>
      <c r="G808" s="13" t="s">
        <v>1925</v>
      </c>
      <c r="H808" s="5" t="s">
        <v>768</v>
      </c>
      <c r="I808" s="49" t="str">
        <f t="shared" si="14"/>
        <v>54553 - PUERTO SANTANDER</v>
      </c>
    </row>
    <row r="809" spans="6:9" ht="15" x14ac:dyDescent="0.35">
      <c r="F809" s="49" t="s">
        <v>1069</v>
      </c>
      <c r="G809" s="13" t="s">
        <v>1926</v>
      </c>
      <c r="H809" s="5" t="s">
        <v>769</v>
      </c>
      <c r="I809" s="49" t="str">
        <f t="shared" si="14"/>
        <v>54599 - RAGONVALIA</v>
      </c>
    </row>
    <row r="810" spans="6:9" ht="15" x14ac:dyDescent="0.35">
      <c r="F810" s="49" t="s">
        <v>1069</v>
      </c>
      <c r="G810" s="13" t="s">
        <v>1927</v>
      </c>
      <c r="H810" s="5" t="s">
        <v>770</v>
      </c>
      <c r="I810" s="49" t="str">
        <f t="shared" si="14"/>
        <v>54660 - SALAZAR</v>
      </c>
    </row>
    <row r="811" spans="6:9" ht="15" x14ac:dyDescent="0.35">
      <c r="F811" s="49" t="s">
        <v>1069</v>
      </c>
      <c r="G811" s="13" t="s">
        <v>1928</v>
      </c>
      <c r="H811" s="5" t="s">
        <v>771</v>
      </c>
      <c r="I811" s="49" t="str">
        <f t="shared" si="14"/>
        <v>54670 - SAN CALIXTO</v>
      </c>
    </row>
    <row r="812" spans="6:9" ht="15" x14ac:dyDescent="0.35">
      <c r="F812" s="49" t="s">
        <v>1069</v>
      </c>
      <c r="G812" s="13" t="s">
        <v>1929</v>
      </c>
      <c r="H812" s="5" t="s">
        <v>522</v>
      </c>
      <c r="I812" s="49" t="str">
        <f t="shared" si="14"/>
        <v>54673 - SAN CAYETANO</v>
      </c>
    </row>
    <row r="813" spans="6:9" ht="15" x14ac:dyDescent="0.35">
      <c r="F813" s="49" t="s">
        <v>1069</v>
      </c>
      <c r="G813" s="13" t="s">
        <v>1930</v>
      </c>
      <c r="H813" s="5" t="s">
        <v>772</v>
      </c>
      <c r="I813" s="49" t="str">
        <f t="shared" si="14"/>
        <v>54680 - SANTIAGO</v>
      </c>
    </row>
    <row r="814" spans="6:9" ht="15" x14ac:dyDescent="0.35">
      <c r="F814" s="49" t="s">
        <v>1069</v>
      </c>
      <c r="G814" s="13" t="s">
        <v>1931</v>
      </c>
      <c r="H814" s="5" t="s">
        <v>773</v>
      </c>
      <c r="I814" s="49" t="str">
        <f t="shared" si="14"/>
        <v>54720 - SARDINATA</v>
      </c>
    </row>
    <row r="815" spans="6:9" ht="15" x14ac:dyDescent="0.35">
      <c r="F815" s="49" t="s">
        <v>1069</v>
      </c>
      <c r="G815" s="13" t="s">
        <v>1932</v>
      </c>
      <c r="H815" s="5" t="s">
        <v>774</v>
      </c>
      <c r="I815" s="49" t="str">
        <f t="shared" si="14"/>
        <v>54743 - SILOS</v>
      </c>
    </row>
    <row r="816" spans="6:9" ht="15" x14ac:dyDescent="0.35">
      <c r="F816" s="49" t="s">
        <v>1069</v>
      </c>
      <c r="G816" s="13" t="s">
        <v>1933</v>
      </c>
      <c r="H816" s="5" t="s">
        <v>775</v>
      </c>
      <c r="I816" s="49" t="str">
        <f t="shared" si="14"/>
        <v>54800 - TEORAMA</v>
      </c>
    </row>
    <row r="817" spans="6:9" ht="15" x14ac:dyDescent="0.35">
      <c r="F817" s="49" t="s">
        <v>1069</v>
      </c>
      <c r="G817" s="13" t="s">
        <v>1934</v>
      </c>
      <c r="H817" s="5" t="s">
        <v>776</v>
      </c>
      <c r="I817" s="49" t="str">
        <f t="shared" si="14"/>
        <v>54810 - TIBÚ</v>
      </c>
    </row>
    <row r="818" spans="6:9" ht="15" x14ac:dyDescent="0.35">
      <c r="F818" s="49" t="s">
        <v>1069</v>
      </c>
      <c r="G818" s="13" t="s">
        <v>1935</v>
      </c>
      <c r="H818" s="5" t="s">
        <v>114</v>
      </c>
      <c r="I818" s="49" t="str">
        <f t="shared" si="14"/>
        <v>54820 - TOLEDO</v>
      </c>
    </row>
    <row r="819" spans="6:9" ht="15" x14ac:dyDescent="0.35">
      <c r="F819" s="49" t="s">
        <v>1069</v>
      </c>
      <c r="G819" s="13" t="s">
        <v>1936</v>
      </c>
      <c r="H819" s="5" t="s">
        <v>777</v>
      </c>
      <c r="I819" s="49" t="str">
        <f t="shared" si="14"/>
        <v>54871 - VILLA CARO</v>
      </c>
    </row>
    <row r="820" spans="6:9" ht="15" x14ac:dyDescent="0.35">
      <c r="F820" s="49" t="s">
        <v>1069</v>
      </c>
      <c r="G820" s="13" t="s">
        <v>1937</v>
      </c>
      <c r="H820" s="5" t="s">
        <v>778</v>
      </c>
      <c r="I820" s="49" t="str">
        <f t="shared" si="14"/>
        <v>54874 - VILLA DEL ROSARIO</v>
      </c>
    </row>
    <row r="821" spans="6:9" ht="15" x14ac:dyDescent="0.35">
      <c r="F821" s="49" t="s">
        <v>1071</v>
      </c>
      <c r="G821" s="13" t="s">
        <v>1938</v>
      </c>
      <c r="H821" s="5" t="s">
        <v>18</v>
      </c>
      <c r="I821" s="49" t="str">
        <f t="shared" si="14"/>
        <v>63001 - ARMENIA</v>
      </c>
    </row>
    <row r="822" spans="6:9" ht="15" x14ac:dyDescent="0.35">
      <c r="F822" s="49" t="s">
        <v>1071</v>
      </c>
      <c r="G822" s="13" t="s">
        <v>1939</v>
      </c>
      <c r="H822" s="5" t="s">
        <v>206</v>
      </c>
      <c r="I822" s="49" t="str">
        <f t="shared" si="14"/>
        <v>63111 - BUENAVISTA</v>
      </c>
    </row>
    <row r="823" spans="6:9" ht="15" x14ac:dyDescent="0.35">
      <c r="F823" s="49" t="s">
        <v>1071</v>
      </c>
      <c r="G823" s="13" t="s">
        <v>1940</v>
      </c>
      <c r="H823" s="5" t="s">
        <v>779</v>
      </c>
      <c r="I823" s="49" t="str">
        <f t="shared" si="14"/>
        <v>63130 - CALARCÁ</v>
      </c>
    </row>
    <row r="824" spans="6:9" ht="15" x14ac:dyDescent="0.35">
      <c r="F824" s="49" t="s">
        <v>1071</v>
      </c>
      <c r="G824" s="13" t="s">
        <v>1941</v>
      </c>
      <c r="H824" s="5" t="s">
        <v>780</v>
      </c>
      <c r="I824" s="49" t="str">
        <f t="shared" si="14"/>
        <v>63190 - CIRCASIA</v>
      </c>
    </row>
    <row r="825" spans="6:9" ht="15" x14ac:dyDescent="0.35">
      <c r="F825" s="49" t="s">
        <v>1071</v>
      </c>
      <c r="G825" s="13" t="s">
        <v>1942</v>
      </c>
      <c r="H825" s="5" t="s">
        <v>161</v>
      </c>
      <c r="I825" s="49" t="str">
        <f t="shared" si="14"/>
        <v>63212 - CÓRDOBA</v>
      </c>
    </row>
    <row r="826" spans="6:9" ht="15" x14ac:dyDescent="0.35">
      <c r="F826" s="49" t="s">
        <v>1071</v>
      </c>
      <c r="G826" s="13" t="s">
        <v>1943</v>
      </c>
      <c r="H826" s="5" t="s">
        <v>781</v>
      </c>
      <c r="I826" s="49" t="str">
        <f t="shared" si="14"/>
        <v>63272 - FILANDIA</v>
      </c>
    </row>
    <row r="827" spans="6:9" ht="15" x14ac:dyDescent="0.35">
      <c r="F827" s="49" t="s">
        <v>1071</v>
      </c>
      <c r="G827" s="13" t="s">
        <v>1944</v>
      </c>
      <c r="H827" s="5" t="s">
        <v>782</v>
      </c>
      <c r="I827" s="49" t="str">
        <f t="shared" si="14"/>
        <v>63302 - GÉNOVA</v>
      </c>
    </row>
    <row r="828" spans="6:9" ht="15" x14ac:dyDescent="0.35">
      <c r="F828" s="49" t="s">
        <v>1071</v>
      </c>
      <c r="G828" s="13" t="s">
        <v>1945</v>
      </c>
      <c r="H828" s="5" t="s">
        <v>783</v>
      </c>
      <c r="I828" s="49" t="str">
        <f t="shared" si="14"/>
        <v>63401 - LA TEBAIDA</v>
      </c>
    </row>
    <row r="829" spans="6:9" ht="15" x14ac:dyDescent="0.35">
      <c r="F829" s="49" t="s">
        <v>1071</v>
      </c>
      <c r="G829" s="13" t="s">
        <v>1946</v>
      </c>
      <c r="H829" s="5" t="s">
        <v>784</v>
      </c>
      <c r="I829" s="49" t="str">
        <f t="shared" si="14"/>
        <v>63470 - MONTENEGRO</v>
      </c>
    </row>
    <row r="830" spans="6:9" ht="15" x14ac:dyDescent="0.35">
      <c r="F830" s="49" t="s">
        <v>1071</v>
      </c>
      <c r="G830" s="13" t="s">
        <v>1947</v>
      </c>
      <c r="H830" s="5" t="s">
        <v>785</v>
      </c>
      <c r="I830" s="49" t="str">
        <f t="shared" si="14"/>
        <v>63548 - PIJAO</v>
      </c>
    </row>
    <row r="831" spans="6:9" ht="15" x14ac:dyDescent="0.35">
      <c r="F831" s="49" t="s">
        <v>1071</v>
      </c>
      <c r="G831" s="13" t="s">
        <v>1948</v>
      </c>
      <c r="H831" s="5" t="s">
        <v>786</v>
      </c>
      <c r="I831" s="49" t="str">
        <f t="shared" si="14"/>
        <v>63594 - QUIMBAYA</v>
      </c>
    </row>
    <row r="832" spans="6:9" ht="15" x14ac:dyDescent="0.35">
      <c r="F832" s="49" t="s">
        <v>1071</v>
      </c>
      <c r="G832" s="13" t="s">
        <v>1949</v>
      </c>
      <c r="H832" s="5" t="s">
        <v>787</v>
      </c>
      <c r="I832" s="49" t="str">
        <f t="shared" si="14"/>
        <v>63690 - SALENTO</v>
      </c>
    </row>
    <row r="833" spans="6:9" ht="15" x14ac:dyDescent="0.35">
      <c r="F833" s="49" t="s">
        <v>1073</v>
      </c>
      <c r="G833" s="13" t="s">
        <v>1950</v>
      </c>
      <c r="H833" s="5" t="s">
        <v>788</v>
      </c>
      <c r="I833" s="49" t="str">
        <f t="shared" si="14"/>
        <v>66001 - PEREIRA</v>
      </c>
    </row>
    <row r="834" spans="6:9" ht="15" x14ac:dyDescent="0.35">
      <c r="F834" s="49" t="s">
        <v>1073</v>
      </c>
      <c r="G834" s="13" t="s">
        <v>1951</v>
      </c>
      <c r="H834" s="5" t="s">
        <v>789</v>
      </c>
      <c r="I834" s="49" t="str">
        <f t="shared" ref="I834:I897" si="15">+G834&amp;" - "&amp;H834</f>
        <v>66045 - APÍA</v>
      </c>
    </row>
    <row r="835" spans="6:9" ht="15" x14ac:dyDescent="0.35">
      <c r="F835" s="49" t="s">
        <v>1073</v>
      </c>
      <c r="G835" s="13" t="s">
        <v>1952</v>
      </c>
      <c r="H835" s="5" t="s">
        <v>361</v>
      </c>
      <c r="I835" s="49" t="str">
        <f t="shared" si="15"/>
        <v>66075 - BALBOA</v>
      </c>
    </row>
    <row r="836" spans="6:9" ht="15" x14ac:dyDescent="0.35">
      <c r="F836" s="49" t="s">
        <v>1073</v>
      </c>
      <c r="G836" s="13" t="s">
        <v>1953</v>
      </c>
      <c r="H836" s="5" t="s">
        <v>790</v>
      </c>
      <c r="I836" s="49" t="str">
        <f t="shared" si="15"/>
        <v>66088 - BELÉN DE UMBRÍA</v>
      </c>
    </row>
    <row r="837" spans="6:9" ht="15" x14ac:dyDescent="0.35">
      <c r="F837" s="49" t="s">
        <v>1073</v>
      </c>
      <c r="G837" s="13" t="s">
        <v>1954</v>
      </c>
      <c r="H837" s="5" t="s">
        <v>791</v>
      </c>
      <c r="I837" s="49" t="str">
        <f t="shared" si="15"/>
        <v>66170 - DOSQUEBRADAS</v>
      </c>
    </row>
    <row r="838" spans="6:9" ht="15" x14ac:dyDescent="0.35">
      <c r="F838" s="49" t="s">
        <v>1073</v>
      </c>
      <c r="G838" s="13" t="s">
        <v>1955</v>
      </c>
      <c r="H838" s="5" t="s">
        <v>792</v>
      </c>
      <c r="I838" s="49" t="str">
        <f t="shared" si="15"/>
        <v>66318 - GUÁTICA</v>
      </c>
    </row>
    <row r="839" spans="6:9" ht="15" x14ac:dyDescent="0.35">
      <c r="F839" s="49" t="s">
        <v>1073</v>
      </c>
      <c r="G839" s="13" t="s">
        <v>1956</v>
      </c>
      <c r="H839" s="5" t="s">
        <v>793</v>
      </c>
      <c r="I839" s="49" t="str">
        <f t="shared" si="15"/>
        <v>66383 - LA CELIA</v>
      </c>
    </row>
    <row r="840" spans="6:9" ht="15" x14ac:dyDescent="0.35">
      <c r="F840" s="49" t="s">
        <v>1073</v>
      </c>
      <c r="G840" s="13" t="s">
        <v>1957</v>
      </c>
      <c r="H840" s="5" t="s">
        <v>794</v>
      </c>
      <c r="I840" s="49" t="str">
        <f t="shared" si="15"/>
        <v>66400 - LA VIRGINIA</v>
      </c>
    </row>
    <row r="841" spans="6:9" ht="15" x14ac:dyDescent="0.35">
      <c r="F841" s="49" t="s">
        <v>1073</v>
      </c>
      <c r="G841" s="13" t="s">
        <v>1958</v>
      </c>
      <c r="H841" s="5" t="s">
        <v>795</v>
      </c>
      <c r="I841" s="49" t="str">
        <f t="shared" si="15"/>
        <v>66440 - MARSELLA</v>
      </c>
    </row>
    <row r="842" spans="6:9" ht="15" x14ac:dyDescent="0.35">
      <c r="F842" s="49" t="s">
        <v>1073</v>
      </c>
      <c r="G842" s="13" t="s">
        <v>1959</v>
      </c>
      <c r="H842" s="5" t="s">
        <v>796</v>
      </c>
      <c r="I842" s="49" t="str">
        <f t="shared" si="15"/>
        <v>66456 - MISTRATÓ</v>
      </c>
    </row>
    <row r="843" spans="6:9" ht="15" x14ac:dyDescent="0.35">
      <c r="F843" s="49" t="s">
        <v>1073</v>
      </c>
      <c r="G843" s="13" t="s">
        <v>1960</v>
      </c>
      <c r="H843" s="5" t="s">
        <v>797</v>
      </c>
      <c r="I843" s="49" t="str">
        <f t="shared" si="15"/>
        <v>66572 - PUEBLO RICO</v>
      </c>
    </row>
    <row r="844" spans="6:9" ht="15" x14ac:dyDescent="0.35">
      <c r="F844" s="49" t="s">
        <v>1073</v>
      </c>
      <c r="G844" s="13" t="s">
        <v>1961</v>
      </c>
      <c r="H844" s="5" t="s">
        <v>798</v>
      </c>
      <c r="I844" s="49" t="str">
        <f t="shared" si="15"/>
        <v>66594 - QUINCHÍA</v>
      </c>
    </row>
    <row r="845" spans="6:9" ht="15" x14ac:dyDescent="0.35">
      <c r="F845" s="49" t="s">
        <v>1073</v>
      </c>
      <c r="G845" s="13" t="s">
        <v>1962</v>
      </c>
      <c r="H845" s="5" t="s">
        <v>799</v>
      </c>
      <c r="I845" s="49" t="str">
        <f t="shared" si="15"/>
        <v>66682 - SANTA ROSA DE CABAL</v>
      </c>
    </row>
    <row r="846" spans="6:9" ht="15" x14ac:dyDescent="0.35">
      <c r="F846" s="49" t="s">
        <v>1073</v>
      </c>
      <c r="G846" s="13" t="s">
        <v>1963</v>
      </c>
      <c r="H846" s="5" t="s">
        <v>800</v>
      </c>
      <c r="I846" s="49" t="str">
        <f t="shared" si="15"/>
        <v>66687 - SANTUARIO</v>
      </c>
    </row>
    <row r="847" spans="6:9" ht="15" x14ac:dyDescent="0.35">
      <c r="F847" s="49" t="s">
        <v>1074</v>
      </c>
      <c r="G847" s="13" t="s">
        <v>1964</v>
      </c>
      <c r="H847" s="5" t="s">
        <v>801</v>
      </c>
      <c r="I847" s="49" t="str">
        <f t="shared" si="15"/>
        <v>68001 - BUCARAMANGA</v>
      </c>
    </row>
    <row r="848" spans="6:9" ht="15" x14ac:dyDescent="0.35">
      <c r="F848" s="49" t="s">
        <v>1074</v>
      </c>
      <c r="G848" s="13" t="s">
        <v>1965</v>
      </c>
      <c r="H848" s="5" t="s">
        <v>802</v>
      </c>
      <c r="I848" s="49" t="str">
        <f t="shared" si="15"/>
        <v>68013 - AGUADA</v>
      </c>
    </row>
    <row r="849" spans="6:9" ht="15" x14ac:dyDescent="0.35">
      <c r="F849" s="49" t="s">
        <v>1074</v>
      </c>
      <c r="G849" s="13" t="s">
        <v>1966</v>
      </c>
      <c r="H849" s="5" t="s">
        <v>345</v>
      </c>
      <c r="I849" s="49" t="str">
        <f t="shared" si="15"/>
        <v>68020 - ALBANIA</v>
      </c>
    </row>
    <row r="850" spans="6:9" ht="15" x14ac:dyDescent="0.35">
      <c r="F850" s="49" t="s">
        <v>1074</v>
      </c>
      <c r="G850" s="13" t="s">
        <v>1967</v>
      </c>
      <c r="H850" s="5" t="s">
        <v>803</v>
      </c>
      <c r="I850" s="49" t="str">
        <f t="shared" si="15"/>
        <v>68051 - ARATOCA</v>
      </c>
    </row>
    <row r="851" spans="6:9" ht="15" x14ac:dyDescent="0.35">
      <c r="F851" s="49" t="s">
        <v>1074</v>
      </c>
      <c r="G851" s="13" t="s">
        <v>1968</v>
      </c>
      <c r="H851" s="5" t="s">
        <v>19</v>
      </c>
      <c r="I851" s="49" t="str">
        <f t="shared" si="15"/>
        <v>68077 - BARBOSA</v>
      </c>
    </row>
    <row r="852" spans="6:9" ht="15" x14ac:dyDescent="0.35">
      <c r="F852" s="49" t="s">
        <v>1074</v>
      </c>
      <c r="G852" s="13" t="s">
        <v>1969</v>
      </c>
      <c r="H852" s="5" t="s">
        <v>804</v>
      </c>
      <c r="I852" s="49" t="str">
        <f t="shared" si="15"/>
        <v>68079 - BARICHARA</v>
      </c>
    </row>
    <row r="853" spans="6:9" ht="15" x14ac:dyDescent="0.35">
      <c r="F853" s="49" t="s">
        <v>1074</v>
      </c>
      <c r="G853" s="13" t="s">
        <v>1970</v>
      </c>
      <c r="H853" s="5" t="s">
        <v>805</v>
      </c>
      <c r="I853" s="49" t="str">
        <f t="shared" si="15"/>
        <v>68081 - BARRANCABERMEJA</v>
      </c>
    </row>
    <row r="854" spans="6:9" ht="15" x14ac:dyDescent="0.35">
      <c r="F854" s="49" t="s">
        <v>1074</v>
      </c>
      <c r="G854" s="13" t="s">
        <v>1971</v>
      </c>
      <c r="H854" s="5" t="s">
        <v>23</v>
      </c>
      <c r="I854" s="49" t="str">
        <f t="shared" si="15"/>
        <v>68092 - BETULIA</v>
      </c>
    </row>
    <row r="855" spans="6:9" ht="15" x14ac:dyDescent="0.35">
      <c r="F855" s="49" t="s">
        <v>1074</v>
      </c>
      <c r="G855" s="13" t="s">
        <v>1972</v>
      </c>
      <c r="H855" s="5" t="s">
        <v>362</v>
      </c>
      <c r="I855" s="49" t="str">
        <f t="shared" si="15"/>
        <v>68101 - BOLÍVAR</v>
      </c>
    </row>
    <row r="856" spans="6:9" ht="15" x14ac:dyDescent="0.35">
      <c r="F856" s="49" t="s">
        <v>1074</v>
      </c>
      <c r="G856" s="13" t="s">
        <v>1973</v>
      </c>
      <c r="H856" s="5" t="s">
        <v>457</v>
      </c>
      <c r="I856" s="49" t="str">
        <f t="shared" si="15"/>
        <v>68121 - CABRERA</v>
      </c>
    </row>
    <row r="857" spans="6:9" ht="15" x14ac:dyDescent="0.35">
      <c r="F857" s="49" t="s">
        <v>1074</v>
      </c>
      <c r="G857" s="13" t="s">
        <v>1974</v>
      </c>
      <c r="H857" s="5" t="s">
        <v>806</v>
      </c>
      <c r="I857" s="49" t="str">
        <f t="shared" si="15"/>
        <v>68132 - CALIFORNIA</v>
      </c>
    </row>
    <row r="858" spans="6:9" ht="15" x14ac:dyDescent="0.35">
      <c r="F858" s="49" t="s">
        <v>1074</v>
      </c>
      <c r="G858" s="13" t="s">
        <v>1975</v>
      </c>
      <c r="H858" s="5" t="s">
        <v>807</v>
      </c>
      <c r="I858" s="49" t="str">
        <f t="shared" si="15"/>
        <v>68147 - CAPITANEJO</v>
      </c>
    </row>
    <row r="859" spans="6:9" ht="15" x14ac:dyDescent="0.35">
      <c r="F859" s="49" t="s">
        <v>1074</v>
      </c>
      <c r="G859" s="13" t="s">
        <v>1976</v>
      </c>
      <c r="H859" s="5" t="s">
        <v>808</v>
      </c>
      <c r="I859" s="49" t="str">
        <f t="shared" si="15"/>
        <v>68152 - CARCASÍ</v>
      </c>
    </row>
    <row r="860" spans="6:9" ht="15" x14ac:dyDescent="0.35">
      <c r="F860" s="49" t="s">
        <v>1074</v>
      </c>
      <c r="G860" s="13" t="s">
        <v>1977</v>
      </c>
      <c r="H860" s="5" t="s">
        <v>809</v>
      </c>
      <c r="I860" s="49" t="str">
        <f t="shared" si="15"/>
        <v>68160 - CEPITÁ</v>
      </c>
    </row>
    <row r="861" spans="6:9" ht="15" x14ac:dyDescent="0.35">
      <c r="F861" s="49" t="s">
        <v>1074</v>
      </c>
      <c r="G861" s="13" t="s">
        <v>1978</v>
      </c>
      <c r="H861" s="5" t="s">
        <v>810</v>
      </c>
      <c r="I861" s="49" t="str">
        <f t="shared" si="15"/>
        <v>68162 - CERRITO</v>
      </c>
    </row>
    <row r="862" spans="6:9" ht="15" x14ac:dyDescent="0.35">
      <c r="F862" s="49" t="s">
        <v>1074</v>
      </c>
      <c r="G862" s="13" t="s">
        <v>1979</v>
      </c>
      <c r="H862" s="5" t="s">
        <v>811</v>
      </c>
      <c r="I862" s="49" t="str">
        <f t="shared" si="15"/>
        <v>68167 - CHARALÁ</v>
      </c>
    </row>
    <row r="863" spans="6:9" ht="15" x14ac:dyDescent="0.35">
      <c r="F863" s="49" t="s">
        <v>1074</v>
      </c>
      <c r="G863" s="13" t="s">
        <v>1980</v>
      </c>
      <c r="H863" s="5" t="s">
        <v>812</v>
      </c>
      <c r="I863" s="49" t="str">
        <f t="shared" si="15"/>
        <v>68169 - CHARTA</v>
      </c>
    </row>
    <row r="864" spans="6:9" ht="15" x14ac:dyDescent="0.35">
      <c r="F864" s="49" t="s">
        <v>1074</v>
      </c>
      <c r="G864" s="13" t="s">
        <v>1981</v>
      </c>
      <c r="H864" s="5" t="s">
        <v>813</v>
      </c>
      <c r="I864" s="49" t="str">
        <f t="shared" si="15"/>
        <v>68176 - CHIMA</v>
      </c>
    </row>
    <row r="865" spans="6:9" ht="15" x14ac:dyDescent="0.35">
      <c r="F865" s="49" t="s">
        <v>1074</v>
      </c>
      <c r="G865" s="13" t="s">
        <v>1982</v>
      </c>
      <c r="H865" s="5" t="s">
        <v>814</v>
      </c>
      <c r="I865" s="49" t="str">
        <f t="shared" si="15"/>
        <v>68179 - CHIPATÁ</v>
      </c>
    </row>
    <row r="866" spans="6:9" ht="15" x14ac:dyDescent="0.35">
      <c r="F866" s="49" t="s">
        <v>1074</v>
      </c>
      <c r="G866" s="13" t="s">
        <v>1983</v>
      </c>
      <c r="H866" s="5" t="s">
        <v>815</v>
      </c>
      <c r="I866" s="49" t="str">
        <f t="shared" si="15"/>
        <v>68190 - CIMITARRA</v>
      </c>
    </row>
    <row r="867" spans="6:9" ht="15" x14ac:dyDescent="0.35">
      <c r="F867" s="49" t="s">
        <v>1074</v>
      </c>
      <c r="G867" s="13" t="s">
        <v>1984</v>
      </c>
      <c r="H867" s="5" t="s">
        <v>41</v>
      </c>
      <c r="I867" s="49" t="str">
        <f t="shared" si="15"/>
        <v>68207 - CONCEPCIÓN</v>
      </c>
    </row>
    <row r="868" spans="6:9" ht="15" x14ac:dyDescent="0.35">
      <c r="F868" s="49" t="s">
        <v>1074</v>
      </c>
      <c r="G868" s="13" t="s">
        <v>1985</v>
      </c>
      <c r="H868" s="5" t="s">
        <v>816</v>
      </c>
      <c r="I868" s="49" t="str">
        <f t="shared" si="15"/>
        <v>68209 - CONFINES</v>
      </c>
    </row>
    <row r="869" spans="6:9" ht="15" x14ac:dyDescent="0.35">
      <c r="F869" s="49" t="s">
        <v>1074</v>
      </c>
      <c r="G869" s="13" t="s">
        <v>1986</v>
      </c>
      <c r="H869" s="5" t="s">
        <v>817</v>
      </c>
      <c r="I869" s="49" t="str">
        <f t="shared" si="15"/>
        <v>68211 - CONTRATACIÓN</v>
      </c>
    </row>
    <row r="870" spans="6:9" ht="15" x14ac:dyDescent="0.35">
      <c r="F870" s="49" t="s">
        <v>1074</v>
      </c>
      <c r="G870" s="13" t="s">
        <v>1987</v>
      </c>
      <c r="H870" s="5" t="s">
        <v>818</v>
      </c>
      <c r="I870" s="49" t="str">
        <f t="shared" si="15"/>
        <v>68217 - COROMORO</v>
      </c>
    </row>
    <row r="871" spans="6:9" ht="15" x14ac:dyDescent="0.35">
      <c r="F871" s="49" t="s">
        <v>1074</v>
      </c>
      <c r="G871" s="13" t="s">
        <v>1988</v>
      </c>
      <c r="H871" s="5" t="s">
        <v>819</v>
      </c>
      <c r="I871" s="49" t="str">
        <f t="shared" si="15"/>
        <v>68229 - CURITÍ</v>
      </c>
    </row>
    <row r="872" spans="6:9" ht="15" x14ac:dyDescent="0.35">
      <c r="F872" s="49" t="s">
        <v>1074</v>
      </c>
      <c r="G872" s="13" t="s">
        <v>1989</v>
      </c>
      <c r="H872" s="5" t="s">
        <v>820</v>
      </c>
      <c r="I872" s="49" t="str">
        <f t="shared" si="15"/>
        <v>68235 - EL CARMEN DE CHUCURI</v>
      </c>
    </row>
    <row r="873" spans="6:9" ht="15" x14ac:dyDescent="0.35">
      <c r="F873" s="49" t="s">
        <v>1074</v>
      </c>
      <c r="G873" s="13" t="s">
        <v>1990</v>
      </c>
      <c r="H873" s="5" t="s">
        <v>821</v>
      </c>
      <c r="I873" s="49" t="str">
        <f t="shared" si="15"/>
        <v>68245 - EL GUACAMAYO</v>
      </c>
    </row>
    <row r="874" spans="6:9" ht="15" x14ac:dyDescent="0.35">
      <c r="F874" s="49" t="s">
        <v>1074</v>
      </c>
      <c r="G874" s="13" t="s">
        <v>1991</v>
      </c>
      <c r="H874" s="5" t="s">
        <v>165</v>
      </c>
      <c r="I874" s="49" t="str">
        <f t="shared" si="15"/>
        <v>68250 - EL PEÑÓN</v>
      </c>
    </row>
    <row r="875" spans="6:9" ht="15" x14ac:dyDescent="0.35">
      <c r="F875" s="49" t="s">
        <v>1074</v>
      </c>
      <c r="G875" s="13" t="s">
        <v>1992</v>
      </c>
      <c r="H875" s="5" t="s">
        <v>822</v>
      </c>
      <c r="I875" s="49" t="str">
        <f t="shared" si="15"/>
        <v>68255 - EL PLAYÓN</v>
      </c>
    </row>
    <row r="876" spans="6:9" ht="15" x14ac:dyDescent="0.35">
      <c r="F876" s="49" t="s">
        <v>1074</v>
      </c>
      <c r="G876" s="13" t="s">
        <v>1993</v>
      </c>
      <c r="H876" s="5" t="s">
        <v>823</v>
      </c>
      <c r="I876" s="49" t="str">
        <f t="shared" si="15"/>
        <v>68264 - ENCINO</v>
      </c>
    </row>
    <row r="877" spans="6:9" ht="15" x14ac:dyDescent="0.35">
      <c r="F877" s="49" t="s">
        <v>1074</v>
      </c>
      <c r="G877" s="13" t="s">
        <v>1994</v>
      </c>
      <c r="H877" s="5" t="s">
        <v>824</v>
      </c>
      <c r="I877" s="49" t="str">
        <f t="shared" si="15"/>
        <v>68266 - ENCISO</v>
      </c>
    </row>
    <row r="878" spans="6:9" ht="15" x14ac:dyDescent="0.35">
      <c r="F878" s="49" t="s">
        <v>1074</v>
      </c>
      <c r="G878" s="13" t="s">
        <v>1995</v>
      </c>
      <c r="H878" s="5" t="s">
        <v>825</v>
      </c>
      <c r="I878" s="49" t="str">
        <f t="shared" si="15"/>
        <v>68271 - FLORIÁN</v>
      </c>
    </row>
    <row r="879" spans="6:9" ht="15" x14ac:dyDescent="0.35">
      <c r="F879" s="49" t="s">
        <v>1074</v>
      </c>
      <c r="G879" s="13" t="s">
        <v>1996</v>
      </c>
      <c r="H879" s="5" t="s">
        <v>826</v>
      </c>
      <c r="I879" s="49" t="str">
        <f t="shared" si="15"/>
        <v>68276 - FLORIDABLANCA</v>
      </c>
    </row>
    <row r="880" spans="6:9" ht="15" x14ac:dyDescent="0.35">
      <c r="F880" s="49" t="s">
        <v>1074</v>
      </c>
      <c r="G880" s="13" t="s">
        <v>1997</v>
      </c>
      <c r="H880" s="5" t="s">
        <v>827</v>
      </c>
      <c r="I880" s="49" t="str">
        <f t="shared" si="15"/>
        <v>68296 - GALÁN</v>
      </c>
    </row>
    <row r="881" spans="6:9" ht="15" x14ac:dyDescent="0.35">
      <c r="F881" s="49" t="s">
        <v>1074</v>
      </c>
      <c r="G881" s="13" t="s">
        <v>1998</v>
      </c>
      <c r="H881" s="5" t="s">
        <v>828</v>
      </c>
      <c r="I881" s="49" t="str">
        <f t="shared" si="15"/>
        <v>68298 - GÁMBITA</v>
      </c>
    </row>
    <row r="882" spans="6:9" ht="15" x14ac:dyDescent="0.35">
      <c r="F882" s="49" t="s">
        <v>1074</v>
      </c>
      <c r="G882" s="13" t="s">
        <v>1999</v>
      </c>
      <c r="H882" s="5" t="s">
        <v>829</v>
      </c>
      <c r="I882" s="49" t="str">
        <f t="shared" si="15"/>
        <v>68307 - GIRÓN</v>
      </c>
    </row>
    <row r="883" spans="6:9" ht="15" x14ac:dyDescent="0.35">
      <c r="F883" s="49" t="s">
        <v>1074</v>
      </c>
      <c r="G883" s="13" t="s">
        <v>2000</v>
      </c>
      <c r="H883" s="5" t="s">
        <v>830</v>
      </c>
      <c r="I883" s="49" t="str">
        <f t="shared" si="15"/>
        <v>68318 - GUACA</v>
      </c>
    </row>
    <row r="884" spans="6:9" ht="15" x14ac:dyDescent="0.35">
      <c r="F884" s="49" t="s">
        <v>1074</v>
      </c>
      <c r="G884" s="13" t="s">
        <v>2001</v>
      </c>
      <c r="H884" s="5" t="s">
        <v>56</v>
      </c>
      <c r="I884" s="49" t="str">
        <f t="shared" si="15"/>
        <v>68320 - GUADALUPE</v>
      </c>
    </row>
    <row r="885" spans="6:9" ht="15" x14ac:dyDescent="0.35">
      <c r="F885" s="49" t="s">
        <v>1074</v>
      </c>
      <c r="G885" s="13" t="s">
        <v>2002</v>
      </c>
      <c r="H885" s="5" t="s">
        <v>831</v>
      </c>
      <c r="I885" s="49" t="str">
        <f t="shared" si="15"/>
        <v>68322 - GUAPOTÁ</v>
      </c>
    </row>
    <row r="886" spans="6:9" ht="15" x14ac:dyDescent="0.35">
      <c r="F886" s="49" t="s">
        <v>1074</v>
      </c>
      <c r="G886" s="13" t="s">
        <v>2003</v>
      </c>
      <c r="H886" s="5" t="s">
        <v>832</v>
      </c>
      <c r="I886" s="49" t="str">
        <f t="shared" si="15"/>
        <v>68324 - GUAVATÁ</v>
      </c>
    </row>
    <row r="887" spans="6:9" ht="15" x14ac:dyDescent="0.35">
      <c r="F887" s="49" t="s">
        <v>1074</v>
      </c>
      <c r="G887" s="13" t="s">
        <v>2004</v>
      </c>
      <c r="H887" s="5" t="s">
        <v>833</v>
      </c>
      <c r="I887" s="49" t="str">
        <f t="shared" si="15"/>
        <v>68327 - GÜEPSA</v>
      </c>
    </row>
    <row r="888" spans="6:9" ht="15" x14ac:dyDescent="0.35">
      <c r="F888" s="49" t="s">
        <v>1074</v>
      </c>
      <c r="G888" s="13" t="s">
        <v>2005</v>
      </c>
      <c r="H888" s="5" t="s">
        <v>834</v>
      </c>
      <c r="I888" s="49" t="str">
        <f t="shared" si="15"/>
        <v>68344 - HATO</v>
      </c>
    </row>
    <row r="889" spans="6:9" ht="15" x14ac:dyDescent="0.35">
      <c r="F889" s="49" t="s">
        <v>1074</v>
      </c>
      <c r="G889" s="13" t="s">
        <v>2006</v>
      </c>
      <c r="H889" s="5" t="s">
        <v>835</v>
      </c>
      <c r="I889" s="49" t="str">
        <f t="shared" si="15"/>
        <v>68368 - JESÚS MARÍA</v>
      </c>
    </row>
    <row r="890" spans="6:9" ht="15" x14ac:dyDescent="0.35">
      <c r="F890" s="49" t="s">
        <v>1074</v>
      </c>
      <c r="G890" s="13" t="s">
        <v>2007</v>
      </c>
      <c r="H890" s="5" t="s">
        <v>836</v>
      </c>
      <c r="I890" s="49" t="str">
        <f t="shared" si="15"/>
        <v>68370 - JORDÁN</v>
      </c>
    </row>
    <row r="891" spans="6:9" ht="15" x14ac:dyDescent="0.35">
      <c r="F891" s="49" t="s">
        <v>1074</v>
      </c>
      <c r="G891" s="13" t="s">
        <v>2008</v>
      </c>
      <c r="H891" s="5" t="s">
        <v>837</v>
      </c>
      <c r="I891" s="49" t="str">
        <f t="shared" si="15"/>
        <v>68377 - LA BELLEZA</v>
      </c>
    </row>
    <row r="892" spans="6:9" ht="15" x14ac:dyDescent="0.35">
      <c r="F892" s="49" t="s">
        <v>1074</v>
      </c>
      <c r="G892" s="13" t="s">
        <v>2009</v>
      </c>
      <c r="H892" s="5" t="s">
        <v>838</v>
      </c>
      <c r="I892" s="49" t="str">
        <f t="shared" si="15"/>
        <v>68385 - LANDÁZURI</v>
      </c>
    </row>
    <row r="893" spans="6:9" ht="15" x14ac:dyDescent="0.35">
      <c r="F893" s="49" t="s">
        <v>1074</v>
      </c>
      <c r="G893" s="13" t="s">
        <v>2010</v>
      </c>
      <c r="H893" s="5" t="s">
        <v>416</v>
      </c>
      <c r="I893" s="49" t="str">
        <f t="shared" si="15"/>
        <v>68397 - LA PAZ</v>
      </c>
    </row>
    <row r="894" spans="6:9" ht="15" x14ac:dyDescent="0.35">
      <c r="F894" s="49" t="s">
        <v>1074</v>
      </c>
      <c r="G894" s="13" t="s">
        <v>2011</v>
      </c>
      <c r="H894" s="5" t="s">
        <v>839</v>
      </c>
      <c r="I894" s="49" t="str">
        <f t="shared" si="15"/>
        <v>68406 - LEBRIJA</v>
      </c>
    </row>
    <row r="895" spans="6:9" ht="15" x14ac:dyDescent="0.35">
      <c r="F895" s="49" t="s">
        <v>1074</v>
      </c>
      <c r="G895" s="13" t="s">
        <v>2012</v>
      </c>
      <c r="H895" s="5" t="s">
        <v>840</v>
      </c>
      <c r="I895" s="49" t="str">
        <f t="shared" si="15"/>
        <v>68418 - LOS SANTOS</v>
      </c>
    </row>
    <row r="896" spans="6:9" ht="15" x14ac:dyDescent="0.35">
      <c r="F896" s="49" t="s">
        <v>1074</v>
      </c>
      <c r="G896" s="13" t="s">
        <v>2013</v>
      </c>
      <c r="H896" s="5" t="s">
        <v>841</v>
      </c>
      <c r="I896" s="49" t="str">
        <f t="shared" si="15"/>
        <v>68425 - MACARAVITA</v>
      </c>
    </row>
    <row r="897" spans="6:9" ht="15" x14ac:dyDescent="0.35">
      <c r="F897" s="49" t="s">
        <v>1074</v>
      </c>
      <c r="G897" s="13" t="s">
        <v>2014</v>
      </c>
      <c r="H897" s="5" t="s">
        <v>842</v>
      </c>
      <c r="I897" s="49" t="str">
        <f t="shared" si="15"/>
        <v>68432 - MÁLAGA</v>
      </c>
    </row>
    <row r="898" spans="6:9" ht="15" x14ac:dyDescent="0.35">
      <c r="F898" s="49" t="s">
        <v>1074</v>
      </c>
      <c r="G898" s="13" t="s">
        <v>2015</v>
      </c>
      <c r="H898" s="5" t="s">
        <v>843</v>
      </c>
      <c r="I898" s="49" t="str">
        <f t="shared" ref="I898:I961" si="16">+G898&amp;" - "&amp;H898</f>
        <v>68444 - MATANZA</v>
      </c>
    </row>
    <row r="899" spans="6:9" ht="15" x14ac:dyDescent="0.35">
      <c r="F899" s="49" t="s">
        <v>1074</v>
      </c>
      <c r="G899" s="13" t="s">
        <v>2016</v>
      </c>
      <c r="H899" s="5" t="s">
        <v>844</v>
      </c>
      <c r="I899" s="49" t="str">
        <f t="shared" si="16"/>
        <v>68464 - MOGOTES</v>
      </c>
    </row>
    <row r="900" spans="6:9" ht="15" x14ac:dyDescent="0.35">
      <c r="F900" s="49" t="s">
        <v>1074</v>
      </c>
      <c r="G900" s="13" t="s">
        <v>2017</v>
      </c>
      <c r="H900" s="5" t="s">
        <v>845</v>
      </c>
      <c r="I900" s="49" t="str">
        <f t="shared" si="16"/>
        <v>68468 - MOLAGAVITA</v>
      </c>
    </row>
    <row r="901" spans="6:9" ht="15" x14ac:dyDescent="0.35">
      <c r="F901" s="49" t="s">
        <v>1074</v>
      </c>
      <c r="G901" s="13" t="s">
        <v>2018</v>
      </c>
      <c r="H901" s="5" t="s">
        <v>846</v>
      </c>
      <c r="I901" s="49" t="str">
        <f t="shared" si="16"/>
        <v>68498 - OCAMONTE</v>
      </c>
    </row>
    <row r="902" spans="6:9" ht="15" x14ac:dyDescent="0.35">
      <c r="F902" s="49" t="s">
        <v>1074</v>
      </c>
      <c r="G902" s="13" t="s">
        <v>2019</v>
      </c>
      <c r="H902" s="5" t="s">
        <v>847</v>
      </c>
      <c r="I902" s="49" t="str">
        <f t="shared" si="16"/>
        <v>68500 - OIBA</v>
      </c>
    </row>
    <row r="903" spans="6:9" ht="15" x14ac:dyDescent="0.35">
      <c r="F903" s="49" t="s">
        <v>1074</v>
      </c>
      <c r="G903" s="13" t="s">
        <v>2020</v>
      </c>
      <c r="H903" s="5" t="s">
        <v>848</v>
      </c>
      <c r="I903" s="49" t="str">
        <f t="shared" si="16"/>
        <v>68502 - ONZAGA</v>
      </c>
    </row>
    <row r="904" spans="6:9" ht="15" x14ac:dyDescent="0.35">
      <c r="F904" s="49" t="s">
        <v>1074</v>
      </c>
      <c r="G904" s="13" t="s">
        <v>2021</v>
      </c>
      <c r="H904" s="5" t="s">
        <v>849</v>
      </c>
      <c r="I904" s="49" t="str">
        <f t="shared" si="16"/>
        <v>68522 - PALMAR</v>
      </c>
    </row>
    <row r="905" spans="6:9" ht="15" x14ac:dyDescent="0.35">
      <c r="F905" s="49" t="s">
        <v>1074</v>
      </c>
      <c r="G905" s="13" t="s">
        <v>2022</v>
      </c>
      <c r="H905" s="5" t="s">
        <v>850</v>
      </c>
      <c r="I905" s="49" t="str">
        <f t="shared" si="16"/>
        <v>68524 - PALMAS DEL SOCORRO</v>
      </c>
    </row>
    <row r="906" spans="6:9" ht="15" x14ac:dyDescent="0.35">
      <c r="F906" s="49" t="s">
        <v>1074</v>
      </c>
      <c r="G906" s="13" t="s">
        <v>2023</v>
      </c>
      <c r="H906" s="5" t="s">
        <v>851</v>
      </c>
      <c r="I906" s="49" t="str">
        <f t="shared" si="16"/>
        <v>68533 - PÁRAMO</v>
      </c>
    </row>
    <row r="907" spans="6:9" ht="15" x14ac:dyDescent="0.35">
      <c r="F907" s="49" t="s">
        <v>1074</v>
      </c>
      <c r="G907" s="13" t="s">
        <v>2024</v>
      </c>
      <c r="H907" s="5" t="s">
        <v>852</v>
      </c>
      <c r="I907" s="49" t="str">
        <f t="shared" si="16"/>
        <v>68547 - PIEDECUESTA</v>
      </c>
    </row>
    <row r="908" spans="6:9" ht="15" x14ac:dyDescent="0.35">
      <c r="F908" s="49" t="s">
        <v>1074</v>
      </c>
      <c r="G908" s="13" t="s">
        <v>2025</v>
      </c>
      <c r="H908" s="5" t="s">
        <v>853</v>
      </c>
      <c r="I908" s="49" t="str">
        <f t="shared" si="16"/>
        <v>68549 - PINCHOTE</v>
      </c>
    </row>
    <row r="909" spans="6:9" ht="15" x14ac:dyDescent="0.35">
      <c r="F909" s="49" t="s">
        <v>1074</v>
      </c>
      <c r="G909" s="13" t="s">
        <v>2026</v>
      </c>
      <c r="H909" s="5" t="s">
        <v>854</v>
      </c>
      <c r="I909" s="49" t="str">
        <f t="shared" si="16"/>
        <v>68572 - PUENTE NACIONAL</v>
      </c>
    </row>
    <row r="910" spans="6:9" ht="15" x14ac:dyDescent="0.35">
      <c r="F910" s="49" t="s">
        <v>1074</v>
      </c>
      <c r="G910" s="13" t="s">
        <v>2027</v>
      </c>
      <c r="H910" s="5" t="s">
        <v>855</v>
      </c>
      <c r="I910" s="49" t="str">
        <f t="shared" si="16"/>
        <v>68573 - PUERTO PARRA</v>
      </c>
    </row>
    <row r="911" spans="6:9" ht="15" x14ac:dyDescent="0.35">
      <c r="F911" s="49" t="s">
        <v>1074</v>
      </c>
      <c r="G911" s="13" t="s">
        <v>2028</v>
      </c>
      <c r="H911" s="5" t="s">
        <v>856</v>
      </c>
      <c r="I911" s="49" t="str">
        <f t="shared" si="16"/>
        <v>68575 - PUERTO WILCHES</v>
      </c>
    </row>
    <row r="912" spans="6:9" ht="15" x14ac:dyDescent="0.35">
      <c r="F912" s="49" t="s">
        <v>1074</v>
      </c>
      <c r="G912" s="13" t="s">
        <v>2029</v>
      </c>
      <c r="H912" s="5" t="s">
        <v>87</v>
      </c>
      <c r="I912" s="49" t="str">
        <f t="shared" si="16"/>
        <v>68615 - RIONEGRO</v>
      </c>
    </row>
    <row r="913" spans="6:9" ht="15" x14ac:dyDescent="0.35">
      <c r="F913" s="49" t="s">
        <v>1074</v>
      </c>
      <c r="G913" s="13" t="s">
        <v>2030</v>
      </c>
      <c r="H913" s="5" t="s">
        <v>857</v>
      </c>
      <c r="I913" s="49" t="str">
        <f t="shared" si="16"/>
        <v>68655 - SABANA DE TORRES</v>
      </c>
    </row>
    <row r="914" spans="6:9" ht="15" x14ac:dyDescent="0.35">
      <c r="F914" s="49" t="s">
        <v>1074</v>
      </c>
      <c r="G914" s="13" t="s">
        <v>2031</v>
      </c>
      <c r="H914" s="5" t="s">
        <v>858</v>
      </c>
      <c r="I914" s="49" t="str">
        <f t="shared" si="16"/>
        <v>68669 - SAN ANDRÉS</v>
      </c>
    </row>
    <row r="915" spans="6:9" ht="15" x14ac:dyDescent="0.35">
      <c r="F915" s="49" t="s">
        <v>1074</v>
      </c>
      <c r="G915" s="13" t="s">
        <v>2032</v>
      </c>
      <c r="H915" s="5" t="s">
        <v>859</v>
      </c>
      <c r="I915" s="49" t="str">
        <f t="shared" si="16"/>
        <v>68673 - SAN BENITO</v>
      </c>
    </row>
    <row r="916" spans="6:9" ht="15" x14ac:dyDescent="0.35">
      <c r="F916" s="49" t="s">
        <v>1074</v>
      </c>
      <c r="G916" s="13" t="s">
        <v>2033</v>
      </c>
      <c r="H916" s="5" t="s">
        <v>860</v>
      </c>
      <c r="I916" s="49" t="str">
        <f t="shared" si="16"/>
        <v>68679 - SAN GIL</v>
      </c>
    </row>
    <row r="917" spans="6:9" ht="15" x14ac:dyDescent="0.35">
      <c r="F917" s="49" t="s">
        <v>1074</v>
      </c>
      <c r="G917" s="13" t="s">
        <v>2034</v>
      </c>
      <c r="H917" s="5" t="s">
        <v>861</v>
      </c>
      <c r="I917" s="49" t="str">
        <f t="shared" si="16"/>
        <v>68682 - SAN JOAQUÍN</v>
      </c>
    </row>
    <row r="918" spans="6:9" ht="15" x14ac:dyDescent="0.35">
      <c r="F918" s="49" t="s">
        <v>1074</v>
      </c>
      <c r="G918" s="13" t="s">
        <v>2035</v>
      </c>
      <c r="H918" s="5" t="s">
        <v>862</v>
      </c>
      <c r="I918" s="49" t="str">
        <f t="shared" si="16"/>
        <v>68684 - SAN JOSÉ DE MIRANDA</v>
      </c>
    </row>
    <row r="919" spans="6:9" ht="15" x14ac:dyDescent="0.35">
      <c r="F919" s="49" t="s">
        <v>1074</v>
      </c>
      <c r="G919" s="13" t="s">
        <v>2036</v>
      </c>
      <c r="H919" s="5" t="s">
        <v>863</v>
      </c>
      <c r="I919" s="49" t="str">
        <f t="shared" si="16"/>
        <v>68686 - SAN MIGUEL</v>
      </c>
    </row>
    <row r="920" spans="6:9" ht="15" x14ac:dyDescent="0.35">
      <c r="F920" s="49" t="s">
        <v>1074</v>
      </c>
      <c r="G920" s="13" t="s">
        <v>2037</v>
      </c>
      <c r="H920" s="5" t="s">
        <v>864</v>
      </c>
      <c r="I920" s="49" t="str">
        <f t="shared" si="16"/>
        <v>68689 - SAN VICENTE DE CHUCURÍ</v>
      </c>
    </row>
    <row r="921" spans="6:9" ht="15" x14ac:dyDescent="0.35">
      <c r="F921" s="49" t="s">
        <v>1074</v>
      </c>
      <c r="G921" s="13" t="s">
        <v>2038</v>
      </c>
      <c r="H921" s="5" t="s">
        <v>103</v>
      </c>
      <c r="I921" s="49" t="str">
        <f t="shared" si="16"/>
        <v>68705 - SANTA BÁRBARA</v>
      </c>
    </row>
    <row r="922" spans="6:9" ht="15" x14ac:dyDescent="0.35">
      <c r="F922" s="49" t="s">
        <v>1074</v>
      </c>
      <c r="G922" s="13" t="s">
        <v>2039</v>
      </c>
      <c r="H922" s="5" t="s">
        <v>865</v>
      </c>
      <c r="I922" s="49" t="str">
        <f t="shared" si="16"/>
        <v>68720 - SANTA HELENA DEL OPÓN</v>
      </c>
    </row>
    <row r="923" spans="6:9" ht="15" x14ac:dyDescent="0.35">
      <c r="F923" s="49" t="s">
        <v>1074</v>
      </c>
      <c r="G923" s="13" t="s">
        <v>2040</v>
      </c>
      <c r="H923" s="5" t="s">
        <v>866</v>
      </c>
      <c r="I923" s="49" t="str">
        <f t="shared" si="16"/>
        <v>68745 - SIMACOTA</v>
      </c>
    </row>
    <row r="924" spans="6:9" ht="15" x14ac:dyDescent="0.35">
      <c r="F924" s="49" t="s">
        <v>1074</v>
      </c>
      <c r="G924" s="13" t="s">
        <v>2041</v>
      </c>
      <c r="H924" s="5" t="s">
        <v>867</v>
      </c>
      <c r="I924" s="49" t="str">
        <f t="shared" si="16"/>
        <v>68755 - SOCORRO</v>
      </c>
    </row>
    <row r="925" spans="6:9" ht="15" x14ac:dyDescent="0.35">
      <c r="F925" s="49" t="s">
        <v>1074</v>
      </c>
      <c r="G925" s="13" t="s">
        <v>2042</v>
      </c>
      <c r="H925" s="5" t="s">
        <v>868</v>
      </c>
      <c r="I925" s="49" t="str">
        <f t="shared" si="16"/>
        <v>68770 - SUAITA</v>
      </c>
    </row>
    <row r="926" spans="6:9" ht="15" x14ac:dyDescent="0.35">
      <c r="F926" s="49" t="s">
        <v>1074</v>
      </c>
      <c r="G926" s="13" t="s">
        <v>2043</v>
      </c>
      <c r="H926" s="5" t="s">
        <v>390</v>
      </c>
      <c r="I926" s="49" t="str">
        <f t="shared" si="16"/>
        <v>68773 - SUCRE</v>
      </c>
    </row>
    <row r="927" spans="6:9" ht="15" x14ac:dyDescent="0.35">
      <c r="F927" s="49" t="s">
        <v>1074</v>
      </c>
      <c r="G927" s="13" t="s">
        <v>2044</v>
      </c>
      <c r="H927" s="5" t="s">
        <v>869</v>
      </c>
      <c r="I927" s="49" t="str">
        <f t="shared" si="16"/>
        <v>68780 - SURATÁ</v>
      </c>
    </row>
    <row r="928" spans="6:9" ht="15" x14ac:dyDescent="0.35">
      <c r="F928" s="49" t="s">
        <v>1074</v>
      </c>
      <c r="G928" s="13" t="s">
        <v>2045</v>
      </c>
      <c r="H928" s="5" t="s">
        <v>870</v>
      </c>
      <c r="I928" s="49" t="str">
        <f t="shared" si="16"/>
        <v>68820 - TONA</v>
      </c>
    </row>
    <row r="929" spans="6:9" ht="15" x14ac:dyDescent="0.35">
      <c r="F929" s="49" t="s">
        <v>1074</v>
      </c>
      <c r="G929" s="13" t="s">
        <v>2046</v>
      </c>
      <c r="H929" s="5" t="s">
        <v>871</v>
      </c>
      <c r="I929" s="49" t="str">
        <f t="shared" si="16"/>
        <v>68855 - VALLE DE SAN JOSÉ</v>
      </c>
    </row>
    <row r="930" spans="6:9" ht="15" x14ac:dyDescent="0.35">
      <c r="F930" s="49" t="s">
        <v>1074</v>
      </c>
      <c r="G930" s="13" t="s">
        <v>2047</v>
      </c>
      <c r="H930" s="5" t="s">
        <v>872</v>
      </c>
      <c r="I930" s="49" t="str">
        <f t="shared" si="16"/>
        <v>68861 - VÉLEZ</v>
      </c>
    </row>
    <row r="931" spans="6:9" ht="15" x14ac:dyDescent="0.35">
      <c r="F931" s="49" t="s">
        <v>1074</v>
      </c>
      <c r="G931" s="13" t="s">
        <v>2048</v>
      </c>
      <c r="H931" s="5" t="s">
        <v>873</v>
      </c>
      <c r="I931" s="49" t="str">
        <f t="shared" si="16"/>
        <v>68867 - VETAS</v>
      </c>
    </row>
    <row r="932" spans="6:9" ht="15" x14ac:dyDescent="0.35">
      <c r="F932" s="49" t="s">
        <v>1074</v>
      </c>
      <c r="G932" s="13" t="s">
        <v>2049</v>
      </c>
      <c r="H932" s="5" t="s">
        <v>195</v>
      </c>
      <c r="I932" s="49" t="str">
        <f t="shared" si="16"/>
        <v>68872 - VILLANUEVA</v>
      </c>
    </row>
    <row r="933" spans="6:9" ht="15" x14ac:dyDescent="0.35">
      <c r="F933" s="49" t="s">
        <v>1074</v>
      </c>
      <c r="G933" s="13" t="s">
        <v>2050</v>
      </c>
      <c r="H933" s="5" t="s">
        <v>874</v>
      </c>
      <c r="I933" s="49" t="str">
        <f t="shared" si="16"/>
        <v>68895 - ZAPATOCA</v>
      </c>
    </row>
    <row r="934" spans="6:9" ht="15" x14ac:dyDescent="0.35">
      <c r="F934" s="49" t="s">
        <v>1076</v>
      </c>
      <c r="G934" s="13" t="s">
        <v>2051</v>
      </c>
      <c r="H934" s="5" t="s">
        <v>875</v>
      </c>
      <c r="I934" s="49" t="str">
        <f t="shared" si="16"/>
        <v>70001 - SINCELEJO</v>
      </c>
    </row>
    <row r="935" spans="6:9" ht="15" x14ac:dyDescent="0.35">
      <c r="F935" s="49" t="s">
        <v>1076</v>
      </c>
      <c r="G935" s="13" t="s">
        <v>2052</v>
      </c>
      <c r="H935" s="5" t="s">
        <v>206</v>
      </c>
      <c r="I935" s="49" t="str">
        <f t="shared" si="16"/>
        <v>70110 - BUENAVISTA</v>
      </c>
    </row>
    <row r="936" spans="6:9" ht="15" x14ac:dyDescent="0.35">
      <c r="F936" s="49" t="s">
        <v>1076</v>
      </c>
      <c r="G936" s="13" t="s">
        <v>2053</v>
      </c>
      <c r="H936" s="5" t="s">
        <v>876</v>
      </c>
      <c r="I936" s="49" t="str">
        <f t="shared" si="16"/>
        <v>70124 - CAIMITO</v>
      </c>
    </row>
    <row r="937" spans="6:9" ht="15" x14ac:dyDescent="0.35">
      <c r="F937" s="49" t="s">
        <v>1076</v>
      </c>
      <c r="G937" s="13" t="s">
        <v>2054</v>
      </c>
      <c r="H937" s="5" t="s">
        <v>877</v>
      </c>
      <c r="I937" s="49" t="str">
        <f t="shared" si="16"/>
        <v>70204 - COLOSÓ</v>
      </c>
    </row>
    <row r="938" spans="6:9" ht="15" x14ac:dyDescent="0.35">
      <c r="F938" s="49" t="s">
        <v>1076</v>
      </c>
      <c r="G938" s="13" t="s">
        <v>2055</v>
      </c>
      <c r="H938" s="5" t="s">
        <v>878</v>
      </c>
      <c r="I938" s="49" t="str">
        <f t="shared" si="16"/>
        <v>70215 - COROZAL</v>
      </c>
    </row>
    <row r="939" spans="6:9" ht="15" x14ac:dyDescent="0.35">
      <c r="F939" s="49" t="s">
        <v>1076</v>
      </c>
      <c r="G939" s="13" t="s">
        <v>2056</v>
      </c>
      <c r="H939" s="5" t="s">
        <v>879</v>
      </c>
      <c r="I939" s="49" t="str">
        <f t="shared" si="16"/>
        <v>70221 - COVEÑAS</v>
      </c>
    </row>
    <row r="940" spans="6:9" ht="15" x14ac:dyDescent="0.35">
      <c r="F940" s="49" t="s">
        <v>1076</v>
      </c>
      <c r="G940" s="13" t="s">
        <v>2057</v>
      </c>
      <c r="H940" s="5" t="s">
        <v>880</v>
      </c>
      <c r="I940" s="49" t="str">
        <f t="shared" si="16"/>
        <v>70230 - CHALÁN</v>
      </c>
    </row>
    <row r="941" spans="6:9" ht="15" x14ac:dyDescent="0.35">
      <c r="F941" s="49" t="s">
        <v>1076</v>
      </c>
      <c r="G941" s="13" t="s">
        <v>2058</v>
      </c>
      <c r="H941" s="5" t="s">
        <v>881</v>
      </c>
      <c r="I941" s="49" t="str">
        <f t="shared" si="16"/>
        <v>70233 - EL ROBLE</v>
      </c>
    </row>
    <row r="942" spans="6:9" ht="15" x14ac:dyDescent="0.35">
      <c r="F942" s="49" t="s">
        <v>1076</v>
      </c>
      <c r="G942" s="13" t="s">
        <v>2059</v>
      </c>
      <c r="H942" s="5" t="s">
        <v>882</v>
      </c>
      <c r="I942" s="49" t="str">
        <f t="shared" si="16"/>
        <v>70235 - GALERAS</v>
      </c>
    </row>
    <row r="943" spans="6:9" ht="15" x14ac:dyDescent="0.35">
      <c r="F943" s="49" t="s">
        <v>1076</v>
      </c>
      <c r="G943" s="13" t="s">
        <v>2060</v>
      </c>
      <c r="H943" s="5" t="s">
        <v>883</v>
      </c>
      <c r="I943" s="49" t="str">
        <f t="shared" si="16"/>
        <v>70265 - GUARANDA</v>
      </c>
    </row>
    <row r="944" spans="6:9" ht="15" x14ac:dyDescent="0.35">
      <c r="F944" s="49" t="s">
        <v>1076</v>
      </c>
      <c r="G944" s="13" t="s">
        <v>2061</v>
      </c>
      <c r="H944" s="5" t="s">
        <v>68</v>
      </c>
      <c r="I944" s="49" t="str">
        <f t="shared" si="16"/>
        <v>70400 - LA UNIÓN</v>
      </c>
    </row>
    <row r="945" spans="6:9" ht="15" x14ac:dyDescent="0.35">
      <c r="F945" s="49" t="s">
        <v>1076</v>
      </c>
      <c r="G945" s="13" t="s">
        <v>2062</v>
      </c>
      <c r="H945" s="5" t="s">
        <v>884</v>
      </c>
      <c r="I945" s="49" t="str">
        <f t="shared" si="16"/>
        <v>70418 - LOS PALMITOS</v>
      </c>
    </row>
    <row r="946" spans="6:9" ht="15" x14ac:dyDescent="0.35">
      <c r="F946" s="49" t="s">
        <v>1076</v>
      </c>
      <c r="G946" s="13" t="s">
        <v>2063</v>
      </c>
      <c r="H946" s="5" t="s">
        <v>885</v>
      </c>
      <c r="I946" s="49" t="str">
        <f t="shared" si="16"/>
        <v>70429 - MAJAGUAL</v>
      </c>
    </row>
    <row r="947" spans="6:9" ht="15" x14ac:dyDescent="0.35">
      <c r="F947" s="49" t="s">
        <v>1076</v>
      </c>
      <c r="G947" s="13" t="s">
        <v>2064</v>
      </c>
      <c r="H947" s="5" t="s">
        <v>886</v>
      </c>
      <c r="I947" s="49" t="str">
        <f t="shared" si="16"/>
        <v>70473 - MORROA</v>
      </c>
    </row>
    <row r="948" spans="6:9" ht="15" x14ac:dyDescent="0.35">
      <c r="F948" s="49" t="s">
        <v>1076</v>
      </c>
      <c r="G948" s="13" t="s">
        <v>2065</v>
      </c>
      <c r="H948" s="5" t="s">
        <v>887</v>
      </c>
      <c r="I948" s="49" t="str">
        <f t="shared" si="16"/>
        <v>70508 - OVEJAS</v>
      </c>
    </row>
    <row r="949" spans="6:9" ht="15" x14ac:dyDescent="0.35">
      <c r="F949" s="49" t="s">
        <v>1076</v>
      </c>
      <c r="G949" s="13" t="s">
        <v>2066</v>
      </c>
      <c r="H949" s="5" t="s">
        <v>888</v>
      </c>
      <c r="I949" s="49" t="str">
        <f t="shared" si="16"/>
        <v>70523 - PALMITO</v>
      </c>
    </row>
    <row r="950" spans="6:9" ht="15" x14ac:dyDescent="0.35">
      <c r="F950" s="49" t="s">
        <v>1076</v>
      </c>
      <c r="G950" s="13" t="s">
        <v>2067</v>
      </c>
      <c r="H950" s="5" t="s">
        <v>889</v>
      </c>
      <c r="I950" s="49" t="str">
        <f t="shared" si="16"/>
        <v>70670 - SAMPUÉS</v>
      </c>
    </row>
    <row r="951" spans="6:9" ht="15" x14ac:dyDescent="0.35">
      <c r="F951" s="49" t="s">
        <v>1076</v>
      </c>
      <c r="G951" s="13" t="s">
        <v>2068</v>
      </c>
      <c r="H951" s="5" t="s">
        <v>890</v>
      </c>
      <c r="I951" s="49" t="str">
        <f t="shared" si="16"/>
        <v>70678 - SAN BENITO ABAD</v>
      </c>
    </row>
    <row r="952" spans="6:9" ht="15" x14ac:dyDescent="0.35">
      <c r="F952" s="49" t="s">
        <v>1076</v>
      </c>
      <c r="G952" s="13" t="s">
        <v>2069</v>
      </c>
      <c r="H952" s="5" t="s">
        <v>891</v>
      </c>
      <c r="I952" s="49" t="str">
        <f t="shared" si="16"/>
        <v>70702 - SAN JUAN DE BETULIA</v>
      </c>
    </row>
    <row r="953" spans="6:9" ht="15" x14ac:dyDescent="0.35">
      <c r="F953" s="49" t="s">
        <v>1076</v>
      </c>
      <c r="G953" s="13" t="s">
        <v>2070</v>
      </c>
      <c r="H953" s="5" t="s">
        <v>892</v>
      </c>
      <c r="I953" s="49" t="str">
        <f t="shared" si="16"/>
        <v>70708 - SAN MARCOS</v>
      </c>
    </row>
    <row r="954" spans="6:9" ht="15" x14ac:dyDescent="0.35">
      <c r="F954" s="49" t="s">
        <v>1076</v>
      </c>
      <c r="G954" s="13" t="s">
        <v>2071</v>
      </c>
      <c r="H954" s="5" t="s">
        <v>893</v>
      </c>
      <c r="I954" s="49" t="str">
        <f t="shared" si="16"/>
        <v>70713 - SAN ONOFRE</v>
      </c>
    </row>
    <row r="955" spans="6:9" ht="15" x14ac:dyDescent="0.35">
      <c r="F955" s="49" t="s">
        <v>1076</v>
      </c>
      <c r="G955" s="13" t="s">
        <v>2072</v>
      </c>
      <c r="H955" s="5" t="s">
        <v>894</v>
      </c>
      <c r="I955" s="49" t="str">
        <f t="shared" si="16"/>
        <v>70717 - SAN PEDRO</v>
      </c>
    </row>
    <row r="956" spans="6:9" ht="15" x14ac:dyDescent="0.35">
      <c r="F956" s="49" t="s">
        <v>1076</v>
      </c>
      <c r="G956" s="13" t="s">
        <v>2073</v>
      </c>
      <c r="H956" s="5" t="s">
        <v>895</v>
      </c>
      <c r="I956" s="49" t="str">
        <f t="shared" si="16"/>
        <v>70742 - SAN LUIS DE SINCÉ</v>
      </c>
    </row>
    <row r="957" spans="6:9" ht="15" x14ac:dyDescent="0.35">
      <c r="F957" s="49" t="s">
        <v>1076</v>
      </c>
      <c r="G957" s="13" t="s">
        <v>2074</v>
      </c>
      <c r="H957" s="5" t="s">
        <v>390</v>
      </c>
      <c r="I957" s="49" t="str">
        <f t="shared" si="16"/>
        <v>70771 - SUCRE</v>
      </c>
    </row>
    <row r="958" spans="6:9" ht="15" x14ac:dyDescent="0.35">
      <c r="F958" s="49" t="s">
        <v>1076</v>
      </c>
      <c r="G958" s="13" t="s">
        <v>2075</v>
      </c>
      <c r="H958" s="5" t="s">
        <v>896</v>
      </c>
      <c r="I958" s="49" t="str">
        <f t="shared" si="16"/>
        <v>70820 - SANTIAGO DE TOLÚ</v>
      </c>
    </row>
    <row r="959" spans="6:9" ht="15" x14ac:dyDescent="0.35">
      <c r="F959" s="49" t="s">
        <v>1076</v>
      </c>
      <c r="G959" s="13" t="s">
        <v>2076</v>
      </c>
      <c r="H959" s="5" t="s">
        <v>897</v>
      </c>
      <c r="I959" s="49" t="str">
        <f t="shared" si="16"/>
        <v>70823 - SAN JOSÉ DE TOLUVIEJO</v>
      </c>
    </row>
    <row r="960" spans="6:9" ht="15" x14ac:dyDescent="0.35">
      <c r="F960" s="49" t="s">
        <v>1077</v>
      </c>
      <c r="G960" s="13" t="s">
        <v>2077</v>
      </c>
      <c r="H960" s="5" t="s">
        <v>898</v>
      </c>
      <c r="I960" s="49" t="str">
        <f t="shared" si="16"/>
        <v>73001 - IBAGUÉ</v>
      </c>
    </row>
    <row r="961" spans="6:9" ht="15" x14ac:dyDescent="0.35">
      <c r="F961" s="49" t="s">
        <v>1077</v>
      </c>
      <c r="G961" s="13" t="s">
        <v>2078</v>
      </c>
      <c r="H961" s="5" t="s">
        <v>899</v>
      </c>
      <c r="I961" s="49" t="str">
        <f t="shared" si="16"/>
        <v>73024 - ALPUJARRA</v>
      </c>
    </row>
    <row r="962" spans="6:9" ht="15" x14ac:dyDescent="0.35">
      <c r="F962" s="49" t="s">
        <v>1077</v>
      </c>
      <c r="G962" s="13" t="s">
        <v>2079</v>
      </c>
      <c r="H962" s="5" t="s">
        <v>900</v>
      </c>
      <c r="I962" s="49" t="str">
        <f t="shared" ref="I962:I1025" si="17">+G962&amp;" - "&amp;H962</f>
        <v>73026 - ALVARADO</v>
      </c>
    </row>
    <row r="963" spans="6:9" ht="15" x14ac:dyDescent="0.35">
      <c r="F963" s="49" t="s">
        <v>1077</v>
      </c>
      <c r="G963" s="13" t="s">
        <v>2080</v>
      </c>
      <c r="H963" s="5" t="s">
        <v>901</v>
      </c>
      <c r="I963" s="49" t="str">
        <f t="shared" si="17"/>
        <v>73030 - AMBALEMA</v>
      </c>
    </row>
    <row r="964" spans="6:9" ht="15" x14ac:dyDescent="0.35">
      <c r="F964" s="49" t="s">
        <v>1077</v>
      </c>
      <c r="G964" s="13" t="s">
        <v>2081</v>
      </c>
      <c r="H964" s="5" t="s">
        <v>902</v>
      </c>
      <c r="I964" s="49" t="str">
        <f t="shared" si="17"/>
        <v>73043 - ANZOÁTEGUI</v>
      </c>
    </row>
    <row r="965" spans="6:9" ht="15" x14ac:dyDescent="0.35">
      <c r="F965" s="49" t="s">
        <v>1077</v>
      </c>
      <c r="G965" s="13" t="s">
        <v>2082</v>
      </c>
      <c r="H965" s="5" t="s">
        <v>903</v>
      </c>
      <c r="I965" s="49" t="str">
        <f t="shared" si="17"/>
        <v>73055 - ARMERO</v>
      </c>
    </row>
    <row r="966" spans="6:9" ht="15" x14ac:dyDescent="0.35">
      <c r="F966" s="49" t="s">
        <v>1077</v>
      </c>
      <c r="G966" s="13" t="s">
        <v>2083</v>
      </c>
      <c r="H966" s="5" t="s">
        <v>904</v>
      </c>
      <c r="I966" s="49" t="str">
        <f t="shared" si="17"/>
        <v>73067 - ATACO</v>
      </c>
    </row>
    <row r="967" spans="6:9" ht="15" x14ac:dyDescent="0.35">
      <c r="F967" s="49" t="s">
        <v>1077</v>
      </c>
      <c r="G967" s="13" t="s">
        <v>2084</v>
      </c>
      <c r="H967" s="5" t="s">
        <v>905</v>
      </c>
      <c r="I967" s="49" t="str">
        <f t="shared" si="17"/>
        <v>73124 - CAJAMARCA</v>
      </c>
    </row>
    <row r="968" spans="6:9" ht="15" x14ac:dyDescent="0.35">
      <c r="F968" s="49" t="s">
        <v>1077</v>
      </c>
      <c r="G968" s="13" t="s">
        <v>2085</v>
      </c>
      <c r="H968" s="5" t="s">
        <v>906</v>
      </c>
      <c r="I968" s="49" t="str">
        <f t="shared" si="17"/>
        <v>73148 - CARMEN DE APICALÁ</v>
      </c>
    </row>
    <row r="969" spans="6:9" ht="15" x14ac:dyDescent="0.35">
      <c r="F969" s="49" t="s">
        <v>1077</v>
      </c>
      <c r="G969" s="13" t="s">
        <v>2086</v>
      </c>
      <c r="H969" s="5" t="s">
        <v>907</v>
      </c>
      <c r="I969" s="49" t="str">
        <f t="shared" si="17"/>
        <v>73152 - CASABIANCA</v>
      </c>
    </row>
    <row r="970" spans="6:9" ht="15" x14ac:dyDescent="0.35">
      <c r="F970" s="49" t="s">
        <v>1077</v>
      </c>
      <c r="G970" s="13" t="s">
        <v>2087</v>
      </c>
      <c r="H970" s="5" t="s">
        <v>908</v>
      </c>
      <c r="I970" s="49" t="str">
        <f t="shared" si="17"/>
        <v>73168 - CHAPARRAL</v>
      </c>
    </row>
    <row r="971" spans="6:9" ht="15" x14ac:dyDescent="0.35">
      <c r="F971" s="49" t="s">
        <v>1077</v>
      </c>
      <c r="G971" s="13" t="s">
        <v>2088</v>
      </c>
      <c r="H971" s="5" t="s">
        <v>909</v>
      </c>
      <c r="I971" s="49" t="str">
        <f t="shared" si="17"/>
        <v>73200 - COELLO</v>
      </c>
    </row>
    <row r="972" spans="6:9" ht="15" x14ac:dyDescent="0.35">
      <c r="F972" s="49" t="s">
        <v>1077</v>
      </c>
      <c r="G972" s="13" t="s">
        <v>2089</v>
      </c>
      <c r="H972" s="5" t="s">
        <v>910</v>
      </c>
      <c r="I972" s="49" t="str">
        <f t="shared" si="17"/>
        <v>73217 - COYAIMA</v>
      </c>
    </row>
    <row r="973" spans="6:9" ht="15" x14ac:dyDescent="0.35">
      <c r="F973" s="49" t="s">
        <v>1077</v>
      </c>
      <c r="G973" s="13" t="s">
        <v>2090</v>
      </c>
      <c r="H973" s="5" t="s">
        <v>911</v>
      </c>
      <c r="I973" s="49" t="str">
        <f t="shared" si="17"/>
        <v>73226 - CUNDAY</v>
      </c>
    </row>
    <row r="974" spans="6:9" ht="15" x14ac:dyDescent="0.35">
      <c r="F974" s="49" t="s">
        <v>1077</v>
      </c>
      <c r="G974" s="13" t="s">
        <v>2091</v>
      </c>
      <c r="H974" s="5" t="s">
        <v>912</v>
      </c>
      <c r="I974" s="49" t="str">
        <f t="shared" si="17"/>
        <v>73236 - DOLORES</v>
      </c>
    </row>
    <row r="975" spans="6:9" ht="15" x14ac:dyDescent="0.35">
      <c r="F975" s="49" t="s">
        <v>1077</v>
      </c>
      <c r="G975" s="13" t="s">
        <v>2092</v>
      </c>
      <c r="H975" s="5" t="s">
        <v>913</v>
      </c>
      <c r="I975" s="49" t="str">
        <f t="shared" si="17"/>
        <v>73268 - ESPINAL</v>
      </c>
    </row>
    <row r="976" spans="6:9" ht="15" x14ac:dyDescent="0.35">
      <c r="F976" s="49" t="s">
        <v>1077</v>
      </c>
      <c r="G976" s="13" t="s">
        <v>2093</v>
      </c>
      <c r="H976" s="5" t="s">
        <v>914</v>
      </c>
      <c r="I976" s="49" t="str">
        <f t="shared" si="17"/>
        <v>73270 - FALAN</v>
      </c>
    </row>
    <row r="977" spans="6:9" ht="15" x14ac:dyDescent="0.35">
      <c r="F977" s="49" t="s">
        <v>1077</v>
      </c>
      <c r="G977" s="13" t="s">
        <v>2094</v>
      </c>
      <c r="H977" s="5" t="s">
        <v>915</v>
      </c>
      <c r="I977" s="49" t="str">
        <f t="shared" si="17"/>
        <v>73275 - FLANDES</v>
      </c>
    </row>
    <row r="978" spans="6:9" ht="15" x14ac:dyDescent="0.35">
      <c r="F978" s="49" t="s">
        <v>1077</v>
      </c>
      <c r="G978" s="13" t="s">
        <v>2095</v>
      </c>
      <c r="H978" s="5" t="s">
        <v>916</v>
      </c>
      <c r="I978" s="49" t="str">
        <f t="shared" si="17"/>
        <v>73283 - FRESNO</v>
      </c>
    </row>
    <row r="979" spans="6:9" ht="15" x14ac:dyDescent="0.35">
      <c r="F979" s="49" t="s">
        <v>1077</v>
      </c>
      <c r="G979" s="13" t="s">
        <v>2096</v>
      </c>
      <c r="H979" s="5" t="s">
        <v>917</v>
      </c>
      <c r="I979" s="49" t="str">
        <f t="shared" si="17"/>
        <v>73319 - GUAMO</v>
      </c>
    </row>
    <row r="980" spans="6:9" ht="15" x14ac:dyDescent="0.35">
      <c r="F980" s="49" t="s">
        <v>1077</v>
      </c>
      <c r="G980" s="13" t="s">
        <v>2097</v>
      </c>
      <c r="H980" s="5" t="s">
        <v>918</v>
      </c>
      <c r="I980" s="49" t="str">
        <f t="shared" si="17"/>
        <v>73347 - HERVEO</v>
      </c>
    </row>
    <row r="981" spans="6:9" ht="15" x14ac:dyDescent="0.35">
      <c r="F981" s="49" t="s">
        <v>1077</v>
      </c>
      <c r="G981" s="13" t="s">
        <v>2098</v>
      </c>
      <c r="H981" s="5" t="s">
        <v>919</v>
      </c>
      <c r="I981" s="49" t="str">
        <f t="shared" si="17"/>
        <v>73349 - HONDA</v>
      </c>
    </row>
    <row r="982" spans="6:9" ht="15" x14ac:dyDescent="0.35">
      <c r="F982" s="49" t="s">
        <v>1077</v>
      </c>
      <c r="G982" s="13" t="s">
        <v>2099</v>
      </c>
      <c r="H982" s="5" t="s">
        <v>920</v>
      </c>
      <c r="I982" s="49" t="str">
        <f t="shared" si="17"/>
        <v>73352 - ICONONZO</v>
      </c>
    </row>
    <row r="983" spans="6:9" ht="15" x14ac:dyDescent="0.35">
      <c r="F983" s="49" t="s">
        <v>1077</v>
      </c>
      <c r="G983" s="13" t="s">
        <v>2100</v>
      </c>
      <c r="H983" s="5" t="s">
        <v>921</v>
      </c>
      <c r="I983" s="49" t="str">
        <f t="shared" si="17"/>
        <v>73408 - LÉRIDA</v>
      </c>
    </row>
    <row r="984" spans="6:9" ht="15" x14ac:dyDescent="0.35">
      <c r="F984" s="49" t="s">
        <v>1077</v>
      </c>
      <c r="G984" s="13" t="s">
        <v>2101</v>
      </c>
      <c r="H984" s="5" t="s">
        <v>922</v>
      </c>
      <c r="I984" s="49" t="str">
        <f t="shared" si="17"/>
        <v>73411 - LÍBANO</v>
      </c>
    </row>
    <row r="985" spans="6:9" ht="15" x14ac:dyDescent="0.35">
      <c r="F985" s="49" t="s">
        <v>1077</v>
      </c>
      <c r="G985" s="13" t="s">
        <v>2102</v>
      </c>
      <c r="H985" s="5" t="s">
        <v>923</v>
      </c>
      <c r="I985" s="49" t="str">
        <f t="shared" si="17"/>
        <v>73443 - SAN SEBASTIÁN DE MARIQUITA</v>
      </c>
    </row>
    <row r="986" spans="6:9" ht="15" x14ac:dyDescent="0.35">
      <c r="F986" s="49" t="s">
        <v>1077</v>
      </c>
      <c r="G986" s="13" t="s">
        <v>2103</v>
      </c>
      <c r="H986" s="5" t="s">
        <v>924</v>
      </c>
      <c r="I986" s="49" t="str">
        <f t="shared" si="17"/>
        <v>73449 - MELGAR</v>
      </c>
    </row>
    <row r="987" spans="6:9" ht="15" x14ac:dyDescent="0.35">
      <c r="F987" s="49" t="s">
        <v>1077</v>
      </c>
      <c r="G987" s="13" t="s">
        <v>2104</v>
      </c>
      <c r="H987" s="5" t="s">
        <v>925</v>
      </c>
      <c r="I987" s="49" t="str">
        <f t="shared" si="17"/>
        <v>73461 - MURILLO</v>
      </c>
    </row>
    <row r="988" spans="6:9" ht="15" x14ac:dyDescent="0.35">
      <c r="F988" s="49" t="s">
        <v>1077</v>
      </c>
      <c r="G988" s="13" t="s">
        <v>2105</v>
      </c>
      <c r="H988" s="5" t="s">
        <v>926</v>
      </c>
      <c r="I988" s="49" t="str">
        <f t="shared" si="17"/>
        <v>73483 - NATAGAIMA</v>
      </c>
    </row>
    <row r="989" spans="6:9" ht="15" x14ac:dyDescent="0.35">
      <c r="F989" s="49" t="s">
        <v>1077</v>
      </c>
      <c r="G989" s="13" t="s">
        <v>2106</v>
      </c>
      <c r="H989" s="5" t="s">
        <v>927</v>
      </c>
      <c r="I989" s="49" t="str">
        <f t="shared" si="17"/>
        <v>73504 - ORTEGA</v>
      </c>
    </row>
    <row r="990" spans="6:9" ht="15" x14ac:dyDescent="0.35">
      <c r="F990" s="49" t="s">
        <v>1077</v>
      </c>
      <c r="G990" s="13" t="s">
        <v>2107</v>
      </c>
      <c r="H990" s="5" t="s">
        <v>928</v>
      </c>
      <c r="I990" s="49" t="str">
        <f t="shared" si="17"/>
        <v>73520 - PALOCABILDO</v>
      </c>
    </row>
    <row r="991" spans="6:9" ht="15" x14ac:dyDescent="0.35">
      <c r="F991" s="49" t="s">
        <v>1077</v>
      </c>
      <c r="G991" s="13" t="s">
        <v>2108</v>
      </c>
      <c r="H991" s="5" t="s">
        <v>929</v>
      </c>
      <c r="I991" s="49" t="str">
        <f t="shared" si="17"/>
        <v>73547 - PIEDRAS</v>
      </c>
    </row>
    <row r="992" spans="6:9" ht="15" x14ac:dyDescent="0.35">
      <c r="F992" s="49" t="s">
        <v>1077</v>
      </c>
      <c r="G992" s="13" t="s">
        <v>2109</v>
      </c>
      <c r="H992" s="5" t="s">
        <v>930</v>
      </c>
      <c r="I992" s="49" t="str">
        <f t="shared" si="17"/>
        <v>73555 - PLANADAS</v>
      </c>
    </row>
    <row r="993" spans="6:9" ht="15" x14ac:dyDescent="0.35">
      <c r="F993" s="49" t="s">
        <v>1077</v>
      </c>
      <c r="G993" s="13" t="s">
        <v>2110</v>
      </c>
      <c r="H993" s="5" t="s">
        <v>931</v>
      </c>
      <c r="I993" s="49" t="str">
        <f t="shared" si="17"/>
        <v>73563 - PRADO</v>
      </c>
    </row>
    <row r="994" spans="6:9" ht="15" x14ac:dyDescent="0.35">
      <c r="F994" s="49" t="s">
        <v>1077</v>
      </c>
      <c r="G994" s="13" t="s">
        <v>2111</v>
      </c>
      <c r="H994" s="5" t="s">
        <v>932</v>
      </c>
      <c r="I994" s="49" t="str">
        <f t="shared" si="17"/>
        <v>73585 - PURIFICACIÓN</v>
      </c>
    </row>
    <row r="995" spans="6:9" ht="15" x14ac:dyDescent="0.35">
      <c r="F995" s="49" t="s">
        <v>1077</v>
      </c>
      <c r="G995" s="13" t="s">
        <v>2112</v>
      </c>
      <c r="H995" s="5" t="s">
        <v>933</v>
      </c>
      <c r="I995" s="49" t="str">
        <f t="shared" si="17"/>
        <v>73616 - RIOBLANCO</v>
      </c>
    </row>
    <row r="996" spans="6:9" ht="15" x14ac:dyDescent="0.35">
      <c r="F996" s="49" t="s">
        <v>1077</v>
      </c>
      <c r="G996" s="13" t="s">
        <v>2113</v>
      </c>
      <c r="H996" s="5" t="s">
        <v>934</v>
      </c>
      <c r="I996" s="49" t="str">
        <f t="shared" si="17"/>
        <v>73622 - RONCESVALLES</v>
      </c>
    </row>
    <row r="997" spans="6:9" ht="15" x14ac:dyDescent="0.35">
      <c r="F997" s="49" t="s">
        <v>1077</v>
      </c>
      <c r="G997" s="13" t="s">
        <v>2114</v>
      </c>
      <c r="H997" s="5" t="s">
        <v>935</v>
      </c>
      <c r="I997" s="49" t="str">
        <f t="shared" si="17"/>
        <v>73624 - ROVIRA</v>
      </c>
    </row>
    <row r="998" spans="6:9" ht="15" x14ac:dyDescent="0.35">
      <c r="F998" s="49" t="s">
        <v>1077</v>
      </c>
      <c r="G998" s="13" t="s">
        <v>2115</v>
      </c>
      <c r="H998" s="5" t="s">
        <v>936</v>
      </c>
      <c r="I998" s="49" t="str">
        <f t="shared" si="17"/>
        <v>73671 - SALDAÑA</v>
      </c>
    </row>
    <row r="999" spans="6:9" ht="15" x14ac:dyDescent="0.35">
      <c r="F999" s="49" t="s">
        <v>1077</v>
      </c>
      <c r="G999" s="13" t="s">
        <v>2116</v>
      </c>
      <c r="H999" s="5" t="s">
        <v>937</v>
      </c>
      <c r="I999" s="49" t="str">
        <f t="shared" si="17"/>
        <v>73675 - SAN ANTONIO</v>
      </c>
    </row>
    <row r="1000" spans="6:9" ht="15" x14ac:dyDescent="0.35">
      <c r="F1000" s="49" t="s">
        <v>1077</v>
      </c>
      <c r="G1000" s="13" t="s">
        <v>2117</v>
      </c>
      <c r="H1000" s="5" t="s">
        <v>97</v>
      </c>
      <c r="I1000" s="49" t="str">
        <f t="shared" si="17"/>
        <v>73678 - SAN LUIS</v>
      </c>
    </row>
    <row r="1001" spans="6:9" ht="15" x14ac:dyDescent="0.35">
      <c r="F1001" s="49" t="s">
        <v>1077</v>
      </c>
      <c r="G1001" s="13" t="s">
        <v>2118</v>
      </c>
      <c r="H1001" s="5" t="s">
        <v>938</v>
      </c>
      <c r="I1001" s="49" t="str">
        <f t="shared" si="17"/>
        <v>73686 - SANTA ISABEL</v>
      </c>
    </row>
    <row r="1002" spans="6:9" ht="15" x14ac:dyDescent="0.35">
      <c r="F1002" s="49" t="s">
        <v>1077</v>
      </c>
      <c r="G1002" s="13" t="s">
        <v>2119</v>
      </c>
      <c r="H1002" s="5" t="s">
        <v>389</v>
      </c>
      <c r="I1002" s="49" t="str">
        <f t="shared" si="17"/>
        <v>73770 - SUÁREZ</v>
      </c>
    </row>
    <row r="1003" spans="6:9" ht="15" x14ac:dyDescent="0.35">
      <c r="F1003" s="49" t="s">
        <v>1077</v>
      </c>
      <c r="G1003" s="13" t="s">
        <v>2120</v>
      </c>
      <c r="H1003" s="5" t="s">
        <v>939</v>
      </c>
      <c r="I1003" s="49" t="str">
        <f t="shared" si="17"/>
        <v>73854 - VALLE DE SAN JUAN</v>
      </c>
    </row>
    <row r="1004" spans="6:9" ht="15" x14ac:dyDescent="0.35">
      <c r="F1004" s="49" t="s">
        <v>1077</v>
      </c>
      <c r="G1004" s="13" t="s">
        <v>2121</v>
      </c>
      <c r="H1004" s="5" t="s">
        <v>940</v>
      </c>
      <c r="I1004" s="49" t="str">
        <f t="shared" si="17"/>
        <v>73861 - VENADILLO</v>
      </c>
    </row>
    <row r="1005" spans="6:9" ht="15" x14ac:dyDescent="0.35">
      <c r="F1005" s="49" t="s">
        <v>1077</v>
      </c>
      <c r="G1005" s="13" t="s">
        <v>2122</v>
      </c>
      <c r="H1005" s="5" t="s">
        <v>941</v>
      </c>
      <c r="I1005" s="49" t="str">
        <f t="shared" si="17"/>
        <v>73870 - VILLAHERMOSA</v>
      </c>
    </row>
    <row r="1006" spans="6:9" ht="15" x14ac:dyDescent="0.35">
      <c r="F1006" s="49" t="s">
        <v>1077</v>
      </c>
      <c r="G1006" s="13" t="s">
        <v>2123</v>
      </c>
      <c r="H1006" s="5" t="s">
        <v>942</v>
      </c>
      <c r="I1006" s="49" t="str">
        <f t="shared" si="17"/>
        <v>73873 - VILLARRICA</v>
      </c>
    </row>
    <row r="1007" spans="6:9" ht="15" x14ac:dyDescent="0.35">
      <c r="F1007" s="49" t="s">
        <v>1079</v>
      </c>
      <c r="G1007" s="13" t="s">
        <v>2124</v>
      </c>
      <c r="H1007" s="5" t="s">
        <v>943</v>
      </c>
      <c r="I1007" s="49" t="str">
        <f t="shared" si="17"/>
        <v>76001 - CALI</v>
      </c>
    </row>
    <row r="1008" spans="6:9" ht="15" x14ac:dyDescent="0.35">
      <c r="F1008" s="49" t="s">
        <v>1079</v>
      </c>
      <c r="G1008" s="13" t="s">
        <v>2125</v>
      </c>
      <c r="H1008" s="5" t="s">
        <v>944</v>
      </c>
      <c r="I1008" s="49" t="str">
        <f t="shared" si="17"/>
        <v>76020 - ALCALÁ</v>
      </c>
    </row>
    <row r="1009" spans="6:9" ht="15" x14ac:dyDescent="0.35">
      <c r="F1009" s="49" t="s">
        <v>1079</v>
      </c>
      <c r="G1009" s="13" t="s">
        <v>2126</v>
      </c>
      <c r="H1009" s="5" t="s">
        <v>945</v>
      </c>
      <c r="I1009" s="49" t="str">
        <f t="shared" si="17"/>
        <v>76036 - ANDALUCÍA</v>
      </c>
    </row>
    <row r="1010" spans="6:9" ht="15" x14ac:dyDescent="0.35">
      <c r="F1010" s="49" t="s">
        <v>1079</v>
      </c>
      <c r="G1010" s="13" t="s">
        <v>2127</v>
      </c>
      <c r="H1010" s="5" t="s">
        <v>946</v>
      </c>
      <c r="I1010" s="49" t="str">
        <f t="shared" si="17"/>
        <v>76041 - ANSERMANUEVO</v>
      </c>
    </row>
    <row r="1011" spans="6:9" ht="15" x14ac:dyDescent="0.35">
      <c r="F1011" s="49" t="s">
        <v>1079</v>
      </c>
      <c r="G1011" s="13" t="s">
        <v>2128</v>
      </c>
      <c r="H1011" s="5" t="s">
        <v>17</v>
      </c>
      <c r="I1011" s="49" t="str">
        <f t="shared" si="17"/>
        <v>76054 - ARGELIA</v>
      </c>
    </row>
    <row r="1012" spans="6:9" ht="15" x14ac:dyDescent="0.35">
      <c r="F1012" s="49" t="s">
        <v>1079</v>
      </c>
      <c r="G1012" s="13" t="s">
        <v>2129</v>
      </c>
      <c r="H1012" s="5" t="s">
        <v>362</v>
      </c>
      <c r="I1012" s="49" t="str">
        <f t="shared" si="17"/>
        <v>76100 - BOLÍVAR</v>
      </c>
    </row>
    <row r="1013" spans="6:9" ht="15" x14ac:dyDescent="0.35">
      <c r="F1013" s="49" t="s">
        <v>1079</v>
      </c>
      <c r="G1013" s="13" t="s">
        <v>2130</v>
      </c>
      <c r="H1013" s="5" t="s">
        <v>947</v>
      </c>
      <c r="I1013" s="49" t="str">
        <f t="shared" si="17"/>
        <v>76109 - BUENAVENTURA</v>
      </c>
    </row>
    <row r="1014" spans="6:9" ht="15" x14ac:dyDescent="0.35">
      <c r="F1014" s="49" t="s">
        <v>1079</v>
      </c>
      <c r="G1014" s="13" t="s">
        <v>2131</v>
      </c>
      <c r="H1014" s="5" t="s">
        <v>948</v>
      </c>
      <c r="I1014" s="49" t="str">
        <f t="shared" si="17"/>
        <v>76111 - GUADALAJARA DE BUGA</v>
      </c>
    </row>
    <row r="1015" spans="6:9" ht="15" x14ac:dyDescent="0.35">
      <c r="F1015" s="49" t="s">
        <v>1079</v>
      </c>
      <c r="G1015" s="13" t="s">
        <v>2132</v>
      </c>
      <c r="H1015" s="5" t="s">
        <v>949</v>
      </c>
      <c r="I1015" s="49" t="str">
        <f t="shared" si="17"/>
        <v>76113 - BUGALAGRANDE</v>
      </c>
    </row>
    <row r="1016" spans="6:9" ht="15" x14ac:dyDescent="0.35">
      <c r="F1016" s="49" t="s">
        <v>1079</v>
      </c>
      <c r="G1016" s="13" t="s">
        <v>2133</v>
      </c>
      <c r="H1016" s="5" t="s">
        <v>950</v>
      </c>
      <c r="I1016" s="49" t="str">
        <f t="shared" si="17"/>
        <v>76122 - CAICEDONIA</v>
      </c>
    </row>
    <row r="1017" spans="6:9" ht="15" x14ac:dyDescent="0.35">
      <c r="F1017" s="49" t="s">
        <v>1079</v>
      </c>
      <c r="G1017" s="13" t="s">
        <v>2134</v>
      </c>
      <c r="H1017" s="5" t="s">
        <v>951</v>
      </c>
      <c r="I1017" s="49" t="str">
        <f t="shared" si="17"/>
        <v>76126 - CALIMA</v>
      </c>
    </row>
    <row r="1018" spans="6:9" ht="15" x14ac:dyDescent="0.35">
      <c r="F1018" s="49" t="s">
        <v>1079</v>
      </c>
      <c r="G1018" s="13" t="s">
        <v>2135</v>
      </c>
      <c r="H1018" s="5" t="s">
        <v>131</v>
      </c>
      <c r="I1018" s="49" t="str">
        <f t="shared" si="17"/>
        <v>76130 - CANDELARIA</v>
      </c>
    </row>
    <row r="1019" spans="6:9" ht="15" x14ac:dyDescent="0.35">
      <c r="F1019" s="49" t="s">
        <v>1079</v>
      </c>
      <c r="G1019" s="13" t="s">
        <v>2136</v>
      </c>
      <c r="H1019" s="5" t="s">
        <v>952</v>
      </c>
      <c r="I1019" s="49" t="str">
        <f t="shared" si="17"/>
        <v>76147 - CARTAGO</v>
      </c>
    </row>
    <row r="1020" spans="6:9" ht="15" x14ac:dyDescent="0.35">
      <c r="F1020" s="49" t="s">
        <v>1079</v>
      </c>
      <c r="G1020" s="13" t="s">
        <v>2137</v>
      </c>
      <c r="H1020" s="5" t="s">
        <v>953</v>
      </c>
      <c r="I1020" s="49" t="str">
        <f t="shared" si="17"/>
        <v>76233 - DAGUA</v>
      </c>
    </row>
    <row r="1021" spans="6:9" ht="15" x14ac:dyDescent="0.35">
      <c r="F1021" s="49" t="s">
        <v>1079</v>
      </c>
      <c r="G1021" s="13" t="s">
        <v>2138</v>
      </c>
      <c r="H1021" s="5" t="s">
        <v>954</v>
      </c>
      <c r="I1021" s="49" t="str">
        <f t="shared" si="17"/>
        <v>76243 - EL ÁGUILA</v>
      </c>
    </row>
    <row r="1022" spans="6:9" ht="15" x14ac:dyDescent="0.35">
      <c r="F1022" s="49" t="s">
        <v>1079</v>
      </c>
      <c r="G1022" s="13" t="s">
        <v>2139</v>
      </c>
      <c r="H1022" s="5" t="s">
        <v>955</v>
      </c>
      <c r="I1022" s="49" t="str">
        <f t="shared" si="17"/>
        <v>76246 - EL CAIRO</v>
      </c>
    </row>
    <row r="1023" spans="6:9" ht="15" x14ac:dyDescent="0.35">
      <c r="F1023" s="49" t="s">
        <v>1079</v>
      </c>
      <c r="G1023" s="13" t="s">
        <v>2140</v>
      </c>
      <c r="H1023" s="5" t="s">
        <v>956</v>
      </c>
      <c r="I1023" s="49" t="str">
        <f t="shared" si="17"/>
        <v>76248 - EL CERRITO</v>
      </c>
    </row>
    <row r="1024" spans="6:9" ht="15" x14ac:dyDescent="0.35">
      <c r="F1024" s="49" t="s">
        <v>1079</v>
      </c>
      <c r="G1024" s="13" t="s">
        <v>2141</v>
      </c>
      <c r="H1024" s="5" t="s">
        <v>957</v>
      </c>
      <c r="I1024" s="49" t="str">
        <f t="shared" si="17"/>
        <v>76250 - EL DOVIO</v>
      </c>
    </row>
    <row r="1025" spans="6:9" ht="15" x14ac:dyDescent="0.35">
      <c r="F1025" s="49" t="s">
        <v>1079</v>
      </c>
      <c r="G1025" s="13" t="s">
        <v>2142</v>
      </c>
      <c r="H1025" s="5" t="s">
        <v>958</v>
      </c>
      <c r="I1025" s="49" t="str">
        <f t="shared" si="17"/>
        <v>76275 - FLORIDA</v>
      </c>
    </row>
    <row r="1026" spans="6:9" ht="15" x14ac:dyDescent="0.35">
      <c r="F1026" s="49" t="s">
        <v>1079</v>
      </c>
      <c r="G1026" s="13" t="s">
        <v>2143</v>
      </c>
      <c r="H1026" s="5" t="s">
        <v>959</v>
      </c>
      <c r="I1026" s="49" t="str">
        <f t="shared" ref="I1026:I1089" si="18">+G1026&amp;" - "&amp;H1026</f>
        <v>76306 - GINEBRA</v>
      </c>
    </row>
    <row r="1027" spans="6:9" ht="15" x14ac:dyDescent="0.35">
      <c r="F1027" s="49" t="s">
        <v>1079</v>
      </c>
      <c r="G1027" s="13" t="s">
        <v>2144</v>
      </c>
      <c r="H1027" s="5" t="s">
        <v>960</v>
      </c>
      <c r="I1027" s="49" t="str">
        <f t="shared" si="18"/>
        <v>76318 - GUACARÍ</v>
      </c>
    </row>
    <row r="1028" spans="6:9" ht="15" x14ac:dyDescent="0.35">
      <c r="F1028" s="49" t="s">
        <v>1079</v>
      </c>
      <c r="G1028" s="13" t="s">
        <v>2145</v>
      </c>
      <c r="H1028" s="5" t="s">
        <v>961</v>
      </c>
      <c r="I1028" s="49" t="str">
        <f t="shared" si="18"/>
        <v>76364 - JAMUNDÍ</v>
      </c>
    </row>
    <row r="1029" spans="6:9" ht="15" x14ac:dyDescent="0.35">
      <c r="F1029" s="49" t="s">
        <v>1079</v>
      </c>
      <c r="G1029" s="13" t="s">
        <v>2146</v>
      </c>
      <c r="H1029" s="5" t="s">
        <v>962</v>
      </c>
      <c r="I1029" s="49" t="str">
        <f t="shared" si="18"/>
        <v>76377 - LA CUMBRE</v>
      </c>
    </row>
    <row r="1030" spans="6:9" ht="15" x14ac:dyDescent="0.35">
      <c r="F1030" s="49" t="s">
        <v>1079</v>
      </c>
      <c r="G1030" s="13" t="s">
        <v>2147</v>
      </c>
      <c r="H1030" s="5" t="s">
        <v>68</v>
      </c>
      <c r="I1030" s="49" t="str">
        <f t="shared" si="18"/>
        <v>76400 - LA UNIÓN</v>
      </c>
    </row>
    <row r="1031" spans="6:9" ht="15" x14ac:dyDescent="0.35">
      <c r="F1031" s="49" t="s">
        <v>1079</v>
      </c>
      <c r="G1031" s="13" t="s">
        <v>2148</v>
      </c>
      <c r="H1031" s="5" t="s">
        <v>242</v>
      </c>
      <c r="I1031" s="49" t="str">
        <f t="shared" si="18"/>
        <v>76403 - LA VICTORIA</v>
      </c>
    </row>
    <row r="1032" spans="6:9" ht="15" x14ac:dyDescent="0.35">
      <c r="F1032" s="49" t="s">
        <v>1079</v>
      </c>
      <c r="G1032" s="13" t="s">
        <v>2149</v>
      </c>
      <c r="H1032" s="5" t="s">
        <v>963</v>
      </c>
      <c r="I1032" s="49" t="str">
        <f t="shared" si="18"/>
        <v>76497 - OBANDO</v>
      </c>
    </row>
    <row r="1033" spans="6:9" ht="15" x14ac:dyDescent="0.35">
      <c r="F1033" s="49" t="s">
        <v>1079</v>
      </c>
      <c r="G1033" s="13" t="s">
        <v>2150</v>
      </c>
      <c r="H1033" s="5" t="s">
        <v>964</v>
      </c>
      <c r="I1033" s="49" t="str">
        <f t="shared" si="18"/>
        <v>76520 - PALMIRA</v>
      </c>
    </row>
    <row r="1034" spans="6:9" ht="15" x14ac:dyDescent="0.35">
      <c r="F1034" s="49" t="s">
        <v>1079</v>
      </c>
      <c r="G1034" s="13" t="s">
        <v>2151</v>
      </c>
      <c r="H1034" s="5" t="s">
        <v>965</v>
      </c>
      <c r="I1034" s="49" t="str">
        <f t="shared" si="18"/>
        <v>76563 - PRADERA</v>
      </c>
    </row>
    <row r="1035" spans="6:9" ht="15" x14ac:dyDescent="0.35">
      <c r="F1035" s="49" t="s">
        <v>1079</v>
      </c>
      <c r="G1035" s="13" t="s">
        <v>2152</v>
      </c>
      <c r="H1035" s="5" t="s">
        <v>683</v>
      </c>
      <c r="I1035" s="49" t="str">
        <f t="shared" si="18"/>
        <v>76606 - RESTREPO</v>
      </c>
    </row>
    <row r="1036" spans="6:9" ht="15" x14ac:dyDescent="0.35">
      <c r="F1036" s="49" t="s">
        <v>1079</v>
      </c>
      <c r="G1036" s="13" t="s">
        <v>2153</v>
      </c>
      <c r="H1036" s="5" t="s">
        <v>966</v>
      </c>
      <c r="I1036" s="49" t="str">
        <f t="shared" si="18"/>
        <v>76616 - RIOFRÍO</v>
      </c>
    </row>
    <row r="1037" spans="6:9" ht="15" x14ac:dyDescent="0.35">
      <c r="F1037" s="49" t="s">
        <v>1079</v>
      </c>
      <c r="G1037" s="13" t="s">
        <v>2154</v>
      </c>
      <c r="H1037" s="5" t="s">
        <v>967</v>
      </c>
      <c r="I1037" s="49" t="str">
        <f t="shared" si="18"/>
        <v>76622 - ROLDANILLO</v>
      </c>
    </row>
    <row r="1038" spans="6:9" ht="15" x14ac:dyDescent="0.35">
      <c r="F1038" s="49" t="s">
        <v>1079</v>
      </c>
      <c r="G1038" s="13" t="s">
        <v>2155</v>
      </c>
      <c r="H1038" s="5" t="s">
        <v>894</v>
      </c>
      <c r="I1038" s="49" t="str">
        <f t="shared" si="18"/>
        <v>76670 - SAN PEDRO</v>
      </c>
    </row>
    <row r="1039" spans="6:9" ht="15" x14ac:dyDescent="0.35">
      <c r="F1039" s="49" t="s">
        <v>1079</v>
      </c>
      <c r="G1039" s="13" t="s">
        <v>2156</v>
      </c>
      <c r="H1039" s="5" t="s">
        <v>968</v>
      </c>
      <c r="I1039" s="49" t="str">
        <f t="shared" si="18"/>
        <v>76736 - SEVILLA</v>
      </c>
    </row>
    <row r="1040" spans="6:9" ht="15" x14ac:dyDescent="0.35">
      <c r="F1040" s="49" t="s">
        <v>1079</v>
      </c>
      <c r="G1040" s="13" t="s">
        <v>2157</v>
      </c>
      <c r="H1040" s="5" t="s">
        <v>969</v>
      </c>
      <c r="I1040" s="49" t="str">
        <f t="shared" si="18"/>
        <v>76823 - TORO</v>
      </c>
    </row>
    <row r="1041" spans="6:9" ht="15" x14ac:dyDescent="0.35">
      <c r="F1041" s="49" t="s">
        <v>1079</v>
      </c>
      <c r="G1041" s="13" t="s">
        <v>2158</v>
      </c>
      <c r="H1041" s="5" t="s">
        <v>970</v>
      </c>
      <c r="I1041" s="49" t="str">
        <f t="shared" si="18"/>
        <v>76828 - TRUJILLO</v>
      </c>
    </row>
    <row r="1042" spans="6:9" ht="15" x14ac:dyDescent="0.35">
      <c r="F1042" s="49" t="s">
        <v>1079</v>
      </c>
      <c r="G1042" s="13" t="s">
        <v>2159</v>
      </c>
      <c r="H1042" s="5" t="s">
        <v>971</v>
      </c>
      <c r="I1042" s="49" t="str">
        <f t="shared" si="18"/>
        <v>76834 - TULUÁ</v>
      </c>
    </row>
    <row r="1043" spans="6:9" ht="15" x14ac:dyDescent="0.35">
      <c r="F1043" s="49" t="s">
        <v>1079</v>
      </c>
      <c r="G1043" s="13" t="s">
        <v>2160</v>
      </c>
      <c r="H1043" s="5" t="s">
        <v>972</v>
      </c>
      <c r="I1043" s="49" t="str">
        <f t="shared" si="18"/>
        <v>76845 - ULLOA</v>
      </c>
    </row>
    <row r="1044" spans="6:9" ht="15" x14ac:dyDescent="0.35">
      <c r="F1044" s="49" t="s">
        <v>1079</v>
      </c>
      <c r="G1044" s="13" t="s">
        <v>2161</v>
      </c>
      <c r="H1044" s="5" t="s">
        <v>973</v>
      </c>
      <c r="I1044" s="49" t="str">
        <f t="shared" si="18"/>
        <v>76863 - VERSALLES</v>
      </c>
    </row>
    <row r="1045" spans="6:9" ht="15" x14ac:dyDescent="0.35">
      <c r="F1045" s="49" t="s">
        <v>1079</v>
      </c>
      <c r="G1045" s="13" t="s">
        <v>2162</v>
      </c>
      <c r="H1045" s="5" t="s">
        <v>974</v>
      </c>
      <c r="I1045" s="49" t="str">
        <f t="shared" si="18"/>
        <v>76869 - VIJES</v>
      </c>
    </row>
    <row r="1046" spans="6:9" ht="15" x14ac:dyDescent="0.35">
      <c r="F1046" s="49" t="s">
        <v>1079</v>
      </c>
      <c r="G1046" s="13" t="s">
        <v>2163</v>
      </c>
      <c r="H1046" s="5" t="s">
        <v>975</v>
      </c>
      <c r="I1046" s="49" t="str">
        <f t="shared" si="18"/>
        <v>76890 - YOTOCO</v>
      </c>
    </row>
    <row r="1047" spans="6:9" ht="15" x14ac:dyDescent="0.35">
      <c r="F1047" s="49" t="s">
        <v>1079</v>
      </c>
      <c r="G1047" s="13" t="s">
        <v>2164</v>
      </c>
      <c r="H1047" s="5" t="s">
        <v>976</v>
      </c>
      <c r="I1047" s="49" t="str">
        <f t="shared" si="18"/>
        <v>76892 - YUMBO</v>
      </c>
    </row>
    <row r="1048" spans="6:9" ht="15" x14ac:dyDescent="0.35">
      <c r="F1048" s="49" t="s">
        <v>1079</v>
      </c>
      <c r="G1048" s="13" t="s">
        <v>2165</v>
      </c>
      <c r="H1048" s="5" t="s">
        <v>977</v>
      </c>
      <c r="I1048" s="49" t="str">
        <f t="shared" si="18"/>
        <v>76895 - ZARZAL</v>
      </c>
    </row>
    <row r="1049" spans="6:9" ht="15" x14ac:dyDescent="0.35">
      <c r="F1049" s="49" t="s">
        <v>1081</v>
      </c>
      <c r="G1049" s="13" t="s">
        <v>2166</v>
      </c>
      <c r="H1049" s="5" t="s">
        <v>978</v>
      </c>
      <c r="I1049" s="49" t="str">
        <f t="shared" si="18"/>
        <v>81001 - ARAUCA</v>
      </c>
    </row>
    <row r="1050" spans="6:9" ht="15" x14ac:dyDescent="0.35">
      <c r="F1050" s="49" t="s">
        <v>1081</v>
      </c>
      <c r="G1050" s="13" t="s">
        <v>2167</v>
      </c>
      <c r="H1050" s="5" t="s">
        <v>979</v>
      </c>
      <c r="I1050" s="49" t="str">
        <f t="shared" si="18"/>
        <v>81065 - ARAUQUITA</v>
      </c>
    </row>
    <row r="1051" spans="6:9" ht="15" x14ac:dyDescent="0.35">
      <c r="F1051" s="49" t="s">
        <v>1081</v>
      </c>
      <c r="G1051" s="13" t="s">
        <v>2168</v>
      </c>
      <c r="H1051" s="5" t="s">
        <v>980</v>
      </c>
      <c r="I1051" s="49" t="str">
        <f t="shared" si="18"/>
        <v>81220 - CRAVO NORTE</v>
      </c>
    </row>
    <row r="1052" spans="6:9" ht="15" x14ac:dyDescent="0.35">
      <c r="F1052" s="49" t="s">
        <v>1081</v>
      </c>
      <c r="G1052" s="13" t="s">
        <v>2169</v>
      </c>
      <c r="H1052" s="5" t="s">
        <v>981</v>
      </c>
      <c r="I1052" s="49" t="str">
        <f t="shared" si="18"/>
        <v>81300 - FORTUL</v>
      </c>
    </row>
    <row r="1053" spans="6:9" ht="15" x14ac:dyDescent="0.35">
      <c r="F1053" s="49" t="s">
        <v>1081</v>
      </c>
      <c r="G1053" s="13" t="s">
        <v>2170</v>
      </c>
      <c r="H1053" s="5" t="s">
        <v>982</v>
      </c>
      <c r="I1053" s="49" t="str">
        <f t="shared" si="18"/>
        <v>81591 - PUERTO RONDÓN</v>
      </c>
    </row>
    <row r="1054" spans="6:9" ht="15" x14ac:dyDescent="0.35">
      <c r="F1054" s="49" t="s">
        <v>1081</v>
      </c>
      <c r="G1054" s="13" t="s">
        <v>2171</v>
      </c>
      <c r="H1054" s="5" t="s">
        <v>983</v>
      </c>
      <c r="I1054" s="49" t="str">
        <f t="shared" si="18"/>
        <v>81736 - SARAVENA</v>
      </c>
    </row>
    <row r="1055" spans="6:9" ht="15" x14ac:dyDescent="0.35">
      <c r="F1055" s="49" t="s">
        <v>1081</v>
      </c>
      <c r="G1055" s="13" t="s">
        <v>2172</v>
      </c>
      <c r="H1055" s="5" t="s">
        <v>984</v>
      </c>
      <c r="I1055" s="49" t="str">
        <f t="shared" si="18"/>
        <v>81794 - TAME</v>
      </c>
    </row>
    <row r="1056" spans="6:9" ht="15" x14ac:dyDescent="0.35">
      <c r="F1056" s="49" t="s">
        <v>1082</v>
      </c>
      <c r="G1056" s="13" t="s">
        <v>2173</v>
      </c>
      <c r="H1056" s="5" t="s">
        <v>985</v>
      </c>
      <c r="I1056" s="49" t="str">
        <f t="shared" si="18"/>
        <v>85001 - YOPAL</v>
      </c>
    </row>
    <row r="1057" spans="6:9" ht="15" x14ac:dyDescent="0.35">
      <c r="F1057" s="49" t="s">
        <v>1082</v>
      </c>
      <c r="G1057" s="13" t="s">
        <v>2174</v>
      </c>
      <c r="H1057" s="5" t="s">
        <v>986</v>
      </c>
      <c r="I1057" s="49" t="str">
        <f t="shared" si="18"/>
        <v>85010 - AGUAZUL</v>
      </c>
    </row>
    <row r="1058" spans="6:9" ht="15" x14ac:dyDescent="0.35">
      <c r="F1058" s="49" t="s">
        <v>1082</v>
      </c>
      <c r="G1058" s="13" t="s">
        <v>2175</v>
      </c>
      <c r="H1058" s="5" t="s">
        <v>987</v>
      </c>
      <c r="I1058" s="49" t="str">
        <f t="shared" si="18"/>
        <v>85015 - CHÁMEZA</v>
      </c>
    </row>
    <row r="1059" spans="6:9" ht="15" x14ac:dyDescent="0.35">
      <c r="F1059" s="49" t="s">
        <v>1082</v>
      </c>
      <c r="G1059" s="13" t="s">
        <v>2176</v>
      </c>
      <c r="H1059" s="5" t="s">
        <v>988</v>
      </c>
      <c r="I1059" s="49" t="str">
        <f t="shared" si="18"/>
        <v>85125 - HATO COROZAL</v>
      </c>
    </row>
    <row r="1060" spans="6:9" ht="15" x14ac:dyDescent="0.35">
      <c r="F1060" s="49" t="s">
        <v>1082</v>
      </c>
      <c r="G1060" s="13" t="s">
        <v>2177</v>
      </c>
      <c r="H1060" s="5" t="s">
        <v>989</v>
      </c>
      <c r="I1060" s="49" t="str">
        <f t="shared" si="18"/>
        <v>85136 - LA SALINA</v>
      </c>
    </row>
    <row r="1061" spans="6:9" ht="15" x14ac:dyDescent="0.35">
      <c r="F1061" s="49" t="s">
        <v>1082</v>
      </c>
      <c r="G1061" s="13" t="s">
        <v>2178</v>
      </c>
      <c r="H1061" s="5" t="s">
        <v>990</v>
      </c>
      <c r="I1061" s="49" t="str">
        <f t="shared" si="18"/>
        <v>85139 - MANÍ</v>
      </c>
    </row>
    <row r="1062" spans="6:9" ht="15" x14ac:dyDescent="0.35">
      <c r="F1062" s="49" t="s">
        <v>1082</v>
      </c>
      <c r="G1062" s="13" t="s">
        <v>2179</v>
      </c>
      <c r="H1062" s="5" t="s">
        <v>991</v>
      </c>
      <c r="I1062" s="49" t="str">
        <f t="shared" si="18"/>
        <v>85162 - MONTERREY</v>
      </c>
    </row>
    <row r="1063" spans="6:9" ht="15" x14ac:dyDescent="0.35">
      <c r="F1063" s="49" t="s">
        <v>1082</v>
      </c>
      <c r="G1063" s="13" t="s">
        <v>2180</v>
      </c>
      <c r="H1063" s="5" t="s">
        <v>992</v>
      </c>
      <c r="I1063" s="49" t="str">
        <f t="shared" si="18"/>
        <v>85225 - NUNCHÍA</v>
      </c>
    </row>
    <row r="1064" spans="6:9" ht="15" x14ac:dyDescent="0.35">
      <c r="F1064" s="49" t="s">
        <v>1082</v>
      </c>
      <c r="G1064" s="13" t="s">
        <v>2181</v>
      </c>
      <c r="H1064" s="5" t="s">
        <v>993</v>
      </c>
      <c r="I1064" s="49" t="str">
        <f t="shared" si="18"/>
        <v>85230 - OROCUÉ</v>
      </c>
    </row>
    <row r="1065" spans="6:9" ht="15" x14ac:dyDescent="0.35">
      <c r="F1065" s="49" t="s">
        <v>1082</v>
      </c>
      <c r="G1065" s="13" t="s">
        <v>2182</v>
      </c>
      <c r="H1065" s="5" t="s">
        <v>994</v>
      </c>
      <c r="I1065" s="49" t="str">
        <f t="shared" si="18"/>
        <v>85250 - PAZ DE ARIPORO</v>
      </c>
    </row>
    <row r="1066" spans="6:9" ht="15" x14ac:dyDescent="0.35">
      <c r="F1066" s="49" t="s">
        <v>1082</v>
      </c>
      <c r="G1066" s="13" t="s">
        <v>2183</v>
      </c>
      <c r="H1066" s="5" t="s">
        <v>995</v>
      </c>
      <c r="I1066" s="49" t="str">
        <f t="shared" si="18"/>
        <v>85263 - PORE</v>
      </c>
    </row>
    <row r="1067" spans="6:9" ht="15" x14ac:dyDescent="0.35">
      <c r="F1067" s="49" t="s">
        <v>1082</v>
      </c>
      <c r="G1067" s="13" t="s">
        <v>2184</v>
      </c>
      <c r="H1067" s="5" t="s">
        <v>996</v>
      </c>
      <c r="I1067" s="49" t="str">
        <f t="shared" si="18"/>
        <v>85279 - RECETOR</v>
      </c>
    </row>
    <row r="1068" spans="6:9" ht="15" x14ac:dyDescent="0.35">
      <c r="F1068" s="49" t="s">
        <v>1082</v>
      </c>
      <c r="G1068" s="13" t="s">
        <v>2185</v>
      </c>
      <c r="H1068" s="5" t="s">
        <v>88</v>
      </c>
      <c r="I1068" s="49" t="str">
        <f t="shared" si="18"/>
        <v>85300 - SABANALARGA</v>
      </c>
    </row>
    <row r="1069" spans="6:9" ht="15" x14ac:dyDescent="0.35">
      <c r="F1069" s="49" t="s">
        <v>1082</v>
      </c>
      <c r="G1069" s="13" t="s">
        <v>2186</v>
      </c>
      <c r="H1069" s="5" t="s">
        <v>997</v>
      </c>
      <c r="I1069" s="49" t="str">
        <f t="shared" si="18"/>
        <v>85315 - SÁCAMA</v>
      </c>
    </row>
    <row r="1070" spans="6:9" ht="15" x14ac:dyDescent="0.35">
      <c r="F1070" s="49" t="s">
        <v>1082</v>
      </c>
      <c r="G1070" s="13" t="s">
        <v>2187</v>
      </c>
      <c r="H1070" s="5" t="s">
        <v>998</v>
      </c>
      <c r="I1070" s="49" t="str">
        <f t="shared" si="18"/>
        <v>85325 - SAN LUIS DE PALENQUE</v>
      </c>
    </row>
    <row r="1071" spans="6:9" ht="15" x14ac:dyDescent="0.35">
      <c r="F1071" s="49" t="s">
        <v>1082</v>
      </c>
      <c r="G1071" s="13" t="s">
        <v>2188</v>
      </c>
      <c r="H1071" s="5" t="s">
        <v>999</v>
      </c>
      <c r="I1071" s="49" t="str">
        <f t="shared" si="18"/>
        <v>85400 - TÁMARA</v>
      </c>
    </row>
    <row r="1072" spans="6:9" ht="15" x14ac:dyDescent="0.35">
      <c r="F1072" s="49" t="s">
        <v>1082</v>
      </c>
      <c r="G1072" s="13" t="s">
        <v>2189</v>
      </c>
      <c r="H1072" s="5" t="s">
        <v>1000</v>
      </c>
      <c r="I1072" s="49" t="str">
        <f t="shared" si="18"/>
        <v>85410 - TAURAMENA</v>
      </c>
    </row>
    <row r="1073" spans="6:9" ht="15" x14ac:dyDescent="0.35">
      <c r="F1073" s="49" t="s">
        <v>1082</v>
      </c>
      <c r="G1073" s="13" t="s">
        <v>2190</v>
      </c>
      <c r="H1073" s="5" t="s">
        <v>1001</v>
      </c>
      <c r="I1073" s="49" t="str">
        <f t="shared" si="18"/>
        <v>85430 - TRINIDAD</v>
      </c>
    </row>
    <row r="1074" spans="6:9" ht="15" x14ac:dyDescent="0.35">
      <c r="F1074" s="49" t="s">
        <v>1082</v>
      </c>
      <c r="G1074" s="13" t="s">
        <v>2191</v>
      </c>
      <c r="H1074" s="5" t="s">
        <v>195</v>
      </c>
      <c r="I1074" s="49" t="str">
        <f t="shared" si="18"/>
        <v>85440 - VILLANUEVA</v>
      </c>
    </row>
    <row r="1075" spans="6:9" ht="15" x14ac:dyDescent="0.35">
      <c r="F1075" s="49" t="s">
        <v>1084</v>
      </c>
      <c r="G1075" s="13" t="s">
        <v>2192</v>
      </c>
      <c r="H1075" s="5" t="s">
        <v>1002</v>
      </c>
      <c r="I1075" s="49" t="str">
        <f t="shared" si="18"/>
        <v>86001 - MOCOA</v>
      </c>
    </row>
    <row r="1076" spans="6:9" ht="15" x14ac:dyDescent="0.35">
      <c r="F1076" s="49" t="s">
        <v>1084</v>
      </c>
      <c r="G1076" s="13" t="s">
        <v>2193</v>
      </c>
      <c r="H1076" s="5" t="s">
        <v>694</v>
      </c>
      <c r="I1076" s="49" t="str">
        <f t="shared" si="18"/>
        <v>86219 - COLÓN</v>
      </c>
    </row>
    <row r="1077" spans="6:9" ht="15" x14ac:dyDescent="0.35">
      <c r="F1077" s="49" t="s">
        <v>1084</v>
      </c>
      <c r="G1077" s="13" t="s">
        <v>2194</v>
      </c>
      <c r="H1077" s="5" t="s">
        <v>1003</v>
      </c>
      <c r="I1077" s="49" t="str">
        <f t="shared" si="18"/>
        <v>86320 - ORITO</v>
      </c>
    </row>
    <row r="1078" spans="6:9" ht="15" x14ac:dyDescent="0.35">
      <c r="F1078" s="49" t="s">
        <v>1084</v>
      </c>
      <c r="G1078" s="13" t="s">
        <v>2195</v>
      </c>
      <c r="H1078" s="5" t="s">
        <v>1004</v>
      </c>
      <c r="I1078" s="49" t="str">
        <f t="shared" si="18"/>
        <v>86568 - PUERTO ASÍS</v>
      </c>
    </row>
    <row r="1079" spans="6:9" ht="15" x14ac:dyDescent="0.35">
      <c r="F1079" s="49" t="s">
        <v>1084</v>
      </c>
      <c r="G1079" s="13" t="s">
        <v>2196</v>
      </c>
      <c r="H1079" s="5" t="s">
        <v>1005</v>
      </c>
      <c r="I1079" s="49" t="str">
        <f t="shared" si="18"/>
        <v>86569 - PUERTO CAICEDO</v>
      </c>
    </row>
    <row r="1080" spans="6:9" ht="15" x14ac:dyDescent="0.35">
      <c r="F1080" s="49" t="s">
        <v>1084</v>
      </c>
      <c r="G1080" s="13" t="s">
        <v>2197</v>
      </c>
      <c r="H1080" s="5" t="s">
        <v>1006</v>
      </c>
      <c r="I1080" s="49" t="str">
        <f t="shared" si="18"/>
        <v>86571 - PUERTO GUZMÁN</v>
      </c>
    </row>
    <row r="1081" spans="6:9" ht="15" x14ac:dyDescent="0.35">
      <c r="F1081" s="49" t="s">
        <v>1084</v>
      </c>
      <c r="G1081" s="13" t="s">
        <v>2198</v>
      </c>
      <c r="H1081" s="5" t="s">
        <v>1007</v>
      </c>
      <c r="I1081" s="49" t="str">
        <f t="shared" si="18"/>
        <v>86573 - PUERTO LEGUÍZAMO</v>
      </c>
    </row>
    <row r="1082" spans="6:9" ht="15" x14ac:dyDescent="0.35">
      <c r="F1082" s="49" t="s">
        <v>1084</v>
      </c>
      <c r="G1082" s="13" t="s">
        <v>2199</v>
      </c>
      <c r="H1082" s="5" t="s">
        <v>1008</v>
      </c>
      <c r="I1082" s="49" t="str">
        <f t="shared" si="18"/>
        <v>86749 - SIBUNDOY</v>
      </c>
    </row>
    <row r="1083" spans="6:9" ht="15" x14ac:dyDescent="0.35">
      <c r="F1083" s="49" t="s">
        <v>1084</v>
      </c>
      <c r="G1083" s="13" t="s">
        <v>2200</v>
      </c>
      <c r="H1083" s="5" t="s">
        <v>93</v>
      </c>
      <c r="I1083" s="49" t="str">
        <f t="shared" si="18"/>
        <v>86755 - SAN FRANCISCO</v>
      </c>
    </row>
    <row r="1084" spans="6:9" ht="15" x14ac:dyDescent="0.35">
      <c r="F1084" s="49" t="s">
        <v>1084</v>
      </c>
      <c r="G1084" s="13" t="s">
        <v>2201</v>
      </c>
      <c r="H1084" s="5" t="s">
        <v>863</v>
      </c>
      <c r="I1084" s="49" t="str">
        <f t="shared" si="18"/>
        <v>86757 - SAN MIGUEL</v>
      </c>
    </row>
    <row r="1085" spans="6:9" ht="15" x14ac:dyDescent="0.35">
      <c r="F1085" s="49" t="s">
        <v>1084</v>
      </c>
      <c r="G1085" s="13" t="s">
        <v>2202</v>
      </c>
      <c r="H1085" s="5" t="s">
        <v>772</v>
      </c>
      <c r="I1085" s="49" t="str">
        <f t="shared" si="18"/>
        <v>86760 - SANTIAGO</v>
      </c>
    </row>
    <row r="1086" spans="6:9" ht="15" x14ac:dyDescent="0.35">
      <c r="F1086" s="49" t="s">
        <v>1084</v>
      </c>
      <c r="G1086" s="13" t="s">
        <v>2203</v>
      </c>
      <c r="H1086" s="5" t="s">
        <v>1009</v>
      </c>
      <c r="I1086" s="49" t="str">
        <f t="shared" si="18"/>
        <v>86865 - VALLE DEL GUAMUEZ</v>
      </c>
    </row>
    <row r="1087" spans="6:9" ht="15" x14ac:dyDescent="0.35">
      <c r="F1087" s="49" t="s">
        <v>1084</v>
      </c>
      <c r="G1087" s="13" t="s">
        <v>2204</v>
      </c>
      <c r="H1087" s="5" t="s">
        <v>1010</v>
      </c>
      <c r="I1087" s="49" t="str">
        <f t="shared" si="18"/>
        <v>86885 - VILLAGARZÓN</v>
      </c>
    </row>
    <row r="1088" spans="6:9" ht="15" x14ac:dyDescent="0.35">
      <c r="F1088" s="49" t="s">
        <v>1086</v>
      </c>
      <c r="G1088" s="13" t="s">
        <v>2205</v>
      </c>
      <c r="H1088" s="5" t="s">
        <v>858</v>
      </c>
      <c r="I1088" s="49" t="str">
        <f t="shared" si="18"/>
        <v>88001 - SAN ANDRÉS</v>
      </c>
    </row>
    <row r="1089" spans="6:9" ht="15" x14ac:dyDescent="0.35">
      <c r="F1089" s="49" t="s">
        <v>1086</v>
      </c>
      <c r="G1089" s="13" t="s">
        <v>2206</v>
      </c>
      <c r="H1089" s="5" t="s">
        <v>726</v>
      </c>
      <c r="I1089" s="49" t="str">
        <f t="shared" si="18"/>
        <v>88564 - PROVIDENCIA</v>
      </c>
    </row>
    <row r="1090" spans="6:9" ht="15" x14ac:dyDescent="0.35">
      <c r="F1090" s="49" t="s">
        <v>1088</v>
      </c>
      <c r="G1090" s="13" t="s">
        <v>2207</v>
      </c>
      <c r="H1090" s="5" t="s">
        <v>1011</v>
      </c>
      <c r="I1090" s="49" t="str">
        <f t="shared" ref="I1090:I1123" si="19">+G1090&amp;" - "&amp;H1090</f>
        <v>91001 - LETICIA</v>
      </c>
    </row>
    <row r="1091" spans="6:9" ht="15" x14ac:dyDescent="0.35">
      <c r="F1091" s="49" t="s">
        <v>1088</v>
      </c>
      <c r="G1091" s="13" t="s">
        <v>2208</v>
      </c>
      <c r="H1091" s="5" t="s">
        <v>1012</v>
      </c>
      <c r="I1091" s="49" t="str">
        <f t="shared" si="19"/>
        <v>91263 - EL ENCANTO</v>
      </c>
    </row>
    <row r="1092" spans="6:9" ht="15" x14ac:dyDescent="0.35">
      <c r="F1092" s="49" t="s">
        <v>1088</v>
      </c>
      <c r="G1092" s="13" t="s">
        <v>2209</v>
      </c>
      <c r="H1092" s="5" t="s">
        <v>1013</v>
      </c>
      <c r="I1092" s="49" t="str">
        <f t="shared" si="19"/>
        <v>91405 - LA CHORRERA</v>
      </c>
    </row>
    <row r="1093" spans="6:9" ht="15" x14ac:dyDescent="0.35">
      <c r="F1093" s="49" t="s">
        <v>1088</v>
      </c>
      <c r="G1093" s="13" t="s">
        <v>2210</v>
      </c>
      <c r="H1093" s="5" t="s">
        <v>1014</v>
      </c>
      <c r="I1093" s="49" t="str">
        <f t="shared" si="19"/>
        <v>91407 - LA PEDRERA</v>
      </c>
    </row>
    <row r="1094" spans="6:9" ht="15" x14ac:dyDescent="0.35">
      <c r="F1094" s="49" t="s">
        <v>1088</v>
      </c>
      <c r="G1094" s="13" t="s">
        <v>2211</v>
      </c>
      <c r="H1094" s="5" t="s">
        <v>242</v>
      </c>
      <c r="I1094" s="49" t="str">
        <f t="shared" si="19"/>
        <v>91430 - LA VICTORIA</v>
      </c>
    </row>
    <row r="1095" spans="6:9" ht="15" x14ac:dyDescent="0.35">
      <c r="F1095" s="49" t="s">
        <v>1088</v>
      </c>
      <c r="G1095" s="13" t="s">
        <v>2212</v>
      </c>
      <c r="H1095" s="5" t="s">
        <v>1015</v>
      </c>
      <c r="I1095" s="49" t="str">
        <f t="shared" si="19"/>
        <v>91460 - MIRITÍ - PARANÁ</v>
      </c>
    </row>
    <row r="1096" spans="6:9" ht="15" x14ac:dyDescent="0.35">
      <c r="F1096" s="49" t="s">
        <v>1088</v>
      </c>
      <c r="G1096" s="13" t="s">
        <v>2213</v>
      </c>
      <c r="H1096" s="5" t="s">
        <v>1016</v>
      </c>
      <c r="I1096" s="49" t="str">
        <f t="shared" si="19"/>
        <v>91530 - PUERTO ALEGRÍA</v>
      </c>
    </row>
    <row r="1097" spans="6:9" ht="15" x14ac:dyDescent="0.35">
      <c r="F1097" s="49" t="s">
        <v>1088</v>
      </c>
      <c r="G1097" s="13" t="s">
        <v>2214</v>
      </c>
      <c r="H1097" s="5" t="s">
        <v>1017</v>
      </c>
      <c r="I1097" s="49" t="str">
        <f t="shared" si="19"/>
        <v>91536 - PUERTO ARICA</v>
      </c>
    </row>
    <row r="1098" spans="6:9" ht="15" x14ac:dyDescent="0.35">
      <c r="F1098" s="49" t="s">
        <v>1088</v>
      </c>
      <c r="G1098" s="13" t="s">
        <v>2215</v>
      </c>
      <c r="H1098" s="5" t="s">
        <v>1018</v>
      </c>
      <c r="I1098" s="49" t="str">
        <f t="shared" si="19"/>
        <v>91540 - PUERTO NARIÑO</v>
      </c>
    </row>
    <row r="1099" spans="6:9" ht="15" x14ac:dyDescent="0.35">
      <c r="F1099" s="49" t="s">
        <v>1088</v>
      </c>
      <c r="G1099" s="13" t="s">
        <v>2216</v>
      </c>
      <c r="H1099" s="5" t="s">
        <v>768</v>
      </c>
      <c r="I1099" s="49" t="str">
        <f t="shared" si="19"/>
        <v>91669 - PUERTO SANTANDER</v>
      </c>
    </row>
    <row r="1100" spans="6:9" ht="15" x14ac:dyDescent="0.35">
      <c r="F1100" s="49" t="s">
        <v>1088</v>
      </c>
      <c r="G1100" s="13" t="s">
        <v>2217</v>
      </c>
      <c r="H1100" s="5" t="s">
        <v>1019</v>
      </c>
      <c r="I1100" s="49" t="str">
        <f t="shared" si="19"/>
        <v>91798 - TARAPACÁ</v>
      </c>
    </row>
    <row r="1101" spans="6:9" ht="15" x14ac:dyDescent="0.35">
      <c r="F1101" s="49" t="s">
        <v>1090</v>
      </c>
      <c r="G1101" s="13" t="s">
        <v>2218</v>
      </c>
      <c r="H1101" s="5" t="s">
        <v>1020</v>
      </c>
      <c r="I1101" s="49" t="str">
        <f t="shared" si="19"/>
        <v>94001 - INÍRIDA</v>
      </c>
    </row>
    <row r="1102" spans="6:9" ht="15" x14ac:dyDescent="0.35">
      <c r="F1102" s="49" t="s">
        <v>1090</v>
      </c>
      <c r="G1102" s="13" t="s">
        <v>2219</v>
      </c>
      <c r="H1102" s="5" t="s">
        <v>1021</v>
      </c>
      <c r="I1102" s="49" t="str">
        <f t="shared" si="19"/>
        <v>94343 - BARRANCOMINAS</v>
      </c>
    </row>
    <row r="1103" spans="6:9" ht="15" x14ac:dyDescent="0.35">
      <c r="F1103" s="49" t="s">
        <v>1090</v>
      </c>
      <c r="G1103" s="13" t="s">
        <v>2220</v>
      </c>
      <c r="H1103" s="1" t="s">
        <v>1039</v>
      </c>
      <c r="I1103" s="49" t="str">
        <f t="shared" si="19"/>
        <v>94663 - MAPIRIPANA</v>
      </c>
    </row>
    <row r="1104" spans="6:9" ht="15" x14ac:dyDescent="0.35">
      <c r="F1104" s="49" t="s">
        <v>1090</v>
      </c>
      <c r="G1104" s="13" t="s">
        <v>2221</v>
      </c>
      <c r="H1104" s="5" t="s">
        <v>1022</v>
      </c>
      <c r="I1104" s="49" t="str">
        <f t="shared" si="19"/>
        <v>94883 - SAN FELIPE</v>
      </c>
    </row>
    <row r="1105" spans="6:9" ht="15" x14ac:dyDescent="0.35">
      <c r="F1105" s="49" t="s">
        <v>1090</v>
      </c>
      <c r="G1105" s="13" t="s">
        <v>2222</v>
      </c>
      <c r="H1105" s="5" t="s">
        <v>141</v>
      </c>
      <c r="I1105" s="49" t="str">
        <f t="shared" si="19"/>
        <v>94884 - PUERTO COLOMBIA</v>
      </c>
    </row>
    <row r="1106" spans="6:9" ht="15" x14ac:dyDescent="0.35">
      <c r="F1106" s="49" t="s">
        <v>1090</v>
      </c>
      <c r="G1106" s="13" t="s">
        <v>2223</v>
      </c>
      <c r="H1106" s="5" t="s">
        <v>1023</v>
      </c>
      <c r="I1106" s="49" t="str">
        <f t="shared" si="19"/>
        <v>94885 - LA GUADALUPE</v>
      </c>
    </row>
    <row r="1107" spans="6:9" ht="15" x14ac:dyDescent="0.35">
      <c r="F1107" s="49" t="s">
        <v>1090</v>
      </c>
      <c r="G1107" s="13" t="s">
        <v>2224</v>
      </c>
      <c r="H1107" s="5" t="s">
        <v>1024</v>
      </c>
      <c r="I1107" s="49" t="str">
        <f t="shared" si="19"/>
        <v>94886 - CACAHUAL</v>
      </c>
    </row>
    <row r="1108" spans="6:9" ht="15" x14ac:dyDescent="0.35">
      <c r="F1108" s="49" t="s">
        <v>1090</v>
      </c>
      <c r="G1108" s="13" t="s">
        <v>2225</v>
      </c>
      <c r="H1108" s="5" t="s">
        <v>1025</v>
      </c>
      <c r="I1108" s="49" t="str">
        <f t="shared" si="19"/>
        <v>94887 - PANA PANA</v>
      </c>
    </row>
    <row r="1109" spans="6:9" ht="15" x14ac:dyDescent="0.35">
      <c r="F1109" s="49" t="s">
        <v>1090</v>
      </c>
      <c r="G1109" s="13" t="s">
        <v>2226</v>
      </c>
      <c r="H1109" s="5" t="s">
        <v>1026</v>
      </c>
      <c r="I1109" s="49" t="str">
        <f t="shared" si="19"/>
        <v>94888 - MORICHAL</v>
      </c>
    </row>
    <row r="1110" spans="6:9" ht="15" x14ac:dyDescent="0.35">
      <c r="F1110" s="49" t="s">
        <v>1092</v>
      </c>
      <c r="G1110" s="13" t="s">
        <v>2227</v>
      </c>
      <c r="H1110" s="5" t="s">
        <v>1027</v>
      </c>
      <c r="I1110" s="49" t="str">
        <f t="shared" si="19"/>
        <v>95001 - SAN JOSÉ DEL GUAVIARE</v>
      </c>
    </row>
    <row r="1111" spans="6:9" ht="15" x14ac:dyDescent="0.35">
      <c r="F1111" s="49" t="s">
        <v>1092</v>
      </c>
      <c r="G1111" s="13" t="s">
        <v>2228</v>
      </c>
      <c r="H1111" s="5" t="s">
        <v>158</v>
      </c>
      <c r="I1111" s="49" t="str">
        <f t="shared" si="19"/>
        <v>95015 - CALAMAR</v>
      </c>
    </row>
    <row r="1112" spans="6:9" ht="15" x14ac:dyDescent="0.35">
      <c r="F1112" s="49" t="s">
        <v>1092</v>
      </c>
      <c r="G1112" s="13" t="s">
        <v>2229</v>
      </c>
      <c r="H1112" s="5" t="s">
        <v>1028</v>
      </c>
      <c r="I1112" s="49" t="str">
        <f t="shared" si="19"/>
        <v>95025 - EL RETORNO</v>
      </c>
    </row>
    <row r="1113" spans="6:9" ht="15" x14ac:dyDescent="0.35">
      <c r="F1113" s="49" t="s">
        <v>1092</v>
      </c>
      <c r="G1113" s="13" t="s">
        <v>2230</v>
      </c>
      <c r="H1113" s="5" t="s">
        <v>247</v>
      </c>
      <c r="I1113" s="49" t="str">
        <f t="shared" si="19"/>
        <v>95200 - MIRAFLORES</v>
      </c>
    </row>
    <row r="1114" spans="6:9" ht="15" x14ac:dyDescent="0.35">
      <c r="F1114" s="49" t="s">
        <v>1094</v>
      </c>
      <c r="G1114" s="13" t="s">
        <v>2231</v>
      </c>
      <c r="H1114" s="5" t="s">
        <v>1029</v>
      </c>
      <c r="I1114" s="49" t="str">
        <f t="shared" si="19"/>
        <v>97001 - MITÚ</v>
      </c>
    </row>
    <row r="1115" spans="6:9" ht="15" x14ac:dyDescent="0.35">
      <c r="F1115" s="49" t="s">
        <v>1094</v>
      </c>
      <c r="G1115" s="13" t="s">
        <v>2232</v>
      </c>
      <c r="H1115" s="5" t="s">
        <v>1030</v>
      </c>
      <c r="I1115" s="49" t="str">
        <f t="shared" si="19"/>
        <v>97161 - CARURÚ</v>
      </c>
    </row>
    <row r="1116" spans="6:9" ht="15" x14ac:dyDescent="0.35">
      <c r="F1116" s="49" t="s">
        <v>1094</v>
      </c>
      <c r="G1116" s="13" t="s">
        <v>2233</v>
      </c>
      <c r="H1116" s="5" t="s">
        <v>1031</v>
      </c>
      <c r="I1116" s="49" t="str">
        <f t="shared" si="19"/>
        <v>97511 - PACOA</v>
      </c>
    </row>
    <row r="1117" spans="6:9" ht="15" x14ac:dyDescent="0.35">
      <c r="F1117" s="49" t="s">
        <v>1094</v>
      </c>
      <c r="G1117" s="13" t="s">
        <v>2234</v>
      </c>
      <c r="H1117" s="5" t="s">
        <v>1032</v>
      </c>
      <c r="I1117" s="49" t="str">
        <f t="shared" si="19"/>
        <v>97666 - TARAIRA</v>
      </c>
    </row>
    <row r="1118" spans="6:9" ht="15" x14ac:dyDescent="0.35">
      <c r="F1118" s="49" t="s">
        <v>1094</v>
      </c>
      <c r="G1118" s="13" t="s">
        <v>2235</v>
      </c>
      <c r="H1118" s="5" t="s">
        <v>1033</v>
      </c>
      <c r="I1118" s="49" t="str">
        <f t="shared" si="19"/>
        <v>97777 - PAPUNAHUA</v>
      </c>
    </row>
    <row r="1119" spans="6:9" ht="15" x14ac:dyDescent="0.35">
      <c r="F1119" s="49" t="s">
        <v>1094</v>
      </c>
      <c r="G1119" s="13" t="s">
        <v>2236</v>
      </c>
      <c r="H1119" s="5" t="s">
        <v>1034</v>
      </c>
      <c r="I1119" s="49" t="str">
        <f t="shared" si="19"/>
        <v>97889 - YAVARATÉ</v>
      </c>
    </row>
    <row r="1120" spans="6:9" ht="15" x14ac:dyDescent="0.35">
      <c r="F1120" s="49" t="s">
        <v>1096</v>
      </c>
      <c r="G1120" s="13" t="s">
        <v>2237</v>
      </c>
      <c r="H1120" s="5" t="s">
        <v>1035</v>
      </c>
      <c r="I1120" s="49" t="str">
        <f t="shared" si="19"/>
        <v>99001 - PUERTO CARREÑO</v>
      </c>
    </row>
    <row r="1121" spans="6:9" ht="15" x14ac:dyDescent="0.35">
      <c r="F1121" s="49" t="s">
        <v>1096</v>
      </c>
      <c r="G1121" s="13" t="s">
        <v>2238</v>
      </c>
      <c r="H1121" s="5" t="s">
        <v>1036</v>
      </c>
      <c r="I1121" s="49" t="str">
        <f t="shared" si="19"/>
        <v>99524 - LA PRIMAVERA</v>
      </c>
    </row>
    <row r="1122" spans="6:9" ht="15" x14ac:dyDescent="0.35">
      <c r="F1122" s="49" t="s">
        <v>1096</v>
      </c>
      <c r="G1122" s="13" t="s">
        <v>2239</v>
      </c>
      <c r="H1122" s="5" t="s">
        <v>1037</v>
      </c>
      <c r="I1122" s="49" t="str">
        <f t="shared" si="19"/>
        <v>99624 - SANTA ROSALÍA</v>
      </c>
    </row>
    <row r="1123" spans="6:9" ht="15" x14ac:dyDescent="0.35">
      <c r="F1123" s="49" t="s">
        <v>1096</v>
      </c>
      <c r="G1123" s="13" t="s">
        <v>2240</v>
      </c>
      <c r="H1123" s="5" t="s">
        <v>1038</v>
      </c>
      <c r="I1123" s="49" t="str">
        <f t="shared" si="19"/>
        <v>99773 - CUMARIBO</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35"/>
  <sheetViews>
    <sheetView showGridLines="0" tabSelected="1" topLeftCell="B22" zoomScaleNormal="100" workbookViewId="0">
      <selection activeCell="E28" sqref="E28"/>
    </sheetView>
  </sheetViews>
  <sheetFormatPr baseColWidth="10" defaultRowHeight="14.4" x14ac:dyDescent="0.3"/>
  <cols>
    <col min="3" max="3" width="50.109375" customWidth="1"/>
    <col min="4" max="4" width="23" customWidth="1"/>
    <col min="5" max="5" width="20.44140625" customWidth="1"/>
    <col min="6" max="6" width="18.109375" customWidth="1"/>
    <col min="7" max="7" width="22.109375" customWidth="1"/>
    <col min="8" max="8" width="18.33203125" customWidth="1"/>
    <col min="9" max="9" width="18.109375" customWidth="1"/>
  </cols>
  <sheetData>
    <row r="1" spans="2:9" x14ac:dyDescent="0.3">
      <c r="B1" s="17"/>
      <c r="G1" s="17"/>
    </row>
    <row r="2" spans="2:9" x14ac:dyDescent="0.3">
      <c r="B2" s="17"/>
      <c r="G2" s="17"/>
    </row>
    <row r="3" spans="2:9" x14ac:dyDescent="0.3">
      <c r="B3" s="17"/>
      <c r="G3" s="17"/>
    </row>
    <row r="4" spans="2:9" x14ac:dyDescent="0.3">
      <c r="B4" s="17"/>
      <c r="G4" s="17"/>
    </row>
    <row r="5" spans="2:9" x14ac:dyDescent="0.3">
      <c r="B5" s="17"/>
      <c r="G5" s="17"/>
    </row>
    <row r="6" spans="2:9" x14ac:dyDescent="0.3">
      <c r="B6" s="17"/>
      <c r="G6" s="17"/>
    </row>
    <row r="7" spans="2:9" ht="15" x14ac:dyDescent="0.35">
      <c r="B7" s="17"/>
      <c r="C7" s="74" t="s">
        <v>2254</v>
      </c>
      <c r="D7" s="74"/>
      <c r="E7" s="74"/>
      <c r="F7" s="7"/>
    </row>
    <row r="8" spans="2:9" ht="15" customHeight="1" x14ac:dyDescent="0.35">
      <c r="B8" s="17"/>
      <c r="C8" s="70" t="s">
        <v>2252</v>
      </c>
      <c r="D8" s="70"/>
      <c r="E8" s="70"/>
      <c r="F8" s="7"/>
      <c r="G8" s="84"/>
      <c r="H8" s="84"/>
      <c r="I8" s="84"/>
    </row>
    <row r="9" spans="2:9" ht="15" x14ac:dyDescent="0.35">
      <c r="B9" s="17"/>
      <c r="C9" s="71" t="s">
        <v>2256</v>
      </c>
      <c r="D9" s="70"/>
      <c r="E9" s="70"/>
      <c r="F9" s="7"/>
      <c r="G9" s="84"/>
      <c r="H9" s="84"/>
      <c r="I9" s="84"/>
    </row>
    <row r="10" spans="2:9" ht="15" x14ac:dyDescent="0.35">
      <c r="B10" s="17"/>
      <c r="C10" s="71" t="s">
        <v>2257</v>
      </c>
      <c r="D10" s="70"/>
      <c r="E10" s="70"/>
      <c r="F10" s="7"/>
      <c r="G10" s="84"/>
      <c r="H10" s="84"/>
      <c r="I10" s="84"/>
    </row>
    <row r="11" spans="2:9" ht="15" x14ac:dyDescent="0.35">
      <c r="B11" s="17"/>
      <c r="C11" s="71" t="s">
        <v>2258</v>
      </c>
      <c r="D11" s="70"/>
      <c r="E11" s="70"/>
      <c r="F11" s="7"/>
      <c r="G11" s="84"/>
      <c r="H11" s="84"/>
      <c r="I11" s="84"/>
    </row>
    <row r="12" spans="2:9" ht="15" x14ac:dyDescent="0.35">
      <c r="B12" s="17"/>
      <c r="C12" s="71" t="s">
        <v>2259</v>
      </c>
      <c r="D12" s="70"/>
      <c r="E12" s="70"/>
      <c r="F12" s="7"/>
      <c r="G12" s="84"/>
      <c r="H12" s="84"/>
      <c r="I12" s="84"/>
    </row>
    <row r="13" spans="2:9" ht="15" x14ac:dyDescent="0.35">
      <c r="B13" s="17"/>
      <c r="C13" s="70" t="s">
        <v>2260</v>
      </c>
      <c r="D13" s="70"/>
      <c r="E13" s="70"/>
      <c r="F13" s="7"/>
      <c r="G13" s="84"/>
      <c r="H13" s="84"/>
      <c r="I13" s="84"/>
    </row>
    <row r="14" spans="2:9" ht="15" x14ac:dyDescent="0.35">
      <c r="B14" s="17"/>
      <c r="C14" s="71" t="s">
        <v>2261</v>
      </c>
      <c r="D14" s="70"/>
      <c r="E14" s="70"/>
      <c r="F14" s="7"/>
      <c r="G14" s="84"/>
      <c r="H14" s="84"/>
      <c r="I14" s="84"/>
    </row>
    <row r="15" spans="2:9" ht="15" x14ac:dyDescent="0.35">
      <c r="B15" s="17"/>
      <c r="C15" s="72"/>
      <c r="D15" s="72"/>
      <c r="E15" s="72"/>
      <c r="F15" s="7"/>
    </row>
    <row r="16" spans="2:9" ht="15.6" thickBot="1" x14ac:dyDescent="0.4">
      <c r="B16" s="17"/>
      <c r="C16" s="8"/>
      <c r="D16" s="8"/>
      <c r="E16" s="8"/>
      <c r="F16" s="7"/>
    </row>
    <row r="17" spans="2:6" ht="15.6" thickBot="1" x14ac:dyDescent="0.4">
      <c r="B17" s="17"/>
      <c r="C17" s="26" t="s">
        <v>1040</v>
      </c>
      <c r="D17" s="27" t="s">
        <v>2266</v>
      </c>
      <c r="E17" s="7"/>
      <c r="F17" s="7"/>
    </row>
    <row r="18" spans="2:6" ht="15.6" thickBot="1" x14ac:dyDescent="0.4">
      <c r="B18" s="17"/>
      <c r="C18" s="26" t="s">
        <v>0</v>
      </c>
      <c r="D18" s="28" t="s">
        <v>2267</v>
      </c>
      <c r="E18" s="7"/>
      <c r="F18" s="7"/>
    </row>
    <row r="19" spans="2:6" ht="15" x14ac:dyDescent="0.35">
      <c r="B19" s="17"/>
      <c r="C19" s="7"/>
      <c r="D19" s="7"/>
      <c r="E19" s="7"/>
      <c r="F19" s="7"/>
    </row>
    <row r="20" spans="2:6" ht="15" x14ac:dyDescent="0.35">
      <c r="B20" s="17"/>
      <c r="C20" s="78" t="s">
        <v>2255</v>
      </c>
      <c r="D20" s="30"/>
      <c r="E20" s="30"/>
      <c r="F20" s="7"/>
    </row>
    <row r="21" spans="2:6" ht="15.6" thickBot="1" x14ac:dyDescent="0.4">
      <c r="B21" s="17"/>
      <c r="C21" s="79"/>
      <c r="D21" s="30"/>
      <c r="E21" s="30"/>
      <c r="F21" s="7"/>
    </row>
    <row r="22" spans="2:6" ht="15.6" thickBot="1" x14ac:dyDescent="0.4">
      <c r="B22" s="17"/>
      <c r="C22" s="35" t="s">
        <v>1104</v>
      </c>
      <c r="D22" s="34" t="str">
        <f>+MID($D$18,9,100)</f>
        <v>BOGOTÁ, D.C.</v>
      </c>
      <c r="E22" s="53"/>
      <c r="F22" s="53"/>
    </row>
    <row r="23" spans="2:6" ht="15" x14ac:dyDescent="0.35">
      <c r="B23" s="17"/>
      <c r="C23" s="31" t="s">
        <v>2245</v>
      </c>
      <c r="D23" s="60">
        <f>+VLOOKUP(LEFT($D$18,5),'4_IPM Mpio dominios'!A:E,3,)</f>
        <v>9</v>
      </c>
      <c r="E23" s="30"/>
      <c r="F23" s="30"/>
    </row>
    <row r="24" spans="2:6" ht="15" x14ac:dyDescent="0.35">
      <c r="B24" s="17"/>
      <c r="C24" s="31" t="s">
        <v>1100</v>
      </c>
      <c r="D24" s="61">
        <f>+VLOOKUP(LEFT($D$18,5),'4_IPM Mpio dominios'!A:E,4,)</f>
        <v>8.9</v>
      </c>
      <c r="E24" s="30"/>
      <c r="F24" s="30"/>
    </row>
    <row r="25" spans="2:6" ht="15.6" thickBot="1" x14ac:dyDescent="0.4">
      <c r="B25" s="17"/>
      <c r="C25" s="33" t="s">
        <v>1101</v>
      </c>
      <c r="D25" s="62">
        <f>+VLOOKUP(LEFT($D$18,5),'4_IPM Mpio dominios'!A:E,5,)</f>
        <v>31.5</v>
      </c>
      <c r="E25" s="30"/>
      <c r="F25" s="30"/>
    </row>
    <row r="26" spans="2:6" ht="15" customHeight="1" x14ac:dyDescent="0.3">
      <c r="C26" s="83" t="s">
        <v>2249</v>
      </c>
      <c r="D26" s="83"/>
    </row>
    <row r="27" spans="2:6" ht="15" x14ac:dyDescent="0.35">
      <c r="C27" s="51" t="s">
        <v>2251</v>
      </c>
      <c r="D27" s="14"/>
      <c r="E27" s="30"/>
      <c r="F27" s="7"/>
    </row>
    <row r="28" spans="2:6" ht="15" x14ac:dyDescent="0.35">
      <c r="C28" s="51"/>
      <c r="D28" s="14"/>
      <c r="E28" s="30"/>
      <c r="F28" s="7"/>
    </row>
    <row r="29" spans="2:6" ht="15" x14ac:dyDescent="0.35">
      <c r="C29" s="30"/>
      <c r="D29" s="14"/>
      <c r="E29" s="30"/>
      <c r="F29" s="7"/>
    </row>
    <row r="30" spans="2:6" ht="15" x14ac:dyDescent="0.35">
      <c r="C30" s="30"/>
      <c r="D30" s="14"/>
      <c r="E30" s="30"/>
      <c r="F30" s="7"/>
    </row>
    <row r="31" spans="2:6" ht="15" x14ac:dyDescent="0.35">
      <c r="C31" s="30"/>
      <c r="D31" s="14"/>
      <c r="E31" s="30"/>
      <c r="F31" s="7"/>
    </row>
    <row r="32" spans="2:6" ht="15" x14ac:dyDescent="0.35">
      <c r="C32" s="30"/>
      <c r="D32" s="14"/>
      <c r="E32" s="30"/>
      <c r="F32" s="7"/>
    </row>
    <row r="33" spans="3:6" ht="15" x14ac:dyDescent="0.35">
      <c r="C33" s="30"/>
      <c r="D33" s="14"/>
      <c r="E33" s="30"/>
      <c r="F33" s="7"/>
    </row>
    <row r="34" spans="3:6" ht="15" x14ac:dyDescent="0.35">
      <c r="C34" s="30"/>
      <c r="D34" s="14"/>
      <c r="E34" s="30"/>
      <c r="F34" s="7"/>
    </row>
    <row r="35" spans="3:6" ht="15" x14ac:dyDescent="0.35">
      <c r="C35" s="30"/>
      <c r="D35" s="14"/>
      <c r="E35" s="30"/>
      <c r="F35" s="7"/>
    </row>
    <row r="36" spans="3:6" ht="15" x14ac:dyDescent="0.35">
      <c r="C36" s="30"/>
      <c r="D36" s="14"/>
      <c r="E36" s="30"/>
    </row>
    <row r="37" spans="3:6" ht="15" x14ac:dyDescent="0.35">
      <c r="C37" s="30"/>
      <c r="D37" s="14"/>
      <c r="E37" s="30"/>
    </row>
    <row r="38" spans="3:6" ht="15" x14ac:dyDescent="0.35">
      <c r="C38" s="30"/>
      <c r="D38" s="14"/>
      <c r="E38" s="30"/>
    </row>
    <row r="39" spans="3:6" ht="15" x14ac:dyDescent="0.35">
      <c r="C39" s="30"/>
      <c r="D39" s="14"/>
      <c r="E39" s="30"/>
      <c r="F39" s="7"/>
    </row>
    <row r="40" spans="3:6" ht="15" x14ac:dyDescent="0.35">
      <c r="C40" s="30"/>
      <c r="D40" s="14"/>
      <c r="E40" s="30"/>
      <c r="F40" s="7"/>
    </row>
    <row r="41" spans="3:6" ht="15" x14ac:dyDescent="0.35">
      <c r="C41" s="30"/>
      <c r="D41" s="14"/>
      <c r="E41" s="30"/>
      <c r="F41" s="7"/>
    </row>
    <row r="42" spans="3:6" ht="15" x14ac:dyDescent="0.35">
      <c r="C42" s="30"/>
      <c r="D42" s="14"/>
      <c r="E42" s="30"/>
      <c r="F42" s="7"/>
    </row>
    <row r="43" spans="3:6" ht="15" x14ac:dyDescent="0.35">
      <c r="C43" s="30"/>
      <c r="D43" s="14"/>
      <c r="E43" s="30"/>
      <c r="F43" s="7"/>
    </row>
    <row r="44" spans="3:6" ht="15" x14ac:dyDescent="0.35">
      <c r="C44" s="30"/>
      <c r="D44" s="14"/>
      <c r="E44" s="30"/>
      <c r="F44" s="7"/>
    </row>
    <row r="45" spans="3:6" ht="15" x14ac:dyDescent="0.35">
      <c r="C45" s="83" t="s">
        <v>2249</v>
      </c>
      <c r="D45" s="83"/>
      <c r="E45" s="30"/>
      <c r="F45" s="7"/>
    </row>
    <row r="46" spans="3:6" ht="15" x14ac:dyDescent="0.35">
      <c r="C46" s="30"/>
      <c r="D46" s="14"/>
      <c r="E46" s="30"/>
      <c r="F46" s="7"/>
    </row>
    <row r="47" spans="3:6" ht="15" customHeight="1" x14ac:dyDescent="0.35">
      <c r="C47" s="78" t="s">
        <v>2253</v>
      </c>
      <c r="D47" s="7"/>
      <c r="E47" s="7"/>
      <c r="F47" s="7"/>
    </row>
    <row r="48" spans="3:6" ht="15.75" customHeight="1" x14ac:dyDescent="0.35">
      <c r="C48" s="78"/>
      <c r="D48" s="7"/>
      <c r="E48" s="7"/>
      <c r="F48" s="7"/>
    </row>
    <row r="49" spans="3:9" ht="15.75" customHeight="1" thickBot="1" x14ac:dyDescent="0.4">
      <c r="C49" s="78"/>
      <c r="D49" s="7"/>
      <c r="E49" s="7"/>
      <c r="F49" s="7"/>
    </row>
    <row r="50" spans="3:9" ht="15.6" thickBot="1" x14ac:dyDescent="0.35">
      <c r="C50" s="75" t="s">
        <v>2246</v>
      </c>
      <c r="D50" s="80" t="str">
        <f>+MID($D$18,9,100)</f>
        <v>BOGOTÁ, D.C.</v>
      </c>
      <c r="E50" s="81"/>
      <c r="F50" s="82"/>
      <c r="G50" s="77"/>
      <c r="H50" s="77"/>
      <c r="I50" s="77"/>
    </row>
    <row r="51" spans="3:9" ht="37.5" customHeight="1" thickBot="1" x14ac:dyDescent="0.35">
      <c r="C51" s="76"/>
      <c r="D51" s="29" t="s">
        <v>2245</v>
      </c>
      <c r="E51" s="32" t="s">
        <v>1100</v>
      </c>
      <c r="F51" s="37" t="s">
        <v>1101</v>
      </c>
      <c r="G51" s="53"/>
      <c r="H51" s="53"/>
      <c r="I51" s="54"/>
    </row>
    <row r="52" spans="3:9" ht="15" x14ac:dyDescent="0.35">
      <c r="C52" s="55" t="s">
        <v>1105</v>
      </c>
      <c r="D52" s="63">
        <f>+VLOOKUP(LEFT($D$18,5),'8_Privaciones Mpio dominio'!A:AU,3,FALSE)</f>
        <v>2.8</v>
      </c>
      <c r="E52" s="64">
        <f>+VLOOKUP(LEFT($D$18,5),'8_Privaciones Mpio dominio'!A:AU,4,FALSE)</f>
        <v>2.8</v>
      </c>
      <c r="F52" s="63">
        <f>+VLOOKUP(LEFT($D$18,5),'8_Privaciones Mpio dominio'!A:AU,5,FALSE)</f>
        <v>10</v>
      </c>
      <c r="G52" s="30"/>
      <c r="H52" s="30"/>
      <c r="I52" s="30"/>
    </row>
    <row r="53" spans="3:9" ht="15" x14ac:dyDescent="0.35">
      <c r="C53" s="56" t="s">
        <v>1106</v>
      </c>
      <c r="D53" s="65">
        <f>+VLOOKUP(LEFT($D$18,5),'8_Privaciones Mpio dominio'!A:AU,6,FALSE)</f>
        <v>26.2</v>
      </c>
      <c r="E53" s="66">
        <f>+VLOOKUP(LEFT($D$18,5),'8_Privaciones Mpio dominio'!A:AU,7,FALSE)</f>
        <v>26.1</v>
      </c>
      <c r="F53" s="65">
        <f>+VLOOKUP(LEFT($D$18,5),'8_Privaciones Mpio dominio'!A:AU,8,FALSE)</f>
        <v>62.5</v>
      </c>
      <c r="G53" s="30"/>
      <c r="H53" s="30"/>
      <c r="I53" s="30"/>
    </row>
    <row r="54" spans="3:9" ht="15" x14ac:dyDescent="0.35">
      <c r="C54" s="57" t="s">
        <v>1107</v>
      </c>
      <c r="D54" s="65">
        <f>+VLOOKUP(LEFT($D$18,5),'8_Privaciones Mpio dominio'!A:AU,9,FALSE)</f>
        <v>1.8</v>
      </c>
      <c r="E54" s="66">
        <f>+VLOOKUP(LEFT($D$18,5),'8_Privaciones Mpio dominio'!A:AU,10,FALSE)</f>
        <v>1.7</v>
      </c>
      <c r="F54" s="65">
        <f>+VLOOKUP(LEFT($D$18,5),'8_Privaciones Mpio dominio'!A:AU,11,FALSE)</f>
        <v>3</v>
      </c>
      <c r="G54" s="30"/>
      <c r="H54" s="30"/>
      <c r="I54" s="30"/>
    </row>
    <row r="55" spans="3:9" ht="15" x14ac:dyDescent="0.3">
      <c r="C55" s="58" t="s">
        <v>1108</v>
      </c>
      <c r="D55" s="65">
        <f>+VLOOKUP(LEFT($D$18,5),'8_Privaciones Mpio dominio'!A:AU,12,FALSE)</f>
        <v>4.3</v>
      </c>
      <c r="E55" s="66">
        <f>+VLOOKUP(LEFT($D$18,5),'8_Privaciones Mpio dominio'!A:AU,13,FALSE)</f>
        <v>4.3</v>
      </c>
      <c r="F55" s="65">
        <f>+VLOOKUP(LEFT($D$18,5),'8_Privaciones Mpio dominio'!A:AU,14,FALSE)</f>
        <v>6</v>
      </c>
      <c r="G55" s="30"/>
      <c r="H55" s="30"/>
      <c r="I55" s="30"/>
    </row>
    <row r="56" spans="3:9" ht="15" x14ac:dyDescent="0.3">
      <c r="C56" s="58" t="s">
        <v>1118</v>
      </c>
      <c r="D56" s="65">
        <f>+VLOOKUP(LEFT($D$18,5),'8_Privaciones Mpio dominio'!A:AU,15,FALSE)</f>
        <v>18.899999999999999</v>
      </c>
      <c r="E56" s="66">
        <f>+VLOOKUP(LEFT($D$18,5),'8_Privaciones Mpio dominio'!A:AU,16,FALSE)</f>
        <v>18.899999999999999</v>
      </c>
      <c r="F56" s="65">
        <f>+VLOOKUP(LEFT($D$18,5),'8_Privaciones Mpio dominio'!A:AU,17,FALSE)</f>
        <v>35</v>
      </c>
      <c r="G56" s="30"/>
      <c r="H56" s="30"/>
      <c r="I56" s="30"/>
    </row>
    <row r="57" spans="3:9" ht="15" x14ac:dyDescent="0.3">
      <c r="C57" s="58" t="s">
        <v>1109</v>
      </c>
      <c r="D57" s="65">
        <f>+VLOOKUP(LEFT($D$18,5),'8_Privaciones Mpio dominio'!A:AU,18,FALSE)</f>
        <v>5.6</v>
      </c>
      <c r="E57" s="66">
        <f>+VLOOKUP(LEFT($D$18,5),'8_Privaciones Mpio dominio'!A:AU,19,FALSE)</f>
        <v>5.6</v>
      </c>
      <c r="F57" s="65">
        <f>+VLOOKUP(LEFT($D$18,5),'8_Privaciones Mpio dominio'!A:AU,20,FALSE)</f>
        <v>5.5</v>
      </c>
      <c r="G57" s="30"/>
      <c r="H57" s="30"/>
      <c r="I57" s="30"/>
    </row>
    <row r="58" spans="3:9" ht="15" x14ac:dyDescent="0.35">
      <c r="C58" s="56" t="s">
        <v>1110</v>
      </c>
      <c r="D58" s="65">
        <f>+VLOOKUP(LEFT($D$18,5),'8_Privaciones Mpio dominio'!A:AU,21,FALSE)</f>
        <v>0.7</v>
      </c>
      <c r="E58" s="66">
        <f>+VLOOKUP(LEFT($D$18,5),'8_Privaciones Mpio dominio'!A:AU,22,FALSE)</f>
        <v>0.7</v>
      </c>
      <c r="F58" s="65">
        <f>+VLOOKUP(LEFT($D$18,5),'8_Privaciones Mpio dominio'!A:AU,23,FALSE)</f>
        <v>11.8</v>
      </c>
      <c r="G58" s="30"/>
      <c r="H58" s="30"/>
      <c r="I58" s="30"/>
    </row>
    <row r="59" spans="3:9" ht="15" x14ac:dyDescent="0.35">
      <c r="C59" s="56" t="s">
        <v>1</v>
      </c>
      <c r="D59" s="65">
        <f>+VLOOKUP(LEFT($D$18,5),'8_Privaciones Mpio dominio'!A:AU,24,FALSE)</f>
        <v>1.9</v>
      </c>
      <c r="E59" s="66">
        <f>+VLOOKUP(LEFT($D$18,5),'8_Privaciones Mpio dominio'!A:AU,25,FALSE)</f>
        <v>1.9</v>
      </c>
      <c r="F59" s="65">
        <f>+VLOOKUP(LEFT($D$18,5),'8_Privaciones Mpio dominio'!A:AU,26,FALSE)</f>
        <v>3.2</v>
      </c>
      <c r="G59" s="30"/>
      <c r="H59" s="30"/>
      <c r="I59" s="30"/>
    </row>
    <row r="60" spans="3:9" ht="15" x14ac:dyDescent="0.35">
      <c r="C60" s="56" t="s">
        <v>1111</v>
      </c>
      <c r="D60" s="65">
        <f>+VLOOKUP(LEFT($D$18,5),'8_Privaciones Mpio dominio'!A:AU,27,FALSE)</f>
        <v>0.3</v>
      </c>
      <c r="E60" s="66">
        <f>+VLOOKUP(LEFT($D$18,5),'8_Privaciones Mpio dominio'!A:AU,28,FALSE)</f>
        <v>0.3</v>
      </c>
      <c r="F60" s="65">
        <f>+VLOOKUP(LEFT($D$18,5),'8_Privaciones Mpio dominio'!A:AU,29,FALSE)</f>
        <v>2.2999999999999998</v>
      </c>
      <c r="G60" s="30"/>
      <c r="H60" s="30"/>
      <c r="I60" s="30"/>
    </row>
    <row r="61" spans="3:9" ht="15" x14ac:dyDescent="0.35">
      <c r="C61" s="56" t="s">
        <v>1112</v>
      </c>
      <c r="D61" s="65">
        <f>+VLOOKUP(LEFT($D$18,5),'8_Privaciones Mpio dominio'!A:AU,30,FALSE)</f>
        <v>0.3</v>
      </c>
      <c r="E61" s="66">
        <f>+VLOOKUP(LEFT($D$18,5),'8_Privaciones Mpio dominio'!A:AU,31,FALSE)</f>
        <v>0.3</v>
      </c>
      <c r="F61" s="65">
        <f>+VLOOKUP(LEFT($D$18,5),'8_Privaciones Mpio dominio'!A:AU,32,FALSE)</f>
        <v>3.5</v>
      </c>
      <c r="G61" s="30"/>
      <c r="H61" s="30"/>
      <c r="I61" s="30"/>
    </row>
    <row r="62" spans="3:9" ht="15" x14ac:dyDescent="0.35">
      <c r="C62" s="56" t="s">
        <v>1113</v>
      </c>
      <c r="D62" s="65">
        <f>+VLOOKUP(LEFT($D$18,5),'8_Privaciones Mpio dominio'!A:AU,33,FALSE)</f>
        <v>11.5</v>
      </c>
      <c r="E62" s="66">
        <f>+VLOOKUP(LEFT($D$18,5),'8_Privaciones Mpio dominio'!A:AU,34,FALSE)</f>
        <v>11.5</v>
      </c>
      <c r="F62" s="65">
        <f>+VLOOKUP(LEFT($D$18,5),'8_Privaciones Mpio dominio'!A:AU,35,FALSE)</f>
        <v>16.8</v>
      </c>
      <c r="G62" s="30"/>
      <c r="H62" s="30"/>
      <c r="I62" s="30"/>
    </row>
    <row r="63" spans="3:9" ht="15" x14ac:dyDescent="0.35">
      <c r="C63" s="56" t="s">
        <v>1114</v>
      </c>
      <c r="D63" s="65">
        <f>+VLOOKUP(LEFT($D$18,5),'8_Privaciones Mpio dominio'!A:AU,36,FALSE)</f>
        <v>0.5</v>
      </c>
      <c r="E63" s="66">
        <f>+VLOOKUP(LEFT($D$18,5),'8_Privaciones Mpio dominio'!A:AU,37,FALSE)</f>
        <v>0.5</v>
      </c>
      <c r="F63" s="65">
        <f>+VLOOKUP(LEFT($D$18,5),'8_Privaciones Mpio dominio'!A:AU,38,FALSE)</f>
        <v>16.8</v>
      </c>
      <c r="G63" s="30"/>
      <c r="H63" s="30"/>
      <c r="I63" s="30"/>
    </row>
    <row r="64" spans="3:9" ht="15" x14ac:dyDescent="0.35">
      <c r="C64" s="56" t="s">
        <v>1115</v>
      </c>
      <c r="D64" s="65">
        <f>+VLOOKUP(LEFT($D$18,5),'8_Privaciones Mpio dominio'!A:AU,39,FALSE)</f>
        <v>18.7</v>
      </c>
      <c r="E64" s="66">
        <f>+VLOOKUP(LEFT($D$18,5),'8_Privaciones Mpio dominio'!A:AU,40,FALSE)</f>
        <v>18.7</v>
      </c>
      <c r="F64" s="65">
        <f>+VLOOKUP(LEFT($D$18,5),'8_Privaciones Mpio dominio'!A:AU,41,FALSE)</f>
        <v>18.5</v>
      </c>
      <c r="G64" s="30"/>
      <c r="H64" s="30"/>
      <c r="I64" s="30"/>
    </row>
    <row r="65" spans="3:9" ht="15" x14ac:dyDescent="0.35">
      <c r="C65" s="56" t="s">
        <v>1116</v>
      </c>
      <c r="D65" s="65">
        <f>+VLOOKUP(LEFT($D$18,5),'8_Privaciones Mpio dominio'!A:AU,42,FALSE)</f>
        <v>0.5</v>
      </c>
      <c r="E65" s="66">
        <f>+VLOOKUP(LEFT($D$18,5),'8_Privaciones Mpio dominio'!A:AU,43,FALSE)</f>
        <v>0.5</v>
      </c>
      <c r="F65" s="65">
        <f>+VLOOKUP(LEFT($D$18,5),'8_Privaciones Mpio dominio'!A:AU,44,FALSE)</f>
        <v>1.5</v>
      </c>
      <c r="G65" s="30"/>
      <c r="H65" s="30"/>
      <c r="I65" s="30"/>
    </row>
    <row r="66" spans="3:9" ht="15.6" thickBot="1" x14ac:dyDescent="0.4">
      <c r="C66" s="59" t="s">
        <v>1117</v>
      </c>
      <c r="D66" s="67">
        <f>+VLOOKUP(LEFT($D$18,5),'8_Privaciones Mpio dominio'!A:AU,45,FALSE)</f>
        <v>69.099999999999994</v>
      </c>
      <c r="E66" s="68">
        <f>+VLOOKUP(LEFT($D$18,5),'8_Privaciones Mpio dominio'!A:AU,46,FALSE)</f>
        <v>69.099999999999994</v>
      </c>
      <c r="F66" s="67">
        <f>+VLOOKUP(LEFT($D$18,5),'8_Privaciones Mpio dominio'!A:AU,47,FALSE)</f>
        <v>84.4</v>
      </c>
      <c r="G66" s="30"/>
      <c r="H66" s="30"/>
      <c r="I66" s="30"/>
    </row>
    <row r="67" spans="3:9" ht="15" x14ac:dyDescent="0.3">
      <c r="C67" s="83" t="s">
        <v>2249</v>
      </c>
      <c r="D67" s="83"/>
      <c r="E67" s="30"/>
      <c r="F67" s="30"/>
      <c r="G67" s="30"/>
    </row>
    <row r="68" spans="3:9" ht="15" x14ac:dyDescent="0.35">
      <c r="C68" s="51" t="s">
        <v>2251</v>
      </c>
      <c r="D68" s="50"/>
      <c r="E68" s="30"/>
      <c r="F68" s="30"/>
      <c r="G68" s="30"/>
    </row>
    <row r="70" spans="3:9" ht="15" customHeight="1" x14ac:dyDescent="0.3"/>
    <row r="71" spans="3:9" ht="15.75" customHeight="1" x14ac:dyDescent="0.3"/>
    <row r="87" spans="3:9" ht="15" x14ac:dyDescent="0.3">
      <c r="C87" s="50" t="s">
        <v>2249</v>
      </c>
      <c r="D87" s="50"/>
      <c r="G87" s="83" t="s">
        <v>2249</v>
      </c>
      <c r="H87" s="83"/>
      <c r="I87" s="83"/>
    </row>
    <row r="88" spans="3:9" ht="15" x14ac:dyDescent="0.3">
      <c r="C88" s="50"/>
      <c r="D88" s="50"/>
    </row>
    <row r="107" spans="3:9" ht="15" x14ac:dyDescent="0.3">
      <c r="C107" s="83" t="s">
        <v>2249</v>
      </c>
      <c r="D107" s="83"/>
      <c r="G107" s="83" t="s">
        <v>2249</v>
      </c>
      <c r="H107" s="83"/>
      <c r="I107" s="83"/>
    </row>
    <row r="124" spans="3:6" x14ac:dyDescent="0.3">
      <c r="F124" t="s">
        <v>2250</v>
      </c>
    </row>
    <row r="127" spans="3:6" ht="15" x14ac:dyDescent="0.3">
      <c r="C127" s="83" t="s">
        <v>2249</v>
      </c>
      <c r="D127" s="83"/>
      <c r="E127" s="83"/>
    </row>
    <row r="130" spans="3:5" ht="15.75" customHeight="1" x14ac:dyDescent="0.3">
      <c r="C130" s="73" t="s">
        <v>2264</v>
      </c>
      <c r="D130" s="73"/>
      <c r="E130" s="73"/>
    </row>
    <row r="131" spans="3:5" ht="15" x14ac:dyDescent="0.3">
      <c r="C131" s="73" t="s">
        <v>2265</v>
      </c>
      <c r="D131" s="73"/>
      <c r="E131" s="73"/>
    </row>
    <row r="132" spans="3:5" ht="15" x14ac:dyDescent="0.3">
      <c r="C132" s="73" t="s">
        <v>2263</v>
      </c>
      <c r="D132" s="73"/>
      <c r="E132" s="73"/>
    </row>
    <row r="133" spans="3:5" ht="15" x14ac:dyDescent="0.3">
      <c r="C133" s="73" t="s">
        <v>2262</v>
      </c>
      <c r="D133" s="73"/>
      <c r="E133" s="73"/>
    </row>
    <row r="134" spans="3:5" ht="15" x14ac:dyDescent="0.3">
      <c r="C134" s="69"/>
      <c r="D134" s="69"/>
      <c r="E134" s="69"/>
    </row>
    <row r="135" spans="3:5" ht="15" x14ac:dyDescent="0.3">
      <c r="C135" s="69"/>
      <c r="D135" s="69"/>
      <c r="E135" s="69"/>
    </row>
  </sheetData>
  <sheetProtection password="F811" sheet="1" objects="1" scenarios="1"/>
  <protectedRanges>
    <protectedRange sqref="D17:D18" name="Rango1"/>
  </protectedRanges>
  <mergeCells count="14">
    <mergeCell ref="C127:E127"/>
    <mergeCell ref="C67:D67"/>
    <mergeCell ref="C107:D107"/>
    <mergeCell ref="G87:I87"/>
    <mergeCell ref="G107:I107"/>
    <mergeCell ref="C7:E7"/>
    <mergeCell ref="C50:C51"/>
    <mergeCell ref="G50:I50"/>
    <mergeCell ref="C20:C21"/>
    <mergeCell ref="D50:F50"/>
    <mergeCell ref="C47:C49"/>
    <mergeCell ref="C45:D45"/>
    <mergeCell ref="C26:D26"/>
    <mergeCell ref="G8:I14"/>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TB_REF!$C$2:$C$34</xm:f>
          </x14:formula1>
          <xm:sqref>D17</xm:sqref>
        </x14:dataValidation>
        <x14:dataValidation type="list" allowBlank="1" showInputMessage="1" showErrorMessage="1" xr:uid="{00000000-0002-0000-0500-000001000000}">
          <x14:formula1>
            <xm:f>OFFSET(TB_REF!$F$1,MATCH(LEFT($D$17,2),TB_REF!$F$2:$F$1123,0),3,VLOOKUP(LEFT($D$17,2),TB_REF!$A$2:$D$34,4,0),1)</xm:f>
          </x14:formula1>
          <xm:sqref>D18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2_IPM Mpio y Dpt</vt:lpstr>
      <vt:lpstr>4_IPM Mpio dominios</vt:lpstr>
      <vt:lpstr>6_Privaciones IPM Dpt-Mpio</vt:lpstr>
      <vt:lpstr>8_Privaciones Mpio dominio</vt:lpstr>
      <vt:lpstr>TB_REF</vt:lpstr>
      <vt:lpstr>Visor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Brigitte Borras Torres</dc:creator>
  <cp:lastModifiedBy>juan gallo</cp:lastModifiedBy>
  <dcterms:created xsi:type="dcterms:W3CDTF">2019-10-31T19:33:41Z</dcterms:created>
  <dcterms:modified xsi:type="dcterms:W3CDTF">2026-09-16T03:03:17Z</dcterms:modified>
</cp:coreProperties>
</file>